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maag\Git-Repos\DHBW_SARB\ROSLabDrohne\Ausarbeitung\"/>
    </mc:Choice>
  </mc:AlternateContent>
  <bookViews>
    <workbookView xWindow="0" yWindow="0" windowWidth="23040" windowHeight="9192" tabRatio="656" activeTab="1"/>
  </bookViews>
  <sheets>
    <sheet name="Flight Input" sheetId="5" r:id="rId1"/>
    <sheet name="Input Diagram" sheetId="12" r:id="rId2"/>
    <sheet name="Analysis" sheetId="6" r:id="rId3"/>
    <sheet name="Calculation" sheetId="4" r:id="rId4"/>
    <sheet name="Position Diagram" sheetId="16" r:id="rId5"/>
    <sheet name="Diagramm6" sheetId="14" r:id="rId6"/>
  </sheets>
  <functionGroups builtInGroupCount="18"/>
  <definedNames>
    <definedName name="Bag_220411_Flight2" localSheetId="0">'Flight Input'!$A$1:$N$1120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2" i="5" l="1"/>
  <c r="AC2" i="5"/>
  <c r="AD2" i="5"/>
  <c r="AE2" i="5"/>
  <c r="AB3" i="5"/>
  <c r="AC3" i="5"/>
  <c r="AD3" i="5"/>
  <c r="AE3" i="5"/>
  <c r="AB4" i="5"/>
  <c r="AC4" i="5"/>
  <c r="AD4" i="5"/>
  <c r="AE4" i="5"/>
  <c r="AB5" i="5"/>
  <c r="AC5" i="5"/>
  <c r="AD5" i="5"/>
  <c r="AE5" i="5"/>
  <c r="AB6" i="5"/>
  <c r="AC6" i="5"/>
  <c r="AD6" i="5"/>
  <c r="AE6" i="5"/>
  <c r="AB7" i="5"/>
  <c r="AC7" i="5"/>
  <c r="AD7" i="5"/>
  <c r="AE7" i="5"/>
  <c r="AB8" i="5"/>
  <c r="AC8" i="5"/>
  <c r="AD8" i="5"/>
  <c r="AE8" i="5"/>
  <c r="AB9" i="5"/>
  <c r="AC9" i="5"/>
  <c r="AD9" i="5"/>
  <c r="AE9" i="5"/>
  <c r="AB10" i="5"/>
  <c r="AC10" i="5"/>
  <c r="AD10" i="5"/>
  <c r="AE10" i="5"/>
  <c r="AB11" i="5"/>
  <c r="AC11" i="5"/>
  <c r="AD11" i="5"/>
  <c r="AE11" i="5"/>
  <c r="AB12" i="5"/>
  <c r="AC12" i="5"/>
  <c r="AD12" i="5"/>
  <c r="AE12" i="5"/>
  <c r="AB13" i="5"/>
  <c r="AC13" i="5"/>
  <c r="AD13" i="5"/>
  <c r="AE13" i="5"/>
  <c r="AB14" i="5"/>
  <c r="AC14" i="5"/>
  <c r="AD14" i="5"/>
  <c r="AE14" i="5"/>
  <c r="AB15" i="5"/>
  <c r="AC15" i="5"/>
  <c r="AD15" i="5"/>
  <c r="AE15" i="5"/>
  <c r="AB16" i="5"/>
  <c r="AC16" i="5"/>
  <c r="AD16" i="5"/>
  <c r="AE16" i="5"/>
  <c r="AB17" i="5"/>
  <c r="AC17" i="5"/>
  <c r="AD17" i="5"/>
  <c r="AE17" i="5"/>
  <c r="AB18" i="5"/>
  <c r="AC18" i="5"/>
  <c r="AD18" i="5"/>
  <c r="AE18" i="5"/>
  <c r="AB19" i="5"/>
  <c r="AC19" i="5"/>
  <c r="AD19" i="5"/>
  <c r="AE19" i="5"/>
  <c r="AB20" i="5"/>
  <c r="AC20" i="5"/>
  <c r="AD20" i="5"/>
  <c r="AE20" i="5"/>
  <c r="AB21" i="5"/>
  <c r="AC21" i="5"/>
  <c r="AD21" i="5"/>
  <c r="AE21" i="5"/>
  <c r="AB22" i="5"/>
  <c r="AC22" i="5"/>
  <c r="AD22" i="5"/>
  <c r="AE22" i="5"/>
  <c r="AB23" i="5"/>
  <c r="AC23" i="5"/>
  <c r="AD23" i="5"/>
  <c r="AE23" i="5"/>
  <c r="AB24" i="5"/>
  <c r="AC24" i="5"/>
  <c r="AD24" i="5"/>
  <c r="AE24" i="5"/>
  <c r="AB25" i="5"/>
  <c r="AC25" i="5"/>
  <c r="AD25" i="5"/>
  <c r="AE25" i="5"/>
  <c r="AB26" i="5"/>
  <c r="AC26" i="5"/>
  <c r="AD26" i="5"/>
  <c r="AE26" i="5"/>
  <c r="AB27" i="5"/>
  <c r="AC27" i="5"/>
  <c r="AD27" i="5"/>
  <c r="AE27" i="5"/>
  <c r="AB28" i="5"/>
  <c r="AC28" i="5"/>
  <c r="AD28" i="5"/>
  <c r="AE28" i="5"/>
  <c r="AB29" i="5"/>
  <c r="AC29" i="5"/>
  <c r="AD29" i="5"/>
  <c r="AE29" i="5"/>
  <c r="AB30" i="5"/>
  <c r="AC30" i="5"/>
  <c r="AD30" i="5"/>
  <c r="AE30" i="5"/>
  <c r="AB31" i="5"/>
  <c r="AC31" i="5"/>
  <c r="AD31" i="5"/>
  <c r="AE31" i="5"/>
  <c r="AB32" i="5"/>
  <c r="AC32" i="5"/>
  <c r="AD32" i="5"/>
  <c r="AE32" i="5"/>
  <c r="AB33" i="5"/>
  <c r="AC33" i="5"/>
  <c r="AD33" i="5"/>
  <c r="AE33" i="5"/>
  <c r="AB34" i="5"/>
  <c r="AC34" i="5"/>
  <c r="AD34" i="5"/>
  <c r="AE34" i="5"/>
  <c r="AB35" i="5"/>
  <c r="AC35" i="5"/>
  <c r="AD35" i="5"/>
  <c r="AE35" i="5"/>
  <c r="AB36" i="5"/>
  <c r="AC36" i="5"/>
  <c r="AD36" i="5"/>
  <c r="AE36" i="5"/>
  <c r="AB37" i="5"/>
  <c r="AC37" i="5"/>
  <c r="AD37" i="5"/>
  <c r="AE37" i="5"/>
  <c r="AB38" i="5"/>
  <c r="AC38" i="5"/>
  <c r="AD38" i="5"/>
  <c r="AE38" i="5"/>
  <c r="AB39" i="5"/>
  <c r="AC39" i="5"/>
  <c r="AD39" i="5"/>
  <c r="AE39" i="5"/>
  <c r="AB40" i="5"/>
  <c r="AC40" i="5"/>
  <c r="AD40" i="5"/>
  <c r="AE40" i="5"/>
  <c r="AB41" i="5"/>
  <c r="AC41" i="5"/>
  <c r="AD41" i="5"/>
  <c r="AE41" i="5"/>
  <c r="AB42" i="5"/>
  <c r="AC42" i="5"/>
  <c r="AD42" i="5"/>
  <c r="AE42" i="5"/>
  <c r="AB43" i="5"/>
  <c r="AC43" i="5"/>
  <c r="AD43" i="5"/>
  <c r="AE43" i="5"/>
  <c r="AB44" i="5"/>
  <c r="AC44" i="5"/>
  <c r="AD44" i="5"/>
  <c r="AE44" i="5"/>
  <c r="AB45" i="5"/>
  <c r="AC45" i="5"/>
  <c r="AD45" i="5"/>
  <c r="AE45" i="5"/>
  <c r="AB46" i="5"/>
  <c r="AC46" i="5"/>
  <c r="AD46" i="5"/>
  <c r="AE46" i="5"/>
  <c r="AB47" i="5"/>
  <c r="AC47" i="5"/>
  <c r="AD47" i="5"/>
  <c r="AE47" i="5"/>
  <c r="AB48" i="5"/>
  <c r="AC48" i="5"/>
  <c r="AD48" i="5"/>
  <c r="AE48" i="5"/>
  <c r="AB49" i="5"/>
  <c r="AC49" i="5"/>
  <c r="AD49" i="5"/>
  <c r="AE49" i="5"/>
  <c r="AB50" i="5"/>
  <c r="AC50" i="5"/>
  <c r="AD50" i="5"/>
  <c r="AE50" i="5"/>
  <c r="AB51" i="5"/>
  <c r="AC51" i="5"/>
  <c r="AD51" i="5"/>
  <c r="AE51" i="5"/>
  <c r="AB52" i="5"/>
  <c r="AC52" i="5"/>
  <c r="AD52" i="5"/>
  <c r="AE52" i="5"/>
  <c r="AB53" i="5"/>
  <c r="AC53" i="5"/>
  <c r="AD53" i="5"/>
  <c r="AE53" i="5"/>
  <c r="AB54" i="5"/>
  <c r="AC54" i="5"/>
  <c r="AD54" i="5"/>
  <c r="AE54" i="5"/>
  <c r="AB55" i="5"/>
  <c r="AC55" i="5"/>
  <c r="AD55" i="5"/>
  <c r="AE55" i="5"/>
  <c r="AB56" i="5"/>
  <c r="AC56" i="5"/>
  <c r="AD56" i="5"/>
  <c r="AE56" i="5"/>
  <c r="AB57" i="5"/>
  <c r="AC57" i="5"/>
  <c r="AD57" i="5"/>
  <c r="AE57" i="5"/>
  <c r="AB58" i="5"/>
  <c r="AC58" i="5"/>
  <c r="AD58" i="5"/>
  <c r="AE58" i="5"/>
  <c r="AB59" i="5"/>
  <c r="AC59" i="5"/>
  <c r="AD59" i="5"/>
  <c r="AE59" i="5"/>
  <c r="AB60" i="5"/>
  <c r="AC60" i="5"/>
  <c r="AD60" i="5"/>
  <c r="AE60" i="5"/>
  <c r="AB61" i="5"/>
  <c r="AC61" i="5"/>
  <c r="AD61" i="5"/>
  <c r="AE61" i="5"/>
  <c r="AB62" i="5"/>
  <c r="AC62" i="5"/>
  <c r="AD62" i="5"/>
  <c r="AE62" i="5"/>
  <c r="AB63" i="5"/>
  <c r="AC63" i="5"/>
  <c r="AD63" i="5"/>
  <c r="AE63" i="5"/>
  <c r="AB64" i="5"/>
  <c r="AC64" i="5"/>
  <c r="AD64" i="5"/>
  <c r="AE64" i="5"/>
  <c r="AB65" i="5"/>
  <c r="AC65" i="5"/>
  <c r="AD65" i="5"/>
  <c r="AE65" i="5"/>
  <c r="AB66" i="5"/>
  <c r="AC66" i="5"/>
  <c r="AD66" i="5"/>
  <c r="AE66" i="5"/>
  <c r="AB67" i="5"/>
  <c r="AC67" i="5"/>
  <c r="AD67" i="5"/>
  <c r="AE67" i="5"/>
  <c r="AB68" i="5"/>
  <c r="AC68" i="5"/>
  <c r="AD68" i="5"/>
  <c r="AE68" i="5"/>
  <c r="AB69" i="5"/>
  <c r="AC69" i="5"/>
  <c r="AD69" i="5"/>
  <c r="AE69" i="5"/>
  <c r="AB70" i="5"/>
  <c r="AC70" i="5"/>
  <c r="AD70" i="5"/>
  <c r="AE70" i="5"/>
  <c r="AB71" i="5"/>
  <c r="AC71" i="5"/>
  <c r="AD71" i="5"/>
  <c r="AE71" i="5"/>
  <c r="AB72" i="5"/>
  <c r="AC72" i="5"/>
  <c r="AD72" i="5"/>
  <c r="AE72" i="5"/>
  <c r="AB73" i="5"/>
  <c r="AC73" i="5"/>
  <c r="AD73" i="5"/>
  <c r="AE73" i="5"/>
  <c r="AB74" i="5"/>
  <c r="AC74" i="5"/>
  <c r="AD74" i="5"/>
  <c r="AE74" i="5"/>
  <c r="AB75" i="5"/>
  <c r="AC75" i="5"/>
  <c r="AD75" i="5"/>
  <c r="AE75" i="5"/>
  <c r="AB76" i="5"/>
  <c r="AC76" i="5"/>
  <c r="AD76" i="5"/>
  <c r="AE76" i="5"/>
  <c r="AB77" i="5"/>
  <c r="AC77" i="5"/>
  <c r="AD77" i="5"/>
  <c r="AE77" i="5"/>
  <c r="AB78" i="5"/>
  <c r="AC78" i="5"/>
  <c r="AD78" i="5"/>
  <c r="AE78" i="5"/>
  <c r="AB79" i="5"/>
  <c r="AC79" i="5"/>
  <c r="AD79" i="5"/>
  <c r="AE79" i="5"/>
  <c r="AB80" i="5"/>
  <c r="AC80" i="5"/>
  <c r="AD80" i="5"/>
  <c r="AE80" i="5"/>
  <c r="AB81" i="5"/>
  <c r="AC81" i="5"/>
  <c r="AD81" i="5"/>
  <c r="AE81" i="5"/>
  <c r="AB82" i="5"/>
  <c r="AC82" i="5"/>
  <c r="AD82" i="5"/>
  <c r="AE82" i="5"/>
  <c r="AB83" i="5"/>
  <c r="AC83" i="5"/>
  <c r="AD83" i="5"/>
  <c r="AE83" i="5"/>
  <c r="AB84" i="5"/>
  <c r="AC84" i="5"/>
  <c r="AD84" i="5"/>
  <c r="AE84" i="5"/>
  <c r="AB85" i="5"/>
  <c r="AC85" i="5"/>
  <c r="AD85" i="5"/>
  <c r="AE85" i="5"/>
  <c r="AB86" i="5"/>
  <c r="AC86" i="5"/>
  <c r="AD86" i="5"/>
  <c r="AE86" i="5"/>
  <c r="AB87" i="5"/>
  <c r="AC87" i="5"/>
  <c r="AD87" i="5"/>
  <c r="AE87" i="5"/>
  <c r="AB88" i="5"/>
  <c r="AC88" i="5"/>
  <c r="AD88" i="5"/>
  <c r="AE88" i="5"/>
  <c r="AB89" i="5"/>
  <c r="AC89" i="5"/>
  <c r="AD89" i="5"/>
  <c r="AE89" i="5"/>
  <c r="AB90" i="5"/>
  <c r="AC90" i="5"/>
  <c r="AD90" i="5"/>
  <c r="AE90" i="5"/>
  <c r="AB91" i="5"/>
  <c r="AC91" i="5"/>
  <c r="AD91" i="5"/>
  <c r="AE91" i="5"/>
  <c r="AB92" i="5"/>
  <c r="AC92" i="5"/>
  <c r="AD92" i="5"/>
  <c r="AE92" i="5"/>
  <c r="AB93" i="5"/>
  <c r="AC93" i="5"/>
  <c r="AD93" i="5"/>
  <c r="AE93" i="5"/>
  <c r="AB94" i="5"/>
  <c r="AC94" i="5"/>
  <c r="AD94" i="5"/>
  <c r="AE94" i="5"/>
  <c r="AB95" i="5"/>
  <c r="AC95" i="5"/>
  <c r="AD95" i="5"/>
  <c r="AE95" i="5"/>
  <c r="AB96" i="5"/>
  <c r="AC96" i="5"/>
  <c r="AD96" i="5"/>
  <c r="AE96" i="5"/>
  <c r="AB97" i="5"/>
  <c r="AC97" i="5"/>
  <c r="AD97" i="5"/>
  <c r="AE97" i="5"/>
  <c r="AB98" i="5"/>
  <c r="AC98" i="5"/>
  <c r="AD98" i="5"/>
  <c r="AE98" i="5"/>
  <c r="AB99" i="5"/>
  <c r="AC99" i="5"/>
  <c r="AD99" i="5"/>
  <c r="AE99" i="5"/>
  <c r="AB100" i="5"/>
  <c r="AC100" i="5"/>
  <c r="AD100" i="5"/>
  <c r="AE100" i="5"/>
  <c r="AB101" i="5"/>
  <c r="AC101" i="5"/>
  <c r="AD101" i="5"/>
  <c r="AE101" i="5"/>
  <c r="AB102" i="5"/>
  <c r="AC102" i="5"/>
  <c r="AD102" i="5"/>
  <c r="AE102" i="5"/>
  <c r="AB103" i="5"/>
  <c r="AC103" i="5"/>
  <c r="AD103" i="5"/>
  <c r="AE103" i="5"/>
  <c r="AB104" i="5"/>
  <c r="AC104" i="5"/>
  <c r="AD104" i="5"/>
  <c r="AE104" i="5"/>
  <c r="AB105" i="5"/>
  <c r="AC105" i="5"/>
  <c r="AD105" i="5"/>
  <c r="AE105" i="5"/>
  <c r="AB106" i="5"/>
  <c r="AC106" i="5"/>
  <c r="AD106" i="5"/>
  <c r="AE106" i="5"/>
  <c r="AB107" i="5"/>
  <c r="AC107" i="5"/>
  <c r="AD107" i="5"/>
  <c r="AE107" i="5"/>
  <c r="AB108" i="5"/>
  <c r="AC108" i="5"/>
  <c r="AD108" i="5"/>
  <c r="AE108" i="5"/>
  <c r="AB109" i="5"/>
  <c r="AC109" i="5"/>
  <c r="AD109" i="5"/>
  <c r="AE109" i="5"/>
  <c r="AB110" i="5"/>
  <c r="AC110" i="5"/>
  <c r="AD110" i="5"/>
  <c r="AE110" i="5"/>
  <c r="AB111" i="5"/>
  <c r="AC111" i="5"/>
  <c r="AD111" i="5"/>
  <c r="AE111" i="5"/>
  <c r="AB112" i="5"/>
  <c r="AC112" i="5"/>
  <c r="AD112" i="5"/>
  <c r="AE112" i="5"/>
  <c r="AB113" i="5"/>
  <c r="AC113" i="5"/>
  <c r="AD113" i="5"/>
  <c r="AE113" i="5"/>
  <c r="AB114" i="5"/>
  <c r="AC114" i="5"/>
  <c r="AD114" i="5"/>
  <c r="AE114" i="5"/>
  <c r="AB115" i="5"/>
  <c r="AC115" i="5"/>
  <c r="AD115" i="5"/>
  <c r="AE115" i="5"/>
  <c r="AB116" i="5"/>
  <c r="AC116" i="5"/>
  <c r="AD116" i="5"/>
  <c r="AE116" i="5"/>
  <c r="AB117" i="5"/>
  <c r="AC117" i="5"/>
  <c r="AD117" i="5"/>
  <c r="AE117" i="5"/>
  <c r="AB118" i="5"/>
  <c r="AC118" i="5"/>
  <c r="AD118" i="5"/>
  <c r="AE118" i="5"/>
  <c r="AB119" i="5"/>
  <c r="AC119" i="5"/>
  <c r="AD119" i="5"/>
  <c r="AE119" i="5"/>
  <c r="AB120" i="5"/>
  <c r="AC120" i="5"/>
  <c r="AD120" i="5"/>
  <c r="AE120" i="5"/>
  <c r="AB121" i="5"/>
  <c r="AC121" i="5"/>
  <c r="AD121" i="5"/>
  <c r="AE121" i="5"/>
  <c r="AB122" i="5"/>
  <c r="AC122" i="5"/>
  <c r="AD122" i="5"/>
  <c r="AE122" i="5"/>
  <c r="AB123" i="5"/>
  <c r="AC123" i="5"/>
  <c r="AD123" i="5"/>
  <c r="AE123" i="5"/>
  <c r="AB124" i="5"/>
  <c r="AC124" i="5"/>
  <c r="AD124" i="5"/>
  <c r="AE124" i="5"/>
  <c r="AB125" i="5"/>
  <c r="AC125" i="5"/>
  <c r="AD125" i="5"/>
  <c r="AE125" i="5"/>
  <c r="AB126" i="5"/>
  <c r="AC126" i="5"/>
  <c r="AD126" i="5"/>
  <c r="AE126" i="5"/>
  <c r="AB127" i="5"/>
  <c r="AC127" i="5"/>
  <c r="AD127" i="5"/>
  <c r="AE127" i="5"/>
  <c r="AB128" i="5"/>
  <c r="AC128" i="5"/>
  <c r="AD128" i="5"/>
  <c r="AE128" i="5"/>
  <c r="AB129" i="5"/>
  <c r="AC129" i="5"/>
  <c r="AD129" i="5"/>
  <c r="AE129" i="5"/>
  <c r="AB130" i="5"/>
  <c r="AC130" i="5"/>
  <c r="AD130" i="5"/>
  <c r="AE130" i="5"/>
  <c r="AB131" i="5"/>
  <c r="AC131" i="5"/>
  <c r="AD131" i="5"/>
  <c r="AE131" i="5"/>
  <c r="AB132" i="5"/>
  <c r="AC132" i="5"/>
  <c r="AD132" i="5"/>
  <c r="AE132" i="5"/>
  <c r="AB133" i="5"/>
  <c r="AC133" i="5"/>
  <c r="AD133" i="5"/>
  <c r="AE133" i="5"/>
  <c r="AB134" i="5"/>
  <c r="AC134" i="5"/>
  <c r="AD134" i="5"/>
  <c r="AE134" i="5"/>
  <c r="AB135" i="5"/>
  <c r="AC135" i="5"/>
  <c r="AD135" i="5"/>
  <c r="AE135" i="5"/>
  <c r="AB136" i="5"/>
  <c r="AC136" i="5"/>
  <c r="AD136" i="5"/>
  <c r="AE136" i="5"/>
  <c r="AB137" i="5"/>
  <c r="AC137" i="5"/>
  <c r="AD137" i="5"/>
  <c r="AE137" i="5"/>
  <c r="AB138" i="5"/>
  <c r="AC138" i="5"/>
  <c r="AD138" i="5"/>
  <c r="AE138" i="5"/>
  <c r="AB139" i="5"/>
  <c r="AC139" i="5"/>
  <c r="AD139" i="5"/>
  <c r="AE139" i="5"/>
  <c r="AB140" i="5"/>
  <c r="AC140" i="5"/>
  <c r="AD140" i="5"/>
  <c r="AE140" i="5"/>
  <c r="AB141" i="5"/>
  <c r="AC141" i="5"/>
  <c r="AD141" i="5"/>
  <c r="AE141" i="5"/>
  <c r="AB142" i="5"/>
  <c r="AC142" i="5"/>
  <c r="AD142" i="5"/>
  <c r="AE142" i="5"/>
  <c r="AB143" i="5"/>
  <c r="AC143" i="5"/>
  <c r="AD143" i="5"/>
  <c r="AE143" i="5"/>
  <c r="AB144" i="5"/>
  <c r="AC144" i="5"/>
  <c r="AD144" i="5"/>
  <c r="AE144" i="5"/>
  <c r="AB145" i="5"/>
  <c r="AC145" i="5"/>
  <c r="AD145" i="5"/>
  <c r="AE145" i="5"/>
  <c r="AB146" i="5"/>
  <c r="AC146" i="5"/>
  <c r="AD146" i="5"/>
  <c r="AE146" i="5"/>
  <c r="AB147" i="5"/>
  <c r="AC147" i="5"/>
  <c r="AD147" i="5"/>
  <c r="AE147" i="5"/>
  <c r="AB148" i="5"/>
  <c r="AC148" i="5"/>
  <c r="AD148" i="5"/>
  <c r="AE148" i="5"/>
  <c r="AB149" i="5"/>
  <c r="AC149" i="5"/>
  <c r="AD149" i="5"/>
  <c r="AE149" i="5"/>
  <c r="AB150" i="5"/>
  <c r="AC150" i="5"/>
  <c r="AD150" i="5"/>
  <c r="AE150" i="5"/>
  <c r="AB151" i="5"/>
  <c r="AC151" i="5"/>
  <c r="AD151" i="5"/>
  <c r="AE151" i="5"/>
  <c r="AB152" i="5"/>
  <c r="AC152" i="5"/>
  <c r="AD152" i="5"/>
  <c r="AE152" i="5"/>
  <c r="AB153" i="5"/>
  <c r="AC153" i="5"/>
  <c r="AD153" i="5"/>
  <c r="AE153" i="5"/>
  <c r="AB154" i="5"/>
  <c r="AC154" i="5"/>
  <c r="AD154" i="5"/>
  <c r="AE154" i="5"/>
  <c r="AB155" i="5"/>
  <c r="AC155" i="5"/>
  <c r="AD155" i="5"/>
  <c r="AE155" i="5"/>
  <c r="AB156" i="5"/>
  <c r="AC156" i="5"/>
  <c r="AD156" i="5"/>
  <c r="AE156" i="5"/>
  <c r="AB157" i="5"/>
  <c r="AC157" i="5"/>
  <c r="AD157" i="5"/>
  <c r="AE157" i="5"/>
  <c r="AB158" i="5"/>
  <c r="AC158" i="5"/>
  <c r="AD158" i="5"/>
  <c r="AE158" i="5"/>
  <c r="AB159" i="5"/>
  <c r="AC159" i="5"/>
  <c r="AD159" i="5"/>
  <c r="AE159" i="5"/>
  <c r="AB160" i="5"/>
  <c r="AC160" i="5"/>
  <c r="AD160" i="5"/>
  <c r="AE160" i="5"/>
  <c r="AB161" i="5"/>
  <c r="AC161" i="5"/>
  <c r="AD161" i="5"/>
  <c r="AE161" i="5"/>
  <c r="AB162" i="5"/>
  <c r="AC162" i="5"/>
  <c r="AD162" i="5"/>
  <c r="AE162" i="5"/>
  <c r="AB163" i="5"/>
  <c r="AC163" i="5"/>
  <c r="AD163" i="5"/>
  <c r="AE163" i="5"/>
  <c r="AB164" i="5"/>
  <c r="AC164" i="5"/>
  <c r="AD164" i="5"/>
  <c r="AE164" i="5"/>
  <c r="AB165" i="5"/>
  <c r="AC165" i="5"/>
  <c r="AD165" i="5"/>
  <c r="AE165" i="5"/>
  <c r="AB166" i="5"/>
  <c r="AC166" i="5"/>
  <c r="AD166" i="5"/>
  <c r="AE166" i="5"/>
  <c r="AB167" i="5"/>
  <c r="AC167" i="5"/>
  <c r="AD167" i="5"/>
  <c r="AE167" i="5"/>
  <c r="AB168" i="5"/>
  <c r="AC168" i="5"/>
  <c r="AD168" i="5"/>
  <c r="AE168" i="5"/>
  <c r="AB169" i="5"/>
  <c r="AC169" i="5"/>
  <c r="AD169" i="5"/>
  <c r="AE169" i="5"/>
  <c r="AB170" i="5"/>
  <c r="AC170" i="5"/>
  <c r="AD170" i="5"/>
  <c r="AE170" i="5"/>
  <c r="AB171" i="5"/>
  <c r="AC171" i="5"/>
  <c r="AD171" i="5"/>
  <c r="AE171" i="5"/>
  <c r="AB172" i="5"/>
  <c r="AC172" i="5"/>
  <c r="AD172" i="5"/>
  <c r="AE172" i="5"/>
  <c r="AB173" i="5"/>
  <c r="AC173" i="5"/>
  <c r="AD173" i="5"/>
  <c r="AE173" i="5"/>
  <c r="AB174" i="5"/>
  <c r="AC174" i="5"/>
  <c r="AD174" i="5"/>
  <c r="AE174" i="5"/>
  <c r="AB175" i="5"/>
  <c r="AC175" i="5"/>
  <c r="AD175" i="5"/>
  <c r="AE175" i="5"/>
  <c r="AB176" i="5"/>
  <c r="AC176" i="5"/>
  <c r="AD176" i="5"/>
  <c r="AE176" i="5"/>
  <c r="AB177" i="5"/>
  <c r="AC177" i="5"/>
  <c r="AD177" i="5"/>
  <c r="AE177" i="5"/>
  <c r="AB178" i="5"/>
  <c r="AC178" i="5"/>
  <c r="AD178" i="5"/>
  <c r="AE178" i="5"/>
  <c r="AB179" i="5"/>
  <c r="AC179" i="5"/>
  <c r="AD179" i="5"/>
  <c r="AE179" i="5"/>
  <c r="AB180" i="5"/>
  <c r="AC180" i="5"/>
  <c r="AD180" i="5"/>
  <c r="AE180" i="5"/>
  <c r="AB181" i="5"/>
  <c r="AC181" i="5"/>
  <c r="AD181" i="5"/>
  <c r="AE181" i="5"/>
  <c r="AB182" i="5"/>
  <c r="AC182" i="5"/>
  <c r="AD182" i="5"/>
  <c r="AE182" i="5"/>
  <c r="AB183" i="5"/>
  <c r="AC183" i="5"/>
  <c r="AD183" i="5"/>
  <c r="AE183" i="5"/>
  <c r="AB184" i="5"/>
  <c r="AC184" i="5"/>
  <c r="AD184" i="5"/>
  <c r="AE184" i="5"/>
  <c r="AB185" i="5"/>
  <c r="AC185" i="5"/>
  <c r="AD185" i="5"/>
  <c r="AE185" i="5"/>
  <c r="AB186" i="5"/>
  <c r="AC186" i="5"/>
  <c r="AD186" i="5"/>
  <c r="AE186" i="5"/>
  <c r="AB187" i="5"/>
  <c r="AC187" i="5"/>
  <c r="AD187" i="5"/>
  <c r="AE187" i="5"/>
  <c r="AB188" i="5"/>
  <c r="AC188" i="5"/>
  <c r="AD188" i="5"/>
  <c r="AE188" i="5"/>
  <c r="AB189" i="5"/>
  <c r="AC189" i="5"/>
  <c r="AD189" i="5"/>
  <c r="AE189" i="5"/>
  <c r="AB190" i="5"/>
  <c r="AC190" i="5"/>
  <c r="AD190" i="5"/>
  <c r="AE190" i="5"/>
  <c r="AB191" i="5"/>
  <c r="AC191" i="5"/>
  <c r="AD191" i="5"/>
  <c r="AE191" i="5"/>
  <c r="AB192" i="5"/>
  <c r="AC192" i="5"/>
  <c r="AD192" i="5"/>
  <c r="AE192" i="5"/>
  <c r="AB193" i="5"/>
  <c r="AC193" i="5"/>
  <c r="AD193" i="5"/>
  <c r="AE193" i="5"/>
  <c r="AB194" i="5"/>
  <c r="AC194" i="5"/>
  <c r="AD194" i="5"/>
  <c r="AE194" i="5"/>
  <c r="AB195" i="5"/>
  <c r="AC195" i="5"/>
  <c r="AD195" i="5"/>
  <c r="AE195" i="5"/>
  <c r="AB196" i="5"/>
  <c r="AC196" i="5"/>
  <c r="AD196" i="5"/>
  <c r="AE196" i="5"/>
  <c r="AB197" i="5"/>
  <c r="AC197" i="5"/>
  <c r="AD197" i="5"/>
  <c r="AE197" i="5"/>
  <c r="AB198" i="5"/>
  <c r="AC198" i="5"/>
  <c r="AD198" i="5"/>
  <c r="AE198" i="5"/>
  <c r="AB199" i="5"/>
  <c r="AC199" i="5"/>
  <c r="AD199" i="5"/>
  <c r="AE199" i="5"/>
  <c r="AB200" i="5"/>
  <c r="AC200" i="5"/>
  <c r="AD200" i="5"/>
  <c r="AE200" i="5"/>
  <c r="AB201" i="5"/>
  <c r="AC201" i="5"/>
  <c r="AD201" i="5"/>
  <c r="AE201" i="5"/>
  <c r="AB202" i="5"/>
  <c r="AC202" i="5"/>
  <c r="AD202" i="5"/>
  <c r="AE202" i="5"/>
  <c r="AB203" i="5"/>
  <c r="AC203" i="5"/>
  <c r="AD203" i="5"/>
  <c r="AE203" i="5"/>
  <c r="AB204" i="5"/>
  <c r="AC204" i="5"/>
  <c r="AD204" i="5"/>
  <c r="AE204" i="5"/>
  <c r="AB205" i="5"/>
  <c r="AC205" i="5"/>
  <c r="AD205" i="5"/>
  <c r="AE205" i="5"/>
  <c r="AB206" i="5"/>
  <c r="AC206" i="5"/>
  <c r="AD206" i="5"/>
  <c r="AE206" i="5"/>
  <c r="AB207" i="5"/>
  <c r="AC207" i="5"/>
  <c r="AD207" i="5"/>
  <c r="AE207" i="5"/>
  <c r="AB208" i="5"/>
  <c r="AC208" i="5"/>
  <c r="AD208" i="5"/>
  <c r="AE208" i="5"/>
  <c r="AB209" i="5"/>
  <c r="AC209" i="5"/>
  <c r="AD209" i="5"/>
  <c r="AE209" i="5"/>
  <c r="AB210" i="5"/>
  <c r="AC210" i="5"/>
  <c r="AD210" i="5"/>
  <c r="AE210" i="5"/>
  <c r="AB211" i="5"/>
  <c r="AC211" i="5"/>
  <c r="AD211" i="5"/>
  <c r="AE211" i="5"/>
  <c r="AB212" i="5"/>
  <c r="AC212" i="5"/>
  <c r="AD212" i="5"/>
  <c r="AE212" i="5"/>
  <c r="AB213" i="5"/>
  <c r="AC213" i="5"/>
  <c r="AD213" i="5"/>
  <c r="AE213" i="5"/>
  <c r="AB214" i="5"/>
  <c r="AC214" i="5"/>
  <c r="AD214" i="5"/>
  <c r="AE214" i="5"/>
  <c r="AB215" i="5"/>
  <c r="AC215" i="5"/>
  <c r="AD215" i="5"/>
  <c r="AE215" i="5"/>
  <c r="AB216" i="5"/>
  <c r="AC216" i="5"/>
  <c r="AD216" i="5"/>
  <c r="AE216" i="5"/>
  <c r="AB217" i="5"/>
  <c r="AC217" i="5"/>
  <c r="AD217" i="5"/>
  <c r="AE217" i="5"/>
  <c r="AB218" i="5"/>
  <c r="AC218" i="5"/>
  <c r="AD218" i="5"/>
  <c r="AE218" i="5"/>
  <c r="AB219" i="5"/>
  <c r="AC219" i="5"/>
  <c r="AD219" i="5"/>
  <c r="AE219" i="5"/>
  <c r="AB220" i="5"/>
  <c r="AC220" i="5"/>
  <c r="AD220" i="5"/>
  <c r="AE220" i="5"/>
  <c r="AB221" i="5"/>
  <c r="AC221" i="5"/>
  <c r="AD221" i="5"/>
  <c r="AE221" i="5"/>
  <c r="AB222" i="5"/>
  <c r="AC222" i="5"/>
  <c r="AD222" i="5"/>
  <c r="AE222" i="5"/>
  <c r="AB223" i="5"/>
  <c r="AC223" i="5"/>
  <c r="AD223" i="5"/>
  <c r="AE223" i="5"/>
  <c r="AB224" i="5"/>
  <c r="AC224" i="5"/>
  <c r="AD224" i="5"/>
  <c r="AE224" i="5"/>
  <c r="AB225" i="5"/>
  <c r="AC225" i="5"/>
  <c r="AD225" i="5"/>
  <c r="AE225" i="5"/>
  <c r="AB226" i="5"/>
  <c r="AC226" i="5"/>
  <c r="AD226" i="5"/>
  <c r="AE226" i="5"/>
  <c r="AB227" i="5"/>
  <c r="AC227" i="5"/>
  <c r="AD227" i="5"/>
  <c r="AE227" i="5"/>
  <c r="AB228" i="5"/>
  <c r="AC228" i="5"/>
  <c r="AD228" i="5"/>
  <c r="AE228" i="5"/>
  <c r="AB229" i="5"/>
  <c r="AC229" i="5"/>
  <c r="AD229" i="5"/>
  <c r="AE229" i="5"/>
  <c r="AB230" i="5"/>
  <c r="AC230" i="5"/>
  <c r="AD230" i="5"/>
  <c r="AE230" i="5"/>
  <c r="AB231" i="5"/>
  <c r="AC231" i="5"/>
  <c r="AD231" i="5"/>
  <c r="AE231" i="5"/>
  <c r="AB232" i="5"/>
  <c r="AC232" i="5"/>
  <c r="AD232" i="5"/>
  <c r="AE232" i="5"/>
  <c r="AB233" i="5"/>
  <c r="AC233" i="5"/>
  <c r="AD233" i="5"/>
  <c r="AE233" i="5"/>
  <c r="AB234" i="5"/>
  <c r="AC234" i="5"/>
  <c r="AD234" i="5"/>
  <c r="AE234" i="5"/>
  <c r="AB235" i="5"/>
  <c r="AC235" i="5"/>
  <c r="AD235" i="5"/>
  <c r="AE235" i="5"/>
  <c r="AB236" i="5"/>
  <c r="AC236" i="5"/>
  <c r="AD236" i="5"/>
  <c r="AE236" i="5"/>
  <c r="AB237" i="5"/>
  <c r="AC237" i="5"/>
  <c r="AD237" i="5"/>
  <c r="AE237" i="5"/>
  <c r="AB238" i="5"/>
  <c r="AC238" i="5"/>
  <c r="AD238" i="5"/>
  <c r="AE238" i="5"/>
  <c r="AB239" i="5"/>
  <c r="AC239" i="5"/>
  <c r="AD239" i="5"/>
  <c r="AE239" i="5"/>
  <c r="AB240" i="5"/>
  <c r="AC240" i="5"/>
  <c r="AD240" i="5"/>
  <c r="AE240" i="5"/>
  <c r="AB241" i="5"/>
  <c r="AC241" i="5"/>
  <c r="AD241" i="5"/>
  <c r="AE241" i="5"/>
  <c r="AB242" i="5"/>
  <c r="AC242" i="5"/>
  <c r="AD242" i="5"/>
  <c r="AE242" i="5"/>
  <c r="AB243" i="5"/>
  <c r="AC243" i="5"/>
  <c r="AD243" i="5"/>
  <c r="AE243" i="5"/>
  <c r="AB244" i="5"/>
  <c r="AC244" i="5"/>
  <c r="AD244" i="5"/>
  <c r="AE244" i="5"/>
  <c r="AB245" i="5"/>
  <c r="AC245" i="5"/>
  <c r="AD245" i="5"/>
  <c r="AE245" i="5"/>
  <c r="AB246" i="5"/>
  <c r="AC246" i="5"/>
  <c r="AD246" i="5"/>
  <c r="AE246" i="5"/>
  <c r="AB247" i="5"/>
  <c r="AC247" i="5"/>
  <c r="AD247" i="5"/>
  <c r="AE247" i="5"/>
  <c r="AB248" i="5"/>
  <c r="AC248" i="5"/>
  <c r="AD248" i="5"/>
  <c r="AE248" i="5"/>
  <c r="AB249" i="5"/>
  <c r="AC249" i="5"/>
  <c r="AD249" i="5"/>
  <c r="AE249" i="5"/>
  <c r="AB250" i="5"/>
  <c r="AC250" i="5"/>
  <c r="AD250" i="5"/>
  <c r="AE250" i="5"/>
  <c r="AB251" i="5"/>
  <c r="AC251" i="5"/>
  <c r="AD251" i="5"/>
  <c r="AE251" i="5"/>
  <c r="AB252" i="5"/>
  <c r="AC252" i="5"/>
  <c r="AD252" i="5"/>
  <c r="AE252" i="5"/>
  <c r="AB253" i="5"/>
  <c r="AC253" i="5"/>
  <c r="AD253" i="5"/>
  <c r="AE253" i="5"/>
  <c r="AB254" i="5"/>
  <c r="AC254" i="5"/>
  <c r="AD254" i="5"/>
  <c r="AE254" i="5"/>
  <c r="AB255" i="5"/>
  <c r="AC255" i="5"/>
  <c r="AD255" i="5"/>
  <c r="AE255" i="5"/>
  <c r="AB256" i="5"/>
  <c r="AC256" i="5"/>
  <c r="AD256" i="5"/>
  <c r="AE256" i="5"/>
  <c r="AB257" i="5"/>
  <c r="AC257" i="5"/>
  <c r="AD257" i="5"/>
  <c r="AE257" i="5"/>
  <c r="AB258" i="5"/>
  <c r="AC258" i="5"/>
  <c r="AD258" i="5"/>
  <c r="AE258" i="5"/>
  <c r="AB259" i="5"/>
  <c r="AC259" i="5"/>
  <c r="AD259" i="5"/>
  <c r="AE259" i="5"/>
  <c r="AB260" i="5"/>
  <c r="AC260" i="5"/>
  <c r="AD260" i="5"/>
  <c r="AE260" i="5"/>
  <c r="AB261" i="5"/>
  <c r="AC261" i="5"/>
  <c r="AD261" i="5"/>
  <c r="AE261" i="5"/>
  <c r="AB262" i="5"/>
  <c r="AC262" i="5"/>
  <c r="AD262" i="5"/>
  <c r="AE262" i="5"/>
  <c r="AB263" i="5"/>
  <c r="AC263" i="5"/>
  <c r="AD263" i="5"/>
  <c r="AE263" i="5"/>
  <c r="AB264" i="5"/>
  <c r="AC264" i="5"/>
  <c r="AD264" i="5"/>
  <c r="AE264" i="5"/>
  <c r="AB265" i="5"/>
  <c r="AC265" i="5"/>
  <c r="AD265" i="5"/>
  <c r="AE265" i="5"/>
  <c r="AB266" i="5"/>
  <c r="AC266" i="5"/>
  <c r="AD266" i="5"/>
  <c r="AE266" i="5"/>
  <c r="AB267" i="5"/>
  <c r="AC267" i="5"/>
  <c r="AD267" i="5"/>
  <c r="AE267" i="5"/>
  <c r="AB268" i="5"/>
  <c r="AC268" i="5"/>
  <c r="AD268" i="5"/>
  <c r="AE268" i="5"/>
  <c r="AB269" i="5"/>
  <c r="AC269" i="5"/>
  <c r="AD269" i="5"/>
  <c r="AE269" i="5"/>
  <c r="AB270" i="5"/>
  <c r="AC270" i="5"/>
  <c r="AD270" i="5"/>
  <c r="AE270" i="5"/>
  <c r="AB271" i="5"/>
  <c r="AC271" i="5"/>
  <c r="AD271" i="5"/>
  <c r="AE271" i="5"/>
  <c r="AB272" i="5"/>
  <c r="AC272" i="5"/>
  <c r="AD272" i="5"/>
  <c r="AE272" i="5"/>
  <c r="AB273" i="5"/>
  <c r="AC273" i="5"/>
  <c r="AD273" i="5"/>
  <c r="AE273" i="5"/>
  <c r="AB274" i="5"/>
  <c r="AC274" i="5"/>
  <c r="AD274" i="5"/>
  <c r="AE274" i="5"/>
  <c r="AB275" i="5"/>
  <c r="AC275" i="5"/>
  <c r="AD275" i="5"/>
  <c r="AE275" i="5"/>
  <c r="AB276" i="5"/>
  <c r="AC276" i="5"/>
  <c r="AD276" i="5"/>
  <c r="AE276" i="5"/>
  <c r="AB277" i="5"/>
  <c r="AC277" i="5"/>
  <c r="AD277" i="5"/>
  <c r="AE277" i="5"/>
  <c r="AB278" i="5"/>
  <c r="AC278" i="5"/>
  <c r="AD278" i="5"/>
  <c r="AE278" i="5"/>
  <c r="AB279" i="5"/>
  <c r="AC279" i="5"/>
  <c r="AD279" i="5"/>
  <c r="AE279" i="5"/>
  <c r="AB280" i="5"/>
  <c r="AC280" i="5"/>
  <c r="AD280" i="5"/>
  <c r="AE280" i="5"/>
  <c r="AB281" i="5"/>
  <c r="AC281" i="5"/>
  <c r="AD281" i="5"/>
  <c r="AE281" i="5"/>
  <c r="AB282" i="5"/>
  <c r="AC282" i="5"/>
  <c r="AD282" i="5"/>
  <c r="AE282" i="5"/>
  <c r="AB283" i="5"/>
  <c r="AC283" i="5"/>
  <c r="AD283" i="5"/>
  <c r="AE283" i="5"/>
  <c r="AB284" i="5"/>
  <c r="AC284" i="5"/>
  <c r="AD284" i="5"/>
  <c r="AE284" i="5"/>
  <c r="AB285" i="5"/>
  <c r="AC285" i="5"/>
  <c r="AD285" i="5"/>
  <c r="AE285" i="5"/>
  <c r="AB286" i="5"/>
  <c r="AC286" i="5"/>
  <c r="AD286" i="5"/>
  <c r="AE286" i="5"/>
  <c r="AB287" i="5"/>
  <c r="AC287" i="5"/>
  <c r="AD287" i="5"/>
  <c r="AE287" i="5"/>
  <c r="AB288" i="5"/>
  <c r="AC288" i="5"/>
  <c r="AD288" i="5"/>
  <c r="AE288" i="5"/>
  <c r="AB289" i="5"/>
  <c r="AC289" i="5"/>
  <c r="AD289" i="5"/>
  <c r="AE289" i="5"/>
  <c r="AB290" i="5"/>
  <c r="AC290" i="5"/>
  <c r="AD290" i="5"/>
  <c r="AE290" i="5"/>
  <c r="AB291" i="5"/>
  <c r="AC291" i="5"/>
  <c r="AD291" i="5"/>
  <c r="AE291" i="5"/>
  <c r="AB292" i="5"/>
  <c r="AC292" i="5"/>
  <c r="AD292" i="5"/>
  <c r="AE292" i="5"/>
  <c r="AB293" i="5"/>
  <c r="AC293" i="5"/>
  <c r="AD293" i="5"/>
  <c r="AE293" i="5"/>
  <c r="AB294" i="5"/>
  <c r="AC294" i="5"/>
  <c r="AD294" i="5"/>
  <c r="AE294" i="5"/>
  <c r="AB295" i="5"/>
  <c r="AC295" i="5"/>
  <c r="AD295" i="5"/>
  <c r="AE295" i="5"/>
  <c r="AB296" i="5"/>
  <c r="AC296" i="5"/>
  <c r="AD296" i="5"/>
  <c r="AE296" i="5"/>
  <c r="AB297" i="5"/>
  <c r="AC297" i="5"/>
  <c r="AD297" i="5"/>
  <c r="AE297" i="5"/>
  <c r="AB298" i="5"/>
  <c r="AC298" i="5"/>
  <c r="AD298" i="5"/>
  <c r="AE298" i="5"/>
  <c r="AB299" i="5"/>
  <c r="AC299" i="5"/>
  <c r="AD299" i="5"/>
  <c r="AE299" i="5"/>
  <c r="AB300" i="5"/>
  <c r="AC300" i="5"/>
  <c r="AD300" i="5"/>
  <c r="AE300" i="5"/>
  <c r="AB301" i="5"/>
  <c r="AC301" i="5"/>
  <c r="AD301" i="5"/>
  <c r="AE301" i="5"/>
  <c r="AB302" i="5"/>
  <c r="AC302" i="5"/>
  <c r="AD302" i="5"/>
  <c r="AE302" i="5"/>
  <c r="AB303" i="5"/>
  <c r="AC303" i="5"/>
  <c r="AD303" i="5"/>
  <c r="AE303" i="5"/>
  <c r="AB304" i="5"/>
  <c r="AC304" i="5"/>
  <c r="AD304" i="5"/>
  <c r="AE304" i="5"/>
  <c r="AB305" i="5"/>
  <c r="AC305" i="5"/>
  <c r="AD305" i="5"/>
  <c r="AE305" i="5"/>
  <c r="AB306" i="5"/>
  <c r="AC306" i="5"/>
  <c r="AD306" i="5"/>
  <c r="AE306" i="5"/>
  <c r="AB307" i="5"/>
  <c r="AC307" i="5"/>
  <c r="AD307" i="5"/>
  <c r="AE307" i="5"/>
  <c r="AB308" i="5"/>
  <c r="AC308" i="5"/>
  <c r="AD308" i="5"/>
  <c r="AE308" i="5"/>
  <c r="AB309" i="5"/>
  <c r="AC309" i="5"/>
  <c r="AD309" i="5"/>
  <c r="AE309" i="5"/>
  <c r="AB310" i="5"/>
  <c r="AC310" i="5"/>
  <c r="AD310" i="5"/>
  <c r="AE310" i="5"/>
  <c r="AB311" i="5"/>
  <c r="AC311" i="5"/>
  <c r="AD311" i="5"/>
  <c r="AE311" i="5"/>
  <c r="AB312" i="5"/>
  <c r="AC312" i="5"/>
  <c r="AD312" i="5"/>
  <c r="AE312" i="5"/>
  <c r="AB313" i="5"/>
  <c r="AC313" i="5"/>
  <c r="AD313" i="5"/>
  <c r="AE313" i="5"/>
  <c r="AB314" i="5"/>
  <c r="AC314" i="5"/>
  <c r="AD314" i="5"/>
  <c r="AE314" i="5"/>
  <c r="AB315" i="5"/>
  <c r="AC315" i="5"/>
  <c r="AD315" i="5"/>
  <c r="AE315" i="5"/>
  <c r="AB316" i="5"/>
  <c r="AC316" i="5"/>
  <c r="AD316" i="5"/>
  <c r="AE316" i="5"/>
  <c r="AB317" i="5"/>
  <c r="AC317" i="5"/>
  <c r="AD317" i="5"/>
  <c r="AE317" i="5"/>
  <c r="AB318" i="5"/>
  <c r="AC318" i="5"/>
  <c r="AD318" i="5"/>
  <c r="AE318" i="5"/>
  <c r="AB319" i="5"/>
  <c r="AC319" i="5"/>
  <c r="AD319" i="5"/>
  <c r="AE319" i="5"/>
  <c r="AB320" i="5"/>
  <c r="AC320" i="5"/>
  <c r="AD320" i="5"/>
  <c r="AE320" i="5"/>
  <c r="AB321" i="5"/>
  <c r="AC321" i="5"/>
  <c r="AD321" i="5"/>
  <c r="AE321" i="5"/>
  <c r="AB322" i="5"/>
  <c r="AC322" i="5"/>
  <c r="AD322" i="5"/>
  <c r="AE322" i="5"/>
  <c r="AB323" i="5"/>
  <c r="AC323" i="5"/>
  <c r="AD323" i="5"/>
  <c r="AE323" i="5"/>
  <c r="AB324" i="5"/>
  <c r="AC324" i="5"/>
  <c r="AD324" i="5"/>
  <c r="AE324" i="5"/>
  <c r="AB325" i="5"/>
  <c r="AC325" i="5"/>
  <c r="AD325" i="5"/>
  <c r="AE325" i="5"/>
  <c r="AB326" i="5"/>
  <c r="AC326" i="5"/>
  <c r="AD326" i="5"/>
  <c r="AE326" i="5"/>
  <c r="AB327" i="5"/>
  <c r="AC327" i="5"/>
  <c r="AD327" i="5"/>
  <c r="AE327" i="5"/>
  <c r="AB328" i="5"/>
  <c r="AC328" i="5"/>
  <c r="AD328" i="5"/>
  <c r="AE328" i="5"/>
  <c r="AB329" i="5"/>
  <c r="AC329" i="5"/>
  <c r="AD329" i="5"/>
  <c r="AE329" i="5"/>
  <c r="AB330" i="5"/>
  <c r="AC330" i="5"/>
  <c r="AD330" i="5"/>
  <c r="AE330" i="5"/>
  <c r="AB331" i="5"/>
  <c r="AC331" i="5"/>
  <c r="AD331" i="5"/>
  <c r="AE331" i="5"/>
  <c r="AB332" i="5"/>
  <c r="AC332" i="5"/>
  <c r="AD332" i="5"/>
  <c r="AE332" i="5"/>
  <c r="AB333" i="5"/>
  <c r="AC333" i="5"/>
  <c r="AD333" i="5"/>
  <c r="AE333" i="5"/>
  <c r="AB334" i="5"/>
  <c r="AC334" i="5"/>
  <c r="AD334" i="5"/>
  <c r="AE334" i="5"/>
  <c r="AB335" i="5"/>
  <c r="AC335" i="5"/>
  <c r="AD335" i="5"/>
  <c r="AE335" i="5"/>
  <c r="AB336" i="5"/>
  <c r="AC336" i="5"/>
  <c r="AD336" i="5"/>
  <c r="AE336" i="5"/>
  <c r="AB337" i="5"/>
  <c r="AC337" i="5"/>
  <c r="AD337" i="5"/>
  <c r="AE337" i="5"/>
  <c r="AB338" i="5"/>
  <c r="AC338" i="5"/>
  <c r="AD338" i="5"/>
  <c r="AE338" i="5"/>
  <c r="AB339" i="5"/>
  <c r="AC339" i="5"/>
  <c r="AD339" i="5"/>
  <c r="AE339" i="5"/>
  <c r="AB340" i="5"/>
  <c r="AC340" i="5"/>
  <c r="AD340" i="5"/>
  <c r="AE340" i="5"/>
  <c r="AB341" i="5"/>
  <c r="AC341" i="5"/>
  <c r="AD341" i="5"/>
  <c r="AE341" i="5"/>
  <c r="AB342" i="5"/>
  <c r="AC342" i="5"/>
  <c r="AD342" i="5"/>
  <c r="AE342" i="5"/>
  <c r="AB343" i="5"/>
  <c r="AC343" i="5"/>
  <c r="AD343" i="5"/>
  <c r="AE343" i="5"/>
  <c r="AB344" i="5"/>
  <c r="AC344" i="5"/>
  <c r="AD344" i="5"/>
  <c r="AE344" i="5"/>
  <c r="AB345" i="5"/>
  <c r="AC345" i="5"/>
  <c r="AD345" i="5"/>
  <c r="AE345" i="5"/>
  <c r="AB346" i="5"/>
  <c r="AC346" i="5"/>
  <c r="AD346" i="5"/>
  <c r="AE346" i="5"/>
  <c r="AB347" i="5"/>
  <c r="AC347" i="5"/>
  <c r="AD347" i="5"/>
  <c r="AE347" i="5"/>
  <c r="AB348" i="5"/>
  <c r="AC348" i="5"/>
  <c r="AD348" i="5"/>
  <c r="AE348" i="5"/>
  <c r="AB349" i="5"/>
  <c r="AC349" i="5"/>
  <c r="AD349" i="5"/>
  <c r="AE349" i="5"/>
  <c r="AB350" i="5"/>
  <c r="AC350" i="5"/>
  <c r="AD350" i="5"/>
  <c r="AE350" i="5"/>
  <c r="AB351" i="5"/>
  <c r="AC351" i="5"/>
  <c r="AD351" i="5"/>
  <c r="AE351" i="5"/>
  <c r="AB352" i="5"/>
  <c r="AC352" i="5"/>
  <c r="AD352" i="5"/>
  <c r="AE352" i="5"/>
  <c r="AB353" i="5"/>
  <c r="AC353" i="5"/>
  <c r="AD353" i="5"/>
  <c r="AE353" i="5"/>
  <c r="AB354" i="5"/>
  <c r="AC354" i="5"/>
  <c r="AD354" i="5"/>
  <c r="AE354" i="5"/>
  <c r="AB355" i="5"/>
  <c r="AC355" i="5"/>
  <c r="AD355" i="5"/>
  <c r="AE355" i="5"/>
  <c r="AB356" i="5"/>
  <c r="AC356" i="5"/>
  <c r="AD356" i="5"/>
  <c r="AE356" i="5"/>
  <c r="AB357" i="5"/>
  <c r="AC357" i="5"/>
  <c r="AD357" i="5"/>
  <c r="AE357" i="5"/>
  <c r="AB358" i="5"/>
  <c r="AC358" i="5"/>
  <c r="AD358" i="5"/>
  <c r="AE358" i="5"/>
  <c r="AB359" i="5"/>
  <c r="AC359" i="5"/>
  <c r="AD359" i="5"/>
  <c r="AE359" i="5"/>
  <c r="AB360" i="5"/>
  <c r="AC360" i="5"/>
  <c r="AD360" i="5"/>
  <c r="AE360" i="5"/>
  <c r="AB361" i="5"/>
  <c r="AC361" i="5"/>
  <c r="AD361" i="5"/>
  <c r="AE361" i="5"/>
  <c r="AB362" i="5"/>
  <c r="AC362" i="5"/>
  <c r="AD362" i="5"/>
  <c r="AE362" i="5"/>
  <c r="AB363" i="5"/>
  <c r="AC363" i="5"/>
  <c r="AD363" i="5"/>
  <c r="AE363" i="5"/>
  <c r="AB364" i="5"/>
  <c r="AC364" i="5"/>
  <c r="AD364" i="5"/>
  <c r="AE364" i="5"/>
  <c r="AB365" i="5"/>
  <c r="AC365" i="5"/>
  <c r="AD365" i="5"/>
  <c r="AE365" i="5"/>
  <c r="AB366" i="5"/>
  <c r="AC366" i="5"/>
  <c r="AD366" i="5"/>
  <c r="AE366" i="5"/>
  <c r="AB367" i="5"/>
  <c r="AC367" i="5"/>
  <c r="AD367" i="5"/>
  <c r="AE367" i="5"/>
  <c r="AB368" i="5"/>
  <c r="AC368" i="5"/>
  <c r="AD368" i="5"/>
  <c r="AE368" i="5"/>
  <c r="AB369" i="5"/>
  <c r="AC369" i="5"/>
  <c r="AD369" i="5"/>
  <c r="AE369" i="5"/>
  <c r="AB370" i="5"/>
  <c r="AC370" i="5"/>
  <c r="AD370" i="5"/>
  <c r="AE370" i="5"/>
  <c r="AB371" i="5"/>
  <c r="AC371" i="5"/>
  <c r="AD371" i="5"/>
  <c r="AE371" i="5"/>
  <c r="AB372" i="5"/>
  <c r="AC372" i="5"/>
  <c r="AD372" i="5"/>
  <c r="AE372" i="5"/>
  <c r="AB373" i="5"/>
  <c r="AC373" i="5"/>
  <c r="AD373" i="5"/>
  <c r="AE373" i="5"/>
  <c r="AB374" i="5"/>
  <c r="AC374" i="5"/>
  <c r="AD374" i="5"/>
  <c r="AE374" i="5"/>
  <c r="AB375" i="5"/>
  <c r="AC375" i="5"/>
  <c r="AD375" i="5"/>
  <c r="AE375" i="5"/>
  <c r="AB376" i="5"/>
  <c r="AC376" i="5"/>
  <c r="AD376" i="5"/>
  <c r="AE376" i="5"/>
  <c r="AB377" i="5"/>
  <c r="AC377" i="5"/>
  <c r="AD377" i="5"/>
  <c r="AE377" i="5"/>
  <c r="AB378" i="5"/>
  <c r="AC378" i="5"/>
  <c r="AD378" i="5"/>
  <c r="AE378" i="5"/>
  <c r="AB379" i="5"/>
  <c r="AC379" i="5"/>
  <c r="AD379" i="5"/>
  <c r="AE379" i="5"/>
  <c r="AB380" i="5"/>
  <c r="AC380" i="5"/>
  <c r="AD380" i="5"/>
  <c r="AE380" i="5"/>
  <c r="AB381" i="5"/>
  <c r="AC381" i="5"/>
  <c r="AD381" i="5"/>
  <c r="AE381" i="5"/>
  <c r="AB382" i="5"/>
  <c r="AC382" i="5"/>
  <c r="AD382" i="5"/>
  <c r="AE382" i="5"/>
  <c r="AB383" i="5"/>
  <c r="AC383" i="5"/>
  <c r="AD383" i="5"/>
  <c r="AE383" i="5"/>
  <c r="AB384" i="5"/>
  <c r="AC384" i="5"/>
  <c r="AD384" i="5"/>
  <c r="AE384" i="5"/>
  <c r="AB385" i="5"/>
  <c r="AC385" i="5"/>
  <c r="AD385" i="5"/>
  <c r="AE385" i="5"/>
  <c r="AB386" i="5"/>
  <c r="AC386" i="5"/>
  <c r="AD386" i="5"/>
  <c r="AE386" i="5"/>
  <c r="AB387" i="5"/>
  <c r="AC387" i="5"/>
  <c r="AD387" i="5"/>
  <c r="AE387" i="5"/>
  <c r="AB388" i="5"/>
  <c r="AC388" i="5"/>
  <c r="AD388" i="5"/>
  <c r="AE388" i="5"/>
  <c r="AB389" i="5"/>
  <c r="AC389" i="5"/>
  <c r="AD389" i="5"/>
  <c r="AE389" i="5"/>
  <c r="AB390" i="5"/>
  <c r="AC390" i="5"/>
  <c r="AD390" i="5"/>
  <c r="AE390" i="5"/>
  <c r="AB391" i="5"/>
  <c r="AC391" i="5"/>
  <c r="AD391" i="5"/>
  <c r="AE391" i="5"/>
  <c r="AB392" i="5"/>
  <c r="AC392" i="5"/>
  <c r="AD392" i="5"/>
  <c r="AE392" i="5"/>
  <c r="AB393" i="5"/>
  <c r="AC393" i="5"/>
  <c r="AD393" i="5"/>
  <c r="AE393" i="5"/>
  <c r="AB394" i="5"/>
  <c r="AC394" i="5"/>
  <c r="AD394" i="5"/>
  <c r="AE394" i="5"/>
  <c r="AB395" i="5"/>
  <c r="AC395" i="5"/>
  <c r="AD395" i="5"/>
  <c r="AE395" i="5"/>
  <c r="AB396" i="5"/>
  <c r="AC396" i="5"/>
  <c r="AD396" i="5"/>
  <c r="AE396" i="5"/>
  <c r="AB397" i="5"/>
  <c r="AC397" i="5"/>
  <c r="AD397" i="5"/>
  <c r="AE397" i="5"/>
  <c r="AB398" i="5"/>
  <c r="AC398" i="5"/>
  <c r="AD398" i="5"/>
  <c r="AE398" i="5"/>
  <c r="AB399" i="5"/>
  <c r="AC399" i="5"/>
  <c r="AD399" i="5"/>
  <c r="AE399" i="5"/>
  <c r="AB400" i="5"/>
  <c r="AC400" i="5"/>
  <c r="AD400" i="5"/>
  <c r="AE400" i="5"/>
  <c r="AB401" i="5"/>
  <c r="AC401" i="5"/>
  <c r="AD401" i="5"/>
  <c r="AE401" i="5"/>
  <c r="AB402" i="5"/>
  <c r="AC402" i="5"/>
  <c r="AD402" i="5"/>
  <c r="AE402" i="5"/>
  <c r="AB403" i="5"/>
  <c r="AC403" i="5"/>
  <c r="AD403" i="5"/>
  <c r="AE403" i="5"/>
  <c r="AB404" i="5"/>
  <c r="AC404" i="5"/>
  <c r="AD404" i="5"/>
  <c r="AE404" i="5"/>
  <c r="AB405" i="5"/>
  <c r="AC405" i="5"/>
  <c r="AD405" i="5"/>
  <c r="AE405" i="5"/>
  <c r="AB406" i="5"/>
  <c r="AC406" i="5"/>
  <c r="AD406" i="5"/>
  <c r="AE406" i="5"/>
  <c r="AB407" i="5"/>
  <c r="AC407" i="5"/>
  <c r="AD407" i="5"/>
  <c r="AE407" i="5"/>
  <c r="AB408" i="5"/>
  <c r="AC408" i="5"/>
  <c r="AD408" i="5"/>
  <c r="AE408" i="5"/>
  <c r="AB409" i="5"/>
  <c r="AC409" i="5"/>
  <c r="AD409" i="5"/>
  <c r="AE409" i="5"/>
  <c r="AB410" i="5"/>
  <c r="AC410" i="5"/>
  <c r="AD410" i="5"/>
  <c r="AE410" i="5"/>
  <c r="AB411" i="5"/>
  <c r="AC411" i="5"/>
  <c r="AD411" i="5"/>
  <c r="AE411" i="5"/>
  <c r="AB412" i="5"/>
  <c r="AC412" i="5"/>
  <c r="AD412" i="5"/>
  <c r="AE412" i="5"/>
  <c r="AB413" i="5"/>
  <c r="AC413" i="5"/>
  <c r="AD413" i="5"/>
  <c r="AE413" i="5"/>
  <c r="AB414" i="5"/>
  <c r="AC414" i="5"/>
  <c r="AD414" i="5"/>
  <c r="AE414" i="5"/>
  <c r="AB415" i="5"/>
  <c r="AC415" i="5"/>
  <c r="AD415" i="5"/>
  <c r="AE415" i="5"/>
  <c r="AB416" i="5"/>
  <c r="AC416" i="5"/>
  <c r="AD416" i="5"/>
  <c r="AE416" i="5"/>
  <c r="AB417" i="5"/>
  <c r="AC417" i="5"/>
  <c r="AD417" i="5"/>
  <c r="AE417" i="5"/>
  <c r="AB418" i="5"/>
  <c r="AC418" i="5"/>
  <c r="AD418" i="5"/>
  <c r="AE418" i="5"/>
  <c r="AB419" i="5"/>
  <c r="AC419" i="5"/>
  <c r="AD419" i="5"/>
  <c r="AE419" i="5"/>
  <c r="AB420" i="5"/>
  <c r="AC420" i="5"/>
  <c r="AD420" i="5"/>
  <c r="AE420" i="5"/>
  <c r="AB421" i="5"/>
  <c r="AC421" i="5"/>
  <c r="AD421" i="5"/>
  <c r="AE421" i="5"/>
  <c r="AB422" i="5"/>
  <c r="AC422" i="5"/>
  <c r="AD422" i="5"/>
  <c r="AE422" i="5"/>
  <c r="AB423" i="5"/>
  <c r="AC423" i="5"/>
  <c r="AD423" i="5"/>
  <c r="AE423" i="5"/>
  <c r="AB424" i="5"/>
  <c r="AC424" i="5"/>
  <c r="AD424" i="5"/>
  <c r="AE424" i="5"/>
  <c r="AB425" i="5"/>
  <c r="AC425" i="5"/>
  <c r="AD425" i="5"/>
  <c r="AE425" i="5"/>
  <c r="AB426" i="5"/>
  <c r="AC426" i="5"/>
  <c r="AD426" i="5"/>
  <c r="AE426" i="5"/>
  <c r="AB427" i="5"/>
  <c r="AC427" i="5"/>
  <c r="AD427" i="5"/>
  <c r="AE427" i="5"/>
  <c r="AB428" i="5"/>
  <c r="AC428" i="5"/>
  <c r="AD428" i="5"/>
  <c r="AE428" i="5"/>
  <c r="AB429" i="5"/>
  <c r="AC429" i="5"/>
  <c r="AD429" i="5"/>
  <c r="AE429" i="5"/>
  <c r="AB430" i="5"/>
  <c r="AC430" i="5"/>
  <c r="AD430" i="5"/>
  <c r="AE430" i="5"/>
  <c r="AB431" i="5"/>
  <c r="AC431" i="5"/>
  <c r="AD431" i="5"/>
  <c r="AE431" i="5"/>
  <c r="AB432" i="5"/>
  <c r="AC432" i="5"/>
  <c r="AD432" i="5"/>
  <c r="AE432" i="5"/>
  <c r="AB433" i="5"/>
  <c r="AC433" i="5"/>
  <c r="AD433" i="5"/>
  <c r="AE433" i="5"/>
  <c r="AB434" i="5"/>
  <c r="AC434" i="5"/>
  <c r="AD434" i="5"/>
  <c r="AE434" i="5"/>
  <c r="AB435" i="5"/>
  <c r="AC435" i="5"/>
  <c r="AD435" i="5"/>
  <c r="AE435" i="5"/>
  <c r="AB436" i="5"/>
  <c r="AC436" i="5"/>
  <c r="AD436" i="5"/>
  <c r="AE436" i="5"/>
  <c r="AB437" i="5"/>
  <c r="AC437" i="5"/>
  <c r="AD437" i="5"/>
  <c r="AE437" i="5"/>
  <c r="AB438" i="5"/>
  <c r="AC438" i="5"/>
  <c r="AD438" i="5"/>
  <c r="AE438" i="5"/>
  <c r="AB439" i="5"/>
  <c r="AC439" i="5"/>
  <c r="AD439" i="5"/>
  <c r="AE439" i="5"/>
  <c r="AB440" i="5"/>
  <c r="AC440" i="5"/>
  <c r="AD440" i="5"/>
  <c r="AE440" i="5"/>
  <c r="AB441" i="5"/>
  <c r="AC441" i="5"/>
  <c r="AD441" i="5"/>
  <c r="AE441" i="5"/>
  <c r="AB442" i="5"/>
  <c r="AC442" i="5"/>
  <c r="AD442" i="5"/>
  <c r="AE442" i="5"/>
  <c r="AB443" i="5"/>
  <c r="AC443" i="5"/>
  <c r="AD443" i="5"/>
  <c r="AE443" i="5"/>
  <c r="AB444" i="5"/>
  <c r="AC444" i="5"/>
  <c r="AD444" i="5"/>
  <c r="AE444" i="5"/>
  <c r="AB445" i="5"/>
  <c r="AC445" i="5"/>
  <c r="AD445" i="5"/>
  <c r="AE445" i="5"/>
  <c r="AB446" i="5"/>
  <c r="AC446" i="5"/>
  <c r="AD446" i="5"/>
  <c r="AE446" i="5"/>
  <c r="AB447" i="5"/>
  <c r="AC447" i="5"/>
  <c r="AD447" i="5"/>
  <c r="AE447" i="5"/>
  <c r="AB448" i="5"/>
  <c r="AC448" i="5"/>
  <c r="AD448" i="5"/>
  <c r="AE448" i="5"/>
  <c r="AB449" i="5"/>
  <c r="AC449" i="5"/>
  <c r="AD449" i="5"/>
  <c r="AE449" i="5"/>
  <c r="AB450" i="5"/>
  <c r="AC450" i="5"/>
  <c r="AD450" i="5"/>
  <c r="AE450" i="5"/>
  <c r="AB451" i="5"/>
  <c r="AC451" i="5"/>
  <c r="AD451" i="5"/>
  <c r="AE451" i="5"/>
  <c r="AB452" i="5"/>
  <c r="AC452" i="5"/>
  <c r="AD452" i="5"/>
  <c r="AE452" i="5"/>
  <c r="AB453" i="5"/>
  <c r="AC453" i="5"/>
  <c r="AD453" i="5"/>
  <c r="AE453" i="5"/>
  <c r="AB454" i="5"/>
  <c r="AC454" i="5"/>
  <c r="AD454" i="5"/>
  <c r="AE454" i="5"/>
  <c r="AB455" i="5"/>
  <c r="AC455" i="5"/>
  <c r="AD455" i="5"/>
  <c r="AE455" i="5"/>
  <c r="AB456" i="5"/>
  <c r="AC456" i="5"/>
  <c r="AD456" i="5"/>
  <c r="AE456" i="5"/>
  <c r="AB457" i="5"/>
  <c r="AC457" i="5"/>
  <c r="AD457" i="5"/>
  <c r="AE457" i="5"/>
  <c r="AB458" i="5"/>
  <c r="AC458" i="5"/>
  <c r="AD458" i="5"/>
  <c r="AE458" i="5"/>
  <c r="AB459" i="5"/>
  <c r="AC459" i="5"/>
  <c r="AD459" i="5"/>
  <c r="AE459" i="5"/>
  <c r="AB460" i="5"/>
  <c r="AC460" i="5"/>
  <c r="AD460" i="5"/>
  <c r="AE460" i="5"/>
  <c r="AB461" i="5"/>
  <c r="AC461" i="5"/>
  <c r="AD461" i="5"/>
  <c r="AE461" i="5"/>
  <c r="AB462" i="5"/>
  <c r="AC462" i="5"/>
  <c r="AD462" i="5"/>
  <c r="AE462" i="5"/>
  <c r="AB463" i="5"/>
  <c r="AC463" i="5"/>
  <c r="AD463" i="5"/>
  <c r="AE463" i="5"/>
  <c r="AB464" i="5"/>
  <c r="AC464" i="5"/>
  <c r="AD464" i="5"/>
  <c r="AE464" i="5"/>
  <c r="AB465" i="5"/>
  <c r="AC465" i="5"/>
  <c r="AD465" i="5"/>
  <c r="AE465" i="5"/>
  <c r="AB466" i="5"/>
  <c r="AC466" i="5"/>
  <c r="AD466" i="5"/>
  <c r="AE466" i="5"/>
  <c r="AB467" i="5"/>
  <c r="AC467" i="5"/>
  <c r="AD467" i="5"/>
  <c r="AE467" i="5"/>
  <c r="AB468" i="5"/>
  <c r="AC468" i="5"/>
  <c r="AD468" i="5"/>
  <c r="AE468" i="5"/>
  <c r="AB469" i="5"/>
  <c r="AC469" i="5"/>
  <c r="AD469" i="5"/>
  <c r="AE469" i="5"/>
  <c r="AB470" i="5"/>
  <c r="AC470" i="5"/>
  <c r="AD470" i="5"/>
  <c r="AE470" i="5"/>
  <c r="AB471" i="5"/>
  <c r="AC471" i="5"/>
  <c r="AD471" i="5"/>
  <c r="AE471" i="5"/>
  <c r="AB472" i="5"/>
  <c r="AC472" i="5"/>
  <c r="AD472" i="5"/>
  <c r="AE472" i="5"/>
  <c r="AB473" i="5"/>
  <c r="AC473" i="5"/>
  <c r="AD473" i="5"/>
  <c r="AE473" i="5"/>
  <c r="AB474" i="5"/>
  <c r="AC474" i="5"/>
  <c r="AD474" i="5"/>
  <c r="AE474" i="5"/>
  <c r="AB475" i="5"/>
  <c r="AC475" i="5"/>
  <c r="AD475" i="5"/>
  <c r="AE475" i="5"/>
  <c r="AB476" i="5"/>
  <c r="AC476" i="5"/>
  <c r="AD476" i="5"/>
  <c r="AE476" i="5"/>
  <c r="AB477" i="5"/>
  <c r="AC477" i="5"/>
  <c r="AD477" i="5"/>
  <c r="AE477" i="5"/>
  <c r="AB478" i="5"/>
  <c r="AC478" i="5"/>
  <c r="AD478" i="5"/>
  <c r="AE478" i="5"/>
  <c r="AB479" i="5"/>
  <c r="AC479" i="5"/>
  <c r="AD479" i="5"/>
  <c r="AE479" i="5"/>
  <c r="AB480" i="5"/>
  <c r="AC480" i="5"/>
  <c r="AD480" i="5"/>
  <c r="AE480" i="5"/>
  <c r="AB481" i="5"/>
  <c r="AC481" i="5"/>
  <c r="AD481" i="5"/>
  <c r="AE481" i="5"/>
  <c r="AB482" i="5"/>
  <c r="AC482" i="5"/>
  <c r="AD482" i="5"/>
  <c r="AE482" i="5"/>
  <c r="AB483" i="5"/>
  <c r="AC483" i="5"/>
  <c r="AD483" i="5"/>
  <c r="AE483" i="5"/>
  <c r="AB484" i="5"/>
  <c r="AC484" i="5"/>
  <c r="AD484" i="5"/>
  <c r="AE484" i="5"/>
  <c r="AB485" i="5"/>
  <c r="AC485" i="5"/>
  <c r="AD485" i="5"/>
  <c r="AE485" i="5"/>
  <c r="AB486" i="5"/>
  <c r="AC486" i="5"/>
  <c r="AD486" i="5"/>
  <c r="AE486" i="5"/>
  <c r="AB487" i="5"/>
  <c r="AC487" i="5"/>
  <c r="AD487" i="5"/>
  <c r="AE487" i="5"/>
  <c r="AB488" i="5"/>
  <c r="AC488" i="5"/>
  <c r="AD488" i="5"/>
  <c r="AE488" i="5"/>
  <c r="AB489" i="5"/>
  <c r="AC489" i="5"/>
  <c r="AD489" i="5"/>
  <c r="AE489" i="5"/>
  <c r="AB490" i="5"/>
  <c r="AC490" i="5"/>
  <c r="AD490" i="5"/>
  <c r="AE490" i="5"/>
  <c r="AB491" i="5"/>
  <c r="AC491" i="5"/>
  <c r="AD491" i="5"/>
  <c r="AE491" i="5"/>
  <c r="AB492" i="5"/>
  <c r="AC492" i="5"/>
  <c r="AD492" i="5"/>
  <c r="AE492" i="5"/>
  <c r="AB493" i="5"/>
  <c r="AC493" i="5"/>
  <c r="AD493" i="5"/>
  <c r="AE493" i="5"/>
  <c r="AB494" i="5"/>
  <c r="AC494" i="5"/>
  <c r="AD494" i="5"/>
  <c r="AE494" i="5"/>
  <c r="AB495" i="5"/>
  <c r="AC495" i="5"/>
  <c r="AD495" i="5"/>
  <c r="AE495" i="5"/>
  <c r="AB496" i="5"/>
  <c r="AC496" i="5"/>
  <c r="AD496" i="5"/>
  <c r="AE496" i="5"/>
  <c r="AB497" i="5"/>
  <c r="AC497" i="5"/>
  <c r="AD497" i="5"/>
  <c r="AE497" i="5"/>
  <c r="AB498" i="5"/>
  <c r="AC498" i="5"/>
  <c r="AD498" i="5"/>
  <c r="AE498" i="5"/>
  <c r="AB499" i="5"/>
  <c r="AC499" i="5"/>
  <c r="AD499" i="5"/>
  <c r="AE499" i="5"/>
  <c r="AB500" i="5"/>
  <c r="AC500" i="5"/>
  <c r="AD500" i="5"/>
  <c r="AE500" i="5"/>
  <c r="AB501" i="5"/>
  <c r="AC501" i="5"/>
  <c r="AD501" i="5"/>
  <c r="AE501" i="5"/>
  <c r="AB502" i="5"/>
  <c r="AC502" i="5"/>
  <c r="AD502" i="5"/>
  <c r="AE502" i="5"/>
  <c r="AB503" i="5"/>
  <c r="AC503" i="5"/>
  <c r="AD503" i="5"/>
  <c r="AE503" i="5"/>
  <c r="AB504" i="5"/>
  <c r="AC504" i="5"/>
  <c r="AD504" i="5"/>
  <c r="AE504" i="5"/>
  <c r="AB505" i="5"/>
  <c r="AC505" i="5"/>
  <c r="AD505" i="5"/>
  <c r="AE505" i="5"/>
  <c r="AB506" i="5"/>
  <c r="AC506" i="5"/>
  <c r="AD506" i="5"/>
  <c r="AE506" i="5"/>
  <c r="AB507" i="5"/>
  <c r="AC507" i="5"/>
  <c r="AD507" i="5"/>
  <c r="AE507" i="5"/>
  <c r="AB508" i="5"/>
  <c r="AC508" i="5"/>
  <c r="AD508" i="5"/>
  <c r="AE508" i="5"/>
  <c r="AB509" i="5"/>
  <c r="AC509" i="5"/>
  <c r="AD509" i="5"/>
  <c r="AE509" i="5"/>
  <c r="AB510" i="5"/>
  <c r="AC510" i="5"/>
  <c r="AD510" i="5"/>
  <c r="AE510" i="5"/>
  <c r="AB511" i="5"/>
  <c r="AC511" i="5"/>
  <c r="AD511" i="5"/>
  <c r="AE511" i="5"/>
  <c r="AB512" i="5"/>
  <c r="AC512" i="5"/>
  <c r="AD512" i="5"/>
  <c r="AE512" i="5"/>
  <c r="AB513" i="5"/>
  <c r="AC513" i="5"/>
  <c r="AD513" i="5"/>
  <c r="AE513" i="5"/>
  <c r="AB514" i="5"/>
  <c r="AC514" i="5"/>
  <c r="AD514" i="5"/>
  <c r="AE514" i="5"/>
  <c r="AB515" i="5"/>
  <c r="AC515" i="5"/>
  <c r="AD515" i="5"/>
  <c r="AE515" i="5"/>
  <c r="AB516" i="5"/>
  <c r="AC516" i="5"/>
  <c r="AD516" i="5"/>
  <c r="AE516" i="5"/>
  <c r="AB517" i="5"/>
  <c r="AC517" i="5"/>
  <c r="AD517" i="5"/>
  <c r="AE517" i="5"/>
  <c r="AB518" i="5"/>
  <c r="AC518" i="5"/>
  <c r="AD518" i="5"/>
  <c r="AE518" i="5"/>
  <c r="AB519" i="5"/>
  <c r="AC519" i="5"/>
  <c r="AD519" i="5"/>
  <c r="AE519" i="5"/>
  <c r="AB520" i="5"/>
  <c r="AC520" i="5"/>
  <c r="AD520" i="5"/>
  <c r="AE520" i="5"/>
  <c r="AB521" i="5"/>
  <c r="AC521" i="5"/>
  <c r="AD521" i="5"/>
  <c r="AE521" i="5"/>
  <c r="AB522" i="5"/>
  <c r="AC522" i="5"/>
  <c r="AD522" i="5"/>
  <c r="AE522" i="5"/>
  <c r="AB523" i="5"/>
  <c r="AC523" i="5"/>
  <c r="AD523" i="5"/>
  <c r="AE523" i="5"/>
  <c r="AB524" i="5"/>
  <c r="AC524" i="5"/>
  <c r="AD524" i="5"/>
  <c r="AE524" i="5"/>
  <c r="AB525" i="5"/>
  <c r="AC525" i="5"/>
  <c r="AD525" i="5"/>
  <c r="AE525" i="5"/>
  <c r="AB526" i="5"/>
  <c r="AC526" i="5"/>
  <c r="AD526" i="5"/>
  <c r="AE526" i="5"/>
  <c r="AB527" i="5"/>
  <c r="AC527" i="5"/>
  <c r="AD527" i="5"/>
  <c r="AE527" i="5"/>
  <c r="AB528" i="5"/>
  <c r="AC528" i="5"/>
  <c r="AD528" i="5"/>
  <c r="AE528" i="5"/>
  <c r="AB529" i="5"/>
  <c r="AC529" i="5"/>
  <c r="AD529" i="5"/>
  <c r="AE529" i="5"/>
  <c r="AB530" i="5"/>
  <c r="AC530" i="5"/>
  <c r="AD530" i="5"/>
  <c r="AE530" i="5"/>
  <c r="AB531" i="5"/>
  <c r="AC531" i="5"/>
  <c r="AD531" i="5"/>
  <c r="AE531" i="5"/>
  <c r="AB532" i="5"/>
  <c r="AC532" i="5"/>
  <c r="AD532" i="5"/>
  <c r="AE532" i="5"/>
  <c r="AB533" i="5"/>
  <c r="AC533" i="5"/>
  <c r="AD533" i="5"/>
  <c r="AE533" i="5"/>
  <c r="AB534" i="5"/>
  <c r="AC534" i="5"/>
  <c r="AD534" i="5"/>
  <c r="AE534" i="5"/>
  <c r="AB535" i="5"/>
  <c r="AC535" i="5"/>
  <c r="AD535" i="5"/>
  <c r="AE535" i="5"/>
  <c r="AB536" i="5"/>
  <c r="AC536" i="5"/>
  <c r="AD536" i="5"/>
  <c r="AE536" i="5"/>
  <c r="AB537" i="5"/>
  <c r="AC537" i="5"/>
  <c r="AD537" i="5"/>
  <c r="AE537" i="5"/>
  <c r="AB538" i="5"/>
  <c r="AC538" i="5"/>
  <c r="AD538" i="5"/>
  <c r="AE538" i="5"/>
  <c r="AB539" i="5"/>
  <c r="AC539" i="5"/>
  <c r="AD539" i="5"/>
  <c r="AE539" i="5"/>
  <c r="AB540" i="5"/>
  <c r="AC540" i="5"/>
  <c r="AD540" i="5"/>
  <c r="AE540" i="5"/>
  <c r="AB541" i="5"/>
  <c r="AC541" i="5"/>
  <c r="AD541" i="5"/>
  <c r="AE541" i="5"/>
  <c r="AB542" i="5"/>
  <c r="AC542" i="5"/>
  <c r="AD542" i="5"/>
  <c r="AE542" i="5"/>
  <c r="AB543" i="5"/>
  <c r="AC543" i="5"/>
  <c r="AD543" i="5"/>
  <c r="AE543" i="5"/>
  <c r="AB544" i="5"/>
  <c r="AC544" i="5"/>
  <c r="AD544" i="5"/>
  <c r="AE544" i="5"/>
  <c r="AB545" i="5"/>
  <c r="AC545" i="5"/>
  <c r="AD545" i="5"/>
  <c r="AE545" i="5"/>
  <c r="AB546" i="5"/>
  <c r="AC546" i="5"/>
  <c r="AD546" i="5"/>
  <c r="AE546" i="5"/>
  <c r="AB547" i="5"/>
  <c r="AC547" i="5"/>
  <c r="AD547" i="5"/>
  <c r="AE547" i="5"/>
  <c r="AB548" i="5"/>
  <c r="AC548" i="5"/>
  <c r="AD548" i="5"/>
  <c r="AE548" i="5"/>
  <c r="AB549" i="5"/>
  <c r="AC549" i="5"/>
  <c r="AD549" i="5"/>
  <c r="AE549" i="5"/>
  <c r="AB550" i="5"/>
  <c r="AC550" i="5"/>
  <c r="AD550" i="5"/>
  <c r="AE550" i="5"/>
  <c r="AB551" i="5"/>
  <c r="AC551" i="5"/>
  <c r="AD551" i="5"/>
  <c r="AE551" i="5"/>
  <c r="AB552" i="5"/>
  <c r="AC552" i="5"/>
  <c r="AD552" i="5"/>
  <c r="AE552" i="5"/>
  <c r="AB553" i="5"/>
  <c r="AC553" i="5"/>
  <c r="AD553" i="5"/>
  <c r="AE553" i="5"/>
  <c r="AB554" i="5"/>
  <c r="AC554" i="5"/>
  <c r="AD554" i="5"/>
  <c r="AE554" i="5"/>
  <c r="AB555" i="5"/>
  <c r="AC555" i="5"/>
  <c r="AD555" i="5"/>
  <c r="AE555" i="5"/>
  <c r="AB556" i="5"/>
  <c r="AC556" i="5"/>
  <c r="AD556" i="5"/>
  <c r="AE556" i="5"/>
  <c r="AB557" i="5"/>
  <c r="AC557" i="5"/>
  <c r="AD557" i="5"/>
  <c r="AE557" i="5"/>
  <c r="AB558" i="5"/>
  <c r="AC558" i="5"/>
  <c r="AD558" i="5"/>
  <c r="AE558" i="5"/>
  <c r="AB559" i="5"/>
  <c r="AC559" i="5"/>
  <c r="AD559" i="5"/>
  <c r="AE559" i="5"/>
  <c r="AB560" i="5"/>
  <c r="AC560" i="5"/>
  <c r="AD560" i="5"/>
  <c r="AE560" i="5"/>
  <c r="AB561" i="5"/>
  <c r="AC561" i="5"/>
  <c r="AD561" i="5"/>
  <c r="AE561" i="5"/>
  <c r="AB562" i="5"/>
  <c r="AC562" i="5"/>
  <c r="AD562" i="5"/>
  <c r="AE562" i="5"/>
  <c r="AB563" i="5"/>
  <c r="AC563" i="5"/>
  <c r="AD563" i="5"/>
  <c r="AE563" i="5"/>
  <c r="AB564" i="5"/>
  <c r="AC564" i="5"/>
  <c r="AD564" i="5"/>
  <c r="AE564" i="5"/>
  <c r="AB565" i="5"/>
  <c r="AC565" i="5"/>
  <c r="AD565" i="5"/>
  <c r="AE565" i="5"/>
  <c r="AB566" i="5"/>
  <c r="AC566" i="5"/>
  <c r="AD566" i="5"/>
  <c r="AE566" i="5"/>
  <c r="AB567" i="5"/>
  <c r="AC567" i="5"/>
  <c r="AD567" i="5"/>
  <c r="AE567" i="5"/>
  <c r="AB568" i="5"/>
  <c r="AC568" i="5"/>
  <c r="AD568" i="5"/>
  <c r="AE568" i="5"/>
  <c r="AB569" i="5"/>
  <c r="AC569" i="5"/>
  <c r="AD569" i="5"/>
  <c r="AE569" i="5"/>
  <c r="AB570" i="5"/>
  <c r="AC570" i="5"/>
  <c r="AD570" i="5"/>
  <c r="AE570" i="5"/>
  <c r="AB571" i="5"/>
  <c r="AC571" i="5"/>
  <c r="AD571" i="5"/>
  <c r="AE571" i="5"/>
  <c r="AB572" i="5"/>
  <c r="AC572" i="5"/>
  <c r="AD572" i="5"/>
  <c r="AE572" i="5"/>
  <c r="AB573" i="5"/>
  <c r="AC573" i="5"/>
  <c r="AD573" i="5"/>
  <c r="AE573" i="5"/>
  <c r="AB574" i="5"/>
  <c r="AC574" i="5"/>
  <c r="AD574" i="5"/>
  <c r="AE574" i="5"/>
  <c r="AB575" i="5"/>
  <c r="AC575" i="5"/>
  <c r="AD575" i="5"/>
  <c r="AE575" i="5"/>
  <c r="AB576" i="5"/>
  <c r="AC576" i="5"/>
  <c r="AD576" i="5"/>
  <c r="AE576" i="5"/>
  <c r="AB577" i="5"/>
  <c r="AC577" i="5"/>
  <c r="AD577" i="5"/>
  <c r="AE577" i="5"/>
  <c r="AB578" i="5"/>
  <c r="AC578" i="5"/>
  <c r="AD578" i="5"/>
  <c r="AE578" i="5"/>
  <c r="AB579" i="5"/>
  <c r="AC579" i="5"/>
  <c r="AD579" i="5"/>
  <c r="AE579" i="5"/>
  <c r="AB580" i="5"/>
  <c r="AC580" i="5"/>
  <c r="AD580" i="5"/>
  <c r="AE580" i="5"/>
  <c r="AB581" i="5"/>
  <c r="AC581" i="5"/>
  <c r="AD581" i="5"/>
  <c r="AE581" i="5"/>
  <c r="AB582" i="5"/>
  <c r="AC582" i="5"/>
  <c r="AD582" i="5"/>
  <c r="AE582" i="5"/>
  <c r="AB583" i="5"/>
  <c r="AC583" i="5"/>
  <c r="AD583" i="5"/>
  <c r="AE583" i="5"/>
  <c r="AB584" i="5"/>
  <c r="AC584" i="5"/>
  <c r="AD584" i="5"/>
  <c r="AE584" i="5"/>
  <c r="AB585" i="5"/>
  <c r="AC585" i="5"/>
  <c r="AD585" i="5"/>
  <c r="AE585" i="5"/>
  <c r="AB586" i="5"/>
  <c r="AC586" i="5"/>
  <c r="AD586" i="5"/>
  <c r="AE586" i="5"/>
  <c r="AB587" i="5"/>
  <c r="AC587" i="5"/>
  <c r="AD587" i="5"/>
  <c r="AE587" i="5"/>
  <c r="AB588" i="5"/>
  <c r="AC588" i="5"/>
  <c r="AD588" i="5"/>
  <c r="AE588" i="5"/>
  <c r="AB589" i="5"/>
  <c r="AC589" i="5"/>
  <c r="AD589" i="5"/>
  <c r="AE589" i="5"/>
  <c r="AB590" i="5"/>
  <c r="AC590" i="5"/>
  <c r="AD590" i="5"/>
  <c r="AE590" i="5"/>
  <c r="AB591" i="5"/>
  <c r="AC591" i="5"/>
  <c r="AD591" i="5"/>
  <c r="AE591" i="5"/>
  <c r="AB592" i="5"/>
  <c r="AC592" i="5"/>
  <c r="AD592" i="5"/>
  <c r="AE592" i="5"/>
  <c r="AB593" i="5"/>
  <c r="AC593" i="5"/>
  <c r="AD593" i="5"/>
  <c r="AE593" i="5"/>
  <c r="AB594" i="5"/>
  <c r="AC594" i="5"/>
  <c r="AD594" i="5"/>
  <c r="AE594" i="5"/>
  <c r="AB595" i="5"/>
  <c r="AC595" i="5"/>
  <c r="AD595" i="5"/>
  <c r="AE595" i="5"/>
  <c r="AB596" i="5"/>
  <c r="AC596" i="5"/>
  <c r="AD596" i="5"/>
  <c r="AE596" i="5"/>
  <c r="AB597" i="5"/>
  <c r="AC597" i="5"/>
  <c r="AD597" i="5"/>
  <c r="AE597" i="5"/>
  <c r="AB598" i="5"/>
  <c r="AC598" i="5"/>
  <c r="AD598" i="5"/>
  <c r="AE598" i="5"/>
  <c r="AB599" i="5"/>
  <c r="AC599" i="5"/>
  <c r="AD599" i="5"/>
  <c r="AE599" i="5"/>
  <c r="AB600" i="5"/>
  <c r="AC600" i="5"/>
  <c r="AD600" i="5"/>
  <c r="AE600" i="5"/>
  <c r="AB601" i="5"/>
  <c r="AC601" i="5"/>
  <c r="AD601" i="5"/>
  <c r="AE601" i="5"/>
  <c r="AB602" i="5"/>
  <c r="AC602" i="5"/>
  <c r="AD602" i="5"/>
  <c r="AE602" i="5"/>
  <c r="AB603" i="5"/>
  <c r="AC603" i="5"/>
  <c r="AD603" i="5"/>
  <c r="AE603" i="5"/>
  <c r="AB604" i="5"/>
  <c r="AC604" i="5"/>
  <c r="AD604" i="5"/>
  <c r="AE604" i="5"/>
  <c r="AB605" i="5"/>
  <c r="AC605" i="5"/>
  <c r="AD605" i="5"/>
  <c r="AE605" i="5"/>
  <c r="AB606" i="5"/>
  <c r="AC606" i="5"/>
  <c r="AD606" i="5"/>
  <c r="AE606" i="5"/>
  <c r="AB607" i="5"/>
  <c r="AC607" i="5"/>
  <c r="AD607" i="5"/>
  <c r="AE607" i="5"/>
  <c r="AB608" i="5"/>
  <c r="AC608" i="5"/>
  <c r="AD608" i="5"/>
  <c r="AE608" i="5"/>
  <c r="AB609" i="5"/>
  <c r="AC609" i="5"/>
  <c r="AD609" i="5"/>
  <c r="AE609" i="5"/>
  <c r="AB610" i="5"/>
  <c r="AC610" i="5"/>
  <c r="AD610" i="5"/>
  <c r="AE610" i="5"/>
  <c r="AB611" i="5"/>
  <c r="AC611" i="5"/>
  <c r="AD611" i="5"/>
  <c r="AE611" i="5"/>
  <c r="AB612" i="5"/>
  <c r="AC612" i="5"/>
  <c r="AD612" i="5"/>
  <c r="AE612" i="5"/>
  <c r="AB613" i="5"/>
  <c r="AC613" i="5"/>
  <c r="AD613" i="5"/>
  <c r="AE613" i="5"/>
  <c r="AB614" i="5"/>
  <c r="AC614" i="5"/>
  <c r="AD614" i="5"/>
  <c r="AE614" i="5"/>
  <c r="AB615" i="5"/>
  <c r="AC615" i="5"/>
  <c r="AD615" i="5"/>
  <c r="AE615" i="5"/>
  <c r="AB616" i="5"/>
  <c r="AC616" i="5"/>
  <c r="AD616" i="5"/>
  <c r="AE616" i="5"/>
  <c r="AB617" i="5"/>
  <c r="AC617" i="5"/>
  <c r="AD617" i="5"/>
  <c r="AE617" i="5"/>
  <c r="AB618" i="5"/>
  <c r="AC618" i="5"/>
  <c r="AD618" i="5"/>
  <c r="AE618" i="5"/>
  <c r="AB619" i="5"/>
  <c r="AC619" i="5"/>
  <c r="AD619" i="5"/>
  <c r="AE619" i="5"/>
  <c r="AB620" i="5"/>
  <c r="AC620" i="5"/>
  <c r="AD620" i="5"/>
  <c r="AE620" i="5"/>
  <c r="AB621" i="5"/>
  <c r="AC621" i="5"/>
  <c r="AD621" i="5"/>
  <c r="AE621" i="5"/>
  <c r="AB622" i="5"/>
  <c r="AC622" i="5"/>
  <c r="AD622" i="5"/>
  <c r="AE622" i="5"/>
  <c r="AB623" i="5"/>
  <c r="AC623" i="5"/>
  <c r="AD623" i="5"/>
  <c r="AE623" i="5"/>
  <c r="AB624" i="5"/>
  <c r="AC624" i="5"/>
  <c r="AD624" i="5"/>
  <c r="AE624" i="5"/>
  <c r="AB625" i="5"/>
  <c r="AC625" i="5"/>
  <c r="AD625" i="5"/>
  <c r="AE625" i="5"/>
  <c r="AB626" i="5"/>
  <c r="AC626" i="5"/>
  <c r="AD626" i="5"/>
  <c r="AE626" i="5"/>
  <c r="AB627" i="5"/>
  <c r="AC627" i="5"/>
  <c r="AD627" i="5"/>
  <c r="AE627" i="5"/>
  <c r="AB628" i="5"/>
  <c r="AC628" i="5"/>
  <c r="AD628" i="5"/>
  <c r="AE628" i="5"/>
  <c r="AB629" i="5"/>
  <c r="AC629" i="5"/>
  <c r="AD629" i="5"/>
  <c r="AE629" i="5"/>
  <c r="AB630" i="5"/>
  <c r="AC630" i="5"/>
  <c r="AD630" i="5"/>
  <c r="AE630" i="5"/>
  <c r="AB631" i="5"/>
  <c r="AC631" i="5"/>
  <c r="AD631" i="5"/>
  <c r="AE631" i="5"/>
  <c r="AB632" i="5"/>
  <c r="AC632" i="5"/>
  <c r="AD632" i="5"/>
  <c r="AE632" i="5"/>
  <c r="AB633" i="5"/>
  <c r="AC633" i="5"/>
  <c r="AD633" i="5"/>
  <c r="AE633" i="5"/>
  <c r="AB634" i="5"/>
  <c r="AC634" i="5"/>
  <c r="AD634" i="5"/>
  <c r="AE634" i="5"/>
  <c r="AB635" i="5"/>
  <c r="AC635" i="5"/>
  <c r="AD635" i="5"/>
  <c r="AE635" i="5"/>
  <c r="AB636" i="5"/>
  <c r="AC636" i="5"/>
  <c r="AD636" i="5"/>
  <c r="AE636" i="5"/>
  <c r="AB637" i="5"/>
  <c r="AC637" i="5"/>
  <c r="AD637" i="5"/>
  <c r="AE637" i="5"/>
  <c r="AB638" i="5"/>
  <c r="AC638" i="5"/>
  <c r="AD638" i="5"/>
  <c r="AE638" i="5"/>
  <c r="AB639" i="5"/>
  <c r="AC639" i="5"/>
  <c r="AD639" i="5"/>
  <c r="AE639" i="5"/>
  <c r="AB640" i="5"/>
  <c r="AC640" i="5"/>
  <c r="AD640" i="5"/>
  <c r="AE640" i="5"/>
  <c r="AB641" i="5"/>
  <c r="AC641" i="5"/>
  <c r="AD641" i="5"/>
  <c r="AE641" i="5"/>
  <c r="AB642" i="5"/>
  <c r="AC642" i="5"/>
  <c r="AD642" i="5"/>
  <c r="AE642" i="5"/>
  <c r="AB643" i="5"/>
  <c r="AC643" i="5"/>
  <c r="AD643" i="5"/>
  <c r="AE643" i="5"/>
  <c r="AB644" i="5"/>
  <c r="AC644" i="5"/>
  <c r="AD644" i="5"/>
  <c r="AE644" i="5"/>
  <c r="AB645" i="5"/>
  <c r="AC645" i="5"/>
  <c r="AD645" i="5"/>
  <c r="AE645" i="5"/>
  <c r="AB646" i="5"/>
  <c r="AC646" i="5"/>
  <c r="AD646" i="5"/>
  <c r="AE646" i="5"/>
  <c r="AB647" i="5"/>
  <c r="AC647" i="5"/>
  <c r="AD647" i="5"/>
  <c r="AE647" i="5"/>
  <c r="AB648" i="5"/>
  <c r="AC648" i="5"/>
  <c r="AD648" i="5"/>
  <c r="AE648" i="5"/>
  <c r="AB649" i="5"/>
  <c r="AC649" i="5"/>
  <c r="AD649" i="5"/>
  <c r="AE649" i="5"/>
  <c r="AB650" i="5"/>
  <c r="AC650" i="5"/>
  <c r="AD650" i="5"/>
  <c r="AE650" i="5"/>
  <c r="AB651" i="5"/>
  <c r="AC651" i="5"/>
  <c r="AD651" i="5"/>
  <c r="AE651" i="5"/>
  <c r="AB652" i="5"/>
  <c r="AC652" i="5"/>
  <c r="AD652" i="5"/>
  <c r="AE652" i="5"/>
  <c r="AB653" i="5"/>
  <c r="AC653" i="5"/>
  <c r="AD653" i="5"/>
  <c r="AE653" i="5"/>
  <c r="AB654" i="5"/>
  <c r="AC654" i="5"/>
  <c r="AD654" i="5"/>
  <c r="AE654" i="5"/>
  <c r="AB655" i="5"/>
  <c r="AC655" i="5"/>
  <c r="AD655" i="5"/>
  <c r="AE655" i="5"/>
  <c r="AB656" i="5"/>
  <c r="AC656" i="5"/>
  <c r="AD656" i="5"/>
  <c r="AE656" i="5"/>
  <c r="AB657" i="5"/>
  <c r="AC657" i="5"/>
  <c r="AD657" i="5"/>
  <c r="AE657" i="5"/>
  <c r="AB658" i="5"/>
  <c r="AC658" i="5"/>
  <c r="AD658" i="5"/>
  <c r="AE658" i="5"/>
  <c r="AB659" i="5"/>
  <c r="AC659" i="5"/>
  <c r="AD659" i="5"/>
  <c r="AE659" i="5"/>
  <c r="AB660" i="5"/>
  <c r="AC660" i="5"/>
  <c r="AD660" i="5"/>
  <c r="AE660" i="5"/>
  <c r="AB661" i="5"/>
  <c r="AC661" i="5"/>
  <c r="AD661" i="5"/>
  <c r="AE661" i="5"/>
  <c r="AB662" i="5"/>
  <c r="AC662" i="5"/>
  <c r="AD662" i="5"/>
  <c r="AE662" i="5"/>
  <c r="AB663" i="5"/>
  <c r="AC663" i="5"/>
  <c r="AD663" i="5"/>
  <c r="AE663" i="5"/>
  <c r="AB664" i="5"/>
  <c r="AC664" i="5"/>
  <c r="AD664" i="5"/>
  <c r="AE664" i="5"/>
  <c r="AB665" i="5"/>
  <c r="AC665" i="5"/>
  <c r="AD665" i="5"/>
  <c r="AE665" i="5"/>
  <c r="AB666" i="5"/>
  <c r="AC666" i="5"/>
  <c r="AD666" i="5"/>
  <c r="AE666" i="5"/>
  <c r="AB667" i="5"/>
  <c r="AC667" i="5"/>
  <c r="AD667" i="5"/>
  <c r="AE667" i="5"/>
  <c r="AB668" i="5"/>
  <c r="AC668" i="5"/>
  <c r="AD668" i="5"/>
  <c r="AE668" i="5"/>
  <c r="AB669" i="5"/>
  <c r="AC669" i="5"/>
  <c r="AD669" i="5"/>
  <c r="AE669" i="5"/>
  <c r="AB670" i="5"/>
  <c r="AC670" i="5"/>
  <c r="AD670" i="5"/>
  <c r="AE670" i="5"/>
  <c r="AB671" i="5"/>
  <c r="AC671" i="5"/>
  <c r="AD671" i="5"/>
  <c r="AE671" i="5"/>
  <c r="AB672" i="5"/>
  <c r="AC672" i="5"/>
  <c r="AD672" i="5"/>
  <c r="AE672" i="5"/>
  <c r="AB673" i="5"/>
  <c r="AC673" i="5"/>
  <c r="AD673" i="5"/>
  <c r="AE673" i="5"/>
  <c r="AB674" i="5"/>
  <c r="AC674" i="5"/>
  <c r="AD674" i="5"/>
  <c r="AE674" i="5"/>
  <c r="AB675" i="5"/>
  <c r="AC675" i="5"/>
  <c r="AD675" i="5"/>
  <c r="AE675" i="5"/>
  <c r="AB676" i="5"/>
  <c r="AC676" i="5"/>
  <c r="AD676" i="5"/>
  <c r="AE676" i="5"/>
  <c r="AB677" i="5"/>
  <c r="AC677" i="5"/>
  <c r="AD677" i="5"/>
  <c r="AE677" i="5"/>
  <c r="AB678" i="5"/>
  <c r="AC678" i="5"/>
  <c r="AD678" i="5"/>
  <c r="AE678" i="5"/>
  <c r="AB679" i="5"/>
  <c r="AC679" i="5"/>
  <c r="AD679" i="5"/>
  <c r="AE679" i="5"/>
  <c r="AB680" i="5"/>
  <c r="AC680" i="5"/>
  <c r="AD680" i="5"/>
  <c r="AE680" i="5"/>
  <c r="AB681" i="5"/>
  <c r="AC681" i="5"/>
  <c r="AD681" i="5"/>
  <c r="AE681" i="5"/>
  <c r="AB682" i="5"/>
  <c r="AC682" i="5"/>
  <c r="AD682" i="5"/>
  <c r="AE682" i="5"/>
  <c r="AB683" i="5"/>
  <c r="AC683" i="5"/>
  <c r="AD683" i="5"/>
  <c r="AE683" i="5"/>
  <c r="AB684" i="5"/>
  <c r="AC684" i="5"/>
  <c r="AD684" i="5"/>
  <c r="AE684" i="5"/>
  <c r="AB685" i="5"/>
  <c r="AC685" i="5"/>
  <c r="AD685" i="5"/>
  <c r="AE685" i="5"/>
  <c r="AB686" i="5"/>
  <c r="AC686" i="5"/>
  <c r="AD686" i="5"/>
  <c r="AE686" i="5"/>
  <c r="AB687" i="5"/>
  <c r="AC687" i="5"/>
  <c r="AD687" i="5"/>
  <c r="AE687" i="5"/>
  <c r="AB688" i="5"/>
  <c r="AC688" i="5"/>
  <c r="AD688" i="5"/>
  <c r="AE688" i="5"/>
  <c r="AB689" i="5"/>
  <c r="AC689" i="5"/>
  <c r="AD689" i="5"/>
  <c r="AE689" i="5"/>
  <c r="AB690" i="5"/>
  <c r="AC690" i="5"/>
  <c r="AD690" i="5"/>
  <c r="AE690" i="5"/>
  <c r="AB691" i="5"/>
  <c r="AC691" i="5"/>
  <c r="AD691" i="5"/>
  <c r="AE691" i="5"/>
  <c r="AB692" i="5"/>
  <c r="AC692" i="5"/>
  <c r="AD692" i="5"/>
  <c r="AE692" i="5"/>
  <c r="AB693" i="5"/>
  <c r="AC693" i="5"/>
  <c r="AD693" i="5"/>
  <c r="AE693" i="5"/>
  <c r="AB694" i="5"/>
  <c r="AC694" i="5"/>
  <c r="AD694" i="5"/>
  <c r="AE694" i="5"/>
  <c r="AB695" i="5"/>
  <c r="AC695" i="5"/>
  <c r="AD695" i="5"/>
  <c r="AE695" i="5"/>
  <c r="AB696" i="5"/>
  <c r="AC696" i="5"/>
  <c r="AD696" i="5"/>
  <c r="AE696" i="5"/>
  <c r="AB697" i="5"/>
  <c r="AC697" i="5"/>
  <c r="AD697" i="5"/>
  <c r="AE697" i="5"/>
  <c r="AB698" i="5"/>
  <c r="AC698" i="5"/>
  <c r="AD698" i="5"/>
  <c r="AE698" i="5"/>
  <c r="AB699" i="5"/>
  <c r="AC699" i="5"/>
  <c r="AD699" i="5"/>
  <c r="AE699" i="5"/>
  <c r="AB700" i="5"/>
  <c r="AC700" i="5"/>
  <c r="AD700" i="5"/>
  <c r="AE700" i="5"/>
  <c r="AB701" i="5"/>
  <c r="AC701" i="5"/>
  <c r="AD701" i="5"/>
  <c r="AE701" i="5"/>
  <c r="AB702" i="5"/>
  <c r="AC702" i="5"/>
  <c r="AD702" i="5"/>
  <c r="AE702" i="5"/>
  <c r="AB703" i="5"/>
  <c r="AC703" i="5"/>
  <c r="AD703" i="5"/>
  <c r="AE703" i="5"/>
  <c r="AB704" i="5"/>
  <c r="AC704" i="5"/>
  <c r="AD704" i="5"/>
  <c r="AE704" i="5"/>
  <c r="AB705" i="5"/>
  <c r="AC705" i="5"/>
  <c r="AD705" i="5"/>
  <c r="AE705" i="5"/>
  <c r="AB706" i="5"/>
  <c r="AC706" i="5"/>
  <c r="AD706" i="5"/>
  <c r="AE706" i="5"/>
  <c r="AB707" i="5"/>
  <c r="AC707" i="5"/>
  <c r="AD707" i="5"/>
  <c r="AE707" i="5"/>
  <c r="AB708" i="5"/>
  <c r="AC708" i="5"/>
  <c r="AD708" i="5"/>
  <c r="AE708" i="5"/>
  <c r="AB709" i="5"/>
  <c r="AC709" i="5"/>
  <c r="AD709" i="5"/>
  <c r="AE709" i="5"/>
  <c r="AB710" i="5"/>
  <c r="AC710" i="5"/>
  <c r="AD710" i="5"/>
  <c r="AE710" i="5"/>
  <c r="AB711" i="5"/>
  <c r="AC711" i="5"/>
  <c r="AD711" i="5"/>
  <c r="AE711" i="5"/>
  <c r="AB712" i="5"/>
  <c r="AC712" i="5"/>
  <c r="AD712" i="5"/>
  <c r="AE712" i="5"/>
  <c r="AB713" i="5"/>
  <c r="AC713" i="5"/>
  <c r="AD713" i="5"/>
  <c r="AE713" i="5"/>
  <c r="AB714" i="5"/>
  <c r="AC714" i="5"/>
  <c r="AD714" i="5"/>
  <c r="AE714" i="5"/>
  <c r="AB715" i="5"/>
  <c r="AC715" i="5"/>
  <c r="AD715" i="5"/>
  <c r="AE715" i="5"/>
  <c r="AB716" i="5"/>
  <c r="AC716" i="5"/>
  <c r="AD716" i="5"/>
  <c r="AE716" i="5"/>
  <c r="AB717" i="5"/>
  <c r="AC717" i="5"/>
  <c r="AD717" i="5"/>
  <c r="AE717" i="5"/>
  <c r="AB718" i="5"/>
  <c r="AC718" i="5"/>
  <c r="AD718" i="5"/>
  <c r="AE718" i="5"/>
  <c r="AB719" i="5"/>
  <c r="AC719" i="5"/>
  <c r="AD719" i="5"/>
  <c r="AE719" i="5"/>
  <c r="AB720" i="5"/>
  <c r="AC720" i="5"/>
  <c r="AD720" i="5"/>
  <c r="AE720" i="5"/>
  <c r="AB721" i="5"/>
  <c r="AC721" i="5"/>
  <c r="AD721" i="5"/>
  <c r="AE721" i="5"/>
  <c r="AB722" i="5"/>
  <c r="AC722" i="5"/>
  <c r="AD722" i="5"/>
  <c r="AE722" i="5"/>
  <c r="AB723" i="5"/>
  <c r="AC723" i="5"/>
  <c r="AD723" i="5"/>
  <c r="AE723" i="5"/>
  <c r="AB724" i="5"/>
  <c r="AC724" i="5"/>
  <c r="AD724" i="5"/>
  <c r="AE724" i="5"/>
  <c r="AB725" i="5"/>
  <c r="AC725" i="5"/>
  <c r="AD725" i="5"/>
  <c r="AE725" i="5"/>
  <c r="AB726" i="5"/>
  <c r="AC726" i="5"/>
  <c r="AD726" i="5"/>
  <c r="AE726" i="5"/>
  <c r="AB727" i="5"/>
  <c r="AC727" i="5"/>
  <c r="AD727" i="5"/>
  <c r="AE727" i="5"/>
  <c r="AB728" i="5"/>
  <c r="AC728" i="5"/>
  <c r="AD728" i="5"/>
  <c r="AE728" i="5"/>
  <c r="AB729" i="5"/>
  <c r="AC729" i="5"/>
  <c r="AD729" i="5"/>
  <c r="AE729" i="5"/>
  <c r="AB730" i="5"/>
  <c r="AC730" i="5"/>
  <c r="AD730" i="5"/>
  <c r="AE730" i="5"/>
  <c r="AB731" i="5"/>
  <c r="AC731" i="5"/>
  <c r="AD731" i="5"/>
  <c r="AE731" i="5"/>
  <c r="AB732" i="5"/>
  <c r="AC732" i="5"/>
  <c r="AD732" i="5"/>
  <c r="AE732" i="5"/>
  <c r="AB733" i="5"/>
  <c r="AC733" i="5"/>
  <c r="AD733" i="5"/>
  <c r="AE733" i="5"/>
  <c r="AB734" i="5"/>
  <c r="AC734" i="5"/>
  <c r="AD734" i="5"/>
  <c r="AE734" i="5"/>
  <c r="AB735" i="5"/>
  <c r="AC735" i="5"/>
  <c r="AD735" i="5"/>
  <c r="AE735" i="5"/>
  <c r="AB736" i="5"/>
  <c r="AC736" i="5"/>
  <c r="AD736" i="5"/>
  <c r="AE736" i="5"/>
  <c r="AB737" i="5"/>
  <c r="AC737" i="5"/>
  <c r="AD737" i="5"/>
  <c r="AE737" i="5"/>
  <c r="AB738" i="5"/>
  <c r="AC738" i="5"/>
  <c r="AD738" i="5"/>
  <c r="AE738" i="5"/>
  <c r="AB739" i="5"/>
  <c r="AC739" i="5"/>
  <c r="AD739" i="5"/>
  <c r="AE739" i="5"/>
  <c r="AB740" i="5"/>
  <c r="AC740" i="5"/>
  <c r="AD740" i="5"/>
  <c r="AE740" i="5"/>
  <c r="AB741" i="5"/>
  <c r="AC741" i="5"/>
  <c r="AD741" i="5"/>
  <c r="AE741" i="5"/>
  <c r="AB742" i="5"/>
  <c r="AC742" i="5"/>
  <c r="AD742" i="5"/>
  <c r="AE742" i="5"/>
  <c r="AB743" i="5"/>
  <c r="AC743" i="5"/>
  <c r="AD743" i="5"/>
  <c r="AE743" i="5"/>
  <c r="AB744" i="5"/>
  <c r="AC744" i="5"/>
  <c r="AD744" i="5"/>
  <c r="AE744" i="5"/>
  <c r="AB745" i="5"/>
  <c r="AC745" i="5"/>
  <c r="AD745" i="5"/>
  <c r="AE745" i="5"/>
  <c r="AB746" i="5"/>
  <c r="AC746" i="5"/>
  <c r="AD746" i="5"/>
  <c r="AE746" i="5"/>
  <c r="AB747" i="5"/>
  <c r="AC747" i="5"/>
  <c r="AD747" i="5"/>
  <c r="AE747" i="5"/>
  <c r="AB748" i="5"/>
  <c r="AC748" i="5"/>
  <c r="AD748" i="5"/>
  <c r="AE748" i="5"/>
  <c r="AB749" i="5"/>
  <c r="AC749" i="5"/>
  <c r="AD749" i="5"/>
  <c r="AE749" i="5"/>
  <c r="AB750" i="5"/>
  <c r="AC750" i="5"/>
  <c r="AD750" i="5"/>
  <c r="AE750" i="5"/>
  <c r="AB751" i="5"/>
  <c r="AC751" i="5"/>
  <c r="AD751" i="5"/>
  <c r="AE751" i="5"/>
  <c r="AB752" i="5"/>
  <c r="AC752" i="5"/>
  <c r="AD752" i="5"/>
  <c r="AE752" i="5"/>
  <c r="AB753" i="5"/>
  <c r="AC753" i="5"/>
  <c r="AD753" i="5"/>
  <c r="AE753" i="5"/>
  <c r="AB754" i="5"/>
  <c r="AC754" i="5"/>
  <c r="AD754" i="5"/>
  <c r="AE754" i="5"/>
  <c r="AB755" i="5"/>
  <c r="AC755" i="5"/>
  <c r="AD755" i="5"/>
  <c r="AE755" i="5"/>
  <c r="AB756" i="5"/>
  <c r="AC756" i="5"/>
  <c r="AD756" i="5"/>
  <c r="AE756" i="5"/>
  <c r="AB757" i="5"/>
  <c r="AC757" i="5"/>
  <c r="AD757" i="5"/>
  <c r="AE757" i="5"/>
  <c r="AB758" i="5"/>
  <c r="AC758" i="5"/>
  <c r="AD758" i="5"/>
  <c r="AE758" i="5"/>
  <c r="AB759" i="5"/>
  <c r="AC759" i="5"/>
  <c r="AD759" i="5"/>
  <c r="AE759" i="5"/>
  <c r="AB760" i="5"/>
  <c r="AC760" i="5"/>
  <c r="AD760" i="5"/>
  <c r="AE760" i="5"/>
  <c r="AB761" i="5"/>
  <c r="AC761" i="5"/>
  <c r="AD761" i="5"/>
  <c r="AE761" i="5"/>
  <c r="AB762" i="5"/>
  <c r="AC762" i="5"/>
  <c r="AD762" i="5"/>
  <c r="AE762" i="5"/>
  <c r="AB763" i="5"/>
  <c r="AC763" i="5"/>
  <c r="AD763" i="5"/>
  <c r="AE763" i="5"/>
  <c r="AB764" i="5"/>
  <c r="AC764" i="5"/>
  <c r="AD764" i="5"/>
  <c r="AE764" i="5"/>
  <c r="AB765" i="5"/>
  <c r="AC765" i="5"/>
  <c r="AD765" i="5"/>
  <c r="AE765" i="5"/>
  <c r="AB766" i="5"/>
  <c r="AC766" i="5"/>
  <c r="AD766" i="5"/>
  <c r="AE766" i="5"/>
  <c r="AB767" i="5"/>
  <c r="AC767" i="5"/>
  <c r="AD767" i="5"/>
  <c r="AE767" i="5"/>
  <c r="AB768" i="5"/>
  <c r="AC768" i="5"/>
  <c r="AD768" i="5"/>
  <c r="AE768" i="5"/>
  <c r="AB769" i="5"/>
  <c r="AC769" i="5"/>
  <c r="AD769" i="5"/>
  <c r="AE769" i="5"/>
  <c r="AB770" i="5"/>
  <c r="AC770" i="5"/>
  <c r="AD770" i="5"/>
  <c r="AE770" i="5"/>
  <c r="AB771" i="5"/>
  <c r="AC771" i="5"/>
  <c r="AD771" i="5"/>
  <c r="AE771" i="5"/>
  <c r="AB772" i="5"/>
  <c r="AC772" i="5"/>
  <c r="AD772" i="5"/>
  <c r="AE772" i="5"/>
  <c r="AB773" i="5"/>
  <c r="AC773" i="5"/>
  <c r="AD773" i="5"/>
  <c r="AE773" i="5"/>
  <c r="AB774" i="5"/>
  <c r="AC774" i="5"/>
  <c r="AD774" i="5"/>
  <c r="AE774" i="5"/>
  <c r="AB775" i="5"/>
  <c r="AC775" i="5"/>
  <c r="AD775" i="5"/>
  <c r="AE775" i="5"/>
  <c r="AB776" i="5"/>
  <c r="AC776" i="5"/>
  <c r="AD776" i="5"/>
  <c r="AE776" i="5"/>
  <c r="AB777" i="5"/>
  <c r="AC777" i="5"/>
  <c r="AD777" i="5"/>
  <c r="AE777" i="5"/>
  <c r="AB778" i="5"/>
  <c r="AC778" i="5"/>
  <c r="AD778" i="5"/>
  <c r="AE778" i="5"/>
  <c r="AB779" i="5"/>
  <c r="AC779" i="5"/>
  <c r="AD779" i="5"/>
  <c r="AE779" i="5"/>
  <c r="AB780" i="5"/>
  <c r="AC780" i="5"/>
  <c r="AD780" i="5"/>
  <c r="AE780" i="5"/>
  <c r="AB781" i="5"/>
  <c r="AC781" i="5"/>
  <c r="AD781" i="5"/>
  <c r="AE781" i="5"/>
  <c r="AB782" i="5"/>
  <c r="AC782" i="5"/>
  <c r="AD782" i="5"/>
  <c r="AE782" i="5"/>
  <c r="AB783" i="5"/>
  <c r="AC783" i="5"/>
  <c r="AD783" i="5"/>
  <c r="AE783" i="5"/>
  <c r="AB784" i="5"/>
  <c r="AC784" i="5"/>
  <c r="AD784" i="5"/>
  <c r="AE784" i="5"/>
  <c r="AB785" i="5"/>
  <c r="AC785" i="5"/>
  <c r="AD785" i="5"/>
  <c r="AE785" i="5"/>
  <c r="AB786" i="5"/>
  <c r="AC786" i="5"/>
  <c r="AD786" i="5"/>
  <c r="AE786" i="5"/>
  <c r="AB787" i="5"/>
  <c r="AC787" i="5"/>
  <c r="AD787" i="5"/>
  <c r="AE787" i="5"/>
  <c r="AB788" i="5"/>
  <c r="AC788" i="5"/>
  <c r="AD788" i="5"/>
  <c r="AE788" i="5"/>
  <c r="AB789" i="5"/>
  <c r="AC789" i="5"/>
  <c r="AD789" i="5"/>
  <c r="AE789" i="5"/>
  <c r="AB790" i="5"/>
  <c r="AC790" i="5"/>
  <c r="AD790" i="5"/>
  <c r="AE790" i="5"/>
  <c r="AB791" i="5"/>
  <c r="AC791" i="5"/>
  <c r="AD791" i="5"/>
  <c r="AE791" i="5"/>
  <c r="AB792" i="5"/>
  <c r="AC792" i="5"/>
  <c r="AD792" i="5"/>
  <c r="AE792" i="5"/>
  <c r="AB793" i="5"/>
  <c r="AC793" i="5"/>
  <c r="AD793" i="5"/>
  <c r="AE793" i="5"/>
  <c r="AB794" i="5"/>
  <c r="AC794" i="5"/>
  <c r="AD794" i="5"/>
  <c r="AE794" i="5"/>
  <c r="AB795" i="5"/>
  <c r="AC795" i="5"/>
  <c r="AD795" i="5"/>
  <c r="AE795" i="5"/>
  <c r="AB796" i="5"/>
  <c r="AC796" i="5"/>
  <c r="AD796" i="5"/>
  <c r="AE796" i="5"/>
  <c r="AB797" i="5"/>
  <c r="AC797" i="5"/>
  <c r="AD797" i="5"/>
  <c r="AE797" i="5"/>
  <c r="AB798" i="5"/>
  <c r="AC798" i="5"/>
  <c r="AD798" i="5"/>
  <c r="AE798" i="5"/>
  <c r="AB799" i="5"/>
  <c r="AC799" i="5"/>
  <c r="AD799" i="5"/>
  <c r="AE799" i="5"/>
  <c r="AB800" i="5"/>
  <c r="AC800" i="5"/>
  <c r="AD800" i="5"/>
  <c r="AE800" i="5"/>
  <c r="AB801" i="5"/>
  <c r="AC801" i="5"/>
  <c r="AD801" i="5"/>
  <c r="AE801" i="5"/>
  <c r="AB802" i="5"/>
  <c r="AC802" i="5"/>
  <c r="AD802" i="5"/>
  <c r="AE802" i="5"/>
  <c r="AB803" i="5"/>
  <c r="AC803" i="5"/>
  <c r="AD803" i="5"/>
  <c r="AE803" i="5"/>
  <c r="AB804" i="5"/>
  <c r="AC804" i="5"/>
  <c r="AD804" i="5"/>
  <c r="AE804" i="5"/>
  <c r="AB805" i="5"/>
  <c r="AC805" i="5"/>
  <c r="AD805" i="5"/>
  <c r="AE805" i="5"/>
  <c r="AB806" i="5"/>
  <c r="AC806" i="5"/>
  <c r="AD806" i="5"/>
  <c r="AE806" i="5"/>
  <c r="AB807" i="5"/>
  <c r="AC807" i="5"/>
  <c r="AD807" i="5"/>
  <c r="AE807" i="5"/>
  <c r="AB808" i="5"/>
  <c r="AC808" i="5"/>
  <c r="AD808" i="5"/>
  <c r="AE808" i="5"/>
  <c r="AB809" i="5"/>
  <c r="AC809" i="5"/>
  <c r="AD809" i="5"/>
  <c r="AE809" i="5"/>
  <c r="AB810" i="5"/>
  <c r="AC810" i="5"/>
  <c r="AD810" i="5"/>
  <c r="AE810" i="5"/>
  <c r="AB811" i="5"/>
  <c r="AC811" i="5"/>
  <c r="AD811" i="5"/>
  <c r="AE811" i="5"/>
  <c r="AB812" i="5"/>
  <c r="AC812" i="5"/>
  <c r="AD812" i="5"/>
  <c r="AE812" i="5"/>
  <c r="AB813" i="5"/>
  <c r="AC813" i="5"/>
  <c r="AD813" i="5"/>
  <c r="AE813" i="5"/>
  <c r="AB814" i="5"/>
  <c r="AC814" i="5"/>
  <c r="AD814" i="5"/>
  <c r="AE814" i="5"/>
  <c r="AB815" i="5"/>
  <c r="AC815" i="5"/>
  <c r="AD815" i="5"/>
  <c r="AE815" i="5"/>
  <c r="AB816" i="5"/>
  <c r="AC816" i="5"/>
  <c r="AD816" i="5"/>
  <c r="AE816" i="5"/>
  <c r="AB817" i="5"/>
  <c r="AC817" i="5"/>
  <c r="AD817" i="5"/>
  <c r="AE817" i="5"/>
  <c r="AB818" i="5"/>
  <c r="AC818" i="5"/>
  <c r="AD818" i="5"/>
  <c r="AE818" i="5"/>
  <c r="AB819" i="5"/>
  <c r="AC819" i="5"/>
  <c r="AD819" i="5"/>
  <c r="AE819" i="5"/>
  <c r="AB820" i="5"/>
  <c r="AC820" i="5"/>
  <c r="AD820" i="5"/>
  <c r="AE820" i="5"/>
  <c r="AB821" i="5"/>
  <c r="AC821" i="5"/>
  <c r="AD821" i="5"/>
  <c r="AE821" i="5"/>
  <c r="AB822" i="5"/>
  <c r="AC822" i="5"/>
  <c r="AD822" i="5"/>
  <c r="AE822" i="5"/>
  <c r="AB823" i="5"/>
  <c r="AC823" i="5"/>
  <c r="AD823" i="5"/>
  <c r="AE823" i="5"/>
  <c r="AB824" i="5"/>
  <c r="AC824" i="5"/>
  <c r="AD824" i="5"/>
  <c r="AE824" i="5"/>
  <c r="AB825" i="5"/>
  <c r="AC825" i="5"/>
  <c r="AD825" i="5"/>
  <c r="AE825" i="5"/>
  <c r="AB826" i="5"/>
  <c r="AC826" i="5"/>
  <c r="AD826" i="5"/>
  <c r="AE826" i="5"/>
  <c r="AB827" i="5"/>
  <c r="AC827" i="5"/>
  <c r="AD827" i="5"/>
  <c r="AE827" i="5"/>
  <c r="AB828" i="5"/>
  <c r="AC828" i="5"/>
  <c r="AD828" i="5"/>
  <c r="AE828" i="5"/>
  <c r="AB829" i="5"/>
  <c r="AC829" i="5"/>
  <c r="AD829" i="5"/>
  <c r="AE829" i="5"/>
  <c r="AB830" i="5"/>
  <c r="AC830" i="5"/>
  <c r="AD830" i="5"/>
  <c r="AE830" i="5"/>
  <c r="AB831" i="5"/>
  <c r="AC831" i="5"/>
  <c r="AD831" i="5"/>
  <c r="AE831" i="5"/>
  <c r="AB832" i="5"/>
  <c r="AC832" i="5"/>
  <c r="AD832" i="5"/>
  <c r="AE832" i="5"/>
  <c r="AB833" i="5"/>
  <c r="AC833" i="5"/>
  <c r="AD833" i="5"/>
  <c r="AE833" i="5"/>
  <c r="AB834" i="5"/>
  <c r="AC834" i="5"/>
  <c r="AD834" i="5"/>
  <c r="AE834" i="5"/>
  <c r="AB835" i="5"/>
  <c r="AC835" i="5"/>
  <c r="AD835" i="5"/>
  <c r="AE835" i="5"/>
  <c r="AB836" i="5"/>
  <c r="AC836" i="5"/>
  <c r="AD836" i="5"/>
  <c r="AE836" i="5"/>
  <c r="AB837" i="5"/>
  <c r="AC837" i="5"/>
  <c r="AD837" i="5"/>
  <c r="AE837" i="5"/>
  <c r="AB838" i="5"/>
  <c r="AC838" i="5"/>
  <c r="AD838" i="5"/>
  <c r="AE838" i="5"/>
  <c r="AB839" i="5"/>
  <c r="AC839" i="5"/>
  <c r="AD839" i="5"/>
  <c r="AE839" i="5"/>
  <c r="AB840" i="5"/>
  <c r="AC840" i="5"/>
  <c r="AD840" i="5"/>
  <c r="AE840" i="5"/>
  <c r="AB841" i="5"/>
  <c r="AC841" i="5"/>
  <c r="AD841" i="5"/>
  <c r="AE841" i="5"/>
  <c r="AB842" i="5"/>
  <c r="AC842" i="5"/>
  <c r="AD842" i="5"/>
  <c r="AE842" i="5"/>
  <c r="AB843" i="5"/>
  <c r="AC843" i="5"/>
  <c r="AD843" i="5"/>
  <c r="AE843" i="5"/>
  <c r="AB844" i="5"/>
  <c r="AC844" i="5"/>
  <c r="AD844" i="5"/>
  <c r="AE844" i="5"/>
  <c r="AB845" i="5"/>
  <c r="AC845" i="5"/>
  <c r="AD845" i="5"/>
  <c r="AE845" i="5"/>
  <c r="AB846" i="5"/>
  <c r="AC846" i="5"/>
  <c r="AD846" i="5"/>
  <c r="AE846" i="5"/>
  <c r="AB847" i="5"/>
  <c r="AC847" i="5"/>
  <c r="AD847" i="5"/>
  <c r="AE847" i="5"/>
  <c r="AB848" i="5"/>
  <c r="AC848" i="5"/>
  <c r="AD848" i="5"/>
  <c r="AE848" i="5"/>
  <c r="AB849" i="5"/>
  <c r="AC849" i="5"/>
  <c r="AD849" i="5"/>
  <c r="AE849" i="5"/>
  <c r="AB850" i="5"/>
  <c r="AC850" i="5"/>
  <c r="AD850" i="5"/>
  <c r="AE850" i="5"/>
  <c r="AB851" i="5"/>
  <c r="AC851" i="5"/>
  <c r="AD851" i="5"/>
  <c r="AE851" i="5"/>
  <c r="AB852" i="5"/>
  <c r="AC852" i="5"/>
  <c r="AD852" i="5"/>
  <c r="AE852" i="5"/>
  <c r="AB853" i="5"/>
  <c r="AC853" i="5"/>
  <c r="AD853" i="5"/>
  <c r="AE853" i="5"/>
  <c r="AB854" i="5"/>
  <c r="AC854" i="5"/>
  <c r="AD854" i="5"/>
  <c r="AE854" i="5"/>
  <c r="AB855" i="5"/>
  <c r="AC855" i="5"/>
  <c r="AD855" i="5"/>
  <c r="AE855" i="5"/>
  <c r="AB856" i="5"/>
  <c r="AC856" i="5"/>
  <c r="AD856" i="5"/>
  <c r="AE856" i="5"/>
  <c r="AB857" i="5"/>
  <c r="AC857" i="5"/>
  <c r="AD857" i="5"/>
  <c r="AE857" i="5"/>
  <c r="AB858" i="5"/>
  <c r="AC858" i="5"/>
  <c r="AD858" i="5"/>
  <c r="AE858" i="5"/>
  <c r="AB859" i="5"/>
  <c r="AC859" i="5"/>
  <c r="AD859" i="5"/>
  <c r="AE859" i="5"/>
  <c r="AB860" i="5"/>
  <c r="AC860" i="5"/>
  <c r="AD860" i="5"/>
  <c r="AE860" i="5"/>
  <c r="AB861" i="5"/>
  <c r="AC861" i="5"/>
  <c r="AD861" i="5"/>
  <c r="AE861" i="5"/>
  <c r="AB862" i="5"/>
  <c r="AC862" i="5"/>
  <c r="AD862" i="5"/>
  <c r="AE862" i="5"/>
  <c r="AB863" i="5"/>
  <c r="AC863" i="5"/>
  <c r="AD863" i="5"/>
  <c r="AE863" i="5"/>
  <c r="AB864" i="5"/>
  <c r="AC864" i="5"/>
  <c r="AD864" i="5"/>
  <c r="AE864" i="5"/>
  <c r="AB865" i="5"/>
  <c r="AC865" i="5"/>
  <c r="AD865" i="5"/>
  <c r="AE865" i="5"/>
  <c r="AB866" i="5"/>
  <c r="AC866" i="5"/>
  <c r="AD866" i="5"/>
  <c r="AE866" i="5"/>
  <c r="AB867" i="5"/>
  <c r="AC867" i="5"/>
  <c r="AD867" i="5"/>
  <c r="AE867" i="5"/>
  <c r="AB868" i="5"/>
  <c r="AC868" i="5"/>
  <c r="AD868" i="5"/>
  <c r="AE868" i="5"/>
  <c r="AB869" i="5"/>
  <c r="AC869" i="5"/>
  <c r="AD869" i="5"/>
  <c r="AE869" i="5"/>
  <c r="AB870" i="5"/>
  <c r="AC870" i="5"/>
  <c r="AD870" i="5"/>
  <c r="AE870" i="5"/>
  <c r="AB871" i="5"/>
  <c r="AC871" i="5"/>
  <c r="AD871" i="5"/>
  <c r="AE871" i="5"/>
  <c r="AB872" i="5"/>
  <c r="AC872" i="5"/>
  <c r="AD872" i="5"/>
  <c r="AE872" i="5"/>
  <c r="AB873" i="5"/>
  <c r="AC873" i="5"/>
  <c r="AD873" i="5"/>
  <c r="AE873" i="5"/>
  <c r="AB874" i="5"/>
  <c r="AC874" i="5"/>
  <c r="AD874" i="5"/>
  <c r="AE874" i="5"/>
  <c r="AB875" i="5"/>
  <c r="AC875" i="5"/>
  <c r="AD875" i="5"/>
  <c r="AE875" i="5"/>
  <c r="AB876" i="5"/>
  <c r="AC876" i="5"/>
  <c r="AD876" i="5"/>
  <c r="AE876" i="5"/>
  <c r="AB877" i="5"/>
  <c r="AC877" i="5"/>
  <c r="AD877" i="5"/>
  <c r="AE877" i="5"/>
  <c r="AB878" i="5"/>
  <c r="AC878" i="5"/>
  <c r="AD878" i="5"/>
  <c r="AE878" i="5"/>
  <c r="AB879" i="5"/>
  <c r="AC879" i="5"/>
  <c r="AD879" i="5"/>
  <c r="AE879" i="5"/>
  <c r="AB880" i="5"/>
  <c r="AC880" i="5"/>
  <c r="AD880" i="5"/>
  <c r="AE880" i="5"/>
  <c r="AB881" i="5"/>
  <c r="AC881" i="5"/>
  <c r="AD881" i="5"/>
  <c r="AE881" i="5"/>
  <c r="AB882" i="5"/>
  <c r="AC882" i="5"/>
  <c r="AD882" i="5"/>
  <c r="AE882" i="5"/>
  <c r="AB883" i="5"/>
  <c r="AC883" i="5"/>
  <c r="AD883" i="5"/>
  <c r="AE883" i="5"/>
  <c r="AB884" i="5"/>
  <c r="AC884" i="5"/>
  <c r="AD884" i="5"/>
  <c r="AE884" i="5"/>
  <c r="AB885" i="5"/>
  <c r="AC885" i="5"/>
  <c r="AD885" i="5"/>
  <c r="AE885" i="5"/>
  <c r="AB886" i="5"/>
  <c r="AC886" i="5"/>
  <c r="AD886" i="5"/>
  <c r="AE886" i="5"/>
  <c r="AB887" i="5"/>
  <c r="AC887" i="5"/>
  <c r="AD887" i="5"/>
  <c r="AE887" i="5"/>
  <c r="AB888" i="5"/>
  <c r="AC888" i="5"/>
  <c r="AD888" i="5"/>
  <c r="AE888" i="5"/>
  <c r="AB889" i="5"/>
  <c r="AC889" i="5"/>
  <c r="AD889" i="5"/>
  <c r="AE889" i="5"/>
  <c r="AB890" i="5"/>
  <c r="AC890" i="5"/>
  <c r="AD890" i="5"/>
  <c r="AE890" i="5"/>
  <c r="AB891" i="5"/>
  <c r="AC891" i="5"/>
  <c r="AD891" i="5"/>
  <c r="AE891" i="5"/>
  <c r="AB892" i="5"/>
  <c r="AC892" i="5"/>
  <c r="AD892" i="5"/>
  <c r="AE892" i="5"/>
  <c r="AB893" i="5"/>
  <c r="AC893" i="5"/>
  <c r="AD893" i="5"/>
  <c r="AE893" i="5"/>
  <c r="AB894" i="5"/>
  <c r="AC894" i="5"/>
  <c r="AD894" i="5"/>
  <c r="AE894" i="5"/>
  <c r="AB895" i="5"/>
  <c r="AC895" i="5"/>
  <c r="AD895" i="5"/>
  <c r="AE895" i="5"/>
  <c r="AB896" i="5"/>
  <c r="AC896" i="5"/>
  <c r="AD896" i="5"/>
  <c r="AE896" i="5"/>
  <c r="AB897" i="5"/>
  <c r="AC897" i="5"/>
  <c r="AD897" i="5"/>
  <c r="AE897" i="5"/>
  <c r="AB898" i="5"/>
  <c r="AC898" i="5"/>
  <c r="AD898" i="5"/>
  <c r="AE898" i="5"/>
  <c r="AB899" i="5"/>
  <c r="AC899" i="5"/>
  <c r="AD899" i="5"/>
  <c r="AE899" i="5"/>
  <c r="AB900" i="5"/>
  <c r="AC900" i="5"/>
  <c r="AD900" i="5"/>
  <c r="AE900" i="5"/>
  <c r="AB901" i="5"/>
  <c r="AC901" i="5"/>
  <c r="AD901" i="5"/>
  <c r="AE901" i="5"/>
  <c r="AB902" i="5"/>
  <c r="AC902" i="5"/>
  <c r="AD902" i="5"/>
  <c r="AE902" i="5"/>
  <c r="AB903" i="5"/>
  <c r="AC903" i="5"/>
  <c r="AD903" i="5"/>
  <c r="AE903" i="5"/>
  <c r="AB904" i="5"/>
  <c r="AC904" i="5"/>
  <c r="AD904" i="5"/>
  <c r="AE904" i="5"/>
  <c r="AB905" i="5"/>
  <c r="AC905" i="5"/>
  <c r="AD905" i="5"/>
  <c r="AE905" i="5"/>
  <c r="AB906" i="5"/>
  <c r="AC906" i="5"/>
  <c r="AD906" i="5"/>
  <c r="AE906" i="5"/>
  <c r="AB907" i="5"/>
  <c r="AC907" i="5"/>
  <c r="AD907" i="5"/>
  <c r="AE907" i="5"/>
  <c r="AB908" i="5"/>
  <c r="AC908" i="5"/>
  <c r="AD908" i="5"/>
  <c r="AE908" i="5"/>
  <c r="AB909" i="5"/>
  <c r="AC909" i="5"/>
  <c r="AD909" i="5"/>
  <c r="AE909" i="5"/>
  <c r="AB910" i="5"/>
  <c r="AC910" i="5"/>
  <c r="AD910" i="5"/>
  <c r="AE910" i="5"/>
  <c r="AB911" i="5"/>
  <c r="AC911" i="5"/>
  <c r="AD911" i="5"/>
  <c r="AE911" i="5"/>
  <c r="AB912" i="5"/>
  <c r="AC912" i="5"/>
  <c r="AD912" i="5"/>
  <c r="AE912" i="5"/>
  <c r="AB913" i="5"/>
  <c r="AC913" i="5"/>
  <c r="AD913" i="5"/>
  <c r="AE913" i="5"/>
  <c r="AB914" i="5"/>
  <c r="AC914" i="5"/>
  <c r="AD914" i="5"/>
  <c r="AE914" i="5"/>
  <c r="AB915" i="5"/>
  <c r="AC915" i="5"/>
  <c r="AD915" i="5"/>
  <c r="AE915" i="5"/>
  <c r="AB916" i="5"/>
  <c r="AC916" i="5"/>
  <c r="AD916" i="5"/>
  <c r="AE916" i="5"/>
  <c r="AB917" i="5"/>
  <c r="AC917" i="5"/>
  <c r="AD917" i="5"/>
  <c r="AE917" i="5"/>
  <c r="AB918" i="5"/>
  <c r="AC918" i="5"/>
  <c r="AD918" i="5"/>
  <c r="AE918" i="5"/>
  <c r="AB919" i="5"/>
  <c r="AC919" i="5"/>
  <c r="AD919" i="5"/>
  <c r="AE919" i="5"/>
  <c r="AB920" i="5"/>
  <c r="AC920" i="5"/>
  <c r="AD920" i="5"/>
  <c r="AE920" i="5"/>
  <c r="AB921" i="5"/>
  <c r="AC921" i="5"/>
  <c r="AD921" i="5"/>
  <c r="AE921" i="5"/>
  <c r="AB922" i="5"/>
  <c r="AC922" i="5"/>
  <c r="AD922" i="5"/>
  <c r="AE922" i="5"/>
  <c r="AB923" i="5"/>
  <c r="AC923" i="5"/>
  <c r="AD923" i="5"/>
  <c r="AE923" i="5"/>
  <c r="AB924" i="5"/>
  <c r="AC924" i="5"/>
  <c r="AD924" i="5"/>
  <c r="AE924" i="5"/>
  <c r="AB925" i="5"/>
  <c r="AC925" i="5"/>
  <c r="AD925" i="5"/>
  <c r="AE925" i="5"/>
  <c r="AB926" i="5"/>
  <c r="AC926" i="5"/>
  <c r="AD926" i="5"/>
  <c r="AE926" i="5"/>
  <c r="AB927" i="5"/>
  <c r="AC927" i="5"/>
  <c r="AD927" i="5"/>
  <c r="AE927" i="5"/>
  <c r="AB928" i="5"/>
  <c r="AC928" i="5"/>
  <c r="AD928" i="5"/>
  <c r="AE928" i="5"/>
  <c r="AB929" i="5"/>
  <c r="AC929" i="5"/>
  <c r="AD929" i="5"/>
  <c r="AE929" i="5"/>
  <c r="AB930" i="5"/>
  <c r="AC930" i="5"/>
  <c r="AD930" i="5"/>
  <c r="AE930" i="5"/>
  <c r="AB931" i="5"/>
  <c r="AC931" i="5"/>
  <c r="AD931" i="5"/>
  <c r="AE931" i="5"/>
  <c r="AB932" i="5"/>
  <c r="AC932" i="5"/>
  <c r="AD932" i="5"/>
  <c r="AE932" i="5"/>
  <c r="AB933" i="5"/>
  <c r="AC933" i="5"/>
  <c r="AD933" i="5"/>
  <c r="AE933" i="5"/>
  <c r="AB934" i="5"/>
  <c r="AC934" i="5"/>
  <c r="AD934" i="5"/>
  <c r="AE934" i="5"/>
  <c r="AB935" i="5"/>
  <c r="AC935" i="5"/>
  <c r="AD935" i="5"/>
  <c r="AE935" i="5"/>
  <c r="AB936" i="5"/>
  <c r="AC936" i="5"/>
  <c r="AD936" i="5"/>
  <c r="AE936" i="5"/>
  <c r="AB937" i="5"/>
  <c r="AC937" i="5"/>
  <c r="AD937" i="5"/>
  <c r="AE937" i="5"/>
  <c r="AB938" i="5"/>
  <c r="AC938" i="5"/>
  <c r="AD938" i="5"/>
  <c r="AE938" i="5"/>
  <c r="AB939" i="5"/>
  <c r="AC939" i="5"/>
  <c r="AD939" i="5"/>
  <c r="AE939" i="5"/>
  <c r="AB940" i="5"/>
  <c r="AC940" i="5"/>
  <c r="AD940" i="5"/>
  <c r="AE940" i="5"/>
  <c r="AB941" i="5"/>
  <c r="AC941" i="5"/>
  <c r="AD941" i="5"/>
  <c r="AE941" i="5"/>
  <c r="AB942" i="5"/>
  <c r="AC942" i="5"/>
  <c r="AD942" i="5"/>
  <c r="AE942" i="5"/>
  <c r="AB943" i="5"/>
  <c r="AC943" i="5"/>
  <c r="AD943" i="5"/>
  <c r="AE943" i="5"/>
  <c r="AB944" i="5"/>
  <c r="AC944" i="5"/>
  <c r="AD944" i="5"/>
  <c r="AE944" i="5"/>
  <c r="AB945" i="5"/>
  <c r="AC945" i="5"/>
  <c r="AD945" i="5"/>
  <c r="AE945" i="5"/>
  <c r="AB946" i="5"/>
  <c r="AC946" i="5"/>
  <c r="AD946" i="5"/>
  <c r="AE946" i="5"/>
  <c r="AB947" i="5"/>
  <c r="AC947" i="5"/>
  <c r="AD947" i="5"/>
  <c r="AE947" i="5"/>
  <c r="AB948" i="5"/>
  <c r="AC948" i="5"/>
  <c r="AD948" i="5"/>
  <c r="AE948" i="5"/>
  <c r="AB949" i="5"/>
  <c r="AC949" i="5"/>
  <c r="AD949" i="5"/>
  <c r="AE949" i="5"/>
  <c r="AB950" i="5"/>
  <c r="AC950" i="5"/>
  <c r="AD950" i="5"/>
  <c r="AE950" i="5"/>
  <c r="AB951" i="5"/>
  <c r="AC951" i="5"/>
  <c r="AD951" i="5"/>
  <c r="AE951" i="5"/>
  <c r="AB952" i="5"/>
  <c r="AC952" i="5"/>
  <c r="AD952" i="5"/>
  <c r="AE952" i="5"/>
  <c r="AB953" i="5"/>
  <c r="AC953" i="5"/>
  <c r="AD953" i="5"/>
  <c r="AE953" i="5"/>
  <c r="AB954" i="5"/>
  <c r="AC954" i="5"/>
  <c r="AD954" i="5"/>
  <c r="AE954" i="5"/>
  <c r="AB955" i="5"/>
  <c r="AC955" i="5"/>
  <c r="AD955" i="5"/>
  <c r="AE955" i="5"/>
  <c r="AB956" i="5"/>
  <c r="AC956" i="5"/>
  <c r="AD956" i="5"/>
  <c r="AE956" i="5"/>
  <c r="AB957" i="5"/>
  <c r="AC957" i="5"/>
  <c r="AD957" i="5"/>
  <c r="AE957" i="5"/>
  <c r="AB958" i="5"/>
  <c r="AC958" i="5"/>
  <c r="AD958" i="5"/>
  <c r="AE958" i="5"/>
  <c r="AB959" i="5"/>
  <c r="AC959" i="5"/>
  <c r="AD959" i="5"/>
  <c r="AE959" i="5"/>
  <c r="AB960" i="5"/>
  <c r="AC960" i="5"/>
  <c r="AD960" i="5"/>
  <c r="AE960" i="5"/>
  <c r="AB961" i="5"/>
  <c r="AC961" i="5"/>
  <c r="AD961" i="5"/>
  <c r="AE961" i="5"/>
  <c r="AB962" i="5"/>
  <c r="AC962" i="5"/>
  <c r="AD962" i="5"/>
  <c r="AE962" i="5"/>
  <c r="AB963" i="5"/>
  <c r="AC963" i="5"/>
  <c r="AD963" i="5"/>
  <c r="AE963" i="5"/>
  <c r="AB964" i="5"/>
  <c r="AC964" i="5"/>
  <c r="AD964" i="5"/>
  <c r="AE964" i="5"/>
  <c r="AB965" i="5"/>
  <c r="AC965" i="5"/>
  <c r="AD965" i="5"/>
  <c r="AE965" i="5"/>
  <c r="AB966" i="5"/>
  <c r="AC966" i="5"/>
  <c r="AD966" i="5"/>
  <c r="AE966" i="5"/>
  <c r="AB967" i="5"/>
  <c r="AC967" i="5"/>
  <c r="AD967" i="5"/>
  <c r="AE967" i="5"/>
  <c r="AB968" i="5"/>
  <c r="AC968" i="5"/>
  <c r="AD968" i="5"/>
  <c r="AE968" i="5"/>
  <c r="AB969" i="5"/>
  <c r="AC969" i="5"/>
  <c r="AD969" i="5"/>
  <c r="AE969" i="5"/>
  <c r="AB970" i="5"/>
  <c r="AC970" i="5"/>
  <c r="AD970" i="5"/>
  <c r="AE970" i="5"/>
  <c r="AB971" i="5"/>
  <c r="AC971" i="5"/>
  <c r="AD971" i="5"/>
  <c r="AE971" i="5"/>
  <c r="AB972" i="5"/>
  <c r="AC972" i="5"/>
  <c r="AD972" i="5"/>
  <c r="AE972" i="5"/>
  <c r="AB973" i="5"/>
  <c r="AC973" i="5"/>
  <c r="AD973" i="5"/>
  <c r="AE973" i="5"/>
  <c r="AB974" i="5"/>
  <c r="AC974" i="5"/>
  <c r="AD974" i="5"/>
  <c r="AE974" i="5"/>
  <c r="AB975" i="5"/>
  <c r="AC975" i="5"/>
  <c r="AD975" i="5"/>
  <c r="AE975" i="5"/>
  <c r="AB976" i="5"/>
  <c r="AC976" i="5"/>
  <c r="AD976" i="5"/>
  <c r="AE976" i="5"/>
  <c r="AB977" i="5"/>
  <c r="AC977" i="5"/>
  <c r="AD977" i="5"/>
  <c r="AE977" i="5"/>
  <c r="AB978" i="5"/>
  <c r="AC978" i="5"/>
  <c r="AD978" i="5"/>
  <c r="AE978" i="5"/>
  <c r="AB979" i="5"/>
  <c r="AC979" i="5"/>
  <c r="AD979" i="5"/>
  <c r="AE979" i="5"/>
  <c r="AB980" i="5"/>
  <c r="AC980" i="5"/>
  <c r="AD980" i="5"/>
  <c r="AE980" i="5"/>
  <c r="AB981" i="5"/>
  <c r="AC981" i="5"/>
  <c r="AD981" i="5"/>
  <c r="AE981" i="5"/>
  <c r="AB982" i="5"/>
  <c r="AC982" i="5"/>
  <c r="AD982" i="5"/>
  <c r="AE982" i="5"/>
  <c r="AB983" i="5"/>
  <c r="AC983" i="5"/>
  <c r="AD983" i="5"/>
  <c r="AE983" i="5"/>
  <c r="AB984" i="5"/>
  <c r="AC984" i="5"/>
  <c r="AD984" i="5"/>
  <c r="AE984" i="5"/>
  <c r="AB985" i="5"/>
  <c r="AC985" i="5"/>
  <c r="AD985" i="5"/>
  <c r="AE985" i="5"/>
  <c r="AB986" i="5"/>
  <c r="AC986" i="5"/>
  <c r="AD986" i="5"/>
  <c r="AE986" i="5"/>
  <c r="AB987" i="5"/>
  <c r="AC987" i="5"/>
  <c r="AD987" i="5"/>
  <c r="AE987" i="5"/>
  <c r="AB988" i="5"/>
  <c r="AC988" i="5"/>
  <c r="AD988" i="5"/>
  <c r="AE988" i="5"/>
  <c r="AB989" i="5"/>
  <c r="AC989" i="5"/>
  <c r="AD989" i="5"/>
  <c r="AE989" i="5"/>
  <c r="AB990" i="5"/>
  <c r="AC990" i="5"/>
  <c r="AD990" i="5"/>
  <c r="AE990" i="5"/>
  <c r="AB991" i="5"/>
  <c r="AC991" i="5"/>
  <c r="AD991" i="5"/>
  <c r="AE991" i="5"/>
  <c r="AB992" i="5"/>
  <c r="AC992" i="5"/>
  <c r="AD992" i="5"/>
  <c r="AE992" i="5"/>
  <c r="AB993" i="5"/>
  <c r="AC993" i="5"/>
  <c r="AD993" i="5"/>
  <c r="AE993" i="5"/>
  <c r="AB994" i="5"/>
  <c r="AC994" i="5"/>
  <c r="AD994" i="5"/>
  <c r="AE994" i="5"/>
  <c r="AB995" i="5"/>
  <c r="AC995" i="5"/>
  <c r="AD995" i="5"/>
  <c r="AE995" i="5"/>
  <c r="AB996" i="5"/>
  <c r="AC996" i="5"/>
  <c r="AD996" i="5"/>
  <c r="AE996" i="5"/>
  <c r="AB997" i="5"/>
  <c r="AC997" i="5"/>
  <c r="AD997" i="5"/>
  <c r="AE997" i="5"/>
  <c r="AB998" i="5"/>
  <c r="AC998" i="5"/>
  <c r="AD998" i="5"/>
  <c r="AE998" i="5"/>
  <c r="AB999" i="5"/>
  <c r="AC999" i="5"/>
  <c r="AD999" i="5"/>
  <c r="AE999" i="5"/>
  <c r="AB1000" i="5"/>
  <c r="AC1000" i="5"/>
  <c r="AD1000" i="5"/>
  <c r="AE1000" i="5"/>
  <c r="AB1001" i="5"/>
  <c r="AC1001" i="5"/>
  <c r="AD1001" i="5"/>
  <c r="AE1001" i="5"/>
  <c r="AB1002" i="5"/>
  <c r="AC1002" i="5"/>
  <c r="AD1002" i="5"/>
  <c r="AE1002" i="5"/>
  <c r="AB1003" i="5"/>
  <c r="AC1003" i="5"/>
  <c r="AD1003" i="5"/>
  <c r="AE1003" i="5"/>
  <c r="AB1004" i="5"/>
  <c r="AC1004" i="5"/>
  <c r="AD1004" i="5"/>
  <c r="AE1004" i="5"/>
  <c r="AB1005" i="5"/>
  <c r="AC1005" i="5"/>
  <c r="AD1005" i="5"/>
  <c r="AE1005" i="5"/>
  <c r="AB1006" i="5"/>
  <c r="AC1006" i="5"/>
  <c r="AD1006" i="5"/>
  <c r="AE1006" i="5"/>
  <c r="AB1007" i="5"/>
  <c r="AC1007" i="5"/>
  <c r="AD1007" i="5"/>
  <c r="AE1007" i="5"/>
  <c r="AB1008" i="5"/>
  <c r="AC1008" i="5"/>
  <c r="AD1008" i="5"/>
  <c r="AE1008" i="5"/>
  <c r="AB1009" i="5"/>
  <c r="AC1009" i="5"/>
  <c r="AD1009" i="5"/>
  <c r="AE1009" i="5"/>
  <c r="AB1010" i="5"/>
  <c r="AC1010" i="5"/>
  <c r="AD1010" i="5"/>
  <c r="AE1010" i="5"/>
  <c r="AB1011" i="5"/>
  <c r="AC1011" i="5"/>
  <c r="AD1011" i="5"/>
  <c r="AE1011" i="5"/>
  <c r="AB1012" i="5"/>
  <c r="AC1012" i="5"/>
  <c r="AD1012" i="5"/>
  <c r="AE1012" i="5"/>
  <c r="AB1013" i="5"/>
  <c r="AC1013" i="5"/>
  <c r="AD1013" i="5"/>
  <c r="AE1013" i="5"/>
  <c r="AB1014" i="5"/>
  <c r="AC1014" i="5"/>
  <c r="AD1014" i="5"/>
  <c r="AE1014" i="5"/>
  <c r="AB1015" i="5"/>
  <c r="AC1015" i="5"/>
  <c r="AD1015" i="5"/>
  <c r="AE1015" i="5"/>
  <c r="AB1016" i="5"/>
  <c r="AC1016" i="5"/>
  <c r="AD1016" i="5"/>
  <c r="AE1016" i="5"/>
  <c r="AB1017" i="5"/>
  <c r="AC1017" i="5"/>
  <c r="AD1017" i="5"/>
  <c r="AE1017" i="5"/>
  <c r="AB1018" i="5"/>
  <c r="AC1018" i="5"/>
  <c r="AD1018" i="5"/>
  <c r="AE1018" i="5"/>
  <c r="AB1019" i="5"/>
  <c r="AC1019" i="5"/>
  <c r="AD1019" i="5"/>
  <c r="AE1019" i="5"/>
  <c r="AB1020" i="5"/>
  <c r="AC1020" i="5"/>
  <c r="AD1020" i="5"/>
  <c r="AE1020" i="5"/>
  <c r="AB1021" i="5"/>
  <c r="AC1021" i="5"/>
  <c r="AD1021" i="5"/>
  <c r="AE1021" i="5"/>
  <c r="AB1022" i="5"/>
  <c r="AC1022" i="5"/>
  <c r="AD1022" i="5"/>
  <c r="AE1022" i="5"/>
  <c r="AB1023" i="5"/>
  <c r="AC1023" i="5"/>
  <c r="AD1023" i="5"/>
  <c r="AE1023" i="5"/>
  <c r="AB1024" i="5"/>
  <c r="AC1024" i="5"/>
  <c r="AD1024" i="5"/>
  <c r="AE1024" i="5"/>
  <c r="AB1025" i="5"/>
  <c r="AC1025" i="5"/>
  <c r="AD1025" i="5"/>
  <c r="AE1025" i="5"/>
  <c r="AB1026" i="5"/>
  <c r="AC1026" i="5"/>
  <c r="AD1026" i="5"/>
  <c r="AE1026" i="5"/>
  <c r="AB1027" i="5"/>
  <c r="AC1027" i="5"/>
  <c r="AD1027" i="5"/>
  <c r="AE1027" i="5"/>
  <c r="AB1028" i="5"/>
  <c r="AC1028" i="5"/>
  <c r="AD1028" i="5"/>
  <c r="AE1028" i="5"/>
  <c r="AB1029" i="5"/>
  <c r="AC1029" i="5"/>
  <c r="AD1029" i="5"/>
  <c r="AE1029" i="5"/>
  <c r="AB1030" i="5"/>
  <c r="AC1030" i="5"/>
  <c r="AD1030" i="5"/>
  <c r="AE1030" i="5"/>
  <c r="AB1031" i="5"/>
  <c r="AC1031" i="5"/>
  <c r="AD1031" i="5"/>
  <c r="AE1031" i="5"/>
  <c r="AB1032" i="5"/>
  <c r="AC1032" i="5"/>
  <c r="AD1032" i="5"/>
  <c r="AE1032" i="5"/>
  <c r="AB1033" i="5"/>
  <c r="AC1033" i="5"/>
  <c r="AD1033" i="5"/>
  <c r="AE1033" i="5"/>
  <c r="AB1034" i="5"/>
  <c r="AC1034" i="5"/>
  <c r="AD1034" i="5"/>
  <c r="AE1034" i="5"/>
  <c r="AB1035" i="5"/>
  <c r="AC1035" i="5"/>
  <c r="AD1035" i="5"/>
  <c r="AE1035" i="5"/>
  <c r="AB1036" i="5"/>
  <c r="AC1036" i="5"/>
  <c r="AD1036" i="5"/>
  <c r="AE1036" i="5"/>
  <c r="AB1037" i="5"/>
  <c r="AC1037" i="5"/>
  <c r="AD1037" i="5"/>
  <c r="AE1037" i="5"/>
  <c r="AB1038" i="5"/>
  <c r="AC1038" i="5"/>
  <c r="AD1038" i="5"/>
  <c r="AE1038" i="5"/>
  <c r="AB1039" i="5"/>
  <c r="AC1039" i="5"/>
  <c r="AD1039" i="5"/>
  <c r="AE1039" i="5"/>
  <c r="AB1040" i="5"/>
  <c r="AC1040" i="5"/>
  <c r="AD1040" i="5"/>
  <c r="AE1040" i="5"/>
  <c r="AB1041" i="5"/>
  <c r="AC1041" i="5"/>
  <c r="AD1041" i="5"/>
  <c r="AE1041" i="5"/>
  <c r="AB1042" i="5"/>
  <c r="AC1042" i="5"/>
  <c r="AD1042" i="5"/>
  <c r="AE1042" i="5"/>
  <c r="AB1043" i="5"/>
  <c r="AC1043" i="5"/>
  <c r="AD1043" i="5"/>
  <c r="AE1043" i="5"/>
  <c r="AB1044" i="5"/>
  <c r="AC1044" i="5"/>
  <c r="AD1044" i="5"/>
  <c r="AE1044" i="5"/>
  <c r="AB1045" i="5"/>
  <c r="AC1045" i="5"/>
  <c r="AD1045" i="5"/>
  <c r="AE1045" i="5"/>
  <c r="AB1046" i="5"/>
  <c r="AC1046" i="5"/>
  <c r="AD1046" i="5"/>
  <c r="AE1046" i="5"/>
  <c r="AB1047" i="5"/>
  <c r="AC1047" i="5"/>
  <c r="AD1047" i="5"/>
  <c r="AE1047" i="5"/>
  <c r="AB1048" i="5"/>
  <c r="AC1048" i="5"/>
  <c r="AD1048" i="5"/>
  <c r="AE1048" i="5"/>
  <c r="AB1049" i="5"/>
  <c r="AC1049" i="5"/>
  <c r="AD1049" i="5"/>
  <c r="AE1049" i="5"/>
  <c r="AB1050" i="5"/>
  <c r="AC1050" i="5"/>
  <c r="AD1050" i="5"/>
  <c r="AE1050" i="5"/>
  <c r="AB1051" i="5"/>
  <c r="AC1051" i="5"/>
  <c r="AD1051" i="5"/>
  <c r="AE1051" i="5"/>
  <c r="AB1052" i="5"/>
  <c r="AC1052" i="5"/>
  <c r="AD1052" i="5"/>
  <c r="AE1052" i="5"/>
  <c r="AB1053" i="5"/>
  <c r="AC1053" i="5"/>
  <c r="AD1053" i="5"/>
  <c r="AE1053" i="5"/>
  <c r="AB1054" i="5"/>
  <c r="AC1054" i="5"/>
  <c r="AD1054" i="5"/>
  <c r="AE1054" i="5"/>
  <c r="AB1055" i="5"/>
  <c r="AC1055" i="5"/>
  <c r="AD1055" i="5"/>
  <c r="AE1055" i="5"/>
  <c r="AB1056" i="5"/>
  <c r="AC1056" i="5"/>
  <c r="AD1056" i="5"/>
  <c r="AE1056" i="5"/>
  <c r="AB1057" i="5"/>
  <c r="AC1057" i="5"/>
  <c r="AD1057" i="5"/>
  <c r="AE1057" i="5"/>
  <c r="AB1058" i="5"/>
  <c r="AC1058" i="5"/>
  <c r="AD1058" i="5"/>
  <c r="AE1058" i="5"/>
  <c r="AB1059" i="5"/>
  <c r="AC1059" i="5"/>
  <c r="AD1059" i="5"/>
  <c r="AE1059" i="5"/>
  <c r="AB1060" i="5"/>
  <c r="AC1060" i="5"/>
  <c r="AD1060" i="5"/>
  <c r="AE1060" i="5"/>
  <c r="AB1061" i="5"/>
  <c r="AC1061" i="5"/>
  <c r="AD1061" i="5"/>
  <c r="AE1061" i="5"/>
  <c r="AB1062" i="5"/>
  <c r="AC1062" i="5"/>
  <c r="AD1062" i="5"/>
  <c r="AE1062" i="5"/>
  <c r="AB1063" i="5"/>
  <c r="AC1063" i="5"/>
  <c r="AD1063" i="5"/>
  <c r="AE1063" i="5"/>
  <c r="AB1064" i="5"/>
  <c r="AC1064" i="5"/>
  <c r="AD1064" i="5"/>
  <c r="AE1064" i="5"/>
  <c r="AB1065" i="5"/>
  <c r="AC1065" i="5"/>
  <c r="AD1065" i="5"/>
  <c r="AE1065" i="5"/>
  <c r="AB1066" i="5"/>
  <c r="AC1066" i="5"/>
  <c r="AD1066" i="5"/>
  <c r="AE1066" i="5"/>
  <c r="AB1067" i="5"/>
  <c r="AC1067" i="5"/>
  <c r="AD1067" i="5"/>
  <c r="AE1067" i="5"/>
  <c r="AB1068" i="5"/>
  <c r="AC1068" i="5"/>
  <c r="AD1068" i="5"/>
  <c r="AE1068" i="5"/>
  <c r="AB1069" i="5"/>
  <c r="AC1069" i="5"/>
  <c r="AD1069" i="5"/>
  <c r="AE1069" i="5"/>
  <c r="AB1070" i="5"/>
  <c r="AC1070" i="5"/>
  <c r="AD1070" i="5"/>
  <c r="AE1070" i="5"/>
  <c r="AB1071" i="5"/>
  <c r="AC1071" i="5"/>
  <c r="AD1071" i="5"/>
  <c r="AE1071" i="5"/>
  <c r="AB1072" i="5"/>
  <c r="AC1072" i="5"/>
  <c r="AD1072" i="5"/>
  <c r="AE1072" i="5"/>
  <c r="AB1073" i="5"/>
  <c r="AC1073" i="5"/>
  <c r="AD1073" i="5"/>
  <c r="AE1073" i="5"/>
  <c r="AB1074" i="5"/>
  <c r="AC1074" i="5"/>
  <c r="AD1074" i="5"/>
  <c r="AE1074" i="5"/>
  <c r="AB1075" i="5"/>
  <c r="AC1075" i="5"/>
  <c r="AD1075" i="5"/>
  <c r="AE1075" i="5"/>
  <c r="AB1076" i="5"/>
  <c r="AC1076" i="5"/>
  <c r="AD1076" i="5"/>
  <c r="AE1076" i="5"/>
  <c r="AB1077" i="5"/>
  <c r="AC1077" i="5"/>
  <c r="AD1077" i="5"/>
  <c r="AE1077" i="5"/>
  <c r="AB1078" i="5"/>
  <c r="AC1078" i="5"/>
  <c r="AD1078" i="5"/>
  <c r="AE1078" i="5"/>
  <c r="AB1079" i="5"/>
  <c r="AC1079" i="5"/>
  <c r="AD1079" i="5"/>
  <c r="AE1079" i="5"/>
  <c r="AB1080" i="5"/>
  <c r="AC1080" i="5"/>
  <c r="AD1080" i="5"/>
  <c r="AE1080" i="5"/>
  <c r="AB1081" i="5"/>
  <c r="AC1081" i="5"/>
  <c r="AD1081" i="5"/>
  <c r="AE1081" i="5"/>
  <c r="AB1082" i="5"/>
  <c r="AC1082" i="5"/>
  <c r="AD1082" i="5"/>
  <c r="AE1082" i="5"/>
  <c r="AB1083" i="5"/>
  <c r="AC1083" i="5"/>
  <c r="AD1083" i="5"/>
  <c r="AE1083" i="5"/>
  <c r="AB1084" i="5"/>
  <c r="AC1084" i="5"/>
  <c r="AD1084" i="5"/>
  <c r="AE1084" i="5"/>
  <c r="AB1085" i="5"/>
  <c r="AC1085" i="5"/>
  <c r="AD1085" i="5"/>
  <c r="AE1085" i="5"/>
  <c r="AB1086" i="5"/>
  <c r="AC1086" i="5"/>
  <c r="AD1086" i="5"/>
  <c r="AE1086" i="5"/>
  <c r="AB1087" i="5"/>
  <c r="AC1087" i="5"/>
  <c r="AD1087" i="5"/>
  <c r="AE1087" i="5"/>
  <c r="AB1088" i="5"/>
  <c r="AC1088" i="5"/>
  <c r="AD1088" i="5"/>
  <c r="AE1088" i="5"/>
  <c r="AB1089" i="5"/>
  <c r="AC1089" i="5"/>
  <c r="AD1089" i="5"/>
  <c r="AE1089" i="5"/>
  <c r="AB1090" i="5"/>
  <c r="AC1090" i="5"/>
  <c r="AD1090" i="5"/>
  <c r="AE1090" i="5"/>
  <c r="AB1091" i="5"/>
  <c r="AC1091" i="5"/>
  <c r="AD1091" i="5"/>
  <c r="AE1091" i="5"/>
  <c r="AB1092" i="5"/>
  <c r="AC1092" i="5"/>
  <c r="AD1092" i="5"/>
  <c r="AE1092" i="5"/>
  <c r="AB1093" i="5"/>
  <c r="AC1093" i="5"/>
  <c r="AD1093" i="5"/>
  <c r="AE1093" i="5"/>
  <c r="AB1094" i="5"/>
  <c r="AC1094" i="5"/>
  <c r="AD1094" i="5"/>
  <c r="AE1094" i="5"/>
  <c r="AB1095" i="5"/>
  <c r="AC1095" i="5"/>
  <c r="AD1095" i="5"/>
  <c r="AE1095" i="5"/>
  <c r="AB1096" i="5"/>
  <c r="AC1096" i="5"/>
  <c r="AD1096" i="5"/>
  <c r="AE1096" i="5"/>
  <c r="AB1097" i="5"/>
  <c r="AC1097" i="5"/>
  <c r="AD1097" i="5"/>
  <c r="AE1097" i="5"/>
  <c r="AB1098" i="5"/>
  <c r="AC1098" i="5"/>
  <c r="AD1098" i="5"/>
  <c r="AE1098" i="5"/>
  <c r="AB1099" i="5"/>
  <c r="AC1099" i="5"/>
  <c r="AD1099" i="5"/>
  <c r="AE1099" i="5"/>
  <c r="AB1100" i="5"/>
  <c r="AC1100" i="5"/>
  <c r="AD1100" i="5"/>
  <c r="AE1100" i="5"/>
  <c r="AB1101" i="5"/>
  <c r="AC1101" i="5"/>
  <c r="AD1101" i="5"/>
  <c r="AE1101" i="5"/>
  <c r="AB1102" i="5"/>
  <c r="AC1102" i="5"/>
  <c r="AD1102" i="5"/>
  <c r="AE1102" i="5"/>
  <c r="AB1103" i="5"/>
  <c r="AC1103" i="5"/>
  <c r="AD1103" i="5"/>
  <c r="AE1103" i="5"/>
  <c r="AB1104" i="5"/>
  <c r="AC1104" i="5"/>
  <c r="AD1104" i="5"/>
  <c r="AE1104" i="5"/>
  <c r="AB1105" i="5"/>
  <c r="AC1105" i="5"/>
  <c r="AD1105" i="5"/>
  <c r="AE1105" i="5"/>
  <c r="AB1106" i="5"/>
  <c r="AC1106" i="5"/>
  <c r="AD1106" i="5"/>
  <c r="AE1106" i="5"/>
  <c r="AB1107" i="5"/>
  <c r="AC1107" i="5"/>
  <c r="AD1107" i="5"/>
  <c r="AE1107" i="5"/>
  <c r="AB1108" i="5"/>
  <c r="AC1108" i="5"/>
  <c r="AD1108" i="5"/>
  <c r="AE1108" i="5"/>
  <c r="AB1109" i="5"/>
  <c r="AC1109" i="5"/>
  <c r="AD1109" i="5"/>
  <c r="AE1109" i="5"/>
  <c r="AB1110" i="5"/>
  <c r="AC1110" i="5"/>
  <c r="AD1110" i="5"/>
  <c r="AE1110" i="5"/>
  <c r="AB1111" i="5"/>
  <c r="AC1111" i="5"/>
  <c r="AD1111" i="5"/>
  <c r="AE1111" i="5"/>
  <c r="AB1112" i="5"/>
  <c r="AC1112" i="5"/>
  <c r="AD1112" i="5"/>
  <c r="AE1112" i="5"/>
  <c r="AB1113" i="5"/>
  <c r="AC1113" i="5"/>
  <c r="AD1113" i="5"/>
  <c r="AE1113" i="5"/>
  <c r="AB1114" i="5"/>
  <c r="AC1114" i="5"/>
  <c r="AD1114" i="5"/>
  <c r="AE1114" i="5"/>
  <c r="AB1115" i="5"/>
  <c r="AC1115" i="5"/>
  <c r="AD1115" i="5"/>
  <c r="AE1115" i="5"/>
  <c r="AB1116" i="5"/>
  <c r="AC1116" i="5"/>
  <c r="AD1116" i="5"/>
  <c r="AE1116" i="5"/>
  <c r="AB1117" i="5"/>
  <c r="AC1117" i="5"/>
  <c r="AD1117" i="5"/>
  <c r="AE1117" i="5"/>
  <c r="AB1118" i="5"/>
  <c r="AC1118" i="5"/>
  <c r="AD1118" i="5"/>
  <c r="AE1118" i="5"/>
  <c r="AB1119" i="5"/>
  <c r="AC1119" i="5"/>
  <c r="AD1119" i="5"/>
  <c r="AE1119" i="5"/>
  <c r="AB1120" i="5"/>
  <c r="AC1120" i="5"/>
  <c r="AD1120" i="5"/>
  <c r="AE1120" i="5"/>
  <c r="B31" i="6" l="1"/>
  <c r="B30" i="6"/>
  <c r="B29" i="6"/>
  <c r="B28" i="6"/>
  <c r="B23" i="6" l="1"/>
  <c r="AO1" i="4"/>
  <c r="W1" i="4"/>
  <c r="AA1" i="4" s="1"/>
  <c r="AB1" i="4" l="1"/>
  <c r="AC1" i="4" s="1"/>
  <c r="X1" i="4"/>
  <c r="Y1" i="4" s="1"/>
  <c r="S1" i="4"/>
  <c r="T1" i="4" s="1"/>
  <c r="U1" i="4" l="1"/>
  <c r="V1" i="4"/>
  <c r="B22" i="6"/>
  <c r="B8" i="6"/>
  <c r="B36" i="6"/>
  <c r="B37" i="6"/>
  <c r="B34" i="6"/>
  <c r="V3" i="5" l="1"/>
  <c r="W3" i="5"/>
  <c r="X3" i="5"/>
  <c r="V4" i="5"/>
  <c r="W4" i="5"/>
  <c r="X4" i="5"/>
  <c r="V5" i="5"/>
  <c r="W5" i="5"/>
  <c r="X5" i="5"/>
  <c r="V6" i="5"/>
  <c r="W6" i="5"/>
  <c r="X6" i="5"/>
  <c r="V7" i="5"/>
  <c r="W7" i="5"/>
  <c r="X7" i="5"/>
  <c r="V8" i="5"/>
  <c r="W8" i="5"/>
  <c r="X8" i="5"/>
  <c r="V9" i="5"/>
  <c r="W9" i="5"/>
  <c r="X9" i="5"/>
  <c r="V10" i="5"/>
  <c r="W10" i="5"/>
  <c r="X10" i="5"/>
  <c r="V11" i="5"/>
  <c r="W11" i="5"/>
  <c r="X11" i="5"/>
  <c r="V12" i="5"/>
  <c r="W12" i="5"/>
  <c r="X12" i="5"/>
  <c r="V13" i="5"/>
  <c r="W13" i="5"/>
  <c r="X13" i="5"/>
  <c r="V14" i="5"/>
  <c r="W14" i="5"/>
  <c r="X14" i="5"/>
  <c r="V15" i="5"/>
  <c r="W15" i="5"/>
  <c r="X15" i="5"/>
  <c r="V16" i="5"/>
  <c r="W16" i="5"/>
  <c r="X16" i="5"/>
  <c r="V17" i="5"/>
  <c r="W17" i="5"/>
  <c r="X17" i="5"/>
  <c r="V18" i="5"/>
  <c r="W18" i="5"/>
  <c r="X18" i="5"/>
  <c r="V19" i="5"/>
  <c r="W19" i="5"/>
  <c r="X19" i="5"/>
  <c r="V20" i="5"/>
  <c r="W20" i="5"/>
  <c r="X20" i="5"/>
  <c r="V21" i="5"/>
  <c r="W21" i="5"/>
  <c r="X21" i="5"/>
  <c r="V22" i="5"/>
  <c r="W22" i="5"/>
  <c r="X22" i="5"/>
  <c r="V23" i="5"/>
  <c r="W23" i="5"/>
  <c r="X23" i="5"/>
  <c r="V24" i="5"/>
  <c r="W24" i="5"/>
  <c r="X24" i="5"/>
  <c r="V25" i="5"/>
  <c r="W25" i="5"/>
  <c r="X25" i="5"/>
  <c r="V26" i="5"/>
  <c r="W26" i="5"/>
  <c r="X26" i="5"/>
  <c r="V27" i="5"/>
  <c r="W27" i="5"/>
  <c r="X27" i="5"/>
  <c r="V28" i="5"/>
  <c r="W28" i="5"/>
  <c r="X28" i="5"/>
  <c r="V29" i="5"/>
  <c r="W29" i="5"/>
  <c r="X29" i="5"/>
  <c r="V30" i="5"/>
  <c r="W30" i="5"/>
  <c r="X30" i="5"/>
  <c r="V31" i="5"/>
  <c r="W31" i="5"/>
  <c r="X31" i="5"/>
  <c r="V32" i="5"/>
  <c r="W32" i="5"/>
  <c r="X32" i="5"/>
  <c r="V33" i="5"/>
  <c r="W33" i="5"/>
  <c r="X33" i="5"/>
  <c r="V34" i="5"/>
  <c r="W34" i="5"/>
  <c r="X34" i="5"/>
  <c r="V35" i="5"/>
  <c r="W35" i="5"/>
  <c r="X35" i="5"/>
  <c r="V36" i="5"/>
  <c r="W36" i="5"/>
  <c r="X36" i="5"/>
  <c r="V37" i="5"/>
  <c r="W37" i="5"/>
  <c r="X37" i="5"/>
  <c r="V38" i="5"/>
  <c r="W38" i="5"/>
  <c r="X38" i="5"/>
  <c r="V39" i="5"/>
  <c r="W39" i="5"/>
  <c r="X39" i="5"/>
  <c r="V40" i="5"/>
  <c r="W40" i="5"/>
  <c r="X40" i="5"/>
  <c r="V41" i="5"/>
  <c r="W41" i="5"/>
  <c r="X41" i="5"/>
  <c r="V42" i="5"/>
  <c r="W42" i="5"/>
  <c r="X42" i="5"/>
  <c r="V43" i="5"/>
  <c r="W43" i="5"/>
  <c r="X43" i="5"/>
  <c r="V44" i="5"/>
  <c r="W44" i="5"/>
  <c r="X44" i="5"/>
  <c r="V45" i="5"/>
  <c r="W45" i="5"/>
  <c r="X45" i="5"/>
  <c r="V46" i="5"/>
  <c r="W46" i="5"/>
  <c r="X46" i="5"/>
  <c r="V47" i="5"/>
  <c r="W47" i="5"/>
  <c r="X47" i="5"/>
  <c r="V48" i="5"/>
  <c r="W48" i="5"/>
  <c r="X48" i="5"/>
  <c r="V49" i="5"/>
  <c r="W49" i="5"/>
  <c r="X49" i="5"/>
  <c r="V50" i="5"/>
  <c r="W50" i="5"/>
  <c r="X50" i="5"/>
  <c r="V51" i="5"/>
  <c r="W51" i="5"/>
  <c r="X51" i="5"/>
  <c r="V52" i="5"/>
  <c r="W52" i="5"/>
  <c r="X52" i="5"/>
  <c r="V53" i="5"/>
  <c r="W53" i="5"/>
  <c r="X53" i="5"/>
  <c r="V54" i="5"/>
  <c r="W54" i="5"/>
  <c r="X54" i="5"/>
  <c r="V55" i="5"/>
  <c r="W55" i="5"/>
  <c r="X55" i="5"/>
  <c r="V56" i="5"/>
  <c r="W56" i="5"/>
  <c r="X56" i="5"/>
  <c r="V57" i="5"/>
  <c r="W57" i="5"/>
  <c r="X57" i="5"/>
  <c r="V58" i="5"/>
  <c r="W58" i="5"/>
  <c r="X58" i="5"/>
  <c r="V59" i="5"/>
  <c r="W59" i="5"/>
  <c r="X59" i="5"/>
  <c r="V60" i="5"/>
  <c r="W60" i="5"/>
  <c r="X60" i="5"/>
  <c r="V61" i="5"/>
  <c r="W61" i="5"/>
  <c r="X61" i="5"/>
  <c r="V62" i="5"/>
  <c r="W62" i="5"/>
  <c r="X62" i="5"/>
  <c r="V63" i="5"/>
  <c r="W63" i="5"/>
  <c r="X63" i="5"/>
  <c r="V64" i="5"/>
  <c r="W64" i="5"/>
  <c r="X64" i="5"/>
  <c r="V65" i="5"/>
  <c r="W65" i="5"/>
  <c r="X65" i="5"/>
  <c r="V66" i="5"/>
  <c r="W66" i="5"/>
  <c r="X66" i="5"/>
  <c r="V67" i="5"/>
  <c r="W67" i="5"/>
  <c r="X67" i="5"/>
  <c r="V68" i="5"/>
  <c r="W68" i="5"/>
  <c r="X68" i="5"/>
  <c r="V69" i="5"/>
  <c r="W69" i="5"/>
  <c r="X69" i="5"/>
  <c r="V70" i="5"/>
  <c r="W70" i="5"/>
  <c r="X70" i="5"/>
  <c r="V71" i="5"/>
  <c r="W71" i="5"/>
  <c r="X71" i="5"/>
  <c r="V72" i="5"/>
  <c r="W72" i="5"/>
  <c r="X72" i="5"/>
  <c r="V73" i="5"/>
  <c r="W73" i="5"/>
  <c r="X73" i="5"/>
  <c r="V74" i="5"/>
  <c r="W74" i="5"/>
  <c r="X74" i="5"/>
  <c r="V75" i="5"/>
  <c r="W75" i="5"/>
  <c r="X75" i="5"/>
  <c r="V76" i="5"/>
  <c r="W76" i="5"/>
  <c r="X76" i="5"/>
  <c r="V77" i="5"/>
  <c r="W77" i="5"/>
  <c r="X77" i="5"/>
  <c r="V78" i="5"/>
  <c r="W78" i="5"/>
  <c r="X78" i="5"/>
  <c r="V79" i="5"/>
  <c r="W79" i="5"/>
  <c r="X79" i="5"/>
  <c r="V80" i="5"/>
  <c r="W80" i="5"/>
  <c r="X80" i="5"/>
  <c r="V81" i="5"/>
  <c r="W81" i="5"/>
  <c r="X81" i="5"/>
  <c r="V82" i="5"/>
  <c r="W82" i="5"/>
  <c r="X82" i="5"/>
  <c r="V83" i="5"/>
  <c r="W83" i="5"/>
  <c r="X83" i="5"/>
  <c r="V84" i="5"/>
  <c r="W84" i="5"/>
  <c r="X84" i="5"/>
  <c r="V85" i="5"/>
  <c r="W85" i="5"/>
  <c r="X85" i="5"/>
  <c r="V86" i="5"/>
  <c r="W86" i="5"/>
  <c r="X86" i="5"/>
  <c r="V87" i="5"/>
  <c r="W87" i="5"/>
  <c r="X87" i="5"/>
  <c r="V88" i="5"/>
  <c r="W88" i="5"/>
  <c r="X88" i="5"/>
  <c r="V89" i="5"/>
  <c r="W89" i="5"/>
  <c r="X89" i="5"/>
  <c r="V90" i="5"/>
  <c r="W90" i="5"/>
  <c r="X90" i="5"/>
  <c r="V91" i="5"/>
  <c r="W91" i="5"/>
  <c r="X91" i="5"/>
  <c r="V92" i="5"/>
  <c r="W92" i="5"/>
  <c r="X92" i="5"/>
  <c r="V93" i="5"/>
  <c r="W93" i="5"/>
  <c r="X93" i="5"/>
  <c r="V94" i="5"/>
  <c r="W94" i="5"/>
  <c r="X94" i="5"/>
  <c r="V95" i="5"/>
  <c r="W95" i="5"/>
  <c r="X95" i="5"/>
  <c r="V96" i="5"/>
  <c r="W96" i="5"/>
  <c r="X96" i="5"/>
  <c r="V97" i="5"/>
  <c r="W97" i="5"/>
  <c r="X97" i="5"/>
  <c r="V98" i="5"/>
  <c r="W98" i="5"/>
  <c r="X98" i="5"/>
  <c r="V99" i="5"/>
  <c r="W99" i="5"/>
  <c r="X99" i="5"/>
  <c r="V100" i="5"/>
  <c r="W100" i="5"/>
  <c r="X100" i="5"/>
  <c r="V101" i="5"/>
  <c r="W101" i="5"/>
  <c r="X101" i="5"/>
  <c r="V102" i="5"/>
  <c r="W102" i="5"/>
  <c r="X102" i="5"/>
  <c r="V103" i="5"/>
  <c r="W103" i="5"/>
  <c r="X103" i="5"/>
  <c r="V104" i="5"/>
  <c r="W104" i="5"/>
  <c r="X104" i="5"/>
  <c r="V105" i="5"/>
  <c r="W105" i="5"/>
  <c r="X105" i="5"/>
  <c r="V106" i="5"/>
  <c r="W106" i="5"/>
  <c r="X106" i="5"/>
  <c r="V107" i="5"/>
  <c r="W107" i="5"/>
  <c r="X107" i="5"/>
  <c r="V108" i="5"/>
  <c r="W108" i="5"/>
  <c r="X108" i="5"/>
  <c r="V109" i="5"/>
  <c r="W109" i="5"/>
  <c r="X109" i="5"/>
  <c r="V110" i="5"/>
  <c r="W110" i="5"/>
  <c r="X110" i="5"/>
  <c r="V111" i="5"/>
  <c r="W111" i="5"/>
  <c r="X111" i="5"/>
  <c r="V112" i="5"/>
  <c r="W112" i="5"/>
  <c r="X112" i="5"/>
  <c r="V113" i="5"/>
  <c r="W113" i="5"/>
  <c r="X113" i="5"/>
  <c r="V114" i="5"/>
  <c r="W114" i="5"/>
  <c r="X114" i="5"/>
  <c r="V115" i="5"/>
  <c r="W115" i="5"/>
  <c r="X115" i="5"/>
  <c r="V116" i="5"/>
  <c r="W116" i="5"/>
  <c r="X116" i="5"/>
  <c r="V117" i="5"/>
  <c r="W117" i="5"/>
  <c r="X117" i="5"/>
  <c r="V118" i="5"/>
  <c r="W118" i="5"/>
  <c r="X118" i="5"/>
  <c r="V119" i="5"/>
  <c r="W119" i="5"/>
  <c r="X119" i="5"/>
  <c r="V120" i="5"/>
  <c r="W120" i="5"/>
  <c r="X120" i="5"/>
  <c r="V121" i="5"/>
  <c r="W121" i="5"/>
  <c r="X121" i="5"/>
  <c r="V122" i="5"/>
  <c r="W122" i="5"/>
  <c r="X122" i="5"/>
  <c r="V123" i="5"/>
  <c r="W123" i="5"/>
  <c r="X123" i="5"/>
  <c r="V124" i="5"/>
  <c r="W124" i="5"/>
  <c r="X124" i="5"/>
  <c r="V125" i="5"/>
  <c r="W125" i="5"/>
  <c r="X125" i="5"/>
  <c r="V126" i="5"/>
  <c r="W126" i="5"/>
  <c r="X126" i="5"/>
  <c r="V127" i="5"/>
  <c r="W127" i="5"/>
  <c r="X127" i="5"/>
  <c r="V128" i="5"/>
  <c r="W128" i="5"/>
  <c r="X128" i="5"/>
  <c r="V129" i="5"/>
  <c r="W129" i="5"/>
  <c r="X129" i="5"/>
  <c r="V130" i="5"/>
  <c r="W130" i="5"/>
  <c r="X130" i="5"/>
  <c r="V131" i="5"/>
  <c r="W131" i="5"/>
  <c r="X131" i="5"/>
  <c r="V132" i="5"/>
  <c r="W132" i="5"/>
  <c r="X132" i="5"/>
  <c r="V133" i="5"/>
  <c r="W133" i="5"/>
  <c r="X133" i="5"/>
  <c r="V134" i="5"/>
  <c r="W134" i="5"/>
  <c r="X134" i="5"/>
  <c r="V135" i="5"/>
  <c r="W135" i="5"/>
  <c r="X135" i="5"/>
  <c r="V136" i="5"/>
  <c r="W136" i="5"/>
  <c r="X136" i="5"/>
  <c r="V137" i="5"/>
  <c r="W137" i="5"/>
  <c r="X137" i="5"/>
  <c r="V138" i="5"/>
  <c r="W138" i="5"/>
  <c r="X138" i="5"/>
  <c r="V139" i="5"/>
  <c r="W139" i="5"/>
  <c r="X139" i="5"/>
  <c r="V140" i="5"/>
  <c r="W140" i="5"/>
  <c r="X140" i="5"/>
  <c r="V141" i="5"/>
  <c r="W141" i="5"/>
  <c r="X141" i="5"/>
  <c r="V142" i="5"/>
  <c r="W142" i="5"/>
  <c r="X142" i="5"/>
  <c r="V143" i="5"/>
  <c r="W143" i="5"/>
  <c r="X143" i="5"/>
  <c r="V144" i="5"/>
  <c r="W144" i="5"/>
  <c r="X144" i="5"/>
  <c r="V145" i="5"/>
  <c r="W145" i="5"/>
  <c r="X145" i="5"/>
  <c r="V146" i="5"/>
  <c r="W146" i="5"/>
  <c r="X146" i="5"/>
  <c r="V147" i="5"/>
  <c r="W147" i="5"/>
  <c r="X147" i="5"/>
  <c r="V148" i="5"/>
  <c r="W148" i="5"/>
  <c r="X148" i="5"/>
  <c r="V149" i="5"/>
  <c r="W149" i="5"/>
  <c r="X149" i="5"/>
  <c r="V150" i="5"/>
  <c r="W150" i="5"/>
  <c r="X150" i="5"/>
  <c r="V151" i="5"/>
  <c r="W151" i="5"/>
  <c r="X151" i="5"/>
  <c r="V152" i="5"/>
  <c r="W152" i="5"/>
  <c r="X152" i="5"/>
  <c r="V153" i="5"/>
  <c r="W153" i="5"/>
  <c r="X153" i="5"/>
  <c r="V154" i="5"/>
  <c r="W154" i="5"/>
  <c r="X154" i="5"/>
  <c r="V155" i="5"/>
  <c r="W155" i="5"/>
  <c r="X155" i="5"/>
  <c r="V156" i="5"/>
  <c r="W156" i="5"/>
  <c r="X156" i="5"/>
  <c r="V157" i="5"/>
  <c r="W157" i="5"/>
  <c r="X157" i="5"/>
  <c r="V158" i="5"/>
  <c r="W158" i="5"/>
  <c r="X158" i="5"/>
  <c r="V159" i="5"/>
  <c r="W159" i="5"/>
  <c r="X159" i="5"/>
  <c r="V160" i="5"/>
  <c r="W160" i="5"/>
  <c r="X160" i="5"/>
  <c r="V161" i="5"/>
  <c r="W161" i="5"/>
  <c r="X161" i="5"/>
  <c r="V162" i="5"/>
  <c r="W162" i="5"/>
  <c r="X162" i="5"/>
  <c r="V163" i="5"/>
  <c r="W163" i="5"/>
  <c r="X163" i="5"/>
  <c r="V164" i="5"/>
  <c r="W164" i="5"/>
  <c r="X164" i="5"/>
  <c r="V165" i="5"/>
  <c r="W165" i="5"/>
  <c r="X165" i="5"/>
  <c r="V166" i="5"/>
  <c r="W166" i="5"/>
  <c r="X166" i="5"/>
  <c r="V167" i="5"/>
  <c r="W167" i="5"/>
  <c r="X167" i="5"/>
  <c r="V168" i="5"/>
  <c r="W168" i="5"/>
  <c r="X168" i="5"/>
  <c r="V169" i="5"/>
  <c r="W169" i="5"/>
  <c r="X169" i="5"/>
  <c r="V170" i="5"/>
  <c r="W170" i="5"/>
  <c r="X170" i="5"/>
  <c r="V171" i="5"/>
  <c r="W171" i="5"/>
  <c r="X171" i="5"/>
  <c r="V172" i="5"/>
  <c r="W172" i="5"/>
  <c r="X172" i="5"/>
  <c r="V173" i="5"/>
  <c r="W173" i="5"/>
  <c r="X173" i="5"/>
  <c r="V174" i="5"/>
  <c r="W174" i="5"/>
  <c r="X174" i="5"/>
  <c r="V175" i="5"/>
  <c r="W175" i="5"/>
  <c r="X175" i="5"/>
  <c r="V176" i="5"/>
  <c r="W176" i="5"/>
  <c r="X176" i="5"/>
  <c r="V177" i="5"/>
  <c r="W177" i="5"/>
  <c r="X177" i="5"/>
  <c r="V178" i="5"/>
  <c r="W178" i="5"/>
  <c r="X178" i="5"/>
  <c r="V179" i="5"/>
  <c r="W179" i="5"/>
  <c r="X179" i="5"/>
  <c r="V180" i="5"/>
  <c r="W180" i="5"/>
  <c r="X180" i="5"/>
  <c r="V181" i="5"/>
  <c r="W181" i="5"/>
  <c r="X181" i="5"/>
  <c r="V182" i="5"/>
  <c r="W182" i="5"/>
  <c r="X182" i="5"/>
  <c r="V183" i="5"/>
  <c r="W183" i="5"/>
  <c r="X183" i="5"/>
  <c r="V184" i="5"/>
  <c r="W184" i="5"/>
  <c r="X184" i="5"/>
  <c r="V185" i="5"/>
  <c r="W185" i="5"/>
  <c r="X185" i="5"/>
  <c r="V186" i="5"/>
  <c r="W186" i="5"/>
  <c r="X186" i="5"/>
  <c r="V187" i="5"/>
  <c r="W187" i="5"/>
  <c r="X187" i="5"/>
  <c r="V188" i="5"/>
  <c r="W188" i="5"/>
  <c r="X188" i="5"/>
  <c r="V189" i="5"/>
  <c r="W189" i="5"/>
  <c r="X189" i="5"/>
  <c r="V190" i="5"/>
  <c r="W190" i="5"/>
  <c r="X190" i="5"/>
  <c r="V191" i="5"/>
  <c r="W191" i="5"/>
  <c r="X191" i="5"/>
  <c r="V192" i="5"/>
  <c r="W192" i="5"/>
  <c r="X192" i="5"/>
  <c r="V193" i="5"/>
  <c r="W193" i="5"/>
  <c r="X193" i="5"/>
  <c r="V194" i="5"/>
  <c r="W194" i="5"/>
  <c r="X194" i="5"/>
  <c r="V195" i="5"/>
  <c r="W195" i="5"/>
  <c r="X195" i="5"/>
  <c r="V196" i="5"/>
  <c r="W196" i="5"/>
  <c r="X196" i="5"/>
  <c r="V197" i="5"/>
  <c r="W197" i="5"/>
  <c r="X197" i="5"/>
  <c r="V198" i="5"/>
  <c r="W198" i="5"/>
  <c r="X198" i="5"/>
  <c r="V199" i="5"/>
  <c r="W199" i="5"/>
  <c r="X199" i="5"/>
  <c r="V200" i="5"/>
  <c r="W200" i="5"/>
  <c r="X200" i="5"/>
  <c r="V201" i="5"/>
  <c r="W201" i="5"/>
  <c r="X201" i="5"/>
  <c r="V202" i="5"/>
  <c r="W202" i="5"/>
  <c r="X202" i="5"/>
  <c r="V203" i="5"/>
  <c r="W203" i="5"/>
  <c r="X203" i="5"/>
  <c r="V204" i="5"/>
  <c r="W204" i="5"/>
  <c r="X204" i="5"/>
  <c r="V205" i="5"/>
  <c r="W205" i="5"/>
  <c r="X205" i="5"/>
  <c r="V206" i="5"/>
  <c r="W206" i="5"/>
  <c r="X206" i="5"/>
  <c r="V207" i="5"/>
  <c r="W207" i="5"/>
  <c r="X207" i="5"/>
  <c r="V208" i="5"/>
  <c r="W208" i="5"/>
  <c r="X208" i="5"/>
  <c r="V209" i="5"/>
  <c r="W209" i="5"/>
  <c r="X209" i="5"/>
  <c r="V210" i="5"/>
  <c r="W210" i="5"/>
  <c r="X210" i="5"/>
  <c r="V211" i="5"/>
  <c r="W211" i="5"/>
  <c r="X211" i="5"/>
  <c r="V212" i="5"/>
  <c r="W212" i="5"/>
  <c r="X212" i="5"/>
  <c r="V213" i="5"/>
  <c r="W213" i="5"/>
  <c r="X213" i="5"/>
  <c r="V214" i="5"/>
  <c r="W214" i="5"/>
  <c r="X214" i="5"/>
  <c r="V215" i="5"/>
  <c r="W215" i="5"/>
  <c r="X215" i="5"/>
  <c r="V216" i="5"/>
  <c r="W216" i="5"/>
  <c r="X216" i="5"/>
  <c r="V217" i="5"/>
  <c r="W217" i="5"/>
  <c r="X217" i="5"/>
  <c r="V218" i="5"/>
  <c r="W218" i="5"/>
  <c r="X218" i="5"/>
  <c r="V219" i="5"/>
  <c r="W219" i="5"/>
  <c r="X219" i="5"/>
  <c r="V220" i="5"/>
  <c r="W220" i="5"/>
  <c r="X220" i="5"/>
  <c r="V221" i="5"/>
  <c r="W221" i="5"/>
  <c r="X221" i="5"/>
  <c r="V222" i="5"/>
  <c r="W222" i="5"/>
  <c r="X222" i="5"/>
  <c r="V223" i="5"/>
  <c r="W223" i="5"/>
  <c r="X223" i="5"/>
  <c r="V224" i="5"/>
  <c r="W224" i="5"/>
  <c r="X224" i="5"/>
  <c r="V225" i="5"/>
  <c r="W225" i="5"/>
  <c r="X225" i="5"/>
  <c r="V226" i="5"/>
  <c r="W226" i="5"/>
  <c r="X226" i="5"/>
  <c r="V227" i="5"/>
  <c r="W227" i="5"/>
  <c r="X227" i="5"/>
  <c r="V228" i="5"/>
  <c r="W228" i="5"/>
  <c r="X228" i="5"/>
  <c r="V229" i="5"/>
  <c r="W229" i="5"/>
  <c r="X229" i="5"/>
  <c r="V230" i="5"/>
  <c r="W230" i="5"/>
  <c r="X230" i="5"/>
  <c r="V231" i="5"/>
  <c r="W231" i="5"/>
  <c r="X231" i="5"/>
  <c r="V232" i="5"/>
  <c r="W232" i="5"/>
  <c r="X232" i="5"/>
  <c r="V233" i="5"/>
  <c r="W233" i="5"/>
  <c r="X233" i="5"/>
  <c r="V234" i="5"/>
  <c r="W234" i="5"/>
  <c r="X234" i="5"/>
  <c r="V235" i="5"/>
  <c r="W235" i="5"/>
  <c r="X235" i="5"/>
  <c r="V236" i="5"/>
  <c r="W236" i="5"/>
  <c r="X236" i="5"/>
  <c r="V237" i="5"/>
  <c r="W237" i="5"/>
  <c r="X237" i="5"/>
  <c r="V238" i="5"/>
  <c r="W238" i="5"/>
  <c r="X238" i="5"/>
  <c r="V239" i="5"/>
  <c r="W239" i="5"/>
  <c r="X239" i="5"/>
  <c r="V240" i="5"/>
  <c r="W240" i="5"/>
  <c r="X240" i="5"/>
  <c r="V241" i="5"/>
  <c r="W241" i="5"/>
  <c r="X241" i="5"/>
  <c r="V242" i="5"/>
  <c r="W242" i="5"/>
  <c r="X242" i="5"/>
  <c r="V243" i="5"/>
  <c r="W243" i="5"/>
  <c r="X243" i="5"/>
  <c r="V244" i="5"/>
  <c r="W244" i="5"/>
  <c r="X244" i="5"/>
  <c r="V245" i="5"/>
  <c r="W245" i="5"/>
  <c r="X245" i="5"/>
  <c r="V246" i="5"/>
  <c r="W246" i="5"/>
  <c r="X246" i="5"/>
  <c r="V247" i="5"/>
  <c r="W247" i="5"/>
  <c r="X247" i="5"/>
  <c r="V248" i="5"/>
  <c r="W248" i="5"/>
  <c r="X248" i="5"/>
  <c r="V249" i="5"/>
  <c r="W249" i="5"/>
  <c r="X249" i="5"/>
  <c r="V250" i="5"/>
  <c r="W250" i="5"/>
  <c r="X250" i="5"/>
  <c r="V251" i="5"/>
  <c r="W251" i="5"/>
  <c r="X251" i="5"/>
  <c r="V252" i="5"/>
  <c r="W252" i="5"/>
  <c r="X252" i="5"/>
  <c r="V253" i="5"/>
  <c r="W253" i="5"/>
  <c r="X253" i="5"/>
  <c r="V254" i="5"/>
  <c r="W254" i="5"/>
  <c r="X254" i="5"/>
  <c r="V255" i="5"/>
  <c r="W255" i="5"/>
  <c r="X255" i="5"/>
  <c r="V256" i="5"/>
  <c r="W256" i="5"/>
  <c r="X256" i="5"/>
  <c r="V257" i="5"/>
  <c r="W257" i="5"/>
  <c r="X257" i="5"/>
  <c r="V258" i="5"/>
  <c r="W258" i="5"/>
  <c r="X258" i="5"/>
  <c r="V259" i="5"/>
  <c r="W259" i="5"/>
  <c r="X259" i="5"/>
  <c r="V260" i="5"/>
  <c r="W260" i="5"/>
  <c r="X260" i="5"/>
  <c r="V261" i="5"/>
  <c r="W261" i="5"/>
  <c r="X261" i="5"/>
  <c r="V262" i="5"/>
  <c r="W262" i="5"/>
  <c r="X262" i="5"/>
  <c r="V263" i="5"/>
  <c r="W263" i="5"/>
  <c r="X263" i="5"/>
  <c r="V264" i="5"/>
  <c r="W264" i="5"/>
  <c r="X264" i="5"/>
  <c r="V265" i="5"/>
  <c r="W265" i="5"/>
  <c r="X265" i="5"/>
  <c r="V266" i="5"/>
  <c r="W266" i="5"/>
  <c r="X266" i="5"/>
  <c r="V267" i="5"/>
  <c r="W267" i="5"/>
  <c r="X267" i="5"/>
  <c r="V268" i="5"/>
  <c r="W268" i="5"/>
  <c r="X268" i="5"/>
  <c r="V269" i="5"/>
  <c r="W269" i="5"/>
  <c r="X269" i="5"/>
  <c r="V270" i="5"/>
  <c r="W270" i="5"/>
  <c r="X270" i="5"/>
  <c r="V271" i="5"/>
  <c r="W271" i="5"/>
  <c r="X271" i="5"/>
  <c r="V272" i="5"/>
  <c r="W272" i="5"/>
  <c r="X272" i="5"/>
  <c r="V273" i="5"/>
  <c r="W273" i="5"/>
  <c r="X273" i="5"/>
  <c r="V274" i="5"/>
  <c r="W274" i="5"/>
  <c r="X274" i="5"/>
  <c r="V275" i="5"/>
  <c r="W275" i="5"/>
  <c r="X275" i="5"/>
  <c r="V276" i="5"/>
  <c r="W276" i="5"/>
  <c r="X276" i="5"/>
  <c r="V277" i="5"/>
  <c r="W277" i="5"/>
  <c r="X277" i="5"/>
  <c r="V278" i="5"/>
  <c r="W278" i="5"/>
  <c r="X278" i="5"/>
  <c r="V279" i="5"/>
  <c r="W279" i="5"/>
  <c r="X279" i="5"/>
  <c r="V280" i="5"/>
  <c r="W280" i="5"/>
  <c r="X280" i="5"/>
  <c r="V281" i="5"/>
  <c r="W281" i="5"/>
  <c r="X281" i="5"/>
  <c r="V282" i="5"/>
  <c r="W282" i="5"/>
  <c r="X282" i="5"/>
  <c r="V283" i="5"/>
  <c r="W283" i="5"/>
  <c r="X283" i="5"/>
  <c r="V284" i="5"/>
  <c r="W284" i="5"/>
  <c r="X284" i="5"/>
  <c r="V285" i="5"/>
  <c r="W285" i="5"/>
  <c r="X285" i="5"/>
  <c r="V286" i="5"/>
  <c r="W286" i="5"/>
  <c r="X286" i="5"/>
  <c r="V287" i="5"/>
  <c r="W287" i="5"/>
  <c r="X287" i="5"/>
  <c r="V288" i="5"/>
  <c r="W288" i="5"/>
  <c r="X288" i="5"/>
  <c r="V289" i="5"/>
  <c r="W289" i="5"/>
  <c r="X289" i="5"/>
  <c r="V290" i="5"/>
  <c r="W290" i="5"/>
  <c r="X290" i="5"/>
  <c r="V291" i="5"/>
  <c r="W291" i="5"/>
  <c r="X291" i="5"/>
  <c r="V292" i="5"/>
  <c r="W292" i="5"/>
  <c r="X292" i="5"/>
  <c r="V293" i="5"/>
  <c r="W293" i="5"/>
  <c r="X293" i="5"/>
  <c r="V294" i="5"/>
  <c r="W294" i="5"/>
  <c r="X294" i="5"/>
  <c r="V295" i="5"/>
  <c r="W295" i="5"/>
  <c r="X295" i="5"/>
  <c r="V296" i="5"/>
  <c r="W296" i="5"/>
  <c r="X296" i="5"/>
  <c r="V297" i="5"/>
  <c r="W297" i="5"/>
  <c r="X297" i="5"/>
  <c r="V298" i="5"/>
  <c r="W298" i="5"/>
  <c r="X298" i="5"/>
  <c r="V299" i="5"/>
  <c r="W299" i="5"/>
  <c r="X299" i="5"/>
  <c r="V300" i="5"/>
  <c r="W300" i="5"/>
  <c r="X300" i="5"/>
  <c r="V301" i="5"/>
  <c r="W301" i="5"/>
  <c r="X301" i="5"/>
  <c r="V302" i="5"/>
  <c r="W302" i="5"/>
  <c r="X302" i="5"/>
  <c r="V303" i="5"/>
  <c r="W303" i="5"/>
  <c r="X303" i="5"/>
  <c r="V304" i="5"/>
  <c r="W304" i="5"/>
  <c r="X304" i="5"/>
  <c r="V305" i="5"/>
  <c r="W305" i="5"/>
  <c r="X305" i="5"/>
  <c r="V306" i="5"/>
  <c r="W306" i="5"/>
  <c r="X306" i="5"/>
  <c r="V307" i="5"/>
  <c r="W307" i="5"/>
  <c r="X307" i="5"/>
  <c r="V308" i="5"/>
  <c r="W308" i="5"/>
  <c r="X308" i="5"/>
  <c r="V309" i="5"/>
  <c r="W309" i="5"/>
  <c r="X309" i="5"/>
  <c r="V310" i="5"/>
  <c r="W310" i="5"/>
  <c r="X310" i="5"/>
  <c r="V311" i="5"/>
  <c r="W311" i="5"/>
  <c r="X311" i="5"/>
  <c r="V312" i="5"/>
  <c r="W312" i="5"/>
  <c r="X312" i="5"/>
  <c r="V313" i="5"/>
  <c r="W313" i="5"/>
  <c r="X313" i="5"/>
  <c r="V314" i="5"/>
  <c r="W314" i="5"/>
  <c r="X314" i="5"/>
  <c r="V315" i="5"/>
  <c r="W315" i="5"/>
  <c r="X315" i="5"/>
  <c r="V316" i="5"/>
  <c r="W316" i="5"/>
  <c r="X316" i="5"/>
  <c r="V317" i="5"/>
  <c r="W317" i="5"/>
  <c r="X317" i="5"/>
  <c r="V318" i="5"/>
  <c r="W318" i="5"/>
  <c r="X318" i="5"/>
  <c r="V319" i="5"/>
  <c r="W319" i="5"/>
  <c r="X319" i="5"/>
  <c r="V320" i="5"/>
  <c r="W320" i="5"/>
  <c r="X320" i="5"/>
  <c r="V321" i="5"/>
  <c r="W321" i="5"/>
  <c r="X321" i="5"/>
  <c r="V322" i="5"/>
  <c r="W322" i="5"/>
  <c r="X322" i="5"/>
  <c r="V323" i="5"/>
  <c r="W323" i="5"/>
  <c r="X323" i="5"/>
  <c r="V324" i="5"/>
  <c r="W324" i="5"/>
  <c r="X324" i="5"/>
  <c r="V325" i="5"/>
  <c r="W325" i="5"/>
  <c r="X325" i="5"/>
  <c r="V326" i="5"/>
  <c r="W326" i="5"/>
  <c r="X326" i="5"/>
  <c r="V327" i="5"/>
  <c r="W327" i="5"/>
  <c r="X327" i="5"/>
  <c r="V328" i="5"/>
  <c r="W328" i="5"/>
  <c r="X328" i="5"/>
  <c r="V329" i="5"/>
  <c r="W329" i="5"/>
  <c r="X329" i="5"/>
  <c r="V330" i="5"/>
  <c r="W330" i="5"/>
  <c r="X330" i="5"/>
  <c r="V331" i="5"/>
  <c r="W331" i="5"/>
  <c r="X331" i="5"/>
  <c r="V332" i="5"/>
  <c r="W332" i="5"/>
  <c r="X332" i="5"/>
  <c r="V333" i="5"/>
  <c r="W333" i="5"/>
  <c r="X333" i="5"/>
  <c r="V334" i="5"/>
  <c r="W334" i="5"/>
  <c r="X334" i="5"/>
  <c r="V335" i="5"/>
  <c r="W335" i="5"/>
  <c r="X335" i="5"/>
  <c r="V336" i="5"/>
  <c r="W336" i="5"/>
  <c r="X336" i="5"/>
  <c r="V337" i="5"/>
  <c r="W337" i="5"/>
  <c r="X337" i="5"/>
  <c r="V338" i="5"/>
  <c r="W338" i="5"/>
  <c r="X338" i="5"/>
  <c r="V339" i="5"/>
  <c r="W339" i="5"/>
  <c r="X339" i="5"/>
  <c r="V340" i="5"/>
  <c r="W340" i="5"/>
  <c r="X340" i="5"/>
  <c r="V341" i="5"/>
  <c r="W341" i="5"/>
  <c r="X341" i="5"/>
  <c r="V342" i="5"/>
  <c r="W342" i="5"/>
  <c r="X342" i="5"/>
  <c r="V343" i="5"/>
  <c r="W343" i="5"/>
  <c r="X343" i="5"/>
  <c r="V344" i="5"/>
  <c r="W344" i="5"/>
  <c r="X344" i="5"/>
  <c r="V345" i="5"/>
  <c r="W345" i="5"/>
  <c r="X345" i="5"/>
  <c r="V346" i="5"/>
  <c r="W346" i="5"/>
  <c r="X346" i="5"/>
  <c r="V347" i="5"/>
  <c r="W347" i="5"/>
  <c r="X347" i="5"/>
  <c r="V348" i="5"/>
  <c r="W348" i="5"/>
  <c r="X348" i="5"/>
  <c r="V349" i="5"/>
  <c r="W349" i="5"/>
  <c r="X349" i="5"/>
  <c r="V350" i="5"/>
  <c r="W350" i="5"/>
  <c r="X350" i="5"/>
  <c r="V351" i="5"/>
  <c r="W351" i="5"/>
  <c r="X351" i="5"/>
  <c r="V352" i="5"/>
  <c r="W352" i="5"/>
  <c r="X352" i="5"/>
  <c r="V353" i="5"/>
  <c r="W353" i="5"/>
  <c r="X353" i="5"/>
  <c r="V354" i="5"/>
  <c r="W354" i="5"/>
  <c r="X354" i="5"/>
  <c r="V355" i="5"/>
  <c r="W355" i="5"/>
  <c r="X355" i="5"/>
  <c r="V356" i="5"/>
  <c r="W356" i="5"/>
  <c r="X356" i="5"/>
  <c r="V357" i="5"/>
  <c r="W357" i="5"/>
  <c r="X357" i="5"/>
  <c r="V358" i="5"/>
  <c r="W358" i="5"/>
  <c r="X358" i="5"/>
  <c r="V359" i="5"/>
  <c r="W359" i="5"/>
  <c r="X359" i="5"/>
  <c r="V360" i="5"/>
  <c r="W360" i="5"/>
  <c r="X360" i="5"/>
  <c r="V361" i="5"/>
  <c r="W361" i="5"/>
  <c r="X361" i="5"/>
  <c r="V362" i="5"/>
  <c r="W362" i="5"/>
  <c r="X362" i="5"/>
  <c r="V363" i="5"/>
  <c r="W363" i="5"/>
  <c r="X363" i="5"/>
  <c r="V364" i="5"/>
  <c r="W364" i="5"/>
  <c r="X364" i="5"/>
  <c r="V365" i="5"/>
  <c r="W365" i="5"/>
  <c r="X365" i="5"/>
  <c r="V366" i="5"/>
  <c r="W366" i="5"/>
  <c r="X366" i="5"/>
  <c r="V367" i="5"/>
  <c r="W367" i="5"/>
  <c r="X367" i="5"/>
  <c r="V368" i="5"/>
  <c r="W368" i="5"/>
  <c r="X368" i="5"/>
  <c r="V369" i="5"/>
  <c r="W369" i="5"/>
  <c r="X369" i="5"/>
  <c r="V370" i="5"/>
  <c r="W370" i="5"/>
  <c r="X370" i="5"/>
  <c r="V371" i="5"/>
  <c r="W371" i="5"/>
  <c r="X371" i="5"/>
  <c r="V372" i="5"/>
  <c r="W372" i="5"/>
  <c r="X372" i="5"/>
  <c r="V373" i="5"/>
  <c r="W373" i="5"/>
  <c r="X373" i="5"/>
  <c r="V374" i="5"/>
  <c r="W374" i="5"/>
  <c r="X374" i="5"/>
  <c r="V375" i="5"/>
  <c r="W375" i="5"/>
  <c r="X375" i="5"/>
  <c r="V376" i="5"/>
  <c r="W376" i="5"/>
  <c r="X376" i="5"/>
  <c r="V377" i="5"/>
  <c r="W377" i="5"/>
  <c r="X377" i="5"/>
  <c r="V378" i="5"/>
  <c r="W378" i="5"/>
  <c r="X378" i="5"/>
  <c r="V379" i="5"/>
  <c r="W379" i="5"/>
  <c r="X379" i="5"/>
  <c r="V380" i="5"/>
  <c r="W380" i="5"/>
  <c r="X380" i="5"/>
  <c r="V381" i="5"/>
  <c r="W381" i="5"/>
  <c r="X381" i="5"/>
  <c r="V382" i="5"/>
  <c r="W382" i="5"/>
  <c r="X382" i="5"/>
  <c r="V383" i="5"/>
  <c r="W383" i="5"/>
  <c r="X383" i="5"/>
  <c r="V384" i="5"/>
  <c r="W384" i="5"/>
  <c r="X384" i="5"/>
  <c r="V385" i="5"/>
  <c r="W385" i="5"/>
  <c r="X385" i="5"/>
  <c r="V386" i="5"/>
  <c r="W386" i="5"/>
  <c r="X386" i="5"/>
  <c r="V387" i="5"/>
  <c r="W387" i="5"/>
  <c r="X387" i="5"/>
  <c r="V388" i="5"/>
  <c r="W388" i="5"/>
  <c r="X388" i="5"/>
  <c r="V389" i="5"/>
  <c r="W389" i="5"/>
  <c r="X389" i="5"/>
  <c r="V390" i="5"/>
  <c r="W390" i="5"/>
  <c r="X390" i="5"/>
  <c r="V391" i="5"/>
  <c r="W391" i="5"/>
  <c r="X391" i="5"/>
  <c r="V392" i="5"/>
  <c r="W392" i="5"/>
  <c r="X392" i="5"/>
  <c r="V393" i="5"/>
  <c r="W393" i="5"/>
  <c r="X393" i="5"/>
  <c r="V394" i="5"/>
  <c r="W394" i="5"/>
  <c r="X394" i="5"/>
  <c r="V395" i="5"/>
  <c r="W395" i="5"/>
  <c r="X395" i="5"/>
  <c r="V396" i="5"/>
  <c r="W396" i="5"/>
  <c r="X396" i="5"/>
  <c r="V397" i="5"/>
  <c r="W397" i="5"/>
  <c r="X397" i="5"/>
  <c r="V398" i="5"/>
  <c r="W398" i="5"/>
  <c r="X398" i="5"/>
  <c r="V399" i="5"/>
  <c r="W399" i="5"/>
  <c r="X399" i="5"/>
  <c r="V400" i="5"/>
  <c r="W400" i="5"/>
  <c r="X400" i="5"/>
  <c r="V401" i="5"/>
  <c r="W401" i="5"/>
  <c r="X401" i="5"/>
  <c r="V402" i="5"/>
  <c r="W402" i="5"/>
  <c r="X402" i="5"/>
  <c r="V403" i="5"/>
  <c r="W403" i="5"/>
  <c r="X403" i="5"/>
  <c r="V404" i="5"/>
  <c r="W404" i="5"/>
  <c r="X404" i="5"/>
  <c r="V405" i="5"/>
  <c r="W405" i="5"/>
  <c r="X405" i="5"/>
  <c r="V406" i="5"/>
  <c r="W406" i="5"/>
  <c r="X406" i="5"/>
  <c r="V407" i="5"/>
  <c r="W407" i="5"/>
  <c r="X407" i="5"/>
  <c r="V408" i="5"/>
  <c r="W408" i="5"/>
  <c r="X408" i="5"/>
  <c r="V409" i="5"/>
  <c r="W409" i="5"/>
  <c r="X409" i="5"/>
  <c r="V410" i="5"/>
  <c r="W410" i="5"/>
  <c r="X410" i="5"/>
  <c r="V411" i="5"/>
  <c r="W411" i="5"/>
  <c r="X411" i="5"/>
  <c r="V412" i="5"/>
  <c r="W412" i="5"/>
  <c r="X412" i="5"/>
  <c r="V413" i="5"/>
  <c r="W413" i="5"/>
  <c r="X413" i="5"/>
  <c r="V414" i="5"/>
  <c r="W414" i="5"/>
  <c r="X414" i="5"/>
  <c r="V415" i="5"/>
  <c r="W415" i="5"/>
  <c r="X415" i="5"/>
  <c r="V416" i="5"/>
  <c r="W416" i="5"/>
  <c r="X416" i="5"/>
  <c r="V417" i="5"/>
  <c r="W417" i="5"/>
  <c r="X417" i="5"/>
  <c r="V418" i="5"/>
  <c r="W418" i="5"/>
  <c r="X418" i="5"/>
  <c r="V419" i="5"/>
  <c r="W419" i="5"/>
  <c r="X419" i="5"/>
  <c r="V420" i="5"/>
  <c r="W420" i="5"/>
  <c r="X420" i="5"/>
  <c r="V421" i="5"/>
  <c r="W421" i="5"/>
  <c r="X421" i="5"/>
  <c r="V422" i="5"/>
  <c r="W422" i="5"/>
  <c r="X422" i="5"/>
  <c r="V423" i="5"/>
  <c r="W423" i="5"/>
  <c r="X423" i="5"/>
  <c r="V424" i="5"/>
  <c r="W424" i="5"/>
  <c r="X424" i="5"/>
  <c r="V425" i="5"/>
  <c r="W425" i="5"/>
  <c r="X425" i="5"/>
  <c r="V426" i="5"/>
  <c r="W426" i="5"/>
  <c r="X426" i="5"/>
  <c r="V427" i="5"/>
  <c r="W427" i="5"/>
  <c r="X427" i="5"/>
  <c r="V428" i="5"/>
  <c r="W428" i="5"/>
  <c r="X428" i="5"/>
  <c r="V429" i="5"/>
  <c r="W429" i="5"/>
  <c r="X429" i="5"/>
  <c r="V430" i="5"/>
  <c r="W430" i="5"/>
  <c r="X430" i="5"/>
  <c r="V431" i="5"/>
  <c r="W431" i="5"/>
  <c r="X431" i="5"/>
  <c r="V432" i="5"/>
  <c r="W432" i="5"/>
  <c r="X432" i="5"/>
  <c r="V433" i="5"/>
  <c r="W433" i="5"/>
  <c r="X433" i="5"/>
  <c r="V434" i="5"/>
  <c r="W434" i="5"/>
  <c r="X434" i="5"/>
  <c r="V435" i="5"/>
  <c r="W435" i="5"/>
  <c r="X435" i="5"/>
  <c r="V436" i="5"/>
  <c r="W436" i="5"/>
  <c r="X436" i="5"/>
  <c r="V437" i="5"/>
  <c r="W437" i="5"/>
  <c r="X437" i="5"/>
  <c r="V438" i="5"/>
  <c r="W438" i="5"/>
  <c r="X438" i="5"/>
  <c r="V439" i="5"/>
  <c r="W439" i="5"/>
  <c r="X439" i="5"/>
  <c r="V440" i="5"/>
  <c r="W440" i="5"/>
  <c r="X440" i="5"/>
  <c r="V441" i="5"/>
  <c r="W441" i="5"/>
  <c r="X441" i="5"/>
  <c r="V442" i="5"/>
  <c r="W442" i="5"/>
  <c r="X442" i="5"/>
  <c r="V443" i="5"/>
  <c r="W443" i="5"/>
  <c r="X443" i="5"/>
  <c r="V444" i="5"/>
  <c r="W444" i="5"/>
  <c r="X444" i="5"/>
  <c r="V445" i="5"/>
  <c r="W445" i="5"/>
  <c r="X445" i="5"/>
  <c r="V446" i="5"/>
  <c r="W446" i="5"/>
  <c r="X446" i="5"/>
  <c r="V447" i="5"/>
  <c r="W447" i="5"/>
  <c r="X447" i="5"/>
  <c r="V448" i="5"/>
  <c r="W448" i="5"/>
  <c r="X448" i="5"/>
  <c r="V449" i="5"/>
  <c r="W449" i="5"/>
  <c r="X449" i="5"/>
  <c r="V450" i="5"/>
  <c r="W450" i="5"/>
  <c r="X450" i="5"/>
  <c r="V451" i="5"/>
  <c r="W451" i="5"/>
  <c r="X451" i="5"/>
  <c r="V452" i="5"/>
  <c r="W452" i="5"/>
  <c r="X452" i="5"/>
  <c r="V453" i="5"/>
  <c r="W453" i="5"/>
  <c r="X453" i="5"/>
  <c r="V454" i="5"/>
  <c r="W454" i="5"/>
  <c r="X454" i="5"/>
  <c r="V455" i="5"/>
  <c r="W455" i="5"/>
  <c r="X455" i="5"/>
  <c r="V456" i="5"/>
  <c r="W456" i="5"/>
  <c r="X456" i="5"/>
  <c r="V457" i="5"/>
  <c r="W457" i="5"/>
  <c r="X457" i="5"/>
  <c r="V458" i="5"/>
  <c r="W458" i="5"/>
  <c r="X458" i="5"/>
  <c r="V459" i="5"/>
  <c r="W459" i="5"/>
  <c r="X459" i="5"/>
  <c r="V460" i="5"/>
  <c r="W460" i="5"/>
  <c r="X460" i="5"/>
  <c r="V461" i="5"/>
  <c r="W461" i="5"/>
  <c r="X461" i="5"/>
  <c r="V462" i="5"/>
  <c r="W462" i="5"/>
  <c r="X462" i="5"/>
  <c r="V463" i="5"/>
  <c r="W463" i="5"/>
  <c r="X463" i="5"/>
  <c r="V464" i="5"/>
  <c r="W464" i="5"/>
  <c r="X464" i="5"/>
  <c r="V465" i="5"/>
  <c r="W465" i="5"/>
  <c r="X465" i="5"/>
  <c r="V466" i="5"/>
  <c r="W466" i="5"/>
  <c r="X466" i="5"/>
  <c r="V467" i="5"/>
  <c r="W467" i="5"/>
  <c r="X467" i="5"/>
  <c r="V468" i="5"/>
  <c r="W468" i="5"/>
  <c r="X468" i="5"/>
  <c r="V469" i="5"/>
  <c r="W469" i="5"/>
  <c r="X469" i="5"/>
  <c r="V470" i="5"/>
  <c r="W470" i="5"/>
  <c r="X470" i="5"/>
  <c r="V471" i="5"/>
  <c r="W471" i="5"/>
  <c r="X471" i="5"/>
  <c r="V472" i="5"/>
  <c r="W472" i="5"/>
  <c r="X472" i="5"/>
  <c r="V473" i="5"/>
  <c r="W473" i="5"/>
  <c r="X473" i="5"/>
  <c r="V474" i="5"/>
  <c r="W474" i="5"/>
  <c r="X474" i="5"/>
  <c r="V475" i="5"/>
  <c r="W475" i="5"/>
  <c r="X475" i="5"/>
  <c r="V476" i="5"/>
  <c r="W476" i="5"/>
  <c r="X476" i="5"/>
  <c r="V477" i="5"/>
  <c r="W477" i="5"/>
  <c r="X477" i="5"/>
  <c r="V478" i="5"/>
  <c r="W478" i="5"/>
  <c r="X478" i="5"/>
  <c r="V479" i="5"/>
  <c r="W479" i="5"/>
  <c r="X479" i="5"/>
  <c r="V480" i="5"/>
  <c r="W480" i="5"/>
  <c r="X480" i="5"/>
  <c r="V481" i="5"/>
  <c r="W481" i="5"/>
  <c r="X481" i="5"/>
  <c r="V482" i="5"/>
  <c r="W482" i="5"/>
  <c r="X482" i="5"/>
  <c r="V483" i="5"/>
  <c r="W483" i="5"/>
  <c r="X483" i="5"/>
  <c r="V484" i="5"/>
  <c r="W484" i="5"/>
  <c r="X484" i="5"/>
  <c r="V485" i="5"/>
  <c r="W485" i="5"/>
  <c r="X485" i="5"/>
  <c r="V486" i="5"/>
  <c r="W486" i="5"/>
  <c r="X486" i="5"/>
  <c r="V487" i="5"/>
  <c r="W487" i="5"/>
  <c r="X487" i="5"/>
  <c r="V488" i="5"/>
  <c r="W488" i="5"/>
  <c r="X488" i="5"/>
  <c r="V489" i="5"/>
  <c r="W489" i="5"/>
  <c r="X489" i="5"/>
  <c r="V490" i="5"/>
  <c r="W490" i="5"/>
  <c r="X490" i="5"/>
  <c r="V491" i="5"/>
  <c r="W491" i="5"/>
  <c r="X491" i="5"/>
  <c r="V492" i="5"/>
  <c r="W492" i="5"/>
  <c r="X492" i="5"/>
  <c r="V493" i="5"/>
  <c r="W493" i="5"/>
  <c r="X493" i="5"/>
  <c r="V494" i="5"/>
  <c r="W494" i="5"/>
  <c r="X494" i="5"/>
  <c r="V495" i="5"/>
  <c r="W495" i="5"/>
  <c r="X495" i="5"/>
  <c r="V496" i="5"/>
  <c r="W496" i="5"/>
  <c r="X496" i="5"/>
  <c r="V497" i="5"/>
  <c r="W497" i="5"/>
  <c r="X497" i="5"/>
  <c r="V498" i="5"/>
  <c r="W498" i="5"/>
  <c r="X498" i="5"/>
  <c r="V499" i="5"/>
  <c r="W499" i="5"/>
  <c r="X499" i="5"/>
  <c r="V500" i="5"/>
  <c r="W500" i="5"/>
  <c r="X500" i="5"/>
  <c r="V501" i="5"/>
  <c r="W501" i="5"/>
  <c r="X501" i="5"/>
  <c r="V502" i="5"/>
  <c r="W502" i="5"/>
  <c r="X502" i="5"/>
  <c r="V503" i="5"/>
  <c r="W503" i="5"/>
  <c r="X503" i="5"/>
  <c r="V504" i="5"/>
  <c r="W504" i="5"/>
  <c r="X504" i="5"/>
  <c r="V505" i="5"/>
  <c r="W505" i="5"/>
  <c r="X505" i="5"/>
  <c r="V506" i="5"/>
  <c r="W506" i="5"/>
  <c r="X506" i="5"/>
  <c r="V507" i="5"/>
  <c r="W507" i="5"/>
  <c r="X507" i="5"/>
  <c r="V508" i="5"/>
  <c r="W508" i="5"/>
  <c r="X508" i="5"/>
  <c r="V509" i="5"/>
  <c r="W509" i="5"/>
  <c r="X509" i="5"/>
  <c r="V510" i="5"/>
  <c r="W510" i="5"/>
  <c r="X510" i="5"/>
  <c r="V511" i="5"/>
  <c r="W511" i="5"/>
  <c r="X511" i="5"/>
  <c r="V512" i="5"/>
  <c r="W512" i="5"/>
  <c r="X512" i="5"/>
  <c r="V513" i="5"/>
  <c r="W513" i="5"/>
  <c r="X513" i="5"/>
  <c r="V514" i="5"/>
  <c r="W514" i="5"/>
  <c r="X514" i="5"/>
  <c r="V515" i="5"/>
  <c r="W515" i="5"/>
  <c r="X515" i="5"/>
  <c r="V516" i="5"/>
  <c r="W516" i="5"/>
  <c r="X516" i="5"/>
  <c r="V517" i="5"/>
  <c r="W517" i="5"/>
  <c r="X517" i="5"/>
  <c r="V518" i="5"/>
  <c r="W518" i="5"/>
  <c r="X518" i="5"/>
  <c r="V519" i="5"/>
  <c r="W519" i="5"/>
  <c r="X519" i="5"/>
  <c r="V520" i="5"/>
  <c r="W520" i="5"/>
  <c r="X520" i="5"/>
  <c r="V521" i="5"/>
  <c r="W521" i="5"/>
  <c r="X521" i="5"/>
  <c r="V522" i="5"/>
  <c r="W522" i="5"/>
  <c r="X522" i="5"/>
  <c r="V523" i="5"/>
  <c r="W523" i="5"/>
  <c r="X523" i="5"/>
  <c r="V524" i="5"/>
  <c r="W524" i="5"/>
  <c r="X524" i="5"/>
  <c r="V525" i="5"/>
  <c r="W525" i="5"/>
  <c r="X525" i="5"/>
  <c r="V526" i="5"/>
  <c r="W526" i="5"/>
  <c r="X526" i="5"/>
  <c r="V527" i="5"/>
  <c r="W527" i="5"/>
  <c r="X527" i="5"/>
  <c r="V528" i="5"/>
  <c r="W528" i="5"/>
  <c r="X528" i="5"/>
  <c r="V529" i="5"/>
  <c r="W529" i="5"/>
  <c r="X529" i="5"/>
  <c r="V530" i="5"/>
  <c r="W530" i="5"/>
  <c r="X530" i="5"/>
  <c r="V531" i="5"/>
  <c r="W531" i="5"/>
  <c r="X531" i="5"/>
  <c r="V532" i="5"/>
  <c r="W532" i="5"/>
  <c r="X532" i="5"/>
  <c r="V533" i="5"/>
  <c r="W533" i="5"/>
  <c r="X533" i="5"/>
  <c r="V534" i="5"/>
  <c r="W534" i="5"/>
  <c r="X534" i="5"/>
  <c r="V535" i="5"/>
  <c r="W535" i="5"/>
  <c r="X535" i="5"/>
  <c r="V536" i="5"/>
  <c r="W536" i="5"/>
  <c r="X536" i="5"/>
  <c r="V537" i="5"/>
  <c r="W537" i="5"/>
  <c r="X537" i="5"/>
  <c r="V538" i="5"/>
  <c r="W538" i="5"/>
  <c r="X538" i="5"/>
  <c r="V539" i="5"/>
  <c r="W539" i="5"/>
  <c r="X539" i="5"/>
  <c r="V540" i="5"/>
  <c r="W540" i="5"/>
  <c r="X540" i="5"/>
  <c r="V541" i="5"/>
  <c r="W541" i="5"/>
  <c r="X541" i="5"/>
  <c r="V542" i="5"/>
  <c r="W542" i="5"/>
  <c r="X542" i="5"/>
  <c r="V543" i="5"/>
  <c r="W543" i="5"/>
  <c r="X543" i="5"/>
  <c r="V544" i="5"/>
  <c r="W544" i="5"/>
  <c r="X544" i="5"/>
  <c r="V545" i="5"/>
  <c r="W545" i="5"/>
  <c r="X545" i="5"/>
  <c r="V546" i="5"/>
  <c r="W546" i="5"/>
  <c r="X546" i="5"/>
  <c r="V547" i="5"/>
  <c r="W547" i="5"/>
  <c r="X547" i="5"/>
  <c r="V548" i="5"/>
  <c r="W548" i="5"/>
  <c r="X548" i="5"/>
  <c r="V549" i="5"/>
  <c r="W549" i="5"/>
  <c r="X549" i="5"/>
  <c r="V550" i="5"/>
  <c r="W550" i="5"/>
  <c r="X550" i="5"/>
  <c r="V551" i="5"/>
  <c r="W551" i="5"/>
  <c r="X551" i="5"/>
  <c r="V552" i="5"/>
  <c r="W552" i="5"/>
  <c r="X552" i="5"/>
  <c r="V553" i="5"/>
  <c r="W553" i="5"/>
  <c r="X553" i="5"/>
  <c r="V554" i="5"/>
  <c r="W554" i="5"/>
  <c r="X554" i="5"/>
  <c r="V555" i="5"/>
  <c r="W555" i="5"/>
  <c r="X555" i="5"/>
  <c r="V556" i="5"/>
  <c r="W556" i="5"/>
  <c r="X556" i="5"/>
  <c r="V557" i="5"/>
  <c r="W557" i="5"/>
  <c r="X557" i="5"/>
  <c r="V558" i="5"/>
  <c r="W558" i="5"/>
  <c r="X558" i="5"/>
  <c r="V559" i="5"/>
  <c r="W559" i="5"/>
  <c r="X559" i="5"/>
  <c r="V560" i="5"/>
  <c r="W560" i="5"/>
  <c r="X560" i="5"/>
  <c r="V561" i="5"/>
  <c r="W561" i="5"/>
  <c r="X561" i="5"/>
  <c r="V562" i="5"/>
  <c r="W562" i="5"/>
  <c r="X562" i="5"/>
  <c r="V563" i="5"/>
  <c r="W563" i="5"/>
  <c r="X563" i="5"/>
  <c r="V564" i="5"/>
  <c r="W564" i="5"/>
  <c r="X564" i="5"/>
  <c r="V565" i="5"/>
  <c r="W565" i="5"/>
  <c r="X565" i="5"/>
  <c r="V566" i="5"/>
  <c r="W566" i="5"/>
  <c r="X566" i="5"/>
  <c r="V567" i="5"/>
  <c r="W567" i="5"/>
  <c r="X567" i="5"/>
  <c r="V568" i="5"/>
  <c r="W568" i="5"/>
  <c r="X568" i="5"/>
  <c r="V569" i="5"/>
  <c r="W569" i="5"/>
  <c r="X569" i="5"/>
  <c r="V570" i="5"/>
  <c r="W570" i="5"/>
  <c r="X570" i="5"/>
  <c r="V571" i="5"/>
  <c r="W571" i="5"/>
  <c r="X571" i="5"/>
  <c r="V572" i="5"/>
  <c r="W572" i="5"/>
  <c r="X572" i="5"/>
  <c r="V573" i="5"/>
  <c r="W573" i="5"/>
  <c r="X573" i="5"/>
  <c r="V574" i="5"/>
  <c r="W574" i="5"/>
  <c r="X574" i="5"/>
  <c r="V575" i="5"/>
  <c r="W575" i="5"/>
  <c r="X575" i="5"/>
  <c r="V576" i="5"/>
  <c r="W576" i="5"/>
  <c r="X576" i="5"/>
  <c r="V577" i="5"/>
  <c r="W577" i="5"/>
  <c r="X577" i="5"/>
  <c r="V578" i="5"/>
  <c r="W578" i="5"/>
  <c r="X578" i="5"/>
  <c r="V579" i="5"/>
  <c r="W579" i="5"/>
  <c r="X579" i="5"/>
  <c r="V580" i="5"/>
  <c r="W580" i="5"/>
  <c r="X580" i="5"/>
  <c r="V581" i="5"/>
  <c r="W581" i="5"/>
  <c r="X581" i="5"/>
  <c r="V582" i="5"/>
  <c r="W582" i="5"/>
  <c r="X582" i="5"/>
  <c r="V583" i="5"/>
  <c r="W583" i="5"/>
  <c r="X583" i="5"/>
  <c r="V584" i="5"/>
  <c r="W584" i="5"/>
  <c r="X584" i="5"/>
  <c r="V585" i="5"/>
  <c r="W585" i="5"/>
  <c r="X585" i="5"/>
  <c r="V586" i="5"/>
  <c r="W586" i="5"/>
  <c r="X586" i="5"/>
  <c r="V587" i="5"/>
  <c r="W587" i="5"/>
  <c r="X587" i="5"/>
  <c r="V588" i="5"/>
  <c r="W588" i="5"/>
  <c r="X588" i="5"/>
  <c r="V589" i="5"/>
  <c r="W589" i="5"/>
  <c r="X589" i="5"/>
  <c r="V590" i="5"/>
  <c r="W590" i="5"/>
  <c r="X590" i="5"/>
  <c r="V591" i="5"/>
  <c r="W591" i="5"/>
  <c r="X591" i="5"/>
  <c r="V592" i="5"/>
  <c r="W592" i="5"/>
  <c r="X592" i="5"/>
  <c r="V593" i="5"/>
  <c r="W593" i="5"/>
  <c r="X593" i="5"/>
  <c r="V594" i="5"/>
  <c r="W594" i="5"/>
  <c r="X594" i="5"/>
  <c r="V595" i="5"/>
  <c r="W595" i="5"/>
  <c r="X595" i="5"/>
  <c r="V596" i="5"/>
  <c r="W596" i="5"/>
  <c r="X596" i="5"/>
  <c r="V597" i="5"/>
  <c r="W597" i="5"/>
  <c r="X597" i="5"/>
  <c r="V598" i="5"/>
  <c r="W598" i="5"/>
  <c r="X598" i="5"/>
  <c r="V599" i="5"/>
  <c r="W599" i="5"/>
  <c r="X599" i="5"/>
  <c r="V600" i="5"/>
  <c r="W600" i="5"/>
  <c r="X600" i="5"/>
  <c r="V601" i="5"/>
  <c r="W601" i="5"/>
  <c r="X601" i="5"/>
  <c r="V602" i="5"/>
  <c r="W602" i="5"/>
  <c r="X602" i="5"/>
  <c r="V603" i="5"/>
  <c r="W603" i="5"/>
  <c r="X603" i="5"/>
  <c r="V604" i="5"/>
  <c r="W604" i="5"/>
  <c r="X604" i="5"/>
  <c r="V605" i="5"/>
  <c r="W605" i="5"/>
  <c r="X605" i="5"/>
  <c r="V606" i="5"/>
  <c r="W606" i="5"/>
  <c r="X606" i="5"/>
  <c r="V607" i="5"/>
  <c r="W607" i="5"/>
  <c r="X607" i="5"/>
  <c r="V608" i="5"/>
  <c r="W608" i="5"/>
  <c r="X608" i="5"/>
  <c r="V609" i="5"/>
  <c r="W609" i="5"/>
  <c r="X609" i="5"/>
  <c r="V610" i="5"/>
  <c r="W610" i="5"/>
  <c r="X610" i="5"/>
  <c r="V611" i="5"/>
  <c r="W611" i="5"/>
  <c r="X611" i="5"/>
  <c r="V612" i="5"/>
  <c r="W612" i="5"/>
  <c r="X612" i="5"/>
  <c r="V613" i="5"/>
  <c r="W613" i="5"/>
  <c r="X613" i="5"/>
  <c r="V614" i="5"/>
  <c r="W614" i="5"/>
  <c r="X614" i="5"/>
  <c r="V615" i="5"/>
  <c r="W615" i="5"/>
  <c r="X615" i="5"/>
  <c r="V616" i="5"/>
  <c r="W616" i="5"/>
  <c r="X616" i="5"/>
  <c r="V617" i="5"/>
  <c r="W617" i="5"/>
  <c r="X617" i="5"/>
  <c r="V618" i="5"/>
  <c r="W618" i="5"/>
  <c r="X618" i="5"/>
  <c r="V619" i="5"/>
  <c r="W619" i="5"/>
  <c r="X619" i="5"/>
  <c r="V620" i="5"/>
  <c r="W620" i="5"/>
  <c r="X620" i="5"/>
  <c r="V621" i="5"/>
  <c r="W621" i="5"/>
  <c r="X621" i="5"/>
  <c r="V622" i="5"/>
  <c r="W622" i="5"/>
  <c r="X622" i="5"/>
  <c r="V623" i="5"/>
  <c r="W623" i="5"/>
  <c r="X623" i="5"/>
  <c r="V624" i="5"/>
  <c r="W624" i="5"/>
  <c r="X624" i="5"/>
  <c r="V625" i="5"/>
  <c r="W625" i="5"/>
  <c r="X625" i="5"/>
  <c r="V626" i="5"/>
  <c r="W626" i="5"/>
  <c r="X626" i="5"/>
  <c r="V627" i="5"/>
  <c r="W627" i="5"/>
  <c r="X627" i="5"/>
  <c r="V628" i="5"/>
  <c r="W628" i="5"/>
  <c r="X628" i="5"/>
  <c r="V629" i="5"/>
  <c r="W629" i="5"/>
  <c r="X629" i="5"/>
  <c r="V630" i="5"/>
  <c r="W630" i="5"/>
  <c r="X630" i="5"/>
  <c r="V631" i="5"/>
  <c r="W631" i="5"/>
  <c r="X631" i="5"/>
  <c r="V632" i="5"/>
  <c r="W632" i="5"/>
  <c r="X632" i="5"/>
  <c r="V633" i="5"/>
  <c r="W633" i="5"/>
  <c r="X633" i="5"/>
  <c r="V634" i="5"/>
  <c r="W634" i="5"/>
  <c r="X634" i="5"/>
  <c r="V635" i="5"/>
  <c r="W635" i="5"/>
  <c r="X635" i="5"/>
  <c r="V636" i="5"/>
  <c r="W636" i="5"/>
  <c r="X636" i="5"/>
  <c r="V637" i="5"/>
  <c r="W637" i="5"/>
  <c r="X637" i="5"/>
  <c r="V638" i="5"/>
  <c r="W638" i="5"/>
  <c r="X638" i="5"/>
  <c r="V639" i="5"/>
  <c r="W639" i="5"/>
  <c r="X639" i="5"/>
  <c r="V640" i="5"/>
  <c r="W640" i="5"/>
  <c r="X640" i="5"/>
  <c r="V641" i="5"/>
  <c r="W641" i="5"/>
  <c r="X641" i="5"/>
  <c r="V642" i="5"/>
  <c r="W642" i="5"/>
  <c r="X642" i="5"/>
  <c r="V643" i="5"/>
  <c r="W643" i="5"/>
  <c r="X643" i="5"/>
  <c r="V644" i="5"/>
  <c r="W644" i="5"/>
  <c r="X644" i="5"/>
  <c r="V645" i="5"/>
  <c r="W645" i="5"/>
  <c r="X645" i="5"/>
  <c r="V646" i="5"/>
  <c r="W646" i="5"/>
  <c r="X646" i="5"/>
  <c r="V647" i="5"/>
  <c r="W647" i="5"/>
  <c r="X647" i="5"/>
  <c r="V648" i="5"/>
  <c r="W648" i="5"/>
  <c r="X648" i="5"/>
  <c r="V649" i="5"/>
  <c r="W649" i="5"/>
  <c r="X649" i="5"/>
  <c r="V650" i="5"/>
  <c r="W650" i="5"/>
  <c r="X650" i="5"/>
  <c r="V651" i="5"/>
  <c r="W651" i="5"/>
  <c r="X651" i="5"/>
  <c r="V652" i="5"/>
  <c r="W652" i="5"/>
  <c r="X652" i="5"/>
  <c r="V653" i="5"/>
  <c r="W653" i="5"/>
  <c r="X653" i="5"/>
  <c r="V654" i="5"/>
  <c r="W654" i="5"/>
  <c r="X654" i="5"/>
  <c r="V655" i="5"/>
  <c r="W655" i="5"/>
  <c r="X655" i="5"/>
  <c r="V656" i="5"/>
  <c r="W656" i="5"/>
  <c r="X656" i="5"/>
  <c r="V657" i="5"/>
  <c r="W657" i="5"/>
  <c r="X657" i="5"/>
  <c r="V658" i="5"/>
  <c r="W658" i="5"/>
  <c r="X658" i="5"/>
  <c r="V659" i="5"/>
  <c r="W659" i="5"/>
  <c r="X659" i="5"/>
  <c r="V660" i="5"/>
  <c r="W660" i="5"/>
  <c r="X660" i="5"/>
  <c r="V661" i="5"/>
  <c r="W661" i="5"/>
  <c r="X661" i="5"/>
  <c r="V662" i="5"/>
  <c r="W662" i="5"/>
  <c r="X662" i="5"/>
  <c r="V663" i="5"/>
  <c r="W663" i="5"/>
  <c r="X663" i="5"/>
  <c r="V664" i="5"/>
  <c r="W664" i="5"/>
  <c r="X664" i="5"/>
  <c r="V665" i="5"/>
  <c r="W665" i="5"/>
  <c r="X665" i="5"/>
  <c r="V666" i="5"/>
  <c r="W666" i="5"/>
  <c r="X666" i="5"/>
  <c r="V667" i="5"/>
  <c r="W667" i="5"/>
  <c r="X667" i="5"/>
  <c r="V668" i="5"/>
  <c r="W668" i="5"/>
  <c r="X668" i="5"/>
  <c r="V669" i="5"/>
  <c r="W669" i="5"/>
  <c r="X669" i="5"/>
  <c r="V670" i="5"/>
  <c r="W670" i="5"/>
  <c r="X670" i="5"/>
  <c r="V671" i="5"/>
  <c r="W671" i="5"/>
  <c r="X671" i="5"/>
  <c r="V672" i="5"/>
  <c r="W672" i="5"/>
  <c r="X672" i="5"/>
  <c r="V673" i="5"/>
  <c r="W673" i="5"/>
  <c r="X673" i="5"/>
  <c r="V674" i="5"/>
  <c r="W674" i="5"/>
  <c r="X674" i="5"/>
  <c r="V675" i="5"/>
  <c r="W675" i="5"/>
  <c r="X675" i="5"/>
  <c r="V676" i="5"/>
  <c r="W676" i="5"/>
  <c r="X676" i="5"/>
  <c r="V677" i="5"/>
  <c r="W677" i="5"/>
  <c r="X677" i="5"/>
  <c r="V678" i="5"/>
  <c r="W678" i="5"/>
  <c r="X678" i="5"/>
  <c r="V679" i="5"/>
  <c r="W679" i="5"/>
  <c r="X679" i="5"/>
  <c r="V680" i="5"/>
  <c r="W680" i="5"/>
  <c r="X680" i="5"/>
  <c r="V681" i="5"/>
  <c r="W681" i="5"/>
  <c r="X681" i="5"/>
  <c r="V682" i="5"/>
  <c r="W682" i="5"/>
  <c r="X682" i="5"/>
  <c r="V683" i="5"/>
  <c r="W683" i="5"/>
  <c r="X683" i="5"/>
  <c r="V684" i="5"/>
  <c r="W684" i="5"/>
  <c r="X684" i="5"/>
  <c r="V685" i="5"/>
  <c r="W685" i="5"/>
  <c r="X685" i="5"/>
  <c r="V686" i="5"/>
  <c r="W686" i="5"/>
  <c r="X686" i="5"/>
  <c r="V687" i="5"/>
  <c r="W687" i="5"/>
  <c r="X687" i="5"/>
  <c r="V688" i="5"/>
  <c r="W688" i="5"/>
  <c r="X688" i="5"/>
  <c r="V689" i="5"/>
  <c r="W689" i="5"/>
  <c r="X689" i="5"/>
  <c r="V690" i="5"/>
  <c r="W690" i="5"/>
  <c r="X690" i="5"/>
  <c r="V691" i="5"/>
  <c r="W691" i="5"/>
  <c r="X691" i="5"/>
  <c r="V692" i="5"/>
  <c r="W692" i="5"/>
  <c r="X692" i="5"/>
  <c r="V693" i="5"/>
  <c r="W693" i="5"/>
  <c r="X693" i="5"/>
  <c r="V694" i="5"/>
  <c r="W694" i="5"/>
  <c r="X694" i="5"/>
  <c r="V695" i="5"/>
  <c r="W695" i="5"/>
  <c r="X695" i="5"/>
  <c r="V696" i="5"/>
  <c r="W696" i="5"/>
  <c r="X696" i="5"/>
  <c r="V697" i="5"/>
  <c r="W697" i="5"/>
  <c r="X697" i="5"/>
  <c r="V698" i="5"/>
  <c r="W698" i="5"/>
  <c r="X698" i="5"/>
  <c r="V699" i="5"/>
  <c r="W699" i="5"/>
  <c r="X699" i="5"/>
  <c r="V700" i="5"/>
  <c r="W700" i="5"/>
  <c r="X700" i="5"/>
  <c r="V701" i="5"/>
  <c r="W701" i="5"/>
  <c r="X701" i="5"/>
  <c r="V702" i="5"/>
  <c r="W702" i="5"/>
  <c r="X702" i="5"/>
  <c r="V703" i="5"/>
  <c r="W703" i="5"/>
  <c r="X703" i="5"/>
  <c r="V704" i="5"/>
  <c r="W704" i="5"/>
  <c r="X704" i="5"/>
  <c r="V705" i="5"/>
  <c r="W705" i="5"/>
  <c r="X705" i="5"/>
  <c r="V706" i="5"/>
  <c r="W706" i="5"/>
  <c r="X706" i="5"/>
  <c r="V707" i="5"/>
  <c r="W707" i="5"/>
  <c r="X707" i="5"/>
  <c r="V708" i="5"/>
  <c r="W708" i="5"/>
  <c r="X708" i="5"/>
  <c r="V709" i="5"/>
  <c r="W709" i="5"/>
  <c r="X709" i="5"/>
  <c r="V710" i="5"/>
  <c r="W710" i="5"/>
  <c r="X710" i="5"/>
  <c r="V711" i="5"/>
  <c r="W711" i="5"/>
  <c r="X711" i="5"/>
  <c r="V712" i="5"/>
  <c r="W712" i="5"/>
  <c r="X712" i="5"/>
  <c r="V713" i="5"/>
  <c r="W713" i="5"/>
  <c r="X713" i="5"/>
  <c r="V714" i="5"/>
  <c r="W714" i="5"/>
  <c r="X714" i="5"/>
  <c r="V715" i="5"/>
  <c r="W715" i="5"/>
  <c r="X715" i="5"/>
  <c r="V716" i="5"/>
  <c r="W716" i="5"/>
  <c r="X716" i="5"/>
  <c r="V717" i="5"/>
  <c r="W717" i="5"/>
  <c r="X717" i="5"/>
  <c r="V718" i="5"/>
  <c r="W718" i="5"/>
  <c r="X718" i="5"/>
  <c r="V719" i="5"/>
  <c r="W719" i="5"/>
  <c r="X719" i="5"/>
  <c r="V720" i="5"/>
  <c r="W720" i="5"/>
  <c r="X720" i="5"/>
  <c r="V721" i="5"/>
  <c r="W721" i="5"/>
  <c r="X721" i="5"/>
  <c r="V722" i="5"/>
  <c r="W722" i="5"/>
  <c r="X722" i="5"/>
  <c r="V723" i="5"/>
  <c r="W723" i="5"/>
  <c r="X723" i="5"/>
  <c r="V724" i="5"/>
  <c r="W724" i="5"/>
  <c r="X724" i="5"/>
  <c r="V725" i="5"/>
  <c r="W725" i="5"/>
  <c r="X725" i="5"/>
  <c r="V726" i="5"/>
  <c r="W726" i="5"/>
  <c r="X726" i="5"/>
  <c r="V727" i="5"/>
  <c r="W727" i="5"/>
  <c r="X727" i="5"/>
  <c r="V728" i="5"/>
  <c r="W728" i="5"/>
  <c r="X728" i="5"/>
  <c r="V729" i="5"/>
  <c r="W729" i="5"/>
  <c r="X729" i="5"/>
  <c r="V730" i="5"/>
  <c r="W730" i="5"/>
  <c r="X730" i="5"/>
  <c r="V731" i="5"/>
  <c r="W731" i="5"/>
  <c r="X731" i="5"/>
  <c r="V732" i="5"/>
  <c r="W732" i="5"/>
  <c r="X732" i="5"/>
  <c r="V733" i="5"/>
  <c r="W733" i="5"/>
  <c r="X733" i="5"/>
  <c r="V734" i="5"/>
  <c r="W734" i="5"/>
  <c r="X734" i="5"/>
  <c r="V735" i="5"/>
  <c r="W735" i="5"/>
  <c r="X735" i="5"/>
  <c r="V736" i="5"/>
  <c r="W736" i="5"/>
  <c r="X736" i="5"/>
  <c r="V737" i="5"/>
  <c r="W737" i="5"/>
  <c r="X737" i="5"/>
  <c r="V738" i="5"/>
  <c r="W738" i="5"/>
  <c r="X738" i="5"/>
  <c r="V739" i="5"/>
  <c r="W739" i="5"/>
  <c r="X739" i="5"/>
  <c r="V740" i="5"/>
  <c r="W740" i="5"/>
  <c r="X740" i="5"/>
  <c r="V741" i="5"/>
  <c r="W741" i="5"/>
  <c r="X741" i="5"/>
  <c r="V742" i="5"/>
  <c r="W742" i="5"/>
  <c r="X742" i="5"/>
  <c r="V743" i="5"/>
  <c r="W743" i="5"/>
  <c r="X743" i="5"/>
  <c r="V744" i="5"/>
  <c r="W744" i="5"/>
  <c r="X744" i="5"/>
  <c r="V745" i="5"/>
  <c r="W745" i="5"/>
  <c r="X745" i="5"/>
  <c r="V746" i="5"/>
  <c r="W746" i="5"/>
  <c r="X746" i="5"/>
  <c r="V747" i="5"/>
  <c r="W747" i="5"/>
  <c r="X747" i="5"/>
  <c r="V748" i="5"/>
  <c r="W748" i="5"/>
  <c r="X748" i="5"/>
  <c r="V749" i="5"/>
  <c r="W749" i="5"/>
  <c r="X749" i="5"/>
  <c r="V750" i="5"/>
  <c r="W750" i="5"/>
  <c r="X750" i="5"/>
  <c r="V751" i="5"/>
  <c r="W751" i="5"/>
  <c r="X751" i="5"/>
  <c r="V752" i="5"/>
  <c r="W752" i="5"/>
  <c r="X752" i="5"/>
  <c r="V753" i="5"/>
  <c r="W753" i="5"/>
  <c r="X753" i="5"/>
  <c r="V754" i="5"/>
  <c r="W754" i="5"/>
  <c r="X754" i="5"/>
  <c r="V755" i="5"/>
  <c r="W755" i="5"/>
  <c r="X755" i="5"/>
  <c r="V756" i="5"/>
  <c r="W756" i="5"/>
  <c r="X756" i="5"/>
  <c r="V757" i="5"/>
  <c r="W757" i="5"/>
  <c r="X757" i="5"/>
  <c r="V758" i="5"/>
  <c r="W758" i="5"/>
  <c r="X758" i="5"/>
  <c r="V759" i="5"/>
  <c r="W759" i="5"/>
  <c r="X759" i="5"/>
  <c r="V760" i="5"/>
  <c r="W760" i="5"/>
  <c r="X760" i="5"/>
  <c r="V761" i="5"/>
  <c r="W761" i="5"/>
  <c r="X761" i="5"/>
  <c r="V762" i="5"/>
  <c r="W762" i="5"/>
  <c r="X762" i="5"/>
  <c r="V763" i="5"/>
  <c r="W763" i="5"/>
  <c r="X763" i="5"/>
  <c r="V764" i="5"/>
  <c r="W764" i="5"/>
  <c r="X764" i="5"/>
  <c r="V765" i="5"/>
  <c r="W765" i="5"/>
  <c r="X765" i="5"/>
  <c r="V766" i="5"/>
  <c r="W766" i="5"/>
  <c r="X766" i="5"/>
  <c r="V767" i="5"/>
  <c r="W767" i="5"/>
  <c r="X767" i="5"/>
  <c r="V768" i="5"/>
  <c r="W768" i="5"/>
  <c r="X768" i="5"/>
  <c r="V769" i="5"/>
  <c r="W769" i="5"/>
  <c r="X769" i="5"/>
  <c r="V770" i="5"/>
  <c r="W770" i="5"/>
  <c r="X770" i="5"/>
  <c r="V771" i="5"/>
  <c r="W771" i="5"/>
  <c r="X771" i="5"/>
  <c r="V772" i="5"/>
  <c r="W772" i="5"/>
  <c r="X772" i="5"/>
  <c r="V773" i="5"/>
  <c r="W773" i="5"/>
  <c r="X773" i="5"/>
  <c r="V774" i="5"/>
  <c r="W774" i="5"/>
  <c r="X774" i="5"/>
  <c r="V775" i="5"/>
  <c r="W775" i="5"/>
  <c r="X775" i="5"/>
  <c r="V776" i="5"/>
  <c r="W776" i="5"/>
  <c r="X776" i="5"/>
  <c r="V777" i="5"/>
  <c r="W777" i="5"/>
  <c r="X777" i="5"/>
  <c r="V778" i="5"/>
  <c r="W778" i="5"/>
  <c r="X778" i="5"/>
  <c r="V779" i="5"/>
  <c r="W779" i="5"/>
  <c r="X779" i="5"/>
  <c r="V780" i="5"/>
  <c r="W780" i="5"/>
  <c r="X780" i="5"/>
  <c r="V781" i="5"/>
  <c r="W781" i="5"/>
  <c r="X781" i="5"/>
  <c r="V782" i="5"/>
  <c r="W782" i="5"/>
  <c r="X782" i="5"/>
  <c r="V783" i="5"/>
  <c r="W783" i="5"/>
  <c r="X783" i="5"/>
  <c r="V784" i="5"/>
  <c r="W784" i="5"/>
  <c r="X784" i="5"/>
  <c r="V785" i="5"/>
  <c r="W785" i="5"/>
  <c r="X785" i="5"/>
  <c r="V786" i="5"/>
  <c r="W786" i="5"/>
  <c r="X786" i="5"/>
  <c r="V787" i="5"/>
  <c r="W787" i="5"/>
  <c r="X787" i="5"/>
  <c r="V788" i="5"/>
  <c r="W788" i="5"/>
  <c r="X788" i="5"/>
  <c r="V789" i="5"/>
  <c r="W789" i="5"/>
  <c r="X789" i="5"/>
  <c r="V790" i="5"/>
  <c r="W790" i="5"/>
  <c r="X790" i="5"/>
  <c r="V791" i="5"/>
  <c r="W791" i="5"/>
  <c r="X791" i="5"/>
  <c r="V792" i="5"/>
  <c r="W792" i="5"/>
  <c r="X792" i="5"/>
  <c r="V793" i="5"/>
  <c r="W793" i="5"/>
  <c r="X793" i="5"/>
  <c r="V794" i="5"/>
  <c r="W794" i="5"/>
  <c r="X794" i="5"/>
  <c r="V795" i="5"/>
  <c r="W795" i="5"/>
  <c r="X795" i="5"/>
  <c r="V796" i="5"/>
  <c r="W796" i="5"/>
  <c r="X796" i="5"/>
  <c r="V797" i="5"/>
  <c r="W797" i="5"/>
  <c r="X797" i="5"/>
  <c r="V798" i="5"/>
  <c r="W798" i="5"/>
  <c r="X798" i="5"/>
  <c r="V799" i="5"/>
  <c r="W799" i="5"/>
  <c r="X799" i="5"/>
  <c r="V800" i="5"/>
  <c r="W800" i="5"/>
  <c r="X800" i="5"/>
  <c r="V801" i="5"/>
  <c r="W801" i="5"/>
  <c r="X801" i="5"/>
  <c r="V802" i="5"/>
  <c r="W802" i="5"/>
  <c r="X802" i="5"/>
  <c r="V803" i="5"/>
  <c r="W803" i="5"/>
  <c r="X803" i="5"/>
  <c r="V804" i="5"/>
  <c r="W804" i="5"/>
  <c r="X804" i="5"/>
  <c r="V805" i="5"/>
  <c r="W805" i="5"/>
  <c r="X805" i="5"/>
  <c r="V806" i="5"/>
  <c r="W806" i="5"/>
  <c r="X806" i="5"/>
  <c r="V807" i="5"/>
  <c r="W807" i="5"/>
  <c r="X807" i="5"/>
  <c r="V808" i="5"/>
  <c r="W808" i="5"/>
  <c r="X808" i="5"/>
  <c r="V809" i="5"/>
  <c r="W809" i="5"/>
  <c r="X809" i="5"/>
  <c r="V810" i="5"/>
  <c r="W810" i="5"/>
  <c r="X810" i="5"/>
  <c r="V811" i="5"/>
  <c r="W811" i="5"/>
  <c r="X811" i="5"/>
  <c r="V812" i="5"/>
  <c r="W812" i="5"/>
  <c r="X812" i="5"/>
  <c r="V813" i="5"/>
  <c r="W813" i="5"/>
  <c r="X813" i="5"/>
  <c r="V814" i="5"/>
  <c r="W814" i="5"/>
  <c r="X814" i="5"/>
  <c r="V815" i="5"/>
  <c r="W815" i="5"/>
  <c r="X815" i="5"/>
  <c r="V816" i="5"/>
  <c r="W816" i="5"/>
  <c r="X816" i="5"/>
  <c r="V817" i="5"/>
  <c r="W817" i="5"/>
  <c r="X817" i="5"/>
  <c r="V818" i="5"/>
  <c r="W818" i="5"/>
  <c r="X818" i="5"/>
  <c r="V819" i="5"/>
  <c r="W819" i="5"/>
  <c r="X819" i="5"/>
  <c r="V820" i="5"/>
  <c r="W820" i="5"/>
  <c r="X820" i="5"/>
  <c r="V821" i="5"/>
  <c r="W821" i="5"/>
  <c r="X821" i="5"/>
  <c r="V822" i="5"/>
  <c r="W822" i="5"/>
  <c r="X822" i="5"/>
  <c r="V823" i="5"/>
  <c r="W823" i="5"/>
  <c r="X823" i="5"/>
  <c r="V824" i="5"/>
  <c r="W824" i="5"/>
  <c r="X824" i="5"/>
  <c r="V825" i="5"/>
  <c r="W825" i="5"/>
  <c r="X825" i="5"/>
  <c r="V826" i="5"/>
  <c r="W826" i="5"/>
  <c r="X826" i="5"/>
  <c r="V827" i="5"/>
  <c r="W827" i="5"/>
  <c r="X827" i="5"/>
  <c r="V828" i="5"/>
  <c r="W828" i="5"/>
  <c r="X828" i="5"/>
  <c r="V829" i="5"/>
  <c r="W829" i="5"/>
  <c r="X829" i="5"/>
  <c r="V830" i="5"/>
  <c r="W830" i="5"/>
  <c r="X830" i="5"/>
  <c r="V831" i="5"/>
  <c r="W831" i="5"/>
  <c r="X831" i="5"/>
  <c r="V832" i="5"/>
  <c r="W832" i="5"/>
  <c r="X832" i="5"/>
  <c r="V833" i="5"/>
  <c r="W833" i="5"/>
  <c r="X833" i="5"/>
  <c r="V834" i="5"/>
  <c r="W834" i="5"/>
  <c r="X834" i="5"/>
  <c r="V835" i="5"/>
  <c r="W835" i="5"/>
  <c r="X835" i="5"/>
  <c r="V836" i="5"/>
  <c r="W836" i="5"/>
  <c r="X836" i="5"/>
  <c r="V837" i="5"/>
  <c r="W837" i="5"/>
  <c r="X837" i="5"/>
  <c r="V838" i="5"/>
  <c r="W838" i="5"/>
  <c r="X838" i="5"/>
  <c r="V839" i="5"/>
  <c r="W839" i="5"/>
  <c r="X839" i="5"/>
  <c r="V840" i="5"/>
  <c r="W840" i="5"/>
  <c r="X840" i="5"/>
  <c r="V841" i="5"/>
  <c r="W841" i="5"/>
  <c r="X841" i="5"/>
  <c r="V842" i="5"/>
  <c r="W842" i="5"/>
  <c r="X842" i="5"/>
  <c r="V843" i="5"/>
  <c r="W843" i="5"/>
  <c r="X843" i="5"/>
  <c r="V844" i="5"/>
  <c r="W844" i="5"/>
  <c r="X844" i="5"/>
  <c r="V845" i="5"/>
  <c r="W845" i="5"/>
  <c r="X845" i="5"/>
  <c r="V846" i="5"/>
  <c r="W846" i="5"/>
  <c r="X846" i="5"/>
  <c r="V847" i="5"/>
  <c r="W847" i="5"/>
  <c r="X847" i="5"/>
  <c r="V848" i="5"/>
  <c r="W848" i="5"/>
  <c r="X848" i="5"/>
  <c r="V849" i="5"/>
  <c r="W849" i="5"/>
  <c r="X849" i="5"/>
  <c r="V850" i="5"/>
  <c r="W850" i="5"/>
  <c r="X850" i="5"/>
  <c r="V851" i="5"/>
  <c r="W851" i="5"/>
  <c r="X851" i="5"/>
  <c r="V852" i="5"/>
  <c r="W852" i="5"/>
  <c r="X852" i="5"/>
  <c r="V853" i="5"/>
  <c r="W853" i="5"/>
  <c r="X853" i="5"/>
  <c r="V854" i="5"/>
  <c r="W854" i="5"/>
  <c r="X854" i="5"/>
  <c r="V855" i="5"/>
  <c r="W855" i="5"/>
  <c r="X855" i="5"/>
  <c r="V856" i="5"/>
  <c r="W856" i="5"/>
  <c r="X856" i="5"/>
  <c r="V857" i="5"/>
  <c r="W857" i="5"/>
  <c r="X857" i="5"/>
  <c r="V858" i="5"/>
  <c r="W858" i="5"/>
  <c r="X858" i="5"/>
  <c r="V859" i="5"/>
  <c r="W859" i="5"/>
  <c r="X859" i="5"/>
  <c r="V860" i="5"/>
  <c r="W860" i="5"/>
  <c r="X860" i="5"/>
  <c r="V861" i="5"/>
  <c r="W861" i="5"/>
  <c r="X861" i="5"/>
  <c r="V862" i="5"/>
  <c r="W862" i="5"/>
  <c r="X862" i="5"/>
  <c r="V863" i="5"/>
  <c r="W863" i="5"/>
  <c r="X863" i="5"/>
  <c r="V864" i="5"/>
  <c r="W864" i="5"/>
  <c r="X864" i="5"/>
  <c r="V865" i="5"/>
  <c r="W865" i="5"/>
  <c r="X865" i="5"/>
  <c r="V866" i="5"/>
  <c r="W866" i="5"/>
  <c r="X866" i="5"/>
  <c r="V867" i="5"/>
  <c r="W867" i="5"/>
  <c r="X867" i="5"/>
  <c r="V868" i="5"/>
  <c r="W868" i="5"/>
  <c r="X868" i="5"/>
  <c r="V869" i="5"/>
  <c r="W869" i="5"/>
  <c r="X869" i="5"/>
  <c r="V870" i="5"/>
  <c r="W870" i="5"/>
  <c r="X870" i="5"/>
  <c r="V871" i="5"/>
  <c r="W871" i="5"/>
  <c r="X871" i="5"/>
  <c r="V872" i="5"/>
  <c r="W872" i="5"/>
  <c r="X872" i="5"/>
  <c r="V873" i="5"/>
  <c r="W873" i="5"/>
  <c r="X873" i="5"/>
  <c r="V874" i="5"/>
  <c r="W874" i="5"/>
  <c r="X874" i="5"/>
  <c r="V875" i="5"/>
  <c r="W875" i="5"/>
  <c r="X875" i="5"/>
  <c r="V876" i="5"/>
  <c r="W876" i="5"/>
  <c r="X876" i="5"/>
  <c r="V877" i="5"/>
  <c r="W877" i="5"/>
  <c r="X877" i="5"/>
  <c r="V878" i="5"/>
  <c r="W878" i="5"/>
  <c r="X878" i="5"/>
  <c r="V879" i="5"/>
  <c r="W879" i="5"/>
  <c r="X879" i="5"/>
  <c r="V880" i="5"/>
  <c r="W880" i="5"/>
  <c r="X880" i="5"/>
  <c r="V881" i="5"/>
  <c r="W881" i="5"/>
  <c r="X881" i="5"/>
  <c r="V882" i="5"/>
  <c r="W882" i="5"/>
  <c r="X882" i="5"/>
  <c r="V883" i="5"/>
  <c r="W883" i="5"/>
  <c r="X883" i="5"/>
  <c r="V884" i="5"/>
  <c r="W884" i="5"/>
  <c r="X884" i="5"/>
  <c r="V885" i="5"/>
  <c r="W885" i="5"/>
  <c r="X885" i="5"/>
  <c r="V886" i="5"/>
  <c r="W886" i="5"/>
  <c r="X886" i="5"/>
  <c r="V887" i="5"/>
  <c r="W887" i="5"/>
  <c r="X887" i="5"/>
  <c r="V888" i="5"/>
  <c r="W888" i="5"/>
  <c r="X888" i="5"/>
  <c r="V889" i="5"/>
  <c r="W889" i="5"/>
  <c r="X889" i="5"/>
  <c r="V890" i="5"/>
  <c r="W890" i="5"/>
  <c r="X890" i="5"/>
  <c r="V891" i="5"/>
  <c r="W891" i="5"/>
  <c r="X891" i="5"/>
  <c r="V892" i="5"/>
  <c r="W892" i="5"/>
  <c r="X892" i="5"/>
  <c r="V893" i="5"/>
  <c r="W893" i="5"/>
  <c r="X893" i="5"/>
  <c r="V894" i="5"/>
  <c r="W894" i="5"/>
  <c r="X894" i="5"/>
  <c r="V895" i="5"/>
  <c r="W895" i="5"/>
  <c r="X895" i="5"/>
  <c r="V896" i="5"/>
  <c r="W896" i="5"/>
  <c r="X896" i="5"/>
  <c r="V897" i="5"/>
  <c r="W897" i="5"/>
  <c r="X897" i="5"/>
  <c r="V898" i="5"/>
  <c r="W898" i="5"/>
  <c r="X898" i="5"/>
  <c r="V899" i="5"/>
  <c r="W899" i="5"/>
  <c r="X899" i="5"/>
  <c r="V900" i="5"/>
  <c r="W900" i="5"/>
  <c r="X900" i="5"/>
  <c r="V901" i="5"/>
  <c r="W901" i="5"/>
  <c r="X901" i="5"/>
  <c r="V902" i="5"/>
  <c r="W902" i="5"/>
  <c r="X902" i="5"/>
  <c r="V903" i="5"/>
  <c r="W903" i="5"/>
  <c r="X903" i="5"/>
  <c r="V904" i="5"/>
  <c r="W904" i="5"/>
  <c r="X904" i="5"/>
  <c r="V905" i="5"/>
  <c r="W905" i="5"/>
  <c r="X905" i="5"/>
  <c r="V906" i="5"/>
  <c r="W906" i="5"/>
  <c r="X906" i="5"/>
  <c r="V907" i="5"/>
  <c r="W907" i="5"/>
  <c r="X907" i="5"/>
  <c r="V908" i="5"/>
  <c r="W908" i="5"/>
  <c r="X908" i="5"/>
  <c r="V909" i="5"/>
  <c r="W909" i="5"/>
  <c r="X909" i="5"/>
  <c r="V910" i="5"/>
  <c r="W910" i="5"/>
  <c r="X910" i="5"/>
  <c r="V911" i="5"/>
  <c r="W911" i="5"/>
  <c r="X911" i="5"/>
  <c r="V912" i="5"/>
  <c r="W912" i="5"/>
  <c r="X912" i="5"/>
  <c r="V913" i="5"/>
  <c r="W913" i="5"/>
  <c r="X913" i="5"/>
  <c r="V914" i="5"/>
  <c r="W914" i="5"/>
  <c r="X914" i="5"/>
  <c r="V915" i="5"/>
  <c r="W915" i="5"/>
  <c r="X915" i="5"/>
  <c r="V916" i="5"/>
  <c r="W916" i="5"/>
  <c r="X916" i="5"/>
  <c r="V917" i="5"/>
  <c r="W917" i="5"/>
  <c r="X917" i="5"/>
  <c r="V918" i="5"/>
  <c r="W918" i="5"/>
  <c r="X918" i="5"/>
  <c r="V919" i="5"/>
  <c r="W919" i="5"/>
  <c r="X919" i="5"/>
  <c r="V920" i="5"/>
  <c r="W920" i="5"/>
  <c r="X920" i="5"/>
  <c r="V921" i="5"/>
  <c r="W921" i="5"/>
  <c r="X921" i="5"/>
  <c r="V922" i="5"/>
  <c r="W922" i="5"/>
  <c r="X922" i="5"/>
  <c r="V923" i="5"/>
  <c r="W923" i="5"/>
  <c r="X923" i="5"/>
  <c r="V924" i="5"/>
  <c r="W924" i="5"/>
  <c r="X924" i="5"/>
  <c r="V925" i="5"/>
  <c r="W925" i="5"/>
  <c r="X925" i="5"/>
  <c r="V926" i="5"/>
  <c r="W926" i="5"/>
  <c r="X926" i="5"/>
  <c r="V927" i="5"/>
  <c r="W927" i="5"/>
  <c r="X927" i="5"/>
  <c r="V928" i="5"/>
  <c r="W928" i="5"/>
  <c r="X928" i="5"/>
  <c r="V929" i="5"/>
  <c r="W929" i="5"/>
  <c r="X929" i="5"/>
  <c r="V930" i="5"/>
  <c r="W930" i="5"/>
  <c r="X930" i="5"/>
  <c r="V931" i="5"/>
  <c r="W931" i="5"/>
  <c r="X931" i="5"/>
  <c r="V932" i="5"/>
  <c r="W932" i="5"/>
  <c r="X932" i="5"/>
  <c r="V933" i="5"/>
  <c r="W933" i="5"/>
  <c r="X933" i="5"/>
  <c r="V934" i="5"/>
  <c r="W934" i="5"/>
  <c r="X934" i="5"/>
  <c r="V935" i="5"/>
  <c r="W935" i="5"/>
  <c r="X935" i="5"/>
  <c r="V936" i="5"/>
  <c r="W936" i="5"/>
  <c r="X936" i="5"/>
  <c r="V937" i="5"/>
  <c r="W937" i="5"/>
  <c r="X937" i="5"/>
  <c r="V938" i="5"/>
  <c r="W938" i="5"/>
  <c r="X938" i="5"/>
  <c r="V939" i="5"/>
  <c r="W939" i="5"/>
  <c r="X939" i="5"/>
  <c r="V940" i="5"/>
  <c r="W940" i="5"/>
  <c r="X940" i="5"/>
  <c r="V941" i="5"/>
  <c r="W941" i="5"/>
  <c r="X941" i="5"/>
  <c r="V942" i="5"/>
  <c r="W942" i="5"/>
  <c r="X942" i="5"/>
  <c r="V943" i="5"/>
  <c r="W943" i="5"/>
  <c r="X943" i="5"/>
  <c r="V944" i="5"/>
  <c r="W944" i="5"/>
  <c r="X944" i="5"/>
  <c r="V945" i="5"/>
  <c r="W945" i="5"/>
  <c r="X945" i="5"/>
  <c r="V946" i="5"/>
  <c r="W946" i="5"/>
  <c r="X946" i="5"/>
  <c r="V947" i="5"/>
  <c r="W947" i="5"/>
  <c r="X947" i="5"/>
  <c r="V948" i="5"/>
  <c r="W948" i="5"/>
  <c r="X948" i="5"/>
  <c r="V949" i="5"/>
  <c r="W949" i="5"/>
  <c r="X949" i="5"/>
  <c r="V950" i="5"/>
  <c r="W950" i="5"/>
  <c r="X950" i="5"/>
  <c r="V951" i="5"/>
  <c r="W951" i="5"/>
  <c r="X951" i="5"/>
  <c r="V952" i="5"/>
  <c r="W952" i="5"/>
  <c r="X952" i="5"/>
  <c r="V953" i="5"/>
  <c r="W953" i="5"/>
  <c r="X953" i="5"/>
  <c r="V954" i="5"/>
  <c r="W954" i="5"/>
  <c r="X954" i="5"/>
  <c r="V955" i="5"/>
  <c r="W955" i="5"/>
  <c r="X955" i="5"/>
  <c r="V956" i="5"/>
  <c r="W956" i="5"/>
  <c r="X956" i="5"/>
  <c r="V957" i="5"/>
  <c r="W957" i="5"/>
  <c r="X957" i="5"/>
  <c r="V958" i="5"/>
  <c r="W958" i="5"/>
  <c r="X958" i="5"/>
  <c r="V959" i="5"/>
  <c r="W959" i="5"/>
  <c r="X959" i="5"/>
  <c r="V960" i="5"/>
  <c r="W960" i="5"/>
  <c r="X960" i="5"/>
  <c r="V961" i="5"/>
  <c r="W961" i="5"/>
  <c r="X961" i="5"/>
  <c r="V962" i="5"/>
  <c r="W962" i="5"/>
  <c r="X962" i="5"/>
  <c r="V963" i="5"/>
  <c r="W963" i="5"/>
  <c r="X963" i="5"/>
  <c r="V964" i="5"/>
  <c r="W964" i="5"/>
  <c r="X964" i="5"/>
  <c r="V965" i="5"/>
  <c r="W965" i="5"/>
  <c r="X965" i="5"/>
  <c r="V966" i="5"/>
  <c r="W966" i="5"/>
  <c r="X966" i="5"/>
  <c r="V967" i="5"/>
  <c r="W967" i="5"/>
  <c r="X967" i="5"/>
  <c r="V968" i="5"/>
  <c r="W968" i="5"/>
  <c r="X968" i="5"/>
  <c r="V969" i="5"/>
  <c r="W969" i="5"/>
  <c r="X969" i="5"/>
  <c r="V970" i="5"/>
  <c r="W970" i="5"/>
  <c r="X970" i="5"/>
  <c r="V971" i="5"/>
  <c r="W971" i="5"/>
  <c r="X971" i="5"/>
  <c r="V972" i="5"/>
  <c r="W972" i="5"/>
  <c r="X972" i="5"/>
  <c r="V973" i="5"/>
  <c r="W973" i="5"/>
  <c r="X973" i="5"/>
  <c r="V974" i="5"/>
  <c r="W974" i="5"/>
  <c r="X974" i="5"/>
  <c r="V975" i="5"/>
  <c r="W975" i="5"/>
  <c r="X975" i="5"/>
  <c r="V976" i="5"/>
  <c r="W976" i="5"/>
  <c r="X976" i="5"/>
  <c r="V977" i="5"/>
  <c r="W977" i="5"/>
  <c r="X977" i="5"/>
  <c r="V978" i="5"/>
  <c r="W978" i="5"/>
  <c r="X978" i="5"/>
  <c r="V979" i="5"/>
  <c r="W979" i="5"/>
  <c r="X979" i="5"/>
  <c r="V980" i="5"/>
  <c r="W980" i="5"/>
  <c r="X980" i="5"/>
  <c r="V981" i="5"/>
  <c r="W981" i="5"/>
  <c r="X981" i="5"/>
  <c r="V982" i="5"/>
  <c r="W982" i="5"/>
  <c r="X982" i="5"/>
  <c r="V983" i="5"/>
  <c r="W983" i="5"/>
  <c r="X983" i="5"/>
  <c r="V984" i="5"/>
  <c r="W984" i="5"/>
  <c r="X984" i="5"/>
  <c r="V985" i="5"/>
  <c r="W985" i="5"/>
  <c r="X985" i="5"/>
  <c r="V986" i="5"/>
  <c r="W986" i="5"/>
  <c r="X986" i="5"/>
  <c r="V987" i="5"/>
  <c r="W987" i="5"/>
  <c r="X987" i="5"/>
  <c r="V988" i="5"/>
  <c r="W988" i="5"/>
  <c r="X988" i="5"/>
  <c r="V989" i="5"/>
  <c r="W989" i="5"/>
  <c r="X989" i="5"/>
  <c r="V990" i="5"/>
  <c r="W990" i="5"/>
  <c r="X990" i="5"/>
  <c r="V991" i="5"/>
  <c r="W991" i="5"/>
  <c r="X991" i="5"/>
  <c r="V992" i="5"/>
  <c r="W992" i="5"/>
  <c r="X992" i="5"/>
  <c r="V993" i="5"/>
  <c r="W993" i="5"/>
  <c r="X993" i="5"/>
  <c r="V994" i="5"/>
  <c r="W994" i="5"/>
  <c r="X994" i="5"/>
  <c r="V995" i="5"/>
  <c r="W995" i="5"/>
  <c r="X995" i="5"/>
  <c r="V996" i="5"/>
  <c r="W996" i="5"/>
  <c r="X996" i="5"/>
  <c r="V997" i="5"/>
  <c r="W997" i="5"/>
  <c r="X997" i="5"/>
  <c r="V998" i="5"/>
  <c r="W998" i="5"/>
  <c r="X998" i="5"/>
  <c r="V999" i="5"/>
  <c r="W999" i="5"/>
  <c r="X999" i="5"/>
  <c r="V1000" i="5"/>
  <c r="W1000" i="5"/>
  <c r="X1000" i="5"/>
  <c r="V1001" i="5"/>
  <c r="W1001" i="5"/>
  <c r="X1001" i="5"/>
  <c r="V1002" i="5"/>
  <c r="W1002" i="5"/>
  <c r="X1002" i="5"/>
  <c r="V1003" i="5"/>
  <c r="W1003" i="5"/>
  <c r="X1003" i="5"/>
  <c r="V1004" i="5"/>
  <c r="W1004" i="5"/>
  <c r="X1004" i="5"/>
  <c r="V1005" i="5"/>
  <c r="W1005" i="5"/>
  <c r="X1005" i="5"/>
  <c r="V1006" i="5"/>
  <c r="W1006" i="5"/>
  <c r="X1006" i="5"/>
  <c r="V1007" i="5"/>
  <c r="W1007" i="5"/>
  <c r="X1007" i="5"/>
  <c r="V1008" i="5"/>
  <c r="W1008" i="5"/>
  <c r="X1008" i="5"/>
  <c r="V1009" i="5"/>
  <c r="W1009" i="5"/>
  <c r="X1009" i="5"/>
  <c r="V1010" i="5"/>
  <c r="W1010" i="5"/>
  <c r="X1010" i="5"/>
  <c r="V1011" i="5"/>
  <c r="W1011" i="5"/>
  <c r="X1011" i="5"/>
  <c r="V1012" i="5"/>
  <c r="W1012" i="5"/>
  <c r="X1012" i="5"/>
  <c r="V1013" i="5"/>
  <c r="W1013" i="5"/>
  <c r="X1013" i="5"/>
  <c r="V1014" i="5"/>
  <c r="W1014" i="5"/>
  <c r="X1014" i="5"/>
  <c r="V1015" i="5"/>
  <c r="W1015" i="5"/>
  <c r="X1015" i="5"/>
  <c r="V1016" i="5"/>
  <c r="W1016" i="5"/>
  <c r="X1016" i="5"/>
  <c r="V1017" i="5"/>
  <c r="W1017" i="5"/>
  <c r="X1017" i="5"/>
  <c r="V1018" i="5"/>
  <c r="W1018" i="5"/>
  <c r="X1018" i="5"/>
  <c r="V1019" i="5"/>
  <c r="W1019" i="5"/>
  <c r="X1019" i="5"/>
  <c r="V1020" i="5"/>
  <c r="W1020" i="5"/>
  <c r="X1020" i="5"/>
  <c r="V1021" i="5"/>
  <c r="W1021" i="5"/>
  <c r="X1021" i="5"/>
  <c r="V1022" i="5"/>
  <c r="W1022" i="5"/>
  <c r="X1022" i="5"/>
  <c r="V1023" i="5"/>
  <c r="W1023" i="5"/>
  <c r="X1023" i="5"/>
  <c r="V1024" i="5"/>
  <c r="W1024" i="5"/>
  <c r="X1024" i="5"/>
  <c r="V1025" i="5"/>
  <c r="W1025" i="5"/>
  <c r="X1025" i="5"/>
  <c r="V1026" i="5"/>
  <c r="W1026" i="5"/>
  <c r="X1026" i="5"/>
  <c r="V1027" i="5"/>
  <c r="W1027" i="5"/>
  <c r="X1027" i="5"/>
  <c r="V1028" i="5"/>
  <c r="W1028" i="5"/>
  <c r="X1028" i="5"/>
  <c r="V1029" i="5"/>
  <c r="W1029" i="5"/>
  <c r="X1029" i="5"/>
  <c r="V1030" i="5"/>
  <c r="W1030" i="5"/>
  <c r="X1030" i="5"/>
  <c r="V1031" i="5"/>
  <c r="W1031" i="5"/>
  <c r="X1031" i="5"/>
  <c r="V1032" i="5"/>
  <c r="W1032" i="5"/>
  <c r="X1032" i="5"/>
  <c r="V1033" i="5"/>
  <c r="W1033" i="5"/>
  <c r="X1033" i="5"/>
  <c r="V1034" i="5"/>
  <c r="W1034" i="5"/>
  <c r="X1034" i="5"/>
  <c r="V1035" i="5"/>
  <c r="W1035" i="5"/>
  <c r="X1035" i="5"/>
  <c r="V1036" i="5"/>
  <c r="W1036" i="5"/>
  <c r="X1036" i="5"/>
  <c r="V1037" i="5"/>
  <c r="W1037" i="5"/>
  <c r="X1037" i="5"/>
  <c r="V1038" i="5"/>
  <c r="W1038" i="5"/>
  <c r="X1038" i="5"/>
  <c r="V1039" i="5"/>
  <c r="W1039" i="5"/>
  <c r="X1039" i="5"/>
  <c r="V1040" i="5"/>
  <c r="W1040" i="5"/>
  <c r="X1040" i="5"/>
  <c r="V1041" i="5"/>
  <c r="W1041" i="5"/>
  <c r="X1041" i="5"/>
  <c r="V1042" i="5"/>
  <c r="W1042" i="5"/>
  <c r="X1042" i="5"/>
  <c r="V1043" i="5"/>
  <c r="W1043" i="5"/>
  <c r="X1043" i="5"/>
  <c r="V1044" i="5"/>
  <c r="W1044" i="5"/>
  <c r="X1044" i="5"/>
  <c r="V1045" i="5"/>
  <c r="W1045" i="5"/>
  <c r="X1045" i="5"/>
  <c r="V1046" i="5"/>
  <c r="W1046" i="5"/>
  <c r="X1046" i="5"/>
  <c r="V1047" i="5"/>
  <c r="W1047" i="5"/>
  <c r="X1047" i="5"/>
  <c r="V1048" i="5"/>
  <c r="W1048" i="5"/>
  <c r="X1048" i="5"/>
  <c r="V1049" i="5"/>
  <c r="W1049" i="5"/>
  <c r="X1049" i="5"/>
  <c r="V1050" i="5"/>
  <c r="W1050" i="5"/>
  <c r="X1050" i="5"/>
  <c r="V1051" i="5"/>
  <c r="W1051" i="5"/>
  <c r="X1051" i="5"/>
  <c r="V1052" i="5"/>
  <c r="W1052" i="5"/>
  <c r="X1052" i="5"/>
  <c r="V1053" i="5"/>
  <c r="W1053" i="5"/>
  <c r="X1053" i="5"/>
  <c r="V1054" i="5"/>
  <c r="W1054" i="5"/>
  <c r="X1054" i="5"/>
  <c r="V1055" i="5"/>
  <c r="W1055" i="5"/>
  <c r="X1055" i="5"/>
  <c r="V1056" i="5"/>
  <c r="W1056" i="5"/>
  <c r="X1056" i="5"/>
  <c r="V1057" i="5"/>
  <c r="W1057" i="5"/>
  <c r="X1057" i="5"/>
  <c r="V1058" i="5"/>
  <c r="W1058" i="5"/>
  <c r="X1058" i="5"/>
  <c r="V1059" i="5"/>
  <c r="W1059" i="5"/>
  <c r="X1059" i="5"/>
  <c r="V1060" i="5"/>
  <c r="W1060" i="5"/>
  <c r="X1060" i="5"/>
  <c r="V1061" i="5"/>
  <c r="W1061" i="5"/>
  <c r="X1061" i="5"/>
  <c r="V1062" i="5"/>
  <c r="W1062" i="5"/>
  <c r="X1062" i="5"/>
  <c r="V1063" i="5"/>
  <c r="W1063" i="5"/>
  <c r="X1063" i="5"/>
  <c r="V1064" i="5"/>
  <c r="W1064" i="5"/>
  <c r="X1064" i="5"/>
  <c r="V1065" i="5"/>
  <c r="W1065" i="5"/>
  <c r="X1065" i="5"/>
  <c r="V1066" i="5"/>
  <c r="W1066" i="5"/>
  <c r="X1066" i="5"/>
  <c r="V1067" i="5"/>
  <c r="W1067" i="5"/>
  <c r="X1067" i="5"/>
  <c r="V1068" i="5"/>
  <c r="W1068" i="5"/>
  <c r="X1068" i="5"/>
  <c r="V1069" i="5"/>
  <c r="W1069" i="5"/>
  <c r="X1069" i="5"/>
  <c r="V1070" i="5"/>
  <c r="W1070" i="5"/>
  <c r="X1070" i="5"/>
  <c r="V1071" i="5"/>
  <c r="W1071" i="5"/>
  <c r="X1071" i="5"/>
  <c r="V1072" i="5"/>
  <c r="W1072" i="5"/>
  <c r="X1072" i="5"/>
  <c r="V1073" i="5"/>
  <c r="W1073" i="5"/>
  <c r="X1073" i="5"/>
  <c r="V1074" i="5"/>
  <c r="W1074" i="5"/>
  <c r="X1074" i="5"/>
  <c r="V1075" i="5"/>
  <c r="W1075" i="5"/>
  <c r="X1075" i="5"/>
  <c r="V1076" i="5"/>
  <c r="W1076" i="5"/>
  <c r="X1076" i="5"/>
  <c r="V1077" i="5"/>
  <c r="W1077" i="5"/>
  <c r="X1077" i="5"/>
  <c r="V1078" i="5"/>
  <c r="W1078" i="5"/>
  <c r="X1078" i="5"/>
  <c r="V1079" i="5"/>
  <c r="W1079" i="5"/>
  <c r="X1079" i="5"/>
  <c r="V1080" i="5"/>
  <c r="W1080" i="5"/>
  <c r="X1080" i="5"/>
  <c r="V1081" i="5"/>
  <c r="W1081" i="5"/>
  <c r="X1081" i="5"/>
  <c r="V1082" i="5"/>
  <c r="W1082" i="5"/>
  <c r="X1082" i="5"/>
  <c r="V1083" i="5"/>
  <c r="W1083" i="5"/>
  <c r="X1083" i="5"/>
  <c r="V1084" i="5"/>
  <c r="W1084" i="5"/>
  <c r="X1084" i="5"/>
  <c r="V1085" i="5"/>
  <c r="W1085" i="5"/>
  <c r="X1085" i="5"/>
  <c r="V1086" i="5"/>
  <c r="W1086" i="5"/>
  <c r="X1086" i="5"/>
  <c r="V1087" i="5"/>
  <c r="W1087" i="5"/>
  <c r="X1087" i="5"/>
  <c r="V1088" i="5"/>
  <c r="W1088" i="5"/>
  <c r="X1088" i="5"/>
  <c r="V1089" i="5"/>
  <c r="W1089" i="5"/>
  <c r="X1089" i="5"/>
  <c r="V1090" i="5"/>
  <c r="W1090" i="5"/>
  <c r="X1090" i="5"/>
  <c r="V1091" i="5"/>
  <c r="W1091" i="5"/>
  <c r="X1091" i="5"/>
  <c r="V1092" i="5"/>
  <c r="W1092" i="5"/>
  <c r="X1092" i="5"/>
  <c r="V1093" i="5"/>
  <c r="W1093" i="5"/>
  <c r="X1093" i="5"/>
  <c r="V1094" i="5"/>
  <c r="W1094" i="5"/>
  <c r="X1094" i="5"/>
  <c r="V1095" i="5"/>
  <c r="W1095" i="5"/>
  <c r="X1095" i="5"/>
  <c r="V1096" i="5"/>
  <c r="W1096" i="5"/>
  <c r="X1096" i="5"/>
  <c r="V1097" i="5"/>
  <c r="W1097" i="5"/>
  <c r="X1097" i="5"/>
  <c r="V1098" i="5"/>
  <c r="W1098" i="5"/>
  <c r="X1098" i="5"/>
  <c r="V1099" i="5"/>
  <c r="W1099" i="5"/>
  <c r="X1099" i="5"/>
  <c r="V1100" i="5"/>
  <c r="W1100" i="5"/>
  <c r="X1100" i="5"/>
  <c r="V1101" i="5"/>
  <c r="W1101" i="5"/>
  <c r="X1101" i="5"/>
  <c r="V1102" i="5"/>
  <c r="W1102" i="5"/>
  <c r="X1102" i="5"/>
  <c r="V1103" i="5"/>
  <c r="W1103" i="5"/>
  <c r="X1103" i="5"/>
  <c r="V1104" i="5"/>
  <c r="W1104" i="5"/>
  <c r="X1104" i="5"/>
  <c r="V1105" i="5"/>
  <c r="W1105" i="5"/>
  <c r="X1105" i="5"/>
  <c r="V1106" i="5"/>
  <c r="W1106" i="5"/>
  <c r="X1106" i="5"/>
  <c r="V1107" i="5"/>
  <c r="W1107" i="5"/>
  <c r="X1107" i="5"/>
  <c r="V1108" i="5"/>
  <c r="W1108" i="5"/>
  <c r="X1108" i="5"/>
  <c r="V1109" i="5"/>
  <c r="W1109" i="5"/>
  <c r="X1109" i="5"/>
  <c r="V1110" i="5"/>
  <c r="W1110" i="5"/>
  <c r="X1110" i="5"/>
  <c r="V1111" i="5"/>
  <c r="W1111" i="5"/>
  <c r="X1111" i="5"/>
  <c r="V1112" i="5"/>
  <c r="W1112" i="5"/>
  <c r="X1112" i="5"/>
  <c r="V1113" i="5"/>
  <c r="W1113" i="5"/>
  <c r="X1113" i="5"/>
  <c r="V1114" i="5"/>
  <c r="W1114" i="5"/>
  <c r="X1114" i="5"/>
  <c r="V1115" i="5"/>
  <c r="W1115" i="5"/>
  <c r="X1115" i="5"/>
  <c r="V1116" i="5"/>
  <c r="W1116" i="5"/>
  <c r="X1116" i="5"/>
  <c r="V1117" i="5"/>
  <c r="W1117" i="5"/>
  <c r="X1117" i="5"/>
  <c r="V1118" i="5"/>
  <c r="W1118" i="5"/>
  <c r="X1118" i="5"/>
  <c r="V1119" i="5"/>
  <c r="W1119" i="5"/>
  <c r="X1119" i="5"/>
  <c r="V1120" i="5"/>
  <c r="W1120" i="5"/>
  <c r="X1120" i="5"/>
  <c r="W2" i="5"/>
  <c r="X2" i="5"/>
  <c r="V2" i="5"/>
  <c r="AQ2" i="4"/>
  <c r="AQ3" i="4"/>
  <c r="AQ4" i="4"/>
  <c r="AQ5" i="4"/>
  <c r="AQ6" i="4"/>
  <c r="AQ7" i="4"/>
  <c r="AQ8" i="4"/>
  <c r="AQ9" i="4"/>
  <c r="AQ10" i="4"/>
  <c r="AQ11" i="4"/>
  <c r="AQ12" i="4"/>
  <c r="AQ13" i="4"/>
  <c r="AQ14" i="4"/>
  <c r="AQ15" i="4"/>
  <c r="AQ16" i="4"/>
  <c r="AQ17" i="4"/>
  <c r="AQ18" i="4"/>
  <c r="AQ19" i="4"/>
  <c r="AQ20" i="4"/>
  <c r="AQ21" i="4"/>
  <c r="AQ22" i="4"/>
  <c r="AQ23" i="4"/>
  <c r="AQ24" i="4"/>
  <c r="AQ25" i="4"/>
  <c r="AQ26" i="4"/>
  <c r="AQ27" i="4"/>
  <c r="AQ28" i="4"/>
  <c r="AQ29" i="4"/>
  <c r="AQ30" i="4"/>
  <c r="AQ31" i="4"/>
  <c r="AQ32" i="4"/>
  <c r="AQ33" i="4"/>
  <c r="AQ34" i="4"/>
  <c r="AQ35" i="4"/>
  <c r="AQ36" i="4"/>
  <c r="AQ37" i="4"/>
  <c r="AQ38" i="4"/>
  <c r="AQ39" i="4"/>
  <c r="AQ40" i="4"/>
  <c r="AQ41" i="4"/>
  <c r="AQ42" i="4"/>
  <c r="AQ43" i="4"/>
  <c r="AQ44" i="4"/>
  <c r="AQ45" i="4"/>
  <c r="AQ46" i="4"/>
  <c r="AQ47" i="4"/>
  <c r="AQ48" i="4"/>
  <c r="AQ49" i="4"/>
  <c r="AQ50" i="4"/>
  <c r="AQ51" i="4"/>
  <c r="AQ52" i="4"/>
  <c r="AQ53" i="4"/>
  <c r="AQ54" i="4"/>
  <c r="AQ55" i="4"/>
  <c r="AQ56" i="4"/>
  <c r="AQ57" i="4"/>
  <c r="AQ58" i="4"/>
  <c r="AQ59" i="4"/>
  <c r="AQ60" i="4"/>
  <c r="AQ61" i="4"/>
  <c r="AQ62" i="4"/>
  <c r="AQ63" i="4"/>
  <c r="AQ64" i="4"/>
  <c r="AQ65" i="4"/>
  <c r="AQ66" i="4"/>
  <c r="AQ67" i="4"/>
  <c r="AQ68" i="4"/>
  <c r="AQ69" i="4"/>
  <c r="AQ70" i="4"/>
  <c r="AQ71" i="4"/>
  <c r="AQ72" i="4"/>
  <c r="AQ73" i="4"/>
  <c r="AQ74" i="4"/>
  <c r="AQ75" i="4"/>
  <c r="AQ76" i="4"/>
  <c r="AQ77" i="4"/>
  <c r="AQ78" i="4"/>
  <c r="AQ79" i="4"/>
  <c r="AQ80" i="4"/>
  <c r="AQ81" i="4"/>
  <c r="AQ82" i="4"/>
  <c r="AQ83" i="4"/>
  <c r="AQ84" i="4"/>
  <c r="AQ85" i="4"/>
  <c r="AQ86" i="4"/>
  <c r="AQ87" i="4"/>
  <c r="AQ88" i="4"/>
  <c r="AQ89" i="4"/>
  <c r="AQ90" i="4"/>
  <c r="AQ91" i="4"/>
  <c r="AQ92" i="4"/>
  <c r="AQ93" i="4"/>
  <c r="AQ94" i="4"/>
  <c r="AQ95" i="4"/>
  <c r="AQ96" i="4"/>
  <c r="AQ97" i="4"/>
  <c r="AQ98" i="4"/>
  <c r="AQ99" i="4"/>
  <c r="AQ100" i="4"/>
  <c r="AQ101" i="4"/>
  <c r="AQ102" i="4"/>
  <c r="AQ103" i="4"/>
  <c r="AQ104" i="4"/>
  <c r="AQ105" i="4"/>
  <c r="AQ106" i="4"/>
  <c r="AQ107" i="4"/>
  <c r="AQ108" i="4"/>
  <c r="AQ109" i="4"/>
  <c r="AQ110" i="4"/>
  <c r="AQ111" i="4"/>
  <c r="AQ112" i="4"/>
  <c r="AQ113" i="4"/>
  <c r="AQ114" i="4"/>
  <c r="AQ115" i="4"/>
  <c r="AQ116" i="4"/>
  <c r="AQ117" i="4"/>
  <c r="AQ118" i="4"/>
  <c r="AQ119" i="4"/>
  <c r="AQ120" i="4"/>
  <c r="AQ121" i="4"/>
  <c r="AQ122" i="4"/>
  <c r="AQ123" i="4"/>
  <c r="AQ124" i="4"/>
  <c r="AQ125" i="4"/>
  <c r="AQ126" i="4"/>
  <c r="AQ127" i="4"/>
  <c r="AQ128" i="4"/>
  <c r="AQ129" i="4"/>
  <c r="AQ130" i="4"/>
  <c r="AQ131" i="4"/>
  <c r="AQ132" i="4"/>
  <c r="AQ133" i="4"/>
  <c r="AQ134" i="4"/>
  <c r="AQ135" i="4"/>
  <c r="AQ136" i="4"/>
  <c r="AQ137" i="4"/>
  <c r="AQ138" i="4"/>
  <c r="AQ139" i="4"/>
  <c r="AQ140" i="4"/>
  <c r="AQ141" i="4"/>
  <c r="AQ142" i="4"/>
  <c r="AQ143" i="4"/>
  <c r="AQ144" i="4"/>
  <c r="AQ145" i="4"/>
  <c r="AQ146" i="4"/>
  <c r="AQ147" i="4"/>
  <c r="AQ148" i="4"/>
  <c r="AQ149" i="4"/>
  <c r="AQ150" i="4"/>
  <c r="AQ151" i="4"/>
  <c r="AQ152" i="4"/>
  <c r="AQ153" i="4"/>
  <c r="AQ154" i="4"/>
  <c r="AQ155" i="4"/>
  <c r="AQ156" i="4"/>
  <c r="AQ157" i="4"/>
  <c r="AQ158" i="4"/>
  <c r="AQ159" i="4"/>
  <c r="AQ160" i="4"/>
  <c r="AQ161" i="4"/>
  <c r="AQ162" i="4"/>
  <c r="AQ163" i="4"/>
  <c r="AQ164" i="4"/>
  <c r="AQ165" i="4"/>
  <c r="AQ166" i="4"/>
  <c r="AQ167" i="4"/>
  <c r="AQ168" i="4"/>
  <c r="AQ169" i="4"/>
  <c r="AQ170" i="4"/>
  <c r="AQ171" i="4"/>
  <c r="AQ172" i="4"/>
  <c r="AQ173" i="4"/>
  <c r="AQ174" i="4"/>
  <c r="AQ175" i="4"/>
  <c r="AQ176" i="4"/>
  <c r="AQ177" i="4"/>
  <c r="AQ178" i="4"/>
  <c r="AQ179" i="4"/>
  <c r="AQ180" i="4"/>
  <c r="AQ181" i="4"/>
  <c r="AQ182" i="4"/>
  <c r="AQ183" i="4"/>
  <c r="AQ184" i="4"/>
  <c r="AQ185" i="4"/>
  <c r="AQ186" i="4"/>
  <c r="AQ187" i="4"/>
  <c r="AQ188" i="4"/>
  <c r="AQ189" i="4"/>
  <c r="AQ190" i="4"/>
  <c r="AQ191" i="4"/>
  <c r="AQ192" i="4"/>
  <c r="AQ193" i="4"/>
  <c r="AQ194" i="4"/>
  <c r="AQ195" i="4"/>
  <c r="AQ196" i="4"/>
  <c r="AQ197" i="4"/>
  <c r="AQ198" i="4"/>
  <c r="AQ199" i="4"/>
  <c r="AQ200" i="4"/>
  <c r="AQ201" i="4"/>
  <c r="AQ202" i="4"/>
  <c r="AQ203" i="4"/>
  <c r="AQ204" i="4"/>
  <c r="AQ205" i="4"/>
  <c r="AQ206" i="4"/>
  <c r="AQ207" i="4"/>
  <c r="AQ208" i="4"/>
  <c r="AQ209" i="4"/>
  <c r="AQ210" i="4"/>
  <c r="AQ211" i="4"/>
  <c r="AQ212" i="4"/>
  <c r="AQ213" i="4"/>
  <c r="AQ214" i="4"/>
  <c r="AQ215" i="4"/>
  <c r="AQ216" i="4"/>
  <c r="AQ217" i="4"/>
  <c r="AQ218" i="4"/>
  <c r="AQ219" i="4"/>
  <c r="AQ220" i="4"/>
  <c r="AQ221" i="4"/>
  <c r="AQ222" i="4"/>
  <c r="AQ223" i="4"/>
  <c r="AQ224" i="4"/>
  <c r="AQ225" i="4"/>
  <c r="AQ226" i="4"/>
  <c r="AQ227" i="4"/>
  <c r="AQ228" i="4"/>
  <c r="AQ229" i="4"/>
  <c r="AQ230" i="4"/>
  <c r="AQ231" i="4"/>
  <c r="AQ232" i="4"/>
  <c r="AQ233" i="4"/>
  <c r="AQ234" i="4"/>
  <c r="AQ235" i="4"/>
  <c r="AQ236" i="4"/>
  <c r="AQ237" i="4"/>
  <c r="AQ238" i="4"/>
  <c r="AQ239" i="4"/>
  <c r="AQ240" i="4"/>
  <c r="AQ241" i="4"/>
  <c r="AQ242" i="4"/>
  <c r="AQ243" i="4"/>
  <c r="AQ244" i="4"/>
  <c r="AQ245" i="4"/>
  <c r="AQ246" i="4"/>
  <c r="AQ247" i="4"/>
  <c r="AQ248" i="4"/>
  <c r="AQ249" i="4"/>
  <c r="AQ250" i="4"/>
  <c r="AQ251" i="4"/>
  <c r="AQ252" i="4"/>
  <c r="AQ253" i="4"/>
  <c r="AQ254" i="4"/>
  <c r="AQ255" i="4"/>
  <c r="AQ256" i="4"/>
  <c r="AQ257" i="4"/>
  <c r="AQ258" i="4"/>
  <c r="AQ259" i="4"/>
  <c r="AQ260" i="4"/>
  <c r="AQ261" i="4"/>
  <c r="AQ262" i="4"/>
  <c r="AQ263" i="4"/>
  <c r="AQ264" i="4"/>
  <c r="AQ265" i="4"/>
  <c r="AQ266" i="4"/>
  <c r="AQ267" i="4"/>
  <c r="AQ268" i="4"/>
  <c r="AQ269" i="4"/>
  <c r="AQ270" i="4"/>
  <c r="AQ271" i="4"/>
  <c r="AQ272" i="4"/>
  <c r="AQ273" i="4"/>
  <c r="AQ274" i="4"/>
  <c r="AQ275" i="4"/>
  <c r="AQ276" i="4"/>
  <c r="AQ277" i="4"/>
  <c r="AQ278" i="4"/>
  <c r="AQ279" i="4"/>
  <c r="AQ280" i="4"/>
  <c r="AQ281" i="4"/>
  <c r="AQ282" i="4"/>
  <c r="AQ283" i="4"/>
  <c r="AQ284" i="4"/>
  <c r="AQ285" i="4"/>
  <c r="AQ286" i="4"/>
  <c r="AQ287" i="4"/>
  <c r="AQ288" i="4"/>
  <c r="AQ289" i="4"/>
  <c r="AQ290" i="4"/>
  <c r="AQ291" i="4"/>
  <c r="AQ292" i="4"/>
  <c r="AQ293" i="4"/>
  <c r="AQ294" i="4"/>
  <c r="AQ295" i="4"/>
  <c r="AQ296" i="4"/>
  <c r="AQ297" i="4"/>
  <c r="AQ298" i="4"/>
  <c r="AQ299" i="4"/>
  <c r="AQ300" i="4"/>
  <c r="AQ301" i="4"/>
  <c r="AQ302" i="4"/>
  <c r="AQ303" i="4"/>
  <c r="AQ304" i="4"/>
  <c r="AQ305" i="4"/>
  <c r="AQ306" i="4"/>
  <c r="AQ307" i="4"/>
  <c r="AQ308" i="4"/>
  <c r="AQ309" i="4"/>
  <c r="AQ310" i="4"/>
  <c r="AQ311" i="4"/>
  <c r="AQ312" i="4"/>
  <c r="AQ313" i="4"/>
  <c r="AQ314" i="4"/>
  <c r="AQ315" i="4"/>
  <c r="AQ316" i="4"/>
  <c r="AQ317" i="4"/>
  <c r="AQ318" i="4"/>
  <c r="AQ319" i="4"/>
  <c r="AQ320" i="4"/>
  <c r="AQ321" i="4"/>
  <c r="AQ322" i="4"/>
  <c r="AQ323" i="4"/>
  <c r="AQ324" i="4"/>
  <c r="AQ325" i="4"/>
  <c r="AQ326" i="4"/>
  <c r="AQ327" i="4"/>
  <c r="AQ328" i="4"/>
  <c r="AQ329" i="4"/>
  <c r="AQ330" i="4"/>
  <c r="AQ331" i="4"/>
  <c r="AQ332" i="4"/>
  <c r="AQ333" i="4"/>
  <c r="AQ334" i="4"/>
  <c r="AQ335" i="4"/>
  <c r="AQ336" i="4"/>
  <c r="AQ337" i="4"/>
  <c r="AQ338" i="4"/>
  <c r="AQ339" i="4"/>
  <c r="AQ340" i="4"/>
  <c r="AQ341" i="4"/>
  <c r="AQ342" i="4"/>
  <c r="AQ343" i="4"/>
  <c r="AQ344" i="4"/>
  <c r="AQ345" i="4"/>
  <c r="AQ346" i="4"/>
  <c r="AQ347" i="4"/>
  <c r="AQ348" i="4"/>
  <c r="AQ349" i="4"/>
  <c r="AQ350" i="4"/>
  <c r="AQ351" i="4"/>
  <c r="AQ352" i="4"/>
  <c r="AQ353" i="4"/>
  <c r="AQ354" i="4"/>
  <c r="AQ355" i="4"/>
  <c r="AQ356" i="4"/>
  <c r="AQ357" i="4"/>
  <c r="AQ358" i="4"/>
  <c r="AQ359" i="4"/>
  <c r="AQ360" i="4"/>
  <c r="AQ361" i="4"/>
  <c r="AQ362" i="4"/>
  <c r="AQ363" i="4"/>
  <c r="AQ364" i="4"/>
  <c r="AQ365" i="4"/>
  <c r="AQ366" i="4"/>
  <c r="AQ367" i="4"/>
  <c r="AQ368" i="4"/>
  <c r="AQ369" i="4"/>
  <c r="AQ370" i="4"/>
  <c r="AQ371" i="4"/>
  <c r="AQ372" i="4"/>
  <c r="AQ373" i="4"/>
  <c r="AQ374" i="4"/>
  <c r="AQ375" i="4"/>
  <c r="AQ376" i="4"/>
  <c r="AQ377" i="4"/>
  <c r="AQ378" i="4"/>
  <c r="AQ379" i="4"/>
  <c r="AQ380" i="4"/>
  <c r="AQ381" i="4"/>
  <c r="AQ382" i="4"/>
  <c r="AQ383" i="4"/>
  <c r="AQ384" i="4"/>
  <c r="AQ385" i="4"/>
  <c r="AQ386" i="4"/>
  <c r="AQ387" i="4"/>
  <c r="AQ388" i="4"/>
  <c r="AQ389" i="4"/>
  <c r="AQ390" i="4"/>
  <c r="AQ391" i="4"/>
  <c r="AQ392" i="4"/>
  <c r="AQ393" i="4"/>
  <c r="AQ394" i="4"/>
  <c r="AQ395" i="4"/>
  <c r="AQ396" i="4"/>
  <c r="AQ397" i="4"/>
  <c r="AQ398" i="4"/>
  <c r="AQ399" i="4"/>
  <c r="AQ400" i="4"/>
  <c r="AQ401" i="4"/>
  <c r="AQ402" i="4"/>
  <c r="AQ403" i="4"/>
  <c r="AQ404" i="4"/>
  <c r="AQ405" i="4"/>
  <c r="AQ406" i="4"/>
  <c r="AQ407" i="4"/>
  <c r="AQ408" i="4"/>
  <c r="AQ409" i="4"/>
  <c r="AQ410" i="4"/>
  <c r="AQ411" i="4"/>
  <c r="AQ412" i="4"/>
  <c r="AQ413" i="4"/>
  <c r="AQ414" i="4"/>
  <c r="AQ415" i="4"/>
  <c r="AQ416" i="4"/>
  <c r="AQ417" i="4"/>
  <c r="AQ418" i="4"/>
  <c r="AQ419" i="4"/>
  <c r="AQ420" i="4"/>
  <c r="AQ421" i="4"/>
  <c r="AQ422" i="4"/>
  <c r="AQ423" i="4"/>
  <c r="AQ424" i="4"/>
  <c r="AQ425" i="4"/>
  <c r="AQ426" i="4"/>
  <c r="AQ427" i="4"/>
  <c r="AQ428" i="4"/>
  <c r="AQ429" i="4"/>
  <c r="AQ430" i="4"/>
  <c r="AQ431" i="4"/>
  <c r="AQ432" i="4"/>
  <c r="AQ433" i="4"/>
  <c r="AQ434" i="4"/>
  <c r="AQ435" i="4"/>
  <c r="AQ436" i="4"/>
  <c r="AQ437" i="4"/>
  <c r="AQ438" i="4"/>
  <c r="AQ439" i="4"/>
  <c r="AQ440" i="4"/>
  <c r="AQ441" i="4"/>
  <c r="AQ442" i="4"/>
  <c r="AQ443" i="4"/>
  <c r="AQ444" i="4"/>
  <c r="AQ445" i="4"/>
  <c r="AQ446" i="4"/>
  <c r="AQ447" i="4"/>
  <c r="AQ448" i="4"/>
  <c r="AQ449" i="4"/>
  <c r="AQ450" i="4"/>
  <c r="AQ451" i="4"/>
  <c r="AQ452" i="4"/>
  <c r="AQ453" i="4"/>
  <c r="AQ454" i="4"/>
  <c r="AQ455" i="4"/>
  <c r="AQ456" i="4"/>
  <c r="AQ457" i="4"/>
  <c r="AQ458" i="4"/>
  <c r="AQ459" i="4"/>
  <c r="AQ460" i="4"/>
  <c r="AQ461" i="4"/>
  <c r="AQ462" i="4"/>
  <c r="AQ463" i="4"/>
  <c r="AQ464" i="4"/>
  <c r="AQ465" i="4"/>
  <c r="AQ466" i="4"/>
  <c r="AQ467" i="4"/>
  <c r="AQ468" i="4"/>
  <c r="AQ469" i="4"/>
  <c r="AQ470" i="4"/>
  <c r="AQ471" i="4"/>
  <c r="AQ472" i="4"/>
  <c r="AQ473" i="4"/>
  <c r="AQ474" i="4"/>
  <c r="AQ475" i="4"/>
  <c r="AQ476" i="4"/>
  <c r="AQ477" i="4"/>
  <c r="AQ478" i="4"/>
  <c r="AQ479" i="4"/>
  <c r="AQ480" i="4"/>
  <c r="AQ481" i="4"/>
  <c r="AQ482" i="4"/>
  <c r="AQ483" i="4"/>
  <c r="AQ484" i="4"/>
  <c r="AQ485" i="4"/>
  <c r="AQ486" i="4"/>
  <c r="AQ487" i="4"/>
  <c r="AQ488" i="4"/>
  <c r="AQ489" i="4"/>
  <c r="AQ490" i="4"/>
  <c r="AQ491" i="4"/>
  <c r="AQ492" i="4"/>
  <c r="AQ493" i="4"/>
  <c r="AQ494" i="4"/>
  <c r="AQ495" i="4"/>
  <c r="AQ496" i="4"/>
  <c r="AQ497" i="4"/>
  <c r="AQ498" i="4"/>
  <c r="AQ499" i="4"/>
  <c r="AQ500" i="4"/>
  <c r="AQ501" i="4"/>
  <c r="AQ502" i="4"/>
  <c r="AQ503" i="4"/>
  <c r="AQ504" i="4"/>
  <c r="AQ505" i="4"/>
  <c r="AQ506" i="4"/>
  <c r="AQ507" i="4"/>
  <c r="AQ508" i="4"/>
  <c r="AQ509" i="4"/>
  <c r="AQ510" i="4"/>
  <c r="AQ511" i="4"/>
  <c r="AQ512" i="4"/>
  <c r="AQ513" i="4"/>
  <c r="AQ514" i="4"/>
  <c r="AQ515" i="4"/>
  <c r="AQ516" i="4"/>
  <c r="AQ517" i="4"/>
  <c r="AQ518" i="4"/>
  <c r="AQ519" i="4"/>
  <c r="AQ520" i="4"/>
  <c r="AQ521" i="4"/>
  <c r="AQ522" i="4"/>
  <c r="AQ523" i="4"/>
  <c r="AQ524" i="4"/>
  <c r="AQ525" i="4"/>
  <c r="AQ526" i="4"/>
  <c r="AQ527" i="4"/>
  <c r="AQ528" i="4"/>
  <c r="AQ529" i="4"/>
  <c r="AQ530" i="4"/>
  <c r="AQ531" i="4"/>
  <c r="AQ532" i="4"/>
  <c r="AQ533" i="4"/>
  <c r="AQ534" i="4"/>
  <c r="AQ535" i="4"/>
  <c r="AQ536" i="4"/>
  <c r="AQ537" i="4"/>
  <c r="AQ538" i="4"/>
  <c r="AQ539" i="4"/>
  <c r="AQ540" i="4"/>
  <c r="AQ541" i="4"/>
  <c r="AQ542" i="4"/>
  <c r="AQ543" i="4"/>
  <c r="AQ544" i="4"/>
  <c r="AQ545" i="4"/>
  <c r="AQ546" i="4"/>
  <c r="AQ547" i="4"/>
  <c r="AQ548" i="4"/>
  <c r="AQ549" i="4"/>
  <c r="AQ550" i="4"/>
  <c r="AQ551" i="4"/>
  <c r="AQ552" i="4"/>
  <c r="AQ553" i="4"/>
  <c r="AQ554" i="4"/>
  <c r="AQ555" i="4"/>
  <c r="AQ556" i="4"/>
  <c r="AQ557" i="4"/>
  <c r="AQ558" i="4"/>
  <c r="AQ559" i="4"/>
  <c r="AQ560" i="4"/>
  <c r="AQ561" i="4"/>
  <c r="AQ562" i="4"/>
  <c r="AQ563" i="4"/>
  <c r="AQ564" i="4"/>
  <c r="AQ565" i="4"/>
  <c r="AQ566" i="4"/>
  <c r="AQ567" i="4"/>
  <c r="AQ568" i="4"/>
  <c r="AQ569" i="4"/>
  <c r="AQ570" i="4"/>
  <c r="AQ571" i="4"/>
  <c r="AQ572" i="4"/>
  <c r="AQ573" i="4"/>
  <c r="AQ574" i="4"/>
  <c r="AQ575" i="4"/>
  <c r="AQ576" i="4"/>
  <c r="AQ577" i="4"/>
  <c r="AQ578" i="4"/>
  <c r="AQ579" i="4"/>
  <c r="AQ580" i="4"/>
  <c r="AQ581" i="4"/>
  <c r="AQ582" i="4"/>
  <c r="AQ583" i="4"/>
  <c r="AQ584" i="4"/>
  <c r="AQ585" i="4"/>
  <c r="AQ586" i="4"/>
  <c r="AQ587" i="4"/>
  <c r="AQ588" i="4"/>
  <c r="AQ589" i="4"/>
  <c r="AQ590" i="4"/>
  <c r="AQ591" i="4"/>
  <c r="AQ592" i="4"/>
  <c r="AQ593" i="4"/>
  <c r="AQ594" i="4"/>
  <c r="AQ595" i="4"/>
  <c r="AQ596" i="4"/>
  <c r="AQ597" i="4"/>
  <c r="AQ598" i="4"/>
  <c r="AQ599" i="4"/>
  <c r="AQ600" i="4"/>
  <c r="AQ601" i="4"/>
  <c r="AQ602" i="4"/>
  <c r="AQ603" i="4"/>
  <c r="AQ604" i="4"/>
  <c r="AQ605" i="4"/>
  <c r="AQ606" i="4"/>
  <c r="AQ607" i="4"/>
  <c r="AQ608" i="4"/>
  <c r="AQ609" i="4"/>
  <c r="AQ610" i="4"/>
  <c r="AQ611" i="4"/>
  <c r="AQ612" i="4"/>
  <c r="AQ613" i="4"/>
  <c r="AQ614" i="4"/>
  <c r="AQ615" i="4"/>
  <c r="AQ616" i="4"/>
  <c r="AQ617" i="4"/>
  <c r="AQ618" i="4"/>
  <c r="AQ619" i="4"/>
  <c r="AQ620" i="4"/>
  <c r="AQ621" i="4"/>
  <c r="AQ622" i="4"/>
  <c r="AQ623" i="4"/>
  <c r="AQ624" i="4"/>
  <c r="AQ625" i="4"/>
  <c r="AQ626" i="4"/>
  <c r="AQ627" i="4"/>
  <c r="AQ628" i="4"/>
  <c r="AQ629" i="4"/>
  <c r="AQ630" i="4"/>
  <c r="AQ631" i="4"/>
  <c r="AQ632" i="4"/>
  <c r="AQ633" i="4"/>
  <c r="AQ634" i="4"/>
  <c r="AQ635" i="4"/>
  <c r="AQ636" i="4"/>
  <c r="AQ637" i="4"/>
  <c r="AQ638" i="4"/>
  <c r="AQ639" i="4"/>
  <c r="AQ640" i="4"/>
  <c r="AQ641" i="4"/>
  <c r="AQ642" i="4"/>
  <c r="AQ643" i="4"/>
  <c r="AQ644" i="4"/>
  <c r="AQ645" i="4"/>
  <c r="AQ646" i="4"/>
  <c r="AQ647" i="4"/>
  <c r="AQ648" i="4"/>
  <c r="AQ649" i="4"/>
  <c r="AQ650" i="4"/>
  <c r="AQ651" i="4"/>
  <c r="AQ652" i="4"/>
  <c r="AQ653" i="4"/>
  <c r="AQ654" i="4"/>
  <c r="AQ655" i="4"/>
  <c r="AQ656" i="4"/>
  <c r="AQ657" i="4"/>
  <c r="AQ658" i="4"/>
  <c r="AQ659" i="4"/>
  <c r="AQ660" i="4"/>
  <c r="AQ661" i="4"/>
  <c r="AQ662" i="4"/>
  <c r="AQ663" i="4"/>
  <c r="AQ664" i="4"/>
  <c r="AQ665" i="4"/>
  <c r="AQ666" i="4"/>
  <c r="AQ667" i="4"/>
  <c r="AQ668" i="4"/>
  <c r="AQ669" i="4"/>
  <c r="AQ670" i="4"/>
  <c r="AQ671" i="4"/>
  <c r="AQ672" i="4"/>
  <c r="AQ673" i="4"/>
  <c r="AQ674" i="4"/>
  <c r="AQ675" i="4"/>
  <c r="AQ676" i="4"/>
  <c r="AQ677" i="4"/>
  <c r="AQ678" i="4"/>
  <c r="AQ679" i="4"/>
  <c r="AQ680" i="4"/>
  <c r="AQ681" i="4"/>
  <c r="AQ682" i="4"/>
  <c r="AQ683" i="4"/>
  <c r="AQ684" i="4"/>
  <c r="AQ685" i="4"/>
  <c r="AQ686" i="4"/>
  <c r="AQ687" i="4"/>
  <c r="AQ688" i="4"/>
  <c r="AQ689" i="4"/>
  <c r="AQ690" i="4"/>
  <c r="AQ691" i="4"/>
  <c r="AQ692" i="4"/>
  <c r="AQ693" i="4"/>
  <c r="AQ694" i="4"/>
  <c r="AQ695" i="4"/>
  <c r="AQ696" i="4"/>
  <c r="AQ697" i="4"/>
  <c r="AQ698" i="4"/>
  <c r="AQ699" i="4"/>
  <c r="AQ700" i="4"/>
  <c r="AQ701" i="4"/>
  <c r="AQ702" i="4"/>
  <c r="AQ703" i="4"/>
  <c r="AQ704" i="4"/>
  <c r="AQ705" i="4"/>
  <c r="AQ706" i="4"/>
  <c r="AQ707" i="4"/>
  <c r="AQ708" i="4"/>
  <c r="AQ709" i="4"/>
  <c r="AQ710" i="4"/>
  <c r="AQ711" i="4"/>
  <c r="AQ712" i="4"/>
  <c r="AQ713" i="4"/>
  <c r="AQ714" i="4"/>
  <c r="AQ715" i="4"/>
  <c r="AQ716" i="4"/>
  <c r="AQ717" i="4"/>
  <c r="AQ718" i="4"/>
  <c r="AQ719" i="4"/>
  <c r="AQ720" i="4"/>
  <c r="AQ721" i="4"/>
  <c r="AQ722" i="4"/>
  <c r="AQ723" i="4"/>
  <c r="AQ724" i="4"/>
  <c r="AQ725" i="4"/>
  <c r="AQ726" i="4"/>
  <c r="AQ727" i="4"/>
  <c r="AQ728" i="4"/>
  <c r="AQ729" i="4"/>
  <c r="AQ730" i="4"/>
  <c r="AQ731" i="4"/>
  <c r="AQ732" i="4"/>
  <c r="AQ733" i="4"/>
  <c r="AQ734" i="4"/>
  <c r="AQ735" i="4"/>
  <c r="AQ736" i="4"/>
  <c r="AQ737" i="4"/>
  <c r="AQ738" i="4"/>
  <c r="AQ739" i="4"/>
  <c r="AQ740" i="4"/>
  <c r="AQ741" i="4"/>
  <c r="AQ742" i="4"/>
  <c r="AQ743" i="4"/>
  <c r="AQ744" i="4"/>
  <c r="AQ745" i="4"/>
  <c r="AQ746" i="4"/>
  <c r="AQ747" i="4"/>
  <c r="AQ748" i="4"/>
  <c r="AQ749" i="4"/>
  <c r="AQ750" i="4"/>
  <c r="AQ751" i="4"/>
  <c r="AQ752" i="4"/>
  <c r="AQ753" i="4"/>
  <c r="AQ754" i="4"/>
  <c r="AQ755" i="4"/>
  <c r="AQ756" i="4"/>
  <c r="AQ757" i="4"/>
  <c r="AQ758" i="4"/>
  <c r="AQ759" i="4"/>
  <c r="AQ760" i="4"/>
  <c r="AQ761" i="4"/>
  <c r="AQ762" i="4"/>
  <c r="AQ763" i="4"/>
  <c r="AQ764" i="4"/>
  <c r="AQ765" i="4"/>
  <c r="AQ766" i="4"/>
  <c r="AQ767" i="4"/>
  <c r="AQ768" i="4"/>
  <c r="AQ769" i="4"/>
  <c r="AQ770" i="4"/>
  <c r="AQ771" i="4"/>
  <c r="AQ772" i="4"/>
  <c r="AQ773" i="4"/>
  <c r="AQ774" i="4"/>
  <c r="AQ775" i="4"/>
  <c r="AQ776" i="4"/>
  <c r="AQ777" i="4"/>
  <c r="AQ778" i="4"/>
  <c r="AQ779" i="4"/>
  <c r="AQ780" i="4"/>
  <c r="AQ781" i="4"/>
  <c r="AQ782" i="4"/>
  <c r="AQ783" i="4"/>
  <c r="AQ784" i="4"/>
  <c r="AQ785" i="4"/>
  <c r="AQ786" i="4"/>
  <c r="AQ787" i="4"/>
  <c r="AQ788" i="4"/>
  <c r="AQ789" i="4"/>
  <c r="AQ790" i="4"/>
  <c r="AQ791" i="4"/>
  <c r="AQ792" i="4"/>
  <c r="AQ793" i="4"/>
  <c r="AQ794" i="4"/>
  <c r="AQ795" i="4"/>
  <c r="AQ796" i="4"/>
  <c r="AQ797" i="4"/>
  <c r="AQ798" i="4"/>
  <c r="AQ799" i="4"/>
  <c r="AQ800" i="4"/>
  <c r="AQ801" i="4"/>
  <c r="AQ802" i="4"/>
  <c r="AQ803" i="4"/>
  <c r="AQ804" i="4"/>
  <c r="AQ805" i="4"/>
  <c r="AQ806" i="4"/>
  <c r="AQ807" i="4"/>
  <c r="AQ808" i="4"/>
  <c r="AQ809" i="4"/>
  <c r="AQ810" i="4"/>
  <c r="AQ811" i="4"/>
  <c r="AQ812" i="4"/>
  <c r="AQ813" i="4"/>
  <c r="AQ814" i="4"/>
  <c r="AQ815" i="4"/>
  <c r="AQ816" i="4"/>
  <c r="AQ817" i="4"/>
  <c r="AQ818" i="4"/>
  <c r="AQ819" i="4"/>
  <c r="AQ820" i="4"/>
  <c r="AQ821" i="4"/>
  <c r="AQ822" i="4"/>
  <c r="AQ823" i="4"/>
  <c r="AQ824" i="4"/>
  <c r="AQ825" i="4"/>
  <c r="AQ826" i="4"/>
  <c r="AQ827" i="4"/>
  <c r="AQ828" i="4"/>
  <c r="AQ829" i="4"/>
  <c r="AQ830" i="4"/>
  <c r="AQ831" i="4"/>
  <c r="AQ832" i="4"/>
  <c r="AQ833" i="4"/>
  <c r="AQ834" i="4"/>
  <c r="AQ835" i="4"/>
  <c r="AQ836" i="4"/>
  <c r="AQ837" i="4"/>
  <c r="AQ838" i="4"/>
  <c r="AQ839" i="4"/>
  <c r="AQ840" i="4"/>
  <c r="AQ841" i="4"/>
  <c r="AQ842" i="4"/>
  <c r="AQ843" i="4"/>
  <c r="AQ844" i="4"/>
  <c r="AQ845" i="4"/>
  <c r="AQ846" i="4"/>
  <c r="AQ847" i="4"/>
  <c r="AQ848" i="4"/>
  <c r="AQ849" i="4"/>
  <c r="AQ850" i="4"/>
  <c r="AQ851" i="4"/>
  <c r="AQ852" i="4"/>
  <c r="AQ853" i="4"/>
  <c r="AQ854" i="4"/>
  <c r="AQ855" i="4"/>
  <c r="AQ856" i="4"/>
  <c r="AQ857" i="4"/>
  <c r="AQ858" i="4"/>
  <c r="AQ859" i="4"/>
  <c r="AQ860" i="4"/>
  <c r="AQ861" i="4"/>
  <c r="AQ862" i="4"/>
  <c r="AQ863" i="4"/>
  <c r="AQ864" i="4"/>
  <c r="AQ865" i="4"/>
  <c r="AQ866" i="4"/>
  <c r="AQ867" i="4"/>
  <c r="AQ868" i="4"/>
  <c r="AQ869" i="4"/>
  <c r="AQ870" i="4"/>
  <c r="AQ871" i="4"/>
  <c r="AQ872" i="4"/>
  <c r="AQ873" i="4"/>
  <c r="AQ874" i="4"/>
  <c r="AQ875" i="4"/>
  <c r="AQ876" i="4"/>
  <c r="AQ877" i="4"/>
  <c r="AQ878" i="4"/>
  <c r="AQ879" i="4"/>
  <c r="AQ880" i="4"/>
  <c r="AQ881" i="4"/>
  <c r="AQ882" i="4"/>
  <c r="AQ883" i="4"/>
  <c r="AQ884" i="4"/>
  <c r="AQ885" i="4"/>
  <c r="AQ886" i="4"/>
  <c r="AQ887" i="4"/>
  <c r="AQ888" i="4"/>
  <c r="AQ889" i="4"/>
  <c r="AQ890" i="4"/>
  <c r="AQ891" i="4"/>
  <c r="AQ892" i="4"/>
  <c r="AQ893" i="4"/>
  <c r="AQ894" i="4"/>
  <c r="AQ895" i="4"/>
  <c r="AQ896" i="4"/>
  <c r="AQ897" i="4"/>
  <c r="AQ898" i="4"/>
  <c r="AQ899" i="4"/>
  <c r="AQ900" i="4"/>
  <c r="AQ901" i="4"/>
  <c r="AQ902" i="4"/>
  <c r="AQ903" i="4"/>
  <c r="AQ904" i="4"/>
  <c r="AQ905" i="4"/>
  <c r="AQ906" i="4"/>
  <c r="AQ907" i="4"/>
  <c r="AQ908" i="4"/>
  <c r="AQ909" i="4"/>
  <c r="AQ910" i="4"/>
  <c r="AQ911" i="4"/>
  <c r="AQ912" i="4"/>
  <c r="AQ913" i="4"/>
  <c r="AQ914" i="4"/>
  <c r="AQ915" i="4"/>
  <c r="AQ916" i="4"/>
  <c r="AQ917" i="4"/>
  <c r="AQ918" i="4"/>
  <c r="AQ919" i="4"/>
  <c r="AQ920" i="4"/>
  <c r="AQ921" i="4"/>
  <c r="AQ922" i="4"/>
  <c r="AQ923" i="4"/>
  <c r="AQ924" i="4"/>
  <c r="AQ925" i="4"/>
  <c r="AQ926" i="4"/>
  <c r="AQ927" i="4"/>
  <c r="AQ928" i="4"/>
  <c r="AQ929" i="4"/>
  <c r="AQ930" i="4"/>
  <c r="AQ931" i="4"/>
  <c r="AQ932" i="4"/>
  <c r="AQ933" i="4"/>
  <c r="AQ934" i="4"/>
  <c r="AQ935" i="4"/>
  <c r="AQ936" i="4"/>
  <c r="AQ937" i="4"/>
  <c r="AQ938" i="4"/>
  <c r="AQ939" i="4"/>
  <c r="AQ940" i="4"/>
  <c r="AQ941" i="4"/>
  <c r="AQ942" i="4"/>
  <c r="AQ943" i="4"/>
  <c r="AQ944" i="4"/>
  <c r="AQ945" i="4"/>
  <c r="AQ946" i="4"/>
  <c r="AQ947" i="4"/>
  <c r="AQ948" i="4"/>
  <c r="AQ949" i="4"/>
  <c r="AQ950" i="4"/>
  <c r="AQ951" i="4"/>
  <c r="AQ952" i="4"/>
  <c r="AQ953" i="4"/>
  <c r="AQ954" i="4"/>
  <c r="AQ955" i="4"/>
  <c r="AQ956" i="4"/>
  <c r="AQ957" i="4"/>
  <c r="AQ958" i="4"/>
  <c r="AQ959" i="4"/>
  <c r="AQ960" i="4"/>
  <c r="AQ961" i="4"/>
  <c r="AQ962" i="4"/>
  <c r="AQ963" i="4"/>
  <c r="AQ964" i="4"/>
  <c r="AQ965" i="4"/>
  <c r="AQ966" i="4"/>
  <c r="AQ967" i="4"/>
  <c r="AQ968" i="4"/>
  <c r="AQ969" i="4"/>
  <c r="AQ970" i="4"/>
  <c r="AQ971" i="4"/>
  <c r="AQ972" i="4"/>
  <c r="AQ973" i="4"/>
  <c r="AQ974" i="4"/>
  <c r="AQ975" i="4"/>
  <c r="AQ976" i="4"/>
  <c r="AQ977" i="4"/>
  <c r="AQ978" i="4"/>
  <c r="AQ979" i="4"/>
  <c r="AQ980" i="4"/>
  <c r="AQ981" i="4"/>
  <c r="AQ982" i="4"/>
  <c r="AQ983" i="4"/>
  <c r="AQ984" i="4"/>
  <c r="AQ985" i="4"/>
  <c r="AQ986" i="4"/>
  <c r="AQ987" i="4"/>
  <c r="AQ988" i="4"/>
  <c r="AQ989" i="4"/>
  <c r="AQ990" i="4"/>
  <c r="AQ991" i="4"/>
  <c r="AQ992" i="4"/>
  <c r="AQ993" i="4"/>
  <c r="AQ994" i="4"/>
  <c r="AQ995" i="4"/>
  <c r="AQ996" i="4"/>
  <c r="AQ997" i="4"/>
  <c r="AQ998" i="4"/>
  <c r="AQ999" i="4"/>
  <c r="AQ1000" i="4"/>
  <c r="AQ1001" i="4"/>
  <c r="AQ1002" i="4"/>
  <c r="AQ1003" i="4"/>
  <c r="AQ1004" i="4"/>
  <c r="AQ1005" i="4"/>
  <c r="AQ1006" i="4"/>
  <c r="AQ1007" i="4"/>
  <c r="AQ1008" i="4"/>
  <c r="AQ1009" i="4"/>
  <c r="AQ1010" i="4"/>
  <c r="AQ1011" i="4"/>
  <c r="AQ1012" i="4"/>
  <c r="AQ1013" i="4"/>
  <c r="AQ1014" i="4"/>
  <c r="AQ1015" i="4"/>
  <c r="AQ1016" i="4"/>
  <c r="AQ1017" i="4"/>
  <c r="AQ1018" i="4"/>
  <c r="AQ1019" i="4"/>
  <c r="AQ1020" i="4"/>
  <c r="AQ1021" i="4"/>
  <c r="AQ1022" i="4"/>
  <c r="AQ1023" i="4"/>
  <c r="AQ1024" i="4"/>
  <c r="AQ1025" i="4"/>
  <c r="AQ1026" i="4"/>
  <c r="AQ1027" i="4"/>
  <c r="AQ1028" i="4"/>
  <c r="AQ1029" i="4"/>
  <c r="AQ1030" i="4"/>
  <c r="AQ1031" i="4"/>
  <c r="AQ1032" i="4"/>
  <c r="AQ1033" i="4"/>
  <c r="AQ1034" i="4"/>
  <c r="AQ1035" i="4"/>
  <c r="AQ1036" i="4"/>
  <c r="AQ1037" i="4"/>
  <c r="AQ1038" i="4"/>
  <c r="AQ1039" i="4"/>
  <c r="AQ1040" i="4"/>
  <c r="AQ1041" i="4"/>
  <c r="AQ1042" i="4"/>
  <c r="AQ1043" i="4"/>
  <c r="AQ1044" i="4"/>
  <c r="AQ1045" i="4"/>
  <c r="AQ1046" i="4"/>
  <c r="AQ1047" i="4"/>
  <c r="AQ1048" i="4"/>
  <c r="AQ1049" i="4"/>
  <c r="AQ1050" i="4"/>
  <c r="AQ1051" i="4"/>
  <c r="AQ1052" i="4"/>
  <c r="AQ1053" i="4"/>
  <c r="AQ1054" i="4"/>
  <c r="AQ1055" i="4"/>
  <c r="AQ1056" i="4"/>
  <c r="AQ1057" i="4"/>
  <c r="AQ1058" i="4"/>
  <c r="AQ1059" i="4"/>
  <c r="AQ1060" i="4"/>
  <c r="AQ1061" i="4"/>
  <c r="AQ1062" i="4"/>
  <c r="AQ1063" i="4"/>
  <c r="AQ1064" i="4"/>
  <c r="AQ1065" i="4"/>
  <c r="AQ1066" i="4"/>
  <c r="AQ1067" i="4"/>
  <c r="AQ1068" i="4"/>
  <c r="AQ1069" i="4"/>
  <c r="AQ1070" i="4"/>
  <c r="AQ1071" i="4"/>
  <c r="AQ1072" i="4"/>
  <c r="AQ1073" i="4"/>
  <c r="AQ1074" i="4"/>
  <c r="AQ1075" i="4"/>
  <c r="AQ1076" i="4"/>
  <c r="AQ1077" i="4"/>
  <c r="AQ1078" i="4"/>
  <c r="AQ1079" i="4"/>
  <c r="AQ1080" i="4"/>
  <c r="AQ1081" i="4"/>
  <c r="AQ1082" i="4"/>
  <c r="AQ1083" i="4"/>
  <c r="AQ1084" i="4"/>
  <c r="AQ1085" i="4"/>
  <c r="AQ1086" i="4"/>
  <c r="AQ1087" i="4"/>
  <c r="AQ1088" i="4"/>
  <c r="AQ1089" i="4"/>
  <c r="AQ1090" i="4"/>
  <c r="AQ1091" i="4"/>
  <c r="AQ1092" i="4"/>
  <c r="AQ1093" i="4"/>
  <c r="AQ1094" i="4"/>
  <c r="AQ1095" i="4"/>
  <c r="AQ1096" i="4"/>
  <c r="AQ1097" i="4"/>
  <c r="AQ1098" i="4"/>
  <c r="AQ1099" i="4"/>
  <c r="AQ1100" i="4"/>
  <c r="AQ1101" i="4"/>
  <c r="AQ1102" i="4"/>
  <c r="AQ1103" i="4"/>
  <c r="AQ1104" i="4"/>
  <c r="AQ1105" i="4"/>
  <c r="AQ1106" i="4"/>
  <c r="AQ1107" i="4"/>
  <c r="AQ1108" i="4"/>
  <c r="AQ1109" i="4"/>
  <c r="AQ1110" i="4"/>
  <c r="AQ1111" i="4"/>
  <c r="AQ1112" i="4"/>
  <c r="AQ1113" i="4"/>
  <c r="AQ1114" i="4"/>
  <c r="AQ1115" i="4"/>
  <c r="AQ1116" i="4"/>
  <c r="AQ1117" i="4"/>
  <c r="AQ1118" i="4"/>
  <c r="AQ1119" i="4"/>
  <c r="AQ1120" i="4"/>
  <c r="AQ1121" i="4"/>
  <c r="AQ1122" i="4"/>
  <c r="AQ1123" i="4"/>
  <c r="AQ1124" i="4"/>
  <c r="T3" i="5"/>
  <c r="B3" i="4" s="1"/>
  <c r="T4" i="5"/>
  <c r="B4" i="4" s="1"/>
  <c r="T5" i="5"/>
  <c r="B5" i="4" s="1"/>
  <c r="T6" i="5"/>
  <c r="B6" i="4" s="1"/>
  <c r="T7" i="5"/>
  <c r="B7" i="4" s="1"/>
  <c r="T8" i="5"/>
  <c r="B8" i="4" s="1"/>
  <c r="T9" i="5"/>
  <c r="B9" i="4" s="1"/>
  <c r="T10" i="5"/>
  <c r="B10" i="4" s="1"/>
  <c r="T11" i="5"/>
  <c r="B11" i="4" s="1"/>
  <c r="T12" i="5"/>
  <c r="B12" i="4" s="1"/>
  <c r="T13" i="5"/>
  <c r="B13" i="4" s="1"/>
  <c r="T14" i="5"/>
  <c r="B14" i="4" s="1"/>
  <c r="T15" i="5"/>
  <c r="B15" i="4" s="1"/>
  <c r="T16" i="5"/>
  <c r="B16" i="4" s="1"/>
  <c r="T17" i="5"/>
  <c r="B17" i="4" s="1"/>
  <c r="T18" i="5"/>
  <c r="B18" i="4" s="1"/>
  <c r="T19" i="5"/>
  <c r="B19" i="4" s="1"/>
  <c r="T20" i="5"/>
  <c r="B20" i="4" s="1"/>
  <c r="T21" i="5"/>
  <c r="B21" i="4" s="1"/>
  <c r="T22" i="5"/>
  <c r="B22" i="4" s="1"/>
  <c r="T23" i="5"/>
  <c r="B23" i="4" s="1"/>
  <c r="T24" i="5"/>
  <c r="B24" i="4" s="1"/>
  <c r="T25" i="5"/>
  <c r="T26" i="5"/>
  <c r="B26" i="4" s="1"/>
  <c r="T27" i="5"/>
  <c r="B27" i="4" s="1"/>
  <c r="T28" i="5"/>
  <c r="B28" i="4" s="1"/>
  <c r="T29" i="5"/>
  <c r="B29" i="4" s="1"/>
  <c r="T30" i="5"/>
  <c r="B30" i="4" s="1"/>
  <c r="T31" i="5"/>
  <c r="B31" i="4" s="1"/>
  <c r="T32" i="5"/>
  <c r="B32" i="4" s="1"/>
  <c r="T33" i="5"/>
  <c r="T34" i="5"/>
  <c r="B34" i="4" s="1"/>
  <c r="T35" i="5"/>
  <c r="B35" i="4" s="1"/>
  <c r="T36" i="5"/>
  <c r="B36" i="4" s="1"/>
  <c r="T37" i="5"/>
  <c r="B37" i="4" s="1"/>
  <c r="T38" i="5"/>
  <c r="B38" i="4" s="1"/>
  <c r="T39" i="5"/>
  <c r="B39" i="4" s="1"/>
  <c r="T40" i="5"/>
  <c r="B40" i="4" s="1"/>
  <c r="T41" i="5"/>
  <c r="T42" i="5"/>
  <c r="B42" i="4" s="1"/>
  <c r="T43" i="5"/>
  <c r="B43" i="4" s="1"/>
  <c r="T44" i="5"/>
  <c r="B44" i="4" s="1"/>
  <c r="T45" i="5"/>
  <c r="B45" i="4" s="1"/>
  <c r="T46" i="5"/>
  <c r="B46" i="4" s="1"/>
  <c r="T47" i="5"/>
  <c r="B47" i="4" s="1"/>
  <c r="T48" i="5"/>
  <c r="B48" i="4" s="1"/>
  <c r="T49" i="5"/>
  <c r="T50" i="5"/>
  <c r="B50" i="4" s="1"/>
  <c r="T51" i="5"/>
  <c r="B51" i="4" s="1"/>
  <c r="T52" i="5"/>
  <c r="B52" i="4" s="1"/>
  <c r="T53" i="5"/>
  <c r="B53" i="4" s="1"/>
  <c r="T54" i="5"/>
  <c r="B54" i="4" s="1"/>
  <c r="T55" i="5"/>
  <c r="B55" i="4" s="1"/>
  <c r="T56" i="5"/>
  <c r="B56" i="4" s="1"/>
  <c r="T57" i="5"/>
  <c r="T58" i="5"/>
  <c r="B58" i="4" s="1"/>
  <c r="T59" i="5"/>
  <c r="B59" i="4" s="1"/>
  <c r="T60" i="5"/>
  <c r="B60" i="4" s="1"/>
  <c r="T61" i="5"/>
  <c r="B61" i="4" s="1"/>
  <c r="T62" i="5"/>
  <c r="B62" i="4" s="1"/>
  <c r="T63" i="5"/>
  <c r="B63" i="4" s="1"/>
  <c r="T64" i="5"/>
  <c r="B64" i="4" s="1"/>
  <c r="T65" i="5"/>
  <c r="T66" i="5"/>
  <c r="B66" i="4" s="1"/>
  <c r="T67" i="5"/>
  <c r="B67" i="4" s="1"/>
  <c r="T68" i="5"/>
  <c r="B68" i="4" s="1"/>
  <c r="T69" i="5"/>
  <c r="B69" i="4" s="1"/>
  <c r="T70" i="5"/>
  <c r="B70" i="4" s="1"/>
  <c r="T71" i="5"/>
  <c r="B71" i="4" s="1"/>
  <c r="T72" i="5"/>
  <c r="B72" i="4" s="1"/>
  <c r="T73" i="5"/>
  <c r="B73" i="4" s="1"/>
  <c r="T74" i="5"/>
  <c r="B74" i="4" s="1"/>
  <c r="T75" i="5"/>
  <c r="B75" i="4" s="1"/>
  <c r="T76" i="5"/>
  <c r="B76" i="4" s="1"/>
  <c r="T77" i="5"/>
  <c r="B77" i="4" s="1"/>
  <c r="T78" i="5"/>
  <c r="B78" i="4" s="1"/>
  <c r="T79" i="5"/>
  <c r="B79" i="4" s="1"/>
  <c r="T80" i="5"/>
  <c r="B80" i="4" s="1"/>
  <c r="T81" i="5"/>
  <c r="T82" i="5"/>
  <c r="B82" i="4" s="1"/>
  <c r="T83" i="5"/>
  <c r="B83" i="4" s="1"/>
  <c r="T84" i="5"/>
  <c r="B84" i="4" s="1"/>
  <c r="T85" i="5"/>
  <c r="B85" i="4" s="1"/>
  <c r="T86" i="5"/>
  <c r="B86" i="4" s="1"/>
  <c r="T87" i="5"/>
  <c r="B87" i="4" s="1"/>
  <c r="T88" i="5"/>
  <c r="B88" i="4" s="1"/>
  <c r="T89" i="5"/>
  <c r="T90" i="5"/>
  <c r="B90" i="4" s="1"/>
  <c r="T91" i="5"/>
  <c r="B91" i="4" s="1"/>
  <c r="T92" i="5"/>
  <c r="B92" i="4" s="1"/>
  <c r="T93" i="5"/>
  <c r="B93" i="4" s="1"/>
  <c r="T94" i="5"/>
  <c r="B94" i="4" s="1"/>
  <c r="T95" i="5"/>
  <c r="B95" i="4" s="1"/>
  <c r="T96" i="5"/>
  <c r="B96" i="4" s="1"/>
  <c r="T97" i="5"/>
  <c r="T98" i="5"/>
  <c r="B98" i="4" s="1"/>
  <c r="T99" i="5"/>
  <c r="B99" i="4" s="1"/>
  <c r="T100" i="5"/>
  <c r="B100" i="4" s="1"/>
  <c r="T101" i="5"/>
  <c r="B101" i="4" s="1"/>
  <c r="T102" i="5"/>
  <c r="B102" i="4" s="1"/>
  <c r="T103" i="5"/>
  <c r="B103" i="4" s="1"/>
  <c r="T104" i="5"/>
  <c r="B104" i="4" s="1"/>
  <c r="T105" i="5"/>
  <c r="T106" i="5"/>
  <c r="B106" i="4" s="1"/>
  <c r="T107" i="5"/>
  <c r="B107" i="4" s="1"/>
  <c r="T108" i="5"/>
  <c r="B108" i="4" s="1"/>
  <c r="T109" i="5"/>
  <c r="B109" i="4" s="1"/>
  <c r="T110" i="5"/>
  <c r="B110" i="4" s="1"/>
  <c r="T111" i="5"/>
  <c r="B111" i="4" s="1"/>
  <c r="T112" i="5"/>
  <c r="B112" i="4" s="1"/>
  <c r="T113" i="5"/>
  <c r="T114" i="5"/>
  <c r="B114" i="4" s="1"/>
  <c r="T115" i="5"/>
  <c r="B115" i="4" s="1"/>
  <c r="T116" i="5"/>
  <c r="B116" i="4" s="1"/>
  <c r="T117" i="5"/>
  <c r="B117" i="4" s="1"/>
  <c r="T118" i="5"/>
  <c r="B118" i="4" s="1"/>
  <c r="T119" i="5"/>
  <c r="B119" i="4" s="1"/>
  <c r="T120" i="5"/>
  <c r="B120" i="4" s="1"/>
  <c r="T121" i="5"/>
  <c r="T122" i="5"/>
  <c r="B122" i="4" s="1"/>
  <c r="T123" i="5"/>
  <c r="B123" i="4" s="1"/>
  <c r="T124" i="5"/>
  <c r="B124" i="4" s="1"/>
  <c r="T125" i="5"/>
  <c r="B125" i="4" s="1"/>
  <c r="T126" i="5"/>
  <c r="B126" i="4" s="1"/>
  <c r="T127" i="5"/>
  <c r="B127" i="4" s="1"/>
  <c r="T128" i="5"/>
  <c r="B128" i="4" s="1"/>
  <c r="T129" i="5"/>
  <c r="T130" i="5"/>
  <c r="B130" i="4" s="1"/>
  <c r="T131" i="5"/>
  <c r="B131" i="4" s="1"/>
  <c r="T132" i="5"/>
  <c r="B132" i="4" s="1"/>
  <c r="T133" i="5"/>
  <c r="B133" i="4" s="1"/>
  <c r="T134" i="5"/>
  <c r="B134" i="4" s="1"/>
  <c r="T135" i="5"/>
  <c r="B135" i="4" s="1"/>
  <c r="T136" i="5"/>
  <c r="B136" i="4" s="1"/>
  <c r="T137" i="5"/>
  <c r="T138" i="5"/>
  <c r="B138" i="4" s="1"/>
  <c r="T139" i="5"/>
  <c r="B139" i="4" s="1"/>
  <c r="T140" i="5"/>
  <c r="B140" i="4" s="1"/>
  <c r="T141" i="5"/>
  <c r="B141" i="4" s="1"/>
  <c r="T142" i="5"/>
  <c r="B142" i="4" s="1"/>
  <c r="T143" i="5"/>
  <c r="B143" i="4" s="1"/>
  <c r="T144" i="5"/>
  <c r="B144" i="4" s="1"/>
  <c r="T145" i="5"/>
  <c r="T146" i="5"/>
  <c r="B146" i="4" s="1"/>
  <c r="T147" i="5"/>
  <c r="B147" i="4" s="1"/>
  <c r="T148" i="5"/>
  <c r="B148" i="4" s="1"/>
  <c r="T149" i="5"/>
  <c r="B149" i="4" s="1"/>
  <c r="T150" i="5"/>
  <c r="B150" i="4" s="1"/>
  <c r="T151" i="5"/>
  <c r="B151" i="4" s="1"/>
  <c r="T152" i="5"/>
  <c r="B152" i="4" s="1"/>
  <c r="T153" i="5"/>
  <c r="T154" i="5"/>
  <c r="B154" i="4" s="1"/>
  <c r="T155" i="5"/>
  <c r="B155" i="4" s="1"/>
  <c r="T156" i="5"/>
  <c r="B156" i="4" s="1"/>
  <c r="T157" i="5"/>
  <c r="B157" i="4" s="1"/>
  <c r="T158" i="5"/>
  <c r="B158" i="4" s="1"/>
  <c r="T159" i="5"/>
  <c r="B159" i="4" s="1"/>
  <c r="T160" i="5"/>
  <c r="B160" i="4" s="1"/>
  <c r="T161" i="5"/>
  <c r="T162" i="5"/>
  <c r="B162" i="4" s="1"/>
  <c r="T163" i="5"/>
  <c r="B163" i="4" s="1"/>
  <c r="T164" i="5"/>
  <c r="B164" i="4" s="1"/>
  <c r="T165" i="5"/>
  <c r="B165" i="4" s="1"/>
  <c r="T166" i="5"/>
  <c r="B166" i="4" s="1"/>
  <c r="T167" i="5"/>
  <c r="B167" i="4" s="1"/>
  <c r="T168" i="5"/>
  <c r="B168" i="4" s="1"/>
  <c r="T169" i="5"/>
  <c r="T170" i="5"/>
  <c r="B170" i="4" s="1"/>
  <c r="T171" i="5"/>
  <c r="B171" i="4" s="1"/>
  <c r="T172" i="5"/>
  <c r="B172" i="4" s="1"/>
  <c r="T173" i="5"/>
  <c r="B173" i="4" s="1"/>
  <c r="T174" i="5"/>
  <c r="B174" i="4" s="1"/>
  <c r="T175" i="5"/>
  <c r="B175" i="4" s="1"/>
  <c r="T176" i="5"/>
  <c r="B176" i="4" s="1"/>
  <c r="T177" i="5"/>
  <c r="T178" i="5"/>
  <c r="B178" i="4" s="1"/>
  <c r="T179" i="5"/>
  <c r="B179" i="4" s="1"/>
  <c r="T180" i="5"/>
  <c r="B180" i="4" s="1"/>
  <c r="T181" i="5"/>
  <c r="B181" i="4" s="1"/>
  <c r="T182" i="5"/>
  <c r="B182" i="4" s="1"/>
  <c r="T183" i="5"/>
  <c r="B183" i="4" s="1"/>
  <c r="T184" i="5"/>
  <c r="B184" i="4" s="1"/>
  <c r="T185" i="5"/>
  <c r="T186" i="5"/>
  <c r="B186" i="4" s="1"/>
  <c r="T187" i="5"/>
  <c r="B187" i="4" s="1"/>
  <c r="T188" i="5"/>
  <c r="B188" i="4" s="1"/>
  <c r="T189" i="5"/>
  <c r="B189" i="4" s="1"/>
  <c r="T190" i="5"/>
  <c r="B190" i="4" s="1"/>
  <c r="T191" i="5"/>
  <c r="B191" i="4" s="1"/>
  <c r="T192" i="5"/>
  <c r="B192" i="4" s="1"/>
  <c r="T193" i="5"/>
  <c r="T194" i="5"/>
  <c r="B194" i="4" s="1"/>
  <c r="T195" i="5"/>
  <c r="B195" i="4" s="1"/>
  <c r="T196" i="5"/>
  <c r="B196" i="4" s="1"/>
  <c r="T197" i="5"/>
  <c r="B197" i="4" s="1"/>
  <c r="T198" i="5"/>
  <c r="B198" i="4" s="1"/>
  <c r="T199" i="5"/>
  <c r="B199" i="4" s="1"/>
  <c r="T200" i="5"/>
  <c r="B200" i="4" s="1"/>
  <c r="T201" i="5"/>
  <c r="B201" i="4" s="1"/>
  <c r="T202" i="5"/>
  <c r="B202" i="4" s="1"/>
  <c r="T203" i="5"/>
  <c r="B203" i="4" s="1"/>
  <c r="T204" i="5"/>
  <c r="B204" i="4" s="1"/>
  <c r="T205" i="5"/>
  <c r="B205" i="4" s="1"/>
  <c r="T206" i="5"/>
  <c r="B206" i="4" s="1"/>
  <c r="T207" i="5"/>
  <c r="B207" i="4" s="1"/>
  <c r="T208" i="5"/>
  <c r="B208" i="4" s="1"/>
  <c r="T209" i="5"/>
  <c r="T210" i="5"/>
  <c r="B210" i="4" s="1"/>
  <c r="T211" i="5"/>
  <c r="B211" i="4" s="1"/>
  <c r="T212" i="5"/>
  <c r="B212" i="4" s="1"/>
  <c r="T213" i="5"/>
  <c r="B213" i="4" s="1"/>
  <c r="T214" i="5"/>
  <c r="B214" i="4" s="1"/>
  <c r="T215" i="5"/>
  <c r="B215" i="4" s="1"/>
  <c r="T216" i="5"/>
  <c r="B216" i="4" s="1"/>
  <c r="T217" i="5"/>
  <c r="T218" i="5"/>
  <c r="B218" i="4" s="1"/>
  <c r="T219" i="5"/>
  <c r="B219" i="4" s="1"/>
  <c r="T220" i="5"/>
  <c r="B220" i="4" s="1"/>
  <c r="T221" i="5"/>
  <c r="B221" i="4" s="1"/>
  <c r="T222" i="5"/>
  <c r="B222" i="4" s="1"/>
  <c r="T223" i="5"/>
  <c r="B223" i="4" s="1"/>
  <c r="T224" i="5"/>
  <c r="B224" i="4" s="1"/>
  <c r="T225" i="5"/>
  <c r="T226" i="5"/>
  <c r="B226" i="4" s="1"/>
  <c r="T227" i="5"/>
  <c r="B227" i="4" s="1"/>
  <c r="T228" i="5"/>
  <c r="B228" i="4" s="1"/>
  <c r="T229" i="5"/>
  <c r="B229" i="4" s="1"/>
  <c r="T230" i="5"/>
  <c r="B230" i="4" s="1"/>
  <c r="T231" i="5"/>
  <c r="B231" i="4" s="1"/>
  <c r="T232" i="5"/>
  <c r="B232" i="4" s="1"/>
  <c r="T233" i="5"/>
  <c r="T234" i="5"/>
  <c r="B234" i="4" s="1"/>
  <c r="T235" i="5"/>
  <c r="B235" i="4" s="1"/>
  <c r="T236" i="5"/>
  <c r="B236" i="4" s="1"/>
  <c r="T237" i="5"/>
  <c r="B237" i="4" s="1"/>
  <c r="T238" i="5"/>
  <c r="B238" i="4" s="1"/>
  <c r="T239" i="5"/>
  <c r="B239" i="4" s="1"/>
  <c r="T240" i="5"/>
  <c r="B240" i="4" s="1"/>
  <c r="T241" i="5"/>
  <c r="T242" i="5"/>
  <c r="B242" i="4" s="1"/>
  <c r="T243" i="5"/>
  <c r="B243" i="4" s="1"/>
  <c r="T244" i="5"/>
  <c r="B244" i="4" s="1"/>
  <c r="T245" i="5"/>
  <c r="B245" i="4" s="1"/>
  <c r="T246" i="5"/>
  <c r="B246" i="4" s="1"/>
  <c r="T247" i="5"/>
  <c r="B247" i="4" s="1"/>
  <c r="T248" i="5"/>
  <c r="B248" i="4" s="1"/>
  <c r="T249" i="5"/>
  <c r="T250" i="5"/>
  <c r="B250" i="4" s="1"/>
  <c r="T251" i="5"/>
  <c r="B251" i="4" s="1"/>
  <c r="T252" i="5"/>
  <c r="B252" i="4" s="1"/>
  <c r="T253" i="5"/>
  <c r="B253" i="4" s="1"/>
  <c r="T254" i="5"/>
  <c r="B254" i="4" s="1"/>
  <c r="T255" i="5"/>
  <c r="B255" i="4" s="1"/>
  <c r="T256" i="5"/>
  <c r="B256" i="4" s="1"/>
  <c r="T257" i="5"/>
  <c r="T258" i="5"/>
  <c r="B258" i="4" s="1"/>
  <c r="T259" i="5"/>
  <c r="B259" i="4" s="1"/>
  <c r="T260" i="5"/>
  <c r="B260" i="4" s="1"/>
  <c r="T261" i="5"/>
  <c r="B261" i="4" s="1"/>
  <c r="T262" i="5"/>
  <c r="B262" i="4" s="1"/>
  <c r="T263" i="5"/>
  <c r="B263" i="4" s="1"/>
  <c r="T264" i="5"/>
  <c r="B264" i="4" s="1"/>
  <c r="T265" i="5"/>
  <c r="T266" i="5"/>
  <c r="B266" i="4" s="1"/>
  <c r="T267" i="5"/>
  <c r="B267" i="4" s="1"/>
  <c r="T268" i="5"/>
  <c r="B268" i="4" s="1"/>
  <c r="T269" i="5"/>
  <c r="B269" i="4" s="1"/>
  <c r="T270" i="5"/>
  <c r="B270" i="4" s="1"/>
  <c r="T271" i="5"/>
  <c r="B271" i="4" s="1"/>
  <c r="T272" i="5"/>
  <c r="B272" i="4" s="1"/>
  <c r="T273" i="5"/>
  <c r="T274" i="5"/>
  <c r="B274" i="4" s="1"/>
  <c r="T275" i="5"/>
  <c r="B275" i="4" s="1"/>
  <c r="T276" i="5"/>
  <c r="T277" i="5"/>
  <c r="B277" i="4" s="1"/>
  <c r="T278" i="5"/>
  <c r="B278" i="4" s="1"/>
  <c r="T279" i="5"/>
  <c r="B279" i="4" s="1"/>
  <c r="T280" i="5"/>
  <c r="B280" i="4" s="1"/>
  <c r="T281" i="5"/>
  <c r="T282" i="5"/>
  <c r="B282" i="4" s="1"/>
  <c r="T283" i="5"/>
  <c r="B283" i="4" s="1"/>
  <c r="T284" i="5"/>
  <c r="B284" i="4" s="1"/>
  <c r="T285" i="5"/>
  <c r="B285" i="4" s="1"/>
  <c r="T286" i="5"/>
  <c r="B286" i="4" s="1"/>
  <c r="T287" i="5"/>
  <c r="B287" i="4" s="1"/>
  <c r="T288" i="5"/>
  <c r="B288" i="4" s="1"/>
  <c r="T289" i="5"/>
  <c r="T290" i="5"/>
  <c r="B290" i="4" s="1"/>
  <c r="T291" i="5"/>
  <c r="B291" i="4" s="1"/>
  <c r="T292" i="5"/>
  <c r="B292" i="4" s="1"/>
  <c r="T293" i="5"/>
  <c r="B293" i="4" s="1"/>
  <c r="T294" i="5"/>
  <c r="B294" i="4" s="1"/>
  <c r="T295" i="5"/>
  <c r="B295" i="4" s="1"/>
  <c r="T296" i="5"/>
  <c r="B296" i="4" s="1"/>
  <c r="T297" i="5"/>
  <c r="T298" i="5"/>
  <c r="B298" i="4" s="1"/>
  <c r="T299" i="5"/>
  <c r="B299" i="4" s="1"/>
  <c r="T300" i="5"/>
  <c r="B300" i="4" s="1"/>
  <c r="T301" i="5"/>
  <c r="B301" i="4" s="1"/>
  <c r="T302" i="5"/>
  <c r="B302" i="4" s="1"/>
  <c r="T303" i="5"/>
  <c r="B303" i="4" s="1"/>
  <c r="T304" i="5"/>
  <c r="B304" i="4" s="1"/>
  <c r="T305" i="5"/>
  <c r="T306" i="5"/>
  <c r="B306" i="4" s="1"/>
  <c r="T307" i="5"/>
  <c r="B307" i="4" s="1"/>
  <c r="T308" i="5"/>
  <c r="B308" i="4" s="1"/>
  <c r="T309" i="5"/>
  <c r="B309" i="4" s="1"/>
  <c r="T310" i="5"/>
  <c r="B310" i="4" s="1"/>
  <c r="T311" i="5"/>
  <c r="B311" i="4" s="1"/>
  <c r="T312" i="5"/>
  <c r="B312" i="4" s="1"/>
  <c r="T313" i="5"/>
  <c r="T314" i="5"/>
  <c r="B314" i="4" s="1"/>
  <c r="T315" i="5"/>
  <c r="B315" i="4" s="1"/>
  <c r="T316" i="5"/>
  <c r="B316" i="4" s="1"/>
  <c r="T317" i="5"/>
  <c r="B317" i="4" s="1"/>
  <c r="T318" i="5"/>
  <c r="B318" i="4" s="1"/>
  <c r="T319" i="5"/>
  <c r="B319" i="4" s="1"/>
  <c r="T320" i="5"/>
  <c r="B320" i="4" s="1"/>
  <c r="T321" i="5"/>
  <c r="T322" i="5"/>
  <c r="B322" i="4" s="1"/>
  <c r="T323" i="5"/>
  <c r="B323" i="4" s="1"/>
  <c r="T324" i="5"/>
  <c r="B324" i="4" s="1"/>
  <c r="T325" i="5"/>
  <c r="B325" i="4" s="1"/>
  <c r="T326" i="5"/>
  <c r="B326" i="4" s="1"/>
  <c r="T327" i="5"/>
  <c r="B327" i="4" s="1"/>
  <c r="T328" i="5"/>
  <c r="B328" i="4" s="1"/>
  <c r="T329" i="5"/>
  <c r="B329" i="4" s="1"/>
  <c r="T330" i="5"/>
  <c r="B330" i="4" s="1"/>
  <c r="T331" i="5"/>
  <c r="B331" i="4" s="1"/>
  <c r="T332" i="5"/>
  <c r="B332" i="4" s="1"/>
  <c r="T333" i="5"/>
  <c r="B333" i="4" s="1"/>
  <c r="T334" i="5"/>
  <c r="B334" i="4" s="1"/>
  <c r="T335" i="5"/>
  <c r="B335" i="4" s="1"/>
  <c r="T336" i="5"/>
  <c r="B336" i="4" s="1"/>
  <c r="T337" i="5"/>
  <c r="T338" i="5"/>
  <c r="B338" i="4" s="1"/>
  <c r="T339" i="5"/>
  <c r="B339" i="4" s="1"/>
  <c r="T340" i="5"/>
  <c r="B340" i="4" s="1"/>
  <c r="T341" i="5"/>
  <c r="B341" i="4" s="1"/>
  <c r="T342" i="5"/>
  <c r="B342" i="4" s="1"/>
  <c r="T343" i="5"/>
  <c r="B343" i="4" s="1"/>
  <c r="T344" i="5"/>
  <c r="B344" i="4" s="1"/>
  <c r="T345" i="5"/>
  <c r="T346" i="5"/>
  <c r="B346" i="4" s="1"/>
  <c r="T347" i="5"/>
  <c r="B347" i="4" s="1"/>
  <c r="T348" i="5"/>
  <c r="B348" i="4" s="1"/>
  <c r="T349" i="5"/>
  <c r="B349" i="4" s="1"/>
  <c r="T350" i="5"/>
  <c r="B350" i="4" s="1"/>
  <c r="T351" i="5"/>
  <c r="B351" i="4" s="1"/>
  <c r="T352" i="5"/>
  <c r="B352" i="4" s="1"/>
  <c r="T353" i="5"/>
  <c r="T354" i="5"/>
  <c r="B354" i="4" s="1"/>
  <c r="T355" i="5"/>
  <c r="B355" i="4" s="1"/>
  <c r="T356" i="5"/>
  <c r="B356" i="4" s="1"/>
  <c r="T357" i="5"/>
  <c r="B357" i="4" s="1"/>
  <c r="T358" i="5"/>
  <c r="B358" i="4" s="1"/>
  <c r="T359" i="5"/>
  <c r="B359" i="4" s="1"/>
  <c r="T360" i="5"/>
  <c r="B360" i="4" s="1"/>
  <c r="T361" i="5"/>
  <c r="T362" i="5"/>
  <c r="B362" i="4" s="1"/>
  <c r="T363" i="5"/>
  <c r="B363" i="4" s="1"/>
  <c r="T364" i="5"/>
  <c r="B364" i="4" s="1"/>
  <c r="T365" i="5"/>
  <c r="B365" i="4" s="1"/>
  <c r="T366" i="5"/>
  <c r="B366" i="4" s="1"/>
  <c r="T367" i="5"/>
  <c r="B367" i="4" s="1"/>
  <c r="T368" i="5"/>
  <c r="B368" i="4" s="1"/>
  <c r="T369" i="5"/>
  <c r="T370" i="5"/>
  <c r="B370" i="4" s="1"/>
  <c r="T371" i="5"/>
  <c r="B371" i="4" s="1"/>
  <c r="T372" i="5"/>
  <c r="B372" i="4" s="1"/>
  <c r="T373" i="5"/>
  <c r="B373" i="4" s="1"/>
  <c r="T374" i="5"/>
  <c r="B374" i="4" s="1"/>
  <c r="T375" i="5"/>
  <c r="B375" i="4" s="1"/>
  <c r="T376" i="5"/>
  <c r="B376" i="4" s="1"/>
  <c r="T377" i="5"/>
  <c r="T378" i="5"/>
  <c r="B378" i="4" s="1"/>
  <c r="T379" i="5"/>
  <c r="B379" i="4" s="1"/>
  <c r="T380" i="5"/>
  <c r="B380" i="4" s="1"/>
  <c r="T381" i="5"/>
  <c r="B381" i="4" s="1"/>
  <c r="T382" i="5"/>
  <c r="B382" i="4" s="1"/>
  <c r="T383" i="5"/>
  <c r="B383" i="4" s="1"/>
  <c r="T384" i="5"/>
  <c r="B384" i="4" s="1"/>
  <c r="T385" i="5"/>
  <c r="T386" i="5"/>
  <c r="B386" i="4" s="1"/>
  <c r="T387" i="5"/>
  <c r="B387" i="4" s="1"/>
  <c r="T388" i="5"/>
  <c r="B388" i="4" s="1"/>
  <c r="T389" i="5"/>
  <c r="B389" i="4" s="1"/>
  <c r="T390" i="5"/>
  <c r="B390" i="4" s="1"/>
  <c r="T391" i="5"/>
  <c r="B391" i="4" s="1"/>
  <c r="T392" i="5"/>
  <c r="B392" i="4" s="1"/>
  <c r="T393" i="5"/>
  <c r="T394" i="5"/>
  <c r="B394" i="4" s="1"/>
  <c r="T395" i="5"/>
  <c r="B395" i="4" s="1"/>
  <c r="T396" i="5"/>
  <c r="B396" i="4" s="1"/>
  <c r="T397" i="5"/>
  <c r="B397" i="4" s="1"/>
  <c r="T398" i="5"/>
  <c r="B398" i="4" s="1"/>
  <c r="T399" i="5"/>
  <c r="B399" i="4" s="1"/>
  <c r="T400" i="5"/>
  <c r="B400" i="4" s="1"/>
  <c r="T401" i="5"/>
  <c r="T402" i="5"/>
  <c r="B402" i="4" s="1"/>
  <c r="T403" i="5"/>
  <c r="B403" i="4" s="1"/>
  <c r="T404" i="5"/>
  <c r="B404" i="4" s="1"/>
  <c r="T405" i="5"/>
  <c r="B405" i="4" s="1"/>
  <c r="T406" i="5"/>
  <c r="B406" i="4" s="1"/>
  <c r="T407" i="5"/>
  <c r="B407" i="4" s="1"/>
  <c r="T408" i="5"/>
  <c r="B408" i="4" s="1"/>
  <c r="T409" i="5"/>
  <c r="T410" i="5"/>
  <c r="B410" i="4" s="1"/>
  <c r="T411" i="5"/>
  <c r="B411" i="4" s="1"/>
  <c r="T412" i="5"/>
  <c r="B412" i="4" s="1"/>
  <c r="T413" i="5"/>
  <c r="B413" i="4" s="1"/>
  <c r="T414" i="5"/>
  <c r="B414" i="4" s="1"/>
  <c r="T415" i="5"/>
  <c r="B415" i="4" s="1"/>
  <c r="T416" i="5"/>
  <c r="B416" i="4" s="1"/>
  <c r="T417" i="5"/>
  <c r="T418" i="5"/>
  <c r="B418" i="4" s="1"/>
  <c r="T419" i="5"/>
  <c r="B419" i="4" s="1"/>
  <c r="T420" i="5"/>
  <c r="B420" i="4" s="1"/>
  <c r="T421" i="5"/>
  <c r="B421" i="4" s="1"/>
  <c r="T422" i="5"/>
  <c r="B422" i="4" s="1"/>
  <c r="T423" i="5"/>
  <c r="B423" i="4" s="1"/>
  <c r="T424" i="5"/>
  <c r="B424" i="4" s="1"/>
  <c r="T425" i="5"/>
  <c r="T426" i="5"/>
  <c r="B426" i="4" s="1"/>
  <c r="T427" i="5"/>
  <c r="B427" i="4" s="1"/>
  <c r="T428" i="5"/>
  <c r="B428" i="4" s="1"/>
  <c r="T429" i="5"/>
  <c r="B429" i="4" s="1"/>
  <c r="T430" i="5"/>
  <c r="B430" i="4" s="1"/>
  <c r="T431" i="5"/>
  <c r="B431" i="4" s="1"/>
  <c r="T432" i="5"/>
  <c r="B432" i="4" s="1"/>
  <c r="T433" i="5"/>
  <c r="T434" i="5"/>
  <c r="B434" i="4" s="1"/>
  <c r="T435" i="5"/>
  <c r="B435" i="4" s="1"/>
  <c r="T436" i="5"/>
  <c r="B436" i="4" s="1"/>
  <c r="T437" i="5"/>
  <c r="B437" i="4" s="1"/>
  <c r="T438" i="5"/>
  <c r="B438" i="4" s="1"/>
  <c r="T439" i="5"/>
  <c r="B439" i="4" s="1"/>
  <c r="T440" i="5"/>
  <c r="B440" i="4" s="1"/>
  <c r="T441" i="5"/>
  <c r="T442" i="5"/>
  <c r="B442" i="4" s="1"/>
  <c r="T443" i="5"/>
  <c r="B443" i="4" s="1"/>
  <c r="T444" i="5"/>
  <c r="B444" i="4" s="1"/>
  <c r="T445" i="5"/>
  <c r="B445" i="4" s="1"/>
  <c r="T446" i="5"/>
  <c r="B446" i="4" s="1"/>
  <c r="T447" i="5"/>
  <c r="B447" i="4" s="1"/>
  <c r="T448" i="5"/>
  <c r="B448" i="4" s="1"/>
  <c r="T449" i="5"/>
  <c r="T450" i="5"/>
  <c r="B450" i="4" s="1"/>
  <c r="T451" i="5"/>
  <c r="B451" i="4" s="1"/>
  <c r="T452" i="5"/>
  <c r="B452" i="4" s="1"/>
  <c r="T453" i="5"/>
  <c r="B453" i="4" s="1"/>
  <c r="T454" i="5"/>
  <c r="B454" i="4" s="1"/>
  <c r="T455" i="5"/>
  <c r="B455" i="4" s="1"/>
  <c r="T456" i="5"/>
  <c r="B456" i="4" s="1"/>
  <c r="T457" i="5"/>
  <c r="T458" i="5"/>
  <c r="B458" i="4" s="1"/>
  <c r="T459" i="5"/>
  <c r="B459" i="4" s="1"/>
  <c r="T460" i="5"/>
  <c r="B460" i="4" s="1"/>
  <c r="T461" i="5"/>
  <c r="B461" i="4" s="1"/>
  <c r="T462" i="5"/>
  <c r="B462" i="4" s="1"/>
  <c r="T463" i="5"/>
  <c r="B463" i="4" s="1"/>
  <c r="T464" i="5"/>
  <c r="B464" i="4" s="1"/>
  <c r="T465" i="5"/>
  <c r="B465" i="4" s="1"/>
  <c r="T466" i="5"/>
  <c r="B466" i="4" s="1"/>
  <c r="T467" i="5"/>
  <c r="B467" i="4" s="1"/>
  <c r="T468" i="5"/>
  <c r="B468" i="4" s="1"/>
  <c r="T469" i="5"/>
  <c r="B469" i="4" s="1"/>
  <c r="T470" i="5"/>
  <c r="B470" i="4" s="1"/>
  <c r="T471" i="5"/>
  <c r="B471" i="4" s="1"/>
  <c r="T472" i="5"/>
  <c r="B472" i="4" s="1"/>
  <c r="T473" i="5"/>
  <c r="B473" i="4" s="1"/>
  <c r="T474" i="5"/>
  <c r="B474" i="4" s="1"/>
  <c r="T475" i="5"/>
  <c r="B475" i="4" s="1"/>
  <c r="T476" i="5"/>
  <c r="B476" i="4" s="1"/>
  <c r="T477" i="5"/>
  <c r="B477" i="4" s="1"/>
  <c r="T478" i="5"/>
  <c r="B478" i="4" s="1"/>
  <c r="T479" i="5"/>
  <c r="B479" i="4" s="1"/>
  <c r="T480" i="5"/>
  <c r="B480" i="4" s="1"/>
  <c r="T481" i="5"/>
  <c r="B481" i="4" s="1"/>
  <c r="T482" i="5"/>
  <c r="B482" i="4" s="1"/>
  <c r="T483" i="5"/>
  <c r="B483" i="4" s="1"/>
  <c r="T484" i="5"/>
  <c r="B484" i="4" s="1"/>
  <c r="T485" i="5"/>
  <c r="B485" i="4" s="1"/>
  <c r="T486" i="5"/>
  <c r="B486" i="4" s="1"/>
  <c r="T487" i="5"/>
  <c r="B487" i="4" s="1"/>
  <c r="T488" i="5"/>
  <c r="B488" i="4" s="1"/>
  <c r="T489" i="5"/>
  <c r="B489" i="4" s="1"/>
  <c r="T490" i="5"/>
  <c r="B490" i="4" s="1"/>
  <c r="T491" i="5"/>
  <c r="B491" i="4" s="1"/>
  <c r="T492" i="5"/>
  <c r="B492" i="4" s="1"/>
  <c r="T493" i="5"/>
  <c r="B493" i="4" s="1"/>
  <c r="T494" i="5"/>
  <c r="B494" i="4" s="1"/>
  <c r="T495" i="5"/>
  <c r="B495" i="4" s="1"/>
  <c r="T496" i="5"/>
  <c r="B496" i="4" s="1"/>
  <c r="T497" i="5"/>
  <c r="B497" i="4" s="1"/>
  <c r="T498" i="5"/>
  <c r="B498" i="4" s="1"/>
  <c r="T499" i="5"/>
  <c r="B499" i="4" s="1"/>
  <c r="T500" i="5"/>
  <c r="B500" i="4" s="1"/>
  <c r="T501" i="5"/>
  <c r="B501" i="4" s="1"/>
  <c r="T502" i="5"/>
  <c r="B502" i="4" s="1"/>
  <c r="T503" i="5"/>
  <c r="B503" i="4" s="1"/>
  <c r="T504" i="5"/>
  <c r="B504" i="4" s="1"/>
  <c r="T505" i="5"/>
  <c r="B505" i="4" s="1"/>
  <c r="T506" i="5"/>
  <c r="B506" i="4" s="1"/>
  <c r="T507" i="5"/>
  <c r="B507" i="4" s="1"/>
  <c r="T508" i="5"/>
  <c r="B508" i="4" s="1"/>
  <c r="T509" i="5"/>
  <c r="B509" i="4" s="1"/>
  <c r="T510" i="5"/>
  <c r="B510" i="4" s="1"/>
  <c r="T511" i="5"/>
  <c r="B511" i="4" s="1"/>
  <c r="T512" i="5"/>
  <c r="B512" i="4" s="1"/>
  <c r="T513" i="5"/>
  <c r="B513" i="4" s="1"/>
  <c r="T514" i="5"/>
  <c r="B514" i="4" s="1"/>
  <c r="T515" i="5"/>
  <c r="B515" i="4" s="1"/>
  <c r="T516" i="5"/>
  <c r="B516" i="4" s="1"/>
  <c r="T517" i="5"/>
  <c r="B517" i="4" s="1"/>
  <c r="T518" i="5"/>
  <c r="B518" i="4" s="1"/>
  <c r="T519" i="5"/>
  <c r="B519" i="4" s="1"/>
  <c r="T520" i="5"/>
  <c r="B520" i="4" s="1"/>
  <c r="T521" i="5"/>
  <c r="B521" i="4" s="1"/>
  <c r="T522" i="5"/>
  <c r="B522" i="4" s="1"/>
  <c r="T523" i="5"/>
  <c r="B523" i="4" s="1"/>
  <c r="T524" i="5"/>
  <c r="B524" i="4" s="1"/>
  <c r="T525" i="5"/>
  <c r="B525" i="4" s="1"/>
  <c r="T526" i="5"/>
  <c r="B526" i="4" s="1"/>
  <c r="T527" i="5"/>
  <c r="B527" i="4" s="1"/>
  <c r="T528" i="5"/>
  <c r="B528" i="4" s="1"/>
  <c r="T529" i="5"/>
  <c r="B529" i="4" s="1"/>
  <c r="T530" i="5"/>
  <c r="B530" i="4" s="1"/>
  <c r="T531" i="5"/>
  <c r="B531" i="4" s="1"/>
  <c r="T532" i="5"/>
  <c r="B532" i="4" s="1"/>
  <c r="T533" i="5"/>
  <c r="B533" i="4" s="1"/>
  <c r="T534" i="5"/>
  <c r="B534" i="4" s="1"/>
  <c r="T535" i="5"/>
  <c r="B535" i="4" s="1"/>
  <c r="T536" i="5"/>
  <c r="B536" i="4" s="1"/>
  <c r="T537" i="5"/>
  <c r="B537" i="4" s="1"/>
  <c r="T538" i="5"/>
  <c r="B538" i="4" s="1"/>
  <c r="T539" i="5"/>
  <c r="B539" i="4" s="1"/>
  <c r="T540" i="5"/>
  <c r="B540" i="4" s="1"/>
  <c r="T541" i="5"/>
  <c r="B541" i="4" s="1"/>
  <c r="T542" i="5"/>
  <c r="B542" i="4" s="1"/>
  <c r="T543" i="5"/>
  <c r="B543" i="4" s="1"/>
  <c r="T544" i="5"/>
  <c r="B544" i="4" s="1"/>
  <c r="T545" i="5"/>
  <c r="B545" i="4" s="1"/>
  <c r="T546" i="5"/>
  <c r="B546" i="4" s="1"/>
  <c r="T547" i="5"/>
  <c r="B547" i="4" s="1"/>
  <c r="T548" i="5"/>
  <c r="B548" i="4" s="1"/>
  <c r="T549" i="5"/>
  <c r="B549" i="4" s="1"/>
  <c r="T550" i="5"/>
  <c r="B550" i="4" s="1"/>
  <c r="T551" i="5"/>
  <c r="B551" i="4" s="1"/>
  <c r="T552" i="5"/>
  <c r="B552" i="4" s="1"/>
  <c r="T553" i="5"/>
  <c r="B553" i="4" s="1"/>
  <c r="T554" i="5"/>
  <c r="B554" i="4" s="1"/>
  <c r="T555" i="5"/>
  <c r="B555" i="4" s="1"/>
  <c r="T556" i="5"/>
  <c r="B556" i="4" s="1"/>
  <c r="T557" i="5"/>
  <c r="B557" i="4" s="1"/>
  <c r="T558" i="5"/>
  <c r="B558" i="4" s="1"/>
  <c r="T559" i="5"/>
  <c r="B559" i="4" s="1"/>
  <c r="T560" i="5"/>
  <c r="B560" i="4" s="1"/>
  <c r="T561" i="5"/>
  <c r="B561" i="4" s="1"/>
  <c r="T562" i="5"/>
  <c r="B562" i="4" s="1"/>
  <c r="T563" i="5"/>
  <c r="B563" i="4" s="1"/>
  <c r="T564" i="5"/>
  <c r="B564" i="4" s="1"/>
  <c r="T565" i="5"/>
  <c r="B565" i="4" s="1"/>
  <c r="T566" i="5"/>
  <c r="B566" i="4" s="1"/>
  <c r="T567" i="5"/>
  <c r="B567" i="4" s="1"/>
  <c r="T568" i="5"/>
  <c r="B568" i="4" s="1"/>
  <c r="T569" i="5"/>
  <c r="B569" i="4" s="1"/>
  <c r="T570" i="5"/>
  <c r="B570" i="4" s="1"/>
  <c r="T571" i="5"/>
  <c r="B571" i="4" s="1"/>
  <c r="T572" i="5"/>
  <c r="B572" i="4" s="1"/>
  <c r="T573" i="5"/>
  <c r="B573" i="4" s="1"/>
  <c r="T574" i="5"/>
  <c r="B574" i="4" s="1"/>
  <c r="T575" i="5"/>
  <c r="B575" i="4" s="1"/>
  <c r="T576" i="5"/>
  <c r="B576" i="4" s="1"/>
  <c r="T577" i="5"/>
  <c r="B577" i="4" s="1"/>
  <c r="T578" i="5"/>
  <c r="B578" i="4" s="1"/>
  <c r="T579" i="5"/>
  <c r="B579" i="4" s="1"/>
  <c r="T580" i="5"/>
  <c r="B580" i="4" s="1"/>
  <c r="T581" i="5"/>
  <c r="B581" i="4" s="1"/>
  <c r="T582" i="5"/>
  <c r="B582" i="4" s="1"/>
  <c r="T583" i="5"/>
  <c r="B583" i="4" s="1"/>
  <c r="T584" i="5"/>
  <c r="B584" i="4" s="1"/>
  <c r="T585" i="5"/>
  <c r="B585" i="4" s="1"/>
  <c r="T586" i="5"/>
  <c r="B586" i="4" s="1"/>
  <c r="T587" i="5"/>
  <c r="B587" i="4" s="1"/>
  <c r="T588" i="5"/>
  <c r="B588" i="4" s="1"/>
  <c r="T589" i="5"/>
  <c r="B589" i="4" s="1"/>
  <c r="T590" i="5"/>
  <c r="B590" i="4" s="1"/>
  <c r="T591" i="5"/>
  <c r="B591" i="4" s="1"/>
  <c r="T592" i="5"/>
  <c r="B592" i="4" s="1"/>
  <c r="T593" i="5"/>
  <c r="B593" i="4" s="1"/>
  <c r="T594" i="5"/>
  <c r="B594" i="4" s="1"/>
  <c r="T595" i="5"/>
  <c r="B595" i="4" s="1"/>
  <c r="T596" i="5"/>
  <c r="B596" i="4" s="1"/>
  <c r="T597" i="5"/>
  <c r="B597" i="4" s="1"/>
  <c r="T598" i="5"/>
  <c r="B598" i="4" s="1"/>
  <c r="T599" i="5"/>
  <c r="B599" i="4" s="1"/>
  <c r="T600" i="5"/>
  <c r="B600" i="4" s="1"/>
  <c r="T601" i="5"/>
  <c r="B601" i="4" s="1"/>
  <c r="T602" i="5"/>
  <c r="B602" i="4" s="1"/>
  <c r="T603" i="5"/>
  <c r="B603" i="4" s="1"/>
  <c r="T604" i="5"/>
  <c r="B604" i="4" s="1"/>
  <c r="T605" i="5"/>
  <c r="B605" i="4" s="1"/>
  <c r="T606" i="5"/>
  <c r="B606" i="4" s="1"/>
  <c r="T607" i="5"/>
  <c r="B607" i="4" s="1"/>
  <c r="T608" i="5"/>
  <c r="B608" i="4" s="1"/>
  <c r="T609" i="5"/>
  <c r="B609" i="4" s="1"/>
  <c r="T610" i="5"/>
  <c r="B610" i="4" s="1"/>
  <c r="T611" i="5"/>
  <c r="B611" i="4" s="1"/>
  <c r="T612" i="5"/>
  <c r="B612" i="4" s="1"/>
  <c r="T613" i="5"/>
  <c r="B613" i="4" s="1"/>
  <c r="T614" i="5"/>
  <c r="B614" i="4" s="1"/>
  <c r="T615" i="5"/>
  <c r="B615" i="4" s="1"/>
  <c r="T616" i="5"/>
  <c r="B616" i="4" s="1"/>
  <c r="T617" i="5"/>
  <c r="B617" i="4" s="1"/>
  <c r="T618" i="5"/>
  <c r="B618" i="4" s="1"/>
  <c r="T619" i="5"/>
  <c r="B619" i="4" s="1"/>
  <c r="T620" i="5"/>
  <c r="B620" i="4" s="1"/>
  <c r="T621" i="5"/>
  <c r="B621" i="4" s="1"/>
  <c r="T622" i="5"/>
  <c r="B622" i="4" s="1"/>
  <c r="T623" i="5"/>
  <c r="B623" i="4" s="1"/>
  <c r="T624" i="5"/>
  <c r="B624" i="4" s="1"/>
  <c r="T625" i="5"/>
  <c r="B625" i="4" s="1"/>
  <c r="T626" i="5"/>
  <c r="B626" i="4" s="1"/>
  <c r="T627" i="5"/>
  <c r="B627" i="4" s="1"/>
  <c r="T628" i="5"/>
  <c r="B628" i="4" s="1"/>
  <c r="T629" i="5"/>
  <c r="B629" i="4" s="1"/>
  <c r="T630" i="5"/>
  <c r="B630" i="4" s="1"/>
  <c r="T631" i="5"/>
  <c r="B631" i="4" s="1"/>
  <c r="T632" i="5"/>
  <c r="B632" i="4" s="1"/>
  <c r="T633" i="5"/>
  <c r="B633" i="4" s="1"/>
  <c r="T634" i="5"/>
  <c r="B634" i="4" s="1"/>
  <c r="T635" i="5"/>
  <c r="B635" i="4" s="1"/>
  <c r="T636" i="5"/>
  <c r="B636" i="4" s="1"/>
  <c r="T637" i="5"/>
  <c r="B637" i="4" s="1"/>
  <c r="T638" i="5"/>
  <c r="B638" i="4" s="1"/>
  <c r="T639" i="5"/>
  <c r="B639" i="4" s="1"/>
  <c r="T640" i="5"/>
  <c r="B640" i="4" s="1"/>
  <c r="T641" i="5"/>
  <c r="B641" i="4" s="1"/>
  <c r="T642" i="5"/>
  <c r="B642" i="4" s="1"/>
  <c r="T643" i="5"/>
  <c r="B643" i="4" s="1"/>
  <c r="T644" i="5"/>
  <c r="B644" i="4" s="1"/>
  <c r="T645" i="5"/>
  <c r="B645" i="4" s="1"/>
  <c r="T646" i="5"/>
  <c r="B646" i="4" s="1"/>
  <c r="T647" i="5"/>
  <c r="B647" i="4" s="1"/>
  <c r="T648" i="5"/>
  <c r="B648" i="4" s="1"/>
  <c r="T649" i="5"/>
  <c r="B649" i="4" s="1"/>
  <c r="T650" i="5"/>
  <c r="B650" i="4" s="1"/>
  <c r="T651" i="5"/>
  <c r="B651" i="4" s="1"/>
  <c r="T652" i="5"/>
  <c r="B652" i="4" s="1"/>
  <c r="T653" i="5"/>
  <c r="B653" i="4" s="1"/>
  <c r="T654" i="5"/>
  <c r="B654" i="4" s="1"/>
  <c r="T655" i="5"/>
  <c r="B655" i="4" s="1"/>
  <c r="T656" i="5"/>
  <c r="B656" i="4" s="1"/>
  <c r="T657" i="5"/>
  <c r="B657" i="4" s="1"/>
  <c r="T658" i="5"/>
  <c r="B658" i="4" s="1"/>
  <c r="T659" i="5"/>
  <c r="B659" i="4" s="1"/>
  <c r="T660" i="5"/>
  <c r="B660" i="4" s="1"/>
  <c r="T661" i="5"/>
  <c r="B661" i="4" s="1"/>
  <c r="T662" i="5"/>
  <c r="B662" i="4" s="1"/>
  <c r="T663" i="5"/>
  <c r="B663" i="4" s="1"/>
  <c r="T664" i="5"/>
  <c r="B664" i="4" s="1"/>
  <c r="T665" i="5"/>
  <c r="B665" i="4" s="1"/>
  <c r="T666" i="5"/>
  <c r="B666" i="4" s="1"/>
  <c r="T667" i="5"/>
  <c r="B667" i="4" s="1"/>
  <c r="T668" i="5"/>
  <c r="B668" i="4" s="1"/>
  <c r="T669" i="5"/>
  <c r="B669" i="4" s="1"/>
  <c r="T670" i="5"/>
  <c r="B670" i="4" s="1"/>
  <c r="T671" i="5"/>
  <c r="B671" i="4" s="1"/>
  <c r="T672" i="5"/>
  <c r="B672" i="4" s="1"/>
  <c r="T673" i="5"/>
  <c r="B673" i="4" s="1"/>
  <c r="T674" i="5"/>
  <c r="B674" i="4" s="1"/>
  <c r="T675" i="5"/>
  <c r="B675" i="4" s="1"/>
  <c r="T676" i="5"/>
  <c r="B676" i="4" s="1"/>
  <c r="T677" i="5"/>
  <c r="B677" i="4" s="1"/>
  <c r="T678" i="5"/>
  <c r="B678" i="4" s="1"/>
  <c r="T679" i="5"/>
  <c r="B679" i="4" s="1"/>
  <c r="T680" i="5"/>
  <c r="B680" i="4" s="1"/>
  <c r="T681" i="5"/>
  <c r="B681" i="4" s="1"/>
  <c r="T682" i="5"/>
  <c r="B682" i="4" s="1"/>
  <c r="T683" i="5"/>
  <c r="B683" i="4" s="1"/>
  <c r="T684" i="5"/>
  <c r="B684" i="4" s="1"/>
  <c r="T685" i="5"/>
  <c r="B685" i="4" s="1"/>
  <c r="T686" i="5"/>
  <c r="B686" i="4" s="1"/>
  <c r="T687" i="5"/>
  <c r="B687" i="4" s="1"/>
  <c r="T688" i="5"/>
  <c r="B688" i="4" s="1"/>
  <c r="T689" i="5"/>
  <c r="B689" i="4" s="1"/>
  <c r="T690" i="5"/>
  <c r="B690" i="4" s="1"/>
  <c r="T691" i="5"/>
  <c r="B691" i="4" s="1"/>
  <c r="T692" i="5"/>
  <c r="B692" i="4" s="1"/>
  <c r="T693" i="5"/>
  <c r="B693" i="4" s="1"/>
  <c r="T694" i="5"/>
  <c r="B694" i="4" s="1"/>
  <c r="T695" i="5"/>
  <c r="B695" i="4" s="1"/>
  <c r="T696" i="5"/>
  <c r="B696" i="4" s="1"/>
  <c r="T697" i="5"/>
  <c r="B697" i="4" s="1"/>
  <c r="T698" i="5"/>
  <c r="B698" i="4" s="1"/>
  <c r="T699" i="5"/>
  <c r="B699" i="4" s="1"/>
  <c r="T700" i="5"/>
  <c r="B700" i="4" s="1"/>
  <c r="T701" i="5"/>
  <c r="B701" i="4" s="1"/>
  <c r="T702" i="5"/>
  <c r="B702" i="4" s="1"/>
  <c r="T703" i="5"/>
  <c r="B703" i="4" s="1"/>
  <c r="T704" i="5"/>
  <c r="B704" i="4" s="1"/>
  <c r="T705" i="5"/>
  <c r="B705" i="4" s="1"/>
  <c r="T706" i="5"/>
  <c r="B706" i="4" s="1"/>
  <c r="T707" i="5"/>
  <c r="B707" i="4" s="1"/>
  <c r="T708" i="5"/>
  <c r="B708" i="4" s="1"/>
  <c r="T709" i="5"/>
  <c r="B709" i="4" s="1"/>
  <c r="T710" i="5"/>
  <c r="B710" i="4" s="1"/>
  <c r="T711" i="5"/>
  <c r="B711" i="4" s="1"/>
  <c r="T712" i="5"/>
  <c r="B712" i="4" s="1"/>
  <c r="T713" i="5"/>
  <c r="B713" i="4" s="1"/>
  <c r="T714" i="5"/>
  <c r="B714" i="4" s="1"/>
  <c r="T715" i="5"/>
  <c r="B715" i="4" s="1"/>
  <c r="T716" i="5"/>
  <c r="B716" i="4" s="1"/>
  <c r="T717" i="5"/>
  <c r="B717" i="4" s="1"/>
  <c r="T718" i="5"/>
  <c r="B718" i="4" s="1"/>
  <c r="T719" i="5"/>
  <c r="B719" i="4" s="1"/>
  <c r="T720" i="5"/>
  <c r="B720" i="4" s="1"/>
  <c r="T721" i="5"/>
  <c r="B721" i="4" s="1"/>
  <c r="T722" i="5"/>
  <c r="B722" i="4" s="1"/>
  <c r="T723" i="5"/>
  <c r="B723" i="4" s="1"/>
  <c r="T724" i="5"/>
  <c r="B724" i="4" s="1"/>
  <c r="T725" i="5"/>
  <c r="B725" i="4" s="1"/>
  <c r="T726" i="5"/>
  <c r="B726" i="4" s="1"/>
  <c r="T727" i="5"/>
  <c r="B727" i="4" s="1"/>
  <c r="T728" i="5"/>
  <c r="B728" i="4" s="1"/>
  <c r="T729" i="5"/>
  <c r="B729" i="4" s="1"/>
  <c r="T730" i="5"/>
  <c r="B730" i="4" s="1"/>
  <c r="T731" i="5"/>
  <c r="B731" i="4" s="1"/>
  <c r="T732" i="5"/>
  <c r="B732" i="4" s="1"/>
  <c r="T733" i="5"/>
  <c r="B733" i="4" s="1"/>
  <c r="T734" i="5"/>
  <c r="B734" i="4" s="1"/>
  <c r="T735" i="5"/>
  <c r="B735" i="4" s="1"/>
  <c r="T736" i="5"/>
  <c r="B736" i="4" s="1"/>
  <c r="T737" i="5"/>
  <c r="B737" i="4" s="1"/>
  <c r="T738" i="5"/>
  <c r="B738" i="4" s="1"/>
  <c r="T739" i="5"/>
  <c r="B739" i="4" s="1"/>
  <c r="T740" i="5"/>
  <c r="B740" i="4" s="1"/>
  <c r="T741" i="5"/>
  <c r="B741" i="4" s="1"/>
  <c r="T742" i="5"/>
  <c r="B742" i="4" s="1"/>
  <c r="T743" i="5"/>
  <c r="B743" i="4" s="1"/>
  <c r="T744" i="5"/>
  <c r="B744" i="4" s="1"/>
  <c r="T745" i="5"/>
  <c r="B745" i="4" s="1"/>
  <c r="T746" i="5"/>
  <c r="B746" i="4" s="1"/>
  <c r="T747" i="5"/>
  <c r="B747" i="4" s="1"/>
  <c r="T748" i="5"/>
  <c r="B748" i="4" s="1"/>
  <c r="T749" i="5"/>
  <c r="B749" i="4" s="1"/>
  <c r="T750" i="5"/>
  <c r="B750" i="4" s="1"/>
  <c r="T751" i="5"/>
  <c r="B751" i="4" s="1"/>
  <c r="T752" i="5"/>
  <c r="B752" i="4" s="1"/>
  <c r="T753" i="5"/>
  <c r="B753" i="4" s="1"/>
  <c r="T754" i="5"/>
  <c r="B754" i="4" s="1"/>
  <c r="T755" i="5"/>
  <c r="B755" i="4" s="1"/>
  <c r="T756" i="5"/>
  <c r="B756" i="4" s="1"/>
  <c r="T757" i="5"/>
  <c r="B757" i="4" s="1"/>
  <c r="T758" i="5"/>
  <c r="B758" i="4" s="1"/>
  <c r="T759" i="5"/>
  <c r="B759" i="4" s="1"/>
  <c r="T760" i="5"/>
  <c r="B760" i="4" s="1"/>
  <c r="T761" i="5"/>
  <c r="B761" i="4" s="1"/>
  <c r="T762" i="5"/>
  <c r="B762" i="4" s="1"/>
  <c r="T763" i="5"/>
  <c r="B763" i="4" s="1"/>
  <c r="T764" i="5"/>
  <c r="B764" i="4" s="1"/>
  <c r="T765" i="5"/>
  <c r="B765" i="4" s="1"/>
  <c r="T766" i="5"/>
  <c r="B766" i="4" s="1"/>
  <c r="T767" i="5"/>
  <c r="B767" i="4" s="1"/>
  <c r="T768" i="5"/>
  <c r="B768" i="4" s="1"/>
  <c r="T769" i="5"/>
  <c r="B769" i="4" s="1"/>
  <c r="T770" i="5"/>
  <c r="B770" i="4" s="1"/>
  <c r="T771" i="5"/>
  <c r="B771" i="4" s="1"/>
  <c r="T772" i="5"/>
  <c r="B772" i="4" s="1"/>
  <c r="T773" i="5"/>
  <c r="B773" i="4" s="1"/>
  <c r="T774" i="5"/>
  <c r="B774" i="4" s="1"/>
  <c r="T775" i="5"/>
  <c r="B775" i="4" s="1"/>
  <c r="T776" i="5"/>
  <c r="B776" i="4" s="1"/>
  <c r="T777" i="5"/>
  <c r="B777" i="4" s="1"/>
  <c r="T778" i="5"/>
  <c r="B778" i="4" s="1"/>
  <c r="T779" i="5"/>
  <c r="B779" i="4" s="1"/>
  <c r="T780" i="5"/>
  <c r="B780" i="4" s="1"/>
  <c r="T781" i="5"/>
  <c r="B781" i="4" s="1"/>
  <c r="T782" i="5"/>
  <c r="B782" i="4" s="1"/>
  <c r="T783" i="5"/>
  <c r="B783" i="4" s="1"/>
  <c r="T784" i="5"/>
  <c r="B784" i="4" s="1"/>
  <c r="T785" i="5"/>
  <c r="B785" i="4" s="1"/>
  <c r="T786" i="5"/>
  <c r="B786" i="4" s="1"/>
  <c r="T787" i="5"/>
  <c r="B787" i="4" s="1"/>
  <c r="T788" i="5"/>
  <c r="B788" i="4" s="1"/>
  <c r="T789" i="5"/>
  <c r="B789" i="4" s="1"/>
  <c r="T790" i="5"/>
  <c r="B790" i="4" s="1"/>
  <c r="T791" i="5"/>
  <c r="B791" i="4" s="1"/>
  <c r="T792" i="5"/>
  <c r="B792" i="4" s="1"/>
  <c r="T793" i="5"/>
  <c r="B793" i="4" s="1"/>
  <c r="T794" i="5"/>
  <c r="B794" i="4" s="1"/>
  <c r="T795" i="5"/>
  <c r="B795" i="4" s="1"/>
  <c r="T796" i="5"/>
  <c r="B796" i="4" s="1"/>
  <c r="T797" i="5"/>
  <c r="B797" i="4" s="1"/>
  <c r="T798" i="5"/>
  <c r="B798" i="4" s="1"/>
  <c r="T799" i="5"/>
  <c r="B799" i="4" s="1"/>
  <c r="T800" i="5"/>
  <c r="B800" i="4" s="1"/>
  <c r="T801" i="5"/>
  <c r="B801" i="4" s="1"/>
  <c r="T802" i="5"/>
  <c r="B802" i="4" s="1"/>
  <c r="T803" i="5"/>
  <c r="B803" i="4" s="1"/>
  <c r="T804" i="5"/>
  <c r="B804" i="4" s="1"/>
  <c r="T805" i="5"/>
  <c r="B805" i="4" s="1"/>
  <c r="T806" i="5"/>
  <c r="B806" i="4" s="1"/>
  <c r="T807" i="5"/>
  <c r="B807" i="4" s="1"/>
  <c r="T808" i="5"/>
  <c r="B808" i="4" s="1"/>
  <c r="T809" i="5"/>
  <c r="B809" i="4" s="1"/>
  <c r="T810" i="5"/>
  <c r="B810" i="4" s="1"/>
  <c r="T811" i="5"/>
  <c r="B811" i="4" s="1"/>
  <c r="T812" i="5"/>
  <c r="B812" i="4" s="1"/>
  <c r="T813" i="5"/>
  <c r="B813" i="4" s="1"/>
  <c r="T814" i="5"/>
  <c r="B814" i="4" s="1"/>
  <c r="T815" i="5"/>
  <c r="B815" i="4" s="1"/>
  <c r="T816" i="5"/>
  <c r="B816" i="4" s="1"/>
  <c r="T817" i="5"/>
  <c r="B817" i="4" s="1"/>
  <c r="T818" i="5"/>
  <c r="B818" i="4" s="1"/>
  <c r="T819" i="5"/>
  <c r="B819" i="4" s="1"/>
  <c r="T820" i="5"/>
  <c r="B820" i="4" s="1"/>
  <c r="T821" i="5"/>
  <c r="B821" i="4" s="1"/>
  <c r="T822" i="5"/>
  <c r="B822" i="4" s="1"/>
  <c r="T823" i="5"/>
  <c r="B823" i="4" s="1"/>
  <c r="T824" i="5"/>
  <c r="B824" i="4" s="1"/>
  <c r="T825" i="5"/>
  <c r="B825" i="4" s="1"/>
  <c r="T826" i="5"/>
  <c r="B826" i="4" s="1"/>
  <c r="T827" i="5"/>
  <c r="B827" i="4" s="1"/>
  <c r="T828" i="5"/>
  <c r="B828" i="4" s="1"/>
  <c r="T829" i="5"/>
  <c r="B829" i="4" s="1"/>
  <c r="T830" i="5"/>
  <c r="B830" i="4" s="1"/>
  <c r="T831" i="5"/>
  <c r="B831" i="4" s="1"/>
  <c r="T832" i="5"/>
  <c r="B832" i="4" s="1"/>
  <c r="T833" i="5"/>
  <c r="B833" i="4" s="1"/>
  <c r="T834" i="5"/>
  <c r="B834" i="4" s="1"/>
  <c r="T835" i="5"/>
  <c r="B835" i="4" s="1"/>
  <c r="T836" i="5"/>
  <c r="B836" i="4" s="1"/>
  <c r="T837" i="5"/>
  <c r="B837" i="4" s="1"/>
  <c r="T838" i="5"/>
  <c r="B838" i="4" s="1"/>
  <c r="T839" i="5"/>
  <c r="B839" i="4" s="1"/>
  <c r="T840" i="5"/>
  <c r="B840" i="4" s="1"/>
  <c r="T841" i="5"/>
  <c r="B841" i="4" s="1"/>
  <c r="T842" i="5"/>
  <c r="B842" i="4" s="1"/>
  <c r="T843" i="5"/>
  <c r="B843" i="4" s="1"/>
  <c r="T844" i="5"/>
  <c r="B844" i="4" s="1"/>
  <c r="T845" i="5"/>
  <c r="B845" i="4" s="1"/>
  <c r="T846" i="5"/>
  <c r="B846" i="4" s="1"/>
  <c r="T847" i="5"/>
  <c r="B847" i="4" s="1"/>
  <c r="T848" i="5"/>
  <c r="B848" i="4" s="1"/>
  <c r="T849" i="5"/>
  <c r="B849" i="4" s="1"/>
  <c r="T850" i="5"/>
  <c r="B850" i="4" s="1"/>
  <c r="T851" i="5"/>
  <c r="B851" i="4" s="1"/>
  <c r="T852" i="5"/>
  <c r="B852" i="4" s="1"/>
  <c r="T853" i="5"/>
  <c r="B853" i="4" s="1"/>
  <c r="T854" i="5"/>
  <c r="B854" i="4" s="1"/>
  <c r="T855" i="5"/>
  <c r="B855" i="4" s="1"/>
  <c r="T856" i="5"/>
  <c r="B856" i="4" s="1"/>
  <c r="T857" i="5"/>
  <c r="B857" i="4" s="1"/>
  <c r="T858" i="5"/>
  <c r="B858" i="4" s="1"/>
  <c r="T859" i="5"/>
  <c r="B859" i="4" s="1"/>
  <c r="T860" i="5"/>
  <c r="B860" i="4" s="1"/>
  <c r="T861" i="5"/>
  <c r="B861" i="4" s="1"/>
  <c r="T862" i="5"/>
  <c r="B862" i="4" s="1"/>
  <c r="T863" i="5"/>
  <c r="B863" i="4" s="1"/>
  <c r="T864" i="5"/>
  <c r="B864" i="4" s="1"/>
  <c r="T865" i="5"/>
  <c r="B865" i="4" s="1"/>
  <c r="T866" i="5"/>
  <c r="B866" i="4" s="1"/>
  <c r="T867" i="5"/>
  <c r="B867" i="4" s="1"/>
  <c r="T868" i="5"/>
  <c r="B868" i="4" s="1"/>
  <c r="T869" i="5"/>
  <c r="B869" i="4" s="1"/>
  <c r="T870" i="5"/>
  <c r="B870" i="4" s="1"/>
  <c r="T871" i="5"/>
  <c r="B871" i="4" s="1"/>
  <c r="T872" i="5"/>
  <c r="B872" i="4" s="1"/>
  <c r="T873" i="5"/>
  <c r="B873" i="4" s="1"/>
  <c r="T874" i="5"/>
  <c r="B874" i="4" s="1"/>
  <c r="T875" i="5"/>
  <c r="B875" i="4" s="1"/>
  <c r="T876" i="5"/>
  <c r="B876" i="4" s="1"/>
  <c r="T877" i="5"/>
  <c r="B877" i="4" s="1"/>
  <c r="T878" i="5"/>
  <c r="B878" i="4" s="1"/>
  <c r="T879" i="5"/>
  <c r="B879" i="4" s="1"/>
  <c r="T880" i="5"/>
  <c r="B880" i="4" s="1"/>
  <c r="T881" i="5"/>
  <c r="B881" i="4" s="1"/>
  <c r="T882" i="5"/>
  <c r="B882" i="4" s="1"/>
  <c r="T883" i="5"/>
  <c r="B883" i="4" s="1"/>
  <c r="T884" i="5"/>
  <c r="B884" i="4" s="1"/>
  <c r="T885" i="5"/>
  <c r="B885" i="4" s="1"/>
  <c r="T886" i="5"/>
  <c r="B886" i="4" s="1"/>
  <c r="T887" i="5"/>
  <c r="B887" i="4" s="1"/>
  <c r="T888" i="5"/>
  <c r="B888" i="4" s="1"/>
  <c r="T889" i="5"/>
  <c r="B889" i="4" s="1"/>
  <c r="T890" i="5"/>
  <c r="B890" i="4" s="1"/>
  <c r="T891" i="5"/>
  <c r="B891" i="4" s="1"/>
  <c r="T892" i="5"/>
  <c r="B892" i="4" s="1"/>
  <c r="T893" i="5"/>
  <c r="B893" i="4" s="1"/>
  <c r="T894" i="5"/>
  <c r="B894" i="4" s="1"/>
  <c r="T895" i="5"/>
  <c r="B895" i="4" s="1"/>
  <c r="T896" i="5"/>
  <c r="B896" i="4" s="1"/>
  <c r="T897" i="5"/>
  <c r="B897" i="4" s="1"/>
  <c r="T898" i="5"/>
  <c r="B898" i="4" s="1"/>
  <c r="T899" i="5"/>
  <c r="B899" i="4" s="1"/>
  <c r="T900" i="5"/>
  <c r="B900" i="4" s="1"/>
  <c r="T901" i="5"/>
  <c r="B901" i="4" s="1"/>
  <c r="T902" i="5"/>
  <c r="B902" i="4" s="1"/>
  <c r="T903" i="5"/>
  <c r="B903" i="4" s="1"/>
  <c r="T904" i="5"/>
  <c r="B904" i="4" s="1"/>
  <c r="T905" i="5"/>
  <c r="B905" i="4" s="1"/>
  <c r="T906" i="5"/>
  <c r="B906" i="4" s="1"/>
  <c r="T907" i="5"/>
  <c r="B907" i="4" s="1"/>
  <c r="T908" i="5"/>
  <c r="B908" i="4" s="1"/>
  <c r="T909" i="5"/>
  <c r="B909" i="4" s="1"/>
  <c r="T910" i="5"/>
  <c r="B910" i="4" s="1"/>
  <c r="T911" i="5"/>
  <c r="B911" i="4" s="1"/>
  <c r="T912" i="5"/>
  <c r="B912" i="4" s="1"/>
  <c r="T913" i="5"/>
  <c r="B913" i="4" s="1"/>
  <c r="T914" i="5"/>
  <c r="B914" i="4" s="1"/>
  <c r="T915" i="5"/>
  <c r="B915" i="4" s="1"/>
  <c r="T916" i="5"/>
  <c r="B916" i="4" s="1"/>
  <c r="T917" i="5"/>
  <c r="B917" i="4" s="1"/>
  <c r="T918" i="5"/>
  <c r="B918" i="4" s="1"/>
  <c r="T919" i="5"/>
  <c r="B919" i="4" s="1"/>
  <c r="T920" i="5"/>
  <c r="B920" i="4" s="1"/>
  <c r="T921" i="5"/>
  <c r="B921" i="4" s="1"/>
  <c r="T922" i="5"/>
  <c r="B922" i="4" s="1"/>
  <c r="T923" i="5"/>
  <c r="B923" i="4" s="1"/>
  <c r="T924" i="5"/>
  <c r="B924" i="4" s="1"/>
  <c r="T925" i="5"/>
  <c r="B925" i="4" s="1"/>
  <c r="T926" i="5"/>
  <c r="B926" i="4" s="1"/>
  <c r="T927" i="5"/>
  <c r="B927" i="4" s="1"/>
  <c r="T928" i="5"/>
  <c r="B928" i="4" s="1"/>
  <c r="T929" i="5"/>
  <c r="B929" i="4" s="1"/>
  <c r="T930" i="5"/>
  <c r="B930" i="4" s="1"/>
  <c r="T931" i="5"/>
  <c r="B931" i="4" s="1"/>
  <c r="AM931" i="4" s="1"/>
  <c r="T932" i="5"/>
  <c r="B932" i="4" s="1"/>
  <c r="AM932" i="4" s="1"/>
  <c r="T933" i="5"/>
  <c r="B933" i="4" s="1"/>
  <c r="AM933" i="4" s="1"/>
  <c r="T934" i="5"/>
  <c r="B934" i="4" s="1"/>
  <c r="AM934" i="4" s="1"/>
  <c r="AN934" i="4" s="1"/>
  <c r="T935" i="5"/>
  <c r="B935" i="4" s="1"/>
  <c r="AM935" i="4" s="1"/>
  <c r="T936" i="5"/>
  <c r="B936" i="4" s="1"/>
  <c r="AM936" i="4" s="1"/>
  <c r="T937" i="5"/>
  <c r="B937" i="4" s="1"/>
  <c r="AM937" i="4" s="1"/>
  <c r="T938" i="5"/>
  <c r="B938" i="4" s="1"/>
  <c r="AM938" i="4" s="1"/>
  <c r="T939" i="5"/>
  <c r="B939" i="4" s="1"/>
  <c r="AM939" i="4" s="1"/>
  <c r="T940" i="5"/>
  <c r="B940" i="4" s="1"/>
  <c r="AM940" i="4" s="1"/>
  <c r="T941" i="5"/>
  <c r="B941" i="4" s="1"/>
  <c r="AM941" i="4" s="1"/>
  <c r="T942" i="5"/>
  <c r="B942" i="4" s="1"/>
  <c r="AM942" i="4" s="1"/>
  <c r="T943" i="5"/>
  <c r="B943" i="4" s="1"/>
  <c r="AM943" i="4" s="1"/>
  <c r="T944" i="5"/>
  <c r="B944" i="4" s="1"/>
  <c r="AM944" i="4" s="1"/>
  <c r="T945" i="5"/>
  <c r="B945" i="4" s="1"/>
  <c r="AM945" i="4" s="1"/>
  <c r="T946" i="5"/>
  <c r="B946" i="4" s="1"/>
  <c r="AM946" i="4" s="1"/>
  <c r="T947" i="5"/>
  <c r="B947" i="4" s="1"/>
  <c r="AM947" i="4" s="1"/>
  <c r="T948" i="5"/>
  <c r="B948" i="4" s="1"/>
  <c r="AM948" i="4" s="1"/>
  <c r="T949" i="5"/>
  <c r="B949" i="4" s="1"/>
  <c r="AM949" i="4" s="1"/>
  <c r="T950" i="5"/>
  <c r="B950" i="4" s="1"/>
  <c r="AM950" i="4" s="1"/>
  <c r="T951" i="5"/>
  <c r="B951" i="4" s="1"/>
  <c r="AM951" i="4" s="1"/>
  <c r="T952" i="5"/>
  <c r="B952" i="4" s="1"/>
  <c r="AM952" i="4" s="1"/>
  <c r="T953" i="5"/>
  <c r="B953" i="4" s="1"/>
  <c r="AM953" i="4" s="1"/>
  <c r="T954" i="5"/>
  <c r="B954" i="4" s="1"/>
  <c r="AM954" i="4" s="1"/>
  <c r="T955" i="5"/>
  <c r="B955" i="4" s="1"/>
  <c r="AM955" i="4" s="1"/>
  <c r="T956" i="5"/>
  <c r="B956" i="4" s="1"/>
  <c r="AM956" i="4" s="1"/>
  <c r="T957" i="5"/>
  <c r="B957" i="4" s="1"/>
  <c r="AM957" i="4" s="1"/>
  <c r="T958" i="5"/>
  <c r="B958" i="4" s="1"/>
  <c r="AM958" i="4" s="1"/>
  <c r="T959" i="5"/>
  <c r="B959" i="4" s="1"/>
  <c r="AM959" i="4" s="1"/>
  <c r="T960" i="5"/>
  <c r="B960" i="4" s="1"/>
  <c r="AM960" i="4" s="1"/>
  <c r="T961" i="5"/>
  <c r="B961" i="4" s="1"/>
  <c r="AM961" i="4" s="1"/>
  <c r="T962" i="5"/>
  <c r="B962" i="4" s="1"/>
  <c r="AM962" i="4" s="1"/>
  <c r="T963" i="5"/>
  <c r="B963" i="4" s="1"/>
  <c r="AM963" i="4" s="1"/>
  <c r="T964" i="5"/>
  <c r="B964" i="4" s="1"/>
  <c r="AM964" i="4" s="1"/>
  <c r="T965" i="5"/>
  <c r="B965" i="4" s="1"/>
  <c r="AM965" i="4" s="1"/>
  <c r="T966" i="5"/>
  <c r="B966" i="4" s="1"/>
  <c r="AM966" i="4" s="1"/>
  <c r="T967" i="5"/>
  <c r="B967" i="4" s="1"/>
  <c r="AM967" i="4" s="1"/>
  <c r="T968" i="5"/>
  <c r="B968" i="4" s="1"/>
  <c r="AM968" i="4" s="1"/>
  <c r="T969" i="5"/>
  <c r="B969" i="4" s="1"/>
  <c r="AM969" i="4" s="1"/>
  <c r="T970" i="5"/>
  <c r="B970" i="4" s="1"/>
  <c r="AM970" i="4" s="1"/>
  <c r="T971" i="5"/>
  <c r="B971" i="4" s="1"/>
  <c r="AM971" i="4" s="1"/>
  <c r="T972" i="5"/>
  <c r="B972" i="4" s="1"/>
  <c r="AM972" i="4" s="1"/>
  <c r="T973" i="5"/>
  <c r="B973" i="4" s="1"/>
  <c r="AM973" i="4" s="1"/>
  <c r="T974" i="5"/>
  <c r="B974" i="4" s="1"/>
  <c r="AM974" i="4" s="1"/>
  <c r="T975" i="5"/>
  <c r="B975" i="4" s="1"/>
  <c r="AM975" i="4" s="1"/>
  <c r="T976" i="5"/>
  <c r="B976" i="4" s="1"/>
  <c r="AM976" i="4" s="1"/>
  <c r="T977" i="5"/>
  <c r="B977" i="4" s="1"/>
  <c r="AM977" i="4" s="1"/>
  <c r="T978" i="5"/>
  <c r="B978" i="4" s="1"/>
  <c r="AM978" i="4" s="1"/>
  <c r="T979" i="5"/>
  <c r="B979" i="4" s="1"/>
  <c r="AM979" i="4" s="1"/>
  <c r="T980" i="5"/>
  <c r="B980" i="4" s="1"/>
  <c r="AM980" i="4" s="1"/>
  <c r="T981" i="5"/>
  <c r="B981" i="4" s="1"/>
  <c r="AM981" i="4" s="1"/>
  <c r="T982" i="5"/>
  <c r="B982" i="4" s="1"/>
  <c r="AM982" i="4" s="1"/>
  <c r="T983" i="5"/>
  <c r="B983" i="4" s="1"/>
  <c r="AM983" i="4" s="1"/>
  <c r="T984" i="5"/>
  <c r="B984" i="4" s="1"/>
  <c r="AM984" i="4" s="1"/>
  <c r="T985" i="5"/>
  <c r="B985" i="4" s="1"/>
  <c r="AM985" i="4" s="1"/>
  <c r="T986" i="5"/>
  <c r="B986" i="4" s="1"/>
  <c r="AM986" i="4" s="1"/>
  <c r="T987" i="5"/>
  <c r="B987" i="4" s="1"/>
  <c r="AM987" i="4" s="1"/>
  <c r="T988" i="5"/>
  <c r="B988" i="4" s="1"/>
  <c r="AM988" i="4" s="1"/>
  <c r="T989" i="5"/>
  <c r="B989" i="4" s="1"/>
  <c r="AM989" i="4" s="1"/>
  <c r="T990" i="5"/>
  <c r="B990" i="4" s="1"/>
  <c r="AM990" i="4" s="1"/>
  <c r="T991" i="5"/>
  <c r="B991" i="4" s="1"/>
  <c r="AM991" i="4" s="1"/>
  <c r="T992" i="5"/>
  <c r="B992" i="4" s="1"/>
  <c r="AM992" i="4" s="1"/>
  <c r="T993" i="5"/>
  <c r="B993" i="4" s="1"/>
  <c r="AM993" i="4" s="1"/>
  <c r="T994" i="5"/>
  <c r="B994" i="4" s="1"/>
  <c r="AM994" i="4" s="1"/>
  <c r="T995" i="5"/>
  <c r="B995" i="4" s="1"/>
  <c r="AM995" i="4" s="1"/>
  <c r="T996" i="5"/>
  <c r="B996" i="4" s="1"/>
  <c r="AM996" i="4" s="1"/>
  <c r="T997" i="5"/>
  <c r="B997" i="4" s="1"/>
  <c r="AM997" i="4" s="1"/>
  <c r="T998" i="5"/>
  <c r="B998" i="4" s="1"/>
  <c r="AM998" i="4" s="1"/>
  <c r="T999" i="5"/>
  <c r="B999" i="4" s="1"/>
  <c r="AM999" i="4" s="1"/>
  <c r="T1000" i="5"/>
  <c r="B1000" i="4" s="1"/>
  <c r="AM1000" i="4" s="1"/>
  <c r="T1001" i="5"/>
  <c r="B1001" i="4" s="1"/>
  <c r="AM1001" i="4" s="1"/>
  <c r="T1002" i="5"/>
  <c r="B1002" i="4" s="1"/>
  <c r="AM1002" i="4" s="1"/>
  <c r="T1003" i="5"/>
  <c r="B1003" i="4" s="1"/>
  <c r="AM1003" i="4" s="1"/>
  <c r="T1004" i="5"/>
  <c r="B1004" i="4" s="1"/>
  <c r="AM1004" i="4" s="1"/>
  <c r="T1005" i="5"/>
  <c r="B1005" i="4" s="1"/>
  <c r="AM1005" i="4" s="1"/>
  <c r="T1006" i="5"/>
  <c r="B1006" i="4" s="1"/>
  <c r="AM1006" i="4" s="1"/>
  <c r="T1007" i="5"/>
  <c r="B1007" i="4" s="1"/>
  <c r="AM1007" i="4" s="1"/>
  <c r="T1008" i="5"/>
  <c r="B1008" i="4" s="1"/>
  <c r="AM1008" i="4" s="1"/>
  <c r="T1009" i="5"/>
  <c r="B1009" i="4" s="1"/>
  <c r="AM1009" i="4" s="1"/>
  <c r="T1010" i="5"/>
  <c r="B1010" i="4" s="1"/>
  <c r="AM1010" i="4" s="1"/>
  <c r="T1011" i="5"/>
  <c r="B1011" i="4" s="1"/>
  <c r="AM1011" i="4" s="1"/>
  <c r="T1012" i="5"/>
  <c r="B1012" i="4" s="1"/>
  <c r="AM1012" i="4" s="1"/>
  <c r="T1013" i="5"/>
  <c r="B1013" i="4" s="1"/>
  <c r="AM1013" i="4" s="1"/>
  <c r="T1014" i="5"/>
  <c r="B1014" i="4" s="1"/>
  <c r="AM1014" i="4" s="1"/>
  <c r="T1015" i="5"/>
  <c r="B1015" i="4" s="1"/>
  <c r="AM1015" i="4" s="1"/>
  <c r="T1016" i="5"/>
  <c r="B1016" i="4" s="1"/>
  <c r="AM1016" i="4" s="1"/>
  <c r="T1017" i="5"/>
  <c r="B1017" i="4" s="1"/>
  <c r="AM1017" i="4" s="1"/>
  <c r="T1018" i="5"/>
  <c r="B1018" i="4" s="1"/>
  <c r="AM1018" i="4" s="1"/>
  <c r="T1019" i="5"/>
  <c r="B1019" i="4" s="1"/>
  <c r="AM1019" i="4" s="1"/>
  <c r="T1020" i="5"/>
  <c r="B1020" i="4" s="1"/>
  <c r="AM1020" i="4" s="1"/>
  <c r="T1021" i="5"/>
  <c r="B1021" i="4" s="1"/>
  <c r="AM1021" i="4" s="1"/>
  <c r="T1022" i="5"/>
  <c r="B1022" i="4" s="1"/>
  <c r="AM1022" i="4" s="1"/>
  <c r="T1023" i="5"/>
  <c r="B1023" i="4" s="1"/>
  <c r="AM1023" i="4" s="1"/>
  <c r="T1024" i="5"/>
  <c r="B1024" i="4" s="1"/>
  <c r="AM1024" i="4" s="1"/>
  <c r="T1025" i="5"/>
  <c r="B1025" i="4" s="1"/>
  <c r="AM1025" i="4" s="1"/>
  <c r="T1026" i="5"/>
  <c r="B1026" i="4" s="1"/>
  <c r="AM1026" i="4" s="1"/>
  <c r="T1027" i="5"/>
  <c r="B1027" i="4" s="1"/>
  <c r="AM1027" i="4" s="1"/>
  <c r="T1028" i="5"/>
  <c r="B1028" i="4" s="1"/>
  <c r="AM1028" i="4" s="1"/>
  <c r="T1029" i="5"/>
  <c r="B1029" i="4" s="1"/>
  <c r="AM1029" i="4" s="1"/>
  <c r="T1030" i="5"/>
  <c r="B1030" i="4" s="1"/>
  <c r="AM1030" i="4" s="1"/>
  <c r="T1031" i="5"/>
  <c r="B1031" i="4" s="1"/>
  <c r="AM1031" i="4" s="1"/>
  <c r="T1032" i="5"/>
  <c r="B1032" i="4" s="1"/>
  <c r="AM1032" i="4" s="1"/>
  <c r="T1033" i="5"/>
  <c r="T1034" i="5"/>
  <c r="B1034" i="4" s="1"/>
  <c r="AM1034" i="4" s="1"/>
  <c r="T1035" i="5"/>
  <c r="B1035" i="4" s="1"/>
  <c r="AM1035" i="4" s="1"/>
  <c r="T1036" i="5"/>
  <c r="B1036" i="4" s="1"/>
  <c r="AM1036" i="4" s="1"/>
  <c r="T1037" i="5"/>
  <c r="B1037" i="4" s="1"/>
  <c r="AM1037" i="4" s="1"/>
  <c r="T1038" i="5"/>
  <c r="B1038" i="4" s="1"/>
  <c r="AM1038" i="4" s="1"/>
  <c r="T1039" i="5"/>
  <c r="B1039" i="4" s="1"/>
  <c r="AM1039" i="4" s="1"/>
  <c r="T1040" i="5"/>
  <c r="B1040" i="4" s="1"/>
  <c r="AM1040" i="4" s="1"/>
  <c r="T1041" i="5"/>
  <c r="B1041" i="4" s="1"/>
  <c r="AM1041" i="4" s="1"/>
  <c r="T1042" i="5"/>
  <c r="B1042" i="4" s="1"/>
  <c r="AM1042" i="4" s="1"/>
  <c r="T1043" i="5"/>
  <c r="B1043" i="4" s="1"/>
  <c r="AM1043" i="4" s="1"/>
  <c r="T1044" i="5"/>
  <c r="B1044" i="4" s="1"/>
  <c r="AM1044" i="4" s="1"/>
  <c r="T1045" i="5"/>
  <c r="B1045" i="4" s="1"/>
  <c r="AM1045" i="4" s="1"/>
  <c r="T1046" i="5"/>
  <c r="B1046" i="4" s="1"/>
  <c r="AM1046" i="4" s="1"/>
  <c r="T1047" i="5"/>
  <c r="B1047" i="4" s="1"/>
  <c r="AM1047" i="4" s="1"/>
  <c r="T1048" i="5"/>
  <c r="B1048" i="4" s="1"/>
  <c r="AM1048" i="4" s="1"/>
  <c r="T1049" i="5"/>
  <c r="B1049" i="4" s="1"/>
  <c r="AM1049" i="4" s="1"/>
  <c r="T1050" i="5"/>
  <c r="B1050" i="4" s="1"/>
  <c r="AM1050" i="4" s="1"/>
  <c r="T1051" i="5"/>
  <c r="B1051" i="4" s="1"/>
  <c r="AM1051" i="4" s="1"/>
  <c r="T1052" i="5"/>
  <c r="B1052" i="4" s="1"/>
  <c r="AM1052" i="4" s="1"/>
  <c r="T1053" i="5"/>
  <c r="B1053" i="4" s="1"/>
  <c r="AM1053" i="4" s="1"/>
  <c r="T1054" i="5"/>
  <c r="B1054" i="4" s="1"/>
  <c r="AM1054" i="4" s="1"/>
  <c r="T1055" i="5"/>
  <c r="B1055" i="4" s="1"/>
  <c r="AM1055" i="4" s="1"/>
  <c r="T1056" i="5"/>
  <c r="B1056" i="4" s="1"/>
  <c r="AM1056" i="4" s="1"/>
  <c r="T1057" i="5"/>
  <c r="B1057" i="4" s="1"/>
  <c r="AM1057" i="4" s="1"/>
  <c r="T1058" i="5"/>
  <c r="B1058" i="4" s="1"/>
  <c r="AM1058" i="4" s="1"/>
  <c r="T1059" i="5"/>
  <c r="B1059" i="4" s="1"/>
  <c r="AM1059" i="4" s="1"/>
  <c r="T1060" i="5"/>
  <c r="B1060" i="4" s="1"/>
  <c r="AM1060" i="4" s="1"/>
  <c r="T1061" i="5"/>
  <c r="B1061" i="4" s="1"/>
  <c r="AM1061" i="4" s="1"/>
  <c r="T1062" i="5"/>
  <c r="B1062" i="4" s="1"/>
  <c r="AM1062" i="4" s="1"/>
  <c r="T1063" i="5"/>
  <c r="B1063" i="4" s="1"/>
  <c r="AM1063" i="4" s="1"/>
  <c r="T1064" i="5"/>
  <c r="B1064" i="4" s="1"/>
  <c r="AM1064" i="4" s="1"/>
  <c r="T1065" i="5"/>
  <c r="B1065" i="4" s="1"/>
  <c r="AM1065" i="4" s="1"/>
  <c r="T1066" i="5"/>
  <c r="B1066" i="4" s="1"/>
  <c r="AM1066" i="4" s="1"/>
  <c r="T1067" i="5"/>
  <c r="B1067" i="4" s="1"/>
  <c r="AM1067" i="4" s="1"/>
  <c r="T1068" i="5"/>
  <c r="B1068" i="4" s="1"/>
  <c r="AM1068" i="4" s="1"/>
  <c r="T1069" i="5"/>
  <c r="B1069" i="4" s="1"/>
  <c r="AM1069" i="4" s="1"/>
  <c r="T1070" i="5"/>
  <c r="B1070" i="4" s="1"/>
  <c r="AM1070" i="4" s="1"/>
  <c r="T1071" i="5"/>
  <c r="B1071" i="4" s="1"/>
  <c r="AM1071" i="4" s="1"/>
  <c r="T1072" i="5"/>
  <c r="B1072" i="4" s="1"/>
  <c r="AM1072" i="4" s="1"/>
  <c r="T1073" i="5"/>
  <c r="B1073" i="4" s="1"/>
  <c r="AM1073" i="4" s="1"/>
  <c r="T1074" i="5"/>
  <c r="B1074" i="4" s="1"/>
  <c r="AM1074" i="4" s="1"/>
  <c r="T1075" i="5"/>
  <c r="B1075" i="4" s="1"/>
  <c r="AM1075" i="4" s="1"/>
  <c r="T1076" i="5"/>
  <c r="B1076" i="4" s="1"/>
  <c r="AM1076" i="4" s="1"/>
  <c r="T1077" i="5"/>
  <c r="B1077" i="4" s="1"/>
  <c r="AM1077" i="4" s="1"/>
  <c r="T1078" i="5"/>
  <c r="B1078" i="4" s="1"/>
  <c r="AM1078" i="4" s="1"/>
  <c r="T1079" i="5"/>
  <c r="B1079" i="4" s="1"/>
  <c r="AM1079" i="4" s="1"/>
  <c r="T1080" i="5"/>
  <c r="B1080" i="4" s="1"/>
  <c r="AM1080" i="4" s="1"/>
  <c r="T1081" i="5"/>
  <c r="B1081" i="4" s="1"/>
  <c r="AM1081" i="4" s="1"/>
  <c r="T1082" i="5"/>
  <c r="B1082" i="4" s="1"/>
  <c r="AM1082" i="4" s="1"/>
  <c r="T1083" i="5"/>
  <c r="B1083" i="4" s="1"/>
  <c r="AM1083" i="4" s="1"/>
  <c r="T1084" i="5"/>
  <c r="B1084" i="4" s="1"/>
  <c r="AM1084" i="4" s="1"/>
  <c r="T1085" i="5"/>
  <c r="B1085" i="4" s="1"/>
  <c r="AM1085" i="4" s="1"/>
  <c r="T1086" i="5"/>
  <c r="B1086" i="4" s="1"/>
  <c r="AM1086" i="4" s="1"/>
  <c r="T1087" i="5"/>
  <c r="B1087" i="4" s="1"/>
  <c r="AM1087" i="4" s="1"/>
  <c r="T1088" i="5"/>
  <c r="B1088" i="4" s="1"/>
  <c r="AM1088" i="4" s="1"/>
  <c r="T1089" i="5"/>
  <c r="B1089" i="4" s="1"/>
  <c r="AM1089" i="4" s="1"/>
  <c r="T1090" i="5"/>
  <c r="B1090" i="4" s="1"/>
  <c r="AM1090" i="4" s="1"/>
  <c r="T1091" i="5"/>
  <c r="B1091" i="4" s="1"/>
  <c r="AM1091" i="4" s="1"/>
  <c r="T1092" i="5"/>
  <c r="B1092" i="4" s="1"/>
  <c r="AM1092" i="4" s="1"/>
  <c r="T1093" i="5"/>
  <c r="B1093" i="4" s="1"/>
  <c r="AM1093" i="4" s="1"/>
  <c r="T1094" i="5"/>
  <c r="B1094" i="4" s="1"/>
  <c r="AM1094" i="4" s="1"/>
  <c r="T1095" i="5"/>
  <c r="B1095" i="4" s="1"/>
  <c r="AM1095" i="4" s="1"/>
  <c r="T1096" i="5"/>
  <c r="B1096" i="4" s="1"/>
  <c r="AM1096" i="4" s="1"/>
  <c r="T1097" i="5"/>
  <c r="B1097" i="4" s="1"/>
  <c r="AM1097" i="4" s="1"/>
  <c r="T1098" i="5"/>
  <c r="B1098" i="4" s="1"/>
  <c r="AM1098" i="4" s="1"/>
  <c r="T1099" i="5"/>
  <c r="B1099" i="4" s="1"/>
  <c r="AM1099" i="4" s="1"/>
  <c r="T1100" i="5"/>
  <c r="B1100" i="4" s="1"/>
  <c r="AM1100" i="4" s="1"/>
  <c r="T1101" i="5"/>
  <c r="B1101" i="4" s="1"/>
  <c r="AM1101" i="4" s="1"/>
  <c r="T1102" i="5"/>
  <c r="B1102" i="4" s="1"/>
  <c r="AM1102" i="4" s="1"/>
  <c r="T1103" i="5"/>
  <c r="B1103" i="4" s="1"/>
  <c r="AM1103" i="4" s="1"/>
  <c r="T1104" i="5"/>
  <c r="B1104" i="4" s="1"/>
  <c r="AM1104" i="4" s="1"/>
  <c r="T1105" i="5"/>
  <c r="B1105" i="4" s="1"/>
  <c r="AM1105" i="4" s="1"/>
  <c r="T1106" i="5"/>
  <c r="B1106" i="4" s="1"/>
  <c r="AM1106" i="4" s="1"/>
  <c r="T1107" i="5"/>
  <c r="B1107" i="4" s="1"/>
  <c r="AM1107" i="4" s="1"/>
  <c r="T1108" i="5"/>
  <c r="B1108" i="4" s="1"/>
  <c r="AM1108" i="4" s="1"/>
  <c r="T1109" i="5"/>
  <c r="B1109" i="4" s="1"/>
  <c r="AM1109" i="4" s="1"/>
  <c r="T1110" i="5"/>
  <c r="B1110" i="4" s="1"/>
  <c r="AM1110" i="4" s="1"/>
  <c r="T1111" i="5"/>
  <c r="B1111" i="4" s="1"/>
  <c r="AM1111" i="4" s="1"/>
  <c r="T1112" i="5"/>
  <c r="B1112" i="4" s="1"/>
  <c r="AM1112" i="4" s="1"/>
  <c r="T1113" i="5"/>
  <c r="B1113" i="4" s="1"/>
  <c r="AM1113" i="4" s="1"/>
  <c r="T1114" i="5"/>
  <c r="B1114" i="4" s="1"/>
  <c r="AM1114" i="4" s="1"/>
  <c r="T1115" i="5"/>
  <c r="B1115" i="4" s="1"/>
  <c r="AM1115" i="4" s="1"/>
  <c r="T1116" i="5"/>
  <c r="B1116" i="4" s="1"/>
  <c r="AM1116" i="4" s="1"/>
  <c r="T1117" i="5"/>
  <c r="B1117" i="4" s="1"/>
  <c r="AM1117" i="4" s="1"/>
  <c r="T1118" i="5"/>
  <c r="B1118" i="4" s="1"/>
  <c r="AM1118" i="4" s="1"/>
  <c r="T1119" i="5"/>
  <c r="B1119" i="4" s="1"/>
  <c r="AM1119" i="4" s="1"/>
  <c r="T1120" i="5"/>
  <c r="B1120" i="4" s="1"/>
  <c r="AM1120" i="4" s="1"/>
  <c r="B1123" i="4"/>
  <c r="AM1123" i="4" s="1"/>
  <c r="B1124" i="4"/>
  <c r="AM1124" i="4" s="1"/>
  <c r="T2" i="5"/>
  <c r="B2" i="4" s="1"/>
  <c r="B276" i="4"/>
  <c r="Y3" i="5"/>
  <c r="Z3" i="5"/>
  <c r="AA3" i="5"/>
  <c r="Y4" i="5"/>
  <c r="Z4" i="5"/>
  <c r="AA4" i="5"/>
  <c r="Y5" i="5"/>
  <c r="Z5" i="5"/>
  <c r="AA5" i="5"/>
  <c r="Y6" i="5"/>
  <c r="Z6" i="5"/>
  <c r="AA6" i="5"/>
  <c r="Y7" i="5"/>
  <c r="Z7" i="5"/>
  <c r="AA7" i="5"/>
  <c r="Y8" i="5"/>
  <c r="Z8" i="5"/>
  <c r="AA8" i="5"/>
  <c r="Y9" i="5"/>
  <c r="Z9" i="5"/>
  <c r="AA9" i="5"/>
  <c r="Y10" i="5"/>
  <c r="Z10" i="5"/>
  <c r="AA10" i="5"/>
  <c r="Y11" i="5"/>
  <c r="Z11" i="5"/>
  <c r="AA11" i="5"/>
  <c r="Y12" i="5"/>
  <c r="Z12" i="5"/>
  <c r="AA12" i="5"/>
  <c r="Y13" i="5"/>
  <c r="Z13" i="5"/>
  <c r="AA13" i="5"/>
  <c r="Y14" i="5"/>
  <c r="Z14" i="5"/>
  <c r="AA14" i="5"/>
  <c r="Y15" i="5"/>
  <c r="Z15" i="5"/>
  <c r="AA15" i="5"/>
  <c r="Y16" i="5"/>
  <c r="Z16" i="5"/>
  <c r="AA16" i="5"/>
  <c r="Y17" i="5"/>
  <c r="Z17" i="5"/>
  <c r="AA17" i="5"/>
  <c r="Y18" i="5"/>
  <c r="Z18" i="5"/>
  <c r="AA18" i="5"/>
  <c r="Y19" i="5"/>
  <c r="Z19" i="5"/>
  <c r="AA19" i="5"/>
  <c r="Y20" i="5"/>
  <c r="Z20" i="5"/>
  <c r="AA20" i="5"/>
  <c r="Y21" i="5"/>
  <c r="Z21" i="5"/>
  <c r="AA21" i="5"/>
  <c r="Y22" i="5"/>
  <c r="Z22" i="5"/>
  <c r="AA22" i="5"/>
  <c r="Y23" i="5"/>
  <c r="Z23" i="5"/>
  <c r="AA23" i="5"/>
  <c r="Y24" i="5"/>
  <c r="Z24" i="5"/>
  <c r="AA24" i="5"/>
  <c r="Y25" i="5"/>
  <c r="Z25" i="5"/>
  <c r="AA25" i="5"/>
  <c r="Y26" i="5"/>
  <c r="Z26" i="5"/>
  <c r="AA26" i="5"/>
  <c r="Y27" i="5"/>
  <c r="Z27" i="5"/>
  <c r="AA27" i="5"/>
  <c r="Y28" i="5"/>
  <c r="Z28" i="5"/>
  <c r="AA28" i="5"/>
  <c r="Y29" i="5"/>
  <c r="Z29" i="5"/>
  <c r="AA29" i="5"/>
  <c r="Y30" i="5"/>
  <c r="Z30" i="5"/>
  <c r="AA30" i="5"/>
  <c r="Y31" i="5"/>
  <c r="Z31" i="5"/>
  <c r="AA31" i="5"/>
  <c r="Y32" i="5"/>
  <c r="Z32" i="5"/>
  <c r="AA32" i="5"/>
  <c r="Y33" i="5"/>
  <c r="Z33" i="5"/>
  <c r="AA33" i="5"/>
  <c r="Y34" i="5"/>
  <c r="Z34" i="5"/>
  <c r="AA34" i="5"/>
  <c r="Y35" i="5"/>
  <c r="Z35" i="5"/>
  <c r="AA35" i="5"/>
  <c r="Y36" i="5"/>
  <c r="Z36" i="5"/>
  <c r="AA36" i="5"/>
  <c r="Y37" i="5"/>
  <c r="Z37" i="5"/>
  <c r="AA37" i="5"/>
  <c r="Y38" i="5"/>
  <c r="Z38" i="5"/>
  <c r="AA38" i="5"/>
  <c r="Y39" i="5"/>
  <c r="Z39" i="5"/>
  <c r="AA39" i="5"/>
  <c r="Y40" i="5"/>
  <c r="Z40" i="5"/>
  <c r="AA40" i="5"/>
  <c r="Y41" i="5"/>
  <c r="Z41" i="5"/>
  <c r="AA41" i="5"/>
  <c r="Y42" i="5"/>
  <c r="Z42" i="5"/>
  <c r="AA42" i="5"/>
  <c r="Y43" i="5"/>
  <c r="Z43" i="5"/>
  <c r="AA43" i="5"/>
  <c r="Y44" i="5"/>
  <c r="Z44" i="5"/>
  <c r="AA44" i="5"/>
  <c r="Y45" i="5"/>
  <c r="Z45" i="5"/>
  <c r="AA45" i="5"/>
  <c r="Y46" i="5"/>
  <c r="Z46" i="5"/>
  <c r="AA46" i="5"/>
  <c r="Y47" i="5"/>
  <c r="Z47" i="5"/>
  <c r="AA47" i="5"/>
  <c r="Y48" i="5"/>
  <c r="Z48" i="5"/>
  <c r="AA48" i="5"/>
  <c r="Y49" i="5"/>
  <c r="Z49" i="5"/>
  <c r="AA49" i="5"/>
  <c r="Y50" i="5"/>
  <c r="Z50" i="5"/>
  <c r="AA50" i="5"/>
  <c r="Y51" i="5"/>
  <c r="Z51" i="5"/>
  <c r="AA51" i="5"/>
  <c r="Y52" i="5"/>
  <c r="Z52" i="5"/>
  <c r="AA52" i="5"/>
  <c r="Y53" i="5"/>
  <c r="Z53" i="5"/>
  <c r="AA53" i="5"/>
  <c r="Y54" i="5"/>
  <c r="Z54" i="5"/>
  <c r="AA54" i="5"/>
  <c r="Y55" i="5"/>
  <c r="Z55" i="5"/>
  <c r="AA55" i="5"/>
  <c r="Y56" i="5"/>
  <c r="Z56" i="5"/>
  <c r="AA56" i="5"/>
  <c r="Y57" i="5"/>
  <c r="Z57" i="5"/>
  <c r="AA57" i="5"/>
  <c r="Y58" i="5"/>
  <c r="Z58" i="5"/>
  <c r="AA58" i="5"/>
  <c r="Y59" i="5"/>
  <c r="Z59" i="5"/>
  <c r="AA59" i="5"/>
  <c r="Y60" i="5"/>
  <c r="Z60" i="5"/>
  <c r="AA60" i="5"/>
  <c r="Y61" i="5"/>
  <c r="Z61" i="5"/>
  <c r="AA61" i="5"/>
  <c r="Y62" i="5"/>
  <c r="Z62" i="5"/>
  <c r="AA62" i="5"/>
  <c r="Y63" i="5"/>
  <c r="Z63" i="5"/>
  <c r="AA63" i="5"/>
  <c r="Y64" i="5"/>
  <c r="Z64" i="5"/>
  <c r="AA64" i="5"/>
  <c r="Y65" i="5"/>
  <c r="Z65" i="5"/>
  <c r="AA65" i="5"/>
  <c r="Y66" i="5"/>
  <c r="Z66" i="5"/>
  <c r="AA66" i="5"/>
  <c r="Y67" i="5"/>
  <c r="Z67" i="5"/>
  <c r="AA67" i="5"/>
  <c r="Y68" i="5"/>
  <c r="Z68" i="5"/>
  <c r="AA68" i="5"/>
  <c r="Y69" i="5"/>
  <c r="Z69" i="5"/>
  <c r="AA69" i="5"/>
  <c r="Y70" i="5"/>
  <c r="Z70" i="5"/>
  <c r="AA70" i="5"/>
  <c r="Y71" i="5"/>
  <c r="Z71" i="5"/>
  <c r="AA71" i="5"/>
  <c r="Y72" i="5"/>
  <c r="Z72" i="5"/>
  <c r="AA72" i="5"/>
  <c r="Y73" i="5"/>
  <c r="Z73" i="5"/>
  <c r="AA73" i="5"/>
  <c r="Y74" i="5"/>
  <c r="Z74" i="5"/>
  <c r="AA74" i="5"/>
  <c r="Y75" i="5"/>
  <c r="Z75" i="5"/>
  <c r="AA75" i="5"/>
  <c r="Y76" i="5"/>
  <c r="Z76" i="5"/>
  <c r="AA76" i="5"/>
  <c r="Y77" i="5"/>
  <c r="Z77" i="5"/>
  <c r="AA77" i="5"/>
  <c r="Y78" i="5"/>
  <c r="Z78" i="5"/>
  <c r="AA78" i="5"/>
  <c r="Y79" i="5"/>
  <c r="Z79" i="5"/>
  <c r="AA79" i="5"/>
  <c r="Y80" i="5"/>
  <c r="Z80" i="5"/>
  <c r="AA80" i="5"/>
  <c r="Y81" i="5"/>
  <c r="Z81" i="5"/>
  <c r="AA81" i="5"/>
  <c r="Y82" i="5"/>
  <c r="Z82" i="5"/>
  <c r="AA82" i="5"/>
  <c r="Y83" i="5"/>
  <c r="Z83" i="5"/>
  <c r="AA83" i="5"/>
  <c r="Y84" i="5"/>
  <c r="Z84" i="5"/>
  <c r="AA84" i="5"/>
  <c r="Y85" i="5"/>
  <c r="Z85" i="5"/>
  <c r="AA85" i="5"/>
  <c r="Y86" i="5"/>
  <c r="Z86" i="5"/>
  <c r="AA86" i="5"/>
  <c r="Y87" i="5"/>
  <c r="Z87" i="5"/>
  <c r="AA87" i="5"/>
  <c r="Y88" i="5"/>
  <c r="Z88" i="5"/>
  <c r="AA88" i="5"/>
  <c r="Y89" i="5"/>
  <c r="Z89" i="5"/>
  <c r="AA89" i="5"/>
  <c r="Y90" i="5"/>
  <c r="Z90" i="5"/>
  <c r="AA90" i="5"/>
  <c r="Y91" i="5"/>
  <c r="Z91" i="5"/>
  <c r="AA91" i="5"/>
  <c r="Y92" i="5"/>
  <c r="Z92" i="5"/>
  <c r="AA92" i="5"/>
  <c r="Y93" i="5"/>
  <c r="Z93" i="5"/>
  <c r="AA93" i="5"/>
  <c r="Y94" i="5"/>
  <c r="Z94" i="5"/>
  <c r="AA94" i="5"/>
  <c r="Y95" i="5"/>
  <c r="Z95" i="5"/>
  <c r="AA95" i="5"/>
  <c r="Y96" i="5"/>
  <c r="Z96" i="5"/>
  <c r="AA96" i="5"/>
  <c r="Y97" i="5"/>
  <c r="Z97" i="5"/>
  <c r="AA97" i="5"/>
  <c r="Y98" i="5"/>
  <c r="Z98" i="5"/>
  <c r="AA98" i="5"/>
  <c r="Y99" i="5"/>
  <c r="Z99" i="5"/>
  <c r="AA99" i="5"/>
  <c r="Y100" i="5"/>
  <c r="Z100" i="5"/>
  <c r="AA100" i="5"/>
  <c r="Y101" i="5"/>
  <c r="Z101" i="5"/>
  <c r="AA101" i="5"/>
  <c r="Y102" i="5"/>
  <c r="Z102" i="5"/>
  <c r="AA102" i="5"/>
  <c r="Y103" i="5"/>
  <c r="Z103" i="5"/>
  <c r="AA103" i="5"/>
  <c r="Y104" i="5"/>
  <c r="Z104" i="5"/>
  <c r="AA104" i="5"/>
  <c r="Y105" i="5"/>
  <c r="Z105" i="5"/>
  <c r="AA105" i="5"/>
  <c r="Y106" i="5"/>
  <c r="Z106" i="5"/>
  <c r="AA106" i="5"/>
  <c r="Y107" i="5"/>
  <c r="Z107" i="5"/>
  <c r="AA107" i="5"/>
  <c r="Y108" i="5"/>
  <c r="Z108" i="5"/>
  <c r="AA108" i="5"/>
  <c r="Y109" i="5"/>
  <c r="Z109" i="5"/>
  <c r="AA109" i="5"/>
  <c r="Y110" i="5"/>
  <c r="Z110" i="5"/>
  <c r="AA110" i="5"/>
  <c r="Y111" i="5"/>
  <c r="Z111" i="5"/>
  <c r="AA111" i="5"/>
  <c r="Y112" i="5"/>
  <c r="Z112" i="5"/>
  <c r="AA112" i="5"/>
  <c r="Y113" i="5"/>
  <c r="Z113" i="5"/>
  <c r="AA113" i="5"/>
  <c r="Y114" i="5"/>
  <c r="Z114" i="5"/>
  <c r="AA114" i="5"/>
  <c r="Y115" i="5"/>
  <c r="Z115" i="5"/>
  <c r="AA115" i="5"/>
  <c r="Y116" i="5"/>
  <c r="Z116" i="5"/>
  <c r="AA116" i="5"/>
  <c r="Y117" i="5"/>
  <c r="Z117" i="5"/>
  <c r="AA117" i="5"/>
  <c r="Y118" i="5"/>
  <c r="Z118" i="5"/>
  <c r="AA118" i="5"/>
  <c r="Y119" i="5"/>
  <c r="Z119" i="5"/>
  <c r="AA119" i="5"/>
  <c r="Y120" i="5"/>
  <c r="Z120" i="5"/>
  <c r="AA120" i="5"/>
  <c r="Y121" i="5"/>
  <c r="Z121" i="5"/>
  <c r="AA121" i="5"/>
  <c r="Y122" i="5"/>
  <c r="Z122" i="5"/>
  <c r="AA122" i="5"/>
  <c r="Y123" i="5"/>
  <c r="Z123" i="5"/>
  <c r="AA123" i="5"/>
  <c r="Y124" i="5"/>
  <c r="Z124" i="5"/>
  <c r="AA124" i="5"/>
  <c r="Y125" i="5"/>
  <c r="Z125" i="5"/>
  <c r="AA125" i="5"/>
  <c r="Y126" i="5"/>
  <c r="Z126" i="5"/>
  <c r="AA126" i="5"/>
  <c r="Y127" i="5"/>
  <c r="Z127" i="5"/>
  <c r="AA127" i="5"/>
  <c r="Y128" i="5"/>
  <c r="Z128" i="5"/>
  <c r="AA128" i="5"/>
  <c r="Y129" i="5"/>
  <c r="Z129" i="5"/>
  <c r="AA129" i="5"/>
  <c r="Y130" i="5"/>
  <c r="Z130" i="5"/>
  <c r="AA130" i="5"/>
  <c r="Y131" i="5"/>
  <c r="Z131" i="5"/>
  <c r="AA131" i="5"/>
  <c r="Y132" i="5"/>
  <c r="Z132" i="5"/>
  <c r="AA132" i="5"/>
  <c r="Y133" i="5"/>
  <c r="Z133" i="5"/>
  <c r="AA133" i="5"/>
  <c r="Y134" i="5"/>
  <c r="Z134" i="5"/>
  <c r="AA134" i="5"/>
  <c r="Y135" i="5"/>
  <c r="Z135" i="5"/>
  <c r="AA135" i="5"/>
  <c r="Y136" i="5"/>
  <c r="Z136" i="5"/>
  <c r="AA136" i="5"/>
  <c r="Y137" i="5"/>
  <c r="Z137" i="5"/>
  <c r="AA137" i="5"/>
  <c r="Y138" i="5"/>
  <c r="Z138" i="5"/>
  <c r="AA138" i="5"/>
  <c r="Y139" i="5"/>
  <c r="Z139" i="5"/>
  <c r="AA139" i="5"/>
  <c r="Y140" i="5"/>
  <c r="Z140" i="5"/>
  <c r="AA140" i="5"/>
  <c r="Y141" i="5"/>
  <c r="Z141" i="5"/>
  <c r="AA141" i="5"/>
  <c r="Y142" i="5"/>
  <c r="Z142" i="5"/>
  <c r="AA142" i="5"/>
  <c r="Y143" i="5"/>
  <c r="Z143" i="5"/>
  <c r="AA143" i="5"/>
  <c r="Y144" i="5"/>
  <c r="Z144" i="5"/>
  <c r="AA144" i="5"/>
  <c r="Y145" i="5"/>
  <c r="Z145" i="5"/>
  <c r="AA145" i="5"/>
  <c r="Y146" i="5"/>
  <c r="Z146" i="5"/>
  <c r="AA146" i="5"/>
  <c r="Y147" i="5"/>
  <c r="Z147" i="5"/>
  <c r="AA147" i="5"/>
  <c r="Y148" i="5"/>
  <c r="Z148" i="5"/>
  <c r="AA148" i="5"/>
  <c r="Y149" i="5"/>
  <c r="Z149" i="5"/>
  <c r="AA149" i="5"/>
  <c r="Y150" i="5"/>
  <c r="Z150" i="5"/>
  <c r="AA150" i="5"/>
  <c r="Y151" i="5"/>
  <c r="Z151" i="5"/>
  <c r="AA151" i="5"/>
  <c r="Y152" i="5"/>
  <c r="Z152" i="5"/>
  <c r="AA152" i="5"/>
  <c r="Y153" i="5"/>
  <c r="Z153" i="5"/>
  <c r="AA153" i="5"/>
  <c r="Y154" i="5"/>
  <c r="Z154" i="5"/>
  <c r="AA154" i="5"/>
  <c r="Y155" i="5"/>
  <c r="Z155" i="5"/>
  <c r="AA155" i="5"/>
  <c r="Y156" i="5"/>
  <c r="Z156" i="5"/>
  <c r="AA156" i="5"/>
  <c r="Y157" i="5"/>
  <c r="Z157" i="5"/>
  <c r="AA157" i="5"/>
  <c r="Y158" i="5"/>
  <c r="Z158" i="5"/>
  <c r="AA158" i="5"/>
  <c r="Y159" i="5"/>
  <c r="Z159" i="5"/>
  <c r="AA159" i="5"/>
  <c r="Y160" i="5"/>
  <c r="Z160" i="5"/>
  <c r="AA160" i="5"/>
  <c r="Y161" i="5"/>
  <c r="Z161" i="5"/>
  <c r="AA161" i="5"/>
  <c r="Y162" i="5"/>
  <c r="Z162" i="5"/>
  <c r="AA162" i="5"/>
  <c r="Y163" i="5"/>
  <c r="Z163" i="5"/>
  <c r="AA163" i="5"/>
  <c r="Y164" i="5"/>
  <c r="Z164" i="5"/>
  <c r="AA164" i="5"/>
  <c r="Y165" i="5"/>
  <c r="Z165" i="5"/>
  <c r="AA165" i="5"/>
  <c r="Y166" i="5"/>
  <c r="Z166" i="5"/>
  <c r="AA166" i="5"/>
  <c r="Y167" i="5"/>
  <c r="Z167" i="5"/>
  <c r="AA167" i="5"/>
  <c r="Y168" i="5"/>
  <c r="Z168" i="5"/>
  <c r="AA168" i="5"/>
  <c r="Y169" i="5"/>
  <c r="Z169" i="5"/>
  <c r="AA169" i="5"/>
  <c r="Y170" i="5"/>
  <c r="Z170" i="5"/>
  <c r="AA170" i="5"/>
  <c r="Y171" i="5"/>
  <c r="Z171" i="5"/>
  <c r="AA171" i="5"/>
  <c r="Y172" i="5"/>
  <c r="Z172" i="5"/>
  <c r="AA172" i="5"/>
  <c r="Y173" i="5"/>
  <c r="Z173" i="5"/>
  <c r="AA173" i="5"/>
  <c r="Y174" i="5"/>
  <c r="Z174" i="5"/>
  <c r="AA174" i="5"/>
  <c r="Y175" i="5"/>
  <c r="Z175" i="5"/>
  <c r="AA175" i="5"/>
  <c r="Y176" i="5"/>
  <c r="Z176" i="5"/>
  <c r="AA176" i="5"/>
  <c r="Y177" i="5"/>
  <c r="Z177" i="5"/>
  <c r="AA177" i="5"/>
  <c r="Y178" i="5"/>
  <c r="Z178" i="5"/>
  <c r="AA178" i="5"/>
  <c r="Y179" i="5"/>
  <c r="Z179" i="5"/>
  <c r="AA179" i="5"/>
  <c r="Y180" i="5"/>
  <c r="Z180" i="5"/>
  <c r="AA180" i="5"/>
  <c r="Y181" i="5"/>
  <c r="Z181" i="5"/>
  <c r="AA181" i="5"/>
  <c r="Y182" i="5"/>
  <c r="Z182" i="5"/>
  <c r="AA182" i="5"/>
  <c r="Y183" i="5"/>
  <c r="Z183" i="5"/>
  <c r="AA183" i="5"/>
  <c r="Y184" i="5"/>
  <c r="Z184" i="5"/>
  <c r="AA184" i="5"/>
  <c r="Y185" i="5"/>
  <c r="Z185" i="5"/>
  <c r="AA185" i="5"/>
  <c r="Y186" i="5"/>
  <c r="Z186" i="5"/>
  <c r="AA186" i="5"/>
  <c r="Y187" i="5"/>
  <c r="Z187" i="5"/>
  <c r="AA187" i="5"/>
  <c r="Y188" i="5"/>
  <c r="Z188" i="5"/>
  <c r="AA188" i="5"/>
  <c r="Y189" i="5"/>
  <c r="Z189" i="5"/>
  <c r="AA189" i="5"/>
  <c r="Y190" i="5"/>
  <c r="Z190" i="5"/>
  <c r="AA190" i="5"/>
  <c r="Y191" i="5"/>
  <c r="Z191" i="5"/>
  <c r="AA191" i="5"/>
  <c r="Y192" i="5"/>
  <c r="Z192" i="5"/>
  <c r="AA192" i="5"/>
  <c r="Y193" i="5"/>
  <c r="Z193" i="5"/>
  <c r="AA193" i="5"/>
  <c r="Y194" i="5"/>
  <c r="Z194" i="5"/>
  <c r="AA194" i="5"/>
  <c r="Y195" i="5"/>
  <c r="Z195" i="5"/>
  <c r="AA195" i="5"/>
  <c r="Y196" i="5"/>
  <c r="Z196" i="5"/>
  <c r="AA196" i="5"/>
  <c r="Y197" i="5"/>
  <c r="Z197" i="5"/>
  <c r="AA197" i="5"/>
  <c r="Y198" i="5"/>
  <c r="Z198" i="5"/>
  <c r="AA198" i="5"/>
  <c r="Y199" i="5"/>
  <c r="Z199" i="5"/>
  <c r="AA199" i="5"/>
  <c r="Y200" i="5"/>
  <c r="Z200" i="5"/>
  <c r="AA200" i="5"/>
  <c r="Y201" i="5"/>
  <c r="Z201" i="5"/>
  <c r="AA201" i="5"/>
  <c r="Y202" i="5"/>
  <c r="Z202" i="5"/>
  <c r="AA202" i="5"/>
  <c r="Y203" i="5"/>
  <c r="Z203" i="5"/>
  <c r="AA203" i="5"/>
  <c r="Y204" i="5"/>
  <c r="Z204" i="5"/>
  <c r="AA204" i="5"/>
  <c r="Y205" i="5"/>
  <c r="Z205" i="5"/>
  <c r="AA205" i="5"/>
  <c r="Y206" i="5"/>
  <c r="Z206" i="5"/>
  <c r="AA206" i="5"/>
  <c r="Y207" i="5"/>
  <c r="Z207" i="5"/>
  <c r="AA207" i="5"/>
  <c r="Y208" i="5"/>
  <c r="Z208" i="5"/>
  <c r="AA208" i="5"/>
  <c r="Y209" i="5"/>
  <c r="Z209" i="5"/>
  <c r="AA209" i="5"/>
  <c r="Y210" i="5"/>
  <c r="Z210" i="5"/>
  <c r="AA210" i="5"/>
  <c r="Y211" i="5"/>
  <c r="Z211" i="5"/>
  <c r="AA211" i="5"/>
  <c r="Y212" i="5"/>
  <c r="Z212" i="5"/>
  <c r="AA212" i="5"/>
  <c r="Y213" i="5"/>
  <c r="Z213" i="5"/>
  <c r="AA213" i="5"/>
  <c r="Y214" i="5"/>
  <c r="Z214" i="5"/>
  <c r="AA214" i="5"/>
  <c r="Y215" i="5"/>
  <c r="Z215" i="5"/>
  <c r="AA215" i="5"/>
  <c r="Y216" i="5"/>
  <c r="Z216" i="5"/>
  <c r="AA216" i="5"/>
  <c r="Y217" i="5"/>
  <c r="Z217" i="5"/>
  <c r="AA217" i="5"/>
  <c r="Y218" i="5"/>
  <c r="Z218" i="5"/>
  <c r="AA218" i="5"/>
  <c r="Y219" i="5"/>
  <c r="Z219" i="5"/>
  <c r="AA219" i="5"/>
  <c r="Y220" i="5"/>
  <c r="Z220" i="5"/>
  <c r="AA220" i="5"/>
  <c r="Y221" i="5"/>
  <c r="Z221" i="5"/>
  <c r="AA221" i="5"/>
  <c r="Y222" i="5"/>
  <c r="Z222" i="5"/>
  <c r="AA222" i="5"/>
  <c r="Y223" i="5"/>
  <c r="Z223" i="5"/>
  <c r="AA223" i="5"/>
  <c r="Y224" i="5"/>
  <c r="Z224" i="5"/>
  <c r="AA224" i="5"/>
  <c r="Y225" i="5"/>
  <c r="Z225" i="5"/>
  <c r="AA225" i="5"/>
  <c r="Y226" i="5"/>
  <c r="Z226" i="5"/>
  <c r="AA226" i="5"/>
  <c r="Y227" i="5"/>
  <c r="Z227" i="5"/>
  <c r="AA227" i="5"/>
  <c r="Y228" i="5"/>
  <c r="Z228" i="5"/>
  <c r="AA228" i="5"/>
  <c r="Y229" i="5"/>
  <c r="Z229" i="5"/>
  <c r="AA229" i="5"/>
  <c r="Y230" i="5"/>
  <c r="Z230" i="5"/>
  <c r="AA230" i="5"/>
  <c r="Y231" i="5"/>
  <c r="Z231" i="5"/>
  <c r="AA231" i="5"/>
  <c r="Y232" i="5"/>
  <c r="Z232" i="5"/>
  <c r="AA232" i="5"/>
  <c r="Y233" i="5"/>
  <c r="Z233" i="5"/>
  <c r="AA233" i="5"/>
  <c r="Y234" i="5"/>
  <c r="Z234" i="5"/>
  <c r="AA234" i="5"/>
  <c r="Y235" i="5"/>
  <c r="Z235" i="5"/>
  <c r="AA235" i="5"/>
  <c r="Y236" i="5"/>
  <c r="Z236" i="5"/>
  <c r="AA236" i="5"/>
  <c r="Y237" i="5"/>
  <c r="Z237" i="5"/>
  <c r="AA237" i="5"/>
  <c r="Y238" i="5"/>
  <c r="Z238" i="5"/>
  <c r="AA238" i="5"/>
  <c r="Y239" i="5"/>
  <c r="Z239" i="5"/>
  <c r="AA239" i="5"/>
  <c r="Y240" i="5"/>
  <c r="Z240" i="5"/>
  <c r="AA240" i="5"/>
  <c r="Y241" i="5"/>
  <c r="Z241" i="5"/>
  <c r="AA241" i="5"/>
  <c r="Y242" i="5"/>
  <c r="Z242" i="5"/>
  <c r="AA242" i="5"/>
  <c r="Y243" i="5"/>
  <c r="Z243" i="5"/>
  <c r="AA243" i="5"/>
  <c r="Y244" i="5"/>
  <c r="Z244" i="5"/>
  <c r="AA244" i="5"/>
  <c r="Y245" i="5"/>
  <c r="Z245" i="5"/>
  <c r="AA245" i="5"/>
  <c r="Y246" i="5"/>
  <c r="Z246" i="5"/>
  <c r="AA246" i="5"/>
  <c r="Y247" i="5"/>
  <c r="Z247" i="5"/>
  <c r="AA247" i="5"/>
  <c r="Y248" i="5"/>
  <c r="Z248" i="5"/>
  <c r="AA248" i="5"/>
  <c r="Y249" i="5"/>
  <c r="Z249" i="5"/>
  <c r="AA249" i="5"/>
  <c r="Y250" i="5"/>
  <c r="Z250" i="5"/>
  <c r="AA250" i="5"/>
  <c r="Y251" i="5"/>
  <c r="Z251" i="5"/>
  <c r="AA251" i="5"/>
  <c r="Y252" i="5"/>
  <c r="Z252" i="5"/>
  <c r="AA252" i="5"/>
  <c r="Y253" i="5"/>
  <c r="Z253" i="5"/>
  <c r="AA253" i="5"/>
  <c r="Y254" i="5"/>
  <c r="Z254" i="5"/>
  <c r="AA254" i="5"/>
  <c r="Y255" i="5"/>
  <c r="Z255" i="5"/>
  <c r="AA255" i="5"/>
  <c r="Y256" i="5"/>
  <c r="Z256" i="5"/>
  <c r="AA256" i="5"/>
  <c r="Y257" i="5"/>
  <c r="Z257" i="5"/>
  <c r="AA257" i="5"/>
  <c r="Y258" i="5"/>
  <c r="Z258" i="5"/>
  <c r="AA258" i="5"/>
  <c r="Y259" i="5"/>
  <c r="Z259" i="5"/>
  <c r="AA259" i="5"/>
  <c r="Y260" i="5"/>
  <c r="Z260" i="5"/>
  <c r="AA260" i="5"/>
  <c r="Y261" i="5"/>
  <c r="Z261" i="5"/>
  <c r="AA261" i="5"/>
  <c r="Y262" i="5"/>
  <c r="Z262" i="5"/>
  <c r="AA262" i="5"/>
  <c r="Y263" i="5"/>
  <c r="Z263" i="5"/>
  <c r="AA263" i="5"/>
  <c r="Y264" i="5"/>
  <c r="Z264" i="5"/>
  <c r="AA264" i="5"/>
  <c r="Y265" i="5"/>
  <c r="Z265" i="5"/>
  <c r="AA265" i="5"/>
  <c r="Y266" i="5"/>
  <c r="Z266" i="5"/>
  <c r="AA266" i="5"/>
  <c r="Y267" i="5"/>
  <c r="Z267" i="5"/>
  <c r="AA267" i="5"/>
  <c r="Y268" i="5"/>
  <c r="Z268" i="5"/>
  <c r="AA268" i="5"/>
  <c r="Y269" i="5"/>
  <c r="Z269" i="5"/>
  <c r="AA269" i="5"/>
  <c r="Y270" i="5"/>
  <c r="Z270" i="5"/>
  <c r="AA270" i="5"/>
  <c r="Y271" i="5"/>
  <c r="Z271" i="5"/>
  <c r="AA271" i="5"/>
  <c r="Y272" i="5"/>
  <c r="Z272" i="5"/>
  <c r="AA272" i="5"/>
  <c r="Y273" i="5"/>
  <c r="Z273" i="5"/>
  <c r="AA273" i="5"/>
  <c r="Y274" i="5"/>
  <c r="Z274" i="5"/>
  <c r="AA274" i="5"/>
  <c r="Y275" i="5"/>
  <c r="Z275" i="5"/>
  <c r="AA275" i="5"/>
  <c r="Y276" i="5"/>
  <c r="Z276" i="5"/>
  <c r="AA276" i="5"/>
  <c r="Y277" i="5"/>
  <c r="Z277" i="5"/>
  <c r="AA277" i="5"/>
  <c r="Y278" i="5"/>
  <c r="Z278" i="5"/>
  <c r="AA278" i="5"/>
  <c r="Y279" i="5"/>
  <c r="Z279" i="5"/>
  <c r="AA279" i="5"/>
  <c r="Y280" i="5"/>
  <c r="Z280" i="5"/>
  <c r="AA280" i="5"/>
  <c r="Y281" i="5"/>
  <c r="Z281" i="5"/>
  <c r="AA281" i="5"/>
  <c r="Y282" i="5"/>
  <c r="Z282" i="5"/>
  <c r="AA282" i="5"/>
  <c r="Y283" i="5"/>
  <c r="Z283" i="5"/>
  <c r="AA283" i="5"/>
  <c r="Y284" i="5"/>
  <c r="Z284" i="5"/>
  <c r="AA284" i="5"/>
  <c r="Y285" i="5"/>
  <c r="Z285" i="5"/>
  <c r="AA285" i="5"/>
  <c r="Y286" i="5"/>
  <c r="Z286" i="5"/>
  <c r="AA286" i="5"/>
  <c r="Y287" i="5"/>
  <c r="Z287" i="5"/>
  <c r="AA287" i="5"/>
  <c r="Y288" i="5"/>
  <c r="Z288" i="5"/>
  <c r="AA288" i="5"/>
  <c r="Y289" i="5"/>
  <c r="Z289" i="5"/>
  <c r="AA289" i="5"/>
  <c r="Y290" i="5"/>
  <c r="Z290" i="5"/>
  <c r="AA290" i="5"/>
  <c r="Y291" i="5"/>
  <c r="Z291" i="5"/>
  <c r="AA291" i="5"/>
  <c r="Y292" i="5"/>
  <c r="Z292" i="5"/>
  <c r="AA292" i="5"/>
  <c r="Y293" i="5"/>
  <c r="Z293" i="5"/>
  <c r="AA293" i="5"/>
  <c r="Y294" i="5"/>
  <c r="Z294" i="5"/>
  <c r="AA294" i="5"/>
  <c r="Y295" i="5"/>
  <c r="Z295" i="5"/>
  <c r="AA295" i="5"/>
  <c r="Y296" i="5"/>
  <c r="Z296" i="5"/>
  <c r="AA296" i="5"/>
  <c r="Y297" i="5"/>
  <c r="Z297" i="5"/>
  <c r="AA297" i="5"/>
  <c r="Y298" i="5"/>
  <c r="Z298" i="5"/>
  <c r="AA298" i="5"/>
  <c r="Y299" i="5"/>
  <c r="Z299" i="5"/>
  <c r="AA299" i="5"/>
  <c r="Y300" i="5"/>
  <c r="Z300" i="5"/>
  <c r="AA300" i="5"/>
  <c r="Y301" i="5"/>
  <c r="Z301" i="5"/>
  <c r="AA301" i="5"/>
  <c r="Y302" i="5"/>
  <c r="Z302" i="5"/>
  <c r="AA302" i="5"/>
  <c r="Y303" i="5"/>
  <c r="Z303" i="5"/>
  <c r="AA303" i="5"/>
  <c r="Y304" i="5"/>
  <c r="Z304" i="5"/>
  <c r="AA304" i="5"/>
  <c r="Y305" i="5"/>
  <c r="Z305" i="5"/>
  <c r="AA305" i="5"/>
  <c r="Y306" i="5"/>
  <c r="Z306" i="5"/>
  <c r="AA306" i="5"/>
  <c r="Y307" i="5"/>
  <c r="Z307" i="5"/>
  <c r="AA307" i="5"/>
  <c r="Y308" i="5"/>
  <c r="Z308" i="5"/>
  <c r="AA308" i="5"/>
  <c r="Y309" i="5"/>
  <c r="Z309" i="5"/>
  <c r="AA309" i="5"/>
  <c r="Y310" i="5"/>
  <c r="Z310" i="5"/>
  <c r="AA310" i="5"/>
  <c r="Y311" i="5"/>
  <c r="Z311" i="5"/>
  <c r="AA311" i="5"/>
  <c r="Y312" i="5"/>
  <c r="Z312" i="5"/>
  <c r="AA312" i="5"/>
  <c r="Y313" i="5"/>
  <c r="Z313" i="5"/>
  <c r="AA313" i="5"/>
  <c r="Y314" i="5"/>
  <c r="Z314" i="5"/>
  <c r="AA314" i="5"/>
  <c r="Y315" i="5"/>
  <c r="Z315" i="5"/>
  <c r="AA315" i="5"/>
  <c r="Y316" i="5"/>
  <c r="Z316" i="5"/>
  <c r="AA316" i="5"/>
  <c r="Y317" i="5"/>
  <c r="Z317" i="5"/>
  <c r="AA317" i="5"/>
  <c r="Y318" i="5"/>
  <c r="Z318" i="5"/>
  <c r="AA318" i="5"/>
  <c r="Y319" i="5"/>
  <c r="Z319" i="5"/>
  <c r="AA319" i="5"/>
  <c r="Y320" i="5"/>
  <c r="Z320" i="5"/>
  <c r="AA320" i="5"/>
  <c r="Y321" i="5"/>
  <c r="Z321" i="5"/>
  <c r="AA321" i="5"/>
  <c r="Y322" i="5"/>
  <c r="Z322" i="5"/>
  <c r="AA322" i="5"/>
  <c r="Y323" i="5"/>
  <c r="Z323" i="5"/>
  <c r="AA323" i="5"/>
  <c r="Y324" i="5"/>
  <c r="Z324" i="5"/>
  <c r="AA324" i="5"/>
  <c r="Y325" i="5"/>
  <c r="Z325" i="5"/>
  <c r="AA325" i="5"/>
  <c r="Y326" i="5"/>
  <c r="Z326" i="5"/>
  <c r="AA326" i="5"/>
  <c r="Y327" i="5"/>
  <c r="Z327" i="5"/>
  <c r="AA327" i="5"/>
  <c r="Y328" i="5"/>
  <c r="Z328" i="5"/>
  <c r="AA328" i="5"/>
  <c r="Y329" i="5"/>
  <c r="Z329" i="5"/>
  <c r="AA329" i="5"/>
  <c r="Y330" i="5"/>
  <c r="Z330" i="5"/>
  <c r="AA330" i="5"/>
  <c r="Y331" i="5"/>
  <c r="Z331" i="5"/>
  <c r="AA331" i="5"/>
  <c r="Y332" i="5"/>
  <c r="Z332" i="5"/>
  <c r="AA332" i="5"/>
  <c r="Y333" i="5"/>
  <c r="Z333" i="5"/>
  <c r="AA333" i="5"/>
  <c r="Y334" i="5"/>
  <c r="Z334" i="5"/>
  <c r="AA334" i="5"/>
  <c r="Y335" i="5"/>
  <c r="Z335" i="5"/>
  <c r="AA335" i="5"/>
  <c r="Y336" i="5"/>
  <c r="Z336" i="5"/>
  <c r="AA336" i="5"/>
  <c r="Y337" i="5"/>
  <c r="Z337" i="5"/>
  <c r="AA337" i="5"/>
  <c r="Y338" i="5"/>
  <c r="Z338" i="5"/>
  <c r="AA338" i="5"/>
  <c r="Y339" i="5"/>
  <c r="Z339" i="5"/>
  <c r="AA339" i="5"/>
  <c r="Y340" i="5"/>
  <c r="Z340" i="5"/>
  <c r="AA340" i="5"/>
  <c r="Y341" i="5"/>
  <c r="Z341" i="5"/>
  <c r="AA341" i="5"/>
  <c r="Y342" i="5"/>
  <c r="Z342" i="5"/>
  <c r="AA342" i="5"/>
  <c r="Y343" i="5"/>
  <c r="Z343" i="5"/>
  <c r="AA343" i="5"/>
  <c r="Y344" i="5"/>
  <c r="Z344" i="5"/>
  <c r="AA344" i="5"/>
  <c r="Y345" i="5"/>
  <c r="Z345" i="5"/>
  <c r="AA345" i="5"/>
  <c r="Y346" i="5"/>
  <c r="Z346" i="5"/>
  <c r="AA346" i="5"/>
  <c r="Y347" i="5"/>
  <c r="Z347" i="5"/>
  <c r="AA347" i="5"/>
  <c r="Y348" i="5"/>
  <c r="Z348" i="5"/>
  <c r="AA348" i="5"/>
  <c r="Y349" i="5"/>
  <c r="Z349" i="5"/>
  <c r="AA349" i="5"/>
  <c r="Y350" i="5"/>
  <c r="Z350" i="5"/>
  <c r="AA350" i="5"/>
  <c r="Y351" i="5"/>
  <c r="Z351" i="5"/>
  <c r="AA351" i="5"/>
  <c r="Y352" i="5"/>
  <c r="Z352" i="5"/>
  <c r="AA352" i="5"/>
  <c r="Y353" i="5"/>
  <c r="Z353" i="5"/>
  <c r="AA353" i="5"/>
  <c r="Y354" i="5"/>
  <c r="Z354" i="5"/>
  <c r="AA354" i="5"/>
  <c r="Y355" i="5"/>
  <c r="Z355" i="5"/>
  <c r="AA355" i="5"/>
  <c r="Y356" i="5"/>
  <c r="Z356" i="5"/>
  <c r="AA356" i="5"/>
  <c r="Y357" i="5"/>
  <c r="Z357" i="5"/>
  <c r="AA357" i="5"/>
  <c r="Y358" i="5"/>
  <c r="Z358" i="5"/>
  <c r="AA358" i="5"/>
  <c r="Y359" i="5"/>
  <c r="Z359" i="5"/>
  <c r="AA359" i="5"/>
  <c r="Y360" i="5"/>
  <c r="Z360" i="5"/>
  <c r="AA360" i="5"/>
  <c r="Y361" i="5"/>
  <c r="Z361" i="5"/>
  <c r="AA361" i="5"/>
  <c r="Y362" i="5"/>
  <c r="Z362" i="5"/>
  <c r="AA362" i="5"/>
  <c r="Y363" i="5"/>
  <c r="Z363" i="5"/>
  <c r="AA363" i="5"/>
  <c r="Y364" i="5"/>
  <c r="Z364" i="5"/>
  <c r="AA364" i="5"/>
  <c r="Y365" i="5"/>
  <c r="Z365" i="5"/>
  <c r="AA365" i="5"/>
  <c r="Y366" i="5"/>
  <c r="Z366" i="5"/>
  <c r="AA366" i="5"/>
  <c r="Y367" i="5"/>
  <c r="Z367" i="5"/>
  <c r="AA367" i="5"/>
  <c r="Y368" i="5"/>
  <c r="Z368" i="5"/>
  <c r="AA368" i="5"/>
  <c r="Y369" i="5"/>
  <c r="Z369" i="5"/>
  <c r="AA369" i="5"/>
  <c r="Y370" i="5"/>
  <c r="Z370" i="5"/>
  <c r="AA370" i="5"/>
  <c r="Y371" i="5"/>
  <c r="Z371" i="5"/>
  <c r="AA371" i="5"/>
  <c r="Y372" i="5"/>
  <c r="Z372" i="5"/>
  <c r="AA372" i="5"/>
  <c r="Y373" i="5"/>
  <c r="Z373" i="5"/>
  <c r="AA373" i="5"/>
  <c r="Y374" i="5"/>
  <c r="Z374" i="5"/>
  <c r="AA374" i="5"/>
  <c r="Y375" i="5"/>
  <c r="Z375" i="5"/>
  <c r="AA375" i="5"/>
  <c r="Y376" i="5"/>
  <c r="Z376" i="5"/>
  <c r="AA376" i="5"/>
  <c r="Y377" i="5"/>
  <c r="Z377" i="5"/>
  <c r="AA377" i="5"/>
  <c r="Y378" i="5"/>
  <c r="Z378" i="5"/>
  <c r="AA378" i="5"/>
  <c r="Y379" i="5"/>
  <c r="Z379" i="5"/>
  <c r="AA379" i="5"/>
  <c r="Y380" i="5"/>
  <c r="Z380" i="5"/>
  <c r="AA380" i="5"/>
  <c r="Y381" i="5"/>
  <c r="Z381" i="5"/>
  <c r="AA381" i="5"/>
  <c r="Y382" i="5"/>
  <c r="Z382" i="5"/>
  <c r="AA382" i="5"/>
  <c r="Y383" i="5"/>
  <c r="Z383" i="5"/>
  <c r="AA383" i="5"/>
  <c r="Y384" i="5"/>
  <c r="Z384" i="5"/>
  <c r="AA384" i="5"/>
  <c r="Y385" i="5"/>
  <c r="Z385" i="5"/>
  <c r="AA385" i="5"/>
  <c r="Y386" i="5"/>
  <c r="Z386" i="5"/>
  <c r="AA386" i="5"/>
  <c r="Y387" i="5"/>
  <c r="Z387" i="5"/>
  <c r="AA387" i="5"/>
  <c r="Y388" i="5"/>
  <c r="Z388" i="5"/>
  <c r="AA388" i="5"/>
  <c r="Y389" i="5"/>
  <c r="Z389" i="5"/>
  <c r="AA389" i="5"/>
  <c r="Y390" i="5"/>
  <c r="Z390" i="5"/>
  <c r="AA390" i="5"/>
  <c r="Y391" i="5"/>
  <c r="Z391" i="5"/>
  <c r="AA391" i="5"/>
  <c r="Y392" i="5"/>
  <c r="Z392" i="5"/>
  <c r="AA392" i="5"/>
  <c r="Y393" i="5"/>
  <c r="Z393" i="5"/>
  <c r="AA393" i="5"/>
  <c r="Y394" i="5"/>
  <c r="Z394" i="5"/>
  <c r="AA394" i="5"/>
  <c r="Y395" i="5"/>
  <c r="Z395" i="5"/>
  <c r="AA395" i="5"/>
  <c r="Y396" i="5"/>
  <c r="Z396" i="5"/>
  <c r="AA396" i="5"/>
  <c r="Y397" i="5"/>
  <c r="Z397" i="5"/>
  <c r="AA397" i="5"/>
  <c r="Y398" i="5"/>
  <c r="Z398" i="5"/>
  <c r="AA398" i="5"/>
  <c r="Y399" i="5"/>
  <c r="Z399" i="5"/>
  <c r="AA399" i="5"/>
  <c r="Y400" i="5"/>
  <c r="Z400" i="5"/>
  <c r="AA400" i="5"/>
  <c r="Y401" i="5"/>
  <c r="Z401" i="5"/>
  <c r="AA401" i="5"/>
  <c r="Y402" i="5"/>
  <c r="Z402" i="5"/>
  <c r="AA402" i="5"/>
  <c r="Y403" i="5"/>
  <c r="Z403" i="5"/>
  <c r="AA403" i="5"/>
  <c r="Y404" i="5"/>
  <c r="Z404" i="5"/>
  <c r="AA404" i="5"/>
  <c r="Y405" i="5"/>
  <c r="Z405" i="5"/>
  <c r="AA405" i="5"/>
  <c r="Y406" i="5"/>
  <c r="Z406" i="5"/>
  <c r="AA406" i="5"/>
  <c r="Y407" i="5"/>
  <c r="Z407" i="5"/>
  <c r="AA407" i="5"/>
  <c r="Y408" i="5"/>
  <c r="Z408" i="5"/>
  <c r="AA408" i="5"/>
  <c r="Y409" i="5"/>
  <c r="Z409" i="5"/>
  <c r="AA409" i="5"/>
  <c r="Y410" i="5"/>
  <c r="Z410" i="5"/>
  <c r="AA410" i="5"/>
  <c r="Y411" i="5"/>
  <c r="Z411" i="5"/>
  <c r="AA411" i="5"/>
  <c r="Y412" i="5"/>
  <c r="Z412" i="5"/>
  <c r="AA412" i="5"/>
  <c r="Y413" i="5"/>
  <c r="Z413" i="5"/>
  <c r="AA413" i="5"/>
  <c r="Y414" i="5"/>
  <c r="Z414" i="5"/>
  <c r="AA414" i="5"/>
  <c r="Y415" i="5"/>
  <c r="Z415" i="5"/>
  <c r="AA415" i="5"/>
  <c r="Y416" i="5"/>
  <c r="Z416" i="5"/>
  <c r="AA416" i="5"/>
  <c r="Y417" i="5"/>
  <c r="Z417" i="5"/>
  <c r="AA417" i="5"/>
  <c r="Y418" i="5"/>
  <c r="Z418" i="5"/>
  <c r="AA418" i="5"/>
  <c r="Y419" i="5"/>
  <c r="Z419" i="5"/>
  <c r="AA419" i="5"/>
  <c r="Y420" i="5"/>
  <c r="Z420" i="5"/>
  <c r="AA420" i="5"/>
  <c r="Y421" i="5"/>
  <c r="Z421" i="5"/>
  <c r="AA421" i="5"/>
  <c r="Y422" i="5"/>
  <c r="Z422" i="5"/>
  <c r="AA422" i="5"/>
  <c r="Y423" i="5"/>
  <c r="Z423" i="5"/>
  <c r="AA423" i="5"/>
  <c r="Y424" i="5"/>
  <c r="Z424" i="5"/>
  <c r="AA424" i="5"/>
  <c r="Y425" i="5"/>
  <c r="Z425" i="5"/>
  <c r="AA425" i="5"/>
  <c r="Y426" i="5"/>
  <c r="Z426" i="5"/>
  <c r="AA426" i="5"/>
  <c r="Y427" i="5"/>
  <c r="Z427" i="5"/>
  <c r="AA427" i="5"/>
  <c r="Y428" i="5"/>
  <c r="Z428" i="5"/>
  <c r="AA428" i="5"/>
  <c r="Y429" i="5"/>
  <c r="Z429" i="5"/>
  <c r="AA429" i="5"/>
  <c r="Y430" i="5"/>
  <c r="Z430" i="5"/>
  <c r="AA430" i="5"/>
  <c r="Y431" i="5"/>
  <c r="Z431" i="5"/>
  <c r="AA431" i="5"/>
  <c r="Y432" i="5"/>
  <c r="Z432" i="5"/>
  <c r="AA432" i="5"/>
  <c r="Y433" i="5"/>
  <c r="Z433" i="5"/>
  <c r="AA433" i="5"/>
  <c r="Y434" i="5"/>
  <c r="Z434" i="5"/>
  <c r="AA434" i="5"/>
  <c r="Y435" i="5"/>
  <c r="Z435" i="5"/>
  <c r="AA435" i="5"/>
  <c r="Y436" i="5"/>
  <c r="Z436" i="5"/>
  <c r="AA436" i="5"/>
  <c r="Y437" i="5"/>
  <c r="Z437" i="5"/>
  <c r="AA437" i="5"/>
  <c r="Y438" i="5"/>
  <c r="Z438" i="5"/>
  <c r="AA438" i="5"/>
  <c r="Y439" i="5"/>
  <c r="Z439" i="5"/>
  <c r="AA439" i="5"/>
  <c r="Y440" i="5"/>
  <c r="Z440" i="5"/>
  <c r="AA440" i="5"/>
  <c r="Y441" i="5"/>
  <c r="Z441" i="5"/>
  <c r="AA441" i="5"/>
  <c r="Y442" i="5"/>
  <c r="Z442" i="5"/>
  <c r="AA442" i="5"/>
  <c r="Y443" i="5"/>
  <c r="Z443" i="5"/>
  <c r="AA443" i="5"/>
  <c r="Y444" i="5"/>
  <c r="Z444" i="5"/>
  <c r="AA444" i="5"/>
  <c r="Y445" i="5"/>
  <c r="Z445" i="5"/>
  <c r="AA445" i="5"/>
  <c r="Y446" i="5"/>
  <c r="Z446" i="5"/>
  <c r="AA446" i="5"/>
  <c r="Y447" i="5"/>
  <c r="Z447" i="5"/>
  <c r="AA447" i="5"/>
  <c r="Y448" i="5"/>
  <c r="Z448" i="5"/>
  <c r="AA448" i="5"/>
  <c r="Y449" i="5"/>
  <c r="Z449" i="5"/>
  <c r="AA449" i="5"/>
  <c r="Y450" i="5"/>
  <c r="Z450" i="5"/>
  <c r="AA450" i="5"/>
  <c r="Y451" i="5"/>
  <c r="Z451" i="5"/>
  <c r="AA451" i="5"/>
  <c r="Y452" i="5"/>
  <c r="Z452" i="5"/>
  <c r="AA452" i="5"/>
  <c r="Y453" i="5"/>
  <c r="Z453" i="5"/>
  <c r="AA453" i="5"/>
  <c r="Y454" i="5"/>
  <c r="Z454" i="5"/>
  <c r="AA454" i="5"/>
  <c r="Y455" i="5"/>
  <c r="Z455" i="5"/>
  <c r="AA455" i="5"/>
  <c r="Y456" i="5"/>
  <c r="Z456" i="5"/>
  <c r="AA456" i="5"/>
  <c r="Y457" i="5"/>
  <c r="Z457" i="5"/>
  <c r="AA457" i="5"/>
  <c r="Y458" i="5"/>
  <c r="Z458" i="5"/>
  <c r="AA458" i="5"/>
  <c r="Y459" i="5"/>
  <c r="Z459" i="5"/>
  <c r="AA459" i="5"/>
  <c r="Y460" i="5"/>
  <c r="Z460" i="5"/>
  <c r="AA460" i="5"/>
  <c r="Y461" i="5"/>
  <c r="Z461" i="5"/>
  <c r="AA461" i="5"/>
  <c r="Y462" i="5"/>
  <c r="Z462" i="5"/>
  <c r="AA462" i="5"/>
  <c r="Y463" i="5"/>
  <c r="Z463" i="5"/>
  <c r="AA463" i="5"/>
  <c r="Y464" i="5"/>
  <c r="Z464" i="5"/>
  <c r="AA464" i="5"/>
  <c r="Y465" i="5"/>
  <c r="Z465" i="5"/>
  <c r="AA465" i="5"/>
  <c r="Y466" i="5"/>
  <c r="Z466" i="5"/>
  <c r="AA466" i="5"/>
  <c r="Y467" i="5"/>
  <c r="Z467" i="5"/>
  <c r="AA467" i="5"/>
  <c r="Y468" i="5"/>
  <c r="Z468" i="5"/>
  <c r="AA468" i="5"/>
  <c r="Y469" i="5"/>
  <c r="Z469" i="5"/>
  <c r="AA469" i="5"/>
  <c r="Y470" i="5"/>
  <c r="Z470" i="5"/>
  <c r="AA470" i="5"/>
  <c r="Y471" i="5"/>
  <c r="Z471" i="5"/>
  <c r="AA471" i="5"/>
  <c r="Y472" i="5"/>
  <c r="Z472" i="5"/>
  <c r="AA472" i="5"/>
  <c r="Y473" i="5"/>
  <c r="Z473" i="5"/>
  <c r="AA473" i="5"/>
  <c r="Y474" i="5"/>
  <c r="Z474" i="5"/>
  <c r="AA474" i="5"/>
  <c r="Y475" i="5"/>
  <c r="Z475" i="5"/>
  <c r="AA475" i="5"/>
  <c r="Y476" i="5"/>
  <c r="Z476" i="5"/>
  <c r="AA476" i="5"/>
  <c r="Y477" i="5"/>
  <c r="Z477" i="5"/>
  <c r="AA477" i="5"/>
  <c r="Y478" i="5"/>
  <c r="Z478" i="5"/>
  <c r="AA478" i="5"/>
  <c r="Y479" i="5"/>
  <c r="Z479" i="5"/>
  <c r="AA479" i="5"/>
  <c r="Y480" i="5"/>
  <c r="Z480" i="5"/>
  <c r="AA480" i="5"/>
  <c r="Y481" i="5"/>
  <c r="Z481" i="5"/>
  <c r="AA481" i="5"/>
  <c r="Y482" i="5"/>
  <c r="Z482" i="5"/>
  <c r="AA482" i="5"/>
  <c r="Y483" i="5"/>
  <c r="Z483" i="5"/>
  <c r="AA483" i="5"/>
  <c r="Y484" i="5"/>
  <c r="Z484" i="5"/>
  <c r="AA484" i="5"/>
  <c r="Y485" i="5"/>
  <c r="Z485" i="5"/>
  <c r="AA485" i="5"/>
  <c r="Y486" i="5"/>
  <c r="Z486" i="5"/>
  <c r="AA486" i="5"/>
  <c r="Y487" i="5"/>
  <c r="Z487" i="5"/>
  <c r="AA487" i="5"/>
  <c r="Y488" i="5"/>
  <c r="Z488" i="5"/>
  <c r="AA488" i="5"/>
  <c r="Y489" i="5"/>
  <c r="Z489" i="5"/>
  <c r="AA489" i="5"/>
  <c r="Y490" i="5"/>
  <c r="Z490" i="5"/>
  <c r="AA490" i="5"/>
  <c r="Y491" i="5"/>
  <c r="Z491" i="5"/>
  <c r="AA491" i="5"/>
  <c r="Y492" i="5"/>
  <c r="Z492" i="5"/>
  <c r="AA492" i="5"/>
  <c r="Y493" i="5"/>
  <c r="Z493" i="5"/>
  <c r="AA493" i="5"/>
  <c r="Y494" i="5"/>
  <c r="Z494" i="5"/>
  <c r="AA494" i="5"/>
  <c r="Y495" i="5"/>
  <c r="Z495" i="5"/>
  <c r="AA495" i="5"/>
  <c r="Y496" i="5"/>
  <c r="Z496" i="5"/>
  <c r="AA496" i="5"/>
  <c r="Y497" i="5"/>
  <c r="Z497" i="5"/>
  <c r="AA497" i="5"/>
  <c r="Y498" i="5"/>
  <c r="Z498" i="5"/>
  <c r="AA498" i="5"/>
  <c r="Y499" i="5"/>
  <c r="Z499" i="5"/>
  <c r="AA499" i="5"/>
  <c r="Y500" i="5"/>
  <c r="Z500" i="5"/>
  <c r="AA500" i="5"/>
  <c r="Y501" i="5"/>
  <c r="Z501" i="5"/>
  <c r="AA501" i="5"/>
  <c r="Y502" i="5"/>
  <c r="Z502" i="5"/>
  <c r="AA502" i="5"/>
  <c r="Y503" i="5"/>
  <c r="Z503" i="5"/>
  <c r="AA503" i="5"/>
  <c r="Y504" i="5"/>
  <c r="Z504" i="5"/>
  <c r="AA504" i="5"/>
  <c r="Y505" i="5"/>
  <c r="Z505" i="5"/>
  <c r="AA505" i="5"/>
  <c r="Y506" i="5"/>
  <c r="Z506" i="5"/>
  <c r="AA506" i="5"/>
  <c r="Y507" i="5"/>
  <c r="Z507" i="5"/>
  <c r="AA507" i="5"/>
  <c r="Y508" i="5"/>
  <c r="Z508" i="5"/>
  <c r="AA508" i="5"/>
  <c r="Y509" i="5"/>
  <c r="Z509" i="5"/>
  <c r="AA509" i="5"/>
  <c r="Y510" i="5"/>
  <c r="Z510" i="5"/>
  <c r="AA510" i="5"/>
  <c r="Y511" i="5"/>
  <c r="Z511" i="5"/>
  <c r="AA511" i="5"/>
  <c r="Y512" i="5"/>
  <c r="Z512" i="5"/>
  <c r="AA512" i="5"/>
  <c r="Y513" i="5"/>
  <c r="Z513" i="5"/>
  <c r="AA513" i="5"/>
  <c r="Y514" i="5"/>
  <c r="Z514" i="5"/>
  <c r="AA514" i="5"/>
  <c r="Y515" i="5"/>
  <c r="Z515" i="5"/>
  <c r="AA515" i="5"/>
  <c r="Y516" i="5"/>
  <c r="Z516" i="5"/>
  <c r="AA516" i="5"/>
  <c r="Y517" i="5"/>
  <c r="Z517" i="5"/>
  <c r="AA517" i="5"/>
  <c r="Y518" i="5"/>
  <c r="Z518" i="5"/>
  <c r="AA518" i="5"/>
  <c r="Y519" i="5"/>
  <c r="Z519" i="5"/>
  <c r="AA519" i="5"/>
  <c r="Y520" i="5"/>
  <c r="Z520" i="5"/>
  <c r="AA520" i="5"/>
  <c r="Y521" i="5"/>
  <c r="Z521" i="5"/>
  <c r="AA521" i="5"/>
  <c r="Y522" i="5"/>
  <c r="Z522" i="5"/>
  <c r="AA522" i="5"/>
  <c r="Y523" i="5"/>
  <c r="Z523" i="5"/>
  <c r="AA523" i="5"/>
  <c r="Y524" i="5"/>
  <c r="Z524" i="5"/>
  <c r="AA524" i="5"/>
  <c r="Y525" i="5"/>
  <c r="Z525" i="5"/>
  <c r="AA525" i="5"/>
  <c r="Y526" i="5"/>
  <c r="Z526" i="5"/>
  <c r="AA526" i="5"/>
  <c r="Y527" i="5"/>
  <c r="Z527" i="5"/>
  <c r="AA527" i="5"/>
  <c r="Y528" i="5"/>
  <c r="Z528" i="5"/>
  <c r="AA528" i="5"/>
  <c r="Y529" i="5"/>
  <c r="Z529" i="5"/>
  <c r="AA529" i="5"/>
  <c r="Y530" i="5"/>
  <c r="Z530" i="5"/>
  <c r="AA530" i="5"/>
  <c r="Y531" i="5"/>
  <c r="Z531" i="5"/>
  <c r="AA531" i="5"/>
  <c r="Y532" i="5"/>
  <c r="Z532" i="5"/>
  <c r="AA532" i="5"/>
  <c r="Y533" i="5"/>
  <c r="Z533" i="5"/>
  <c r="AA533" i="5"/>
  <c r="Y534" i="5"/>
  <c r="Z534" i="5"/>
  <c r="AA534" i="5"/>
  <c r="Y535" i="5"/>
  <c r="Z535" i="5"/>
  <c r="AA535" i="5"/>
  <c r="Y536" i="5"/>
  <c r="Z536" i="5"/>
  <c r="AA536" i="5"/>
  <c r="Y537" i="5"/>
  <c r="Z537" i="5"/>
  <c r="AA537" i="5"/>
  <c r="Y538" i="5"/>
  <c r="Z538" i="5"/>
  <c r="AA538" i="5"/>
  <c r="Y539" i="5"/>
  <c r="Z539" i="5"/>
  <c r="AA539" i="5"/>
  <c r="Y540" i="5"/>
  <c r="Z540" i="5"/>
  <c r="AA540" i="5"/>
  <c r="Y541" i="5"/>
  <c r="Z541" i="5"/>
  <c r="AA541" i="5"/>
  <c r="Y542" i="5"/>
  <c r="Z542" i="5"/>
  <c r="AA542" i="5"/>
  <c r="Y543" i="5"/>
  <c r="Z543" i="5"/>
  <c r="AA543" i="5"/>
  <c r="Y544" i="5"/>
  <c r="Z544" i="5"/>
  <c r="AA544" i="5"/>
  <c r="Y545" i="5"/>
  <c r="Z545" i="5"/>
  <c r="AA545" i="5"/>
  <c r="Y546" i="5"/>
  <c r="Z546" i="5"/>
  <c r="AA546" i="5"/>
  <c r="Y547" i="5"/>
  <c r="Z547" i="5"/>
  <c r="AA547" i="5"/>
  <c r="Y548" i="5"/>
  <c r="Z548" i="5"/>
  <c r="AA548" i="5"/>
  <c r="Y549" i="5"/>
  <c r="Z549" i="5"/>
  <c r="AA549" i="5"/>
  <c r="Y550" i="5"/>
  <c r="Z550" i="5"/>
  <c r="AA550" i="5"/>
  <c r="Y551" i="5"/>
  <c r="Z551" i="5"/>
  <c r="AA551" i="5"/>
  <c r="Y552" i="5"/>
  <c r="Z552" i="5"/>
  <c r="AA552" i="5"/>
  <c r="Y553" i="5"/>
  <c r="Z553" i="5"/>
  <c r="AA553" i="5"/>
  <c r="Y554" i="5"/>
  <c r="Z554" i="5"/>
  <c r="AA554" i="5"/>
  <c r="Y555" i="5"/>
  <c r="Z555" i="5"/>
  <c r="AA555" i="5"/>
  <c r="Y556" i="5"/>
  <c r="Z556" i="5"/>
  <c r="AA556" i="5"/>
  <c r="Y557" i="5"/>
  <c r="Z557" i="5"/>
  <c r="AA557" i="5"/>
  <c r="Y558" i="5"/>
  <c r="Z558" i="5"/>
  <c r="AA558" i="5"/>
  <c r="Y559" i="5"/>
  <c r="Z559" i="5"/>
  <c r="AA559" i="5"/>
  <c r="Y560" i="5"/>
  <c r="Z560" i="5"/>
  <c r="AA560" i="5"/>
  <c r="Y561" i="5"/>
  <c r="Z561" i="5"/>
  <c r="AA561" i="5"/>
  <c r="Y562" i="5"/>
  <c r="Z562" i="5"/>
  <c r="AA562" i="5"/>
  <c r="Y563" i="5"/>
  <c r="Z563" i="5"/>
  <c r="AA563" i="5"/>
  <c r="Y564" i="5"/>
  <c r="Z564" i="5"/>
  <c r="AA564" i="5"/>
  <c r="Y565" i="5"/>
  <c r="Z565" i="5"/>
  <c r="AA565" i="5"/>
  <c r="Y566" i="5"/>
  <c r="Z566" i="5"/>
  <c r="AA566" i="5"/>
  <c r="Y567" i="5"/>
  <c r="Z567" i="5"/>
  <c r="AA567" i="5"/>
  <c r="Y568" i="5"/>
  <c r="Z568" i="5"/>
  <c r="AA568" i="5"/>
  <c r="Y569" i="5"/>
  <c r="Z569" i="5"/>
  <c r="AA569" i="5"/>
  <c r="Y570" i="5"/>
  <c r="Z570" i="5"/>
  <c r="AA570" i="5"/>
  <c r="Y571" i="5"/>
  <c r="Z571" i="5"/>
  <c r="AA571" i="5"/>
  <c r="Y572" i="5"/>
  <c r="Z572" i="5"/>
  <c r="AA572" i="5"/>
  <c r="Y573" i="5"/>
  <c r="Z573" i="5"/>
  <c r="AA573" i="5"/>
  <c r="Y574" i="5"/>
  <c r="Z574" i="5"/>
  <c r="AA574" i="5"/>
  <c r="Y575" i="5"/>
  <c r="Z575" i="5"/>
  <c r="AA575" i="5"/>
  <c r="Y576" i="5"/>
  <c r="Z576" i="5"/>
  <c r="AA576" i="5"/>
  <c r="Y577" i="5"/>
  <c r="Z577" i="5"/>
  <c r="AA577" i="5"/>
  <c r="Y578" i="5"/>
  <c r="Z578" i="5"/>
  <c r="AA578" i="5"/>
  <c r="Y579" i="5"/>
  <c r="Z579" i="5"/>
  <c r="AA579" i="5"/>
  <c r="Y580" i="5"/>
  <c r="Z580" i="5"/>
  <c r="AA580" i="5"/>
  <c r="Y581" i="5"/>
  <c r="Z581" i="5"/>
  <c r="AA581" i="5"/>
  <c r="Y582" i="5"/>
  <c r="Z582" i="5"/>
  <c r="AA582" i="5"/>
  <c r="Y583" i="5"/>
  <c r="Z583" i="5"/>
  <c r="AA583" i="5"/>
  <c r="Y584" i="5"/>
  <c r="Z584" i="5"/>
  <c r="AA584" i="5"/>
  <c r="Y585" i="5"/>
  <c r="Z585" i="5"/>
  <c r="AA585" i="5"/>
  <c r="Y586" i="5"/>
  <c r="Z586" i="5"/>
  <c r="AA586" i="5"/>
  <c r="Y587" i="5"/>
  <c r="Z587" i="5"/>
  <c r="AA587" i="5"/>
  <c r="Y588" i="5"/>
  <c r="Z588" i="5"/>
  <c r="AA588" i="5"/>
  <c r="Y589" i="5"/>
  <c r="Z589" i="5"/>
  <c r="AA589" i="5"/>
  <c r="Y590" i="5"/>
  <c r="Z590" i="5"/>
  <c r="AA590" i="5"/>
  <c r="Y591" i="5"/>
  <c r="Z591" i="5"/>
  <c r="AA591" i="5"/>
  <c r="Y592" i="5"/>
  <c r="Z592" i="5"/>
  <c r="AA592" i="5"/>
  <c r="Y593" i="5"/>
  <c r="Z593" i="5"/>
  <c r="AA593" i="5"/>
  <c r="Y594" i="5"/>
  <c r="Z594" i="5"/>
  <c r="AA594" i="5"/>
  <c r="Y595" i="5"/>
  <c r="Z595" i="5"/>
  <c r="AA595" i="5"/>
  <c r="Y596" i="5"/>
  <c r="Z596" i="5"/>
  <c r="AA596" i="5"/>
  <c r="Y597" i="5"/>
  <c r="Z597" i="5"/>
  <c r="AA597" i="5"/>
  <c r="Y598" i="5"/>
  <c r="Z598" i="5"/>
  <c r="AA598" i="5"/>
  <c r="Y599" i="5"/>
  <c r="Z599" i="5"/>
  <c r="AA599" i="5"/>
  <c r="Y600" i="5"/>
  <c r="Z600" i="5"/>
  <c r="AA600" i="5"/>
  <c r="Y601" i="5"/>
  <c r="Z601" i="5"/>
  <c r="AA601" i="5"/>
  <c r="Y602" i="5"/>
  <c r="Z602" i="5"/>
  <c r="AA602" i="5"/>
  <c r="Y603" i="5"/>
  <c r="Z603" i="5"/>
  <c r="AA603" i="5"/>
  <c r="Y604" i="5"/>
  <c r="Z604" i="5"/>
  <c r="AA604" i="5"/>
  <c r="Y605" i="5"/>
  <c r="Z605" i="5"/>
  <c r="AA605" i="5"/>
  <c r="Y606" i="5"/>
  <c r="Z606" i="5"/>
  <c r="AA606" i="5"/>
  <c r="Y607" i="5"/>
  <c r="Z607" i="5"/>
  <c r="AA607" i="5"/>
  <c r="Y608" i="5"/>
  <c r="Z608" i="5"/>
  <c r="AA608" i="5"/>
  <c r="Y609" i="5"/>
  <c r="Z609" i="5"/>
  <c r="AA609" i="5"/>
  <c r="Y610" i="5"/>
  <c r="Z610" i="5"/>
  <c r="AA610" i="5"/>
  <c r="Y611" i="5"/>
  <c r="Z611" i="5"/>
  <c r="AA611" i="5"/>
  <c r="Y612" i="5"/>
  <c r="Z612" i="5"/>
  <c r="AA612" i="5"/>
  <c r="Y613" i="5"/>
  <c r="Z613" i="5"/>
  <c r="AA613" i="5"/>
  <c r="Y614" i="5"/>
  <c r="Z614" i="5"/>
  <c r="AA614" i="5"/>
  <c r="Y615" i="5"/>
  <c r="Z615" i="5"/>
  <c r="AA615" i="5"/>
  <c r="Y616" i="5"/>
  <c r="Z616" i="5"/>
  <c r="AA616" i="5"/>
  <c r="Y617" i="5"/>
  <c r="Z617" i="5"/>
  <c r="AA617" i="5"/>
  <c r="Y618" i="5"/>
  <c r="Z618" i="5"/>
  <c r="AA618" i="5"/>
  <c r="Y619" i="5"/>
  <c r="Z619" i="5"/>
  <c r="AA619" i="5"/>
  <c r="Y620" i="5"/>
  <c r="Z620" i="5"/>
  <c r="AA620" i="5"/>
  <c r="Y621" i="5"/>
  <c r="Z621" i="5"/>
  <c r="AA621" i="5"/>
  <c r="Y622" i="5"/>
  <c r="Z622" i="5"/>
  <c r="AA622" i="5"/>
  <c r="Y623" i="5"/>
  <c r="Z623" i="5"/>
  <c r="AA623" i="5"/>
  <c r="Y624" i="5"/>
  <c r="Z624" i="5"/>
  <c r="AA624" i="5"/>
  <c r="Y625" i="5"/>
  <c r="Z625" i="5"/>
  <c r="AA625" i="5"/>
  <c r="Y626" i="5"/>
  <c r="Z626" i="5"/>
  <c r="AA626" i="5"/>
  <c r="Y627" i="5"/>
  <c r="Z627" i="5"/>
  <c r="AA627" i="5"/>
  <c r="Y628" i="5"/>
  <c r="Z628" i="5"/>
  <c r="AA628" i="5"/>
  <c r="Y629" i="5"/>
  <c r="Z629" i="5"/>
  <c r="AA629" i="5"/>
  <c r="Y630" i="5"/>
  <c r="Z630" i="5"/>
  <c r="AA630" i="5"/>
  <c r="Y631" i="5"/>
  <c r="Z631" i="5"/>
  <c r="AA631" i="5"/>
  <c r="Y632" i="5"/>
  <c r="Z632" i="5"/>
  <c r="AA632" i="5"/>
  <c r="Y633" i="5"/>
  <c r="Z633" i="5"/>
  <c r="AA633" i="5"/>
  <c r="Y634" i="5"/>
  <c r="Z634" i="5"/>
  <c r="AA634" i="5"/>
  <c r="Y635" i="5"/>
  <c r="Z635" i="5"/>
  <c r="AA635" i="5"/>
  <c r="Y636" i="5"/>
  <c r="Z636" i="5"/>
  <c r="AA636" i="5"/>
  <c r="Y637" i="5"/>
  <c r="Z637" i="5"/>
  <c r="AA637" i="5"/>
  <c r="Y638" i="5"/>
  <c r="Z638" i="5"/>
  <c r="AA638" i="5"/>
  <c r="Y639" i="5"/>
  <c r="Z639" i="5"/>
  <c r="AA639" i="5"/>
  <c r="Y640" i="5"/>
  <c r="Z640" i="5"/>
  <c r="AA640" i="5"/>
  <c r="Y641" i="5"/>
  <c r="Z641" i="5"/>
  <c r="AA641" i="5"/>
  <c r="Y642" i="5"/>
  <c r="Z642" i="5"/>
  <c r="AA642" i="5"/>
  <c r="Y643" i="5"/>
  <c r="Z643" i="5"/>
  <c r="AA643" i="5"/>
  <c r="Y644" i="5"/>
  <c r="Z644" i="5"/>
  <c r="AA644" i="5"/>
  <c r="Y645" i="5"/>
  <c r="Z645" i="5"/>
  <c r="AA645" i="5"/>
  <c r="Y646" i="5"/>
  <c r="Z646" i="5"/>
  <c r="AA646" i="5"/>
  <c r="Y647" i="5"/>
  <c r="Z647" i="5"/>
  <c r="AA647" i="5"/>
  <c r="Y648" i="5"/>
  <c r="Z648" i="5"/>
  <c r="AA648" i="5"/>
  <c r="Y649" i="5"/>
  <c r="Z649" i="5"/>
  <c r="AA649" i="5"/>
  <c r="Y650" i="5"/>
  <c r="Z650" i="5"/>
  <c r="AA650" i="5"/>
  <c r="Y651" i="5"/>
  <c r="Z651" i="5"/>
  <c r="AA651" i="5"/>
  <c r="Y652" i="5"/>
  <c r="Z652" i="5"/>
  <c r="AA652" i="5"/>
  <c r="Y653" i="5"/>
  <c r="Z653" i="5"/>
  <c r="AA653" i="5"/>
  <c r="Y654" i="5"/>
  <c r="Z654" i="5"/>
  <c r="AA654" i="5"/>
  <c r="Y655" i="5"/>
  <c r="Z655" i="5"/>
  <c r="AA655" i="5"/>
  <c r="Y656" i="5"/>
  <c r="Z656" i="5"/>
  <c r="AA656" i="5"/>
  <c r="Y657" i="5"/>
  <c r="Z657" i="5"/>
  <c r="AA657" i="5"/>
  <c r="Y658" i="5"/>
  <c r="Z658" i="5"/>
  <c r="AA658" i="5"/>
  <c r="Y659" i="5"/>
  <c r="Z659" i="5"/>
  <c r="AA659" i="5"/>
  <c r="Y660" i="5"/>
  <c r="Z660" i="5"/>
  <c r="AA660" i="5"/>
  <c r="Y661" i="5"/>
  <c r="Z661" i="5"/>
  <c r="AA661" i="5"/>
  <c r="Y662" i="5"/>
  <c r="Z662" i="5"/>
  <c r="AA662" i="5"/>
  <c r="Y663" i="5"/>
  <c r="Z663" i="5"/>
  <c r="AA663" i="5"/>
  <c r="Y664" i="5"/>
  <c r="Z664" i="5"/>
  <c r="AA664" i="5"/>
  <c r="Y665" i="5"/>
  <c r="Z665" i="5"/>
  <c r="AA665" i="5"/>
  <c r="Y666" i="5"/>
  <c r="Z666" i="5"/>
  <c r="AA666" i="5"/>
  <c r="Y667" i="5"/>
  <c r="Z667" i="5"/>
  <c r="AA667" i="5"/>
  <c r="Y668" i="5"/>
  <c r="Z668" i="5"/>
  <c r="AA668" i="5"/>
  <c r="Y669" i="5"/>
  <c r="Z669" i="5"/>
  <c r="AA669" i="5"/>
  <c r="Y670" i="5"/>
  <c r="Z670" i="5"/>
  <c r="AA670" i="5"/>
  <c r="Y671" i="5"/>
  <c r="Z671" i="5"/>
  <c r="AA671" i="5"/>
  <c r="Y672" i="5"/>
  <c r="Z672" i="5"/>
  <c r="AA672" i="5"/>
  <c r="Y673" i="5"/>
  <c r="Z673" i="5"/>
  <c r="AA673" i="5"/>
  <c r="Y674" i="5"/>
  <c r="Z674" i="5"/>
  <c r="AA674" i="5"/>
  <c r="Y675" i="5"/>
  <c r="Z675" i="5"/>
  <c r="AA675" i="5"/>
  <c r="Y676" i="5"/>
  <c r="Z676" i="5"/>
  <c r="AA676" i="5"/>
  <c r="Y677" i="5"/>
  <c r="Z677" i="5"/>
  <c r="AA677" i="5"/>
  <c r="Y678" i="5"/>
  <c r="Z678" i="5"/>
  <c r="AA678" i="5"/>
  <c r="Y679" i="5"/>
  <c r="Z679" i="5"/>
  <c r="AA679" i="5"/>
  <c r="Y680" i="5"/>
  <c r="Z680" i="5"/>
  <c r="AA680" i="5"/>
  <c r="Y681" i="5"/>
  <c r="Z681" i="5"/>
  <c r="AA681" i="5"/>
  <c r="Y682" i="5"/>
  <c r="Z682" i="5"/>
  <c r="AA682" i="5"/>
  <c r="Y683" i="5"/>
  <c r="Z683" i="5"/>
  <c r="AA683" i="5"/>
  <c r="Y684" i="5"/>
  <c r="Z684" i="5"/>
  <c r="AA684" i="5"/>
  <c r="Y685" i="5"/>
  <c r="Z685" i="5"/>
  <c r="AA685" i="5"/>
  <c r="Y686" i="5"/>
  <c r="Z686" i="5"/>
  <c r="AA686" i="5"/>
  <c r="Y687" i="5"/>
  <c r="Z687" i="5"/>
  <c r="AA687" i="5"/>
  <c r="Y688" i="5"/>
  <c r="Z688" i="5"/>
  <c r="AA688" i="5"/>
  <c r="Y689" i="5"/>
  <c r="Z689" i="5"/>
  <c r="AA689" i="5"/>
  <c r="Y690" i="5"/>
  <c r="Z690" i="5"/>
  <c r="AA690" i="5"/>
  <c r="Y691" i="5"/>
  <c r="Z691" i="5"/>
  <c r="AA691" i="5"/>
  <c r="Y692" i="5"/>
  <c r="Z692" i="5"/>
  <c r="AA692" i="5"/>
  <c r="Y693" i="5"/>
  <c r="Z693" i="5"/>
  <c r="AA693" i="5"/>
  <c r="Y694" i="5"/>
  <c r="Z694" i="5"/>
  <c r="AA694" i="5"/>
  <c r="Y695" i="5"/>
  <c r="Z695" i="5"/>
  <c r="AA695" i="5"/>
  <c r="Y696" i="5"/>
  <c r="Z696" i="5"/>
  <c r="AA696" i="5"/>
  <c r="Y697" i="5"/>
  <c r="Z697" i="5"/>
  <c r="AA697" i="5"/>
  <c r="Y698" i="5"/>
  <c r="Z698" i="5"/>
  <c r="AA698" i="5"/>
  <c r="Y699" i="5"/>
  <c r="Z699" i="5"/>
  <c r="AA699" i="5"/>
  <c r="Y700" i="5"/>
  <c r="Z700" i="5"/>
  <c r="AA700" i="5"/>
  <c r="Y701" i="5"/>
  <c r="Z701" i="5"/>
  <c r="AA701" i="5"/>
  <c r="Y702" i="5"/>
  <c r="Z702" i="5"/>
  <c r="AA702" i="5"/>
  <c r="Y703" i="5"/>
  <c r="Z703" i="5"/>
  <c r="AA703" i="5"/>
  <c r="Y704" i="5"/>
  <c r="Z704" i="5"/>
  <c r="AA704" i="5"/>
  <c r="Y705" i="5"/>
  <c r="Z705" i="5"/>
  <c r="AA705" i="5"/>
  <c r="Y706" i="5"/>
  <c r="Z706" i="5"/>
  <c r="AA706" i="5"/>
  <c r="Y707" i="5"/>
  <c r="Z707" i="5"/>
  <c r="AA707" i="5"/>
  <c r="Y708" i="5"/>
  <c r="Z708" i="5"/>
  <c r="AA708" i="5"/>
  <c r="Y709" i="5"/>
  <c r="Z709" i="5"/>
  <c r="AA709" i="5"/>
  <c r="Y710" i="5"/>
  <c r="Z710" i="5"/>
  <c r="AA710" i="5"/>
  <c r="Y711" i="5"/>
  <c r="Z711" i="5"/>
  <c r="AA711" i="5"/>
  <c r="Y712" i="5"/>
  <c r="Z712" i="5"/>
  <c r="AA712" i="5"/>
  <c r="Y713" i="5"/>
  <c r="Z713" i="5"/>
  <c r="AA713" i="5"/>
  <c r="Y714" i="5"/>
  <c r="Z714" i="5"/>
  <c r="AA714" i="5"/>
  <c r="Y715" i="5"/>
  <c r="Z715" i="5"/>
  <c r="AA715" i="5"/>
  <c r="Y716" i="5"/>
  <c r="Z716" i="5"/>
  <c r="AA716" i="5"/>
  <c r="Y717" i="5"/>
  <c r="Z717" i="5"/>
  <c r="AA717" i="5"/>
  <c r="Y718" i="5"/>
  <c r="Z718" i="5"/>
  <c r="AA718" i="5"/>
  <c r="Y719" i="5"/>
  <c r="Z719" i="5"/>
  <c r="AA719" i="5"/>
  <c r="Y720" i="5"/>
  <c r="Z720" i="5"/>
  <c r="AA720" i="5"/>
  <c r="Y721" i="5"/>
  <c r="Z721" i="5"/>
  <c r="AA721" i="5"/>
  <c r="Y722" i="5"/>
  <c r="Z722" i="5"/>
  <c r="AA722" i="5"/>
  <c r="Y723" i="5"/>
  <c r="Z723" i="5"/>
  <c r="AA723" i="5"/>
  <c r="Y724" i="5"/>
  <c r="Z724" i="5"/>
  <c r="AA724" i="5"/>
  <c r="Y725" i="5"/>
  <c r="Z725" i="5"/>
  <c r="AA725" i="5"/>
  <c r="Y726" i="5"/>
  <c r="Z726" i="5"/>
  <c r="AA726" i="5"/>
  <c r="Y727" i="5"/>
  <c r="Z727" i="5"/>
  <c r="AA727" i="5"/>
  <c r="Y728" i="5"/>
  <c r="Z728" i="5"/>
  <c r="AA728" i="5"/>
  <c r="Y729" i="5"/>
  <c r="Z729" i="5"/>
  <c r="AA729" i="5"/>
  <c r="Y730" i="5"/>
  <c r="Z730" i="5"/>
  <c r="AA730" i="5"/>
  <c r="Y731" i="5"/>
  <c r="Z731" i="5"/>
  <c r="AA731" i="5"/>
  <c r="Y732" i="5"/>
  <c r="Z732" i="5"/>
  <c r="AA732" i="5"/>
  <c r="Y733" i="5"/>
  <c r="Z733" i="5"/>
  <c r="AA733" i="5"/>
  <c r="Y734" i="5"/>
  <c r="Z734" i="5"/>
  <c r="AA734" i="5"/>
  <c r="Y735" i="5"/>
  <c r="Z735" i="5"/>
  <c r="AA735" i="5"/>
  <c r="Y736" i="5"/>
  <c r="Z736" i="5"/>
  <c r="AA736" i="5"/>
  <c r="Y737" i="5"/>
  <c r="Z737" i="5"/>
  <c r="AA737" i="5"/>
  <c r="Y738" i="5"/>
  <c r="Z738" i="5"/>
  <c r="AA738" i="5"/>
  <c r="Y739" i="5"/>
  <c r="Z739" i="5"/>
  <c r="AA739" i="5"/>
  <c r="Y740" i="5"/>
  <c r="Z740" i="5"/>
  <c r="AA740" i="5"/>
  <c r="Y741" i="5"/>
  <c r="Z741" i="5"/>
  <c r="AA741" i="5"/>
  <c r="Y742" i="5"/>
  <c r="Z742" i="5"/>
  <c r="AA742" i="5"/>
  <c r="Y743" i="5"/>
  <c r="Z743" i="5"/>
  <c r="AA743" i="5"/>
  <c r="Y744" i="5"/>
  <c r="Z744" i="5"/>
  <c r="AA744" i="5"/>
  <c r="Y745" i="5"/>
  <c r="Z745" i="5"/>
  <c r="AA745" i="5"/>
  <c r="Y746" i="5"/>
  <c r="Z746" i="5"/>
  <c r="AA746" i="5"/>
  <c r="Y747" i="5"/>
  <c r="Z747" i="5"/>
  <c r="AA747" i="5"/>
  <c r="Y748" i="5"/>
  <c r="Z748" i="5"/>
  <c r="AA748" i="5"/>
  <c r="Y749" i="5"/>
  <c r="Z749" i="5"/>
  <c r="AA749" i="5"/>
  <c r="Y750" i="5"/>
  <c r="Z750" i="5"/>
  <c r="AA750" i="5"/>
  <c r="Y751" i="5"/>
  <c r="Z751" i="5"/>
  <c r="AA751" i="5"/>
  <c r="Y752" i="5"/>
  <c r="Z752" i="5"/>
  <c r="AA752" i="5"/>
  <c r="Y753" i="5"/>
  <c r="Z753" i="5"/>
  <c r="AA753" i="5"/>
  <c r="Y754" i="5"/>
  <c r="Z754" i="5"/>
  <c r="AA754" i="5"/>
  <c r="Y755" i="5"/>
  <c r="Z755" i="5"/>
  <c r="AA755" i="5"/>
  <c r="Y756" i="5"/>
  <c r="Z756" i="5"/>
  <c r="AA756" i="5"/>
  <c r="Y757" i="5"/>
  <c r="Z757" i="5"/>
  <c r="AA757" i="5"/>
  <c r="Y758" i="5"/>
  <c r="Z758" i="5"/>
  <c r="AA758" i="5"/>
  <c r="Y759" i="5"/>
  <c r="Z759" i="5"/>
  <c r="AA759" i="5"/>
  <c r="Y760" i="5"/>
  <c r="Z760" i="5"/>
  <c r="AA760" i="5"/>
  <c r="Y761" i="5"/>
  <c r="Z761" i="5"/>
  <c r="AA761" i="5"/>
  <c r="Y762" i="5"/>
  <c r="Z762" i="5"/>
  <c r="AA762" i="5"/>
  <c r="Y763" i="5"/>
  <c r="Z763" i="5"/>
  <c r="AA763" i="5"/>
  <c r="Y764" i="5"/>
  <c r="Z764" i="5"/>
  <c r="AA764" i="5"/>
  <c r="Y765" i="5"/>
  <c r="Z765" i="5"/>
  <c r="AA765" i="5"/>
  <c r="Y766" i="5"/>
  <c r="Z766" i="5"/>
  <c r="AA766" i="5"/>
  <c r="Y767" i="5"/>
  <c r="Z767" i="5"/>
  <c r="AA767" i="5"/>
  <c r="Y768" i="5"/>
  <c r="Z768" i="5"/>
  <c r="AA768" i="5"/>
  <c r="Y769" i="5"/>
  <c r="Z769" i="5"/>
  <c r="AA769" i="5"/>
  <c r="Y770" i="5"/>
  <c r="Z770" i="5"/>
  <c r="AA770" i="5"/>
  <c r="Y771" i="5"/>
  <c r="Z771" i="5"/>
  <c r="AA771" i="5"/>
  <c r="Y772" i="5"/>
  <c r="Z772" i="5"/>
  <c r="AA772" i="5"/>
  <c r="Y773" i="5"/>
  <c r="Z773" i="5"/>
  <c r="AA773" i="5"/>
  <c r="Y774" i="5"/>
  <c r="Z774" i="5"/>
  <c r="AA774" i="5"/>
  <c r="Y775" i="5"/>
  <c r="Z775" i="5"/>
  <c r="AA775" i="5"/>
  <c r="Y776" i="5"/>
  <c r="Z776" i="5"/>
  <c r="AA776" i="5"/>
  <c r="Y777" i="5"/>
  <c r="Z777" i="5"/>
  <c r="AA777" i="5"/>
  <c r="Y778" i="5"/>
  <c r="Z778" i="5"/>
  <c r="AA778" i="5"/>
  <c r="Y779" i="5"/>
  <c r="Z779" i="5"/>
  <c r="AA779" i="5"/>
  <c r="Y780" i="5"/>
  <c r="Z780" i="5"/>
  <c r="AA780" i="5"/>
  <c r="Y781" i="5"/>
  <c r="Z781" i="5"/>
  <c r="AA781" i="5"/>
  <c r="Y782" i="5"/>
  <c r="Z782" i="5"/>
  <c r="AA782" i="5"/>
  <c r="Y783" i="5"/>
  <c r="Z783" i="5"/>
  <c r="AA783" i="5"/>
  <c r="Y784" i="5"/>
  <c r="Z784" i="5"/>
  <c r="AA784" i="5"/>
  <c r="Y785" i="5"/>
  <c r="Z785" i="5"/>
  <c r="AA785" i="5"/>
  <c r="Y786" i="5"/>
  <c r="Z786" i="5"/>
  <c r="AA786" i="5"/>
  <c r="Y787" i="5"/>
  <c r="Z787" i="5"/>
  <c r="AA787" i="5"/>
  <c r="Y788" i="5"/>
  <c r="Z788" i="5"/>
  <c r="AA788" i="5"/>
  <c r="Y789" i="5"/>
  <c r="Z789" i="5"/>
  <c r="AA789" i="5"/>
  <c r="Y790" i="5"/>
  <c r="Z790" i="5"/>
  <c r="AA790" i="5"/>
  <c r="Y791" i="5"/>
  <c r="Z791" i="5"/>
  <c r="AA791" i="5"/>
  <c r="Y792" i="5"/>
  <c r="Z792" i="5"/>
  <c r="AA792" i="5"/>
  <c r="Y793" i="5"/>
  <c r="Z793" i="5"/>
  <c r="AA793" i="5"/>
  <c r="Y794" i="5"/>
  <c r="Z794" i="5"/>
  <c r="AA794" i="5"/>
  <c r="Y795" i="5"/>
  <c r="Z795" i="5"/>
  <c r="AA795" i="5"/>
  <c r="Y796" i="5"/>
  <c r="Z796" i="5"/>
  <c r="AA796" i="5"/>
  <c r="Y797" i="5"/>
  <c r="Z797" i="5"/>
  <c r="AA797" i="5"/>
  <c r="Y798" i="5"/>
  <c r="Z798" i="5"/>
  <c r="AA798" i="5"/>
  <c r="Y799" i="5"/>
  <c r="Z799" i="5"/>
  <c r="AA799" i="5"/>
  <c r="Y800" i="5"/>
  <c r="Z800" i="5"/>
  <c r="AA800" i="5"/>
  <c r="Y801" i="5"/>
  <c r="Z801" i="5"/>
  <c r="AA801" i="5"/>
  <c r="Y802" i="5"/>
  <c r="Z802" i="5"/>
  <c r="AA802" i="5"/>
  <c r="Y803" i="5"/>
  <c r="Z803" i="5"/>
  <c r="AA803" i="5"/>
  <c r="Y804" i="5"/>
  <c r="Z804" i="5"/>
  <c r="AA804" i="5"/>
  <c r="Y805" i="5"/>
  <c r="Z805" i="5"/>
  <c r="AA805" i="5"/>
  <c r="Y806" i="5"/>
  <c r="Z806" i="5"/>
  <c r="AA806" i="5"/>
  <c r="Y807" i="5"/>
  <c r="Z807" i="5"/>
  <c r="AA807" i="5"/>
  <c r="Y808" i="5"/>
  <c r="Z808" i="5"/>
  <c r="AA808" i="5"/>
  <c r="Y809" i="5"/>
  <c r="Z809" i="5"/>
  <c r="AA809" i="5"/>
  <c r="Y810" i="5"/>
  <c r="Z810" i="5"/>
  <c r="AA810" i="5"/>
  <c r="Y811" i="5"/>
  <c r="Z811" i="5"/>
  <c r="AA811" i="5"/>
  <c r="Y812" i="5"/>
  <c r="Z812" i="5"/>
  <c r="AA812" i="5"/>
  <c r="Y813" i="5"/>
  <c r="Z813" i="5"/>
  <c r="AA813" i="5"/>
  <c r="Y814" i="5"/>
  <c r="Z814" i="5"/>
  <c r="AA814" i="5"/>
  <c r="Y815" i="5"/>
  <c r="Z815" i="5"/>
  <c r="AA815" i="5"/>
  <c r="Y816" i="5"/>
  <c r="Z816" i="5"/>
  <c r="AA816" i="5"/>
  <c r="Y817" i="5"/>
  <c r="Z817" i="5"/>
  <c r="AA817" i="5"/>
  <c r="Y818" i="5"/>
  <c r="Z818" i="5"/>
  <c r="AA818" i="5"/>
  <c r="Y819" i="5"/>
  <c r="Z819" i="5"/>
  <c r="AA819" i="5"/>
  <c r="Y820" i="5"/>
  <c r="Z820" i="5"/>
  <c r="AA820" i="5"/>
  <c r="Y821" i="5"/>
  <c r="Z821" i="5"/>
  <c r="AA821" i="5"/>
  <c r="Y822" i="5"/>
  <c r="Z822" i="5"/>
  <c r="AA822" i="5"/>
  <c r="Y823" i="5"/>
  <c r="Z823" i="5"/>
  <c r="AA823" i="5"/>
  <c r="Y824" i="5"/>
  <c r="Z824" i="5"/>
  <c r="AA824" i="5"/>
  <c r="Y825" i="5"/>
  <c r="Z825" i="5"/>
  <c r="AA825" i="5"/>
  <c r="Y826" i="5"/>
  <c r="Z826" i="5"/>
  <c r="AA826" i="5"/>
  <c r="Y827" i="5"/>
  <c r="Z827" i="5"/>
  <c r="AA827" i="5"/>
  <c r="Y828" i="5"/>
  <c r="Z828" i="5"/>
  <c r="AA828" i="5"/>
  <c r="Y829" i="5"/>
  <c r="Z829" i="5"/>
  <c r="AA829" i="5"/>
  <c r="Y830" i="5"/>
  <c r="Z830" i="5"/>
  <c r="AA830" i="5"/>
  <c r="Y831" i="5"/>
  <c r="Z831" i="5"/>
  <c r="AA831" i="5"/>
  <c r="Y832" i="5"/>
  <c r="Z832" i="5"/>
  <c r="AA832" i="5"/>
  <c r="Y833" i="5"/>
  <c r="Z833" i="5"/>
  <c r="AA833" i="5"/>
  <c r="Y834" i="5"/>
  <c r="Z834" i="5"/>
  <c r="AA834" i="5"/>
  <c r="Y835" i="5"/>
  <c r="Z835" i="5"/>
  <c r="AA835" i="5"/>
  <c r="Y836" i="5"/>
  <c r="Z836" i="5"/>
  <c r="AA836" i="5"/>
  <c r="Y837" i="5"/>
  <c r="Z837" i="5"/>
  <c r="AA837" i="5"/>
  <c r="Y838" i="5"/>
  <c r="Z838" i="5"/>
  <c r="AA838" i="5"/>
  <c r="Y839" i="5"/>
  <c r="Z839" i="5"/>
  <c r="AA839" i="5"/>
  <c r="Y840" i="5"/>
  <c r="Z840" i="5"/>
  <c r="AA840" i="5"/>
  <c r="Y841" i="5"/>
  <c r="Z841" i="5"/>
  <c r="AA841" i="5"/>
  <c r="Y842" i="5"/>
  <c r="Z842" i="5"/>
  <c r="AA842" i="5"/>
  <c r="Y843" i="5"/>
  <c r="Z843" i="5"/>
  <c r="AA843" i="5"/>
  <c r="Y844" i="5"/>
  <c r="Z844" i="5"/>
  <c r="AA844" i="5"/>
  <c r="Y845" i="5"/>
  <c r="Z845" i="5"/>
  <c r="AA845" i="5"/>
  <c r="Y846" i="5"/>
  <c r="Z846" i="5"/>
  <c r="AA846" i="5"/>
  <c r="Y847" i="5"/>
  <c r="Z847" i="5"/>
  <c r="AA847" i="5"/>
  <c r="Y848" i="5"/>
  <c r="Z848" i="5"/>
  <c r="AA848" i="5"/>
  <c r="Y849" i="5"/>
  <c r="Z849" i="5"/>
  <c r="AA849" i="5"/>
  <c r="Y850" i="5"/>
  <c r="Z850" i="5"/>
  <c r="AA850" i="5"/>
  <c r="Y851" i="5"/>
  <c r="Z851" i="5"/>
  <c r="AA851" i="5"/>
  <c r="Y852" i="5"/>
  <c r="Z852" i="5"/>
  <c r="AA852" i="5"/>
  <c r="Y853" i="5"/>
  <c r="Z853" i="5"/>
  <c r="AA853" i="5"/>
  <c r="Y854" i="5"/>
  <c r="Z854" i="5"/>
  <c r="AA854" i="5"/>
  <c r="Y855" i="5"/>
  <c r="Z855" i="5"/>
  <c r="AA855" i="5"/>
  <c r="Y856" i="5"/>
  <c r="Z856" i="5"/>
  <c r="AA856" i="5"/>
  <c r="Y857" i="5"/>
  <c r="Z857" i="5"/>
  <c r="AA857" i="5"/>
  <c r="Y858" i="5"/>
  <c r="Z858" i="5"/>
  <c r="AA858" i="5"/>
  <c r="Y859" i="5"/>
  <c r="Z859" i="5"/>
  <c r="AA859" i="5"/>
  <c r="Y860" i="5"/>
  <c r="Z860" i="5"/>
  <c r="AA860" i="5"/>
  <c r="Y861" i="5"/>
  <c r="Z861" i="5"/>
  <c r="AA861" i="5"/>
  <c r="Y862" i="5"/>
  <c r="Z862" i="5"/>
  <c r="AA862" i="5"/>
  <c r="Y863" i="5"/>
  <c r="Z863" i="5"/>
  <c r="AA863" i="5"/>
  <c r="Y864" i="5"/>
  <c r="Z864" i="5"/>
  <c r="AA864" i="5"/>
  <c r="Y865" i="5"/>
  <c r="Z865" i="5"/>
  <c r="AA865" i="5"/>
  <c r="Y866" i="5"/>
  <c r="Z866" i="5"/>
  <c r="AA866" i="5"/>
  <c r="Y867" i="5"/>
  <c r="Z867" i="5"/>
  <c r="AA867" i="5"/>
  <c r="Y868" i="5"/>
  <c r="Z868" i="5"/>
  <c r="AA868" i="5"/>
  <c r="Y869" i="5"/>
  <c r="Z869" i="5"/>
  <c r="AA869" i="5"/>
  <c r="Y870" i="5"/>
  <c r="Z870" i="5"/>
  <c r="AA870" i="5"/>
  <c r="Y871" i="5"/>
  <c r="Z871" i="5"/>
  <c r="AA871" i="5"/>
  <c r="Y872" i="5"/>
  <c r="Z872" i="5"/>
  <c r="AA872" i="5"/>
  <c r="Y873" i="5"/>
  <c r="Z873" i="5"/>
  <c r="AA873" i="5"/>
  <c r="Y874" i="5"/>
  <c r="Z874" i="5"/>
  <c r="AA874" i="5"/>
  <c r="Y875" i="5"/>
  <c r="Z875" i="5"/>
  <c r="AA875" i="5"/>
  <c r="Y876" i="5"/>
  <c r="Z876" i="5"/>
  <c r="AA876" i="5"/>
  <c r="Y877" i="5"/>
  <c r="Z877" i="5"/>
  <c r="AA877" i="5"/>
  <c r="Y878" i="5"/>
  <c r="Z878" i="5"/>
  <c r="AA878" i="5"/>
  <c r="Y879" i="5"/>
  <c r="Z879" i="5"/>
  <c r="AA879" i="5"/>
  <c r="Y880" i="5"/>
  <c r="Z880" i="5"/>
  <c r="AA880" i="5"/>
  <c r="Y881" i="5"/>
  <c r="Z881" i="5"/>
  <c r="AA881" i="5"/>
  <c r="Y882" i="5"/>
  <c r="Z882" i="5"/>
  <c r="AA882" i="5"/>
  <c r="Y883" i="5"/>
  <c r="Z883" i="5"/>
  <c r="AA883" i="5"/>
  <c r="Y884" i="5"/>
  <c r="Z884" i="5"/>
  <c r="AA884" i="5"/>
  <c r="Y885" i="5"/>
  <c r="Z885" i="5"/>
  <c r="AA885" i="5"/>
  <c r="Y886" i="5"/>
  <c r="Z886" i="5"/>
  <c r="AA886" i="5"/>
  <c r="Y887" i="5"/>
  <c r="Z887" i="5"/>
  <c r="AA887" i="5"/>
  <c r="Y888" i="5"/>
  <c r="Z888" i="5"/>
  <c r="AA888" i="5"/>
  <c r="Y889" i="5"/>
  <c r="Z889" i="5"/>
  <c r="AA889" i="5"/>
  <c r="Y890" i="5"/>
  <c r="Z890" i="5"/>
  <c r="AA890" i="5"/>
  <c r="Y891" i="5"/>
  <c r="Z891" i="5"/>
  <c r="AA891" i="5"/>
  <c r="Y892" i="5"/>
  <c r="Z892" i="5"/>
  <c r="AA892" i="5"/>
  <c r="Y893" i="5"/>
  <c r="Z893" i="5"/>
  <c r="AA893" i="5"/>
  <c r="Y894" i="5"/>
  <c r="Z894" i="5"/>
  <c r="AA894" i="5"/>
  <c r="Y895" i="5"/>
  <c r="Z895" i="5"/>
  <c r="AA895" i="5"/>
  <c r="Y896" i="5"/>
  <c r="Z896" i="5"/>
  <c r="AA896" i="5"/>
  <c r="Y897" i="5"/>
  <c r="Z897" i="5"/>
  <c r="AA897" i="5"/>
  <c r="Y898" i="5"/>
  <c r="Z898" i="5"/>
  <c r="AA898" i="5"/>
  <c r="Y899" i="5"/>
  <c r="Z899" i="5"/>
  <c r="AA899" i="5"/>
  <c r="Y900" i="5"/>
  <c r="Z900" i="5"/>
  <c r="AA900" i="5"/>
  <c r="Y901" i="5"/>
  <c r="Z901" i="5"/>
  <c r="AA901" i="5"/>
  <c r="Y902" i="5"/>
  <c r="Z902" i="5"/>
  <c r="AA902" i="5"/>
  <c r="Y903" i="5"/>
  <c r="Z903" i="5"/>
  <c r="AA903" i="5"/>
  <c r="Y904" i="5"/>
  <c r="Z904" i="5"/>
  <c r="AA904" i="5"/>
  <c r="Y905" i="5"/>
  <c r="Z905" i="5"/>
  <c r="AA905" i="5"/>
  <c r="Y906" i="5"/>
  <c r="Z906" i="5"/>
  <c r="AA906" i="5"/>
  <c r="Y907" i="5"/>
  <c r="Z907" i="5"/>
  <c r="AA907" i="5"/>
  <c r="Y908" i="5"/>
  <c r="Z908" i="5"/>
  <c r="AA908" i="5"/>
  <c r="Y909" i="5"/>
  <c r="Z909" i="5"/>
  <c r="AA909" i="5"/>
  <c r="Y910" i="5"/>
  <c r="Z910" i="5"/>
  <c r="AA910" i="5"/>
  <c r="Y911" i="5"/>
  <c r="Z911" i="5"/>
  <c r="AA911" i="5"/>
  <c r="Y912" i="5"/>
  <c r="Z912" i="5"/>
  <c r="AA912" i="5"/>
  <c r="Y913" i="5"/>
  <c r="Z913" i="5"/>
  <c r="AA913" i="5"/>
  <c r="Y914" i="5"/>
  <c r="Z914" i="5"/>
  <c r="AA914" i="5"/>
  <c r="Y915" i="5"/>
  <c r="Z915" i="5"/>
  <c r="AA915" i="5"/>
  <c r="Y916" i="5"/>
  <c r="Z916" i="5"/>
  <c r="AA916" i="5"/>
  <c r="Y917" i="5"/>
  <c r="Z917" i="5"/>
  <c r="AA917" i="5"/>
  <c r="Y918" i="5"/>
  <c r="Z918" i="5"/>
  <c r="AA918" i="5"/>
  <c r="Y919" i="5"/>
  <c r="Z919" i="5"/>
  <c r="AA919" i="5"/>
  <c r="Y920" i="5"/>
  <c r="Z920" i="5"/>
  <c r="AA920" i="5"/>
  <c r="Y921" i="5"/>
  <c r="Z921" i="5"/>
  <c r="AA921" i="5"/>
  <c r="Y922" i="5"/>
  <c r="Z922" i="5"/>
  <c r="AA922" i="5"/>
  <c r="Y923" i="5"/>
  <c r="Z923" i="5"/>
  <c r="AA923" i="5"/>
  <c r="Y924" i="5"/>
  <c r="Z924" i="5"/>
  <c r="AA924" i="5"/>
  <c r="Y925" i="5"/>
  <c r="Z925" i="5"/>
  <c r="AA925" i="5"/>
  <c r="Y926" i="5"/>
  <c r="Z926" i="5"/>
  <c r="AA926" i="5"/>
  <c r="Y927" i="5"/>
  <c r="Z927" i="5"/>
  <c r="AA927" i="5"/>
  <c r="Y928" i="5"/>
  <c r="Z928" i="5"/>
  <c r="AA928" i="5"/>
  <c r="Y929" i="5"/>
  <c r="Z929" i="5"/>
  <c r="AA929" i="5"/>
  <c r="Y930" i="5"/>
  <c r="Z930" i="5"/>
  <c r="AA930" i="5"/>
  <c r="Y931" i="5"/>
  <c r="Z931" i="5"/>
  <c r="AA931" i="5"/>
  <c r="Y932" i="5"/>
  <c r="Z932" i="5"/>
  <c r="AA932" i="5"/>
  <c r="Y933" i="5"/>
  <c r="Z933" i="5"/>
  <c r="AA933" i="5"/>
  <c r="Y934" i="5"/>
  <c r="Z934" i="5"/>
  <c r="AA934" i="5"/>
  <c r="Y935" i="5"/>
  <c r="Z935" i="5"/>
  <c r="AA935" i="5"/>
  <c r="Y936" i="5"/>
  <c r="Z936" i="5"/>
  <c r="AA936" i="5"/>
  <c r="Y937" i="5"/>
  <c r="Z937" i="5"/>
  <c r="AA937" i="5"/>
  <c r="Y938" i="5"/>
  <c r="Z938" i="5"/>
  <c r="AA938" i="5"/>
  <c r="Y939" i="5"/>
  <c r="Z939" i="5"/>
  <c r="AA939" i="5"/>
  <c r="Y940" i="5"/>
  <c r="Z940" i="5"/>
  <c r="AA940" i="5"/>
  <c r="Y941" i="5"/>
  <c r="Z941" i="5"/>
  <c r="AA941" i="5"/>
  <c r="Y942" i="5"/>
  <c r="Z942" i="5"/>
  <c r="AA942" i="5"/>
  <c r="Y943" i="5"/>
  <c r="Z943" i="5"/>
  <c r="AA943" i="5"/>
  <c r="Y944" i="5"/>
  <c r="Z944" i="5"/>
  <c r="AA944" i="5"/>
  <c r="Y945" i="5"/>
  <c r="Z945" i="5"/>
  <c r="AA945" i="5"/>
  <c r="Y946" i="5"/>
  <c r="Z946" i="5"/>
  <c r="AA946" i="5"/>
  <c r="Y947" i="5"/>
  <c r="Z947" i="5"/>
  <c r="AA947" i="5"/>
  <c r="Y948" i="5"/>
  <c r="Z948" i="5"/>
  <c r="AA948" i="5"/>
  <c r="Y949" i="5"/>
  <c r="Z949" i="5"/>
  <c r="AA949" i="5"/>
  <c r="Y950" i="5"/>
  <c r="Z950" i="5"/>
  <c r="AA950" i="5"/>
  <c r="Y951" i="5"/>
  <c r="Z951" i="5"/>
  <c r="AA951" i="5"/>
  <c r="Y952" i="5"/>
  <c r="Z952" i="5"/>
  <c r="AA952" i="5"/>
  <c r="Y953" i="5"/>
  <c r="Z953" i="5"/>
  <c r="AA953" i="5"/>
  <c r="Y954" i="5"/>
  <c r="Z954" i="5"/>
  <c r="AA954" i="5"/>
  <c r="Y955" i="5"/>
  <c r="Z955" i="5"/>
  <c r="AA955" i="5"/>
  <c r="Y956" i="5"/>
  <c r="Z956" i="5"/>
  <c r="AA956" i="5"/>
  <c r="Y957" i="5"/>
  <c r="Z957" i="5"/>
  <c r="AA957" i="5"/>
  <c r="Y958" i="5"/>
  <c r="Z958" i="5"/>
  <c r="AA958" i="5"/>
  <c r="Y959" i="5"/>
  <c r="Z959" i="5"/>
  <c r="AA959" i="5"/>
  <c r="Y960" i="5"/>
  <c r="Z960" i="5"/>
  <c r="AA960" i="5"/>
  <c r="Y961" i="5"/>
  <c r="Z961" i="5"/>
  <c r="AA961" i="5"/>
  <c r="Y962" i="5"/>
  <c r="Z962" i="5"/>
  <c r="AA962" i="5"/>
  <c r="Y963" i="5"/>
  <c r="Z963" i="5"/>
  <c r="AA963" i="5"/>
  <c r="Y964" i="5"/>
  <c r="Z964" i="5"/>
  <c r="AA964" i="5"/>
  <c r="Y965" i="5"/>
  <c r="Z965" i="5"/>
  <c r="AA965" i="5"/>
  <c r="Y966" i="5"/>
  <c r="Z966" i="5"/>
  <c r="AA966" i="5"/>
  <c r="Y967" i="5"/>
  <c r="Z967" i="5"/>
  <c r="AA967" i="5"/>
  <c r="Y968" i="5"/>
  <c r="Z968" i="5"/>
  <c r="AA968" i="5"/>
  <c r="Y969" i="5"/>
  <c r="Z969" i="5"/>
  <c r="AA969" i="5"/>
  <c r="Y970" i="5"/>
  <c r="Z970" i="5"/>
  <c r="AA970" i="5"/>
  <c r="Y971" i="5"/>
  <c r="Z971" i="5"/>
  <c r="AA971" i="5"/>
  <c r="Y972" i="5"/>
  <c r="Z972" i="5"/>
  <c r="AA972" i="5"/>
  <c r="Y973" i="5"/>
  <c r="Z973" i="5"/>
  <c r="AA973" i="5"/>
  <c r="Y974" i="5"/>
  <c r="Z974" i="5"/>
  <c r="AA974" i="5"/>
  <c r="Y975" i="5"/>
  <c r="Z975" i="5"/>
  <c r="AA975" i="5"/>
  <c r="Y976" i="5"/>
  <c r="Z976" i="5"/>
  <c r="AA976" i="5"/>
  <c r="Y977" i="5"/>
  <c r="Z977" i="5"/>
  <c r="AA977" i="5"/>
  <c r="Y978" i="5"/>
  <c r="Z978" i="5"/>
  <c r="AA978" i="5"/>
  <c r="Y979" i="5"/>
  <c r="Z979" i="5"/>
  <c r="AA979" i="5"/>
  <c r="Y980" i="5"/>
  <c r="Z980" i="5"/>
  <c r="AA980" i="5"/>
  <c r="Y981" i="5"/>
  <c r="Z981" i="5"/>
  <c r="AA981" i="5"/>
  <c r="Y982" i="5"/>
  <c r="Z982" i="5"/>
  <c r="AA982" i="5"/>
  <c r="Y983" i="5"/>
  <c r="Z983" i="5"/>
  <c r="AA983" i="5"/>
  <c r="Y984" i="5"/>
  <c r="Z984" i="5"/>
  <c r="AA984" i="5"/>
  <c r="Y985" i="5"/>
  <c r="Z985" i="5"/>
  <c r="AA985" i="5"/>
  <c r="Y986" i="5"/>
  <c r="Z986" i="5"/>
  <c r="AA986" i="5"/>
  <c r="Y987" i="5"/>
  <c r="Z987" i="5"/>
  <c r="AA987" i="5"/>
  <c r="Y988" i="5"/>
  <c r="Z988" i="5"/>
  <c r="AA988" i="5"/>
  <c r="Y989" i="5"/>
  <c r="Z989" i="5"/>
  <c r="AA989" i="5"/>
  <c r="Y990" i="5"/>
  <c r="Z990" i="5"/>
  <c r="AA990" i="5"/>
  <c r="Y991" i="5"/>
  <c r="Z991" i="5"/>
  <c r="AA991" i="5"/>
  <c r="Y992" i="5"/>
  <c r="Z992" i="5"/>
  <c r="AA992" i="5"/>
  <c r="Y993" i="5"/>
  <c r="Z993" i="5"/>
  <c r="AA993" i="5"/>
  <c r="Y994" i="5"/>
  <c r="Z994" i="5"/>
  <c r="AA994" i="5"/>
  <c r="Y995" i="5"/>
  <c r="Z995" i="5"/>
  <c r="AA995" i="5"/>
  <c r="Y996" i="5"/>
  <c r="Z996" i="5"/>
  <c r="AA996" i="5"/>
  <c r="Y997" i="5"/>
  <c r="Z997" i="5"/>
  <c r="AA997" i="5"/>
  <c r="Y998" i="5"/>
  <c r="Z998" i="5"/>
  <c r="AA998" i="5"/>
  <c r="Y999" i="5"/>
  <c r="Z999" i="5"/>
  <c r="AA999" i="5"/>
  <c r="Y1000" i="5"/>
  <c r="Z1000" i="5"/>
  <c r="AA1000" i="5"/>
  <c r="Y1001" i="5"/>
  <c r="Z1001" i="5"/>
  <c r="AA1001" i="5"/>
  <c r="Y1002" i="5"/>
  <c r="Z1002" i="5"/>
  <c r="AA1002" i="5"/>
  <c r="Y1003" i="5"/>
  <c r="Z1003" i="5"/>
  <c r="AA1003" i="5"/>
  <c r="Y1004" i="5"/>
  <c r="Z1004" i="5"/>
  <c r="AA1004" i="5"/>
  <c r="Y1005" i="5"/>
  <c r="Z1005" i="5"/>
  <c r="AA1005" i="5"/>
  <c r="Y1006" i="5"/>
  <c r="Z1006" i="5"/>
  <c r="AA1006" i="5"/>
  <c r="Y1007" i="5"/>
  <c r="Z1007" i="5"/>
  <c r="AA1007" i="5"/>
  <c r="Y1008" i="5"/>
  <c r="Z1008" i="5"/>
  <c r="AA1008" i="5"/>
  <c r="Y1009" i="5"/>
  <c r="Z1009" i="5"/>
  <c r="AA1009" i="5"/>
  <c r="Y1010" i="5"/>
  <c r="Z1010" i="5"/>
  <c r="AA1010" i="5"/>
  <c r="Y1011" i="5"/>
  <c r="Z1011" i="5"/>
  <c r="AA1011" i="5"/>
  <c r="Y1012" i="5"/>
  <c r="Z1012" i="5"/>
  <c r="AA1012" i="5"/>
  <c r="Y1013" i="5"/>
  <c r="Z1013" i="5"/>
  <c r="AA1013" i="5"/>
  <c r="Y1014" i="5"/>
  <c r="Z1014" i="5"/>
  <c r="AA1014" i="5"/>
  <c r="Y1015" i="5"/>
  <c r="Z1015" i="5"/>
  <c r="AA1015" i="5"/>
  <c r="Y1016" i="5"/>
  <c r="Z1016" i="5"/>
  <c r="AA1016" i="5"/>
  <c r="Y1017" i="5"/>
  <c r="Z1017" i="5"/>
  <c r="AA1017" i="5"/>
  <c r="Y1018" i="5"/>
  <c r="Z1018" i="5"/>
  <c r="AA1018" i="5"/>
  <c r="Y1019" i="5"/>
  <c r="Z1019" i="5"/>
  <c r="AA1019" i="5"/>
  <c r="Y1020" i="5"/>
  <c r="Z1020" i="5"/>
  <c r="AA1020" i="5"/>
  <c r="Y1021" i="5"/>
  <c r="Z1021" i="5"/>
  <c r="AA1021" i="5"/>
  <c r="Y1022" i="5"/>
  <c r="Z1022" i="5"/>
  <c r="AA1022" i="5"/>
  <c r="Y1023" i="5"/>
  <c r="Z1023" i="5"/>
  <c r="AA1023" i="5"/>
  <c r="Y1024" i="5"/>
  <c r="Z1024" i="5"/>
  <c r="AA1024" i="5"/>
  <c r="Y1025" i="5"/>
  <c r="Z1025" i="5"/>
  <c r="AA1025" i="5"/>
  <c r="Y1026" i="5"/>
  <c r="Z1026" i="5"/>
  <c r="AA1026" i="5"/>
  <c r="Y1027" i="5"/>
  <c r="Z1027" i="5"/>
  <c r="AA1027" i="5"/>
  <c r="Y1028" i="5"/>
  <c r="Z1028" i="5"/>
  <c r="AA1028" i="5"/>
  <c r="Y1029" i="5"/>
  <c r="Z1029" i="5"/>
  <c r="AA1029" i="5"/>
  <c r="Y1030" i="5"/>
  <c r="Z1030" i="5"/>
  <c r="AA1030" i="5"/>
  <c r="Y1031" i="5"/>
  <c r="Z1031" i="5"/>
  <c r="AA1031" i="5"/>
  <c r="Y1032" i="5"/>
  <c r="Z1032" i="5"/>
  <c r="AA1032" i="5"/>
  <c r="Y1033" i="5"/>
  <c r="Z1033" i="5"/>
  <c r="AA1033" i="5"/>
  <c r="Y1034" i="5"/>
  <c r="Z1034" i="5"/>
  <c r="AA1034" i="5"/>
  <c r="Y1035" i="5"/>
  <c r="Z1035" i="5"/>
  <c r="AA1035" i="5"/>
  <c r="Y1036" i="5"/>
  <c r="Z1036" i="5"/>
  <c r="AA1036" i="5"/>
  <c r="Y1037" i="5"/>
  <c r="Z1037" i="5"/>
  <c r="AA1037" i="5"/>
  <c r="Y1038" i="5"/>
  <c r="Z1038" i="5"/>
  <c r="AA1038" i="5"/>
  <c r="Y1039" i="5"/>
  <c r="Z1039" i="5"/>
  <c r="AA1039" i="5"/>
  <c r="Y1040" i="5"/>
  <c r="Z1040" i="5"/>
  <c r="AA1040" i="5"/>
  <c r="Y1041" i="5"/>
  <c r="Z1041" i="5"/>
  <c r="AA1041" i="5"/>
  <c r="Y1042" i="5"/>
  <c r="Z1042" i="5"/>
  <c r="AA1042" i="5"/>
  <c r="Y1043" i="5"/>
  <c r="Z1043" i="5"/>
  <c r="AA1043" i="5"/>
  <c r="Y1044" i="5"/>
  <c r="Z1044" i="5"/>
  <c r="AA1044" i="5"/>
  <c r="Y1045" i="5"/>
  <c r="Z1045" i="5"/>
  <c r="AA1045" i="5"/>
  <c r="Y1046" i="5"/>
  <c r="Z1046" i="5"/>
  <c r="AA1046" i="5"/>
  <c r="Y1047" i="5"/>
  <c r="Z1047" i="5"/>
  <c r="AA1047" i="5"/>
  <c r="Y1048" i="5"/>
  <c r="Z1048" i="5"/>
  <c r="AA1048" i="5"/>
  <c r="Y1049" i="5"/>
  <c r="Z1049" i="5"/>
  <c r="AA1049" i="5"/>
  <c r="Y1050" i="5"/>
  <c r="Z1050" i="5"/>
  <c r="AA1050" i="5"/>
  <c r="Y1051" i="5"/>
  <c r="Z1051" i="5"/>
  <c r="AA1051" i="5"/>
  <c r="Y1052" i="5"/>
  <c r="Z1052" i="5"/>
  <c r="AA1052" i="5"/>
  <c r="Y1053" i="5"/>
  <c r="Z1053" i="5"/>
  <c r="AA1053" i="5"/>
  <c r="Y1054" i="5"/>
  <c r="Z1054" i="5"/>
  <c r="AA1054" i="5"/>
  <c r="Y1055" i="5"/>
  <c r="Z1055" i="5"/>
  <c r="AA1055" i="5"/>
  <c r="Y1056" i="5"/>
  <c r="Z1056" i="5"/>
  <c r="AA1056" i="5"/>
  <c r="Y1057" i="5"/>
  <c r="Z1057" i="5"/>
  <c r="AA1057" i="5"/>
  <c r="Y1058" i="5"/>
  <c r="Z1058" i="5"/>
  <c r="AA1058" i="5"/>
  <c r="Y1059" i="5"/>
  <c r="Z1059" i="5"/>
  <c r="AA1059" i="5"/>
  <c r="Y1060" i="5"/>
  <c r="Z1060" i="5"/>
  <c r="AA1060" i="5"/>
  <c r="Y1061" i="5"/>
  <c r="Z1061" i="5"/>
  <c r="AA1061" i="5"/>
  <c r="Y1062" i="5"/>
  <c r="Z1062" i="5"/>
  <c r="AA1062" i="5"/>
  <c r="Y1063" i="5"/>
  <c r="Z1063" i="5"/>
  <c r="AA1063" i="5"/>
  <c r="Y1064" i="5"/>
  <c r="Z1064" i="5"/>
  <c r="AA1064" i="5"/>
  <c r="Y1065" i="5"/>
  <c r="Z1065" i="5"/>
  <c r="AA1065" i="5"/>
  <c r="Y1066" i="5"/>
  <c r="Z1066" i="5"/>
  <c r="AA1066" i="5"/>
  <c r="Y1067" i="5"/>
  <c r="Z1067" i="5"/>
  <c r="AA1067" i="5"/>
  <c r="Y1068" i="5"/>
  <c r="Z1068" i="5"/>
  <c r="AA1068" i="5"/>
  <c r="Y1069" i="5"/>
  <c r="Z1069" i="5"/>
  <c r="AA1069" i="5"/>
  <c r="Y1070" i="5"/>
  <c r="Z1070" i="5"/>
  <c r="AA1070" i="5"/>
  <c r="Y1071" i="5"/>
  <c r="Z1071" i="5"/>
  <c r="AA1071" i="5"/>
  <c r="Y1072" i="5"/>
  <c r="Z1072" i="5"/>
  <c r="AA1072" i="5"/>
  <c r="Y1073" i="5"/>
  <c r="Z1073" i="5"/>
  <c r="AA1073" i="5"/>
  <c r="Y1074" i="5"/>
  <c r="Z1074" i="5"/>
  <c r="AA1074" i="5"/>
  <c r="Y1075" i="5"/>
  <c r="Z1075" i="5"/>
  <c r="AA1075" i="5"/>
  <c r="Y1076" i="5"/>
  <c r="Z1076" i="5"/>
  <c r="AA1076" i="5"/>
  <c r="Y1077" i="5"/>
  <c r="Z1077" i="5"/>
  <c r="AA1077" i="5"/>
  <c r="Y1078" i="5"/>
  <c r="Z1078" i="5"/>
  <c r="AA1078" i="5"/>
  <c r="Y1079" i="5"/>
  <c r="Z1079" i="5"/>
  <c r="AA1079" i="5"/>
  <c r="Y1080" i="5"/>
  <c r="Z1080" i="5"/>
  <c r="AA1080" i="5"/>
  <c r="Y1081" i="5"/>
  <c r="Z1081" i="5"/>
  <c r="AA1081" i="5"/>
  <c r="Y1082" i="5"/>
  <c r="Z1082" i="5"/>
  <c r="AA1082" i="5"/>
  <c r="Y1083" i="5"/>
  <c r="Z1083" i="5"/>
  <c r="AA1083" i="5"/>
  <c r="Y1084" i="5"/>
  <c r="Z1084" i="5"/>
  <c r="AA1084" i="5"/>
  <c r="Y1085" i="5"/>
  <c r="Z1085" i="5"/>
  <c r="AA1085" i="5"/>
  <c r="Y1086" i="5"/>
  <c r="Z1086" i="5"/>
  <c r="AA1086" i="5"/>
  <c r="Y1087" i="5"/>
  <c r="Z1087" i="5"/>
  <c r="AA1087" i="5"/>
  <c r="Y1088" i="5"/>
  <c r="Z1088" i="5"/>
  <c r="AA1088" i="5"/>
  <c r="Y1089" i="5"/>
  <c r="Z1089" i="5"/>
  <c r="AA1089" i="5"/>
  <c r="Y1090" i="5"/>
  <c r="Z1090" i="5"/>
  <c r="AA1090" i="5"/>
  <c r="Y1091" i="5"/>
  <c r="Z1091" i="5"/>
  <c r="AA1091" i="5"/>
  <c r="Y1092" i="5"/>
  <c r="Z1092" i="5"/>
  <c r="AA1092" i="5"/>
  <c r="Y1093" i="5"/>
  <c r="Z1093" i="5"/>
  <c r="AA1093" i="5"/>
  <c r="Y1094" i="5"/>
  <c r="Z1094" i="5"/>
  <c r="AA1094" i="5"/>
  <c r="Y1095" i="5"/>
  <c r="Z1095" i="5"/>
  <c r="AA1095" i="5"/>
  <c r="Y1096" i="5"/>
  <c r="Z1096" i="5"/>
  <c r="AA1096" i="5"/>
  <c r="Y1097" i="5"/>
  <c r="Z1097" i="5"/>
  <c r="AA1097" i="5"/>
  <c r="Y1098" i="5"/>
  <c r="Z1098" i="5"/>
  <c r="AA1098" i="5"/>
  <c r="Y1099" i="5"/>
  <c r="Z1099" i="5"/>
  <c r="AA1099" i="5"/>
  <c r="Y1100" i="5"/>
  <c r="Z1100" i="5"/>
  <c r="AA1100" i="5"/>
  <c r="Y1101" i="5"/>
  <c r="Z1101" i="5"/>
  <c r="AA1101" i="5"/>
  <c r="Y1102" i="5"/>
  <c r="Z1102" i="5"/>
  <c r="AA1102" i="5"/>
  <c r="Y1103" i="5"/>
  <c r="Z1103" i="5"/>
  <c r="AA1103" i="5"/>
  <c r="Y1104" i="5"/>
  <c r="Z1104" i="5"/>
  <c r="AA1104" i="5"/>
  <c r="Y1105" i="5"/>
  <c r="Z1105" i="5"/>
  <c r="AA1105" i="5"/>
  <c r="Y1106" i="5"/>
  <c r="Z1106" i="5"/>
  <c r="AA1106" i="5"/>
  <c r="Y1107" i="5"/>
  <c r="Z1107" i="5"/>
  <c r="AA1107" i="5"/>
  <c r="Y1108" i="5"/>
  <c r="Z1108" i="5"/>
  <c r="AA1108" i="5"/>
  <c r="Y1109" i="5"/>
  <c r="Z1109" i="5"/>
  <c r="AA1109" i="5"/>
  <c r="Y1110" i="5"/>
  <c r="Z1110" i="5"/>
  <c r="AA1110" i="5"/>
  <c r="Y1111" i="5"/>
  <c r="Z1111" i="5"/>
  <c r="AA1111" i="5"/>
  <c r="Y1112" i="5"/>
  <c r="Z1112" i="5"/>
  <c r="AA1112" i="5"/>
  <c r="Y1113" i="5"/>
  <c r="Z1113" i="5"/>
  <c r="AA1113" i="5"/>
  <c r="Y1114" i="5"/>
  <c r="Z1114" i="5"/>
  <c r="AA1114" i="5"/>
  <c r="Y1115" i="5"/>
  <c r="Z1115" i="5"/>
  <c r="AA1115" i="5"/>
  <c r="Y1116" i="5"/>
  <c r="Z1116" i="5"/>
  <c r="AA1116" i="5"/>
  <c r="Y1117" i="5"/>
  <c r="Z1117" i="5"/>
  <c r="AA1117" i="5"/>
  <c r="Y1118" i="5"/>
  <c r="Z1118" i="5"/>
  <c r="AA1118" i="5"/>
  <c r="Y1119" i="5"/>
  <c r="Z1119" i="5"/>
  <c r="AA1119" i="5"/>
  <c r="Y1120" i="5"/>
  <c r="Z1120" i="5"/>
  <c r="AA1120" i="5"/>
  <c r="Y2" i="5"/>
  <c r="Z2" i="5"/>
  <c r="AA2" i="5"/>
  <c r="S3" i="5"/>
  <c r="U3" i="5"/>
  <c r="P3" i="4" s="1"/>
  <c r="S4" i="5"/>
  <c r="U4" i="5"/>
  <c r="P4" i="4" s="1"/>
  <c r="S5" i="5"/>
  <c r="U5" i="5"/>
  <c r="P5" i="4" s="1"/>
  <c r="S6" i="5"/>
  <c r="U6" i="5"/>
  <c r="P6" i="4" s="1"/>
  <c r="S7" i="5"/>
  <c r="U7" i="5"/>
  <c r="P7" i="4" s="1"/>
  <c r="S8" i="5"/>
  <c r="U8" i="5"/>
  <c r="P8" i="4" s="1"/>
  <c r="S9" i="5"/>
  <c r="U9" i="5"/>
  <c r="P9" i="4" s="1"/>
  <c r="S10" i="5"/>
  <c r="U10" i="5"/>
  <c r="P10" i="4" s="1"/>
  <c r="S11" i="5"/>
  <c r="U11" i="5"/>
  <c r="P11" i="4" s="1"/>
  <c r="S12" i="5"/>
  <c r="U12" i="5"/>
  <c r="P12" i="4" s="1"/>
  <c r="S13" i="5"/>
  <c r="U13" i="5"/>
  <c r="P13" i="4" s="1"/>
  <c r="S14" i="5"/>
  <c r="U14" i="5"/>
  <c r="P14" i="4" s="1"/>
  <c r="S15" i="5"/>
  <c r="U15" i="5"/>
  <c r="P15" i="4" s="1"/>
  <c r="S16" i="5"/>
  <c r="U16" i="5"/>
  <c r="P16" i="4" s="1"/>
  <c r="S17" i="5"/>
  <c r="U17" i="5"/>
  <c r="P17" i="4" s="1"/>
  <c r="S18" i="5"/>
  <c r="U18" i="5"/>
  <c r="P18" i="4" s="1"/>
  <c r="S19" i="5"/>
  <c r="U19" i="5"/>
  <c r="P19" i="4" s="1"/>
  <c r="S20" i="5"/>
  <c r="U20" i="5"/>
  <c r="P20" i="4" s="1"/>
  <c r="S21" i="5"/>
  <c r="U21" i="5"/>
  <c r="P21" i="4" s="1"/>
  <c r="S22" i="5"/>
  <c r="U22" i="5"/>
  <c r="P22" i="4" s="1"/>
  <c r="S23" i="5"/>
  <c r="U23" i="5"/>
  <c r="P23" i="4" s="1"/>
  <c r="S24" i="5"/>
  <c r="U24" i="5"/>
  <c r="P24" i="4" s="1"/>
  <c r="S25" i="5"/>
  <c r="U25" i="5"/>
  <c r="P25" i="4" s="1"/>
  <c r="S26" i="5"/>
  <c r="U26" i="5"/>
  <c r="P26" i="4" s="1"/>
  <c r="S27" i="5"/>
  <c r="U27" i="5"/>
  <c r="P27" i="4" s="1"/>
  <c r="S28" i="5"/>
  <c r="U28" i="5"/>
  <c r="P28" i="4" s="1"/>
  <c r="S29" i="5"/>
  <c r="U29" i="5"/>
  <c r="P29" i="4" s="1"/>
  <c r="S30" i="5"/>
  <c r="U30" i="5"/>
  <c r="P30" i="4" s="1"/>
  <c r="S31" i="5"/>
  <c r="U31" i="5"/>
  <c r="P31" i="4" s="1"/>
  <c r="S32" i="5"/>
  <c r="U32" i="5"/>
  <c r="P32" i="4" s="1"/>
  <c r="S33" i="5"/>
  <c r="U33" i="5"/>
  <c r="P33" i="4" s="1"/>
  <c r="S34" i="5"/>
  <c r="U34" i="5"/>
  <c r="P34" i="4" s="1"/>
  <c r="S35" i="5"/>
  <c r="U35" i="5"/>
  <c r="P35" i="4" s="1"/>
  <c r="S36" i="5"/>
  <c r="U36" i="5"/>
  <c r="P36" i="4" s="1"/>
  <c r="S37" i="5"/>
  <c r="U37" i="5"/>
  <c r="P37" i="4" s="1"/>
  <c r="S38" i="5"/>
  <c r="U38" i="5"/>
  <c r="P38" i="4" s="1"/>
  <c r="S39" i="5"/>
  <c r="U39" i="5"/>
  <c r="P39" i="4" s="1"/>
  <c r="S40" i="5"/>
  <c r="U40" i="5"/>
  <c r="P40" i="4" s="1"/>
  <c r="S41" i="5"/>
  <c r="U41" i="5"/>
  <c r="P41" i="4" s="1"/>
  <c r="S42" i="5"/>
  <c r="U42" i="5"/>
  <c r="P42" i="4" s="1"/>
  <c r="S43" i="5"/>
  <c r="U43" i="5"/>
  <c r="P43" i="4" s="1"/>
  <c r="S44" i="5"/>
  <c r="U44" i="5"/>
  <c r="P44" i="4" s="1"/>
  <c r="S45" i="5"/>
  <c r="U45" i="5"/>
  <c r="P45" i="4" s="1"/>
  <c r="S46" i="5"/>
  <c r="U46" i="5"/>
  <c r="P46" i="4" s="1"/>
  <c r="S47" i="5"/>
  <c r="U47" i="5"/>
  <c r="P47" i="4" s="1"/>
  <c r="S48" i="5"/>
  <c r="U48" i="5"/>
  <c r="P48" i="4" s="1"/>
  <c r="S49" i="5"/>
  <c r="U49" i="5"/>
  <c r="P49" i="4" s="1"/>
  <c r="S50" i="5"/>
  <c r="U50" i="5"/>
  <c r="P50" i="4" s="1"/>
  <c r="S51" i="5"/>
  <c r="U51" i="5"/>
  <c r="P51" i="4" s="1"/>
  <c r="S52" i="5"/>
  <c r="U52" i="5"/>
  <c r="P52" i="4" s="1"/>
  <c r="S53" i="5"/>
  <c r="U53" i="5"/>
  <c r="P53" i="4" s="1"/>
  <c r="S54" i="5"/>
  <c r="U54" i="5"/>
  <c r="P54" i="4" s="1"/>
  <c r="S55" i="5"/>
  <c r="U55" i="5"/>
  <c r="P55" i="4" s="1"/>
  <c r="S56" i="5"/>
  <c r="U56" i="5"/>
  <c r="P56" i="4" s="1"/>
  <c r="S57" i="5"/>
  <c r="U57" i="5"/>
  <c r="P57" i="4" s="1"/>
  <c r="S58" i="5"/>
  <c r="U58" i="5"/>
  <c r="P58" i="4" s="1"/>
  <c r="S59" i="5"/>
  <c r="U59" i="5"/>
  <c r="P59" i="4" s="1"/>
  <c r="S60" i="5"/>
  <c r="U60" i="5"/>
  <c r="P60" i="4" s="1"/>
  <c r="S61" i="5"/>
  <c r="U61" i="5"/>
  <c r="P61" i="4" s="1"/>
  <c r="S62" i="5"/>
  <c r="U62" i="5"/>
  <c r="P62" i="4" s="1"/>
  <c r="S63" i="5"/>
  <c r="U63" i="5"/>
  <c r="P63" i="4" s="1"/>
  <c r="S64" i="5"/>
  <c r="U64" i="5"/>
  <c r="P64" i="4" s="1"/>
  <c r="S65" i="5"/>
  <c r="U65" i="5"/>
  <c r="P65" i="4" s="1"/>
  <c r="S66" i="5"/>
  <c r="U66" i="5"/>
  <c r="P66" i="4" s="1"/>
  <c r="S67" i="5"/>
  <c r="U67" i="5"/>
  <c r="P67" i="4" s="1"/>
  <c r="S68" i="5"/>
  <c r="U68" i="5"/>
  <c r="P68" i="4" s="1"/>
  <c r="S69" i="5"/>
  <c r="U69" i="5"/>
  <c r="P69" i="4" s="1"/>
  <c r="S70" i="5"/>
  <c r="U70" i="5"/>
  <c r="P70" i="4" s="1"/>
  <c r="S71" i="5"/>
  <c r="U71" i="5"/>
  <c r="P71" i="4" s="1"/>
  <c r="S72" i="5"/>
  <c r="U72" i="5"/>
  <c r="P72" i="4" s="1"/>
  <c r="S73" i="5"/>
  <c r="U73" i="5"/>
  <c r="P73" i="4" s="1"/>
  <c r="S74" i="5"/>
  <c r="U74" i="5"/>
  <c r="P74" i="4" s="1"/>
  <c r="S75" i="5"/>
  <c r="U75" i="5"/>
  <c r="P75" i="4" s="1"/>
  <c r="S76" i="5"/>
  <c r="U76" i="5"/>
  <c r="P76" i="4" s="1"/>
  <c r="S77" i="5"/>
  <c r="U77" i="5"/>
  <c r="P77" i="4" s="1"/>
  <c r="S78" i="5"/>
  <c r="U78" i="5"/>
  <c r="P78" i="4" s="1"/>
  <c r="S79" i="5"/>
  <c r="U79" i="5"/>
  <c r="P79" i="4" s="1"/>
  <c r="S80" i="5"/>
  <c r="U80" i="5"/>
  <c r="P80" i="4" s="1"/>
  <c r="S81" i="5"/>
  <c r="U81" i="5"/>
  <c r="P81" i="4" s="1"/>
  <c r="S82" i="5"/>
  <c r="U82" i="5"/>
  <c r="P82" i="4" s="1"/>
  <c r="S83" i="5"/>
  <c r="U83" i="5"/>
  <c r="P83" i="4" s="1"/>
  <c r="S84" i="5"/>
  <c r="U84" i="5"/>
  <c r="P84" i="4" s="1"/>
  <c r="S85" i="5"/>
  <c r="U85" i="5"/>
  <c r="P85" i="4" s="1"/>
  <c r="S86" i="5"/>
  <c r="U86" i="5"/>
  <c r="P86" i="4" s="1"/>
  <c r="S87" i="5"/>
  <c r="U87" i="5"/>
  <c r="P87" i="4" s="1"/>
  <c r="S88" i="5"/>
  <c r="U88" i="5"/>
  <c r="P88" i="4" s="1"/>
  <c r="S89" i="5"/>
  <c r="U89" i="5"/>
  <c r="P89" i="4" s="1"/>
  <c r="S90" i="5"/>
  <c r="U90" i="5"/>
  <c r="P90" i="4" s="1"/>
  <c r="S91" i="5"/>
  <c r="U91" i="5"/>
  <c r="P91" i="4" s="1"/>
  <c r="S92" i="5"/>
  <c r="U92" i="5"/>
  <c r="P92" i="4" s="1"/>
  <c r="S93" i="5"/>
  <c r="U93" i="5"/>
  <c r="P93" i="4" s="1"/>
  <c r="S94" i="5"/>
  <c r="U94" i="5"/>
  <c r="P94" i="4" s="1"/>
  <c r="S95" i="5"/>
  <c r="U95" i="5"/>
  <c r="P95" i="4" s="1"/>
  <c r="S96" i="5"/>
  <c r="U96" i="5"/>
  <c r="P96" i="4" s="1"/>
  <c r="S97" i="5"/>
  <c r="U97" i="5"/>
  <c r="P97" i="4" s="1"/>
  <c r="S98" i="5"/>
  <c r="U98" i="5"/>
  <c r="P98" i="4" s="1"/>
  <c r="S99" i="5"/>
  <c r="U99" i="5"/>
  <c r="P99" i="4" s="1"/>
  <c r="S100" i="5"/>
  <c r="U100" i="5"/>
  <c r="P100" i="4" s="1"/>
  <c r="S101" i="5"/>
  <c r="U101" i="5"/>
  <c r="P101" i="4" s="1"/>
  <c r="S102" i="5"/>
  <c r="U102" i="5"/>
  <c r="P102" i="4" s="1"/>
  <c r="S103" i="5"/>
  <c r="U103" i="5"/>
  <c r="P103" i="4" s="1"/>
  <c r="S104" i="5"/>
  <c r="U104" i="5"/>
  <c r="P104" i="4" s="1"/>
  <c r="S105" i="5"/>
  <c r="U105" i="5"/>
  <c r="P105" i="4" s="1"/>
  <c r="S106" i="5"/>
  <c r="U106" i="5"/>
  <c r="P106" i="4" s="1"/>
  <c r="S107" i="5"/>
  <c r="U107" i="5"/>
  <c r="P107" i="4" s="1"/>
  <c r="S108" i="5"/>
  <c r="U108" i="5"/>
  <c r="P108" i="4" s="1"/>
  <c r="S109" i="5"/>
  <c r="U109" i="5"/>
  <c r="P109" i="4" s="1"/>
  <c r="S110" i="5"/>
  <c r="U110" i="5"/>
  <c r="P110" i="4" s="1"/>
  <c r="S111" i="5"/>
  <c r="U111" i="5"/>
  <c r="P111" i="4" s="1"/>
  <c r="S112" i="5"/>
  <c r="U112" i="5"/>
  <c r="P112" i="4" s="1"/>
  <c r="S113" i="5"/>
  <c r="U113" i="5"/>
  <c r="P113" i="4" s="1"/>
  <c r="S114" i="5"/>
  <c r="U114" i="5"/>
  <c r="P114" i="4" s="1"/>
  <c r="S115" i="5"/>
  <c r="U115" i="5"/>
  <c r="P115" i="4" s="1"/>
  <c r="S116" i="5"/>
  <c r="U116" i="5"/>
  <c r="P116" i="4" s="1"/>
  <c r="S117" i="5"/>
  <c r="U117" i="5"/>
  <c r="P117" i="4" s="1"/>
  <c r="S118" i="5"/>
  <c r="U118" i="5"/>
  <c r="P118" i="4" s="1"/>
  <c r="S119" i="5"/>
  <c r="U119" i="5"/>
  <c r="P119" i="4" s="1"/>
  <c r="S120" i="5"/>
  <c r="U120" i="5"/>
  <c r="P120" i="4" s="1"/>
  <c r="S121" i="5"/>
  <c r="U121" i="5"/>
  <c r="P121" i="4" s="1"/>
  <c r="S122" i="5"/>
  <c r="U122" i="5"/>
  <c r="P122" i="4" s="1"/>
  <c r="S123" i="5"/>
  <c r="U123" i="5"/>
  <c r="P123" i="4" s="1"/>
  <c r="S124" i="5"/>
  <c r="U124" i="5"/>
  <c r="P124" i="4" s="1"/>
  <c r="S125" i="5"/>
  <c r="U125" i="5"/>
  <c r="P125" i="4" s="1"/>
  <c r="S126" i="5"/>
  <c r="U126" i="5"/>
  <c r="P126" i="4" s="1"/>
  <c r="S127" i="5"/>
  <c r="U127" i="5"/>
  <c r="P127" i="4" s="1"/>
  <c r="S128" i="5"/>
  <c r="U128" i="5"/>
  <c r="P128" i="4" s="1"/>
  <c r="S129" i="5"/>
  <c r="U129" i="5"/>
  <c r="P129" i="4" s="1"/>
  <c r="S130" i="5"/>
  <c r="U130" i="5"/>
  <c r="P130" i="4" s="1"/>
  <c r="S131" i="5"/>
  <c r="U131" i="5"/>
  <c r="P131" i="4" s="1"/>
  <c r="S132" i="5"/>
  <c r="U132" i="5"/>
  <c r="P132" i="4" s="1"/>
  <c r="S133" i="5"/>
  <c r="U133" i="5"/>
  <c r="P133" i="4" s="1"/>
  <c r="S134" i="5"/>
  <c r="U134" i="5"/>
  <c r="P134" i="4" s="1"/>
  <c r="S135" i="5"/>
  <c r="U135" i="5"/>
  <c r="P135" i="4" s="1"/>
  <c r="S136" i="5"/>
  <c r="U136" i="5"/>
  <c r="P136" i="4" s="1"/>
  <c r="S137" i="5"/>
  <c r="U137" i="5"/>
  <c r="P137" i="4" s="1"/>
  <c r="S138" i="5"/>
  <c r="U138" i="5"/>
  <c r="P138" i="4" s="1"/>
  <c r="S139" i="5"/>
  <c r="U139" i="5"/>
  <c r="P139" i="4" s="1"/>
  <c r="S140" i="5"/>
  <c r="U140" i="5"/>
  <c r="P140" i="4" s="1"/>
  <c r="S141" i="5"/>
  <c r="U141" i="5"/>
  <c r="P141" i="4" s="1"/>
  <c r="S142" i="5"/>
  <c r="U142" i="5"/>
  <c r="P142" i="4" s="1"/>
  <c r="S143" i="5"/>
  <c r="U143" i="5"/>
  <c r="P143" i="4" s="1"/>
  <c r="S144" i="5"/>
  <c r="U144" i="5"/>
  <c r="P144" i="4" s="1"/>
  <c r="S145" i="5"/>
  <c r="U145" i="5"/>
  <c r="P145" i="4" s="1"/>
  <c r="S146" i="5"/>
  <c r="U146" i="5"/>
  <c r="P146" i="4" s="1"/>
  <c r="S147" i="5"/>
  <c r="U147" i="5"/>
  <c r="P147" i="4" s="1"/>
  <c r="S148" i="5"/>
  <c r="U148" i="5"/>
  <c r="P148" i="4" s="1"/>
  <c r="S149" i="5"/>
  <c r="U149" i="5"/>
  <c r="P149" i="4" s="1"/>
  <c r="S150" i="5"/>
  <c r="U150" i="5"/>
  <c r="P150" i="4" s="1"/>
  <c r="S151" i="5"/>
  <c r="U151" i="5"/>
  <c r="P151" i="4" s="1"/>
  <c r="S152" i="5"/>
  <c r="U152" i="5"/>
  <c r="P152" i="4" s="1"/>
  <c r="S153" i="5"/>
  <c r="U153" i="5"/>
  <c r="P153" i="4" s="1"/>
  <c r="S154" i="5"/>
  <c r="U154" i="5"/>
  <c r="P154" i="4" s="1"/>
  <c r="S155" i="5"/>
  <c r="U155" i="5"/>
  <c r="P155" i="4" s="1"/>
  <c r="S156" i="5"/>
  <c r="U156" i="5"/>
  <c r="P156" i="4" s="1"/>
  <c r="S157" i="5"/>
  <c r="U157" i="5"/>
  <c r="P157" i="4" s="1"/>
  <c r="S158" i="5"/>
  <c r="U158" i="5"/>
  <c r="P158" i="4" s="1"/>
  <c r="S159" i="5"/>
  <c r="U159" i="5"/>
  <c r="P159" i="4" s="1"/>
  <c r="S160" i="5"/>
  <c r="U160" i="5"/>
  <c r="P160" i="4" s="1"/>
  <c r="S161" i="5"/>
  <c r="U161" i="5"/>
  <c r="P161" i="4" s="1"/>
  <c r="S162" i="5"/>
  <c r="U162" i="5"/>
  <c r="P162" i="4" s="1"/>
  <c r="S163" i="5"/>
  <c r="U163" i="5"/>
  <c r="P163" i="4" s="1"/>
  <c r="S164" i="5"/>
  <c r="U164" i="5"/>
  <c r="P164" i="4" s="1"/>
  <c r="S165" i="5"/>
  <c r="U165" i="5"/>
  <c r="P165" i="4" s="1"/>
  <c r="S166" i="5"/>
  <c r="U166" i="5"/>
  <c r="P166" i="4" s="1"/>
  <c r="S167" i="5"/>
  <c r="U167" i="5"/>
  <c r="P167" i="4" s="1"/>
  <c r="S168" i="5"/>
  <c r="U168" i="5"/>
  <c r="P168" i="4" s="1"/>
  <c r="S169" i="5"/>
  <c r="U169" i="5"/>
  <c r="P169" i="4" s="1"/>
  <c r="S170" i="5"/>
  <c r="U170" i="5"/>
  <c r="P170" i="4" s="1"/>
  <c r="S171" i="5"/>
  <c r="U171" i="5"/>
  <c r="P171" i="4" s="1"/>
  <c r="S172" i="5"/>
  <c r="U172" i="5"/>
  <c r="P172" i="4" s="1"/>
  <c r="S173" i="5"/>
  <c r="U173" i="5"/>
  <c r="P173" i="4" s="1"/>
  <c r="S174" i="5"/>
  <c r="U174" i="5"/>
  <c r="P174" i="4" s="1"/>
  <c r="S175" i="5"/>
  <c r="U175" i="5"/>
  <c r="P175" i="4" s="1"/>
  <c r="S176" i="5"/>
  <c r="U176" i="5"/>
  <c r="P176" i="4" s="1"/>
  <c r="S177" i="5"/>
  <c r="U177" i="5"/>
  <c r="P177" i="4" s="1"/>
  <c r="S178" i="5"/>
  <c r="U178" i="5"/>
  <c r="P178" i="4" s="1"/>
  <c r="S179" i="5"/>
  <c r="U179" i="5"/>
  <c r="P179" i="4" s="1"/>
  <c r="S180" i="5"/>
  <c r="U180" i="5"/>
  <c r="P180" i="4" s="1"/>
  <c r="S181" i="5"/>
  <c r="U181" i="5"/>
  <c r="P181" i="4" s="1"/>
  <c r="S182" i="5"/>
  <c r="U182" i="5"/>
  <c r="P182" i="4" s="1"/>
  <c r="S183" i="5"/>
  <c r="U183" i="5"/>
  <c r="P183" i="4" s="1"/>
  <c r="S184" i="5"/>
  <c r="U184" i="5"/>
  <c r="P184" i="4" s="1"/>
  <c r="S185" i="5"/>
  <c r="U185" i="5"/>
  <c r="P185" i="4" s="1"/>
  <c r="S186" i="5"/>
  <c r="U186" i="5"/>
  <c r="P186" i="4" s="1"/>
  <c r="S187" i="5"/>
  <c r="U187" i="5"/>
  <c r="P187" i="4" s="1"/>
  <c r="S188" i="5"/>
  <c r="U188" i="5"/>
  <c r="P188" i="4" s="1"/>
  <c r="S189" i="5"/>
  <c r="U189" i="5"/>
  <c r="P189" i="4" s="1"/>
  <c r="S190" i="5"/>
  <c r="U190" i="5"/>
  <c r="P190" i="4" s="1"/>
  <c r="S191" i="5"/>
  <c r="U191" i="5"/>
  <c r="P191" i="4" s="1"/>
  <c r="S192" i="5"/>
  <c r="U192" i="5"/>
  <c r="P192" i="4" s="1"/>
  <c r="S193" i="5"/>
  <c r="U193" i="5"/>
  <c r="P193" i="4" s="1"/>
  <c r="S194" i="5"/>
  <c r="U194" i="5"/>
  <c r="P194" i="4" s="1"/>
  <c r="S195" i="5"/>
  <c r="U195" i="5"/>
  <c r="P195" i="4" s="1"/>
  <c r="S196" i="5"/>
  <c r="U196" i="5"/>
  <c r="P196" i="4" s="1"/>
  <c r="S197" i="5"/>
  <c r="U197" i="5"/>
  <c r="P197" i="4" s="1"/>
  <c r="S198" i="5"/>
  <c r="U198" i="5"/>
  <c r="P198" i="4" s="1"/>
  <c r="S199" i="5"/>
  <c r="U199" i="5"/>
  <c r="P199" i="4" s="1"/>
  <c r="S200" i="5"/>
  <c r="U200" i="5"/>
  <c r="P200" i="4" s="1"/>
  <c r="S201" i="5"/>
  <c r="U201" i="5"/>
  <c r="P201" i="4" s="1"/>
  <c r="S202" i="5"/>
  <c r="U202" i="5"/>
  <c r="P202" i="4" s="1"/>
  <c r="S203" i="5"/>
  <c r="U203" i="5"/>
  <c r="P203" i="4" s="1"/>
  <c r="S204" i="5"/>
  <c r="U204" i="5"/>
  <c r="P204" i="4" s="1"/>
  <c r="S205" i="5"/>
  <c r="U205" i="5"/>
  <c r="P205" i="4" s="1"/>
  <c r="S206" i="5"/>
  <c r="U206" i="5"/>
  <c r="P206" i="4" s="1"/>
  <c r="S207" i="5"/>
  <c r="U207" i="5"/>
  <c r="P207" i="4" s="1"/>
  <c r="S208" i="5"/>
  <c r="U208" i="5"/>
  <c r="P208" i="4" s="1"/>
  <c r="S209" i="5"/>
  <c r="U209" i="5"/>
  <c r="P209" i="4" s="1"/>
  <c r="S210" i="5"/>
  <c r="U210" i="5"/>
  <c r="P210" i="4" s="1"/>
  <c r="S211" i="5"/>
  <c r="U211" i="5"/>
  <c r="P211" i="4" s="1"/>
  <c r="S212" i="5"/>
  <c r="U212" i="5"/>
  <c r="P212" i="4" s="1"/>
  <c r="S213" i="5"/>
  <c r="U213" i="5"/>
  <c r="P213" i="4" s="1"/>
  <c r="S214" i="5"/>
  <c r="U214" i="5"/>
  <c r="P214" i="4" s="1"/>
  <c r="S215" i="5"/>
  <c r="U215" i="5"/>
  <c r="P215" i="4" s="1"/>
  <c r="S216" i="5"/>
  <c r="U216" i="5"/>
  <c r="P216" i="4" s="1"/>
  <c r="S217" i="5"/>
  <c r="U217" i="5"/>
  <c r="P217" i="4" s="1"/>
  <c r="S218" i="5"/>
  <c r="U218" i="5"/>
  <c r="P218" i="4" s="1"/>
  <c r="S219" i="5"/>
  <c r="U219" i="5"/>
  <c r="P219" i="4" s="1"/>
  <c r="S220" i="5"/>
  <c r="U220" i="5"/>
  <c r="P220" i="4" s="1"/>
  <c r="S221" i="5"/>
  <c r="U221" i="5"/>
  <c r="P221" i="4" s="1"/>
  <c r="S222" i="5"/>
  <c r="U222" i="5"/>
  <c r="P222" i="4" s="1"/>
  <c r="S223" i="5"/>
  <c r="U223" i="5"/>
  <c r="P223" i="4" s="1"/>
  <c r="S224" i="5"/>
  <c r="U224" i="5"/>
  <c r="P224" i="4" s="1"/>
  <c r="S225" i="5"/>
  <c r="U225" i="5"/>
  <c r="P225" i="4" s="1"/>
  <c r="S226" i="5"/>
  <c r="U226" i="5"/>
  <c r="P226" i="4" s="1"/>
  <c r="S227" i="5"/>
  <c r="U227" i="5"/>
  <c r="P227" i="4" s="1"/>
  <c r="S228" i="5"/>
  <c r="U228" i="5"/>
  <c r="P228" i="4" s="1"/>
  <c r="S229" i="5"/>
  <c r="U229" i="5"/>
  <c r="P229" i="4" s="1"/>
  <c r="S230" i="5"/>
  <c r="U230" i="5"/>
  <c r="P230" i="4" s="1"/>
  <c r="S231" i="5"/>
  <c r="U231" i="5"/>
  <c r="P231" i="4" s="1"/>
  <c r="S232" i="5"/>
  <c r="U232" i="5"/>
  <c r="P232" i="4" s="1"/>
  <c r="S233" i="5"/>
  <c r="U233" i="5"/>
  <c r="P233" i="4" s="1"/>
  <c r="S234" i="5"/>
  <c r="U234" i="5"/>
  <c r="P234" i="4" s="1"/>
  <c r="S235" i="5"/>
  <c r="U235" i="5"/>
  <c r="P235" i="4" s="1"/>
  <c r="S236" i="5"/>
  <c r="U236" i="5"/>
  <c r="P236" i="4" s="1"/>
  <c r="S237" i="5"/>
  <c r="U237" i="5"/>
  <c r="P237" i="4" s="1"/>
  <c r="S238" i="5"/>
  <c r="U238" i="5"/>
  <c r="P238" i="4" s="1"/>
  <c r="S239" i="5"/>
  <c r="U239" i="5"/>
  <c r="P239" i="4" s="1"/>
  <c r="S240" i="5"/>
  <c r="U240" i="5"/>
  <c r="P240" i="4" s="1"/>
  <c r="S241" i="5"/>
  <c r="U241" i="5"/>
  <c r="P241" i="4" s="1"/>
  <c r="S242" i="5"/>
  <c r="U242" i="5"/>
  <c r="P242" i="4" s="1"/>
  <c r="S243" i="5"/>
  <c r="U243" i="5"/>
  <c r="P243" i="4" s="1"/>
  <c r="S244" i="5"/>
  <c r="U244" i="5"/>
  <c r="P244" i="4" s="1"/>
  <c r="S245" i="5"/>
  <c r="U245" i="5"/>
  <c r="P245" i="4" s="1"/>
  <c r="S246" i="5"/>
  <c r="U246" i="5"/>
  <c r="P246" i="4" s="1"/>
  <c r="S247" i="5"/>
  <c r="U247" i="5"/>
  <c r="P247" i="4" s="1"/>
  <c r="S248" i="5"/>
  <c r="U248" i="5"/>
  <c r="P248" i="4" s="1"/>
  <c r="S249" i="5"/>
  <c r="U249" i="5"/>
  <c r="P249" i="4" s="1"/>
  <c r="S250" i="5"/>
  <c r="U250" i="5"/>
  <c r="P250" i="4" s="1"/>
  <c r="S251" i="5"/>
  <c r="U251" i="5"/>
  <c r="P251" i="4" s="1"/>
  <c r="S252" i="5"/>
  <c r="U252" i="5"/>
  <c r="P252" i="4" s="1"/>
  <c r="S253" i="5"/>
  <c r="U253" i="5"/>
  <c r="P253" i="4" s="1"/>
  <c r="S254" i="5"/>
  <c r="U254" i="5"/>
  <c r="P254" i="4" s="1"/>
  <c r="S255" i="5"/>
  <c r="U255" i="5"/>
  <c r="P255" i="4" s="1"/>
  <c r="S256" i="5"/>
  <c r="U256" i="5"/>
  <c r="P256" i="4" s="1"/>
  <c r="S257" i="5"/>
  <c r="U257" i="5"/>
  <c r="P257" i="4" s="1"/>
  <c r="S258" i="5"/>
  <c r="U258" i="5"/>
  <c r="P258" i="4" s="1"/>
  <c r="S259" i="5"/>
  <c r="U259" i="5"/>
  <c r="P259" i="4" s="1"/>
  <c r="S260" i="5"/>
  <c r="U260" i="5"/>
  <c r="P260" i="4" s="1"/>
  <c r="S261" i="5"/>
  <c r="U261" i="5"/>
  <c r="P261" i="4" s="1"/>
  <c r="S262" i="5"/>
  <c r="U262" i="5"/>
  <c r="P262" i="4" s="1"/>
  <c r="S263" i="5"/>
  <c r="U263" i="5"/>
  <c r="P263" i="4" s="1"/>
  <c r="S264" i="5"/>
  <c r="U264" i="5"/>
  <c r="P264" i="4" s="1"/>
  <c r="S265" i="5"/>
  <c r="U265" i="5"/>
  <c r="P265" i="4" s="1"/>
  <c r="S266" i="5"/>
  <c r="U266" i="5"/>
  <c r="P266" i="4" s="1"/>
  <c r="S267" i="5"/>
  <c r="U267" i="5"/>
  <c r="P267" i="4" s="1"/>
  <c r="S268" i="5"/>
  <c r="U268" i="5"/>
  <c r="P268" i="4" s="1"/>
  <c r="S269" i="5"/>
  <c r="U269" i="5"/>
  <c r="P269" i="4" s="1"/>
  <c r="S270" i="5"/>
  <c r="U270" i="5"/>
  <c r="P270" i="4" s="1"/>
  <c r="S271" i="5"/>
  <c r="U271" i="5"/>
  <c r="P271" i="4" s="1"/>
  <c r="S272" i="5"/>
  <c r="U272" i="5"/>
  <c r="P272" i="4" s="1"/>
  <c r="S273" i="5"/>
  <c r="U273" i="5"/>
  <c r="P273" i="4" s="1"/>
  <c r="S274" i="5"/>
  <c r="U274" i="5"/>
  <c r="P274" i="4" s="1"/>
  <c r="S275" i="5"/>
  <c r="U275" i="5"/>
  <c r="P275" i="4" s="1"/>
  <c r="S276" i="5"/>
  <c r="U276" i="5"/>
  <c r="P276" i="4" s="1"/>
  <c r="S277" i="5"/>
  <c r="U277" i="5"/>
  <c r="P277" i="4" s="1"/>
  <c r="S278" i="5"/>
  <c r="U278" i="5"/>
  <c r="P278" i="4" s="1"/>
  <c r="S279" i="5"/>
  <c r="U279" i="5"/>
  <c r="P279" i="4" s="1"/>
  <c r="S280" i="5"/>
  <c r="U280" i="5"/>
  <c r="P280" i="4" s="1"/>
  <c r="S281" i="5"/>
  <c r="U281" i="5"/>
  <c r="P281" i="4" s="1"/>
  <c r="S282" i="5"/>
  <c r="U282" i="5"/>
  <c r="P282" i="4" s="1"/>
  <c r="S283" i="5"/>
  <c r="U283" i="5"/>
  <c r="P283" i="4" s="1"/>
  <c r="S284" i="5"/>
  <c r="U284" i="5"/>
  <c r="P284" i="4" s="1"/>
  <c r="S285" i="5"/>
  <c r="U285" i="5"/>
  <c r="P285" i="4" s="1"/>
  <c r="S286" i="5"/>
  <c r="U286" i="5"/>
  <c r="P286" i="4" s="1"/>
  <c r="S287" i="5"/>
  <c r="U287" i="5"/>
  <c r="P287" i="4" s="1"/>
  <c r="S288" i="5"/>
  <c r="U288" i="5"/>
  <c r="P288" i="4" s="1"/>
  <c r="S289" i="5"/>
  <c r="U289" i="5"/>
  <c r="P289" i="4" s="1"/>
  <c r="S290" i="5"/>
  <c r="U290" i="5"/>
  <c r="P290" i="4" s="1"/>
  <c r="S291" i="5"/>
  <c r="U291" i="5"/>
  <c r="P291" i="4" s="1"/>
  <c r="S292" i="5"/>
  <c r="U292" i="5"/>
  <c r="P292" i="4" s="1"/>
  <c r="S293" i="5"/>
  <c r="U293" i="5"/>
  <c r="P293" i="4" s="1"/>
  <c r="S294" i="5"/>
  <c r="U294" i="5"/>
  <c r="P294" i="4" s="1"/>
  <c r="S295" i="5"/>
  <c r="U295" i="5"/>
  <c r="P295" i="4" s="1"/>
  <c r="S296" i="5"/>
  <c r="U296" i="5"/>
  <c r="P296" i="4" s="1"/>
  <c r="S297" i="5"/>
  <c r="U297" i="5"/>
  <c r="P297" i="4" s="1"/>
  <c r="S298" i="5"/>
  <c r="U298" i="5"/>
  <c r="P298" i="4" s="1"/>
  <c r="S299" i="5"/>
  <c r="U299" i="5"/>
  <c r="P299" i="4" s="1"/>
  <c r="S300" i="5"/>
  <c r="U300" i="5"/>
  <c r="P300" i="4" s="1"/>
  <c r="S301" i="5"/>
  <c r="U301" i="5"/>
  <c r="P301" i="4" s="1"/>
  <c r="S302" i="5"/>
  <c r="U302" i="5"/>
  <c r="P302" i="4" s="1"/>
  <c r="S303" i="5"/>
  <c r="U303" i="5"/>
  <c r="P303" i="4" s="1"/>
  <c r="S304" i="5"/>
  <c r="U304" i="5"/>
  <c r="P304" i="4" s="1"/>
  <c r="S305" i="5"/>
  <c r="U305" i="5"/>
  <c r="P305" i="4" s="1"/>
  <c r="S306" i="5"/>
  <c r="U306" i="5"/>
  <c r="P306" i="4" s="1"/>
  <c r="S307" i="5"/>
  <c r="U307" i="5"/>
  <c r="P307" i="4" s="1"/>
  <c r="S308" i="5"/>
  <c r="U308" i="5"/>
  <c r="P308" i="4" s="1"/>
  <c r="S309" i="5"/>
  <c r="U309" i="5"/>
  <c r="P309" i="4" s="1"/>
  <c r="S310" i="5"/>
  <c r="U310" i="5"/>
  <c r="P310" i="4" s="1"/>
  <c r="S311" i="5"/>
  <c r="U311" i="5"/>
  <c r="P311" i="4" s="1"/>
  <c r="S312" i="5"/>
  <c r="U312" i="5"/>
  <c r="P312" i="4" s="1"/>
  <c r="S313" i="5"/>
  <c r="U313" i="5"/>
  <c r="P313" i="4" s="1"/>
  <c r="S314" i="5"/>
  <c r="U314" i="5"/>
  <c r="P314" i="4" s="1"/>
  <c r="S315" i="5"/>
  <c r="U315" i="5"/>
  <c r="P315" i="4" s="1"/>
  <c r="S316" i="5"/>
  <c r="U316" i="5"/>
  <c r="P316" i="4" s="1"/>
  <c r="S317" i="5"/>
  <c r="U317" i="5"/>
  <c r="P317" i="4" s="1"/>
  <c r="S318" i="5"/>
  <c r="U318" i="5"/>
  <c r="P318" i="4" s="1"/>
  <c r="S319" i="5"/>
  <c r="U319" i="5"/>
  <c r="P319" i="4" s="1"/>
  <c r="S320" i="5"/>
  <c r="U320" i="5"/>
  <c r="P320" i="4" s="1"/>
  <c r="S321" i="5"/>
  <c r="U321" i="5"/>
  <c r="P321" i="4" s="1"/>
  <c r="S322" i="5"/>
  <c r="U322" i="5"/>
  <c r="P322" i="4" s="1"/>
  <c r="S323" i="5"/>
  <c r="U323" i="5"/>
  <c r="P323" i="4" s="1"/>
  <c r="S324" i="5"/>
  <c r="U324" i="5"/>
  <c r="P324" i="4" s="1"/>
  <c r="S325" i="5"/>
  <c r="U325" i="5"/>
  <c r="P325" i="4" s="1"/>
  <c r="S326" i="5"/>
  <c r="U326" i="5"/>
  <c r="P326" i="4" s="1"/>
  <c r="S327" i="5"/>
  <c r="U327" i="5"/>
  <c r="P327" i="4" s="1"/>
  <c r="S328" i="5"/>
  <c r="U328" i="5"/>
  <c r="P328" i="4" s="1"/>
  <c r="S329" i="5"/>
  <c r="U329" i="5"/>
  <c r="P329" i="4" s="1"/>
  <c r="S330" i="5"/>
  <c r="U330" i="5"/>
  <c r="P330" i="4" s="1"/>
  <c r="S331" i="5"/>
  <c r="U331" i="5"/>
  <c r="P331" i="4" s="1"/>
  <c r="S332" i="5"/>
  <c r="U332" i="5"/>
  <c r="P332" i="4" s="1"/>
  <c r="S333" i="5"/>
  <c r="U333" i="5"/>
  <c r="P333" i="4" s="1"/>
  <c r="S334" i="5"/>
  <c r="U334" i="5"/>
  <c r="P334" i="4" s="1"/>
  <c r="S335" i="5"/>
  <c r="U335" i="5"/>
  <c r="P335" i="4" s="1"/>
  <c r="S336" i="5"/>
  <c r="U336" i="5"/>
  <c r="P336" i="4" s="1"/>
  <c r="S337" i="5"/>
  <c r="U337" i="5"/>
  <c r="P337" i="4" s="1"/>
  <c r="S338" i="5"/>
  <c r="U338" i="5"/>
  <c r="P338" i="4" s="1"/>
  <c r="S339" i="5"/>
  <c r="U339" i="5"/>
  <c r="P339" i="4" s="1"/>
  <c r="S340" i="5"/>
  <c r="U340" i="5"/>
  <c r="P340" i="4" s="1"/>
  <c r="S341" i="5"/>
  <c r="U341" i="5"/>
  <c r="P341" i="4" s="1"/>
  <c r="S342" i="5"/>
  <c r="U342" i="5"/>
  <c r="P342" i="4" s="1"/>
  <c r="S343" i="5"/>
  <c r="U343" i="5"/>
  <c r="P343" i="4" s="1"/>
  <c r="S344" i="5"/>
  <c r="U344" i="5"/>
  <c r="P344" i="4" s="1"/>
  <c r="S345" i="5"/>
  <c r="U345" i="5"/>
  <c r="P345" i="4" s="1"/>
  <c r="S346" i="5"/>
  <c r="U346" i="5"/>
  <c r="P346" i="4" s="1"/>
  <c r="S347" i="5"/>
  <c r="U347" i="5"/>
  <c r="P347" i="4" s="1"/>
  <c r="S348" i="5"/>
  <c r="U348" i="5"/>
  <c r="P348" i="4" s="1"/>
  <c r="S349" i="5"/>
  <c r="U349" i="5"/>
  <c r="P349" i="4" s="1"/>
  <c r="S350" i="5"/>
  <c r="U350" i="5"/>
  <c r="P350" i="4" s="1"/>
  <c r="S351" i="5"/>
  <c r="U351" i="5"/>
  <c r="P351" i="4" s="1"/>
  <c r="S352" i="5"/>
  <c r="U352" i="5"/>
  <c r="P352" i="4" s="1"/>
  <c r="S353" i="5"/>
  <c r="U353" i="5"/>
  <c r="P353" i="4" s="1"/>
  <c r="S354" i="5"/>
  <c r="U354" i="5"/>
  <c r="P354" i="4" s="1"/>
  <c r="S355" i="5"/>
  <c r="U355" i="5"/>
  <c r="P355" i="4" s="1"/>
  <c r="S356" i="5"/>
  <c r="U356" i="5"/>
  <c r="P356" i="4" s="1"/>
  <c r="S357" i="5"/>
  <c r="U357" i="5"/>
  <c r="P357" i="4" s="1"/>
  <c r="S358" i="5"/>
  <c r="U358" i="5"/>
  <c r="P358" i="4" s="1"/>
  <c r="S359" i="5"/>
  <c r="U359" i="5"/>
  <c r="P359" i="4" s="1"/>
  <c r="S360" i="5"/>
  <c r="U360" i="5"/>
  <c r="P360" i="4" s="1"/>
  <c r="S361" i="5"/>
  <c r="U361" i="5"/>
  <c r="P361" i="4" s="1"/>
  <c r="S362" i="5"/>
  <c r="U362" i="5"/>
  <c r="P362" i="4" s="1"/>
  <c r="S363" i="5"/>
  <c r="U363" i="5"/>
  <c r="P363" i="4" s="1"/>
  <c r="S364" i="5"/>
  <c r="U364" i="5"/>
  <c r="P364" i="4" s="1"/>
  <c r="S365" i="5"/>
  <c r="U365" i="5"/>
  <c r="P365" i="4" s="1"/>
  <c r="S366" i="5"/>
  <c r="U366" i="5"/>
  <c r="P366" i="4" s="1"/>
  <c r="S367" i="5"/>
  <c r="U367" i="5"/>
  <c r="P367" i="4" s="1"/>
  <c r="S368" i="5"/>
  <c r="U368" i="5"/>
  <c r="P368" i="4" s="1"/>
  <c r="S369" i="5"/>
  <c r="U369" i="5"/>
  <c r="P369" i="4" s="1"/>
  <c r="S370" i="5"/>
  <c r="U370" i="5"/>
  <c r="P370" i="4" s="1"/>
  <c r="S371" i="5"/>
  <c r="U371" i="5"/>
  <c r="P371" i="4" s="1"/>
  <c r="S372" i="5"/>
  <c r="U372" i="5"/>
  <c r="P372" i="4" s="1"/>
  <c r="S373" i="5"/>
  <c r="U373" i="5"/>
  <c r="P373" i="4" s="1"/>
  <c r="S374" i="5"/>
  <c r="U374" i="5"/>
  <c r="P374" i="4" s="1"/>
  <c r="S375" i="5"/>
  <c r="U375" i="5"/>
  <c r="P375" i="4" s="1"/>
  <c r="S376" i="5"/>
  <c r="U376" i="5"/>
  <c r="P376" i="4" s="1"/>
  <c r="S377" i="5"/>
  <c r="U377" i="5"/>
  <c r="P377" i="4" s="1"/>
  <c r="S378" i="5"/>
  <c r="U378" i="5"/>
  <c r="P378" i="4" s="1"/>
  <c r="S379" i="5"/>
  <c r="U379" i="5"/>
  <c r="P379" i="4" s="1"/>
  <c r="S380" i="5"/>
  <c r="U380" i="5"/>
  <c r="P380" i="4" s="1"/>
  <c r="S381" i="5"/>
  <c r="U381" i="5"/>
  <c r="P381" i="4" s="1"/>
  <c r="S382" i="5"/>
  <c r="U382" i="5"/>
  <c r="P382" i="4" s="1"/>
  <c r="S383" i="5"/>
  <c r="U383" i="5"/>
  <c r="P383" i="4" s="1"/>
  <c r="S384" i="5"/>
  <c r="U384" i="5"/>
  <c r="P384" i="4" s="1"/>
  <c r="S385" i="5"/>
  <c r="U385" i="5"/>
  <c r="P385" i="4" s="1"/>
  <c r="S386" i="5"/>
  <c r="U386" i="5"/>
  <c r="P386" i="4" s="1"/>
  <c r="S387" i="5"/>
  <c r="U387" i="5"/>
  <c r="P387" i="4" s="1"/>
  <c r="S388" i="5"/>
  <c r="U388" i="5"/>
  <c r="P388" i="4" s="1"/>
  <c r="S389" i="5"/>
  <c r="U389" i="5"/>
  <c r="P389" i="4" s="1"/>
  <c r="S390" i="5"/>
  <c r="U390" i="5"/>
  <c r="P390" i="4" s="1"/>
  <c r="S391" i="5"/>
  <c r="U391" i="5"/>
  <c r="P391" i="4" s="1"/>
  <c r="S392" i="5"/>
  <c r="U392" i="5"/>
  <c r="P392" i="4" s="1"/>
  <c r="S393" i="5"/>
  <c r="U393" i="5"/>
  <c r="P393" i="4" s="1"/>
  <c r="S394" i="5"/>
  <c r="U394" i="5"/>
  <c r="P394" i="4" s="1"/>
  <c r="S395" i="5"/>
  <c r="U395" i="5"/>
  <c r="P395" i="4" s="1"/>
  <c r="S396" i="5"/>
  <c r="U396" i="5"/>
  <c r="P396" i="4" s="1"/>
  <c r="S397" i="5"/>
  <c r="U397" i="5"/>
  <c r="P397" i="4" s="1"/>
  <c r="S398" i="5"/>
  <c r="U398" i="5"/>
  <c r="P398" i="4" s="1"/>
  <c r="S399" i="5"/>
  <c r="U399" i="5"/>
  <c r="P399" i="4" s="1"/>
  <c r="S400" i="5"/>
  <c r="U400" i="5"/>
  <c r="P400" i="4" s="1"/>
  <c r="S401" i="5"/>
  <c r="U401" i="5"/>
  <c r="P401" i="4" s="1"/>
  <c r="S402" i="5"/>
  <c r="U402" i="5"/>
  <c r="P402" i="4" s="1"/>
  <c r="S403" i="5"/>
  <c r="U403" i="5"/>
  <c r="P403" i="4" s="1"/>
  <c r="S404" i="5"/>
  <c r="U404" i="5"/>
  <c r="P404" i="4" s="1"/>
  <c r="S405" i="5"/>
  <c r="U405" i="5"/>
  <c r="P405" i="4" s="1"/>
  <c r="S406" i="5"/>
  <c r="U406" i="5"/>
  <c r="P406" i="4" s="1"/>
  <c r="S407" i="5"/>
  <c r="U407" i="5"/>
  <c r="P407" i="4" s="1"/>
  <c r="S408" i="5"/>
  <c r="U408" i="5"/>
  <c r="P408" i="4" s="1"/>
  <c r="S409" i="5"/>
  <c r="U409" i="5"/>
  <c r="P409" i="4" s="1"/>
  <c r="S410" i="5"/>
  <c r="U410" i="5"/>
  <c r="P410" i="4" s="1"/>
  <c r="S411" i="5"/>
  <c r="U411" i="5"/>
  <c r="P411" i="4" s="1"/>
  <c r="S412" i="5"/>
  <c r="U412" i="5"/>
  <c r="P412" i="4" s="1"/>
  <c r="S413" i="5"/>
  <c r="U413" i="5"/>
  <c r="P413" i="4" s="1"/>
  <c r="S414" i="5"/>
  <c r="U414" i="5"/>
  <c r="P414" i="4" s="1"/>
  <c r="S415" i="5"/>
  <c r="U415" i="5"/>
  <c r="P415" i="4" s="1"/>
  <c r="S416" i="5"/>
  <c r="U416" i="5"/>
  <c r="P416" i="4" s="1"/>
  <c r="S417" i="5"/>
  <c r="U417" i="5"/>
  <c r="P417" i="4" s="1"/>
  <c r="S418" i="5"/>
  <c r="U418" i="5"/>
  <c r="P418" i="4" s="1"/>
  <c r="S419" i="5"/>
  <c r="U419" i="5"/>
  <c r="P419" i="4" s="1"/>
  <c r="S420" i="5"/>
  <c r="U420" i="5"/>
  <c r="P420" i="4" s="1"/>
  <c r="S421" i="5"/>
  <c r="U421" i="5"/>
  <c r="P421" i="4" s="1"/>
  <c r="S422" i="5"/>
  <c r="U422" i="5"/>
  <c r="P422" i="4" s="1"/>
  <c r="S423" i="5"/>
  <c r="U423" i="5"/>
  <c r="P423" i="4" s="1"/>
  <c r="S424" i="5"/>
  <c r="U424" i="5"/>
  <c r="P424" i="4" s="1"/>
  <c r="S425" i="5"/>
  <c r="U425" i="5"/>
  <c r="P425" i="4" s="1"/>
  <c r="S426" i="5"/>
  <c r="U426" i="5"/>
  <c r="P426" i="4" s="1"/>
  <c r="S427" i="5"/>
  <c r="U427" i="5"/>
  <c r="P427" i="4" s="1"/>
  <c r="S428" i="5"/>
  <c r="U428" i="5"/>
  <c r="P428" i="4" s="1"/>
  <c r="S429" i="5"/>
  <c r="U429" i="5"/>
  <c r="P429" i="4" s="1"/>
  <c r="S430" i="5"/>
  <c r="U430" i="5"/>
  <c r="P430" i="4" s="1"/>
  <c r="S431" i="5"/>
  <c r="U431" i="5"/>
  <c r="P431" i="4" s="1"/>
  <c r="S432" i="5"/>
  <c r="U432" i="5"/>
  <c r="P432" i="4" s="1"/>
  <c r="S433" i="5"/>
  <c r="U433" i="5"/>
  <c r="P433" i="4" s="1"/>
  <c r="S434" i="5"/>
  <c r="U434" i="5"/>
  <c r="P434" i="4" s="1"/>
  <c r="S435" i="5"/>
  <c r="U435" i="5"/>
  <c r="P435" i="4" s="1"/>
  <c r="S436" i="5"/>
  <c r="U436" i="5"/>
  <c r="P436" i="4" s="1"/>
  <c r="S437" i="5"/>
  <c r="U437" i="5"/>
  <c r="P437" i="4" s="1"/>
  <c r="S438" i="5"/>
  <c r="U438" i="5"/>
  <c r="P438" i="4" s="1"/>
  <c r="S439" i="5"/>
  <c r="U439" i="5"/>
  <c r="P439" i="4" s="1"/>
  <c r="S440" i="5"/>
  <c r="U440" i="5"/>
  <c r="P440" i="4" s="1"/>
  <c r="S441" i="5"/>
  <c r="U441" i="5"/>
  <c r="P441" i="4" s="1"/>
  <c r="S442" i="5"/>
  <c r="U442" i="5"/>
  <c r="P442" i="4" s="1"/>
  <c r="S443" i="5"/>
  <c r="U443" i="5"/>
  <c r="P443" i="4" s="1"/>
  <c r="S444" i="5"/>
  <c r="U444" i="5"/>
  <c r="P444" i="4" s="1"/>
  <c r="S445" i="5"/>
  <c r="U445" i="5"/>
  <c r="P445" i="4" s="1"/>
  <c r="S446" i="5"/>
  <c r="U446" i="5"/>
  <c r="P446" i="4" s="1"/>
  <c r="S447" i="5"/>
  <c r="U447" i="5"/>
  <c r="P447" i="4" s="1"/>
  <c r="S448" i="5"/>
  <c r="U448" i="5"/>
  <c r="P448" i="4" s="1"/>
  <c r="S449" i="5"/>
  <c r="U449" i="5"/>
  <c r="P449" i="4" s="1"/>
  <c r="S450" i="5"/>
  <c r="U450" i="5"/>
  <c r="P450" i="4" s="1"/>
  <c r="S451" i="5"/>
  <c r="U451" i="5"/>
  <c r="P451" i="4" s="1"/>
  <c r="S452" i="5"/>
  <c r="U452" i="5"/>
  <c r="P452" i="4" s="1"/>
  <c r="S453" i="5"/>
  <c r="U453" i="5"/>
  <c r="P453" i="4" s="1"/>
  <c r="S454" i="5"/>
  <c r="U454" i="5"/>
  <c r="P454" i="4" s="1"/>
  <c r="S455" i="5"/>
  <c r="U455" i="5"/>
  <c r="P455" i="4" s="1"/>
  <c r="S456" i="5"/>
  <c r="U456" i="5"/>
  <c r="P456" i="4" s="1"/>
  <c r="S457" i="5"/>
  <c r="U457" i="5"/>
  <c r="P457" i="4" s="1"/>
  <c r="S458" i="5"/>
  <c r="U458" i="5"/>
  <c r="P458" i="4" s="1"/>
  <c r="S459" i="5"/>
  <c r="U459" i="5"/>
  <c r="P459" i="4" s="1"/>
  <c r="S460" i="5"/>
  <c r="U460" i="5"/>
  <c r="P460" i="4" s="1"/>
  <c r="S461" i="5"/>
  <c r="U461" i="5"/>
  <c r="P461" i="4" s="1"/>
  <c r="S462" i="5"/>
  <c r="U462" i="5"/>
  <c r="P462" i="4" s="1"/>
  <c r="S463" i="5"/>
  <c r="U463" i="5"/>
  <c r="P463" i="4" s="1"/>
  <c r="S464" i="5"/>
  <c r="U464" i="5"/>
  <c r="P464" i="4" s="1"/>
  <c r="S465" i="5"/>
  <c r="U465" i="5"/>
  <c r="P465" i="4" s="1"/>
  <c r="S466" i="5"/>
  <c r="U466" i="5"/>
  <c r="P466" i="4" s="1"/>
  <c r="S467" i="5"/>
  <c r="U467" i="5"/>
  <c r="P467" i="4" s="1"/>
  <c r="S468" i="5"/>
  <c r="U468" i="5"/>
  <c r="P468" i="4" s="1"/>
  <c r="S469" i="5"/>
  <c r="U469" i="5"/>
  <c r="P469" i="4" s="1"/>
  <c r="S470" i="5"/>
  <c r="U470" i="5"/>
  <c r="P470" i="4" s="1"/>
  <c r="S471" i="5"/>
  <c r="U471" i="5"/>
  <c r="P471" i="4" s="1"/>
  <c r="S472" i="5"/>
  <c r="U472" i="5"/>
  <c r="P472" i="4" s="1"/>
  <c r="S473" i="5"/>
  <c r="U473" i="5"/>
  <c r="P473" i="4" s="1"/>
  <c r="S474" i="5"/>
  <c r="U474" i="5"/>
  <c r="P474" i="4" s="1"/>
  <c r="S475" i="5"/>
  <c r="U475" i="5"/>
  <c r="P475" i="4" s="1"/>
  <c r="S476" i="5"/>
  <c r="U476" i="5"/>
  <c r="P476" i="4" s="1"/>
  <c r="S477" i="5"/>
  <c r="U477" i="5"/>
  <c r="P477" i="4" s="1"/>
  <c r="S478" i="5"/>
  <c r="U478" i="5"/>
  <c r="P478" i="4" s="1"/>
  <c r="S479" i="5"/>
  <c r="U479" i="5"/>
  <c r="P479" i="4" s="1"/>
  <c r="S480" i="5"/>
  <c r="U480" i="5"/>
  <c r="P480" i="4" s="1"/>
  <c r="S481" i="5"/>
  <c r="U481" i="5"/>
  <c r="P481" i="4" s="1"/>
  <c r="S482" i="5"/>
  <c r="U482" i="5"/>
  <c r="P482" i="4" s="1"/>
  <c r="S483" i="5"/>
  <c r="U483" i="5"/>
  <c r="P483" i="4" s="1"/>
  <c r="S484" i="5"/>
  <c r="U484" i="5"/>
  <c r="P484" i="4" s="1"/>
  <c r="S485" i="5"/>
  <c r="U485" i="5"/>
  <c r="P485" i="4" s="1"/>
  <c r="S486" i="5"/>
  <c r="U486" i="5"/>
  <c r="P486" i="4" s="1"/>
  <c r="S487" i="5"/>
  <c r="U487" i="5"/>
  <c r="P487" i="4" s="1"/>
  <c r="S488" i="5"/>
  <c r="U488" i="5"/>
  <c r="P488" i="4" s="1"/>
  <c r="S489" i="5"/>
  <c r="U489" i="5"/>
  <c r="P489" i="4" s="1"/>
  <c r="S490" i="5"/>
  <c r="U490" i="5"/>
  <c r="P490" i="4" s="1"/>
  <c r="S491" i="5"/>
  <c r="U491" i="5"/>
  <c r="P491" i="4" s="1"/>
  <c r="S492" i="5"/>
  <c r="U492" i="5"/>
  <c r="P492" i="4" s="1"/>
  <c r="S493" i="5"/>
  <c r="U493" i="5"/>
  <c r="P493" i="4" s="1"/>
  <c r="S494" i="5"/>
  <c r="U494" i="5"/>
  <c r="P494" i="4" s="1"/>
  <c r="S495" i="5"/>
  <c r="U495" i="5"/>
  <c r="P495" i="4" s="1"/>
  <c r="S496" i="5"/>
  <c r="U496" i="5"/>
  <c r="P496" i="4" s="1"/>
  <c r="S497" i="5"/>
  <c r="U497" i="5"/>
  <c r="P497" i="4" s="1"/>
  <c r="S498" i="5"/>
  <c r="U498" i="5"/>
  <c r="P498" i="4" s="1"/>
  <c r="S499" i="5"/>
  <c r="U499" i="5"/>
  <c r="P499" i="4" s="1"/>
  <c r="S500" i="5"/>
  <c r="U500" i="5"/>
  <c r="P500" i="4" s="1"/>
  <c r="S501" i="5"/>
  <c r="U501" i="5"/>
  <c r="P501" i="4" s="1"/>
  <c r="S502" i="5"/>
  <c r="U502" i="5"/>
  <c r="P502" i="4" s="1"/>
  <c r="S503" i="5"/>
  <c r="U503" i="5"/>
  <c r="P503" i="4" s="1"/>
  <c r="S504" i="5"/>
  <c r="U504" i="5"/>
  <c r="P504" i="4" s="1"/>
  <c r="S505" i="5"/>
  <c r="U505" i="5"/>
  <c r="P505" i="4" s="1"/>
  <c r="S506" i="5"/>
  <c r="U506" i="5"/>
  <c r="P506" i="4" s="1"/>
  <c r="S507" i="5"/>
  <c r="U507" i="5"/>
  <c r="P507" i="4" s="1"/>
  <c r="S508" i="5"/>
  <c r="U508" i="5"/>
  <c r="P508" i="4" s="1"/>
  <c r="S509" i="5"/>
  <c r="U509" i="5"/>
  <c r="P509" i="4" s="1"/>
  <c r="S510" i="5"/>
  <c r="U510" i="5"/>
  <c r="P510" i="4" s="1"/>
  <c r="S511" i="5"/>
  <c r="U511" i="5"/>
  <c r="P511" i="4" s="1"/>
  <c r="S512" i="5"/>
  <c r="U512" i="5"/>
  <c r="P512" i="4" s="1"/>
  <c r="S513" i="5"/>
  <c r="U513" i="5"/>
  <c r="P513" i="4" s="1"/>
  <c r="S514" i="5"/>
  <c r="U514" i="5"/>
  <c r="P514" i="4" s="1"/>
  <c r="S515" i="5"/>
  <c r="U515" i="5"/>
  <c r="P515" i="4" s="1"/>
  <c r="S516" i="5"/>
  <c r="U516" i="5"/>
  <c r="P516" i="4" s="1"/>
  <c r="S517" i="5"/>
  <c r="U517" i="5"/>
  <c r="P517" i="4" s="1"/>
  <c r="S518" i="5"/>
  <c r="U518" i="5"/>
  <c r="P518" i="4" s="1"/>
  <c r="S519" i="5"/>
  <c r="U519" i="5"/>
  <c r="P519" i="4" s="1"/>
  <c r="S520" i="5"/>
  <c r="U520" i="5"/>
  <c r="P520" i="4" s="1"/>
  <c r="S521" i="5"/>
  <c r="U521" i="5"/>
  <c r="P521" i="4" s="1"/>
  <c r="S522" i="5"/>
  <c r="U522" i="5"/>
  <c r="P522" i="4" s="1"/>
  <c r="S523" i="5"/>
  <c r="U523" i="5"/>
  <c r="P523" i="4" s="1"/>
  <c r="S524" i="5"/>
  <c r="U524" i="5"/>
  <c r="P524" i="4" s="1"/>
  <c r="S525" i="5"/>
  <c r="U525" i="5"/>
  <c r="P525" i="4" s="1"/>
  <c r="S526" i="5"/>
  <c r="U526" i="5"/>
  <c r="P526" i="4" s="1"/>
  <c r="S527" i="5"/>
  <c r="U527" i="5"/>
  <c r="P527" i="4" s="1"/>
  <c r="S528" i="5"/>
  <c r="U528" i="5"/>
  <c r="P528" i="4" s="1"/>
  <c r="S529" i="5"/>
  <c r="U529" i="5"/>
  <c r="P529" i="4" s="1"/>
  <c r="S530" i="5"/>
  <c r="U530" i="5"/>
  <c r="P530" i="4" s="1"/>
  <c r="S531" i="5"/>
  <c r="U531" i="5"/>
  <c r="P531" i="4" s="1"/>
  <c r="S532" i="5"/>
  <c r="U532" i="5"/>
  <c r="P532" i="4" s="1"/>
  <c r="S533" i="5"/>
  <c r="U533" i="5"/>
  <c r="P533" i="4" s="1"/>
  <c r="S534" i="5"/>
  <c r="U534" i="5"/>
  <c r="P534" i="4" s="1"/>
  <c r="S535" i="5"/>
  <c r="U535" i="5"/>
  <c r="P535" i="4" s="1"/>
  <c r="S536" i="5"/>
  <c r="U536" i="5"/>
  <c r="P536" i="4" s="1"/>
  <c r="S537" i="5"/>
  <c r="U537" i="5"/>
  <c r="P537" i="4" s="1"/>
  <c r="S538" i="5"/>
  <c r="U538" i="5"/>
  <c r="P538" i="4" s="1"/>
  <c r="S539" i="5"/>
  <c r="U539" i="5"/>
  <c r="P539" i="4" s="1"/>
  <c r="S540" i="5"/>
  <c r="U540" i="5"/>
  <c r="P540" i="4" s="1"/>
  <c r="S541" i="5"/>
  <c r="U541" i="5"/>
  <c r="P541" i="4" s="1"/>
  <c r="S542" i="5"/>
  <c r="U542" i="5"/>
  <c r="P542" i="4" s="1"/>
  <c r="S543" i="5"/>
  <c r="U543" i="5"/>
  <c r="P543" i="4" s="1"/>
  <c r="S544" i="5"/>
  <c r="U544" i="5"/>
  <c r="P544" i="4" s="1"/>
  <c r="S545" i="5"/>
  <c r="U545" i="5"/>
  <c r="P545" i="4" s="1"/>
  <c r="S546" i="5"/>
  <c r="U546" i="5"/>
  <c r="P546" i="4" s="1"/>
  <c r="S547" i="5"/>
  <c r="U547" i="5"/>
  <c r="P547" i="4" s="1"/>
  <c r="S548" i="5"/>
  <c r="U548" i="5"/>
  <c r="P548" i="4" s="1"/>
  <c r="S549" i="5"/>
  <c r="U549" i="5"/>
  <c r="P549" i="4" s="1"/>
  <c r="S550" i="5"/>
  <c r="U550" i="5"/>
  <c r="P550" i="4" s="1"/>
  <c r="S551" i="5"/>
  <c r="U551" i="5"/>
  <c r="P551" i="4" s="1"/>
  <c r="S552" i="5"/>
  <c r="U552" i="5"/>
  <c r="P552" i="4" s="1"/>
  <c r="S553" i="5"/>
  <c r="U553" i="5"/>
  <c r="P553" i="4" s="1"/>
  <c r="S554" i="5"/>
  <c r="U554" i="5"/>
  <c r="P554" i="4" s="1"/>
  <c r="S555" i="5"/>
  <c r="U555" i="5"/>
  <c r="P555" i="4" s="1"/>
  <c r="S556" i="5"/>
  <c r="U556" i="5"/>
  <c r="P556" i="4" s="1"/>
  <c r="S557" i="5"/>
  <c r="U557" i="5"/>
  <c r="P557" i="4" s="1"/>
  <c r="S558" i="5"/>
  <c r="U558" i="5"/>
  <c r="P558" i="4" s="1"/>
  <c r="S559" i="5"/>
  <c r="U559" i="5"/>
  <c r="P559" i="4" s="1"/>
  <c r="S560" i="5"/>
  <c r="U560" i="5"/>
  <c r="P560" i="4" s="1"/>
  <c r="S561" i="5"/>
  <c r="U561" i="5"/>
  <c r="P561" i="4" s="1"/>
  <c r="S562" i="5"/>
  <c r="U562" i="5"/>
  <c r="P562" i="4" s="1"/>
  <c r="S563" i="5"/>
  <c r="U563" i="5"/>
  <c r="P563" i="4" s="1"/>
  <c r="S564" i="5"/>
  <c r="U564" i="5"/>
  <c r="P564" i="4" s="1"/>
  <c r="S565" i="5"/>
  <c r="U565" i="5"/>
  <c r="P565" i="4" s="1"/>
  <c r="S566" i="5"/>
  <c r="U566" i="5"/>
  <c r="P566" i="4" s="1"/>
  <c r="S567" i="5"/>
  <c r="U567" i="5"/>
  <c r="P567" i="4" s="1"/>
  <c r="S568" i="5"/>
  <c r="U568" i="5"/>
  <c r="P568" i="4" s="1"/>
  <c r="S569" i="5"/>
  <c r="U569" i="5"/>
  <c r="P569" i="4" s="1"/>
  <c r="S570" i="5"/>
  <c r="U570" i="5"/>
  <c r="P570" i="4" s="1"/>
  <c r="S571" i="5"/>
  <c r="U571" i="5"/>
  <c r="P571" i="4" s="1"/>
  <c r="S572" i="5"/>
  <c r="U572" i="5"/>
  <c r="P572" i="4" s="1"/>
  <c r="S573" i="5"/>
  <c r="U573" i="5"/>
  <c r="P573" i="4" s="1"/>
  <c r="S574" i="5"/>
  <c r="U574" i="5"/>
  <c r="P574" i="4" s="1"/>
  <c r="S575" i="5"/>
  <c r="U575" i="5"/>
  <c r="P575" i="4" s="1"/>
  <c r="S576" i="5"/>
  <c r="U576" i="5"/>
  <c r="P576" i="4" s="1"/>
  <c r="S577" i="5"/>
  <c r="U577" i="5"/>
  <c r="P577" i="4" s="1"/>
  <c r="S578" i="5"/>
  <c r="U578" i="5"/>
  <c r="P578" i="4" s="1"/>
  <c r="S579" i="5"/>
  <c r="U579" i="5"/>
  <c r="P579" i="4" s="1"/>
  <c r="S580" i="5"/>
  <c r="U580" i="5"/>
  <c r="P580" i="4" s="1"/>
  <c r="S581" i="5"/>
  <c r="U581" i="5"/>
  <c r="P581" i="4" s="1"/>
  <c r="S582" i="5"/>
  <c r="U582" i="5"/>
  <c r="P582" i="4" s="1"/>
  <c r="S583" i="5"/>
  <c r="U583" i="5"/>
  <c r="P583" i="4" s="1"/>
  <c r="S584" i="5"/>
  <c r="U584" i="5"/>
  <c r="P584" i="4" s="1"/>
  <c r="S585" i="5"/>
  <c r="U585" i="5"/>
  <c r="P585" i="4" s="1"/>
  <c r="S586" i="5"/>
  <c r="U586" i="5"/>
  <c r="P586" i="4" s="1"/>
  <c r="S587" i="5"/>
  <c r="U587" i="5"/>
  <c r="P587" i="4" s="1"/>
  <c r="S588" i="5"/>
  <c r="U588" i="5"/>
  <c r="P588" i="4" s="1"/>
  <c r="S589" i="5"/>
  <c r="U589" i="5"/>
  <c r="P589" i="4" s="1"/>
  <c r="S590" i="5"/>
  <c r="U590" i="5"/>
  <c r="P590" i="4" s="1"/>
  <c r="S591" i="5"/>
  <c r="U591" i="5"/>
  <c r="P591" i="4" s="1"/>
  <c r="S592" i="5"/>
  <c r="U592" i="5"/>
  <c r="P592" i="4" s="1"/>
  <c r="S593" i="5"/>
  <c r="U593" i="5"/>
  <c r="P593" i="4" s="1"/>
  <c r="S594" i="5"/>
  <c r="U594" i="5"/>
  <c r="P594" i="4" s="1"/>
  <c r="S595" i="5"/>
  <c r="U595" i="5"/>
  <c r="P595" i="4" s="1"/>
  <c r="S596" i="5"/>
  <c r="U596" i="5"/>
  <c r="P596" i="4" s="1"/>
  <c r="S597" i="5"/>
  <c r="U597" i="5"/>
  <c r="P597" i="4" s="1"/>
  <c r="S598" i="5"/>
  <c r="U598" i="5"/>
  <c r="P598" i="4" s="1"/>
  <c r="S599" i="5"/>
  <c r="U599" i="5"/>
  <c r="P599" i="4" s="1"/>
  <c r="S600" i="5"/>
  <c r="U600" i="5"/>
  <c r="P600" i="4" s="1"/>
  <c r="S601" i="5"/>
  <c r="U601" i="5"/>
  <c r="P601" i="4" s="1"/>
  <c r="S602" i="5"/>
  <c r="U602" i="5"/>
  <c r="P602" i="4" s="1"/>
  <c r="S603" i="5"/>
  <c r="U603" i="5"/>
  <c r="P603" i="4" s="1"/>
  <c r="S604" i="5"/>
  <c r="U604" i="5"/>
  <c r="P604" i="4" s="1"/>
  <c r="S605" i="5"/>
  <c r="U605" i="5"/>
  <c r="P605" i="4" s="1"/>
  <c r="S606" i="5"/>
  <c r="U606" i="5"/>
  <c r="P606" i="4" s="1"/>
  <c r="S607" i="5"/>
  <c r="U607" i="5"/>
  <c r="P607" i="4" s="1"/>
  <c r="S608" i="5"/>
  <c r="U608" i="5"/>
  <c r="P608" i="4" s="1"/>
  <c r="S609" i="5"/>
  <c r="U609" i="5"/>
  <c r="P609" i="4" s="1"/>
  <c r="S610" i="5"/>
  <c r="U610" i="5"/>
  <c r="P610" i="4" s="1"/>
  <c r="S611" i="5"/>
  <c r="U611" i="5"/>
  <c r="P611" i="4" s="1"/>
  <c r="S612" i="5"/>
  <c r="U612" i="5"/>
  <c r="P612" i="4" s="1"/>
  <c r="S613" i="5"/>
  <c r="U613" i="5"/>
  <c r="P613" i="4" s="1"/>
  <c r="S614" i="5"/>
  <c r="U614" i="5"/>
  <c r="P614" i="4" s="1"/>
  <c r="S615" i="5"/>
  <c r="U615" i="5"/>
  <c r="P615" i="4" s="1"/>
  <c r="S616" i="5"/>
  <c r="U616" i="5"/>
  <c r="P616" i="4" s="1"/>
  <c r="S617" i="5"/>
  <c r="U617" i="5"/>
  <c r="P617" i="4" s="1"/>
  <c r="S618" i="5"/>
  <c r="U618" i="5"/>
  <c r="P618" i="4" s="1"/>
  <c r="S619" i="5"/>
  <c r="U619" i="5"/>
  <c r="P619" i="4" s="1"/>
  <c r="S620" i="5"/>
  <c r="U620" i="5"/>
  <c r="P620" i="4" s="1"/>
  <c r="S621" i="5"/>
  <c r="U621" i="5"/>
  <c r="P621" i="4" s="1"/>
  <c r="S622" i="5"/>
  <c r="U622" i="5"/>
  <c r="P622" i="4" s="1"/>
  <c r="S623" i="5"/>
  <c r="U623" i="5"/>
  <c r="P623" i="4" s="1"/>
  <c r="S624" i="5"/>
  <c r="U624" i="5"/>
  <c r="P624" i="4" s="1"/>
  <c r="S625" i="5"/>
  <c r="U625" i="5"/>
  <c r="P625" i="4" s="1"/>
  <c r="S626" i="5"/>
  <c r="U626" i="5"/>
  <c r="P626" i="4" s="1"/>
  <c r="S627" i="5"/>
  <c r="U627" i="5"/>
  <c r="P627" i="4" s="1"/>
  <c r="S628" i="5"/>
  <c r="U628" i="5"/>
  <c r="P628" i="4" s="1"/>
  <c r="S629" i="5"/>
  <c r="U629" i="5"/>
  <c r="P629" i="4" s="1"/>
  <c r="S630" i="5"/>
  <c r="U630" i="5"/>
  <c r="P630" i="4" s="1"/>
  <c r="S631" i="5"/>
  <c r="U631" i="5"/>
  <c r="P631" i="4" s="1"/>
  <c r="S632" i="5"/>
  <c r="U632" i="5"/>
  <c r="P632" i="4" s="1"/>
  <c r="S633" i="5"/>
  <c r="U633" i="5"/>
  <c r="P633" i="4" s="1"/>
  <c r="S634" i="5"/>
  <c r="U634" i="5"/>
  <c r="P634" i="4" s="1"/>
  <c r="S635" i="5"/>
  <c r="U635" i="5"/>
  <c r="P635" i="4" s="1"/>
  <c r="S636" i="5"/>
  <c r="U636" i="5"/>
  <c r="P636" i="4" s="1"/>
  <c r="S637" i="5"/>
  <c r="U637" i="5"/>
  <c r="P637" i="4" s="1"/>
  <c r="S638" i="5"/>
  <c r="U638" i="5"/>
  <c r="P638" i="4" s="1"/>
  <c r="S639" i="5"/>
  <c r="U639" i="5"/>
  <c r="P639" i="4" s="1"/>
  <c r="S640" i="5"/>
  <c r="U640" i="5"/>
  <c r="P640" i="4" s="1"/>
  <c r="S641" i="5"/>
  <c r="U641" i="5"/>
  <c r="P641" i="4" s="1"/>
  <c r="S642" i="5"/>
  <c r="U642" i="5"/>
  <c r="P642" i="4" s="1"/>
  <c r="S643" i="5"/>
  <c r="U643" i="5"/>
  <c r="P643" i="4" s="1"/>
  <c r="S644" i="5"/>
  <c r="U644" i="5"/>
  <c r="P644" i="4" s="1"/>
  <c r="S645" i="5"/>
  <c r="U645" i="5"/>
  <c r="P645" i="4" s="1"/>
  <c r="S646" i="5"/>
  <c r="U646" i="5"/>
  <c r="P646" i="4" s="1"/>
  <c r="S647" i="5"/>
  <c r="U647" i="5"/>
  <c r="P647" i="4" s="1"/>
  <c r="S648" i="5"/>
  <c r="U648" i="5"/>
  <c r="P648" i="4" s="1"/>
  <c r="S649" i="5"/>
  <c r="U649" i="5"/>
  <c r="P649" i="4" s="1"/>
  <c r="S650" i="5"/>
  <c r="U650" i="5"/>
  <c r="P650" i="4" s="1"/>
  <c r="S651" i="5"/>
  <c r="U651" i="5"/>
  <c r="P651" i="4" s="1"/>
  <c r="S652" i="5"/>
  <c r="U652" i="5"/>
  <c r="P652" i="4" s="1"/>
  <c r="S653" i="5"/>
  <c r="U653" i="5"/>
  <c r="P653" i="4" s="1"/>
  <c r="S654" i="5"/>
  <c r="U654" i="5"/>
  <c r="P654" i="4" s="1"/>
  <c r="S655" i="5"/>
  <c r="U655" i="5"/>
  <c r="P655" i="4" s="1"/>
  <c r="S656" i="5"/>
  <c r="U656" i="5"/>
  <c r="P656" i="4" s="1"/>
  <c r="S657" i="5"/>
  <c r="U657" i="5"/>
  <c r="P657" i="4" s="1"/>
  <c r="S658" i="5"/>
  <c r="U658" i="5"/>
  <c r="P658" i="4" s="1"/>
  <c r="S659" i="5"/>
  <c r="U659" i="5"/>
  <c r="P659" i="4" s="1"/>
  <c r="S660" i="5"/>
  <c r="U660" i="5"/>
  <c r="P660" i="4" s="1"/>
  <c r="S661" i="5"/>
  <c r="U661" i="5"/>
  <c r="P661" i="4" s="1"/>
  <c r="S662" i="5"/>
  <c r="U662" i="5"/>
  <c r="P662" i="4" s="1"/>
  <c r="S663" i="5"/>
  <c r="U663" i="5"/>
  <c r="P663" i="4" s="1"/>
  <c r="S664" i="5"/>
  <c r="U664" i="5"/>
  <c r="P664" i="4" s="1"/>
  <c r="S665" i="5"/>
  <c r="U665" i="5"/>
  <c r="P665" i="4" s="1"/>
  <c r="S666" i="5"/>
  <c r="U666" i="5"/>
  <c r="P666" i="4" s="1"/>
  <c r="S667" i="5"/>
  <c r="U667" i="5"/>
  <c r="P667" i="4" s="1"/>
  <c r="S668" i="5"/>
  <c r="U668" i="5"/>
  <c r="P668" i="4" s="1"/>
  <c r="S669" i="5"/>
  <c r="U669" i="5"/>
  <c r="P669" i="4" s="1"/>
  <c r="S670" i="5"/>
  <c r="U670" i="5"/>
  <c r="P670" i="4" s="1"/>
  <c r="S671" i="5"/>
  <c r="U671" i="5"/>
  <c r="P671" i="4" s="1"/>
  <c r="S672" i="5"/>
  <c r="U672" i="5"/>
  <c r="P672" i="4" s="1"/>
  <c r="S673" i="5"/>
  <c r="U673" i="5"/>
  <c r="P673" i="4" s="1"/>
  <c r="S674" i="5"/>
  <c r="U674" i="5"/>
  <c r="P674" i="4" s="1"/>
  <c r="S675" i="5"/>
  <c r="U675" i="5"/>
  <c r="P675" i="4" s="1"/>
  <c r="S676" i="5"/>
  <c r="U676" i="5"/>
  <c r="P676" i="4" s="1"/>
  <c r="S677" i="5"/>
  <c r="U677" i="5"/>
  <c r="P677" i="4" s="1"/>
  <c r="S678" i="5"/>
  <c r="U678" i="5"/>
  <c r="P678" i="4" s="1"/>
  <c r="S679" i="5"/>
  <c r="U679" i="5"/>
  <c r="P679" i="4" s="1"/>
  <c r="S680" i="5"/>
  <c r="U680" i="5"/>
  <c r="P680" i="4" s="1"/>
  <c r="S681" i="5"/>
  <c r="U681" i="5"/>
  <c r="P681" i="4" s="1"/>
  <c r="S682" i="5"/>
  <c r="U682" i="5"/>
  <c r="P682" i="4" s="1"/>
  <c r="S683" i="5"/>
  <c r="U683" i="5"/>
  <c r="P683" i="4" s="1"/>
  <c r="S684" i="5"/>
  <c r="U684" i="5"/>
  <c r="P684" i="4" s="1"/>
  <c r="S685" i="5"/>
  <c r="U685" i="5"/>
  <c r="P685" i="4" s="1"/>
  <c r="S686" i="5"/>
  <c r="U686" i="5"/>
  <c r="P686" i="4" s="1"/>
  <c r="S687" i="5"/>
  <c r="U687" i="5"/>
  <c r="P687" i="4" s="1"/>
  <c r="S688" i="5"/>
  <c r="U688" i="5"/>
  <c r="P688" i="4" s="1"/>
  <c r="S689" i="5"/>
  <c r="U689" i="5"/>
  <c r="P689" i="4" s="1"/>
  <c r="S690" i="5"/>
  <c r="U690" i="5"/>
  <c r="P690" i="4" s="1"/>
  <c r="S691" i="5"/>
  <c r="U691" i="5"/>
  <c r="P691" i="4" s="1"/>
  <c r="S692" i="5"/>
  <c r="U692" i="5"/>
  <c r="P692" i="4" s="1"/>
  <c r="S693" i="5"/>
  <c r="U693" i="5"/>
  <c r="P693" i="4" s="1"/>
  <c r="S694" i="5"/>
  <c r="U694" i="5"/>
  <c r="P694" i="4" s="1"/>
  <c r="S695" i="5"/>
  <c r="U695" i="5"/>
  <c r="P695" i="4" s="1"/>
  <c r="S696" i="5"/>
  <c r="U696" i="5"/>
  <c r="P696" i="4" s="1"/>
  <c r="S697" i="5"/>
  <c r="U697" i="5"/>
  <c r="P697" i="4" s="1"/>
  <c r="S698" i="5"/>
  <c r="U698" i="5"/>
  <c r="P698" i="4" s="1"/>
  <c r="S699" i="5"/>
  <c r="U699" i="5"/>
  <c r="P699" i="4" s="1"/>
  <c r="S700" i="5"/>
  <c r="U700" i="5"/>
  <c r="P700" i="4" s="1"/>
  <c r="S701" i="5"/>
  <c r="U701" i="5"/>
  <c r="P701" i="4" s="1"/>
  <c r="S702" i="5"/>
  <c r="U702" i="5"/>
  <c r="P702" i="4" s="1"/>
  <c r="S703" i="5"/>
  <c r="U703" i="5"/>
  <c r="P703" i="4" s="1"/>
  <c r="S704" i="5"/>
  <c r="U704" i="5"/>
  <c r="P704" i="4" s="1"/>
  <c r="S705" i="5"/>
  <c r="U705" i="5"/>
  <c r="P705" i="4" s="1"/>
  <c r="S706" i="5"/>
  <c r="U706" i="5"/>
  <c r="P706" i="4" s="1"/>
  <c r="S707" i="5"/>
  <c r="U707" i="5"/>
  <c r="P707" i="4" s="1"/>
  <c r="S708" i="5"/>
  <c r="U708" i="5"/>
  <c r="P708" i="4" s="1"/>
  <c r="S709" i="5"/>
  <c r="U709" i="5"/>
  <c r="P709" i="4" s="1"/>
  <c r="S710" i="5"/>
  <c r="U710" i="5"/>
  <c r="P710" i="4" s="1"/>
  <c r="S711" i="5"/>
  <c r="U711" i="5"/>
  <c r="P711" i="4" s="1"/>
  <c r="S712" i="5"/>
  <c r="U712" i="5"/>
  <c r="P712" i="4" s="1"/>
  <c r="S713" i="5"/>
  <c r="U713" i="5"/>
  <c r="P713" i="4" s="1"/>
  <c r="S714" i="5"/>
  <c r="U714" i="5"/>
  <c r="P714" i="4" s="1"/>
  <c r="S715" i="5"/>
  <c r="U715" i="5"/>
  <c r="P715" i="4" s="1"/>
  <c r="S716" i="5"/>
  <c r="U716" i="5"/>
  <c r="P716" i="4" s="1"/>
  <c r="S717" i="5"/>
  <c r="U717" i="5"/>
  <c r="P717" i="4" s="1"/>
  <c r="S718" i="5"/>
  <c r="U718" i="5"/>
  <c r="P718" i="4" s="1"/>
  <c r="S719" i="5"/>
  <c r="U719" i="5"/>
  <c r="P719" i="4" s="1"/>
  <c r="S720" i="5"/>
  <c r="U720" i="5"/>
  <c r="P720" i="4" s="1"/>
  <c r="S721" i="5"/>
  <c r="U721" i="5"/>
  <c r="P721" i="4" s="1"/>
  <c r="S722" i="5"/>
  <c r="U722" i="5"/>
  <c r="P722" i="4" s="1"/>
  <c r="S723" i="5"/>
  <c r="U723" i="5"/>
  <c r="P723" i="4" s="1"/>
  <c r="S724" i="5"/>
  <c r="U724" i="5"/>
  <c r="P724" i="4" s="1"/>
  <c r="S725" i="5"/>
  <c r="U725" i="5"/>
  <c r="P725" i="4" s="1"/>
  <c r="S726" i="5"/>
  <c r="U726" i="5"/>
  <c r="P726" i="4" s="1"/>
  <c r="S727" i="5"/>
  <c r="U727" i="5"/>
  <c r="P727" i="4" s="1"/>
  <c r="S728" i="5"/>
  <c r="U728" i="5"/>
  <c r="P728" i="4" s="1"/>
  <c r="S729" i="5"/>
  <c r="U729" i="5"/>
  <c r="P729" i="4" s="1"/>
  <c r="S730" i="5"/>
  <c r="U730" i="5"/>
  <c r="P730" i="4" s="1"/>
  <c r="S731" i="5"/>
  <c r="U731" i="5"/>
  <c r="P731" i="4" s="1"/>
  <c r="S732" i="5"/>
  <c r="U732" i="5"/>
  <c r="P732" i="4" s="1"/>
  <c r="S733" i="5"/>
  <c r="U733" i="5"/>
  <c r="P733" i="4" s="1"/>
  <c r="S734" i="5"/>
  <c r="U734" i="5"/>
  <c r="P734" i="4" s="1"/>
  <c r="S735" i="5"/>
  <c r="U735" i="5"/>
  <c r="P735" i="4" s="1"/>
  <c r="S736" i="5"/>
  <c r="U736" i="5"/>
  <c r="P736" i="4" s="1"/>
  <c r="S737" i="5"/>
  <c r="U737" i="5"/>
  <c r="P737" i="4" s="1"/>
  <c r="S738" i="5"/>
  <c r="U738" i="5"/>
  <c r="P738" i="4" s="1"/>
  <c r="S739" i="5"/>
  <c r="U739" i="5"/>
  <c r="P739" i="4" s="1"/>
  <c r="S740" i="5"/>
  <c r="U740" i="5"/>
  <c r="P740" i="4" s="1"/>
  <c r="S741" i="5"/>
  <c r="U741" i="5"/>
  <c r="P741" i="4" s="1"/>
  <c r="S742" i="5"/>
  <c r="U742" i="5"/>
  <c r="P742" i="4" s="1"/>
  <c r="S743" i="5"/>
  <c r="U743" i="5"/>
  <c r="P743" i="4" s="1"/>
  <c r="S744" i="5"/>
  <c r="U744" i="5"/>
  <c r="P744" i="4" s="1"/>
  <c r="S745" i="5"/>
  <c r="U745" i="5"/>
  <c r="P745" i="4" s="1"/>
  <c r="S746" i="5"/>
  <c r="U746" i="5"/>
  <c r="P746" i="4" s="1"/>
  <c r="S747" i="5"/>
  <c r="U747" i="5"/>
  <c r="P747" i="4" s="1"/>
  <c r="S748" i="5"/>
  <c r="U748" i="5"/>
  <c r="P748" i="4" s="1"/>
  <c r="S749" i="5"/>
  <c r="U749" i="5"/>
  <c r="P749" i="4" s="1"/>
  <c r="S750" i="5"/>
  <c r="U750" i="5"/>
  <c r="P750" i="4" s="1"/>
  <c r="S751" i="5"/>
  <c r="U751" i="5"/>
  <c r="P751" i="4" s="1"/>
  <c r="S752" i="5"/>
  <c r="U752" i="5"/>
  <c r="P752" i="4" s="1"/>
  <c r="S753" i="5"/>
  <c r="U753" i="5"/>
  <c r="P753" i="4" s="1"/>
  <c r="S754" i="5"/>
  <c r="U754" i="5"/>
  <c r="P754" i="4" s="1"/>
  <c r="S755" i="5"/>
  <c r="U755" i="5"/>
  <c r="P755" i="4" s="1"/>
  <c r="S756" i="5"/>
  <c r="U756" i="5"/>
  <c r="P756" i="4" s="1"/>
  <c r="S757" i="5"/>
  <c r="U757" i="5"/>
  <c r="P757" i="4" s="1"/>
  <c r="S758" i="5"/>
  <c r="U758" i="5"/>
  <c r="P758" i="4" s="1"/>
  <c r="S759" i="5"/>
  <c r="U759" i="5"/>
  <c r="P759" i="4" s="1"/>
  <c r="S760" i="5"/>
  <c r="U760" i="5"/>
  <c r="P760" i="4" s="1"/>
  <c r="S761" i="5"/>
  <c r="U761" i="5"/>
  <c r="P761" i="4" s="1"/>
  <c r="S762" i="5"/>
  <c r="U762" i="5"/>
  <c r="P762" i="4" s="1"/>
  <c r="S763" i="5"/>
  <c r="U763" i="5"/>
  <c r="P763" i="4" s="1"/>
  <c r="S764" i="5"/>
  <c r="U764" i="5"/>
  <c r="P764" i="4" s="1"/>
  <c r="S765" i="5"/>
  <c r="U765" i="5"/>
  <c r="P765" i="4" s="1"/>
  <c r="S766" i="5"/>
  <c r="U766" i="5"/>
  <c r="P766" i="4" s="1"/>
  <c r="S767" i="5"/>
  <c r="U767" i="5"/>
  <c r="P767" i="4" s="1"/>
  <c r="S768" i="5"/>
  <c r="U768" i="5"/>
  <c r="P768" i="4" s="1"/>
  <c r="S769" i="5"/>
  <c r="U769" i="5"/>
  <c r="P769" i="4" s="1"/>
  <c r="S770" i="5"/>
  <c r="U770" i="5"/>
  <c r="P770" i="4" s="1"/>
  <c r="S771" i="5"/>
  <c r="U771" i="5"/>
  <c r="P771" i="4" s="1"/>
  <c r="S772" i="5"/>
  <c r="U772" i="5"/>
  <c r="P772" i="4" s="1"/>
  <c r="S773" i="5"/>
  <c r="U773" i="5"/>
  <c r="P773" i="4" s="1"/>
  <c r="S774" i="5"/>
  <c r="U774" i="5"/>
  <c r="P774" i="4" s="1"/>
  <c r="S775" i="5"/>
  <c r="U775" i="5"/>
  <c r="P775" i="4" s="1"/>
  <c r="S776" i="5"/>
  <c r="U776" i="5"/>
  <c r="P776" i="4" s="1"/>
  <c r="S777" i="5"/>
  <c r="U777" i="5"/>
  <c r="P777" i="4" s="1"/>
  <c r="S778" i="5"/>
  <c r="U778" i="5"/>
  <c r="P778" i="4" s="1"/>
  <c r="S779" i="5"/>
  <c r="U779" i="5"/>
  <c r="P779" i="4" s="1"/>
  <c r="S780" i="5"/>
  <c r="U780" i="5"/>
  <c r="P780" i="4" s="1"/>
  <c r="S781" i="5"/>
  <c r="U781" i="5"/>
  <c r="P781" i="4" s="1"/>
  <c r="S782" i="5"/>
  <c r="U782" i="5"/>
  <c r="P782" i="4" s="1"/>
  <c r="S783" i="5"/>
  <c r="U783" i="5"/>
  <c r="P783" i="4" s="1"/>
  <c r="S784" i="5"/>
  <c r="U784" i="5"/>
  <c r="P784" i="4" s="1"/>
  <c r="S785" i="5"/>
  <c r="U785" i="5"/>
  <c r="P785" i="4" s="1"/>
  <c r="S786" i="5"/>
  <c r="U786" i="5"/>
  <c r="P786" i="4" s="1"/>
  <c r="S787" i="5"/>
  <c r="U787" i="5"/>
  <c r="P787" i="4" s="1"/>
  <c r="S788" i="5"/>
  <c r="U788" i="5"/>
  <c r="P788" i="4" s="1"/>
  <c r="S789" i="5"/>
  <c r="U789" i="5"/>
  <c r="P789" i="4" s="1"/>
  <c r="S790" i="5"/>
  <c r="U790" i="5"/>
  <c r="P790" i="4" s="1"/>
  <c r="S791" i="5"/>
  <c r="U791" i="5"/>
  <c r="P791" i="4" s="1"/>
  <c r="S792" i="5"/>
  <c r="U792" i="5"/>
  <c r="P792" i="4" s="1"/>
  <c r="S793" i="5"/>
  <c r="U793" i="5"/>
  <c r="P793" i="4" s="1"/>
  <c r="S794" i="5"/>
  <c r="U794" i="5"/>
  <c r="P794" i="4" s="1"/>
  <c r="S795" i="5"/>
  <c r="U795" i="5"/>
  <c r="P795" i="4" s="1"/>
  <c r="S796" i="5"/>
  <c r="U796" i="5"/>
  <c r="P796" i="4" s="1"/>
  <c r="S797" i="5"/>
  <c r="U797" i="5"/>
  <c r="P797" i="4" s="1"/>
  <c r="S798" i="5"/>
  <c r="U798" i="5"/>
  <c r="P798" i="4" s="1"/>
  <c r="S799" i="5"/>
  <c r="U799" i="5"/>
  <c r="P799" i="4" s="1"/>
  <c r="S800" i="5"/>
  <c r="U800" i="5"/>
  <c r="P800" i="4" s="1"/>
  <c r="S801" i="5"/>
  <c r="U801" i="5"/>
  <c r="P801" i="4" s="1"/>
  <c r="S802" i="5"/>
  <c r="U802" i="5"/>
  <c r="P802" i="4" s="1"/>
  <c r="S803" i="5"/>
  <c r="U803" i="5"/>
  <c r="P803" i="4" s="1"/>
  <c r="S804" i="5"/>
  <c r="U804" i="5"/>
  <c r="P804" i="4" s="1"/>
  <c r="S805" i="5"/>
  <c r="U805" i="5"/>
  <c r="P805" i="4" s="1"/>
  <c r="S806" i="5"/>
  <c r="U806" i="5"/>
  <c r="P806" i="4" s="1"/>
  <c r="S807" i="5"/>
  <c r="U807" i="5"/>
  <c r="P807" i="4" s="1"/>
  <c r="S808" i="5"/>
  <c r="U808" i="5"/>
  <c r="P808" i="4" s="1"/>
  <c r="S809" i="5"/>
  <c r="U809" i="5"/>
  <c r="P809" i="4" s="1"/>
  <c r="S810" i="5"/>
  <c r="U810" i="5"/>
  <c r="P810" i="4" s="1"/>
  <c r="S811" i="5"/>
  <c r="U811" i="5"/>
  <c r="P811" i="4" s="1"/>
  <c r="S812" i="5"/>
  <c r="U812" i="5"/>
  <c r="P812" i="4" s="1"/>
  <c r="S813" i="5"/>
  <c r="U813" i="5"/>
  <c r="P813" i="4" s="1"/>
  <c r="S814" i="5"/>
  <c r="U814" i="5"/>
  <c r="P814" i="4" s="1"/>
  <c r="S815" i="5"/>
  <c r="U815" i="5"/>
  <c r="P815" i="4" s="1"/>
  <c r="S816" i="5"/>
  <c r="U816" i="5"/>
  <c r="P816" i="4" s="1"/>
  <c r="S817" i="5"/>
  <c r="U817" i="5"/>
  <c r="P817" i="4" s="1"/>
  <c r="S818" i="5"/>
  <c r="U818" i="5"/>
  <c r="P818" i="4" s="1"/>
  <c r="S819" i="5"/>
  <c r="U819" i="5"/>
  <c r="P819" i="4" s="1"/>
  <c r="S820" i="5"/>
  <c r="U820" i="5"/>
  <c r="P820" i="4" s="1"/>
  <c r="S821" i="5"/>
  <c r="U821" i="5"/>
  <c r="P821" i="4" s="1"/>
  <c r="S822" i="5"/>
  <c r="U822" i="5"/>
  <c r="P822" i="4" s="1"/>
  <c r="S823" i="5"/>
  <c r="U823" i="5"/>
  <c r="P823" i="4" s="1"/>
  <c r="S824" i="5"/>
  <c r="U824" i="5"/>
  <c r="P824" i="4" s="1"/>
  <c r="S825" i="5"/>
  <c r="U825" i="5"/>
  <c r="P825" i="4" s="1"/>
  <c r="S826" i="5"/>
  <c r="U826" i="5"/>
  <c r="P826" i="4" s="1"/>
  <c r="S827" i="5"/>
  <c r="U827" i="5"/>
  <c r="P827" i="4" s="1"/>
  <c r="S828" i="5"/>
  <c r="U828" i="5"/>
  <c r="P828" i="4" s="1"/>
  <c r="S829" i="5"/>
  <c r="U829" i="5"/>
  <c r="P829" i="4" s="1"/>
  <c r="S830" i="5"/>
  <c r="U830" i="5"/>
  <c r="P830" i="4" s="1"/>
  <c r="S831" i="5"/>
  <c r="U831" i="5"/>
  <c r="P831" i="4" s="1"/>
  <c r="S832" i="5"/>
  <c r="U832" i="5"/>
  <c r="P832" i="4" s="1"/>
  <c r="S833" i="5"/>
  <c r="U833" i="5"/>
  <c r="P833" i="4" s="1"/>
  <c r="S834" i="5"/>
  <c r="U834" i="5"/>
  <c r="P834" i="4" s="1"/>
  <c r="S835" i="5"/>
  <c r="U835" i="5"/>
  <c r="P835" i="4" s="1"/>
  <c r="S836" i="5"/>
  <c r="U836" i="5"/>
  <c r="P836" i="4" s="1"/>
  <c r="S837" i="5"/>
  <c r="U837" i="5"/>
  <c r="P837" i="4" s="1"/>
  <c r="S838" i="5"/>
  <c r="U838" i="5"/>
  <c r="P838" i="4" s="1"/>
  <c r="S839" i="5"/>
  <c r="U839" i="5"/>
  <c r="P839" i="4" s="1"/>
  <c r="S840" i="5"/>
  <c r="U840" i="5"/>
  <c r="P840" i="4" s="1"/>
  <c r="S841" i="5"/>
  <c r="U841" i="5"/>
  <c r="P841" i="4" s="1"/>
  <c r="S842" i="5"/>
  <c r="U842" i="5"/>
  <c r="P842" i="4" s="1"/>
  <c r="S843" i="5"/>
  <c r="U843" i="5"/>
  <c r="P843" i="4" s="1"/>
  <c r="S844" i="5"/>
  <c r="U844" i="5"/>
  <c r="P844" i="4" s="1"/>
  <c r="S845" i="5"/>
  <c r="U845" i="5"/>
  <c r="P845" i="4" s="1"/>
  <c r="S846" i="5"/>
  <c r="U846" i="5"/>
  <c r="P846" i="4" s="1"/>
  <c r="S847" i="5"/>
  <c r="U847" i="5"/>
  <c r="P847" i="4" s="1"/>
  <c r="S848" i="5"/>
  <c r="U848" i="5"/>
  <c r="P848" i="4" s="1"/>
  <c r="S849" i="5"/>
  <c r="U849" i="5"/>
  <c r="P849" i="4" s="1"/>
  <c r="S850" i="5"/>
  <c r="U850" i="5"/>
  <c r="P850" i="4" s="1"/>
  <c r="S851" i="5"/>
  <c r="U851" i="5"/>
  <c r="P851" i="4" s="1"/>
  <c r="S852" i="5"/>
  <c r="U852" i="5"/>
  <c r="P852" i="4" s="1"/>
  <c r="S853" i="5"/>
  <c r="U853" i="5"/>
  <c r="P853" i="4" s="1"/>
  <c r="S854" i="5"/>
  <c r="U854" i="5"/>
  <c r="P854" i="4" s="1"/>
  <c r="S855" i="5"/>
  <c r="U855" i="5"/>
  <c r="P855" i="4" s="1"/>
  <c r="S856" i="5"/>
  <c r="U856" i="5"/>
  <c r="P856" i="4" s="1"/>
  <c r="S857" i="5"/>
  <c r="U857" i="5"/>
  <c r="P857" i="4" s="1"/>
  <c r="S858" i="5"/>
  <c r="U858" i="5"/>
  <c r="P858" i="4" s="1"/>
  <c r="S859" i="5"/>
  <c r="U859" i="5"/>
  <c r="P859" i="4" s="1"/>
  <c r="S860" i="5"/>
  <c r="U860" i="5"/>
  <c r="P860" i="4" s="1"/>
  <c r="S861" i="5"/>
  <c r="U861" i="5"/>
  <c r="P861" i="4" s="1"/>
  <c r="S862" i="5"/>
  <c r="U862" i="5"/>
  <c r="P862" i="4" s="1"/>
  <c r="S863" i="5"/>
  <c r="U863" i="5"/>
  <c r="P863" i="4" s="1"/>
  <c r="S864" i="5"/>
  <c r="U864" i="5"/>
  <c r="P864" i="4" s="1"/>
  <c r="S865" i="5"/>
  <c r="U865" i="5"/>
  <c r="P865" i="4" s="1"/>
  <c r="S866" i="5"/>
  <c r="U866" i="5"/>
  <c r="P866" i="4" s="1"/>
  <c r="S867" i="5"/>
  <c r="U867" i="5"/>
  <c r="P867" i="4" s="1"/>
  <c r="S868" i="5"/>
  <c r="U868" i="5"/>
  <c r="P868" i="4" s="1"/>
  <c r="S869" i="5"/>
  <c r="U869" i="5"/>
  <c r="P869" i="4" s="1"/>
  <c r="S870" i="5"/>
  <c r="U870" i="5"/>
  <c r="P870" i="4" s="1"/>
  <c r="S871" i="5"/>
  <c r="U871" i="5"/>
  <c r="P871" i="4" s="1"/>
  <c r="S872" i="5"/>
  <c r="U872" i="5"/>
  <c r="P872" i="4" s="1"/>
  <c r="S873" i="5"/>
  <c r="U873" i="5"/>
  <c r="P873" i="4" s="1"/>
  <c r="S874" i="5"/>
  <c r="U874" i="5"/>
  <c r="P874" i="4" s="1"/>
  <c r="S875" i="5"/>
  <c r="U875" i="5"/>
  <c r="P875" i="4" s="1"/>
  <c r="S876" i="5"/>
  <c r="U876" i="5"/>
  <c r="P876" i="4" s="1"/>
  <c r="S877" i="5"/>
  <c r="U877" i="5"/>
  <c r="P877" i="4" s="1"/>
  <c r="S878" i="5"/>
  <c r="U878" i="5"/>
  <c r="P878" i="4" s="1"/>
  <c r="S879" i="5"/>
  <c r="U879" i="5"/>
  <c r="P879" i="4" s="1"/>
  <c r="S880" i="5"/>
  <c r="U880" i="5"/>
  <c r="P880" i="4" s="1"/>
  <c r="S881" i="5"/>
  <c r="U881" i="5"/>
  <c r="P881" i="4" s="1"/>
  <c r="S882" i="5"/>
  <c r="U882" i="5"/>
  <c r="P882" i="4" s="1"/>
  <c r="S883" i="5"/>
  <c r="U883" i="5"/>
  <c r="P883" i="4" s="1"/>
  <c r="S884" i="5"/>
  <c r="U884" i="5"/>
  <c r="P884" i="4" s="1"/>
  <c r="S885" i="5"/>
  <c r="U885" i="5"/>
  <c r="P885" i="4" s="1"/>
  <c r="S886" i="5"/>
  <c r="U886" i="5"/>
  <c r="P886" i="4" s="1"/>
  <c r="S887" i="5"/>
  <c r="U887" i="5"/>
  <c r="P887" i="4" s="1"/>
  <c r="S888" i="5"/>
  <c r="U888" i="5"/>
  <c r="P888" i="4" s="1"/>
  <c r="S889" i="5"/>
  <c r="U889" i="5"/>
  <c r="P889" i="4" s="1"/>
  <c r="S890" i="5"/>
  <c r="U890" i="5"/>
  <c r="P890" i="4" s="1"/>
  <c r="S891" i="5"/>
  <c r="U891" i="5"/>
  <c r="P891" i="4" s="1"/>
  <c r="S892" i="5"/>
  <c r="U892" i="5"/>
  <c r="P892" i="4" s="1"/>
  <c r="S893" i="5"/>
  <c r="U893" i="5"/>
  <c r="P893" i="4" s="1"/>
  <c r="S894" i="5"/>
  <c r="U894" i="5"/>
  <c r="P894" i="4" s="1"/>
  <c r="S895" i="5"/>
  <c r="U895" i="5"/>
  <c r="P895" i="4" s="1"/>
  <c r="S896" i="5"/>
  <c r="U896" i="5"/>
  <c r="P896" i="4" s="1"/>
  <c r="S897" i="5"/>
  <c r="U897" i="5"/>
  <c r="P897" i="4" s="1"/>
  <c r="S898" i="5"/>
  <c r="U898" i="5"/>
  <c r="P898" i="4" s="1"/>
  <c r="S899" i="5"/>
  <c r="U899" i="5"/>
  <c r="P899" i="4" s="1"/>
  <c r="S900" i="5"/>
  <c r="U900" i="5"/>
  <c r="P900" i="4" s="1"/>
  <c r="S901" i="5"/>
  <c r="U901" i="5"/>
  <c r="P901" i="4" s="1"/>
  <c r="S902" i="5"/>
  <c r="U902" i="5"/>
  <c r="P902" i="4" s="1"/>
  <c r="S903" i="5"/>
  <c r="U903" i="5"/>
  <c r="P903" i="4" s="1"/>
  <c r="S904" i="5"/>
  <c r="U904" i="5"/>
  <c r="P904" i="4" s="1"/>
  <c r="S905" i="5"/>
  <c r="U905" i="5"/>
  <c r="P905" i="4" s="1"/>
  <c r="S906" i="5"/>
  <c r="U906" i="5"/>
  <c r="P906" i="4" s="1"/>
  <c r="S907" i="5"/>
  <c r="U907" i="5"/>
  <c r="P907" i="4" s="1"/>
  <c r="S908" i="5"/>
  <c r="U908" i="5"/>
  <c r="P908" i="4" s="1"/>
  <c r="S909" i="5"/>
  <c r="U909" i="5"/>
  <c r="P909" i="4" s="1"/>
  <c r="S910" i="5"/>
  <c r="U910" i="5"/>
  <c r="P910" i="4" s="1"/>
  <c r="S911" i="5"/>
  <c r="U911" i="5"/>
  <c r="P911" i="4" s="1"/>
  <c r="S912" i="5"/>
  <c r="U912" i="5"/>
  <c r="P912" i="4" s="1"/>
  <c r="S913" i="5"/>
  <c r="U913" i="5"/>
  <c r="P913" i="4" s="1"/>
  <c r="S914" i="5"/>
  <c r="U914" i="5"/>
  <c r="P914" i="4" s="1"/>
  <c r="S915" i="5"/>
  <c r="U915" i="5"/>
  <c r="P915" i="4" s="1"/>
  <c r="S916" i="5"/>
  <c r="U916" i="5"/>
  <c r="P916" i="4" s="1"/>
  <c r="S917" i="5"/>
  <c r="U917" i="5"/>
  <c r="P917" i="4" s="1"/>
  <c r="S918" i="5"/>
  <c r="U918" i="5"/>
  <c r="P918" i="4" s="1"/>
  <c r="S919" i="5"/>
  <c r="U919" i="5"/>
  <c r="P919" i="4" s="1"/>
  <c r="S920" i="5"/>
  <c r="U920" i="5"/>
  <c r="P920" i="4" s="1"/>
  <c r="S921" i="5"/>
  <c r="U921" i="5"/>
  <c r="P921" i="4" s="1"/>
  <c r="S922" i="5"/>
  <c r="U922" i="5"/>
  <c r="P922" i="4" s="1"/>
  <c r="S923" i="5"/>
  <c r="U923" i="5"/>
  <c r="P923" i="4" s="1"/>
  <c r="S924" i="5"/>
  <c r="U924" i="5"/>
  <c r="P924" i="4" s="1"/>
  <c r="S925" i="5"/>
  <c r="U925" i="5"/>
  <c r="P925" i="4" s="1"/>
  <c r="S926" i="5"/>
  <c r="U926" i="5"/>
  <c r="P926" i="4" s="1"/>
  <c r="S927" i="5"/>
  <c r="U927" i="5"/>
  <c r="P927" i="4" s="1"/>
  <c r="S928" i="5"/>
  <c r="U928" i="5"/>
  <c r="P928" i="4" s="1"/>
  <c r="S929" i="5"/>
  <c r="U929" i="5"/>
  <c r="P929" i="4" s="1"/>
  <c r="S930" i="5"/>
  <c r="U930" i="5"/>
  <c r="P930" i="4" s="1"/>
  <c r="S931" i="5"/>
  <c r="U931" i="5"/>
  <c r="P931" i="4" s="1"/>
  <c r="S932" i="5"/>
  <c r="U932" i="5"/>
  <c r="P932" i="4" s="1"/>
  <c r="S933" i="5"/>
  <c r="U933" i="5"/>
  <c r="P933" i="4" s="1"/>
  <c r="S934" i="5"/>
  <c r="U934" i="5"/>
  <c r="P934" i="4" s="1"/>
  <c r="S935" i="5"/>
  <c r="U935" i="5"/>
  <c r="P935" i="4" s="1"/>
  <c r="S936" i="5"/>
  <c r="U936" i="5"/>
  <c r="P936" i="4" s="1"/>
  <c r="S937" i="5"/>
  <c r="U937" i="5"/>
  <c r="P937" i="4" s="1"/>
  <c r="S938" i="5"/>
  <c r="U938" i="5"/>
  <c r="P938" i="4" s="1"/>
  <c r="S939" i="5"/>
  <c r="U939" i="5"/>
  <c r="P939" i="4" s="1"/>
  <c r="S940" i="5"/>
  <c r="U940" i="5"/>
  <c r="P940" i="4" s="1"/>
  <c r="S941" i="5"/>
  <c r="U941" i="5"/>
  <c r="P941" i="4" s="1"/>
  <c r="S942" i="5"/>
  <c r="U942" i="5"/>
  <c r="P942" i="4" s="1"/>
  <c r="S943" i="5"/>
  <c r="U943" i="5"/>
  <c r="P943" i="4" s="1"/>
  <c r="S944" i="5"/>
  <c r="U944" i="5"/>
  <c r="P944" i="4" s="1"/>
  <c r="S945" i="5"/>
  <c r="U945" i="5"/>
  <c r="P945" i="4" s="1"/>
  <c r="S946" i="5"/>
  <c r="U946" i="5"/>
  <c r="P946" i="4" s="1"/>
  <c r="S947" i="5"/>
  <c r="U947" i="5"/>
  <c r="P947" i="4" s="1"/>
  <c r="S948" i="5"/>
  <c r="U948" i="5"/>
  <c r="P948" i="4" s="1"/>
  <c r="S949" i="5"/>
  <c r="U949" i="5"/>
  <c r="P949" i="4" s="1"/>
  <c r="S950" i="5"/>
  <c r="U950" i="5"/>
  <c r="P950" i="4" s="1"/>
  <c r="S951" i="5"/>
  <c r="U951" i="5"/>
  <c r="P951" i="4" s="1"/>
  <c r="S952" i="5"/>
  <c r="U952" i="5"/>
  <c r="P952" i="4" s="1"/>
  <c r="S953" i="5"/>
  <c r="U953" i="5"/>
  <c r="P953" i="4" s="1"/>
  <c r="S954" i="5"/>
  <c r="U954" i="5"/>
  <c r="P954" i="4" s="1"/>
  <c r="S955" i="5"/>
  <c r="U955" i="5"/>
  <c r="P955" i="4" s="1"/>
  <c r="S956" i="5"/>
  <c r="U956" i="5"/>
  <c r="P956" i="4" s="1"/>
  <c r="S957" i="5"/>
  <c r="U957" i="5"/>
  <c r="P957" i="4" s="1"/>
  <c r="S958" i="5"/>
  <c r="U958" i="5"/>
  <c r="P958" i="4" s="1"/>
  <c r="S959" i="5"/>
  <c r="U959" i="5"/>
  <c r="P959" i="4" s="1"/>
  <c r="S960" i="5"/>
  <c r="U960" i="5"/>
  <c r="P960" i="4" s="1"/>
  <c r="S961" i="5"/>
  <c r="U961" i="5"/>
  <c r="P961" i="4" s="1"/>
  <c r="S962" i="5"/>
  <c r="U962" i="5"/>
  <c r="P962" i="4" s="1"/>
  <c r="S963" i="5"/>
  <c r="U963" i="5"/>
  <c r="P963" i="4" s="1"/>
  <c r="S964" i="5"/>
  <c r="U964" i="5"/>
  <c r="P964" i="4" s="1"/>
  <c r="S965" i="5"/>
  <c r="U965" i="5"/>
  <c r="P965" i="4" s="1"/>
  <c r="S966" i="5"/>
  <c r="U966" i="5"/>
  <c r="P966" i="4" s="1"/>
  <c r="S967" i="5"/>
  <c r="U967" i="5"/>
  <c r="P967" i="4" s="1"/>
  <c r="S968" i="5"/>
  <c r="U968" i="5"/>
  <c r="P968" i="4" s="1"/>
  <c r="S969" i="5"/>
  <c r="U969" i="5"/>
  <c r="P969" i="4" s="1"/>
  <c r="S970" i="5"/>
  <c r="U970" i="5"/>
  <c r="P970" i="4" s="1"/>
  <c r="S971" i="5"/>
  <c r="U971" i="5"/>
  <c r="P971" i="4" s="1"/>
  <c r="S972" i="5"/>
  <c r="U972" i="5"/>
  <c r="P972" i="4" s="1"/>
  <c r="S973" i="5"/>
  <c r="U973" i="5"/>
  <c r="P973" i="4" s="1"/>
  <c r="S974" i="5"/>
  <c r="U974" i="5"/>
  <c r="P974" i="4" s="1"/>
  <c r="S975" i="5"/>
  <c r="U975" i="5"/>
  <c r="P975" i="4" s="1"/>
  <c r="S976" i="5"/>
  <c r="U976" i="5"/>
  <c r="P976" i="4" s="1"/>
  <c r="S977" i="5"/>
  <c r="U977" i="5"/>
  <c r="P977" i="4" s="1"/>
  <c r="S978" i="5"/>
  <c r="U978" i="5"/>
  <c r="P978" i="4" s="1"/>
  <c r="S979" i="5"/>
  <c r="U979" i="5"/>
  <c r="P979" i="4" s="1"/>
  <c r="S980" i="5"/>
  <c r="U980" i="5"/>
  <c r="P980" i="4" s="1"/>
  <c r="S981" i="5"/>
  <c r="U981" i="5"/>
  <c r="P981" i="4" s="1"/>
  <c r="S982" i="5"/>
  <c r="U982" i="5"/>
  <c r="P982" i="4" s="1"/>
  <c r="S983" i="5"/>
  <c r="U983" i="5"/>
  <c r="P983" i="4" s="1"/>
  <c r="S984" i="5"/>
  <c r="U984" i="5"/>
  <c r="P984" i="4" s="1"/>
  <c r="S985" i="5"/>
  <c r="U985" i="5"/>
  <c r="P985" i="4" s="1"/>
  <c r="S986" i="5"/>
  <c r="U986" i="5"/>
  <c r="P986" i="4" s="1"/>
  <c r="S987" i="5"/>
  <c r="U987" i="5"/>
  <c r="P987" i="4" s="1"/>
  <c r="S988" i="5"/>
  <c r="U988" i="5"/>
  <c r="P988" i="4" s="1"/>
  <c r="S989" i="5"/>
  <c r="U989" i="5"/>
  <c r="P989" i="4" s="1"/>
  <c r="S990" i="5"/>
  <c r="U990" i="5"/>
  <c r="P990" i="4" s="1"/>
  <c r="S991" i="5"/>
  <c r="U991" i="5"/>
  <c r="P991" i="4" s="1"/>
  <c r="S992" i="5"/>
  <c r="U992" i="5"/>
  <c r="P992" i="4" s="1"/>
  <c r="S993" i="5"/>
  <c r="U993" i="5"/>
  <c r="P993" i="4" s="1"/>
  <c r="S994" i="5"/>
  <c r="U994" i="5"/>
  <c r="P994" i="4" s="1"/>
  <c r="S995" i="5"/>
  <c r="U995" i="5"/>
  <c r="P995" i="4" s="1"/>
  <c r="S996" i="5"/>
  <c r="U996" i="5"/>
  <c r="P996" i="4" s="1"/>
  <c r="S997" i="5"/>
  <c r="U997" i="5"/>
  <c r="P997" i="4" s="1"/>
  <c r="S998" i="5"/>
  <c r="U998" i="5"/>
  <c r="P998" i="4" s="1"/>
  <c r="S999" i="5"/>
  <c r="U999" i="5"/>
  <c r="P999" i="4" s="1"/>
  <c r="S1000" i="5"/>
  <c r="U1000" i="5"/>
  <c r="P1000" i="4" s="1"/>
  <c r="S1001" i="5"/>
  <c r="U1001" i="5"/>
  <c r="P1001" i="4" s="1"/>
  <c r="S1002" i="5"/>
  <c r="U1002" i="5"/>
  <c r="P1002" i="4" s="1"/>
  <c r="S1003" i="5"/>
  <c r="U1003" i="5"/>
  <c r="P1003" i="4" s="1"/>
  <c r="S1004" i="5"/>
  <c r="U1004" i="5"/>
  <c r="P1004" i="4" s="1"/>
  <c r="S1005" i="5"/>
  <c r="U1005" i="5"/>
  <c r="P1005" i="4" s="1"/>
  <c r="S1006" i="5"/>
  <c r="U1006" i="5"/>
  <c r="P1006" i="4" s="1"/>
  <c r="S1007" i="5"/>
  <c r="U1007" i="5"/>
  <c r="P1007" i="4" s="1"/>
  <c r="S1008" i="5"/>
  <c r="U1008" i="5"/>
  <c r="P1008" i="4" s="1"/>
  <c r="S1009" i="5"/>
  <c r="U1009" i="5"/>
  <c r="P1009" i="4" s="1"/>
  <c r="S1010" i="5"/>
  <c r="U1010" i="5"/>
  <c r="P1010" i="4" s="1"/>
  <c r="S1011" i="5"/>
  <c r="U1011" i="5"/>
  <c r="P1011" i="4" s="1"/>
  <c r="S1012" i="5"/>
  <c r="U1012" i="5"/>
  <c r="P1012" i="4" s="1"/>
  <c r="S1013" i="5"/>
  <c r="U1013" i="5"/>
  <c r="P1013" i="4" s="1"/>
  <c r="S1014" i="5"/>
  <c r="U1014" i="5"/>
  <c r="P1014" i="4" s="1"/>
  <c r="S1015" i="5"/>
  <c r="U1015" i="5"/>
  <c r="P1015" i="4" s="1"/>
  <c r="S1016" i="5"/>
  <c r="U1016" i="5"/>
  <c r="P1016" i="4" s="1"/>
  <c r="S1017" i="5"/>
  <c r="U1017" i="5"/>
  <c r="P1017" i="4" s="1"/>
  <c r="S1018" i="5"/>
  <c r="U1018" i="5"/>
  <c r="P1018" i="4" s="1"/>
  <c r="S1019" i="5"/>
  <c r="U1019" i="5"/>
  <c r="P1019" i="4" s="1"/>
  <c r="S1020" i="5"/>
  <c r="U1020" i="5"/>
  <c r="P1020" i="4" s="1"/>
  <c r="S1021" i="5"/>
  <c r="U1021" i="5"/>
  <c r="P1021" i="4" s="1"/>
  <c r="S1022" i="5"/>
  <c r="U1022" i="5"/>
  <c r="P1022" i="4" s="1"/>
  <c r="S1023" i="5"/>
  <c r="U1023" i="5"/>
  <c r="P1023" i="4" s="1"/>
  <c r="S1024" i="5"/>
  <c r="U1024" i="5"/>
  <c r="P1024" i="4" s="1"/>
  <c r="S1025" i="5"/>
  <c r="U1025" i="5"/>
  <c r="P1025" i="4" s="1"/>
  <c r="S1026" i="5"/>
  <c r="U1026" i="5"/>
  <c r="P1026" i="4" s="1"/>
  <c r="S1027" i="5"/>
  <c r="U1027" i="5"/>
  <c r="P1027" i="4" s="1"/>
  <c r="S1028" i="5"/>
  <c r="U1028" i="5"/>
  <c r="P1028" i="4" s="1"/>
  <c r="S1029" i="5"/>
  <c r="U1029" i="5"/>
  <c r="P1029" i="4" s="1"/>
  <c r="S1030" i="5"/>
  <c r="U1030" i="5"/>
  <c r="P1030" i="4" s="1"/>
  <c r="S1031" i="5"/>
  <c r="U1031" i="5"/>
  <c r="P1031" i="4" s="1"/>
  <c r="S1032" i="5"/>
  <c r="U1032" i="5"/>
  <c r="P1032" i="4" s="1"/>
  <c r="S1033" i="5"/>
  <c r="U1033" i="5"/>
  <c r="P1033" i="4" s="1"/>
  <c r="S1034" i="5"/>
  <c r="U1034" i="5"/>
  <c r="P1034" i="4" s="1"/>
  <c r="S1035" i="5"/>
  <c r="U1035" i="5"/>
  <c r="P1035" i="4" s="1"/>
  <c r="S1036" i="5"/>
  <c r="U1036" i="5"/>
  <c r="P1036" i="4" s="1"/>
  <c r="S1037" i="5"/>
  <c r="U1037" i="5"/>
  <c r="P1037" i="4" s="1"/>
  <c r="S1038" i="5"/>
  <c r="U1038" i="5"/>
  <c r="P1038" i="4" s="1"/>
  <c r="S1039" i="5"/>
  <c r="U1039" i="5"/>
  <c r="P1039" i="4" s="1"/>
  <c r="S1040" i="5"/>
  <c r="U1040" i="5"/>
  <c r="P1040" i="4" s="1"/>
  <c r="S1041" i="5"/>
  <c r="U1041" i="5"/>
  <c r="P1041" i="4" s="1"/>
  <c r="S1042" i="5"/>
  <c r="U1042" i="5"/>
  <c r="P1042" i="4" s="1"/>
  <c r="S1043" i="5"/>
  <c r="U1043" i="5"/>
  <c r="P1043" i="4" s="1"/>
  <c r="S1044" i="5"/>
  <c r="U1044" i="5"/>
  <c r="P1044" i="4" s="1"/>
  <c r="S1045" i="5"/>
  <c r="U1045" i="5"/>
  <c r="P1045" i="4" s="1"/>
  <c r="S1046" i="5"/>
  <c r="U1046" i="5"/>
  <c r="P1046" i="4" s="1"/>
  <c r="S1047" i="5"/>
  <c r="U1047" i="5"/>
  <c r="P1047" i="4" s="1"/>
  <c r="S1048" i="5"/>
  <c r="U1048" i="5"/>
  <c r="P1048" i="4" s="1"/>
  <c r="S1049" i="5"/>
  <c r="U1049" i="5"/>
  <c r="P1049" i="4" s="1"/>
  <c r="S1050" i="5"/>
  <c r="U1050" i="5"/>
  <c r="P1050" i="4" s="1"/>
  <c r="S1051" i="5"/>
  <c r="U1051" i="5"/>
  <c r="P1051" i="4" s="1"/>
  <c r="S1052" i="5"/>
  <c r="U1052" i="5"/>
  <c r="P1052" i="4" s="1"/>
  <c r="S1053" i="5"/>
  <c r="U1053" i="5"/>
  <c r="P1053" i="4" s="1"/>
  <c r="S1054" i="5"/>
  <c r="U1054" i="5"/>
  <c r="P1054" i="4" s="1"/>
  <c r="S1055" i="5"/>
  <c r="U1055" i="5"/>
  <c r="P1055" i="4" s="1"/>
  <c r="S1056" i="5"/>
  <c r="U1056" i="5"/>
  <c r="P1056" i="4" s="1"/>
  <c r="S1057" i="5"/>
  <c r="U1057" i="5"/>
  <c r="P1057" i="4" s="1"/>
  <c r="S1058" i="5"/>
  <c r="U1058" i="5"/>
  <c r="P1058" i="4" s="1"/>
  <c r="S1059" i="5"/>
  <c r="U1059" i="5"/>
  <c r="P1059" i="4" s="1"/>
  <c r="S1060" i="5"/>
  <c r="U1060" i="5"/>
  <c r="P1060" i="4" s="1"/>
  <c r="S1061" i="5"/>
  <c r="U1061" i="5"/>
  <c r="P1061" i="4" s="1"/>
  <c r="S1062" i="5"/>
  <c r="U1062" i="5"/>
  <c r="P1062" i="4" s="1"/>
  <c r="S1063" i="5"/>
  <c r="U1063" i="5"/>
  <c r="P1063" i="4" s="1"/>
  <c r="S1064" i="5"/>
  <c r="U1064" i="5"/>
  <c r="P1064" i="4" s="1"/>
  <c r="S1065" i="5"/>
  <c r="U1065" i="5"/>
  <c r="P1065" i="4" s="1"/>
  <c r="S1066" i="5"/>
  <c r="U1066" i="5"/>
  <c r="P1066" i="4" s="1"/>
  <c r="S1067" i="5"/>
  <c r="U1067" i="5"/>
  <c r="P1067" i="4" s="1"/>
  <c r="S1068" i="5"/>
  <c r="U1068" i="5"/>
  <c r="P1068" i="4" s="1"/>
  <c r="S1069" i="5"/>
  <c r="U1069" i="5"/>
  <c r="P1069" i="4" s="1"/>
  <c r="S1070" i="5"/>
  <c r="U1070" i="5"/>
  <c r="P1070" i="4" s="1"/>
  <c r="S1071" i="5"/>
  <c r="U1071" i="5"/>
  <c r="P1071" i="4" s="1"/>
  <c r="S1072" i="5"/>
  <c r="U1072" i="5"/>
  <c r="P1072" i="4" s="1"/>
  <c r="S1073" i="5"/>
  <c r="U1073" i="5"/>
  <c r="P1073" i="4" s="1"/>
  <c r="S1074" i="5"/>
  <c r="U1074" i="5"/>
  <c r="P1074" i="4" s="1"/>
  <c r="S1075" i="5"/>
  <c r="U1075" i="5"/>
  <c r="P1075" i="4" s="1"/>
  <c r="S1076" i="5"/>
  <c r="U1076" i="5"/>
  <c r="P1076" i="4" s="1"/>
  <c r="S1077" i="5"/>
  <c r="U1077" i="5"/>
  <c r="P1077" i="4" s="1"/>
  <c r="S1078" i="5"/>
  <c r="U1078" i="5"/>
  <c r="P1078" i="4" s="1"/>
  <c r="S1079" i="5"/>
  <c r="U1079" i="5"/>
  <c r="P1079" i="4" s="1"/>
  <c r="S1080" i="5"/>
  <c r="U1080" i="5"/>
  <c r="P1080" i="4" s="1"/>
  <c r="S1081" i="5"/>
  <c r="U1081" i="5"/>
  <c r="P1081" i="4" s="1"/>
  <c r="S1082" i="5"/>
  <c r="U1082" i="5"/>
  <c r="P1082" i="4" s="1"/>
  <c r="S1083" i="5"/>
  <c r="U1083" i="5"/>
  <c r="P1083" i="4" s="1"/>
  <c r="S1084" i="5"/>
  <c r="U1084" i="5"/>
  <c r="P1084" i="4" s="1"/>
  <c r="S1085" i="5"/>
  <c r="U1085" i="5"/>
  <c r="P1085" i="4" s="1"/>
  <c r="S1086" i="5"/>
  <c r="U1086" i="5"/>
  <c r="P1086" i="4" s="1"/>
  <c r="S1087" i="5"/>
  <c r="U1087" i="5"/>
  <c r="P1087" i="4" s="1"/>
  <c r="S1088" i="5"/>
  <c r="U1088" i="5"/>
  <c r="P1088" i="4" s="1"/>
  <c r="S1089" i="5"/>
  <c r="U1089" i="5"/>
  <c r="P1089" i="4" s="1"/>
  <c r="S1090" i="5"/>
  <c r="U1090" i="5"/>
  <c r="P1090" i="4" s="1"/>
  <c r="S1091" i="5"/>
  <c r="U1091" i="5"/>
  <c r="P1091" i="4" s="1"/>
  <c r="S1092" i="5"/>
  <c r="U1092" i="5"/>
  <c r="P1092" i="4" s="1"/>
  <c r="S1093" i="5"/>
  <c r="U1093" i="5"/>
  <c r="P1093" i="4" s="1"/>
  <c r="S1094" i="5"/>
  <c r="U1094" i="5"/>
  <c r="P1094" i="4" s="1"/>
  <c r="S1095" i="5"/>
  <c r="U1095" i="5"/>
  <c r="P1095" i="4" s="1"/>
  <c r="S1096" i="5"/>
  <c r="U1096" i="5"/>
  <c r="P1096" i="4" s="1"/>
  <c r="S1097" i="5"/>
  <c r="U1097" i="5"/>
  <c r="P1097" i="4" s="1"/>
  <c r="S1098" i="5"/>
  <c r="U1098" i="5"/>
  <c r="P1098" i="4" s="1"/>
  <c r="S1099" i="5"/>
  <c r="U1099" i="5"/>
  <c r="P1099" i="4" s="1"/>
  <c r="S1100" i="5"/>
  <c r="U1100" i="5"/>
  <c r="P1100" i="4" s="1"/>
  <c r="S1101" i="5"/>
  <c r="U1101" i="5"/>
  <c r="P1101" i="4" s="1"/>
  <c r="S1102" i="5"/>
  <c r="U1102" i="5"/>
  <c r="P1102" i="4" s="1"/>
  <c r="S1103" i="5"/>
  <c r="U1103" i="5"/>
  <c r="P1103" i="4" s="1"/>
  <c r="S1104" i="5"/>
  <c r="U1104" i="5"/>
  <c r="P1104" i="4" s="1"/>
  <c r="S1105" i="5"/>
  <c r="U1105" i="5"/>
  <c r="P1105" i="4" s="1"/>
  <c r="S1106" i="5"/>
  <c r="U1106" i="5"/>
  <c r="P1106" i="4" s="1"/>
  <c r="S1107" i="5"/>
  <c r="U1107" i="5"/>
  <c r="P1107" i="4" s="1"/>
  <c r="S1108" i="5"/>
  <c r="U1108" i="5"/>
  <c r="P1108" i="4" s="1"/>
  <c r="S1109" i="5"/>
  <c r="U1109" i="5"/>
  <c r="P1109" i="4" s="1"/>
  <c r="S1110" i="5"/>
  <c r="U1110" i="5"/>
  <c r="P1110" i="4" s="1"/>
  <c r="S1111" i="5"/>
  <c r="U1111" i="5"/>
  <c r="P1111" i="4" s="1"/>
  <c r="S1112" i="5"/>
  <c r="U1112" i="5"/>
  <c r="P1112" i="4" s="1"/>
  <c r="S1113" i="5"/>
  <c r="U1113" i="5"/>
  <c r="P1113" i="4" s="1"/>
  <c r="S1114" i="5"/>
  <c r="U1114" i="5"/>
  <c r="P1114" i="4" s="1"/>
  <c r="S1115" i="5"/>
  <c r="U1115" i="5"/>
  <c r="P1115" i="4" s="1"/>
  <c r="S1116" i="5"/>
  <c r="U1116" i="5"/>
  <c r="P1116" i="4" s="1"/>
  <c r="S1117" i="5"/>
  <c r="U1117" i="5"/>
  <c r="P1117" i="4" s="1"/>
  <c r="S1118" i="5"/>
  <c r="U1118" i="5"/>
  <c r="P1118" i="4" s="1"/>
  <c r="S1119" i="5"/>
  <c r="U1119" i="5"/>
  <c r="P1119" i="4" s="1"/>
  <c r="S1120" i="5"/>
  <c r="U1120" i="5"/>
  <c r="P1120" i="4" s="1"/>
  <c r="P1121" i="4"/>
  <c r="P1122" i="4"/>
  <c r="P1123" i="4"/>
  <c r="P1124" i="4"/>
  <c r="U2" i="5"/>
  <c r="S2" i="5"/>
  <c r="U1116" i="4" l="1"/>
  <c r="V1116" i="4" s="1"/>
  <c r="AN1116" i="4"/>
  <c r="T1116" i="4"/>
  <c r="AN1088" i="4"/>
  <c r="U1088" i="4"/>
  <c r="V1088" i="4" s="1"/>
  <c r="T1088" i="4"/>
  <c r="U1060" i="4"/>
  <c r="V1060" i="4" s="1"/>
  <c r="AN1060" i="4"/>
  <c r="T1060" i="4"/>
  <c r="AN1032" i="4"/>
  <c r="U1032" i="4"/>
  <c r="V1032" i="4" s="1"/>
  <c r="T1032" i="4"/>
  <c r="U1004" i="4"/>
  <c r="V1004" i="4" s="1"/>
  <c r="AN1004" i="4"/>
  <c r="T1004" i="4"/>
  <c r="U972" i="4"/>
  <c r="V972" i="4" s="1"/>
  <c r="AN972" i="4"/>
  <c r="T972" i="4"/>
  <c r="AN944" i="4"/>
  <c r="T944" i="4"/>
  <c r="U944" i="4"/>
  <c r="V944" i="4" s="1"/>
  <c r="AN604" i="4"/>
  <c r="U604" i="4"/>
  <c r="V604" i="4" s="1"/>
  <c r="T604" i="4"/>
  <c r="U572" i="4"/>
  <c r="V572" i="4" s="1"/>
  <c r="AN572" i="4"/>
  <c r="T572" i="4"/>
  <c r="U540" i="4"/>
  <c r="V540" i="4" s="1"/>
  <c r="AN540" i="4"/>
  <c r="T540" i="4"/>
  <c r="U508" i="4"/>
  <c r="V508" i="4" s="1"/>
  <c r="AN508" i="4"/>
  <c r="T508" i="4"/>
  <c r="U476" i="4"/>
  <c r="V476" i="4" s="1"/>
  <c r="AN476" i="4"/>
  <c r="T476" i="4"/>
  <c r="U444" i="4"/>
  <c r="V444" i="4" s="1"/>
  <c r="AN444" i="4"/>
  <c r="T444" i="4"/>
  <c r="U412" i="4"/>
  <c r="V412" i="4" s="1"/>
  <c r="AN412" i="4"/>
  <c r="T412" i="4"/>
  <c r="U380" i="4"/>
  <c r="V380" i="4" s="1"/>
  <c r="AN380" i="4"/>
  <c r="T380" i="4"/>
  <c r="U348" i="4"/>
  <c r="V348" i="4" s="1"/>
  <c r="AN348" i="4"/>
  <c r="T348" i="4"/>
  <c r="U316" i="4"/>
  <c r="V316" i="4" s="1"/>
  <c r="AN316" i="4"/>
  <c r="T316" i="4"/>
  <c r="U284" i="4"/>
  <c r="V284" i="4" s="1"/>
  <c r="AN284" i="4"/>
  <c r="T284" i="4"/>
  <c r="U252" i="4"/>
  <c r="V252" i="4" s="1"/>
  <c r="AN252" i="4"/>
  <c r="T252" i="4"/>
  <c r="U220" i="4"/>
  <c r="V220" i="4" s="1"/>
  <c r="AN220" i="4"/>
  <c r="T220" i="4"/>
  <c r="U188" i="4"/>
  <c r="V188" i="4" s="1"/>
  <c r="AN188" i="4"/>
  <c r="T188" i="4"/>
  <c r="AN160" i="4"/>
  <c r="U160" i="4"/>
  <c r="V160" i="4" s="1"/>
  <c r="T160" i="4"/>
  <c r="AN128" i="4"/>
  <c r="U128" i="4"/>
  <c r="V128" i="4" s="1"/>
  <c r="T128" i="4"/>
  <c r="AN96" i="4"/>
  <c r="U96" i="4"/>
  <c r="V96" i="4" s="1"/>
  <c r="T96" i="4"/>
  <c r="AN64" i="4"/>
  <c r="U64" i="4"/>
  <c r="V64" i="4" s="1"/>
  <c r="T64" i="4"/>
  <c r="U28" i="4"/>
  <c r="V28" i="4" s="1"/>
  <c r="T28" i="4"/>
  <c r="AN28" i="4"/>
  <c r="AN1104" i="4"/>
  <c r="U1104" i="4"/>
  <c r="V1104" i="4" s="1"/>
  <c r="T1104" i="4"/>
  <c r="AN1072" i="4"/>
  <c r="U1072" i="4"/>
  <c r="V1072" i="4" s="1"/>
  <c r="T1072" i="4"/>
  <c r="U1044" i="4"/>
  <c r="V1044" i="4" s="1"/>
  <c r="AN1044" i="4"/>
  <c r="T1044" i="4"/>
  <c r="U1020" i="4"/>
  <c r="V1020" i="4" s="1"/>
  <c r="AN1020" i="4"/>
  <c r="T1020" i="4"/>
  <c r="AN992" i="4"/>
  <c r="U992" i="4"/>
  <c r="V992" i="4" s="1"/>
  <c r="T992" i="4"/>
  <c r="AN964" i="4"/>
  <c r="U964" i="4"/>
  <c r="V964" i="4" s="1"/>
  <c r="T964" i="4"/>
  <c r="U588" i="4"/>
  <c r="V588" i="4" s="1"/>
  <c r="AN588" i="4"/>
  <c r="T588" i="4"/>
  <c r="AN552" i="4"/>
  <c r="U552" i="4"/>
  <c r="V552" i="4" s="1"/>
  <c r="T552" i="4"/>
  <c r="AN520" i="4"/>
  <c r="U520" i="4"/>
  <c r="V520" i="4" s="1"/>
  <c r="T520" i="4"/>
  <c r="AN488" i="4"/>
  <c r="T488" i="4"/>
  <c r="U488" i="4"/>
  <c r="V488" i="4" s="1"/>
  <c r="AN456" i="4"/>
  <c r="U456" i="4"/>
  <c r="V456" i="4" s="1"/>
  <c r="T456" i="4"/>
  <c r="AN424" i="4"/>
  <c r="U424" i="4"/>
  <c r="V424" i="4" s="1"/>
  <c r="T424" i="4"/>
  <c r="AN392" i="4"/>
  <c r="U392" i="4"/>
  <c r="V392" i="4" s="1"/>
  <c r="T392" i="4"/>
  <c r="AN360" i="4"/>
  <c r="U360" i="4"/>
  <c r="V360" i="4" s="1"/>
  <c r="T360" i="4"/>
  <c r="AN328" i="4"/>
  <c r="U328" i="4"/>
  <c r="V328" i="4" s="1"/>
  <c r="T328" i="4"/>
  <c r="AN296" i="4"/>
  <c r="U296" i="4"/>
  <c r="V296" i="4" s="1"/>
  <c r="T296" i="4"/>
  <c r="AN264" i="4"/>
  <c r="U264" i="4"/>
  <c r="V264" i="4" s="1"/>
  <c r="T264" i="4"/>
  <c r="AN232" i="4"/>
  <c r="U232" i="4"/>
  <c r="V232" i="4" s="1"/>
  <c r="T232" i="4"/>
  <c r="AN200" i="4"/>
  <c r="U200" i="4"/>
  <c r="V200" i="4" s="1"/>
  <c r="T200" i="4"/>
  <c r="AN168" i="4"/>
  <c r="U168" i="4"/>
  <c r="V168" i="4" s="1"/>
  <c r="T168" i="4"/>
  <c r="U140" i="4"/>
  <c r="V140" i="4" s="1"/>
  <c r="AN140" i="4"/>
  <c r="T140" i="4"/>
  <c r="U108" i="4"/>
  <c r="V108" i="4" s="1"/>
  <c r="AN108" i="4"/>
  <c r="T108" i="4"/>
  <c r="U76" i="4"/>
  <c r="V76" i="4" s="1"/>
  <c r="AN76" i="4"/>
  <c r="T76" i="4"/>
  <c r="AN40" i="4"/>
  <c r="T40" i="4"/>
  <c r="U40" i="4"/>
  <c r="V40" i="4" s="1"/>
  <c r="AN16" i="4"/>
  <c r="U16" i="4"/>
  <c r="V16" i="4" s="1"/>
  <c r="T16" i="4"/>
  <c r="AN933" i="4"/>
  <c r="AN1112" i="4"/>
  <c r="T1112" i="4"/>
  <c r="U1112" i="4"/>
  <c r="V1112" i="4" s="1"/>
  <c r="U1084" i="4"/>
  <c r="V1084" i="4" s="1"/>
  <c r="AN1084" i="4"/>
  <c r="T1084" i="4"/>
  <c r="AN1056" i="4"/>
  <c r="U1056" i="4"/>
  <c r="V1056" i="4" s="1"/>
  <c r="T1056" i="4"/>
  <c r="AN1028" i="4"/>
  <c r="U1028" i="4"/>
  <c r="V1028" i="4" s="1"/>
  <c r="T1028" i="4"/>
  <c r="AN1000" i="4"/>
  <c r="U1000" i="4"/>
  <c r="V1000" i="4" s="1"/>
  <c r="T1000" i="4"/>
  <c r="AN976" i="4"/>
  <c r="U976" i="4"/>
  <c r="V976" i="4" s="1"/>
  <c r="T976" i="4"/>
  <c r="U948" i="4"/>
  <c r="V948" i="4" s="1"/>
  <c r="AN948" i="4"/>
  <c r="T948" i="4"/>
  <c r="U612" i="4"/>
  <c r="V612" i="4" s="1"/>
  <c r="AN612" i="4"/>
  <c r="T612" i="4"/>
  <c r="U580" i="4"/>
  <c r="V580" i="4" s="1"/>
  <c r="AN580" i="4"/>
  <c r="T580" i="4"/>
  <c r="U548" i="4"/>
  <c r="V548" i="4" s="1"/>
  <c r="AN548" i="4"/>
  <c r="T548" i="4"/>
  <c r="AN516" i="4"/>
  <c r="U516" i="4"/>
  <c r="V516" i="4" s="1"/>
  <c r="T516" i="4"/>
  <c r="U484" i="4"/>
  <c r="V484" i="4" s="1"/>
  <c r="AN484" i="4"/>
  <c r="T484" i="4"/>
  <c r="U452" i="4"/>
  <c r="V452" i="4" s="1"/>
  <c r="AN452" i="4"/>
  <c r="T452" i="4"/>
  <c r="U420" i="4"/>
  <c r="V420" i="4" s="1"/>
  <c r="T420" i="4"/>
  <c r="AN420" i="4"/>
  <c r="U388" i="4"/>
  <c r="V388" i="4" s="1"/>
  <c r="AN388" i="4"/>
  <c r="T388" i="4"/>
  <c r="U356" i="4"/>
  <c r="V356" i="4" s="1"/>
  <c r="AN356" i="4"/>
  <c r="T356" i="4"/>
  <c r="U324" i="4"/>
  <c r="V324" i="4" s="1"/>
  <c r="AN324" i="4"/>
  <c r="T324" i="4"/>
  <c r="U292" i="4"/>
  <c r="V292" i="4" s="1"/>
  <c r="AN292" i="4"/>
  <c r="T292" i="4"/>
  <c r="U260" i="4"/>
  <c r="V260" i="4" s="1"/>
  <c r="AN260" i="4"/>
  <c r="T260" i="4"/>
  <c r="U228" i="4"/>
  <c r="V228" i="4" s="1"/>
  <c r="AN228" i="4"/>
  <c r="T228" i="4"/>
  <c r="U196" i="4"/>
  <c r="V196" i="4" s="1"/>
  <c r="AN196" i="4"/>
  <c r="T196" i="4"/>
  <c r="U164" i="4"/>
  <c r="V164" i="4" s="1"/>
  <c r="AN164" i="4"/>
  <c r="T164" i="4"/>
  <c r="AN136" i="4"/>
  <c r="U136" i="4"/>
  <c r="V136" i="4" s="1"/>
  <c r="T136" i="4"/>
  <c r="AN104" i="4"/>
  <c r="U104" i="4"/>
  <c r="V104" i="4" s="1"/>
  <c r="T104" i="4"/>
  <c r="AN72" i="4"/>
  <c r="U72" i="4"/>
  <c r="V72" i="4" s="1"/>
  <c r="T72" i="4"/>
  <c r="AN44" i="4"/>
  <c r="T44" i="4"/>
  <c r="U44" i="4"/>
  <c r="V44" i="4" s="1"/>
  <c r="U12" i="4"/>
  <c r="V12" i="4" s="1"/>
  <c r="AN12" i="4"/>
  <c r="T12" i="4"/>
  <c r="U259" i="4"/>
  <c r="V259" i="4" s="1"/>
  <c r="AN259" i="4"/>
  <c r="T259" i="4"/>
  <c r="AN255" i="4"/>
  <c r="U255" i="4"/>
  <c r="V255" i="4" s="1"/>
  <c r="T255" i="4"/>
  <c r="AN251" i="4"/>
  <c r="T251" i="4"/>
  <c r="U251" i="4"/>
  <c r="V251" i="4" s="1"/>
  <c r="U247" i="4"/>
  <c r="V247" i="4" s="1"/>
  <c r="AN247" i="4"/>
  <c r="T247" i="4"/>
  <c r="AN243" i="4"/>
  <c r="U243" i="4"/>
  <c r="V243" i="4" s="1"/>
  <c r="T243" i="4"/>
  <c r="U239" i="4"/>
  <c r="V239" i="4" s="1"/>
  <c r="AN239" i="4"/>
  <c r="T239" i="4"/>
  <c r="U235" i="4"/>
  <c r="V235" i="4" s="1"/>
  <c r="AN235" i="4"/>
  <c r="T235" i="4"/>
  <c r="U231" i="4"/>
  <c r="V231" i="4" s="1"/>
  <c r="AN231" i="4"/>
  <c r="T231" i="4"/>
  <c r="U227" i="4"/>
  <c r="V227" i="4" s="1"/>
  <c r="AN227" i="4"/>
  <c r="T227" i="4"/>
  <c r="U223" i="4"/>
  <c r="V223" i="4" s="1"/>
  <c r="AN223" i="4"/>
  <c r="T223" i="4"/>
  <c r="AN219" i="4"/>
  <c r="U219" i="4"/>
  <c r="V219" i="4" s="1"/>
  <c r="T219" i="4"/>
  <c r="U215" i="4"/>
  <c r="V215" i="4" s="1"/>
  <c r="AN215" i="4"/>
  <c r="T215" i="4"/>
  <c r="AN211" i="4"/>
  <c r="U211" i="4"/>
  <c r="V211" i="4" s="1"/>
  <c r="T211" i="4"/>
  <c r="U207" i="4"/>
  <c r="V207" i="4" s="1"/>
  <c r="AN207" i="4"/>
  <c r="T207" i="4"/>
  <c r="AN203" i="4"/>
  <c r="U203" i="4"/>
  <c r="V203" i="4" s="1"/>
  <c r="T203" i="4"/>
  <c r="U199" i="4"/>
  <c r="V199" i="4" s="1"/>
  <c r="AN199" i="4"/>
  <c r="T199" i="4"/>
  <c r="U195" i="4"/>
  <c r="V195" i="4" s="1"/>
  <c r="AN195" i="4"/>
  <c r="T195" i="4"/>
  <c r="U191" i="4"/>
  <c r="V191" i="4" s="1"/>
  <c r="AN191" i="4"/>
  <c r="T191" i="4"/>
  <c r="AN187" i="4"/>
  <c r="U187" i="4"/>
  <c r="V187" i="4" s="1"/>
  <c r="T187" i="4"/>
  <c r="U183" i="4"/>
  <c r="V183" i="4" s="1"/>
  <c r="AN183" i="4"/>
  <c r="T183" i="4"/>
  <c r="AN179" i="4"/>
  <c r="U179" i="4"/>
  <c r="V179" i="4" s="1"/>
  <c r="T179" i="4"/>
  <c r="U175" i="4"/>
  <c r="V175" i="4" s="1"/>
  <c r="AN175" i="4"/>
  <c r="T175" i="4"/>
  <c r="U171" i="4"/>
  <c r="V171" i="4" s="1"/>
  <c r="AN171" i="4"/>
  <c r="T171" i="4"/>
  <c r="U167" i="4"/>
  <c r="V167" i="4" s="1"/>
  <c r="AN167" i="4"/>
  <c r="T167" i="4"/>
  <c r="U163" i="4"/>
  <c r="V163" i="4" s="1"/>
  <c r="AN163" i="4"/>
  <c r="T163" i="4"/>
  <c r="U159" i="4"/>
  <c r="V159" i="4" s="1"/>
  <c r="AN159" i="4"/>
  <c r="T159" i="4"/>
  <c r="AN155" i="4"/>
  <c r="U155" i="4"/>
  <c r="V155" i="4" s="1"/>
  <c r="T155" i="4"/>
  <c r="U151" i="4"/>
  <c r="V151" i="4" s="1"/>
  <c r="AN151" i="4"/>
  <c r="T151" i="4"/>
  <c r="AN147" i="4"/>
  <c r="U147" i="4"/>
  <c r="V147" i="4" s="1"/>
  <c r="T147" i="4"/>
  <c r="U143" i="4"/>
  <c r="V143" i="4" s="1"/>
  <c r="AN143" i="4"/>
  <c r="T143" i="4"/>
  <c r="AN139" i="4"/>
  <c r="U139" i="4"/>
  <c r="V139" i="4" s="1"/>
  <c r="T139" i="4"/>
  <c r="U135" i="4"/>
  <c r="V135" i="4" s="1"/>
  <c r="AN135" i="4"/>
  <c r="T135" i="4"/>
  <c r="U131" i="4"/>
  <c r="V131" i="4" s="1"/>
  <c r="AN131" i="4"/>
  <c r="T131" i="4"/>
  <c r="U127" i="4"/>
  <c r="V127" i="4" s="1"/>
  <c r="AN127" i="4"/>
  <c r="T127" i="4"/>
  <c r="AN123" i="4"/>
  <c r="U123" i="4"/>
  <c r="V123" i="4" s="1"/>
  <c r="T123" i="4"/>
  <c r="U119" i="4"/>
  <c r="V119" i="4" s="1"/>
  <c r="AN119" i="4"/>
  <c r="T119" i="4"/>
  <c r="AN115" i="4"/>
  <c r="U115" i="4"/>
  <c r="V115" i="4" s="1"/>
  <c r="T115" i="4"/>
  <c r="AN111" i="4"/>
  <c r="U111" i="4"/>
  <c r="V111" i="4" s="1"/>
  <c r="T111" i="4"/>
  <c r="AN107" i="4"/>
  <c r="U107" i="4"/>
  <c r="V107" i="4" s="1"/>
  <c r="T107" i="4"/>
  <c r="AN103" i="4"/>
  <c r="U103" i="4"/>
  <c r="V103" i="4" s="1"/>
  <c r="T103" i="4"/>
  <c r="AN99" i="4"/>
  <c r="U99" i="4"/>
  <c r="V99" i="4" s="1"/>
  <c r="T99" i="4"/>
  <c r="U95" i="4"/>
  <c r="V95" i="4" s="1"/>
  <c r="AN95" i="4"/>
  <c r="T95" i="4"/>
  <c r="AN91" i="4"/>
  <c r="U91" i="4"/>
  <c r="V91" i="4" s="1"/>
  <c r="T91" i="4"/>
  <c r="U87" i="4"/>
  <c r="V87" i="4" s="1"/>
  <c r="AN87" i="4"/>
  <c r="T87" i="4"/>
  <c r="AN83" i="4"/>
  <c r="U83" i="4"/>
  <c r="V83" i="4" s="1"/>
  <c r="T83" i="4"/>
  <c r="U79" i="4"/>
  <c r="V79" i="4" s="1"/>
  <c r="AN79" i="4"/>
  <c r="T79" i="4"/>
  <c r="AN75" i="4"/>
  <c r="T75" i="4"/>
  <c r="U75" i="4"/>
  <c r="V75" i="4" s="1"/>
  <c r="U71" i="4"/>
  <c r="V71" i="4" s="1"/>
  <c r="AN71" i="4"/>
  <c r="T71" i="4"/>
  <c r="AN67" i="4"/>
  <c r="U67" i="4"/>
  <c r="V67" i="4" s="1"/>
  <c r="T67" i="4"/>
  <c r="U63" i="4"/>
  <c r="V63" i="4" s="1"/>
  <c r="AN63" i="4"/>
  <c r="T63" i="4"/>
  <c r="AN59" i="4"/>
  <c r="U59" i="4"/>
  <c r="V59" i="4" s="1"/>
  <c r="T59" i="4"/>
  <c r="U55" i="4"/>
  <c r="V55" i="4" s="1"/>
  <c r="AN55" i="4"/>
  <c r="T55" i="4"/>
  <c r="AN51" i="4"/>
  <c r="U51" i="4"/>
  <c r="V51" i="4" s="1"/>
  <c r="T51" i="4"/>
  <c r="U47" i="4"/>
  <c r="V47" i="4" s="1"/>
  <c r="AN47" i="4"/>
  <c r="T47" i="4"/>
  <c r="AN43" i="4"/>
  <c r="U43" i="4"/>
  <c r="V43" i="4" s="1"/>
  <c r="T43" i="4"/>
  <c r="U39" i="4"/>
  <c r="V39" i="4" s="1"/>
  <c r="AN39" i="4"/>
  <c r="T39" i="4"/>
  <c r="AN35" i="4"/>
  <c r="U35" i="4"/>
  <c r="V35" i="4" s="1"/>
  <c r="T35" i="4"/>
  <c r="U31" i="4"/>
  <c r="V31" i="4" s="1"/>
  <c r="AN31" i="4"/>
  <c r="T31" i="4"/>
  <c r="AN27" i="4"/>
  <c r="U27" i="4"/>
  <c r="V27" i="4" s="1"/>
  <c r="T27" i="4"/>
  <c r="AN23" i="4"/>
  <c r="U23" i="4"/>
  <c r="V23" i="4" s="1"/>
  <c r="T23" i="4"/>
  <c r="AN19" i="4"/>
  <c r="T19" i="4"/>
  <c r="U19" i="4"/>
  <c r="V19" i="4" s="1"/>
  <c r="U15" i="4"/>
  <c r="V15" i="4" s="1"/>
  <c r="AN15" i="4"/>
  <c r="T15" i="4"/>
  <c r="AN11" i="4"/>
  <c r="T11" i="4"/>
  <c r="U11" i="4"/>
  <c r="V11" i="4" s="1"/>
  <c r="AN7" i="4"/>
  <c r="U7" i="4"/>
  <c r="V7" i="4" s="1"/>
  <c r="T7" i="4"/>
  <c r="U3" i="4"/>
  <c r="V3" i="4" s="1"/>
  <c r="AN3" i="4"/>
  <c r="T3" i="4"/>
  <c r="AN940" i="4"/>
  <c r="AN932" i="4"/>
  <c r="U1092" i="4"/>
  <c r="V1092" i="4" s="1"/>
  <c r="AN1092" i="4"/>
  <c r="T1092" i="4"/>
  <c r="AN1064" i="4"/>
  <c r="U1064" i="4"/>
  <c r="V1064" i="4" s="1"/>
  <c r="T1064" i="4"/>
  <c r="U1036" i="4"/>
  <c r="V1036" i="4" s="1"/>
  <c r="AN1036" i="4"/>
  <c r="T1036" i="4"/>
  <c r="AN1008" i="4"/>
  <c r="U1008" i="4"/>
  <c r="V1008" i="4" s="1"/>
  <c r="T1008" i="4"/>
  <c r="AN984" i="4"/>
  <c r="U984" i="4"/>
  <c r="V984" i="4" s="1"/>
  <c r="T984" i="4"/>
  <c r="AN952" i="4"/>
  <c r="U952" i="4"/>
  <c r="V952" i="4" s="1"/>
  <c r="T952" i="4"/>
  <c r="AN608" i="4"/>
  <c r="U608" i="4"/>
  <c r="V608" i="4" s="1"/>
  <c r="T608" i="4"/>
  <c r="U576" i="4"/>
  <c r="V576" i="4" s="1"/>
  <c r="AN576" i="4"/>
  <c r="T576" i="4"/>
  <c r="AN544" i="4"/>
  <c r="U544" i="4"/>
  <c r="V544" i="4" s="1"/>
  <c r="T544" i="4"/>
  <c r="U512" i="4"/>
  <c r="V512" i="4" s="1"/>
  <c r="AN512" i="4"/>
  <c r="T512" i="4"/>
  <c r="U480" i="4"/>
  <c r="V480" i="4" s="1"/>
  <c r="AN480" i="4"/>
  <c r="T480" i="4"/>
  <c r="U448" i="4"/>
  <c r="V448" i="4" s="1"/>
  <c r="AN448" i="4"/>
  <c r="T448" i="4"/>
  <c r="U416" i="4"/>
  <c r="V416" i="4" s="1"/>
  <c r="AN416" i="4"/>
  <c r="T416" i="4"/>
  <c r="U384" i="4"/>
  <c r="V384" i="4" s="1"/>
  <c r="AN384" i="4"/>
  <c r="T384" i="4"/>
  <c r="U352" i="4"/>
  <c r="V352" i="4" s="1"/>
  <c r="AN352" i="4"/>
  <c r="T352" i="4"/>
  <c r="U320" i="4"/>
  <c r="V320" i="4" s="1"/>
  <c r="AN320" i="4"/>
  <c r="T320" i="4"/>
  <c r="U288" i="4"/>
  <c r="V288" i="4" s="1"/>
  <c r="AN288" i="4"/>
  <c r="T288" i="4"/>
  <c r="AN256" i="4"/>
  <c r="U256" i="4"/>
  <c r="V256" i="4" s="1"/>
  <c r="T256" i="4"/>
  <c r="AN224" i="4"/>
  <c r="U224" i="4"/>
  <c r="V224" i="4" s="1"/>
  <c r="T224" i="4"/>
  <c r="AN192" i="4"/>
  <c r="U192" i="4"/>
  <c r="V192" i="4" s="1"/>
  <c r="T192" i="4"/>
  <c r="AN148" i="4"/>
  <c r="U148" i="4"/>
  <c r="V148" i="4" s="1"/>
  <c r="T148" i="4"/>
  <c r="U116" i="4"/>
  <c r="V116" i="4" s="1"/>
  <c r="AN116" i="4"/>
  <c r="T116" i="4"/>
  <c r="AN84" i="4"/>
  <c r="U84" i="4"/>
  <c r="V84" i="4" s="1"/>
  <c r="T84" i="4"/>
  <c r="U52" i="4"/>
  <c r="V52" i="4" s="1"/>
  <c r="AN52" i="4"/>
  <c r="T52" i="4"/>
  <c r="U4" i="4"/>
  <c r="V4" i="4" s="1"/>
  <c r="AN4" i="4"/>
  <c r="T4" i="4"/>
  <c r="U1123" i="4"/>
  <c r="V1123" i="4" s="1"/>
  <c r="AN1123" i="4"/>
  <c r="T1123" i="4"/>
  <c r="T1111" i="4"/>
  <c r="AN1111" i="4"/>
  <c r="U1111" i="4"/>
  <c r="V1111" i="4" s="1"/>
  <c r="U1099" i="4"/>
  <c r="V1099" i="4" s="1"/>
  <c r="AN1099" i="4"/>
  <c r="T1099" i="4"/>
  <c r="AN1087" i="4"/>
  <c r="T1087" i="4"/>
  <c r="U1087" i="4"/>
  <c r="V1087" i="4" s="1"/>
  <c r="U1075" i="4"/>
  <c r="V1075" i="4" s="1"/>
  <c r="AN1075" i="4"/>
  <c r="T1075" i="4"/>
  <c r="AN1059" i="4"/>
  <c r="T1059" i="4"/>
  <c r="U1059" i="4"/>
  <c r="V1059" i="4" s="1"/>
  <c r="AN1047" i="4"/>
  <c r="U1047" i="4"/>
  <c r="V1047" i="4" s="1"/>
  <c r="T1047" i="4"/>
  <c r="AN1035" i="4"/>
  <c r="U1035" i="4"/>
  <c r="V1035" i="4" s="1"/>
  <c r="T1035" i="4"/>
  <c r="AN1031" i="4"/>
  <c r="T1031" i="4"/>
  <c r="U1031" i="4"/>
  <c r="V1031" i="4" s="1"/>
  <c r="AN1019" i="4"/>
  <c r="U1019" i="4"/>
  <c r="V1019" i="4" s="1"/>
  <c r="T1019" i="4"/>
  <c r="AN1003" i="4"/>
  <c r="U1003" i="4"/>
  <c r="V1003" i="4" s="1"/>
  <c r="T1003" i="4"/>
  <c r="AN987" i="4"/>
  <c r="U987" i="4"/>
  <c r="V987" i="4" s="1"/>
  <c r="T987" i="4"/>
  <c r="U983" i="4"/>
  <c r="V983" i="4" s="1"/>
  <c r="AN983" i="4"/>
  <c r="T983" i="4"/>
  <c r="AN971" i="4"/>
  <c r="U971" i="4"/>
  <c r="V971" i="4" s="1"/>
  <c r="T971" i="4"/>
  <c r="AN963" i="4"/>
  <c r="T963" i="4"/>
  <c r="U963" i="4"/>
  <c r="V963" i="4" s="1"/>
  <c r="AN955" i="4"/>
  <c r="U955" i="4"/>
  <c r="V955" i="4" s="1"/>
  <c r="T955" i="4"/>
  <c r="U943" i="4"/>
  <c r="V943" i="4" s="1"/>
  <c r="AN943" i="4"/>
  <c r="T943" i="4"/>
  <c r="AN607" i="4"/>
  <c r="U607" i="4"/>
  <c r="V607" i="4" s="1"/>
  <c r="T607" i="4"/>
  <c r="U595" i="4"/>
  <c r="V595" i="4" s="1"/>
  <c r="AN595" i="4"/>
  <c r="T595" i="4"/>
  <c r="U591" i="4"/>
  <c r="V591" i="4" s="1"/>
  <c r="AN591" i="4"/>
  <c r="T591" i="4"/>
  <c r="AN579" i="4"/>
  <c r="U579" i="4"/>
  <c r="V579" i="4" s="1"/>
  <c r="T579" i="4"/>
  <c r="AN567" i="4"/>
  <c r="T567" i="4"/>
  <c r="U567" i="4"/>
  <c r="V567" i="4" s="1"/>
  <c r="AN555" i="4"/>
  <c r="T555" i="4"/>
  <c r="U555" i="4"/>
  <c r="V555" i="4" s="1"/>
  <c r="AN547" i="4"/>
  <c r="T547" i="4"/>
  <c r="U547" i="4"/>
  <c r="V547" i="4" s="1"/>
  <c r="U535" i="4"/>
  <c r="V535" i="4" s="1"/>
  <c r="AN535" i="4"/>
  <c r="T535" i="4"/>
  <c r="U523" i="4"/>
  <c r="V523" i="4" s="1"/>
  <c r="AN523" i="4"/>
  <c r="T523" i="4"/>
  <c r="AN515" i="4"/>
  <c r="U515" i="4"/>
  <c r="V515" i="4" s="1"/>
  <c r="T515" i="4"/>
  <c r="U495" i="4"/>
  <c r="V495" i="4" s="1"/>
  <c r="AN495" i="4"/>
  <c r="T495" i="4"/>
  <c r="AN487" i="4"/>
  <c r="U487" i="4"/>
  <c r="V487" i="4" s="1"/>
  <c r="T487" i="4"/>
  <c r="U471" i="4"/>
  <c r="V471" i="4" s="1"/>
  <c r="AN471" i="4"/>
  <c r="T471" i="4"/>
  <c r="AN455" i="4"/>
  <c r="U455" i="4"/>
  <c r="V455" i="4" s="1"/>
  <c r="T455" i="4"/>
  <c r="AN443" i="4"/>
  <c r="T443" i="4"/>
  <c r="U443" i="4"/>
  <c r="V443" i="4" s="1"/>
  <c r="U435" i="4"/>
  <c r="V435" i="4" s="1"/>
  <c r="AN435" i="4"/>
  <c r="T435" i="4"/>
  <c r="AN427" i="4"/>
  <c r="U427" i="4"/>
  <c r="V427" i="4" s="1"/>
  <c r="T427" i="4"/>
  <c r="U423" i="4"/>
  <c r="V423" i="4" s="1"/>
  <c r="AN423" i="4"/>
  <c r="T423" i="4"/>
  <c r="AN419" i="4"/>
  <c r="U419" i="4"/>
  <c r="V419" i="4" s="1"/>
  <c r="T419" i="4"/>
  <c r="U415" i="4"/>
  <c r="V415" i="4" s="1"/>
  <c r="AN415" i="4"/>
  <c r="T415" i="4"/>
  <c r="AN411" i="4"/>
  <c r="T411" i="4"/>
  <c r="U411" i="4"/>
  <c r="V411" i="4" s="1"/>
  <c r="U407" i="4"/>
  <c r="V407" i="4" s="1"/>
  <c r="AN407" i="4"/>
  <c r="T407" i="4"/>
  <c r="U403" i="4"/>
  <c r="V403" i="4" s="1"/>
  <c r="AN403" i="4"/>
  <c r="T403" i="4"/>
  <c r="U399" i="4"/>
  <c r="V399" i="4" s="1"/>
  <c r="AN399" i="4"/>
  <c r="T399" i="4"/>
  <c r="U395" i="4"/>
  <c r="V395" i="4" s="1"/>
  <c r="AN395" i="4"/>
  <c r="T395" i="4"/>
  <c r="U391" i="4"/>
  <c r="V391" i="4" s="1"/>
  <c r="AN391" i="4"/>
  <c r="T391" i="4"/>
  <c r="AN387" i="4"/>
  <c r="U387" i="4"/>
  <c r="V387" i="4" s="1"/>
  <c r="T387" i="4"/>
  <c r="U383" i="4"/>
  <c r="V383" i="4" s="1"/>
  <c r="AN383" i="4"/>
  <c r="T383" i="4"/>
  <c r="AN379" i="4"/>
  <c r="T379" i="4"/>
  <c r="U379" i="4"/>
  <c r="V379" i="4" s="1"/>
  <c r="U367" i="4"/>
  <c r="V367" i="4" s="1"/>
  <c r="AN367" i="4"/>
  <c r="T367" i="4"/>
  <c r="AN363" i="4"/>
  <c r="U363" i="4"/>
  <c r="V363" i="4" s="1"/>
  <c r="T363" i="4"/>
  <c r="AN359" i="4"/>
  <c r="U359" i="4"/>
  <c r="V359" i="4" s="1"/>
  <c r="T359" i="4"/>
  <c r="AN355" i="4"/>
  <c r="T355" i="4"/>
  <c r="U355" i="4"/>
  <c r="V355" i="4" s="1"/>
  <c r="U351" i="4"/>
  <c r="V351" i="4" s="1"/>
  <c r="AN351" i="4"/>
  <c r="T351" i="4"/>
  <c r="AN347" i="4"/>
  <c r="T347" i="4"/>
  <c r="U347" i="4"/>
  <c r="V347" i="4" s="1"/>
  <c r="AN343" i="4"/>
  <c r="U343" i="4"/>
  <c r="V343" i="4" s="1"/>
  <c r="T343" i="4"/>
  <c r="U339" i="4"/>
  <c r="V339" i="4" s="1"/>
  <c r="AN339" i="4"/>
  <c r="T339" i="4"/>
  <c r="U335" i="4"/>
  <c r="V335" i="4" s="1"/>
  <c r="AN335" i="4"/>
  <c r="T335" i="4"/>
  <c r="U331" i="4"/>
  <c r="V331" i="4" s="1"/>
  <c r="AN331" i="4"/>
  <c r="T331" i="4"/>
  <c r="AN327" i="4"/>
  <c r="U327" i="4"/>
  <c r="V327" i="4" s="1"/>
  <c r="T327" i="4"/>
  <c r="AN323" i="4"/>
  <c r="U323" i="4"/>
  <c r="V323" i="4" s="1"/>
  <c r="T323" i="4"/>
  <c r="AN319" i="4"/>
  <c r="U319" i="4"/>
  <c r="V319" i="4" s="1"/>
  <c r="T319" i="4"/>
  <c r="AN315" i="4"/>
  <c r="U315" i="4"/>
  <c r="V315" i="4" s="1"/>
  <c r="T315" i="4"/>
  <c r="AN311" i="4"/>
  <c r="U311" i="4"/>
  <c r="V311" i="4" s="1"/>
  <c r="T311" i="4"/>
  <c r="U307" i="4"/>
  <c r="V307" i="4" s="1"/>
  <c r="AN307" i="4"/>
  <c r="T307" i="4"/>
  <c r="U303" i="4"/>
  <c r="V303" i="4" s="1"/>
  <c r="AN303" i="4"/>
  <c r="T303" i="4"/>
  <c r="AN299" i="4"/>
  <c r="U299" i="4"/>
  <c r="V299" i="4" s="1"/>
  <c r="T299" i="4"/>
  <c r="U295" i="4"/>
  <c r="V295" i="4" s="1"/>
  <c r="AN295" i="4"/>
  <c r="T295" i="4"/>
  <c r="AN291" i="4"/>
  <c r="U291" i="4"/>
  <c r="V291" i="4" s="1"/>
  <c r="T291" i="4"/>
  <c r="U287" i="4"/>
  <c r="V287" i="4" s="1"/>
  <c r="AN287" i="4"/>
  <c r="T287" i="4"/>
  <c r="AN283" i="4"/>
  <c r="U283" i="4"/>
  <c r="V283" i="4" s="1"/>
  <c r="T283" i="4"/>
  <c r="AN279" i="4"/>
  <c r="U279" i="4"/>
  <c r="V279" i="4" s="1"/>
  <c r="T279" i="4"/>
  <c r="AN275" i="4"/>
  <c r="U275" i="4"/>
  <c r="V275" i="4" s="1"/>
  <c r="T275" i="4"/>
  <c r="U271" i="4"/>
  <c r="V271" i="4" s="1"/>
  <c r="AN271" i="4"/>
  <c r="T271" i="4"/>
  <c r="AN267" i="4"/>
  <c r="T267" i="4"/>
  <c r="U267" i="4"/>
  <c r="V267" i="4" s="1"/>
  <c r="U263" i="4"/>
  <c r="V263" i="4" s="1"/>
  <c r="AN263" i="4"/>
  <c r="T263" i="4"/>
  <c r="AN939" i="4"/>
  <c r="AN931" i="4"/>
  <c r="AN1096" i="4"/>
  <c r="U1096" i="4"/>
  <c r="V1096" i="4" s="1"/>
  <c r="T1096" i="4"/>
  <c r="U1068" i="4"/>
  <c r="V1068" i="4" s="1"/>
  <c r="AN1068" i="4"/>
  <c r="T1068" i="4"/>
  <c r="AN1040" i="4"/>
  <c r="T1040" i="4"/>
  <c r="U1040" i="4"/>
  <c r="V1040" i="4" s="1"/>
  <c r="AN1012" i="4"/>
  <c r="U1012" i="4"/>
  <c r="V1012" i="4" s="1"/>
  <c r="T1012" i="4"/>
  <c r="U988" i="4"/>
  <c r="V988" i="4" s="1"/>
  <c r="AN988" i="4"/>
  <c r="T988" i="4"/>
  <c r="AN960" i="4"/>
  <c r="T960" i="4"/>
  <c r="U960" i="4"/>
  <c r="V960" i="4" s="1"/>
  <c r="AN600" i="4"/>
  <c r="U600" i="4"/>
  <c r="V600" i="4" s="1"/>
  <c r="T600" i="4"/>
  <c r="AN568" i="4"/>
  <c r="U568" i="4"/>
  <c r="V568" i="4" s="1"/>
  <c r="T568" i="4"/>
  <c r="AN536" i="4"/>
  <c r="U536" i="4"/>
  <c r="V536" i="4" s="1"/>
  <c r="T536" i="4"/>
  <c r="U504" i="4"/>
  <c r="V504" i="4" s="1"/>
  <c r="AN504" i="4"/>
  <c r="T504" i="4"/>
  <c r="AN472" i="4"/>
  <c r="U472" i="4"/>
  <c r="V472" i="4" s="1"/>
  <c r="T472" i="4"/>
  <c r="U440" i="4"/>
  <c r="V440" i="4" s="1"/>
  <c r="AN440" i="4"/>
  <c r="T440" i="4"/>
  <c r="U404" i="4"/>
  <c r="V404" i="4" s="1"/>
  <c r="AN404" i="4"/>
  <c r="T404" i="4"/>
  <c r="U372" i="4"/>
  <c r="V372" i="4" s="1"/>
  <c r="AN372" i="4"/>
  <c r="T372" i="4"/>
  <c r="U340" i="4"/>
  <c r="V340" i="4" s="1"/>
  <c r="AN340" i="4"/>
  <c r="T340" i="4"/>
  <c r="U308" i="4"/>
  <c r="V308" i="4" s="1"/>
  <c r="AN308" i="4"/>
  <c r="T308" i="4"/>
  <c r="U276" i="4"/>
  <c r="V276" i="4" s="1"/>
  <c r="AN276" i="4"/>
  <c r="T276" i="4"/>
  <c r="AN248" i="4"/>
  <c r="U248" i="4"/>
  <c r="V248" i="4" s="1"/>
  <c r="T248" i="4"/>
  <c r="AN216" i="4"/>
  <c r="U216" i="4"/>
  <c r="V216" i="4" s="1"/>
  <c r="T216" i="4"/>
  <c r="AN184" i="4"/>
  <c r="U184" i="4"/>
  <c r="V184" i="4" s="1"/>
  <c r="T184" i="4"/>
  <c r="AN152" i="4"/>
  <c r="U152" i="4"/>
  <c r="V152" i="4" s="1"/>
  <c r="T152" i="4"/>
  <c r="AN124" i="4"/>
  <c r="T124" i="4"/>
  <c r="U124" i="4"/>
  <c r="V124" i="4" s="1"/>
  <c r="AN92" i="4"/>
  <c r="U92" i="4"/>
  <c r="V92" i="4" s="1"/>
  <c r="T92" i="4"/>
  <c r="U60" i="4"/>
  <c r="V60" i="4" s="1"/>
  <c r="AN60" i="4"/>
  <c r="T60" i="4"/>
  <c r="AN32" i="4"/>
  <c r="U32" i="4"/>
  <c r="V32" i="4" s="1"/>
  <c r="T32" i="4"/>
  <c r="AN1119" i="4"/>
  <c r="U1119" i="4"/>
  <c r="V1119" i="4" s="1"/>
  <c r="T1119" i="4"/>
  <c r="U1107" i="4"/>
  <c r="V1107" i="4" s="1"/>
  <c r="AN1107" i="4"/>
  <c r="T1107" i="4"/>
  <c r="U1091" i="4"/>
  <c r="V1091" i="4" s="1"/>
  <c r="AN1091" i="4"/>
  <c r="T1091" i="4"/>
  <c r="T1079" i="4"/>
  <c r="AN1079" i="4"/>
  <c r="U1079" i="4"/>
  <c r="V1079" i="4" s="1"/>
  <c r="AN1067" i="4"/>
  <c r="U1067" i="4"/>
  <c r="V1067" i="4" s="1"/>
  <c r="T1067" i="4"/>
  <c r="AN1051" i="4"/>
  <c r="T1051" i="4"/>
  <c r="U1051" i="4"/>
  <c r="V1051" i="4" s="1"/>
  <c r="AN1043" i="4"/>
  <c r="U1043" i="4"/>
  <c r="V1043" i="4" s="1"/>
  <c r="T1043" i="4"/>
  <c r="AN1027" i="4"/>
  <c r="U1027" i="4"/>
  <c r="V1027" i="4" s="1"/>
  <c r="T1027" i="4"/>
  <c r="AN1011" i="4"/>
  <c r="U1011" i="4"/>
  <c r="V1011" i="4" s="1"/>
  <c r="T1011" i="4"/>
  <c r="T999" i="4"/>
  <c r="AN999" i="4"/>
  <c r="U999" i="4"/>
  <c r="V999" i="4" s="1"/>
  <c r="AN991" i="4"/>
  <c r="U991" i="4"/>
  <c r="V991" i="4" s="1"/>
  <c r="T991" i="4"/>
  <c r="U975" i="4"/>
  <c r="V975" i="4" s="1"/>
  <c r="AN975" i="4"/>
  <c r="T975" i="4"/>
  <c r="U959" i="4"/>
  <c r="V959" i="4" s="1"/>
  <c r="AN959" i="4"/>
  <c r="T959" i="4"/>
  <c r="AN947" i="4"/>
  <c r="U947" i="4"/>
  <c r="V947" i="4" s="1"/>
  <c r="T947" i="4"/>
  <c r="U603" i="4"/>
  <c r="V603" i="4" s="1"/>
  <c r="AN603" i="4"/>
  <c r="T603" i="4"/>
  <c r="U587" i="4"/>
  <c r="V587" i="4" s="1"/>
  <c r="AN587" i="4"/>
  <c r="T587" i="4"/>
  <c r="U575" i="4"/>
  <c r="V575" i="4" s="1"/>
  <c r="AN575" i="4"/>
  <c r="T575" i="4"/>
  <c r="U563" i="4"/>
  <c r="V563" i="4" s="1"/>
  <c r="AN563" i="4"/>
  <c r="T563" i="4"/>
  <c r="U551" i="4"/>
  <c r="V551" i="4" s="1"/>
  <c r="AN551" i="4"/>
  <c r="T551" i="4"/>
  <c r="AN539" i="4"/>
  <c r="U539" i="4"/>
  <c r="V539" i="4" s="1"/>
  <c r="T539" i="4"/>
  <c r="U527" i="4"/>
  <c r="V527" i="4" s="1"/>
  <c r="AN527" i="4"/>
  <c r="T527" i="4"/>
  <c r="U511" i="4"/>
  <c r="V511" i="4" s="1"/>
  <c r="AN511" i="4"/>
  <c r="T511" i="4"/>
  <c r="U503" i="4"/>
  <c r="V503" i="4" s="1"/>
  <c r="T503" i="4"/>
  <c r="AN503" i="4"/>
  <c r="AN491" i="4"/>
  <c r="T491" i="4"/>
  <c r="U491" i="4"/>
  <c r="V491" i="4" s="1"/>
  <c r="U479" i="4"/>
  <c r="V479" i="4" s="1"/>
  <c r="AN479" i="4"/>
  <c r="T479" i="4"/>
  <c r="U467" i="4"/>
  <c r="V467" i="4" s="1"/>
  <c r="AN467" i="4"/>
  <c r="T467" i="4"/>
  <c r="AN451" i="4"/>
  <c r="U451" i="4"/>
  <c r="V451" i="4" s="1"/>
  <c r="T451" i="4"/>
  <c r="U439" i="4"/>
  <c r="V439" i="4" s="1"/>
  <c r="AN439" i="4"/>
  <c r="T439" i="4"/>
  <c r="U375" i="4"/>
  <c r="V375" i="4" s="1"/>
  <c r="AN375" i="4"/>
  <c r="T375" i="4"/>
  <c r="AN1118" i="4"/>
  <c r="T1118" i="4"/>
  <c r="U1118" i="4"/>
  <c r="V1118" i="4" s="1"/>
  <c r="U1110" i="4"/>
  <c r="V1110" i="4" s="1"/>
  <c r="AN1110" i="4"/>
  <c r="T1110" i="4"/>
  <c r="U1102" i="4"/>
  <c r="V1102" i="4" s="1"/>
  <c r="AN1102" i="4"/>
  <c r="T1102" i="4"/>
  <c r="AN1098" i="4"/>
  <c r="U1098" i="4"/>
  <c r="V1098" i="4" s="1"/>
  <c r="T1098" i="4"/>
  <c r="AN1090" i="4"/>
  <c r="U1090" i="4"/>
  <c r="V1090" i="4" s="1"/>
  <c r="T1090" i="4"/>
  <c r="AN1082" i="4"/>
  <c r="U1082" i="4"/>
  <c r="V1082" i="4" s="1"/>
  <c r="T1082" i="4"/>
  <c r="AN1074" i="4"/>
  <c r="T1074" i="4"/>
  <c r="U1074" i="4"/>
  <c r="V1074" i="4" s="1"/>
  <c r="AN1066" i="4"/>
  <c r="T1066" i="4"/>
  <c r="U1066" i="4"/>
  <c r="V1066" i="4" s="1"/>
  <c r="AN1058" i="4"/>
  <c r="T1058" i="4"/>
  <c r="U1058" i="4"/>
  <c r="V1058" i="4" s="1"/>
  <c r="AN1050" i="4"/>
  <c r="U1050" i="4"/>
  <c r="V1050" i="4" s="1"/>
  <c r="T1050" i="4"/>
  <c r="U1038" i="4"/>
  <c r="V1038" i="4" s="1"/>
  <c r="AN1038" i="4"/>
  <c r="T1038" i="4"/>
  <c r="T1030" i="4"/>
  <c r="U1030" i="4"/>
  <c r="V1030" i="4" s="1"/>
  <c r="AN1030" i="4"/>
  <c r="U1022" i="4"/>
  <c r="V1022" i="4" s="1"/>
  <c r="AN1022" i="4"/>
  <c r="T1022" i="4"/>
  <c r="U1014" i="4"/>
  <c r="V1014" i="4" s="1"/>
  <c r="AN1014" i="4"/>
  <c r="T1014" i="4"/>
  <c r="U1006" i="4"/>
  <c r="V1006" i="4" s="1"/>
  <c r="AN1006" i="4"/>
  <c r="T1006" i="4"/>
  <c r="AN998" i="4"/>
  <c r="T998" i="4"/>
  <c r="U998" i="4"/>
  <c r="V998" i="4" s="1"/>
  <c r="AN990" i="4"/>
  <c r="U990" i="4"/>
  <c r="V990" i="4" s="1"/>
  <c r="T990" i="4"/>
  <c r="U982" i="4"/>
  <c r="V982" i="4" s="1"/>
  <c r="AN982" i="4"/>
  <c r="T982" i="4"/>
  <c r="AN978" i="4"/>
  <c r="U978" i="4"/>
  <c r="V978" i="4" s="1"/>
  <c r="T978" i="4"/>
  <c r="AN970" i="4"/>
  <c r="U970" i="4"/>
  <c r="V970" i="4" s="1"/>
  <c r="T970" i="4"/>
  <c r="AN962" i="4"/>
  <c r="T962" i="4"/>
  <c r="U962" i="4"/>
  <c r="V962" i="4" s="1"/>
  <c r="U950" i="4"/>
  <c r="V950" i="4" s="1"/>
  <c r="AN950" i="4"/>
  <c r="T950" i="4"/>
  <c r="AN946" i="4"/>
  <c r="U946" i="4"/>
  <c r="V946" i="4" s="1"/>
  <c r="T946" i="4"/>
  <c r="U606" i="4"/>
  <c r="V606" i="4" s="1"/>
  <c r="AN606" i="4"/>
  <c r="T606" i="4"/>
  <c r="U598" i="4"/>
  <c r="V598" i="4" s="1"/>
  <c r="AN598" i="4"/>
  <c r="T598" i="4"/>
  <c r="U594" i="4"/>
  <c r="V594" i="4" s="1"/>
  <c r="AN594" i="4"/>
  <c r="T594" i="4"/>
  <c r="U590" i="4"/>
  <c r="V590" i="4" s="1"/>
  <c r="AN590" i="4"/>
  <c r="T590" i="4"/>
  <c r="AN586" i="4"/>
  <c r="T586" i="4"/>
  <c r="U586" i="4"/>
  <c r="V586" i="4" s="1"/>
  <c r="AN582" i="4"/>
  <c r="U582" i="4"/>
  <c r="V582" i="4" s="1"/>
  <c r="T582" i="4"/>
  <c r="AN574" i="4"/>
  <c r="U574" i="4"/>
  <c r="V574" i="4" s="1"/>
  <c r="T574" i="4"/>
  <c r="AN570" i="4"/>
  <c r="T570" i="4"/>
  <c r="U570" i="4"/>
  <c r="V570" i="4" s="1"/>
  <c r="AN566" i="4"/>
  <c r="U566" i="4"/>
  <c r="V566" i="4" s="1"/>
  <c r="T566" i="4"/>
  <c r="AN562" i="4"/>
  <c r="T562" i="4"/>
  <c r="U562" i="4"/>
  <c r="V562" i="4" s="1"/>
  <c r="AN558" i="4"/>
  <c r="U558" i="4"/>
  <c r="V558" i="4" s="1"/>
  <c r="T558" i="4"/>
  <c r="AN554" i="4"/>
  <c r="U554" i="4"/>
  <c r="V554" i="4" s="1"/>
  <c r="T554" i="4"/>
  <c r="U550" i="4"/>
  <c r="V550" i="4" s="1"/>
  <c r="AN550" i="4"/>
  <c r="T550" i="4"/>
  <c r="AN546" i="4"/>
  <c r="T546" i="4"/>
  <c r="U546" i="4"/>
  <c r="V546" i="4" s="1"/>
  <c r="AN542" i="4"/>
  <c r="U542" i="4"/>
  <c r="V542" i="4" s="1"/>
  <c r="T542" i="4"/>
  <c r="AN538" i="4"/>
  <c r="U538" i="4"/>
  <c r="V538" i="4" s="1"/>
  <c r="T538" i="4"/>
  <c r="AN534" i="4"/>
  <c r="U534" i="4"/>
  <c r="V534" i="4" s="1"/>
  <c r="T534" i="4"/>
  <c r="AN530" i="4"/>
  <c r="U530" i="4"/>
  <c r="V530" i="4" s="1"/>
  <c r="T530" i="4"/>
  <c r="U526" i="4"/>
  <c r="V526" i="4" s="1"/>
  <c r="AN526" i="4"/>
  <c r="T526" i="4"/>
  <c r="AN522" i="4"/>
  <c r="T522" i="4"/>
  <c r="U522" i="4"/>
  <c r="V522" i="4" s="1"/>
  <c r="AN518" i="4"/>
  <c r="U518" i="4"/>
  <c r="V518" i="4" s="1"/>
  <c r="T518" i="4"/>
  <c r="AN514" i="4"/>
  <c r="T514" i="4"/>
  <c r="U514" i="4"/>
  <c r="V514" i="4" s="1"/>
  <c r="AN510" i="4"/>
  <c r="T510" i="4"/>
  <c r="U510" i="4"/>
  <c r="V510" i="4" s="1"/>
  <c r="AN502" i="4"/>
  <c r="U502" i="4"/>
  <c r="V502" i="4" s="1"/>
  <c r="T502" i="4"/>
  <c r="AN498" i="4"/>
  <c r="T498" i="4"/>
  <c r="U498" i="4"/>
  <c r="V498" i="4" s="1"/>
  <c r="U494" i="4"/>
  <c r="V494" i="4" s="1"/>
  <c r="AN494" i="4"/>
  <c r="T494" i="4"/>
  <c r="AN490" i="4"/>
  <c r="U490" i="4"/>
  <c r="V490" i="4" s="1"/>
  <c r="T490" i="4"/>
  <c r="U486" i="4"/>
  <c r="V486" i="4" s="1"/>
  <c r="AN486" i="4"/>
  <c r="T486" i="4"/>
  <c r="AN482" i="4"/>
  <c r="T482" i="4"/>
  <c r="U482" i="4"/>
  <c r="V482" i="4" s="1"/>
  <c r="AN478" i="4"/>
  <c r="U478" i="4"/>
  <c r="V478" i="4" s="1"/>
  <c r="T478" i="4"/>
  <c r="AN474" i="4"/>
  <c r="U474" i="4"/>
  <c r="V474" i="4" s="1"/>
  <c r="T474" i="4"/>
  <c r="AN470" i="4"/>
  <c r="U470" i="4"/>
  <c r="V470" i="4" s="1"/>
  <c r="T470" i="4"/>
  <c r="AN466" i="4"/>
  <c r="U466" i="4"/>
  <c r="V466" i="4" s="1"/>
  <c r="T466" i="4"/>
  <c r="U462" i="4"/>
  <c r="V462" i="4" s="1"/>
  <c r="AN462" i="4"/>
  <c r="T462" i="4"/>
  <c r="AN458" i="4"/>
  <c r="T458" i="4"/>
  <c r="U458" i="4"/>
  <c r="V458" i="4" s="1"/>
  <c r="AN454" i="4"/>
  <c r="T454" i="4"/>
  <c r="U454" i="4"/>
  <c r="V454" i="4" s="1"/>
  <c r="AN450" i="4"/>
  <c r="T450" i="4"/>
  <c r="U450" i="4"/>
  <c r="V450" i="4" s="1"/>
  <c r="AN446" i="4"/>
  <c r="T446" i="4"/>
  <c r="U446" i="4"/>
  <c r="V446" i="4" s="1"/>
  <c r="AN442" i="4"/>
  <c r="U442" i="4"/>
  <c r="V442" i="4" s="1"/>
  <c r="T442" i="4"/>
  <c r="AN438" i="4"/>
  <c r="U438" i="4"/>
  <c r="V438" i="4" s="1"/>
  <c r="T438" i="4"/>
  <c r="AN434" i="4"/>
  <c r="U434" i="4"/>
  <c r="V434" i="4" s="1"/>
  <c r="T434" i="4"/>
  <c r="U430" i="4"/>
  <c r="V430" i="4" s="1"/>
  <c r="AN430" i="4"/>
  <c r="T430" i="4"/>
  <c r="AN426" i="4"/>
  <c r="T426" i="4"/>
  <c r="U426" i="4"/>
  <c r="V426" i="4" s="1"/>
  <c r="U422" i="4"/>
  <c r="V422" i="4" s="1"/>
  <c r="AN422" i="4"/>
  <c r="T422" i="4"/>
  <c r="AN418" i="4"/>
  <c r="T418" i="4"/>
  <c r="U418" i="4"/>
  <c r="V418" i="4" s="1"/>
  <c r="AN414" i="4"/>
  <c r="U414" i="4"/>
  <c r="V414" i="4" s="1"/>
  <c r="T414" i="4"/>
  <c r="AN410" i="4"/>
  <c r="U410" i="4"/>
  <c r="V410" i="4" s="1"/>
  <c r="T410" i="4"/>
  <c r="AN406" i="4"/>
  <c r="U406" i="4"/>
  <c r="V406" i="4" s="1"/>
  <c r="T406" i="4"/>
  <c r="AN402" i="4"/>
  <c r="T402" i="4"/>
  <c r="U402" i="4"/>
  <c r="V402" i="4" s="1"/>
  <c r="U398" i="4"/>
  <c r="V398" i="4" s="1"/>
  <c r="AN398" i="4"/>
  <c r="T398" i="4"/>
  <c r="AN394" i="4"/>
  <c r="T394" i="4"/>
  <c r="U394" i="4"/>
  <c r="V394" i="4" s="1"/>
  <c r="AN390" i="4"/>
  <c r="U390" i="4"/>
  <c r="V390" i="4" s="1"/>
  <c r="T390" i="4"/>
  <c r="AN386" i="4"/>
  <c r="T386" i="4"/>
  <c r="U386" i="4"/>
  <c r="V386" i="4" s="1"/>
  <c r="AN382" i="4"/>
  <c r="T382" i="4"/>
  <c r="U382" i="4"/>
  <c r="V382" i="4" s="1"/>
  <c r="AN378" i="4"/>
  <c r="U378" i="4"/>
  <c r="V378" i="4" s="1"/>
  <c r="T378" i="4"/>
  <c r="AN374" i="4"/>
  <c r="T374" i="4"/>
  <c r="U374" i="4"/>
  <c r="V374" i="4" s="1"/>
  <c r="AN370" i="4"/>
  <c r="U370" i="4"/>
  <c r="V370" i="4" s="1"/>
  <c r="T370" i="4"/>
  <c r="U366" i="4"/>
  <c r="V366" i="4" s="1"/>
  <c r="AN366" i="4"/>
  <c r="T366" i="4"/>
  <c r="AN362" i="4"/>
  <c r="U362" i="4"/>
  <c r="V362" i="4" s="1"/>
  <c r="T362" i="4"/>
  <c r="U358" i="4"/>
  <c r="V358" i="4" s="1"/>
  <c r="AN358" i="4"/>
  <c r="T358" i="4"/>
  <c r="AN354" i="4"/>
  <c r="T354" i="4"/>
  <c r="U354" i="4"/>
  <c r="V354" i="4" s="1"/>
  <c r="AN350" i="4"/>
  <c r="U350" i="4"/>
  <c r="V350" i="4" s="1"/>
  <c r="T350" i="4"/>
  <c r="AN346" i="4"/>
  <c r="U346" i="4"/>
  <c r="V346" i="4" s="1"/>
  <c r="T346" i="4"/>
  <c r="AN342" i="4"/>
  <c r="U342" i="4"/>
  <c r="V342" i="4" s="1"/>
  <c r="T342" i="4"/>
  <c r="AN338" i="4"/>
  <c r="T338" i="4"/>
  <c r="U338" i="4"/>
  <c r="V338" i="4" s="1"/>
  <c r="U334" i="4"/>
  <c r="V334" i="4" s="1"/>
  <c r="AN334" i="4"/>
  <c r="T334" i="4"/>
  <c r="AN330" i="4"/>
  <c r="U330" i="4"/>
  <c r="V330" i="4" s="1"/>
  <c r="T330" i="4"/>
  <c r="AN326" i="4"/>
  <c r="U326" i="4"/>
  <c r="V326" i="4" s="1"/>
  <c r="T326" i="4"/>
  <c r="AN322" i="4"/>
  <c r="T322" i="4"/>
  <c r="U322" i="4"/>
  <c r="V322" i="4" s="1"/>
  <c r="AN318" i="4"/>
  <c r="U318" i="4"/>
  <c r="V318" i="4" s="1"/>
  <c r="T318" i="4"/>
  <c r="AN314" i="4"/>
  <c r="U314" i="4"/>
  <c r="V314" i="4" s="1"/>
  <c r="T314" i="4"/>
  <c r="AN310" i="4"/>
  <c r="U310" i="4"/>
  <c r="V310" i="4" s="1"/>
  <c r="T310" i="4"/>
  <c r="AN306" i="4"/>
  <c r="U306" i="4"/>
  <c r="V306" i="4" s="1"/>
  <c r="T306" i="4"/>
  <c r="U302" i="4"/>
  <c r="V302" i="4" s="1"/>
  <c r="AN302" i="4"/>
  <c r="T302" i="4"/>
  <c r="AN298" i="4"/>
  <c r="U298" i="4"/>
  <c r="V298" i="4" s="1"/>
  <c r="T298" i="4"/>
  <c r="U294" i="4"/>
  <c r="V294" i="4" s="1"/>
  <c r="AN294" i="4"/>
  <c r="T294" i="4"/>
  <c r="AN290" i="4"/>
  <c r="T290" i="4"/>
  <c r="U290" i="4"/>
  <c r="V290" i="4" s="1"/>
  <c r="AN286" i="4"/>
  <c r="U286" i="4"/>
  <c r="V286" i="4" s="1"/>
  <c r="T286" i="4"/>
  <c r="AN282" i="4"/>
  <c r="U282" i="4"/>
  <c r="V282" i="4" s="1"/>
  <c r="T282" i="4"/>
  <c r="AN278" i="4"/>
  <c r="T278" i="4"/>
  <c r="U278" i="4"/>
  <c r="V278" i="4" s="1"/>
  <c r="AN274" i="4"/>
  <c r="T274" i="4"/>
  <c r="U274" i="4"/>
  <c r="V274" i="4" s="1"/>
  <c r="AN270" i="4"/>
  <c r="U270" i="4"/>
  <c r="V270" i="4" s="1"/>
  <c r="T270" i="4"/>
  <c r="AN266" i="4"/>
  <c r="T266" i="4"/>
  <c r="U266" i="4"/>
  <c r="V266" i="4" s="1"/>
  <c r="AN262" i="4"/>
  <c r="U262" i="4"/>
  <c r="V262" i="4" s="1"/>
  <c r="T262" i="4"/>
  <c r="AN258" i="4"/>
  <c r="T258" i="4"/>
  <c r="U258" i="4"/>
  <c r="V258" i="4" s="1"/>
  <c r="AN254" i="4"/>
  <c r="U254" i="4"/>
  <c r="V254" i="4" s="1"/>
  <c r="T254" i="4"/>
  <c r="AN250" i="4"/>
  <c r="T250" i="4"/>
  <c r="U250" i="4"/>
  <c r="V250" i="4" s="1"/>
  <c r="AN246" i="4"/>
  <c r="U246" i="4"/>
  <c r="V246" i="4" s="1"/>
  <c r="T246" i="4"/>
  <c r="AN242" i="4"/>
  <c r="U242" i="4"/>
  <c r="V242" i="4" s="1"/>
  <c r="T242" i="4"/>
  <c r="AN238" i="4"/>
  <c r="U238" i="4"/>
  <c r="V238" i="4" s="1"/>
  <c r="T238" i="4"/>
  <c r="AN234" i="4"/>
  <c r="U234" i="4"/>
  <c r="V234" i="4" s="1"/>
  <c r="T234" i="4"/>
  <c r="AN230" i="4"/>
  <c r="U230" i="4"/>
  <c r="V230" i="4" s="1"/>
  <c r="T230" i="4"/>
  <c r="AN226" i="4"/>
  <c r="T226" i="4"/>
  <c r="U226" i="4"/>
  <c r="V226" i="4" s="1"/>
  <c r="AN222" i="4"/>
  <c r="T222" i="4"/>
  <c r="U222" i="4"/>
  <c r="V222" i="4" s="1"/>
  <c r="AN218" i="4"/>
  <c r="T218" i="4"/>
  <c r="U218" i="4"/>
  <c r="V218" i="4" s="1"/>
  <c r="AN214" i="4"/>
  <c r="U214" i="4"/>
  <c r="V214" i="4" s="1"/>
  <c r="T214" i="4"/>
  <c r="AN210" i="4"/>
  <c r="T210" i="4"/>
  <c r="U210" i="4"/>
  <c r="V210" i="4" s="1"/>
  <c r="AN206" i="4"/>
  <c r="U206" i="4"/>
  <c r="V206" i="4" s="1"/>
  <c r="T206" i="4"/>
  <c r="AN202" i="4"/>
  <c r="U202" i="4"/>
  <c r="V202" i="4" s="1"/>
  <c r="T202" i="4"/>
  <c r="AN198" i="4"/>
  <c r="T198" i="4"/>
  <c r="U198" i="4"/>
  <c r="V198" i="4" s="1"/>
  <c r="AN194" i="4"/>
  <c r="U194" i="4"/>
  <c r="V194" i="4" s="1"/>
  <c r="T194" i="4"/>
  <c r="AN190" i="4"/>
  <c r="T190" i="4"/>
  <c r="U190" i="4"/>
  <c r="V190" i="4" s="1"/>
  <c r="AN186" i="4"/>
  <c r="U186" i="4"/>
  <c r="V186" i="4" s="1"/>
  <c r="T186" i="4"/>
  <c r="AN182" i="4"/>
  <c r="U182" i="4"/>
  <c r="V182" i="4" s="1"/>
  <c r="T182" i="4"/>
  <c r="AN178" i="4"/>
  <c r="U178" i="4"/>
  <c r="V178" i="4" s="1"/>
  <c r="T178" i="4"/>
  <c r="AN174" i="4"/>
  <c r="U174" i="4"/>
  <c r="V174" i="4" s="1"/>
  <c r="T174" i="4"/>
  <c r="AN170" i="4"/>
  <c r="U170" i="4"/>
  <c r="V170" i="4" s="1"/>
  <c r="T170" i="4"/>
  <c r="AN166" i="4"/>
  <c r="U166" i="4"/>
  <c r="V166" i="4" s="1"/>
  <c r="T166" i="4"/>
  <c r="AN162" i="4"/>
  <c r="T162" i="4"/>
  <c r="U162" i="4"/>
  <c r="V162" i="4" s="1"/>
  <c r="AN158" i="4"/>
  <c r="U158" i="4"/>
  <c r="V158" i="4" s="1"/>
  <c r="T158" i="4"/>
  <c r="AN154" i="4"/>
  <c r="T154" i="4"/>
  <c r="U154" i="4"/>
  <c r="V154" i="4" s="1"/>
  <c r="AN150" i="4"/>
  <c r="U150" i="4"/>
  <c r="V150" i="4" s="1"/>
  <c r="T150" i="4"/>
  <c r="AN146" i="4"/>
  <c r="U146" i="4"/>
  <c r="V146" i="4" s="1"/>
  <c r="T146" i="4"/>
  <c r="AN142" i="4"/>
  <c r="U142" i="4"/>
  <c r="V142" i="4" s="1"/>
  <c r="T142" i="4"/>
  <c r="AN138" i="4"/>
  <c r="U138" i="4"/>
  <c r="V138" i="4" s="1"/>
  <c r="T138" i="4"/>
  <c r="AN134" i="4"/>
  <c r="U134" i="4"/>
  <c r="V134" i="4" s="1"/>
  <c r="T134" i="4"/>
  <c r="AN130" i="4"/>
  <c r="T130" i="4"/>
  <c r="U130" i="4"/>
  <c r="V130" i="4" s="1"/>
  <c r="AN126" i="4"/>
  <c r="T126" i="4"/>
  <c r="U126" i="4"/>
  <c r="V126" i="4" s="1"/>
  <c r="AN122" i="4"/>
  <c r="T122" i="4"/>
  <c r="U122" i="4"/>
  <c r="V122" i="4" s="1"/>
  <c r="AN118" i="4"/>
  <c r="U118" i="4"/>
  <c r="V118" i="4" s="1"/>
  <c r="T118" i="4"/>
  <c r="AN114" i="4"/>
  <c r="U114" i="4"/>
  <c r="V114" i="4" s="1"/>
  <c r="T114" i="4"/>
  <c r="U110" i="4"/>
  <c r="V110" i="4" s="1"/>
  <c r="AN110" i="4"/>
  <c r="T110" i="4"/>
  <c r="AN106" i="4"/>
  <c r="U106" i="4"/>
  <c r="V106" i="4" s="1"/>
  <c r="T106" i="4"/>
  <c r="AN102" i="4"/>
  <c r="U102" i="4"/>
  <c r="V102" i="4" s="1"/>
  <c r="T102" i="4"/>
  <c r="AN98" i="4"/>
  <c r="T98" i="4"/>
  <c r="U98" i="4"/>
  <c r="V98" i="4" s="1"/>
  <c r="AN94" i="4"/>
  <c r="U94" i="4"/>
  <c r="V94" i="4" s="1"/>
  <c r="T94" i="4"/>
  <c r="AN90" i="4"/>
  <c r="T90" i="4"/>
  <c r="U90" i="4"/>
  <c r="V90" i="4" s="1"/>
  <c r="U86" i="4"/>
  <c r="V86" i="4" s="1"/>
  <c r="AN86" i="4"/>
  <c r="T86" i="4"/>
  <c r="AN82" i="4"/>
  <c r="U82" i="4"/>
  <c r="V82" i="4" s="1"/>
  <c r="T82" i="4"/>
  <c r="AN78" i="4"/>
  <c r="U78" i="4"/>
  <c r="V78" i="4" s="1"/>
  <c r="T78" i="4"/>
  <c r="AN74" i="4"/>
  <c r="U74" i="4"/>
  <c r="V74" i="4" s="1"/>
  <c r="T74" i="4"/>
  <c r="AN70" i="4"/>
  <c r="U70" i="4"/>
  <c r="V70" i="4" s="1"/>
  <c r="T70" i="4"/>
  <c r="AN66" i="4"/>
  <c r="T66" i="4"/>
  <c r="U66" i="4"/>
  <c r="V66" i="4" s="1"/>
  <c r="AN62" i="4"/>
  <c r="U62" i="4"/>
  <c r="V62" i="4" s="1"/>
  <c r="T62" i="4"/>
  <c r="AN58" i="4"/>
  <c r="U58" i="4"/>
  <c r="V58" i="4" s="1"/>
  <c r="T58" i="4"/>
  <c r="U54" i="4"/>
  <c r="V54" i="4" s="1"/>
  <c r="AN54" i="4"/>
  <c r="T54" i="4"/>
  <c r="AN50" i="4"/>
  <c r="U50" i="4"/>
  <c r="V50" i="4" s="1"/>
  <c r="T50" i="4"/>
  <c r="AN46" i="4"/>
  <c r="T46" i="4"/>
  <c r="U46" i="4"/>
  <c r="V46" i="4" s="1"/>
  <c r="U42" i="4"/>
  <c r="V42" i="4" s="1"/>
  <c r="AN42" i="4"/>
  <c r="T42" i="4"/>
  <c r="AN38" i="4"/>
  <c r="U38" i="4"/>
  <c r="V38" i="4" s="1"/>
  <c r="T38" i="4"/>
  <c r="U34" i="4"/>
  <c r="V34" i="4" s="1"/>
  <c r="AN34" i="4"/>
  <c r="T34" i="4"/>
  <c r="AN30" i="4"/>
  <c r="T30" i="4"/>
  <c r="U30" i="4"/>
  <c r="V30" i="4" s="1"/>
  <c r="AN26" i="4"/>
  <c r="T26" i="4"/>
  <c r="U26" i="4"/>
  <c r="V26" i="4" s="1"/>
  <c r="AN22" i="4"/>
  <c r="U22" i="4"/>
  <c r="V22" i="4" s="1"/>
  <c r="T22" i="4"/>
  <c r="AN18" i="4"/>
  <c r="U18" i="4"/>
  <c r="V18" i="4" s="1"/>
  <c r="T18" i="4"/>
  <c r="AN14" i="4"/>
  <c r="U14" i="4"/>
  <c r="V14" i="4" s="1"/>
  <c r="T14" i="4"/>
  <c r="AN10" i="4"/>
  <c r="U10" i="4"/>
  <c r="V10" i="4" s="1"/>
  <c r="T10" i="4"/>
  <c r="AN6" i="4"/>
  <c r="T6" i="4"/>
  <c r="U6" i="4"/>
  <c r="V6" i="4" s="1"/>
  <c r="AN938" i="4"/>
  <c r="U1124" i="4"/>
  <c r="V1124" i="4" s="1"/>
  <c r="AN1124" i="4"/>
  <c r="T1124" i="4"/>
  <c r="U1108" i="4"/>
  <c r="V1108" i="4" s="1"/>
  <c r="AN1108" i="4"/>
  <c r="T1108" i="4"/>
  <c r="AN1080" i="4"/>
  <c r="U1080" i="4"/>
  <c r="V1080" i="4" s="1"/>
  <c r="T1080" i="4"/>
  <c r="AN1052" i="4"/>
  <c r="U1052" i="4"/>
  <c r="V1052" i="4" s="1"/>
  <c r="T1052" i="4"/>
  <c r="AN1024" i="4"/>
  <c r="T1024" i="4"/>
  <c r="U1024" i="4"/>
  <c r="V1024" i="4" s="1"/>
  <c r="U996" i="4"/>
  <c r="V996" i="4" s="1"/>
  <c r="AN996" i="4"/>
  <c r="T996" i="4"/>
  <c r="AN968" i="4"/>
  <c r="U968" i="4"/>
  <c r="V968" i="4" s="1"/>
  <c r="T968" i="4"/>
  <c r="AN584" i="4"/>
  <c r="U584" i="4"/>
  <c r="V584" i="4" s="1"/>
  <c r="T584" i="4"/>
  <c r="U556" i="4"/>
  <c r="V556" i="4" s="1"/>
  <c r="AN556" i="4"/>
  <c r="T556" i="4"/>
  <c r="U524" i="4"/>
  <c r="V524" i="4" s="1"/>
  <c r="AN524" i="4"/>
  <c r="T524" i="4"/>
  <c r="U492" i="4"/>
  <c r="V492" i="4" s="1"/>
  <c r="AN492" i="4"/>
  <c r="T492" i="4"/>
  <c r="U460" i="4"/>
  <c r="V460" i="4" s="1"/>
  <c r="AN460" i="4"/>
  <c r="T460" i="4"/>
  <c r="U428" i="4"/>
  <c r="V428" i="4" s="1"/>
  <c r="AN428" i="4"/>
  <c r="T428" i="4"/>
  <c r="AN396" i="4"/>
  <c r="U396" i="4"/>
  <c r="V396" i="4" s="1"/>
  <c r="T396" i="4"/>
  <c r="U364" i="4"/>
  <c r="V364" i="4" s="1"/>
  <c r="AN364" i="4"/>
  <c r="T364" i="4"/>
  <c r="U332" i="4"/>
  <c r="V332" i="4" s="1"/>
  <c r="AN332" i="4"/>
  <c r="T332" i="4"/>
  <c r="AN300" i="4"/>
  <c r="U300" i="4"/>
  <c r="V300" i="4" s="1"/>
  <c r="T300" i="4"/>
  <c r="U268" i="4"/>
  <c r="V268" i="4" s="1"/>
  <c r="AN268" i="4"/>
  <c r="T268" i="4"/>
  <c r="U236" i="4"/>
  <c r="V236" i="4" s="1"/>
  <c r="AN236" i="4"/>
  <c r="T236" i="4"/>
  <c r="U204" i="4"/>
  <c r="V204" i="4" s="1"/>
  <c r="AN204" i="4"/>
  <c r="T204" i="4"/>
  <c r="U172" i="4"/>
  <c r="V172" i="4" s="1"/>
  <c r="AN172" i="4"/>
  <c r="T172" i="4"/>
  <c r="U132" i="4"/>
  <c r="V132" i="4" s="1"/>
  <c r="AN132" i="4"/>
  <c r="T132" i="4"/>
  <c r="AN100" i="4"/>
  <c r="U100" i="4"/>
  <c r="V100" i="4" s="1"/>
  <c r="T100" i="4"/>
  <c r="U68" i="4"/>
  <c r="V68" i="4" s="1"/>
  <c r="AN68" i="4"/>
  <c r="T68" i="4"/>
  <c r="U36" i="4"/>
  <c r="V36" i="4" s="1"/>
  <c r="AN36" i="4"/>
  <c r="T36" i="4"/>
  <c r="AN24" i="4"/>
  <c r="U24" i="4"/>
  <c r="V24" i="4" s="1"/>
  <c r="T24" i="4"/>
  <c r="U1115" i="4"/>
  <c r="V1115" i="4" s="1"/>
  <c r="AN1115" i="4"/>
  <c r="T1115" i="4"/>
  <c r="U1103" i="4"/>
  <c r="V1103" i="4" s="1"/>
  <c r="AN1103" i="4"/>
  <c r="T1103" i="4"/>
  <c r="AN1095" i="4"/>
  <c r="T1095" i="4"/>
  <c r="U1095" i="4"/>
  <c r="V1095" i="4" s="1"/>
  <c r="U1083" i="4"/>
  <c r="V1083" i="4" s="1"/>
  <c r="AN1083" i="4"/>
  <c r="T1083" i="4"/>
  <c r="U1071" i="4"/>
  <c r="V1071" i="4" s="1"/>
  <c r="AN1071" i="4"/>
  <c r="T1071" i="4"/>
  <c r="T1063" i="4"/>
  <c r="AN1063" i="4"/>
  <c r="U1063" i="4"/>
  <c r="V1063" i="4" s="1"/>
  <c r="AN1055" i="4"/>
  <c r="T1055" i="4"/>
  <c r="U1055" i="4"/>
  <c r="V1055" i="4" s="1"/>
  <c r="U1039" i="4"/>
  <c r="V1039" i="4" s="1"/>
  <c r="AN1039" i="4"/>
  <c r="T1039" i="4"/>
  <c r="AN1023" i="4"/>
  <c r="T1023" i="4"/>
  <c r="U1023" i="4"/>
  <c r="V1023" i="4" s="1"/>
  <c r="T1015" i="4"/>
  <c r="AN1015" i="4"/>
  <c r="U1015" i="4"/>
  <c r="V1015" i="4" s="1"/>
  <c r="AN1007" i="4"/>
  <c r="T1007" i="4"/>
  <c r="U1007" i="4"/>
  <c r="V1007" i="4" s="1"/>
  <c r="AN995" i="4"/>
  <c r="T995" i="4"/>
  <c r="U995" i="4"/>
  <c r="V995" i="4" s="1"/>
  <c r="AN979" i="4"/>
  <c r="U979" i="4"/>
  <c r="V979" i="4" s="1"/>
  <c r="T979" i="4"/>
  <c r="U967" i="4"/>
  <c r="V967" i="4" s="1"/>
  <c r="AN967" i="4"/>
  <c r="T967" i="4"/>
  <c r="U951" i="4"/>
  <c r="V951" i="4" s="1"/>
  <c r="AN951" i="4"/>
  <c r="T951" i="4"/>
  <c r="U611" i="4"/>
  <c r="V611" i="4" s="1"/>
  <c r="AN611" i="4"/>
  <c r="T611" i="4"/>
  <c r="AN599" i="4"/>
  <c r="U599" i="4"/>
  <c r="V599" i="4" s="1"/>
  <c r="T599" i="4"/>
  <c r="U583" i="4"/>
  <c r="V583" i="4" s="1"/>
  <c r="AN583" i="4"/>
  <c r="T583" i="4"/>
  <c r="AN571" i="4"/>
  <c r="U571" i="4"/>
  <c r="V571" i="4" s="1"/>
  <c r="T571" i="4"/>
  <c r="U559" i="4"/>
  <c r="V559" i="4" s="1"/>
  <c r="AN559" i="4"/>
  <c r="T559" i="4"/>
  <c r="T543" i="4"/>
  <c r="AN543" i="4"/>
  <c r="U543" i="4"/>
  <c r="V543" i="4" s="1"/>
  <c r="U531" i="4"/>
  <c r="V531" i="4" s="1"/>
  <c r="AN531" i="4"/>
  <c r="T531" i="4"/>
  <c r="AN519" i="4"/>
  <c r="U519" i="4"/>
  <c r="V519" i="4" s="1"/>
  <c r="T519" i="4"/>
  <c r="AN507" i="4"/>
  <c r="U507" i="4"/>
  <c r="V507" i="4" s="1"/>
  <c r="T507" i="4"/>
  <c r="U499" i="4"/>
  <c r="V499" i="4" s="1"/>
  <c r="AN499" i="4"/>
  <c r="T499" i="4"/>
  <c r="AN483" i="4"/>
  <c r="U483" i="4"/>
  <c r="V483" i="4" s="1"/>
  <c r="T483" i="4"/>
  <c r="AN475" i="4"/>
  <c r="U475" i="4"/>
  <c r="V475" i="4" s="1"/>
  <c r="T475" i="4"/>
  <c r="U463" i="4"/>
  <c r="V463" i="4" s="1"/>
  <c r="AN463" i="4"/>
  <c r="T463" i="4"/>
  <c r="U459" i="4"/>
  <c r="V459" i="4" s="1"/>
  <c r="AN459" i="4"/>
  <c r="T459" i="4"/>
  <c r="U447" i="4"/>
  <c r="V447" i="4" s="1"/>
  <c r="AN447" i="4"/>
  <c r="T447" i="4"/>
  <c r="U431" i="4"/>
  <c r="V431" i="4" s="1"/>
  <c r="AN431" i="4"/>
  <c r="T431" i="4"/>
  <c r="U371" i="4"/>
  <c r="V371" i="4" s="1"/>
  <c r="AN371" i="4"/>
  <c r="T371" i="4"/>
  <c r="AN1122" i="4"/>
  <c r="T1122" i="4"/>
  <c r="U1122" i="4"/>
  <c r="V1122" i="4" s="1"/>
  <c r="AN1114" i="4"/>
  <c r="T1114" i="4"/>
  <c r="U1114" i="4"/>
  <c r="V1114" i="4" s="1"/>
  <c r="AN1106" i="4"/>
  <c r="U1106" i="4"/>
  <c r="V1106" i="4" s="1"/>
  <c r="T1106" i="4"/>
  <c r="U1094" i="4"/>
  <c r="V1094" i="4" s="1"/>
  <c r="AN1094" i="4"/>
  <c r="T1094" i="4"/>
  <c r="AN1086" i="4"/>
  <c r="T1086" i="4"/>
  <c r="U1086" i="4"/>
  <c r="V1086" i="4" s="1"/>
  <c r="U1078" i="4"/>
  <c r="V1078" i="4" s="1"/>
  <c r="AN1078" i="4"/>
  <c r="T1078" i="4"/>
  <c r="U1070" i="4"/>
  <c r="V1070" i="4" s="1"/>
  <c r="AN1070" i="4"/>
  <c r="T1070" i="4"/>
  <c r="U1062" i="4"/>
  <c r="V1062" i="4" s="1"/>
  <c r="AN1062" i="4"/>
  <c r="T1062" i="4"/>
  <c r="AN1054" i="4"/>
  <c r="T1054" i="4"/>
  <c r="U1054" i="4"/>
  <c r="V1054" i="4" s="1"/>
  <c r="U1046" i="4"/>
  <c r="V1046" i="4" s="1"/>
  <c r="AN1046" i="4"/>
  <c r="T1046" i="4"/>
  <c r="AN1042" i="4"/>
  <c r="U1042" i="4"/>
  <c r="V1042" i="4" s="1"/>
  <c r="T1042" i="4"/>
  <c r="AN1034" i="4"/>
  <c r="T1034" i="4"/>
  <c r="U1034" i="4"/>
  <c r="V1034" i="4" s="1"/>
  <c r="AN1026" i="4"/>
  <c r="U1026" i="4"/>
  <c r="V1026" i="4" s="1"/>
  <c r="T1026" i="4"/>
  <c r="AN1018" i="4"/>
  <c r="T1018" i="4"/>
  <c r="U1018" i="4"/>
  <c r="V1018" i="4" s="1"/>
  <c r="AN1010" i="4"/>
  <c r="U1010" i="4"/>
  <c r="V1010" i="4" s="1"/>
  <c r="T1010" i="4"/>
  <c r="AN1002" i="4"/>
  <c r="T1002" i="4"/>
  <c r="U1002" i="4"/>
  <c r="V1002" i="4" s="1"/>
  <c r="AN994" i="4"/>
  <c r="U994" i="4"/>
  <c r="V994" i="4" s="1"/>
  <c r="T994" i="4"/>
  <c r="AN986" i="4"/>
  <c r="T986" i="4"/>
  <c r="U986" i="4"/>
  <c r="V986" i="4" s="1"/>
  <c r="U974" i="4"/>
  <c r="V974" i="4" s="1"/>
  <c r="AN974" i="4"/>
  <c r="T974" i="4"/>
  <c r="U966" i="4"/>
  <c r="V966" i="4" s="1"/>
  <c r="AN966" i="4"/>
  <c r="T966" i="4"/>
  <c r="U958" i="4"/>
  <c r="V958" i="4" s="1"/>
  <c r="AN958" i="4"/>
  <c r="T958" i="4"/>
  <c r="AN954" i="4"/>
  <c r="U954" i="4"/>
  <c r="V954" i="4" s="1"/>
  <c r="T954" i="4"/>
  <c r="U942" i="4"/>
  <c r="V942" i="4" s="1"/>
  <c r="AN942" i="4"/>
  <c r="T942" i="4"/>
  <c r="U610" i="4"/>
  <c r="V610" i="4" s="1"/>
  <c r="AN610" i="4"/>
  <c r="T610" i="4"/>
  <c r="U602" i="4"/>
  <c r="V602" i="4" s="1"/>
  <c r="AN602" i="4"/>
  <c r="T602" i="4"/>
  <c r="AN578" i="4"/>
  <c r="T578" i="4"/>
  <c r="U578" i="4"/>
  <c r="V578" i="4" s="1"/>
  <c r="AN506" i="4"/>
  <c r="U506" i="4"/>
  <c r="V506" i="4" s="1"/>
  <c r="T506" i="4"/>
  <c r="AN937" i="4"/>
  <c r="AN1120" i="4"/>
  <c r="U1120" i="4"/>
  <c r="V1120" i="4" s="1"/>
  <c r="T1120" i="4"/>
  <c r="U1100" i="4"/>
  <c r="V1100" i="4" s="1"/>
  <c r="AN1100" i="4"/>
  <c r="T1100" i="4"/>
  <c r="U1076" i="4"/>
  <c r="V1076" i="4" s="1"/>
  <c r="AN1076" i="4"/>
  <c r="T1076" i="4"/>
  <c r="AN1048" i="4"/>
  <c r="U1048" i="4"/>
  <c r="V1048" i="4" s="1"/>
  <c r="T1048" i="4"/>
  <c r="AN1016" i="4"/>
  <c r="U1016" i="4"/>
  <c r="V1016" i="4" s="1"/>
  <c r="T1016" i="4"/>
  <c r="AN980" i="4"/>
  <c r="U980" i="4"/>
  <c r="V980" i="4" s="1"/>
  <c r="T980" i="4"/>
  <c r="U956" i="4"/>
  <c r="V956" i="4" s="1"/>
  <c r="AN956" i="4"/>
  <c r="T956" i="4"/>
  <c r="AN596" i="4"/>
  <c r="U596" i="4"/>
  <c r="V596" i="4" s="1"/>
  <c r="T596" i="4"/>
  <c r="U564" i="4"/>
  <c r="V564" i="4" s="1"/>
  <c r="AN564" i="4"/>
  <c r="T564" i="4"/>
  <c r="U532" i="4"/>
  <c r="V532" i="4" s="1"/>
  <c r="AN532" i="4"/>
  <c r="T532" i="4"/>
  <c r="U500" i="4"/>
  <c r="V500" i="4" s="1"/>
  <c r="T500" i="4"/>
  <c r="AN500" i="4"/>
  <c r="U468" i="4"/>
  <c r="V468" i="4" s="1"/>
  <c r="AN468" i="4"/>
  <c r="T468" i="4"/>
  <c r="U436" i="4"/>
  <c r="V436" i="4" s="1"/>
  <c r="AN436" i="4"/>
  <c r="T436" i="4"/>
  <c r="AN408" i="4"/>
  <c r="U408" i="4"/>
  <c r="V408" i="4" s="1"/>
  <c r="T408" i="4"/>
  <c r="U376" i="4"/>
  <c r="V376" i="4" s="1"/>
  <c r="AN376" i="4"/>
  <c r="T376" i="4"/>
  <c r="AN344" i="4"/>
  <c r="T344" i="4"/>
  <c r="U344" i="4"/>
  <c r="V344" i="4" s="1"/>
  <c r="U312" i="4"/>
  <c r="V312" i="4" s="1"/>
  <c r="AN312" i="4"/>
  <c r="T312" i="4"/>
  <c r="AN280" i="4"/>
  <c r="U280" i="4"/>
  <c r="V280" i="4" s="1"/>
  <c r="T280" i="4"/>
  <c r="U244" i="4"/>
  <c r="V244" i="4" s="1"/>
  <c r="AN244" i="4"/>
  <c r="T244" i="4"/>
  <c r="U212" i="4"/>
  <c r="V212" i="4" s="1"/>
  <c r="AN212" i="4"/>
  <c r="T212" i="4"/>
  <c r="U180" i="4"/>
  <c r="V180" i="4" s="1"/>
  <c r="AN180" i="4"/>
  <c r="T180" i="4"/>
  <c r="U156" i="4"/>
  <c r="V156" i="4" s="1"/>
  <c r="AN156" i="4"/>
  <c r="T156" i="4"/>
  <c r="AN120" i="4"/>
  <c r="U120" i="4"/>
  <c r="V120" i="4" s="1"/>
  <c r="T120" i="4"/>
  <c r="AN88" i="4"/>
  <c r="U88" i="4"/>
  <c r="V88" i="4" s="1"/>
  <c r="T88" i="4"/>
  <c r="AN56" i="4"/>
  <c r="U56" i="4"/>
  <c r="V56" i="4" s="1"/>
  <c r="T56" i="4"/>
  <c r="AN8" i="4"/>
  <c r="U8" i="4"/>
  <c r="V8" i="4" s="1"/>
  <c r="T8" i="4"/>
  <c r="U1117" i="4"/>
  <c r="V1117" i="4" s="1"/>
  <c r="AN1117" i="4"/>
  <c r="T1117" i="4"/>
  <c r="AN1109" i="4"/>
  <c r="U1109" i="4"/>
  <c r="V1109" i="4" s="1"/>
  <c r="T1109" i="4"/>
  <c r="U1101" i="4"/>
  <c r="V1101" i="4" s="1"/>
  <c r="AN1101" i="4"/>
  <c r="T1101" i="4"/>
  <c r="U1093" i="4"/>
  <c r="V1093" i="4" s="1"/>
  <c r="AN1093" i="4"/>
  <c r="T1093" i="4"/>
  <c r="U1085" i="4"/>
  <c r="V1085" i="4" s="1"/>
  <c r="AN1085" i="4"/>
  <c r="T1085" i="4"/>
  <c r="U1077" i="4"/>
  <c r="V1077" i="4" s="1"/>
  <c r="AN1077" i="4"/>
  <c r="T1077" i="4"/>
  <c r="U1069" i="4"/>
  <c r="V1069" i="4" s="1"/>
  <c r="AN1069" i="4"/>
  <c r="T1069" i="4"/>
  <c r="U1061" i="4"/>
  <c r="V1061" i="4" s="1"/>
  <c r="AN1061" i="4"/>
  <c r="T1061" i="4"/>
  <c r="U1049" i="4"/>
  <c r="V1049" i="4" s="1"/>
  <c r="AN1049" i="4"/>
  <c r="T1049" i="4"/>
  <c r="U1041" i="4"/>
  <c r="V1041" i="4" s="1"/>
  <c r="AN1041" i="4"/>
  <c r="T1041" i="4"/>
  <c r="U1033" i="4"/>
  <c r="V1033" i="4" s="1"/>
  <c r="AN1033" i="4"/>
  <c r="T1033" i="4"/>
  <c r="U1025" i="4"/>
  <c r="V1025" i="4" s="1"/>
  <c r="AN1025" i="4"/>
  <c r="T1025" i="4"/>
  <c r="U1017" i="4"/>
  <c r="V1017" i="4" s="1"/>
  <c r="AN1017" i="4"/>
  <c r="T1017" i="4"/>
  <c r="U1013" i="4"/>
  <c r="V1013" i="4" s="1"/>
  <c r="AN1013" i="4"/>
  <c r="T1013" i="4"/>
  <c r="U1005" i="4"/>
  <c r="V1005" i="4" s="1"/>
  <c r="AN1005" i="4"/>
  <c r="T1005" i="4"/>
  <c r="U997" i="4"/>
  <c r="V997" i="4" s="1"/>
  <c r="AN997" i="4"/>
  <c r="T997" i="4"/>
  <c r="U989" i="4"/>
  <c r="V989" i="4" s="1"/>
  <c r="AN989" i="4"/>
  <c r="T989" i="4"/>
  <c r="U981" i="4"/>
  <c r="V981" i="4" s="1"/>
  <c r="T981" i="4"/>
  <c r="AN981" i="4"/>
  <c r="U973" i="4"/>
  <c r="V973" i="4" s="1"/>
  <c r="AN973" i="4"/>
  <c r="T973" i="4"/>
  <c r="U965" i="4"/>
  <c r="V965" i="4" s="1"/>
  <c r="AN965" i="4"/>
  <c r="T965" i="4"/>
  <c r="U957" i="4"/>
  <c r="V957" i="4" s="1"/>
  <c r="AN957" i="4"/>
  <c r="T957" i="4"/>
  <c r="AN949" i="4"/>
  <c r="U949" i="4"/>
  <c r="V949" i="4" s="1"/>
  <c r="T949" i="4"/>
  <c r="U613" i="4"/>
  <c r="V613" i="4" s="1"/>
  <c r="AN613" i="4"/>
  <c r="T613" i="4"/>
  <c r="U605" i="4"/>
  <c r="V605" i="4" s="1"/>
  <c r="AN605" i="4"/>
  <c r="T605" i="4"/>
  <c r="U597" i="4"/>
  <c r="V597" i="4" s="1"/>
  <c r="AN597" i="4"/>
  <c r="T597" i="4"/>
  <c r="AN589" i="4"/>
  <c r="U589" i="4"/>
  <c r="V589" i="4" s="1"/>
  <c r="T589" i="4"/>
  <c r="U581" i="4"/>
  <c r="V581" i="4" s="1"/>
  <c r="AN581" i="4"/>
  <c r="T581" i="4"/>
  <c r="U573" i="4"/>
  <c r="V573" i="4" s="1"/>
  <c r="AN573" i="4"/>
  <c r="T573" i="4"/>
  <c r="U565" i="4"/>
  <c r="V565" i="4" s="1"/>
  <c r="AN565" i="4"/>
  <c r="T565" i="4"/>
  <c r="U557" i="4"/>
  <c r="V557" i="4" s="1"/>
  <c r="AN557" i="4"/>
  <c r="T557" i="4"/>
  <c r="U549" i="4"/>
  <c r="V549" i="4" s="1"/>
  <c r="AN549" i="4"/>
  <c r="T549" i="4"/>
  <c r="AN541" i="4"/>
  <c r="U541" i="4"/>
  <c r="V541" i="4" s="1"/>
  <c r="T541" i="4"/>
  <c r="AN533" i="4"/>
  <c r="U533" i="4"/>
  <c r="V533" i="4" s="1"/>
  <c r="T533" i="4"/>
  <c r="U525" i="4"/>
  <c r="V525" i="4" s="1"/>
  <c r="AN525" i="4"/>
  <c r="T525" i="4"/>
  <c r="U521" i="4"/>
  <c r="V521" i="4" s="1"/>
  <c r="AN521" i="4"/>
  <c r="T521" i="4"/>
  <c r="AN513" i="4"/>
  <c r="U513" i="4"/>
  <c r="V513" i="4" s="1"/>
  <c r="T513" i="4"/>
  <c r="U501" i="4"/>
  <c r="V501" i="4" s="1"/>
  <c r="AN501" i="4"/>
  <c r="T501" i="4"/>
  <c r="U493" i="4"/>
  <c r="V493" i="4" s="1"/>
  <c r="AN493" i="4"/>
  <c r="T493" i="4"/>
  <c r="U485" i="4"/>
  <c r="V485" i="4" s="1"/>
  <c r="AN485" i="4"/>
  <c r="T485" i="4"/>
  <c r="U477" i="4"/>
  <c r="V477" i="4" s="1"/>
  <c r="AN477" i="4"/>
  <c r="T477" i="4"/>
  <c r="U469" i="4"/>
  <c r="V469" i="4" s="1"/>
  <c r="AN469" i="4"/>
  <c r="T469" i="4"/>
  <c r="U461" i="4"/>
  <c r="V461" i="4" s="1"/>
  <c r="AN461" i="4"/>
  <c r="T461" i="4"/>
  <c r="U453" i="4"/>
  <c r="V453" i="4" s="1"/>
  <c r="AN453" i="4"/>
  <c r="T453" i="4"/>
  <c r="U445" i="4"/>
  <c r="V445" i="4" s="1"/>
  <c r="AN445" i="4"/>
  <c r="T445" i="4"/>
  <c r="U437" i="4"/>
  <c r="V437" i="4" s="1"/>
  <c r="AN437" i="4"/>
  <c r="T437" i="4"/>
  <c r="AN429" i="4"/>
  <c r="U429" i="4"/>
  <c r="V429" i="4" s="1"/>
  <c r="T429" i="4"/>
  <c r="U425" i="4"/>
  <c r="V425" i="4" s="1"/>
  <c r="AN425" i="4"/>
  <c r="T425" i="4"/>
  <c r="U421" i="4"/>
  <c r="V421" i="4" s="1"/>
  <c r="AN421" i="4"/>
  <c r="T421" i="4"/>
  <c r="AN417" i="4"/>
  <c r="T417" i="4"/>
  <c r="U417" i="4"/>
  <c r="V417" i="4" s="1"/>
  <c r="U413" i="4"/>
  <c r="V413" i="4" s="1"/>
  <c r="AN413" i="4"/>
  <c r="T413" i="4"/>
  <c r="U409" i="4"/>
  <c r="V409" i="4" s="1"/>
  <c r="AN409" i="4"/>
  <c r="T409" i="4"/>
  <c r="U405" i="4"/>
  <c r="V405" i="4" s="1"/>
  <c r="AN405" i="4"/>
  <c r="T405" i="4"/>
  <c r="U401" i="4"/>
  <c r="V401" i="4" s="1"/>
  <c r="AN401" i="4"/>
  <c r="T401" i="4"/>
  <c r="U397" i="4"/>
  <c r="V397" i="4" s="1"/>
  <c r="AN397" i="4"/>
  <c r="T397" i="4"/>
  <c r="U393" i="4"/>
  <c r="V393" i="4" s="1"/>
  <c r="AN393" i="4"/>
  <c r="T393" i="4"/>
  <c r="U389" i="4"/>
  <c r="V389" i="4" s="1"/>
  <c r="AN389" i="4"/>
  <c r="T389" i="4"/>
  <c r="U381" i="4"/>
  <c r="V381" i="4" s="1"/>
  <c r="AN381" i="4"/>
  <c r="T381" i="4"/>
  <c r="U377" i="4"/>
  <c r="V377" i="4" s="1"/>
  <c r="AN377" i="4"/>
  <c r="T377" i="4"/>
  <c r="U373" i="4"/>
  <c r="V373" i="4" s="1"/>
  <c r="AN373" i="4"/>
  <c r="T373" i="4"/>
  <c r="U369" i="4"/>
  <c r="V369" i="4" s="1"/>
  <c r="AN369" i="4"/>
  <c r="T369" i="4"/>
  <c r="AN365" i="4"/>
  <c r="U365" i="4"/>
  <c r="V365" i="4" s="1"/>
  <c r="T365" i="4"/>
  <c r="U361" i="4"/>
  <c r="V361" i="4" s="1"/>
  <c r="AN361" i="4"/>
  <c r="T361" i="4"/>
  <c r="U357" i="4"/>
  <c r="V357" i="4" s="1"/>
  <c r="T357" i="4"/>
  <c r="AN357" i="4"/>
  <c r="AN353" i="4"/>
  <c r="U353" i="4"/>
  <c r="V353" i="4" s="1"/>
  <c r="T353" i="4"/>
  <c r="U349" i="4"/>
  <c r="V349" i="4" s="1"/>
  <c r="AN349" i="4"/>
  <c r="T349" i="4"/>
  <c r="U345" i="4"/>
  <c r="V345" i="4" s="1"/>
  <c r="AN345" i="4"/>
  <c r="T345" i="4"/>
  <c r="U341" i="4"/>
  <c r="V341" i="4" s="1"/>
  <c r="AN341" i="4"/>
  <c r="T341" i="4"/>
  <c r="U337" i="4"/>
  <c r="V337" i="4" s="1"/>
  <c r="AN337" i="4"/>
  <c r="T337" i="4"/>
  <c r="U333" i="4"/>
  <c r="V333" i="4" s="1"/>
  <c r="AN333" i="4"/>
  <c r="T333" i="4"/>
  <c r="U329" i="4"/>
  <c r="V329" i="4" s="1"/>
  <c r="AN329" i="4"/>
  <c r="T329" i="4"/>
  <c r="U325" i="4"/>
  <c r="V325" i="4" s="1"/>
  <c r="AN325" i="4"/>
  <c r="T325" i="4"/>
  <c r="AN321" i="4"/>
  <c r="T321" i="4"/>
  <c r="U321" i="4"/>
  <c r="V321" i="4" s="1"/>
  <c r="U317" i="4"/>
  <c r="V317" i="4" s="1"/>
  <c r="AN317" i="4"/>
  <c r="T317" i="4"/>
  <c r="U313" i="4"/>
  <c r="V313" i="4" s="1"/>
  <c r="AN313" i="4"/>
  <c r="T313" i="4"/>
  <c r="U309" i="4"/>
  <c r="V309" i="4" s="1"/>
  <c r="AN309" i="4"/>
  <c r="T309" i="4"/>
  <c r="U305" i="4"/>
  <c r="V305" i="4" s="1"/>
  <c r="AN305" i="4"/>
  <c r="T305" i="4"/>
  <c r="U301" i="4"/>
  <c r="V301" i="4" s="1"/>
  <c r="AN301" i="4"/>
  <c r="T301" i="4"/>
  <c r="U297" i="4"/>
  <c r="V297" i="4" s="1"/>
  <c r="AN297" i="4"/>
  <c r="T297" i="4"/>
  <c r="AN293" i="4"/>
  <c r="T293" i="4"/>
  <c r="U293" i="4"/>
  <c r="V293" i="4" s="1"/>
  <c r="AN289" i="4"/>
  <c r="T289" i="4"/>
  <c r="U289" i="4"/>
  <c r="V289" i="4" s="1"/>
  <c r="U285" i="4"/>
  <c r="V285" i="4" s="1"/>
  <c r="AN285" i="4"/>
  <c r="T285" i="4"/>
  <c r="U281" i="4"/>
  <c r="V281" i="4" s="1"/>
  <c r="AN281" i="4"/>
  <c r="T281" i="4"/>
  <c r="U277" i="4"/>
  <c r="V277" i="4" s="1"/>
  <c r="AN277" i="4"/>
  <c r="T277" i="4"/>
  <c r="U273" i="4"/>
  <c r="V273" i="4" s="1"/>
  <c r="AN273" i="4"/>
  <c r="T273" i="4"/>
  <c r="U269" i="4"/>
  <c r="V269" i="4" s="1"/>
  <c r="AN269" i="4"/>
  <c r="T269" i="4"/>
  <c r="U265" i="4"/>
  <c r="V265" i="4" s="1"/>
  <c r="AN265" i="4"/>
  <c r="T265" i="4"/>
  <c r="U261" i="4"/>
  <c r="V261" i="4" s="1"/>
  <c r="AN261" i="4"/>
  <c r="T261" i="4"/>
  <c r="T257" i="4"/>
  <c r="AN257" i="4"/>
  <c r="U257" i="4"/>
  <c r="V257" i="4" s="1"/>
  <c r="U253" i="4"/>
  <c r="V253" i="4" s="1"/>
  <c r="AN253" i="4"/>
  <c r="T253" i="4"/>
  <c r="U249" i="4"/>
  <c r="V249" i="4" s="1"/>
  <c r="AN249" i="4"/>
  <c r="T249" i="4"/>
  <c r="U245" i="4"/>
  <c r="V245" i="4" s="1"/>
  <c r="AN245" i="4"/>
  <c r="T245" i="4"/>
  <c r="U241" i="4"/>
  <c r="V241" i="4" s="1"/>
  <c r="AN241" i="4"/>
  <c r="T241" i="4"/>
  <c r="U237" i="4"/>
  <c r="V237" i="4" s="1"/>
  <c r="AN237" i="4"/>
  <c r="T237" i="4"/>
  <c r="AN233" i="4"/>
  <c r="U233" i="4"/>
  <c r="V233" i="4" s="1"/>
  <c r="T233" i="4"/>
  <c r="U229" i="4"/>
  <c r="V229" i="4" s="1"/>
  <c r="AN229" i="4"/>
  <c r="T229" i="4"/>
  <c r="AN225" i="4"/>
  <c r="T225" i="4"/>
  <c r="U225" i="4"/>
  <c r="V225" i="4" s="1"/>
  <c r="U221" i="4"/>
  <c r="V221" i="4" s="1"/>
  <c r="AN221" i="4"/>
  <c r="T221" i="4"/>
  <c r="U217" i="4"/>
  <c r="V217" i="4" s="1"/>
  <c r="AN217" i="4"/>
  <c r="T217" i="4"/>
  <c r="AN213" i="4"/>
  <c r="U213" i="4"/>
  <c r="V213" i="4" s="1"/>
  <c r="T213" i="4"/>
  <c r="AN209" i="4"/>
  <c r="U209" i="4"/>
  <c r="V209" i="4" s="1"/>
  <c r="T209" i="4"/>
  <c r="U205" i="4"/>
  <c r="V205" i="4" s="1"/>
  <c r="AN205" i="4"/>
  <c r="T205" i="4"/>
  <c r="U201" i="4"/>
  <c r="V201" i="4" s="1"/>
  <c r="AN201" i="4"/>
  <c r="T201" i="4"/>
  <c r="U197" i="4"/>
  <c r="V197" i="4" s="1"/>
  <c r="AN197" i="4"/>
  <c r="T197" i="4"/>
  <c r="T193" i="4"/>
  <c r="AN193" i="4"/>
  <c r="U193" i="4"/>
  <c r="V193" i="4" s="1"/>
  <c r="U189" i="4"/>
  <c r="V189" i="4" s="1"/>
  <c r="AN189" i="4"/>
  <c r="T189" i="4"/>
  <c r="U185" i="4"/>
  <c r="V185" i="4" s="1"/>
  <c r="AN185" i="4"/>
  <c r="T185" i="4"/>
  <c r="AN181" i="4"/>
  <c r="U181" i="4"/>
  <c r="V181" i="4" s="1"/>
  <c r="T181" i="4"/>
  <c r="U177" i="4"/>
  <c r="V177" i="4" s="1"/>
  <c r="AN177" i="4"/>
  <c r="T177" i="4"/>
  <c r="AN173" i="4"/>
  <c r="U173" i="4"/>
  <c r="V173" i="4" s="1"/>
  <c r="T173" i="4"/>
  <c r="U169" i="4"/>
  <c r="V169" i="4" s="1"/>
  <c r="AN169" i="4"/>
  <c r="T169" i="4"/>
  <c r="U165" i="4"/>
  <c r="V165" i="4" s="1"/>
  <c r="AN165" i="4"/>
  <c r="T165" i="4"/>
  <c r="AN161" i="4"/>
  <c r="U161" i="4"/>
  <c r="V161" i="4" s="1"/>
  <c r="T161" i="4"/>
  <c r="U157" i="4"/>
  <c r="V157" i="4" s="1"/>
  <c r="AN157" i="4"/>
  <c r="T157" i="4"/>
  <c r="U153" i="4"/>
  <c r="V153" i="4" s="1"/>
  <c r="AN153" i="4"/>
  <c r="T153" i="4"/>
  <c r="U149" i="4"/>
  <c r="V149" i="4" s="1"/>
  <c r="AN149" i="4"/>
  <c r="T149" i="4"/>
  <c r="AN145" i="4"/>
  <c r="U145" i="4"/>
  <c r="V145" i="4" s="1"/>
  <c r="T145" i="4"/>
  <c r="U141" i="4"/>
  <c r="V141" i="4" s="1"/>
  <c r="AN141" i="4"/>
  <c r="T141" i="4"/>
  <c r="U137" i="4"/>
  <c r="V137" i="4" s="1"/>
  <c r="AN137" i="4"/>
  <c r="T137" i="4"/>
  <c r="U133" i="4"/>
  <c r="V133" i="4" s="1"/>
  <c r="T133" i="4"/>
  <c r="AN133" i="4"/>
  <c r="AN129" i="4"/>
  <c r="T129" i="4"/>
  <c r="U129" i="4"/>
  <c r="V129" i="4" s="1"/>
  <c r="U125" i="4"/>
  <c r="V125" i="4" s="1"/>
  <c r="AN125" i="4"/>
  <c r="T125" i="4"/>
  <c r="U121" i="4"/>
  <c r="V121" i="4" s="1"/>
  <c r="AN121" i="4"/>
  <c r="T121" i="4"/>
  <c r="AN117" i="4"/>
  <c r="U117" i="4"/>
  <c r="V117" i="4" s="1"/>
  <c r="T117" i="4"/>
  <c r="AN113" i="4"/>
  <c r="U113" i="4"/>
  <c r="V113" i="4" s="1"/>
  <c r="T113" i="4"/>
  <c r="AN109" i="4"/>
  <c r="U109" i="4"/>
  <c r="V109" i="4" s="1"/>
  <c r="T109" i="4"/>
  <c r="U105" i="4"/>
  <c r="V105" i="4" s="1"/>
  <c r="AN105" i="4"/>
  <c r="T105" i="4"/>
  <c r="AN101" i="4"/>
  <c r="T101" i="4"/>
  <c r="U101" i="4"/>
  <c r="V101" i="4" s="1"/>
  <c r="AN97" i="4"/>
  <c r="T97" i="4"/>
  <c r="U97" i="4"/>
  <c r="V97" i="4" s="1"/>
  <c r="AN93" i="4"/>
  <c r="U93" i="4"/>
  <c r="V93" i="4" s="1"/>
  <c r="T93" i="4"/>
  <c r="U89" i="4"/>
  <c r="V89" i="4" s="1"/>
  <c r="AN89" i="4"/>
  <c r="T89" i="4"/>
  <c r="AN85" i="4"/>
  <c r="T85" i="4"/>
  <c r="U85" i="4"/>
  <c r="V85" i="4" s="1"/>
  <c r="U81" i="4"/>
  <c r="V81" i="4" s="1"/>
  <c r="AN81" i="4"/>
  <c r="T81" i="4"/>
  <c r="AN77" i="4"/>
  <c r="U77" i="4"/>
  <c r="V77" i="4" s="1"/>
  <c r="T77" i="4"/>
  <c r="U73" i="4"/>
  <c r="V73" i="4" s="1"/>
  <c r="AN73" i="4"/>
  <c r="T73" i="4"/>
  <c r="AN69" i="4"/>
  <c r="U69" i="4"/>
  <c r="V69" i="4" s="1"/>
  <c r="T69" i="4"/>
  <c r="AN65" i="4"/>
  <c r="T65" i="4"/>
  <c r="U65" i="4"/>
  <c r="V65" i="4" s="1"/>
  <c r="AN61" i="4"/>
  <c r="U61" i="4"/>
  <c r="V61" i="4" s="1"/>
  <c r="T61" i="4"/>
  <c r="U57" i="4"/>
  <c r="V57" i="4" s="1"/>
  <c r="AN57" i="4"/>
  <c r="T57" i="4"/>
  <c r="AN53" i="4"/>
  <c r="U53" i="4"/>
  <c r="V53" i="4" s="1"/>
  <c r="T53" i="4"/>
  <c r="U49" i="4"/>
  <c r="V49" i="4" s="1"/>
  <c r="AN49" i="4"/>
  <c r="T49" i="4"/>
  <c r="AN45" i="4"/>
  <c r="U45" i="4"/>
  <c r="V45" i="4" s="1"/>
  <c r="T45" i="4"/>
  <c r="U41" i="4"/>
  <c r="V41" i="4" s="1"/>
  <c r="AN41" i="4"/>
  <c r="T41" i="4"/>
  <c r="AN37" i="4"/>
  <c r="U37" i="4"/>
  <c r="V37" i="4" s="1"/>
  <c r="T37" i="4"/>
  <c r="AN33" i="4"/>
  <c r="T33" i="4"/>
  <c r="U33" i="4"/>
  <c r="V33" i="4" s="1"/>
  <c r="AN29" i="4"/>
  <c r="T29" i="4"/>
  <c r="U29" i="4"/>
  <c r="V29" i="4" s="1"/>
  <c r="AN25" i="4"/>
  <c r="T25" i="4"/>
  <c r="U25" i="4"/>
  <c r="V25" i="4" s="1"/>
  <c r="AN21" i="4"/>
  <c r="T21" i="4"/>
  <c r="U21" i="4"/>
  <c r="V21" i="4" s="1"/>
  <c r="U17" i="4"/>
  <c r="V17" i="4" s="1"/>
  <c r="AN17" i="4"/>
  <c r="T17" i="4"/>
  <c r="AN13" i="4"/>
  <c r="U13" i="4"/>
  <c r="V13" i="4" s="1"/>
  <c r="T13" i="4"/>
  <c r="U9" i="4"/>
  <c r="V9" i="4" s="1"/>
  <c r="AN9" i="4"/>
  <c r="T9" i="4"/>
  <c r="AN5" i="4"/>
  <c r="U5" i="4"/>
  <c r="V5" i="4" s="1"/>
  <c r="T5" i="4"/>
  <c r="AN936" i="4"/>
  <c r="AN592" i="4"/>
  <c r="U592" i="4"/>
  <c r="V592" i="4" s="1"/>
  <c r="T592" i="4"/>
  <c r="AN560" i="4"/>
  <c r="U560" i="4"/>
  <c r="V560" i="4" s="1"/>
  <c r="T560" i="4"/>
  <c r="AN528" i="4"/>
  <c r="U528" i="4"/>
  <c r="V528" i="4" s="1"/>
  <c r="T528" i="4"/>
  <c r="AN496" i="4"/>
  <c r="U496" i="4"/>
  <c r="V496" i="4" s="1"/>
  <c r="T496" i="4"/>
  <c r="AN464" i="4"/>
  <c r="T464" i="4"/>
  <c r="U464" i="4"/>
  <c r="V464" i="4" s="1"/>
  <c r="AN432" i="4"/>
  <c r="U432" i="4"/>
  <c r="V432" i="4" s="1"/>
  <c r="T432" i="4"/>
  <c r="AN400" i="4"/>
  <c r="U400" i="4"/>
  <c r="V400" i="4" s="1"/>
  <c r="T400" i="4"/>
  <c r="AN368" i="4"/>
  <c r="U368" i="4"/>
  <c r="V368" i="4" s="1"/>
  <c r="T368" i="4"/>
  <c r="AN336" i="4"/>
  <c r="U336" i="4"/>
  <c r="V336" i="4" s="1"/>
  <c r="T336" i="4"/>
  <c r="AN304" i="4"/>
  <c r="U304" i="4"/>
  <c r="V304" i="4" s="1"/>
  <c r="T304" i="4"/>
  <c r="AN272" i="4"/>
  <c r="U272" i="4"/>
  <c r="V272" i="4" s="1"/>
  <c r="T272" i="4"/>
  <c r="AN240" i="4"/>
  <c r="U240" i="4"/>
  <c r="V240" i="4" s="1"/>
  <c r="T240" i="4"/>
  <c r="AN208" i="4"/>
  <c r="T208" i="4"/>
  <c r="U208" i="4"/>
  <c r="V208" i="4" s="1"/>
  <c r="AN176" i="4"/>
  <c r="U176" i="4"/>
  <c r="V176" i="4" s="1"/>
  <c r="T176" i="4"/>
  <c r="AN144" i="4"/>
  <c r="U144" i="4"/>
  <c r="V144" i="4" s="1"/>
  <c r="T144" i="4"/>
  <c r="AN112" i="4"/>
  <c r="U112" i="4"/>
  <c r="V112" i="4" s="1"/>
  <c r="T112" i="4"/>
  <c r="AN80" i="4"/>
  <c r="U80" i="4"/>
  <c r="V80" i="4" s="1"/>
  <c r="T80" i="4"/>
  <c r="AN48" i="4"/>
  <c r="U48" i="4"/>
  <c r="V48" i="4" s="1"/>
  <c r="T48" i="4"/>
  <c r="U20" i="4"/>
  <c r="V20" i="4" s="1"/>
  <c r="AN20" i="4"/>
  <c r="T20" i="4"/>
  <c r="U1121" i="4"/>
  <c r="V1121" i="4" s="1"/>
  <c r="AN1121" i="4"/>
  <c r="T1121" i="4"/>
  <c r="U1113" i="4"/>
  <c r="V1113" i="4" s="1"/>
  <c r="AN1113" i="4"/>
  <c r="T1113" i="4"/>
  <c r="U1105" i="4"/>
  <c r="V1105" i="4" s="1"/>
  <c r="AN1105" i="4"/>
  <c r="T1105" i="4"/>
  <c r="U1097" i="4"/>
  <c r="V1097" i="4" s="1"/>
  <c r="AN1097" i="4"/>
  <c r="T1097" i="4"/>
  <c r="U1089" i="4"/>
  <c r="V1089" i="4" s="1"/>
  <c r="AN1089" i="4"/>
  <c r="T1089" i="4"/>
  <c r="AN1081" i="4"/>
  <c r="U1081" i="4"/>
  <c r="V1081" i="4" s="1"/>
  <c r="T1081" i="4"/>
  <c r="U1073" i="4"/>
  <c r="V1073" i="4" s="1"/>
  <c r="AN1073" i="4"/>
  <c r="T1073" i="4"/>
  <c r="U1065" i="4"/>
  <c r="V1065" i="4" s="1"/>
  <c r="AN1065" i="4"/>
  <c r="T1065" i="4"/>
  <c r="AN1057" i="4"/>
  <c r="U1057" i="4"/>
  <c r="V1057" i="4" s="1"/>
  <c r="T1057" i="4"/>
  <c r="U1053" i="4"/>
  <c r="V1053" i="4" s="1"/>
  <c r="AN1053" i="4"/>
  <c r="T1053" i="4"/>
  <c r="U1045" i="4"/>
  <c r="V1045" i="4" s="1"/>
  <c r="AN1045" i="4"/>
  <c r="T1045" i="4"/>
  <c r="U1037" i="4"/>
  <c r="V1037" i="4" s="1"/>
  <c r="AN1037" i="4"/>
  <c r="T1037" i="4"/>
  <c r="U1029" i="4"/>
  <c r="V1029" i="4" s="1"/>
  <c r="AN1029" i="4"/>
  <c r="T1029" i="4"/>
  <c r="U1021" i="4"/>
  <c r="V1021" i="4" s="1"/>
  <c r="AN1021" i="4"/>
  <c r="T1021" i="4"/>
  <c r="U1009" i="4"/>
  <c r="V1009" i="4" s="1"/>
  <c r="AN1009" i="4"/>
  <c r="T1009" i="4"/>
  <c r="U1001" i="4"/>
  <c r="V1001" i="4" s="1"/>
  <c r="AN1001" i="4"/>
  <c r="T1001" i="4"/>
  <c r="U993" i="4"/>
  <c r="V993" i="4" s="1"/>
  <c r="AN993" i="4"/>
  <c r="T993" i="4"/>
  <c r="U985" i="4"/>
  <c r="V985" i="4" s="1"/>
  <c r="AN985" i="4"/>
  <c r="T985" i="4"/>
  <c r="U977" i="4"/>
  <c r="V977" i="4" s="1"/>
  <c r="AN977" i="4"/>
  <c r="T977" i="4"/>
  <c r="U969" i="4"/>
  <c r="V969" i="4" s="1"/>
  <c r="AN969" i="4"/>
  <c r="T969" i="4"/>
  <c r="U961" i="4"/>
  <c r="V961" i="4" s="1"/>
  <c r="AN961" i="4"/>
  <c r="T961" i="4"/>
  <c r="U953" i="4"/>
  <c r="V953" i="4" s="1"/>
  <c r="AN953" i="4"/>
  <c r="T953" i="4"/>
  <c r="U945" i="4"/>
  <c r="V945" i="4" s="1"/>
  <c r="AN945" i="4"/>
  <c r="T945" i="4"/>
  <c r="U941" i="4"/>
  <c r="V941" i="4" s="1"/>
  <c r="AN941" i="4"/>
  <c r="T941" i="4"/>
  <c r="AN609" i="4"/>
  <c r="T609" i="4"/>
  <c r="U609" i="4"/>
  <c r="V609" i="4" s="1"/>
  <c r="U601" i="4"/>
  <c r="V601" i="4" s="1"/>
  <c r="AN601" i="4"/>
  <c r="T601" i="4"/>
  <c r="U593" i="4"/>
  <c r="V593" i="4" s="1"/>
  <c r="AN593" i="4"/>
  <c r="T593" i="4"/>
  <c r="U585" i="4"/>
  <c r="V585" i="4" s="1"/>
  <c r="T585" i="4"/>
  <c r="AN585" i="4"/>
  <c r="U577" i="4"/>
  <c r="V577" i="4" s="1"/>
  <c r="AN577" i="4"/>
  <c r="T577" i="4"/>
  <c r="U569" i="4"/>
  <c r="V569" i="4" s="1"/>
  <c r="AN569" i="4"/>
  <c r="T569" i="4"/>
  <c r="AN561" i="4"/>
  <c r="U561" i="4"/>
  <c r="V561" i="4" s="1"/>
  <c r="T561" i="4"/>
  <c r="U553" i="4"/>
  <c r="V553" i="4" s="1"/>
  <c r="AN553" i="4"/>
  <c r="T553" i="4"/>
  <c r="AN545" i="4"/>
  <c r="T545" i="4"/>
  <c r="U545" i="4"/>
  <c r="V545" i="4" s="1"/>
  <c r="U537" i="4"/>
  <c r="V537" i="4" s="1"/>
  <c r="AN537" i="4"/>
  <c r="T537" i="4"/>
  <c r="U529" i="4"/>
  <c r="V529" i="4" s="1"/>
  <c r="AN529" i="4"/>
  <c r="T529" i="4"/>
  <c r="U517" i="4"/>
  <c r="V517" i="4" s="1"/>
  <c r="AN517" i="4"/>
  <c r="T517" i="4"/>
  <c r="U509" i="4"/>
  <c r="V509" i="4" s="1"/>
  <c r="AN509" i="4"/>
  <c r="T509" i="4"/>
  <c r="AN505" i="4"/>
  <c r="U505" i="4"/>
  <c r="V505" i="4" s="1"/>
  <c r="T505" i="4"/>
  <c r="U497" i="4"/>
  <c r="V497" i="4" s="1"/>
  <c r="AN497" i="4"/>
  <c r="T497" i="4"/>
  <c r="U489" i="4"/>
  <c r="V489" i="4" s="1"/>
  <c r="AN489" i="4"/>
  <c r="T489" i="4"/>
  <c r="AN481" i="4"/>
  <c r="T481" i="4"/>
  <c r="U481" i="4"/>
  <c r="V481" i="4" s="1"/>
  <c r="U473" i="4"/>
  <c r="V473" i="4" s="1"/>
  <c r="AN473" i="4"/>
  <c r="T473" i="4"/>
  <c r="AN465" i="4"/>
  <c r="U465" i="4"/>
  <c r="V465" i="4" s="1"/>
  <c r="T465" i="4"/>
  <c r="U457" i="4"/>
  <c r="V457" i="4" s="1"/>
  <c r="AN457" i="4"/>
  <c r="T457" i="4"/>
  <c r="T449" i="4"/>
  <c r="AN449" i="4"/>
  <c r="U449" i="4"/>
  <c r="V449" i="4" s="1"/>
  <c r="U441" i="4"/>
  <c r="V441" i="4" s="1"/>
  <c r="AN441" i="4"/>
  <c r="T441" i="4"/>
  <c r="U433" i="4"/>
  <c r="V433" i="4" s="1"/>
  <c r="AN433" i="4"/>
  <c r="T433" i="4"/>
  <c r="AN385" i="4"/>
  <c r="T385" i="4"/>
  <c r="U385" i="4"/>
  <c r="V385" i="4" s="1"/>
  <c r="AN935" i="4"/>
  <c r="D866" i="4"/>
  <c r="D858" i="4"/>
  <c r="D850" i="4"/>
  <c r="D842" i="4"/>
  <c r="D834" i="4"/>
  <c r="D826" i="4"/>
  <c r="D818" i="4"/>
  <c r="D810" i="4"/>
  <c r="D802" i="4"/>
  <c r="D794" i="4"/>
  <c r="D786" i="4"/>
  <c r="D778" i="4"/>
  <c r="D770" i="4"/>
  <c r="D762" i="4"/>
  <c r="D754" i="4"/>
  <c r="D746" i="4"/>
  <c r="D738" i="4"/>
  <c r="D730" i="4"/>
  <c r="D722" i="4"/>
  <c r="D714" i="4"/>
  <c r="D706" i="4"/>
  <c r="D698" i="4"/>
  <c r="D690" i="4"/>
  <c r="D682" i="4"/>
  <c r="D674" i="4"/>
  <c r="D666" i="4"/>
  <c r="D658" i="4"/>
  <c r="D650" i="4"/>
  <c r="D642" i="4"/>
  <c r="D634" i="4"/>
  <c r="D626" i="4"/>
  <c r="D618" i="4"/>
  <c r="D610" i="4"/>
  <c r="D602" i="4"/>
  <c r="D594" i="4"/>
  <c r="D586" i="4"/>
  <c r="D578" i="4"/>
  <c r="D570" i="4"/>
  <c r="D562" i="4"/>
  <c r="D554" i="4"/>
  <c r="D546" i="4"/>
  <c r="D538" i="4"/>
  <c r="D530" i="4"/>
  <c r="D522" i="4"/>
  <c r="D514" i="4"/>
  <c r="D506" i="4"/>
  <c r="D498" i="4"/>
  <c r="D490" i="4"/>
  <c r="D482" i="4"/>
  <c r="D474" i="4"/>
  <c r="D466" i="4"/>
  <c r="D330" i="4"/>
  <c r="D202" i="4"/>
  <c r="D74" i="4"/>
  <c r="D18" i="4"/>
  <c r="D6" i="4"/>
  <c r="D579" i="4"/>
  <c r="D19" i="4"/>
  <c r="D10" i="4"/>
  <c r="D670" i="4"/>
  <c r="D158" i="4"/>
  <c r="D436" i="4"/>
  <c r="D68" i="4"/>
  <c r="D60" i="4"/>
  <c r="D52" i="4"/>
  <c r="D44" i="4"/>
  <c r="D36" i="4"/>
  <c r="D28" i="4"/>
  <c r="D12" i="4"/>
  <c r="D124" i="4"/>
  <c r="D867" i="4"/>
  <c r="D859" i="4"/>
  <c r="D851" i="4"/>
  <c r="D843" i="4"/>
  <c r="D835" i="4"/>
  <c r="D811" i="4"/>
  <c r="D803" i="4"/>
  <c r="D795" i="4"/>
  <c r="D787" i="4"/>
  <c r="D779" i="4"/>
  <c r="D771" i="4"/>
  <c r="D763" i="4"/>
  <c r="D755" i="4"/>
  <c r="D747" i="4"/>
  <c r="D739" i="4"/>
  <c r="D715" i="4"/>
  <c r="D707" i="4"/>
  <c r="D869" i="4"/>
  <c r="D861" i="4"/>
  <c r="D853" i="4"/>
  <c r="D845" i="4"/>
  <c r="D821" i="4"/>
  <c r="D813" i="4"/>
  <c r="D805" i="4"/>
  <c r="D797" i="4"/>
  <c r="D781" i="4"/>
  <c r="D773" i="4"/>
  <c r="D765" i="4"/>
  <c r="D757" i="4"/>
  <c r="D749" i="4"/>
  <c r="D741" i="4"/>
  <c r="D725" i="4"/>
  <c r="D709" i="4"/>
  <c r="D701" i="4"/>
  <c r="D693" i="4"/>
  <c r="D685" i="4"/>
  <c r="D677" i="4"/>
  <c r="D669" i="4"/>
  <c r="D645" i="4"/>
  <c r="D637" i="4"/>
  <c r="D629" i="4"/>
  <c r="D621" i="4"/>
  <c r="D613" i="4"/>
  <c r="D605" i="4"/>
  <c r="D581" i="4"/>
  <c r="D573" i="4"/>
  <c r="D565" i="4"/>
  <c r="D549" i="4"/>
  <c r="D541" i="4"/>
  <c r="D533" i="4"/>
  <c r="D501" i="4"/>
  <c r="D493" i="4"/>
  <c r="D485" i="4"/>
  <c r="D477" i="4"/>
  <c r="D469" i="4"/>
  <c r="D461" i="4"/>
  <c r="D453" i="4"/>
  <c r="D445" i="4"/>
  <c r="D429" i="4"/>
  <c r="D413" i="4"/>
  <c r="D405" i="4"/>
  <c r="D397" i="4"/>
  <c r="D389" i="4"/>
  <c r="D381" i="4"/>
  <c r="D373" i="4"/>
  <c r="D365" i="4"/>
  <c r="D357" i="4"/>
  <c r="D325" i="4"/>
  <c r="D317" i="4"/>
  <c r="D309" i="4"/>
  <c r="D301" i="4"/>
  <c r="D293" i="4"/>
  <c r="D285" i="4"/>
  <c r="D261" i="4"/>
  <c r="D253" i="4"/>
  <c r="D245" i="4"/>
  <c r="D237" i="4"/>
  <c r="D229" i="4"/>
  <c r="D221" i="4"/>
  <c r="D189" i="4"/>
  <c r="D181" i="4"/>
  <c r="D173" i="4"/>
  <c r="D165" i="4"/>
  <c r="D157" i="4"/>
  <c r="D149" i="4"/>
  <c r="D141" i="4"/>
  <c r="D133" i="4"/>
  <c r="D109" i="4"/>
  <c r="D699" i="4"/>
  <c r="D691" i="4"/>
  <c r="D683" i="4"/>
  <c r="D675" i="4"/>
  <c r="D667" i="4"/>
  <c r="D659" i="4"/>
  <c r="D651" i="4"/>
  <c r="D643" i="4"/>
  <c r="D635" i="4"/>
  <c r="D627" i="4"/>
  <c r="D611" i="4"/>
  <c r="D603" i="4"/>
  <c r="D595" i="4"/>
  <c r="D587" i="4"/>
  <c r="D571" i="4"/>
  <c r="D563" i="4"/>
  <c r="D555" i="4"/>
  <c r="D547" i="4"/>
  <c r="D539" i="4"/>
  <c r="D531" i="4"/>
  <c r="D515" i="4"/>
  <c r="D507" i="4"/>
  <c r="D499" i="4"/>
  <c r="D491" i="4"/>
  <c r="D483" i="4"/>
  <c r="D475" i="4"/>
  <c r="D467" i="4"/>
  <c r="D459" i="4"/>
  <c r="D451" i="4"/>
  <c r="D443" i="4"/>
  <c r="D435" i="4"/>
  <c r="D427" i="4"/>
  <c r="D419" i="4"/>
  <c r="D411" i="4"/>
  <c r="D403" i="4"/>
  <c r="D395" i="4"/>
  <c r="D387" i="4"/>
  <c r="D379" i="4"/>
  <c r="D371" i="4"/>
  <c r="D363" i="4"/>
  <c r="D355" i="4"/>
  <c r="D347" i="4"/>
  <c r="D339" i="4"/>
  <c r="D331" i="4"/>
  <c r="D323" i="4"/>
  <c r="D315" i="4"/>
  <c r="D307" i="4"/>
  <c r="D299" i="4"/>
  <c r="D291" i="4"/>
  <c r="D283" i="4"/>
  <c r="D275" i="4"/>
  <c r="D267" i="4"/>
  <c r="D259" i="4"/>
  <c r="D251" i="4"/>
  <c r="D243" i="4"/>
  <c r="D235" i="4"/>
  <c r="D227" i="4"/>
  <c r="D219" i="4"/>
  <c r="D211" i="4"/>
  <c r="D203" i="4"/>
  <c r="D187" i="4"/>
  <c r="D179" i="4"/>
  <c r="D171" i="4"/>
  <c r="D163" i="4"/>
  <c r="D155" i="4"/>
  <c r="D147" i="4"/>
  <c r="D139" i="4"/>
  <c r="D123" i="4"/>
  <c r="D115" i="4"/>
  <c r="D107" i="4"/>
  <c r="D99" i="4"/>
  <c r="D91" i="4"/>
  <c r="D83" i="4"/>
  <c r="D75" i="4"/>
  <c r="D67" i="4"/>
  <c r="D504" i="4"/>
  <c r="D496" i="4"/>
  <c r="D488" i="4"/>
  <c r="D480" i="4"/>
  <c r="D472" i="4"/>
  <c r="D464" i="4"/>
  <c r="D456" i="4"/>
  <c r="D448" i="4"/>
  <c r="D440" i="4"/>
  <c r="D432" i="4"/>
  <c r="D424" i="4"/>
  <c r="D416" i="4"/>
  <c r="D408" i="4"/>
  <c r="D400" i="4"/>
  <c r="D392" i="4"/>
  <c r="D384" i="4"/>
  <c r="D376" i="4"/>
  <c r="D368" i="4"/>
  <c r="D360" i="4"/>
  <c r="D352" i="4"/>
  <c r="D344" i="4"/>
  <c r="D336" i="4"/>
  <c r="D328" i="4"/>
  <c r="D320" i="4"/>
  <c r="D312" i="4"/>
  <c r="D304" i="4"/>
  <c r="D296" i="4"/>
  <c r="D288" i="4"/>
  <c r="D280" i="4"/>
  <c r="D272" i="4"/>
  <c r="D264" i="4"/>
  <c r="D256" i="4"/>
  <c r="D248" i="4"/>
  <c r="D240" i="4"/>
  <c r="D232" i="4"/>
  <c r="D224" i="4"/>
  <c r="D216" i="4"/>
  <c r="D208" i="4"/>
  <c r="D200" i="4"/>
  <c r="D192" i="4"/>
  <c r="D184" i="4"/>
  <c r="D176" i="4"/>
  <c r="D168" i="4"/>
  <c r="D160" i="4"/>
  <c r="D152" i="4"/>
  <c r="D144" i="4"/>
  <c r="D136" i="4"/>
  <c r="D128" i="4"/>
  <c r="D120" i="4"/>
  <c r="D112" i="4"/>
  <c r="D104" i="4"/>
  <c r="D96" i="4"/>
  <c r="D88" i="4"/>
  <c r="D80" i="4"/>
  <c r="D72" i="4"/>
  <c r="D64" i="4"/>
  <c r="D56" i="4"/>
  <c r="D16" i="4"/>
  <c r="D8" i="4"/>
  <c r="D871" i="4"/>
  <c r="D863" i="4"/>
  <c r="D855" i="4"/>
  <c r="D847" i="4"/>
  <c r="D839" i="4"/>
  <c r="D831" i="4"/>
  <c r="D823" i="4"/>
  <c r="D815" i="4"/>
  <c r="D807" i="4"/>
  <c r="D799" i="4"/>
  <c r="D791" i="4"/>
  <c r="D783" i="4"/>
  <c r="D775" i="4"/>
  <c r="D767" i="4"/>
  <c r="D759" i="4"/>
  <c r="D751" i="4"/>
  <c r="D743" i="4"/>
  <c r="D735" i="4"/>
  <c r="D727" i="4"/>
  <c r="D719" i="4"/>
  <c r="D711" i="4"/>
  <c r="D703" i="4"/>
  <c r="D695" i="4"/>
  <c r="D687" i="4"/>
  <c r="D679" i="4"/>
  <c r="D671" i="4"/>
  <c r="D663" i="4"/>
  <c r="D655" i="4"/>
  <c r="D647" i="4"/>
  <c r="D639" i="4"/>
  <c r="D631" i="4"/>
  <c r="D623" i="4"/>
  <c r="D615" i="4"/>
  <c r="D607" i="4"/>
  <c r="D599" i="4"/>
  <c r="D591" i="4"/>
  <c r="D583" i="4"/>
  <c r="D575" i="4"/>
  <c r="D567" i="4"/>
  <c r="D559" i="4"/>
  <c r="D551" i="4"/>
  <c r="D543" i="4"/>
  <c r="D535" i="4"/>
  <c r="D527" i="4"/>
  <c r="D519" i="4"/>
  <c r="D511" i="4"/>
  <c r="D503" i="4"/>
  <c r="D495" i="4"/>
  <c r="D487" i="4"/>
  <c r="D479" i="4"/>
  <c r="D471" i="4"/>
  <c r="D463" i="4"/>
  <c r="D455" i="4"/>
  <c r="D447" i="4"/>
  <c r="D439" i="4"/>
  <c r="D431" i="4"/>
  <c r="D423" i="4"/>
  <c r="D415" i="4"/>
  <c r="D407" i="4"/>
  <c r="D399" i="4"/>
  <c r="D391" i="4"/>
  <c r="D383" i="4"/>
  <c r="D375" i="4"/>
  <c r="D367" i="4"/>
  <c r="D359" i="4"/>
  <c r="D351" i="4"/>
  <c r="D343" i="4"/>
  <c r="D335" i="4"/>
  <c r="D327" i="4"/>
  <c r="D319" i="4"/>
  <c r="D311" i="4"/>
  <c r="D303" i="4"/>
  <c r="D295" i="4"/>
  <c r="D287" i="4"/>
  <c r="D279" i="4"/>
  <c r="D271" i="4"/>
  <c r="D263" i="4"/>
  <c r="D255" i="4"/>
  <c r="D247" i="4"/>
  <c r="D239" i="4"/>
  <c r="D231" i="4"/>
  <c r="D223" i="4"/>
  <c r="D215" i="4"/>
  <c r="D207" i="4"/>
  <c r="D199" i="4"/>
  <c r="D191" i="4"/>
  <c r="D183" i="4"/>
  <c r="D175" i="4"/>
  <c r="D167" i="4"/>
  <c r="D151" i="4"/>
  <c r="D143" i="4"/>
  <c r="D135" i="4"/>
  <c r="D127" i="4"/>
  <c r="D119" i="4"/>
  <c r="D111" i="4"/>
  <c r="D103" i="4"/>
  <c r="D95" i="4"/>
  <c r="D87" i="4"/>
  <c r="D79" i="4"/>
  <c r="D71" i="4"/>
  <c r="D63" i="4"/>
  <c r="D55" i="4"/>
  <c r="D47" i="4"/>
  <c r="D39" i="4"/>
  <c r="D31" i="4"/>
  <c r="D23" i="4"/>
  <c r="D15" i="4"/>
  <c r="D829" i="4"/>
  <c r="D101" i="4"/>
  <c r="D93" i="4"/>
  <c r="D85" i="4"/>
  <c r="D77" i="4"/>
  <c r="D69" i="4"/>
  <c r="D61" i="4"/>
  <c r="D37" i="4"/>
  <c r="D29" i="4"/>
  <c r="D13" i="4"/>
  <c r="D5" i="4"/>
  <c r="D732" i="4"/>
  <c r="D3" i="4"/>
  <c r="D524" i="4"/>
  <c r="D865" i="4"/>
  <c r="D857" i="4"/>
  <c r="D849" i="4"/>
  <c r="D841" i="4"/>
  <c r="D833" i="4"/>
  <c r="D825" i="4"/>
  <c r="D817" i="4"/>
  <c r="D809" i="4"/>
  <c r="D801" i="4"/>
  <c r="D793" i="4"/>
  <c r="D785" i="4"/>
  <c r="D777" i="4"/>
  <c r="D769" i="4"/>
  <c r="D761" i="4"/>
  <c r="D753" i="4"/>
  <c r="D745" i="4"/>
  <c r="D737" i="4"/>
  <c r="D729" i="4"/>
  <c r="D721" i="4"/>
  <c r="D713" i="4"/>
  <c r="D705" i="4"/>
  <c r="D697" i="4"/>
  <c r="D689" i="4"/>
  <c r="D681" i="4"/>
  <c r="D673" i="4"/>
  <c r="D665" i="4"/>
  <c r="D657" i="4"/>
  <c r="D649" i="4"/>
  <c r="D641" i="4"/>
  <c r="D633" i="4"/>
  <c r="D625" i="4"/>
  <c r="D617" i="4"/>
  <c r="D609" i="4"/>
  <c r="D601" i="4"/>
  <c r="D593" i="4"/>
  <c r="D585" i="4"/>
  <c r="D577" i="4"/>
  <c r="D569" i="4"/>
  <c r="D561" i="4"/>
  <c r="D553" i="4"/>
  <c r="D545" i="4"/>
  <c r="D537" i="4"/>
  <c r="D529" i="4"/>
  <c r="D521" i="4"/>
  <c r="D513" i="4"/>
  <c r="D505" i="4"/>
  <c r="D497" i="4"/>
  <c r="D489" i="4"/>
  <c r="D481" i="4"/>
  <c r="D473" i="4"/>
  <c r="D465" i="4"/>
  <c r="D329" i="4"/>
  <c r="D201" i="4"/>
  <c r="D73" i="4"/>
  <c r="D17" i="4"/>
  <c r="D9" i="4"/>
  <c r="D420" i="4"/>
  <c r="D827" i="4"/>
  <c r="D660" i="4"/>
  <c r="D348" i="4"/>
  <c r="D556" i="4"/>
  <c r="D716" i="4"/>
  <c r="D116" i="4"/>
  <c r="D819" i="4"/>
  <c r="D523" i="4"/>
  <c r="D652" i="4"/>
  <c r="D340" i="4"/>
  <c r="D864" i="4"/>
  <c r="D856" i="4"/>
  <c r="D848" i="4"/>
  <c r="D840" i="4"/>
  <c r="D832" i="4"/>
  <c r="D824" i="4"/>
  <c r="D816" i="4"/>
  <c r="D808" i="4"/>
  <c r="D800" i="4"/>
  <c r="D792" i="4"/>
  <c r="D784" i="4"/>
  <c r="D776" i="4"/>
  <c r="D768" i="4"/>
  <c r="D760" i="4"/>
  <c r="D752" i="4"/>
  <c r="D744" i="4"/>
  <c r="D736" i="4"/>
  <c r="D728" i="4"/>
  <c r="D720" i="4"/>
  <c r="D712" i="4"/>
  <c r="D704" i="4"/>
  <c r="D696" i="4"/>
  <c r="D688" i="4"/>
  <c r="D680" i="4"/>
  <c r="D672" i="4"/>
  <c r="D664" i="4"/>
  <c r="D656" i="4"/>
  <c r="D648" i="4"/>
  <c r="D640" i="4"/>
  <c r="D632" i="4"/>
  <c r="D624" i="4"/>
  <c r="D616" i="4"/>
  <c r="D608" i="4"/>
  <c r="D600" i="4"/>
  <c r="D592" i="4"/>
  <c r="D584" i="4"/>
  <c r="D576" i="4"/>
  <c r="D568" i="4"/>
  <c r="D560" i="4"/>
  <c r="D552" i="4"/>
  <c r="D544" i="4"/>
  <c r="D536" i="4"/>
  <c r="D528" i="4"/>
  <c r="D520" i="4"/>
  <c r="D512" i="4"/>
  <c r="D596" i="4"/>
  <c r="D731" i="4"/>
  <c r="D196" i="4"/>
  <c r="D588" i="4"/>
  <c r="D268" i="4"/>
  <c r="D870" i="4"/>
  <c r="D862" i="4"/>
  <c r="D854" i="4"/>
  <c r="D846" i="4"/>
  <c r="D838" i="4"/>
  <c r="D830" i="4"/>
  <c r="D822" i="4"/>
  <c r="D814" i="4"/>
  <c r="D806" i="4"/>
  <c r="D798" i="4"/>
  <c r="D790" i="4"/>
  <c r="D782" i="4"/>
  <c r="D774" i="4"/>
  <c r="D766" i="4"/>
  <c r="D758" i="4"/>
  <c r="D750" i="4"/>
  <c r="D742" i="4"/>
  <c r="D734" i="4"/>
  <c r="D726" i="4"/>
  <c r="D718" i="4"/>
  <c r="D710" i="4"/>
  <c r="D702" i="4"/>
  <c r="D694" i="4"/>
  <c r="D686" i="4"/>
  <c r="D678" i="4"/>
  <c r="D662" i="4"/>
  <c r="D654" i="4"/>
  <c r="D646" i="4"/>
  <c r="D638" i="4"/>
  <c r="D630" i="4"/>
  <c r="D622" i="4"/>
  <c r="D614" i="4"/>
  <c r="D606" i="4"/>
  <c r="D598" i="4"/>
  <c r="D332" i="4"/>
  <c r="D276" i="4"/>
  <c r="D723" i="4"/>
  <c r="D195" i="4"/>
  <c r="D836" i="4"/>
  <c r="D516" i="4"/>
  <c r="D212" i="4"/>
  <c r="D20" i="4"/>
  <c r="D837" i="4"/>
  <c r="D789" i="4"/>
  <c r="D733" i="4"/>
  <c r="D717" i="4"/>
  <c r="D661" i="4"/>
  <c r="D653" i="4"/>
  <c r="D597" i="4"/>
  <c r="D589" i="4"/>
  <c r="D557" i="4"/>
  <c r="D525" i="4"/>
  <c r="D517" i="4"/>
  <c r="D509" i="4"/>
  <c r="D437" i="4"/>
  <c r="D421" i="4"/>
  <c r="D788" i="4"/>
  <c r="D619" i="4"/>
  <c r="D131" i="4"/>
  <c r="D828" i="4"/>
  <c r="D508" i="4"/>
  <c r="D204" i="4"/>
  <c r="D868" i="4"/>
  <c r="D860" i="4"/>
  <c r="D852" i="4"/>
  <c r="D844" i="4"/>
  <c r="D820" i="4"/>
  <c r="D812" i="4"/>
  <c r="D804" i="4"/>
  <c r="D796" i="4"/>
  <c r="D780" i="4"/>
  <c r="D772" i="4"/>
  <c r="D764" i="4"/>
  <c r="D756" i="4"/>
  <c r="D748" i="4"/>
  <c r="D740" i="4"/>
  <c r="D724" i="4"/>
  <c r="D159" i="4"/>
  <c r="D590" i="4"/>
  <c r="D582" i="4"/>
  <c r="D574" i="4"/>
  <c r="D566" i="4"/>
  <c r="D558" i="4"/>
  <c r="D550" i="4"/>
  <c r="D542" i="4"/>
  <c r="D534" i="4"/>
  <c r="D526" i="4"/>
  <c r="D518" i="4"/>
  <c r="D510" i="4"/>
  <c r="D502" i="4"/>
  <c r="D494" i="4"/>
  <c r="D486" i="4"/>
  <c r="D478" i="4"/>
  <c r="D470" i="4"/>
  <c r="D462" i="4"/>
  <c r="D454" i="4"/>
  <c r="D446" i="4"/>
  <c r="D438" i="4"/>
  <c r="D430" i="4"/>
  <c r="D422" i="4"/>
  <c r="D414" i="4"/>
  <c r="D406" i="4"/>
  <c r="D398" i="4"/>
  <c r="D390" i="4"/>
  <c r="D382" i="4"/>
  <c r="D374" i="4"/>
  <c r="D366" i="4"/>
  <c r="D358" i="4"/>
  <c r="D350" i="4"/>
  <c r="D342" i="4"/>
  <c r="D334" i="4"/>
  <c r="D326" i="4"/>
  <c r="D318" i="4"/>
  <c r="D310" i="4"/>
  <c r="D302" i="4"/>
  <c r="D294" i="4"/>
  <c r="D286" i="4"/>
  <c r="D278" i="4"/>
  <c r="D270" i="4"/>
  <c r="D262" i="4"/>
  <c r="D254" i="4"/>
  <c r="D246" i="4"/>
  <c r="D238" i="4"/>
  <c r="D230" i="4"/>
  <c r="D222" i="4"/>
  <c r="D214" i="4"/>
  <c r="D206" i="4"/>
  <c r="D198" i="4"/>
  <c r="D190" i="4"/>
  <c r="D182" i="4"/>
  <c r="D174" i="4"/>
  <c r="D166" i="4"/>
  <c r="D150" i="4"/>
  <c r="D142" i="4"/>
  <c r="D134" i="4"/>
  <c r="D126" i="4"/>
  <c r="D118" i="4"/>
  <c r="D110" i="4"/>
  <c r="D102" i="4"/>
  <c r="D94" i="4"/>
  <c r="D86" i="4"/>
  <c r="D78" i="4"/>
  <c r="D70" i="4"/>
  <c r="D349" i="4"/>
  <c r="D341" i="4"/>
  <c r="D333" i="4"/>
  <c r="D277" i="4"/>
  <c r="D269" i="4"/>
  <c r="D213" i="4"/>
  <c r="D205" i="4"/>
  <c r="D197" i="4"/>
  <c r="D125" i="4"/>
  <c r="D117" i="4"/>
  <c r="D53" i="4"/>
  <c r="D45" i="4"/>
  <c r="D708" i="4"/>
  <c r="D700" i="4"/>
  <c r="D692" i="4"/>
  <c r="D684" i="4"/>
  <c r="D676" i="4"/>
  <c r="D668" i="4"/>
  <c r="D644" i="4"/>
  <c r="D636" i="4"/>
  <c r="D628" i="4"/>
  <c r="D620" i="4"/>
  <c r="D612" i="4"/>
  <c r="D604" i="4"/>
  <c r="D580" i="4"/>
  <c r="D572" i="4"/>
  <c r="D564" i="4"/>
  <c r="D548" i="4"/>
  <c r="D540" i="4"/>
  <c r="D532" i="4"/>
  <c r="D500" i="4"/>
  <c r="D492" i="4"/>
  <c r="D484" i="4"/>
  <c r="D476" i="4"/>
  <c r="D468" i="4"/>
  <c r="D460" i="4"/>
  <c r="D452" i="4"/>
  <c r="D444" i="4"/>
  <c r="D428" i="4"/>
  <c r="D412" i="4"/>
  <c r="D404" i="4"/>
  <c r="D396" i="4"/>
  <c r="D388" i="4"/>
  <c r="D380" i="4"/>
  <c r="D372" i="4"/>
  <c r="D364" i="4"/>
  <c r="D356" i="4"/>
  <c r="D324" i="4"/>
  <c r="D316" i="4"/>
  <c r="D308" i="4"/>
  <c r="D300" i="4"/>
  <c r="D292" i="4"/>
  <c r="D284" i="4"/>
  <c r="D260" i="4"/>
  <c r="D252" i="4"/>
  <c r="D244" i="4"/>
  <c r="D236" i="4"/>
  <c r="D228" i="4"/>
  <c r="D220" i="4"/>
  <c r="D188" i="4"/>
  <c r="D180" i="4"/>
  <c r="D172" i="4"/>
  <c r="D164" i="4"/>
  <c r="D156" i="4"/>
  <c r="D148" i="4"/>
  <c r="D140" i="4"/>
  <c r="D132" i="4"/>
  <c r="D108" i="4"/>
  <c r="D100" i="4"/>
  <c r="D92" i="4"/>
  <c r="D84" i="4"/>
  <c r="D76" i="4"/>
  <c r="D48" i="4"/>
  <c r="D40" i="4"/>
  <c r="D32" i="4"/>
  <c r="D24" i="4"/>
  <c r="D7" i="4"/>
  <c r="D62" i="4"/>
  <c r="D54" i="4"/>
  <c r="D46" i="4"/>
  <c r="D38" i="4"/>
  <c r="D30" i="4"/>
  <c r="D22" i="4"/>
  <c r="D14" i="4"/>
  <c r="D21" i="4"/>
  <c r="D4" i="4"/>
  <c r="D59" i="4"/>
  <c r="D51" i="4"/>
  <c r="D43" i="4"/>
  <c r="D35" i="4"/>
  <c r="D27" i="4"/>
  <c r="D11" i="4"/>
  <c r="B42" i="6"/>
  <c r="D1030" i="4"/>
  <c r="D926" i="4"/>
  <c r="D910" i="4"/>
  <c r="D982" i="4"/>
  <c r="D1014" i="4"/>
  <c r="D1022" i="4"/>
  <c r="D918" i="4"/>
  <c r="D1113" i="4"/>
  <c r="D1089" i="4"/>
  <c r="D1065" i="4"/>
  <c r="D1041" i="4"/>
  <c r="D929" i="4"/>
  <c r="D1057" i="4"/>
  <c r="D921" i="4"/>
  <c r="D1017" i="4"/>
  <c r="D1083" i="4"/>
  <c r="D1019" i="4"/>
  <c r="D994" i="4"/>
  <c r="D1097" i="4"/>
  <c r="D1073" i="4"/>
  <c r="D1001" i="4"/>
  <c r="D1039" i="4"/>
  <c r="D1044" i="4"/>
  <c r="D937" i="4"/>
  <c r="D1049" i="4"/>
  <c r="D959" i="4"/>
  <c r="D911" i="4"/>
  <c r="D873" i="4"/>
  <c r="D951" i="4"/>
  <c r="D983" i="4"/>
  <c r="D984" i="4"/>
  <c r="D927" i="4"/>
  <c r="D928" i="4"/>
  <c r="D920" i="4"/>
  <c r="D919" i="4"/>
  <c r="D967" i="4"/>
  <c r="D903" i="4"/>
  <c r="D1105" i="4"/>
  <c r="D1012" i="4"/>
  <c r="D1025" i="4"/>
  <c r="D1026" i="4"/>
  <c r="D902" i="4"/>
  <c r="D1107" i="4"/>
  <c r="D1000" i="4"/>
  <c r="D936" i="4"/>
  <c r="D1116" i="4"/>
  <c r="D1004" i="4"/>
  <c r="D996" i="4"/>
  <c r="D988" i="4"/>
  <c r="D1056" i="4"/>
  <c r="D1081" i="4"/>
  <c r="D1009" i="4"/>
  <c r="D980" i="4"/>
  <c r="D872" i="4"/>
  <c r="D1076" i="4"/>
  <c r="D999" i="4"/>
  <c r="D934" i="4"/>
  <c r="D1117" i="4"/>
  <c r="D1109" i="4"/>
  <c r="D1108" i="4"/>
  <c r="D1100" i="4"/>
  <c r="D1101" i="4"/>
  <c r="D1092" i="4"/>
  <c r="D1093" i="4"/>
  <c r="D1085" i="4"/>
  <c r="D1084" i="4"/>
  <c r="D1068" i="4"/>
  <c r="D1069" i="4"/>
  <c r="D1060" i="4"/>
  <c r="D1061" i="4"/>
  <c r="D1053" i="4"/>
  <c r="D1052" i="4"/>
  <c r="D1036" i="4"/>
  <c r="D1037" i="4"/>
  <c r="D1029" i="4"/>
  <c r="D1028" i="4"/>
  <c r="D1020" i="4"/>
  <c r="D1021" i="4"/>
  <c r="D877" i="4"/>
  <c r="D876" i="4"/>
  <c r="D1045" i="4"/>
  <c r="D1118" i="4"/>
  <c r="D1013" i="4"/>
  <c r="D1094" i="4"/>
  <c r="D966" i="4"/>
  <c r="D1077" i="4"/>
  <c r="D1005" i="4"/>
  <c r="B137" i="4"/>
  <c r="D137" i="4" s="1"/>
  <c r="B449" i="4"/>
  <c r="D449" i="4" s="1"/>
  <c r="B441" i="4"/>
  <c r="D441" i="4" s="1"/>
  <c r="B433" i="4"/>
  <c r="D433" i="4" s="1"/>
  <c r="B425" i="4"/>
  <c r="D425" i="4" s="1"/>
  <c r="B417" i="4"/>
  <c r="D417" i="4" s="1"/>
  <c r="B409" i="4"/>
  <c r="D409" i="4" s="1"/>
  <c r="B401" i="4"/>
  <c r="D401" i="4" s="1"/>
  <c r="B385" i="4"/>
  <c r="D385" i="4" s="1"/>
  <c r="B377" i="4"/>
  <c r="D377" i="4" s="1"/>
  <c r="B369" i="4"/>
  <c r="D369" i="4" s="1"/>
  <c r="B361" i="4"/>
  <c r="D361" i="4" s="1"/>
  <c r="B353" i="4"/>
  <c r="D353" i="4" s="1"/>
  <c r="B345" i="4"/>
  <c r="D345" i="4" s="1"/>
  <c r="B337" i="4"/>
  <c r="D337" i="4" s="1"/>
  <c r="B321" i="4"/>
  <c r="D321" i="4" s="1"/>
  <c r="B313" i="4"/>
  <c r="D313" i="4" s="1"/>
  <c r="B305" i="4"/>
  <c r="D305" i="4" s="1"/>
  <c r="B297" i="4"/>
  <c r="D297" i="4" s="1"/>
  <c r="B289" i="4"/>
  <c r="D289" i="4" s="1"/>
  <c r="B281" i="4"/>
  <c r="D281" i="4" s="1"/>
  <c r="B273" i="4"/>
  <c r="D273" i="4" s="1"/>
  <c r="B257" i="4"/>
  <c r="D257" i="4" s="1"/>
  <c r="B249" i="4"/>
  <c r="D249" i="4" s="1"/>
  <c r="B241" i="4"/>
  <c r="D241" i="4" s="1"/>
  <c r="B233" i="4"/>
  <c r="D233" i="4" s="1"/>
  <c r="B225" i="4"/>
  <c r="D225" i="4" s="1"/>
  <c r="B217" i="4"/>
  <c r="D217" i="4" s="1"/>
  <c r="B209" i="4"/>
  <c r="D209" i="4" s="1"/>
  <c r="B193" i="4"/>
  <c r="D193" i="4" s="1"/>
  <c r="B185" i="4"/>
  <c r="D185" i="4" s="1"/>
  <c r="B177" i="4"/>
  <c r="D177" i="4" s="1"/>
  <c r="B169" i="4"/>
  <c r="D169" i="4" s="1"/>
  <c r="B161" i="4"/>
  <c r="D161" i="4" s="1"/>
  <c r="B153" i="4"/>
  <c r="D153" i="4" s="1"/>
  <c r="B145" i="4"/>
  <c r="D145" i="4" s="1"/>
  <c r="B129" i="4"/>
  <c r="D129" i="4" s="1"/>
  <c r="B121" i="4"/>
  <c r="D121" i="4" s="1"/>
  <c r="B113" i="4"/>
  <c r="D113" i="4" s="1"/>
  <c r="B105" i="4"/>
  <c r="D105" i="4" s="1"/>
  <c r="B97" i="4"/>
  <c r="D97" i="4" s="1"/>
  <c r="B89" i="4"/>
  <c r="D89" i="4" s="1"/>
  <c r="B81" i="4"/>
  <c r="D81" i="4" s="1"/>
  <c r="B65" i="4"/>
  <c r="D65" i="4" s="1"/>
  <c r="B57" i="4"/>
  <c r="D57" i="4" s="1"/>
  <c r="B49" i="4"/>
  <c r="D49" i="4" s="1"/>
  <c r="B41" i="4"/>
  <c r="D41" i="4" s="1"/>
  <c r="B33" i="4"/>
  <c r="D33" i="4" s="1"/>
  <c r="B25" i="4"/>
  <c r="D25" i="4" s="1"/>
  <c r="B1033" i="4"/>
  <c r="AM1033" i="4" s="1"/>
  <c r="B457" i="4"/>
  <c r="D457" i="4" s="1"/>
  <c r="B393" i="4"/>
  <c r="D393" i="4" s="1"/>
  <c r="B265" i="4"/>
  <c r="D265" i="4" s="1"/>
  <c r="D1110" i="4"/>
  <c r="D1046" i="4"/>
  <c r="D1102" i="4"/>
  <c r="D1038" i="4"/>
  <c r="D974" i="4"/>
  <c r="D1086" i="4"/>
  <c r="D958" i="4"/>
  <c r="D1078" i="4"/>
  <c r="D950" i="4"/>
  <c r="D1124" i="4"/>
  <c r="D1040" i="4"/>
  <c r="D1070" i="4"/>
  <c r="D1006" i="4"/>
  <c r="D1062" i="4"/>
  <c r="D998" i="4"/>
  <c r="D1054" i="4"/>
  <c r="D990" i="4"/>
  <c r="D1071" i="4"/>
  <c r="D1072" i="4"/>
  <c r="D1007" i="4"/>
  <c r="D1008" i="4"/>
  <c r="D944" i="4"/>
  <c r="D943" i="4"/>
  <c r="D935" i="4"/>
  <c r="D1079" i="4"/>
  <c r="D1080" i="4"/>
  <c r="D1015" i="4"/>
  <c r="D1016" i="4"/>
  <c r="D1087" i="4"/>
  <c r="D1088" i="4"/>
  <c r="D1023" i="4"/>
  <c r="D1024" i="4"/>
  <c r="D1095" i="4"/>
  <c r="D1096" i="4"/>
  <c r="D1031" i="4"/>
  <c r="D1032" i="4"/>
  <c r="D1103" i="4"/>
  <c r="D1104" i="4"/>
  <c r="D976" i="4"/>
  <c r="D975" i="4"/>
  <c r="D1063" i="4"/>
  <c r="D1064" i="4"/>
  <c r="D1111" i="4"/>
  <c r="D1112" i="4"/>
  <c r="D1048" i="4"/>
  <c r="D1047" i="4"/>
  <c r="D1119" i="4"/>
  <c r="D1120" i="4"/>
  <c r="D1055" i="4"/>
  <c r="D992" i="4"/>
  <c r="D991" i="4"/>
  <c r="D1114" i="4"/>
  <c r="D1106" i="4"/>
  <c r="D1098" i="4"/>
  <c r="D1090" i="4"/>
  <c r="D1082" i="4"/>
  <c r="D1074" i="4"/>
  <c r="D1066" i="4"/>
  <c r="D1058" i="4"/>
  <c r="D1050" i="4"/>
  <c r="D1042" i="4"/>
  <c r="D1027" i="4"/>
  <c r="D1018" i="4"/>
  <c r="D1010" i="4"/>
  <c r="D1002" i="4"/>
  <c r="D995" i="4"/>
  <c r="D987" i="4"/>
  <c r="D979" i="4"/>
  <c r="D971" i="4"/>
  <c r="D963" i="4"/>
  <c r="D955" i="4"/>
  <c r="D947" i="4"/>
  <c r="D939" i="4"/>
  <c r="D930" i="4"/>
  <c r="D923" i="4"/>
  <c r="D915" i="4"/>
  <c r="D907" i="4"/>
  <c r="B1122" i="4"/>
  <c r="AM1122" i="4" s="1"/>
  <c r="B1121" i="4"/>
  <c r="AM1121" i="4" s="1"/>
  <c r="D922" i="4"/>
  <c r="D1075" i="4"/>
  <c r="D1011" i="4"/>
  <c r="D946" i="4"/>
  <c r="D962" i="4"/>
  <c r="D986" i="4"/>
  <c r="D1067" i="4"/>
  <c r="D1003" i="4"/>
  <c r="D914" i="4"/>
  <c r="D978" i="4"/>
  <c r="D1099" i="4"/>
  <c r="D1059" i="4"/>
  <c r="D938" i="4"/>
  <c r="D1051" i="4"/>
  <c r="D1043" i="4"/>
  <c r="D906" i="4"/>
  <c r="D954" i="4"/>
  <c r="D970" i="4"/>
  <c r="D1115" i="4"/>
  <c r="D1091" i="4"/>
  <c r="D1035" i="4"/>
  <c r="D909" i="4"/>
  <c r="D908" i="4"/>
  <c r="D880" i="4"/>
  <c r="D881" i="4"/>
  <c r="D884" i="4"/>
  <c r="D885" i="4"/>
  <c r="D888" i="4"/>
  <c r="D889" i="4"/>
  <c r="D892" i="4"/>
  <c r="D893" i="4"/>
  <c r="D896" i="4"/>
  <c r="D897" i="4"/>
  <c r="D901" i="4"/>
  <c r="D900" i="4"/>
  <c r="D878" i="4"/>
  <c r="D879" i="4"/>
  <c r="D882" i="4"/>
  <c r="D883" i="4"/>
  <c r="D886" i="4"/>
  <c r="D887" i="4"/>
  <c r="D890" i="4"/>
  <c r="D891" i="4"/>
  <c r="D894" i="4"/>
  <c r="D895" i="4"/>
  <c r="D898" i="4"/>
  <c r="D899" i="4"/>
  <c r="D875" i="4"/>
  <c r="D874" i="4"/>
  <c r="D905" i="4"/>
  <c r="D904" i="4"/>
  <c r="D931" i="4"/>
  <c r="D913" i="4"/>
  <c r="D912" i="4"/>
  <c r="D917" i="4"/>
  <c r="D916" i="4"/>
  <c r="D924" i="4"/>
  <c r="D932" i="4"/>
  <c r="D940" i="4"/>
  <c r="D956" i="4"/>
  <c r="D957" i="4"/>
  <c r="D964" i="4"/>
  <c r="D965" i="4"/>
  <c r="D972" i="4"/>
  <c r="D973" i="4"/>
  <c r="D948" i="4"/>
  <c r="D949" i="4"/>
  <c r="D925" i="4"/>
  <c r="D933" i="4"/>
  <c r="D941" i="4"/>
  <c r="D952" i="4"/>
  <c r="D953" i="4"/>
  <c r="D942" i="4"/>
  <c r="D960" i="4"/>
  <c r="D961" i="4"/>
  <c r="D968" i="4"/>
  <c r="D969" i="4"/>
  <c r="D945" i="4"/>
  <c r="D977" i="4"/>
  <c r="D981" i="4"/>
  <c r="D985" i="4"/>
  <c r="D989" i="4"/>
  <c r="D993" i="4"/>
  <c r="D997" i="4"/>
  <c r="D354" i="4" l="1"/>
  <c r="D82" i="4"/>
  <c r="D218" i="4"/>
  <c r="D338" i="4"/>
  <c r="D66" i="4"/>
  <c r="D210" i="4"/>
  <c r="D226" i="4"/>
  <c r="D362" i="4"/>
  <c r="D106" i="4"/>
  <c r="D378" i="4"/>
  <c r="D122" i="4"/>
  <c r="D250" i="4"/>
  <c r="D370" i="4"/>
  <c r="D98" i="4"/>
  <c r="D242" i="4"/>
  <c r="D394" i="4"/>
  <c r="D130" i="4"/>
  <c r="D266" i="4"/>
  <c r="D386" i="4"/>
  <c r="D114" i="4"/>
  <c r="D258" i="4"/>
  <c r="D410" i="4"/>
  <c r="D146" i="4"/>
  <c r="D282" i="4"/>
  <c r="D402" i="4"/>
  <c r="D138" i="4"/>
  <c r="D274" i="4"/>
  <c r="D426" i="4"/>
  <c r="D90" i="4"/>
  <c r="D34" i="4"/>
  <c r="D162" i="4"/>
  <c r="D298" i="4"/>
  <c r="D418" i="4"/>
  <c r="D154" i="4"/>
  <c r="D290" i="4"/>
  <c r="D442" i="4"/>
  <c r="D234" i="4"/>
  <c r="D50" i="4"/>
  <c r="D170" i="4"/>
  <c r="D314" i="4"/>
  <c r="D434" i="4"/>
  <c r="D26" i="4"/>
  <c r="D178" i="4"/>
  <c r="D306" i="4"/>
  <c r="D458" i="4"/>
  <c r="D58" i="4"/>
  <c r="D186" i="4"/>
  <c r="D322" i="4"/>
  <c r="D450" i="4"/>
  <c r="D42" i="4"/>
  <c r="D194" i="4"/>
  <c r="D346" i="4"/>
  <c r="I3" i="4"/>
  <c r="J3" i="4" s="1"/>
  <c r="I5" i="4"/>
  <c r="J5" i="4" s="1"/>
  <c r="I10" i="4"/>
  <c r="J10" i="4" s="1"/>
  <c r="I19" i="4"/>
  <c r="J19" i="4" s="1"/>
  <c r="I11" i="4"/>
  <c r="J11" i="4" s="1"/>
  <c r="I20" i="4"/>
  <c r="J20" i="4" s="1"/>
  <c r="I8" i="4"/>
  <c r="J8" i="4" s="1"/>
  <c r="I17" i="4"/>
  <c r="J17" i="4" s="1"/>
  <c r="I22" i="4"/>
  <c r="J22" i="4" s="1"/>
  <c r="I7" i="4"/>
  <c r="J7" i="4" s="1"/>
  <c r="I14" i="4"/>
  <c r="J14" i="4" s="1"/>
  <c r="I21" i="4"/>
  <c r="J21" i="4" s="1"/>
  <c r="I15" i="4"/>
  <c r="J15" i="4" s="1"/>
  <c r="I18" i="4"/>
  <c r="J18" i="4" s="1"/>
  <c r="I6" i="4"/>
  <c r="J6" i="4" s="1"/>
  <c r="I9" i="4"/>
  <c r="J9" i="4" s="1"/>
  <c r="I12" i="4"/>
  <c r="J12" i="4" s="1"/>
  <c r="I24" i="4"/>
  <c r="J24" i="4" s="1"/>
  <c r="I4" i="4"/>
  <c r="J4" i="4" s="1"/>
  <c r="I23" i="4"/>
  <c r="J23" i="4" s="1"/>
  <c r="I13" i="4"/>
  <c r="J13" i="4" s="1"/>
  <c r="I16" i="4"/>
  <c r="J16" i="4" s="1"/>
  <c r="D1123" i="4"/>
  <c r="D1033" i="4"/>
  <c r="D1121" i="4"/>
  <c r="D1122" i="4"/>
  <c r="D1034" i="4"/>
  <c r="C223" i="4"/>
  <c r="C735" i="4"/>
  <c r="C242" i="4"/>
  <c r="C754" i="4"/>
  <c r="C261" i="4"/>
  <c r="C773" i="4"/>
  <c r="C280" i="4"/>
  <c r="C792" i="4"/>
  <c r="C299" i="4"/>
  <c r="C811" i="4"/>
  <c r="C318" i="4"/>
  <c r="C830" i="4"/>
  <c r="C337" i="4"/>
  <c r="C849" i="4"/>
  <c r="C1014" i="4"/>
  <c r="C284" i="4"/>
  <c r="C295" i="4"/>
  <c r="C807" i="4"/>
  <c r="C314" i="4"/>
  <c r="C826" i="4"/>
  <c r="C333" i="4"/>
  <c r="C845" i="4"/>
  <c r="C352" i="4"/>
  <c r="C864" i="4"/>
  <c r="C371" i="4"/>
  <c r="C883" i="4"/>
  <c r="C390" i="4"/>
  <c r="C902" i="4"/>
  <c r="C409" i="4"/>
  <c r="C921" i="4"/>
  <c r="C1086" i="4"/>
  <c r="C356" i="4"/>
  <c r="C367" i="4"/>
  <c r="C879" i="4"/>
  <c r="C386" i="4"/>
  <c r="C898" i="4"/>
  <c r="C405" i="4"/>
  <c r="C917" i="4"/>
  <c r="C424" i="4"/>
  <c r="C936" i="4"/>
  <c r="C443" i="4"/>
  <c r="C955" i="4"/>
  <c r="C462" i="4"/>
  <c r="C974" i="4"/>
  <c r="C481" i="4"/>
  <c r="C993" i="4"/>
  <c r="C1041" i="4"/>
  <c r="C428" i="4"/>
  <c r="C439" i="4"/>
  <c r="C951" i="4"/>
  <c r="C458" i="4"/>
  <c r="C970" i="4"/>
  <c r="C477" i="4"/>
  <c r="C989" i="4"/>
  <c r="C496" i="4"/>
  <c r="C3" i="4"/>
  <c r="C515" i="4"/>
  <c r="C22" i="4"/>
  <c r="C534" i="4"/>
  <c r="C41" i="4"/>
  <c r="C553" i="4"/>
  <c r="C1069" i="4"/>
  <c r="C1113" i="4"/>
  <c r="C500" i="4"/>
  <c r="C391" i="4"/>
  <c r="C903" i="4"/>
  <c r="C410" i="4"/>
  <c r="C922" i="4"/>
  <c r="C429" i="4"/>
  <c r="C941" i="4"/>
  <c r="C448" i="4"/>
  <c r="C960" i="4"/>
  <c r="C467" i="4"/>
  <c r="C979" i="4"/>
  <c r="C486" i="4"/>
  <c r="C998" i="4"/>
  <c r="C505" i="4"/>
  <c r="C1021" i="4"/>
  <c r="C1065" i="4"/>
  <c r="C452" i="4"/>
  <c r="C463" i="4"/>
  <c r="C975" i="4"/>
  <c r="C482" i="4"/>
  <c r="C994" i="4"/>
  <c r="C501" i="4"/>
  <c r="C8" i="4"/>
  <c r="C520" i="4"/>
  <c r="C27" i="4"/>
  <c r="C539" i="4"/>
  <c r="C46" i="4"/>
  <c r="C558" i="4"/>
  <c r="C65" i="4"/>
  <c r="C577" i="4"/>
  <c r="C1093" i="4"/>
  <c r="C12" i="4"/>
  <c r="C23" i="4"/>
  <c r="C535" i="4"/>
  <c r="C42" i="4"/>
  <c r="C554" i="4"/>
  <c r="C61" i="4"/>
  <c r="C573" i="4"/>
  <c r="C80" i="4"/>
  <c r="C592" i="4"/>
  <c r="C99" i="4"/>
  <c r="C611" i="4"/>
  <c r="C118" i="4"/>
  <c r="C630" i="4"/>
  <c r="C137" i="4"/>
  <c r="C649" i="4"/>
  <c r="C1048" i="4"/>
  <c r="C287" i="4"/>
  <c r="C799" i="4"/>
  <c r="C306" i="4"/>
  <c r="C818" i="4"/>
  <c r="C325" i="4"/>
  <c r="C837" i="4"/>
  <c r="C344" i="4"/>
  <c r="C856" i="4"/>
  <c r="C363" i="4"/>
  <c r="C875" i="4"/>
  <c r="C382" i="4"/>
  <c r="C894" i="4"/>
  <c r="C401" i="4"/>
  <c r="C913" i="4"/>
  <c r="C1078" i="4"/>
  <c r="C348" i="4"/>
  <c r="C359" i="4"/>
  <c r="C871" i="4"/>
  <c r="C378" i="4"/>
  <c r="C890" i="4"/>
  <c r="C397" i="4"/>
  <c r="C909" i="4"/>
  <c r="C416" i="4"/>
  <c r="C928" i="4"/>
  <c r="C435" i="4"/>
  <c r="C947" i="4"/>
  <c r="C454" i="4"/>
  <c r="C966" i="4"/>
  <c r="C473" i="4"/>
  <c r="C985" i="4"/>
  <c r="C1033" i="4"/>
  <c r="C420" i="4"/>
  <c r="C431" i="4"/>
  <c r="C943" i="4"/>
  <c r="C450" i="4"/>
  <c r="C962" i="4"/>
  <c r="C469" i="4"/>
  <c r="C981" i="4"/>
  <c r="C488" i="4"/>
  <c r="C1000" i="4"/>
  <c r="C507" i="4"/>
  <c r="C14" i="4"/>
  <c r="C526" i="4"/>
  <c r="C33" i="4"/>
  <c r="C545" i="4"/>
  <c r="C1061" i="4"/>
  <c r="C1105" i="4"/>
  <c r="C492" i="4"/>
  <c r="C503" i="4"/>
  <c r="C10" i="4"/>
  <c r="C522" i="4"/>
  <c r="C29" i="4"/>
  <c r="C541" i="4"/>
  <c r="C48" i="4"/>
  <c r="C560" i="4"/>
  <c r="C67" i="4"/>
  <c r="C579" i="4"/>
  <c r="C86" i="4"/>
  <c r="C598" i="4"/>
  <c r="C105" i="4"/>
  <c r="C617" i="4"/>
  <c r="C1016" i="4"/>
  <c r="C52" i="4"/>
  <c r="C63" i="4"/>
  <c r="C455" i="4"/>
  <c r="C967" i="4"/>
  <c r="C474" i="4"/>
  <c r="C986" i="4"/>
  <c r="C493" i="4"/>
  <c r="C1005" i="4"/>
  <c r="C512" i="4"/>
  <c r="C19" i="4"/>
  <c r="C531" i="4"/>
  <c r="C38" i="4"/>
  <c r="C550" i="4"/>
  <c r="C57" i="4"/>
  <c r="C569" i="4"/>
  <c r="C1085" i="4"/>
  <c r="C4" i="4"/>
  <c r="C15" i="4"/>
  <c r="C527" i="4"/>
  <c r="C34" i="4"/>
  <c r="C546" i="4"/>
  <c r="C53" i="4"/>
  <c r="C565" i="4"/>
  <c r="C72" i="4"/>
  <c r="C584" i="4"/>
  <c r="C91" i="4"/>
  <c r="C603" i="4"/>
  <c r="C110" i="4"/>
  <c r="C622" i="4"/>
  <c r="C129" i="4"/>
  <c r="C641" i="4"/>
  <c r="C1040" i="4"/>
  <c r="C76" i="4"/>
  <c r="C87" i="4"/>
  <c r="C599" i="4"/>
  <c r="C106" i="4"/>
  <c r="C618" i="4"/>
  <c r="C125" i="4"/>
  <c r="C637" i="4"/>
  <c r="C144" i="4"/>
  <c r="C656" i="4"/>
  <c r="C163" i="4"/>
  <c r="C675" i="4"/>
  <c r="C182" i="4"/>
  <c r="C694" i="4"/>
  <c r="C201" i="4"/>
  <c r="C713" i="4"/>
  <c r="C1112" i="4"/>
  <c r="C148" i="4"/>
  <c r="C703" i="4"/>
  <c r="C779" i="4"/>
  <c r="C604" i="4"/>
  <c r="C805" i="4"/>
  <c r="C319" i="4"/>
  <c r="C395" i="4"/>
  <c r="C556" i="4"/>
  <c r="C956" i="4"/>
  <c r="C383" i="4"/>
  <c r="C459" i="4"/>
  <c r="C564" i="4"/>
  <c r="C964" i="4"/>
  <c r="C568" i="4"/>
  <c r="C916" i="4"/>
  <c r="C1066" i="4"/>
  <c r="C1082" i="4"/>
  <c r="C351" i="4"/>
  <c r="C863" i="4"/>
  <c r="C370" i="4"/>
  <c r="C882" i="4"/>
  <c r="C389" i="4"/>
  <c r="C901" i="4"/>
  <c r="C408" i="4"/>
  <c r="C920" i="4"/>
  <c r="C427" i="4"/>
  <c r="C939" i="4"/>
  <c r="C446" i="4"/>
  <c r="C958" i="4"/>
  <c r="C465" i="4"/>
  <c r="C977" i="4"/>
  <c r="C1025" i="4"/>
  <c r="C412" i="4"/>
  <c r="C423" i="4"/>
  <c r="C935" i="4"/>
  <c r="C442" i="4"/>
  <c r="C954" i="4"/>
  <c r="C461" i="4"/>
  <c r="C973" i="4"/>
  <c r="C480" i="4"/>
  <c r="C992" i="4"/>
  <c r="C499" i="4"/>
  <c r="C6" i="4"/>
  <c r="C518" i="4"/>
  <c r="C25" i="4"/>
  <c r="C537" i="4"/>
  <c r="C1053" i="4"/>
  <c r="C1097" i="4"/>
  <c r="C484" i="4"/>
  <c r="C495" i="4"/>
  <c r="C1007" i="4"/>
  <c r="C514" i="4"/>
  <c r="C21" i="4"/>
  <c r="C533" i="4"/>
  <c r="C40" i="4"/>
  <c r="C552" i="4"/>
  <c r="C59" i="4"/>
  <c r="C571" i="4"/>
  <c r="C78" i="4"/>
  <c r="C590" i="4"/>
  <c r="C97" i="4"/>
  <c r="C609" i="4"/>
  <c r="C1008" i="4"/>
  <c r="C44" i="4"/>
  <c r="C55" i="4"/>
  <c r="C567" i="4"/>
  <c r="C74" i="4"/>
  <c r="C586" i="4"/>
  <c r="C93" i="4"/>
  <c r="C605" i="4"/>
  <c r="C112" i="4"/>
  <c r="C624" i="4"/>
  <c r="C131" i="4"/>
  <c r="C643" i="4"/>
  <c r="C150" i="4"/>
  <c r="C662" i="4"/>
  <c r="C169" i="4"/>
  <c r="C681" i="4"/>
  <c r="C1080" i="4"/>
  <c r="C116" i="4"/>
  <c r="C7" i="4"/>
  <c r="C519" i="4"/>
  <c r="C26" i="4"/>
  <c r="C538" i="4"/>
  <c r="C45" i="4"/>
  <c r="C557" i="4"/>
  <c r="C64" i="4"/>
  <c r="C576" i="4"/>
  <c r="C83" i="4"/>
  <c r="C595" i="4"/>
  <c r="C102" i="4"/>
  <c r="C614" i="4"/>
  <c r="C121" i="4"/>
  <c r="C633" i="4"/>
  <c r="C1032" i="4"/>
  <c r="C68" i="4"/>
  <c r="C79" i="4"/>
  <c r="C591" i="4"/>
  <c r="C98" i="4"/>
  <c r="C610" i="4"/>
  <c r="C117" i="4"/>
  <c r="C629" i="4"/>
  <c r="C136" i="4"/>
  <c r="C648" i="4"/>
  <c r="C155" i="4"/>
  <c r="C667" i="4"/>
  <c r="C174" i="4"/>
  <c r="C686" i="4"/>
  <c r="C193" i="4"/>
  <c r="C705" i="4"/>
  <c r="C1104" i="4"/>
  <c r="C140" i="4"/>
  <c r="C151" i="4"/>
  <c r="C663" i="4"/>
  <c r="C170" i="4"/>
  <c r="C682" i="4"/>
  <c r="C189" i="4"/>
  <c r="C701" i="4"/>
  <c r="C208" i="4"/>
  <c r="C720" i="4"/>
  <c r="C227" i="4"/>
  <c r="C739" i="4"/>
  <c r="C246" i="4"/>
  <c r="C758" i="4"/>
  <c r="C265" i="4"/>
  <c r="C777" i="4"/>
  <c r="C1059" i="4"/>
  <c r="C212" i="4"/>
  <c r="C210" i="4"/>
  <c r="C286" i="4"/>
  <c r="C668" i="4"/>
  <c r="C843" i="4"/>
  <c r="C831" i="4"/>
  <c r="C907" i="4"/>
  <c r="C620" i="4"/>
  <c r="C1020" i="4"/>
  <c r="C895" i="4"/>
  <c r="C971" i="4"/>
  <c r="C628" i="4"/>
  <c r="C1028" i="4"/>
  <c r="C94" i="4"/>
  <c r="C1044" i="4"/>
  <c r="C876" i="4"/>
  <c r="C447" i="4"/>
  <c r="C415" i="4"/>
  <c r="C927" i="4"/>
  <c r="C434" i="4"/>
  <c r="C946" i="4"/>
  <c r="C453" i="4"/>
  <c r="C965" i="4"/>
  <c r="C472" i="4"/>
  <c r="C984" i="4"/>
  <c r="C491" i="4"/>
  <c r="C1003" i="4"/>
  <c r="C510" i="4"/>
  <c r="C17" i="4"/>
  <c r="C529" i="4"/>
  <c r="C1045" i="4"/>
  <c r="C1089" i="4"/>
  <c r="C476" i="4"/>
  <c r="C487" i="4"/>
  <c r="C999" i="4"/>
  <c r="C506" i="4"/>
  <c r="C13" i="4"/>
  <c r="C525" i="4"/>
  <c r="C32" i="4"/>
  <c r="C544" i="4"/>
  <c r="C51" i="4"/>
  <c r="C563" i="4"/>
  <c r="C70" i="4"/>
  <c r="C582" i="4"/>
  <c r="C89" i="4"/>
  <c r="C601" i="4"/>
  <c r="C1117" i="4"/>
  <c r="C36" i="4"/>
  <c r="C47" i="4"/>
  <c r="C559" i="4"/>
  <c r="C66" i="4"/>
  <c r="C578" i="4"/>
  <c r="C85" i="4"/>
  <c r="C597" i="4"/>
  <c r="C104" i="4"/>
  <c r="C616" i="4"/>
  <c r="C123" i="4"/>
  <c r="C635" i="4"/>
  <c r="C142" i="4"/>
  <c r="C654" i="4"/>
  <c r="C161" i="4"/>
  <c r="C673" i="4"/>
  <c r="C1072" i="4"/>
  <c r="C108" i="4"/>
  <c r="C119" i="4"/>
  <c r="C631" i="4"/>
  <c r="C138" i="4"/>
  <c r="C650" i="4"/>
  <c r="C157" i="4"/>
  <c r="C669" i="4"/>
  <c r="C176" i="4"/>
  <c r="C688" i="4"/>
  <c r="C195" i="4"/>
  <c r="C707" i="4"/>
  <c r="C214" i="4"/>
  <c r="C726" i="4"/>
  <c r="C233" i="4"/>
  <c r="C745" i="4"/>
  <c r="C1027" i="4"/>
  <c r="C180" i="4"/>
  <c r="C71" i="4"/>
  <c r="C583" i="4"/>
  <c r="C90" i="4"/>
  <c r="C602" i="4"/>
  <c r="C109" i="4"/>
  <c r="C621" i="4"/>
  <c r="C128" i="4"/>
  <c r="C640" i="4"/>
  <c r="C147" i="4"/>
  <c r="C659" i="4"/>
  <c r="C166" i="4"/>
  <c r="C678" i="4"/>
  <c r="C185" i="4"/>
  <c r="C697" i="4"/>
  <c r="C1096" i="4"/>
  <c r="C132" i="4"/>
  <c r="C143" i="4"/>
  <c r="C655" i="4"/>
  <c r="C162" i="4"/>
  <c r="C674" i="4"/>
  <c r="C181" i="4"/>
  <c r="C693" i="4"/>
  <c r="C200" i="4"/>
  <c r="C712" i="4"/>
  <c r="C219" i="4"/>
  <c r="C731" i="4"/>
  <c r="C238" i="4"/>
  <c r="C750" i="4"/>
  <c r="C257" i="4"/>
  <c r="C769" i="4"/>
  <c r="C1051" i="4"/>
  <c r="C204" i="4"/>
  <c r="C215" i="4"/>
  <c r="C727" i="4"/>
  <c r="C234" i="4"/>
  <c r="C746" i="4"/>
  <c r="C253" i="4"/>
  <c r="C765" i="4"/>
  <c r="C272" i="4"/>
  <c r="C784" i="4"/>
  <c r="C291" i="4"/>
  <c r="C803" i="4"/>
  <c r="C310" i="4"/>
  <c r="C822" i="4"/>
  <c r="C329" i="4"/>
  <c r="C841" i="4"/>
  <c r="C1123" i="4"/>
  <c r="C479" i="4"/>
  <c r="C991" i="4"/>
  <c r="C498" i="4"/>
  <c r="C5" i="4"/>
  <c r="C517" i="4"/>
  <c r="C24" i="4"/>
  <c r="C536" i="4"/>
  <c r="C43" i="4"/>
  <c r="C555" i="4"/>
  <c r="C62" i="4"/>
  <c r="C574" i="4"/>
  <c r="C81" i="4"/>
  <c r="C593" i="4"/>
  <c r="C1109" i="4"/>
  <c r="C28" i="4"/>
  <c r="C39" i="4"/>
  <c r="C551" i="4"/>
  <c r="C58" i="4"/>
  <c r="C570" i="4"/>
  <c r="C77" i="4"/>
  <c r="C589" i="4"/>
  <c r="C96" i="4"/>
  <c r="C608" i="4"/>
  <c r="C115" i="4"/>
  <c r="C627" i="4"/>
  <c r="C134" i="4"/>
  <c r="C646" i="4"/>
  <c r="C153" i="4"/>
  <c r="C665" i="4"/>
  <c r="C1064" i="4"/>
  <c r="C100" i="4"/>
  <c r="C111" i="4"/>
  <c r="C623" i="4"/>
  <c r="C130" i="4"/>
  <c r="C642" i="4"/>
  <c r="C149" i="4"/>
  <c r="C661" i="4"/>
  <c r="C168" i="4"/>
  <c r="C680" i="4"/>
  <c r="C187" i="4"/>
  <c r="C699" i="4"/>
  <c r="C206" i="4"/>
  <c r="C718" i="4"/>
  <c r="C225" i="4"/>
  <c r="C737" i="4"/>
  <c r="C1019" i="4"/>
  <c r="C172" i="4"/>
  <c r="C183" i="4"/>
  <c r="C695" i="4"/>
  <c r="C202" i="4"/>
  <c r="C714" i="4"/>
  <c r="C221" i="4"/>
  <c r="C733" i="4"/>
  <c r="C240" i="4"/>
  <c r="C752" i="4"/>
  <c r="C259" i="4"/>
  <c r="C771" i="4"/>
  <c r="C278" i="4"/>
  <c r="C790" i="4"/>
  <c r="C297" i="4"/>
  <c r="C809" i="4"/>
  <c r="C1091" i="4"/>
  <c r="C244" i="4"/>
  <c r="C135" i="4"/>
  <c r="C647" i="4"/>
  <c r="C154" i="4"/>
  <c r="C666" i="4"/>
  <c r="C173" i="4"/>
  <c r="C685" i="4"/>
  <c r="C192" i="4"/>
  <c r="C704" i="4"/>
  <c r="C211" i="4"/>
  <c r="C723" i="4"/>
  <c r="C230" i="4"/>
  <c r="C742" i="4"/>
  <c r="C249" i="4"/>
  <c r="C761" i="4"/>
  <c r="C1043" i="4"/>
  <c r="C196" i="4"/>
  <c r="C207" i="4"/>
  <c r="C719" i="4"/>
  <c r="C226" i="4"/>
  <c r="C738" i="4"/>
  <c r="C245" i="4"/>
  <c r="C757" i="4"/>
  <c r="C264" i="4"/>
  <c r="C776" i="4"/>
  <c r="C283" i="4"/>
  <c r="C795" i="4"/>
  <c r="C302" i="4"/>
  <c r="C814" i="4"/>
  <c r="C321" i="4"/>
  <c r="C833" i="4"/>
  <c r="C1115" i="4"/>
  <c r="C268" i="4"/>
  <c r="C279" i="4"/>
  <c r="C791" i="4"/>
  <c r="C298" i="4"/>
  <c r="C810" i="4"/>
  <c r="C317" i="4"/>
  <c r="C829" i="4"/>
  <c r="C336" i="4"/>
  <c r="C848" i="4"/>
  <c r="C355" i="4"/>
  <c r="C867" i="4"/>
  <c r="C374" i="4"/>
  <c r="C886" i="4"/>
  <c r="C393" i="4"/>
  <c r="C905" i="4"/>
  <c r="C1070" i="4"/>
  <c r="C340" i="4"/>
  <c r="C229" i="4"/>
  <c r="C305" i="4"/>
  <c r="C1103" i="4"/>
  <c r="C756" i="4"/>
  <c r="C850" i="4"/>
  <c r="C926" i="4"/>
  <c r="C1055" i="4"/>
  <c r="C31" i="4"/>
  <c r="C543" i="4"/>
  <c r="C50" i="4"/>
  <c r="C562" i="4"/>
  <c r="C69" i="4"/>
  <c r="C581" i="4"/>
  <c r="C88" i="4"/>
  <c r="C600" i="4"/>
  <c r="C107" i="4"/>
  <c r="C619" i="4"/>
  <c r="C126" i="4"/>
  <c r="C638" i="4"/>
  <c r="C145" i="4"/>
  <c r="C657" i="4"/>
  <c r="C1056" i="4"/>
  <c r="C92" i="4"/>
  <c r="C103" i="4"/>
  <c r="C615" i="4"/>
  <c r="C122" i="4"/>
  <c r="C634" i="4"/>
  <c r="C141" i="4"/>
  <c r="C653" i="4"/>
  <c r="C160" i="4"/>
  <c r="C672" i="4"/>
  <c r="C179" i="4"/>
  <c r="C691" i="4"/>
  <c r="C198" i="4"/>
  <c r="C710" i="4"/>
  <c r="C217" i="4"/>
  <c r="C729" i="4"/>
  <c r="C1011" i="4"/>
  <c r="C164" i="4"/>
  <c r="C175" i="4"/>
  <c r="C687" i="4"/>
  <c r="C194" i="4"/>
  <c r="C706" i="4"/>
  <c r="C213" i="4"/>
  <c r="C725" i="4"/>
  <c r="C232" i="4"/>
  <c r="C744" i="4"/>
  <c r="C251" i="4"/>
  <c r="C763" i="4"/>
  <c r="C270" i="4"/>
  <c r="C782" i="4"/>
  <c r="C289" i="4"/>
  <c r="C801" i="4"/>
  <c r="C1083" i="4"/>
  <c r="C236" i="4"/>
  <c r="C247" i="4"/>
  <c r="C759" i="4"/>
  <c r="C266" i="4"/>
  <c r="C778" i="4"/>
  <c r="C285" i="4"/>
  <c r="C797" i="4"/>
  <c r="C304" i="4"/>
  <c r="C816" i="4"/>
  <c r="C323" i="4"/>
  <c r="C835" i="4"/>
  <c r="C342" i="4"/>
  <c r="C854" i="4"/>
  <c r="C361" i="4"/>
  <c r="C873" i="4"/>
  <c r="C1038" i="4"/>
  <c r="C308" i="4"/>
  <c r="C199" i="4"/>
  <c r="C711" i="4"/>
  <c r="C218" i="4"/>
  <c r="C730" i="4"/>
  <c r="C237" i="4"/>
  <c r="C749" i="4"/>
  <c r="C256" i="4"/>
  <c r="C768" i="4"/>
  <c r="C275" i="4"/>
  <c r="C787" i="4"/>
  <c r="C294" i="4"/>
  <c r="C806" i="4"/>
  <c r="C313" i="4"/>
  <c r="C825" i="4"/>
  <c r="C1107" i="4"/>
  <c r="C260" i="4"/>
  <c r="C271" i="4"/>
  <c r="C783" i="4"/>
  <c r="C290" i="4"/>
  <c r="C802" i="4"/>
  <c r="C309" i="4"/>
  <c r="C821" i="4"/>
  <c r="C328" i="4"/>
  <c r="C840" i="4"/>
  <c r="C347" i="4"/>
  <c r="C859" i="4"/>
  <c r="C366" i="4"/>
  <c r="C878" i="4"/>
  <c r="C385" i="4"/>
  <c r="C897" i="4"/>
  <c r="C1062" i="4"/>
  <c r="C332" i="4"/>
  <c r="C343" i="4"/>
  <c r="C855" i="4"/>
  <c r="C362" i="4"/>
  <c r="C874" i="4"/>
  <c r="C381" i="4"/>
  <c r="C893" i="4"/>
  <c r="C400" i="4"/>
  <c r="C912" i="4"/>
  <c r="C419" i="4"/>
  <c r="C931" i="4"/>
  <c r="C438" i="4"/>
  <c r="C950" i="4"/>
  <c r="C457" i="4"/>
  <c r="C969" i="4"/>
  <c r="C1017" i="4"/>
  <c r="C404" i="4"/>
  <c r="C741" i="4"/>
  <c r="C817" i="4"/>
  <c r="C748" i="4"/>
  <c r="C1076" i="4"/>
  <c r="C357" i="4"/>
  <c r="C433" i="4"/>
  <c r="C1119" i="4"/>
  <c r="C1090" i="4"/>
  <c r="C421" i="4"/>
  <c r="C497" i="4"/>
  <c r="C708" i="4"/>
  <c r="C1098" i="4"/>
  <c r="C516" i="4"/>
  <c r="C596" i="4"/>
  <c r="C312" i="4"/>
  <c r="C95" i="4"/>
  <c r="C607" i="4"/>
  <c r="C114" i="4"/>
  <c r="C626" i="4"/>
  <c r="C133" i="4"/>
  <c r="C645" i="4"/>
  <c r="C152" i="4"/>
  <c r="C664" i="4"/>
  <c r="C171" i="4"/>
  <c r="C683" i="4"/>
  <c r="C190" i="4"/>
  <c r="C702" i="4"/>
  <c r="C209" i="4"/>
  <c r="C721" i="4"/>
  <c r="C1120" i="4"/>
  <c r="C156" i="4"/>
  <c r="C167" i="4"/>
  <c r="C679" i="4"/>
  <c r="C186" i="4"/>
  <c r="C698" i="4"/>
  <c r="C205" i="4"/>
  <c r="C717" i="4"/>
  <c r="C224" i="4"/>
  <c r="C736" i="4"/>
  <c r="C243" i="4"/>
  <c r="C755" i="4"/>
  <c r="C262" i="4"/>
  <c r="C774" i="4"/>
  <c r="C281" i="4"/>
  <c r="C793" i="4"/>
  <c r="C1075" i="4"/>
  <c r="C228" i="4"/>
  <c r="C239" i="4"/>
  <c r="C751" i="4"/>
  <c r="C258" i="4"/>
  <c r="C770" i="4"/>
  <c r="C277" i="4"/>
  <c r="C789" i="4"/>
  <c r="C296" i="4"/>
  <c r="C808" i="4"/>
  <c r="C315" i="4"/>
  <c r="C827" i="4"/>
  <c r="C334" i="4"/>
  <c r="C846" i="4"/>
  <c r="C353" i="4"/>
  <c r="C865" i="4"/>
  <c r="C1030" i="4"/>
  <c r="C300" i="4"/>
  <c r="C311" i="4"/>
  <c r="C823" i="4"/>
  <c r="C330" i="4"/>
  <c r="C842" i="4"/>
  <c r="C349" i="4"/>
  <c r="C861" i="4"/>
  <c r="C368" i="4"/>
  <c r="C880" i="4"/>
  <c r="C387" i="4"/>
  <c r="C899" i="4"/>
  <c r="C406" i="4"/>
  <c r="C918" i="4"/>
  <c r="C425" i="4"/>
  <c r="C937" i="4"/>
  <c r="C1102" i="4"/>
  <c r="C372" i="4"/>
  <c r="C263" i="4"/>
  <c r="C775" i="4"/>
  <c r="C282" i="4"/>
  <c r="C794" i="4"/>
  <c r="C301" i="4"/>
  <c r="C813" i="4"/>
  <c r="C320" i="4"/>
  <c r="C832" i="4"/>
  <c r="C339" i="4"/>
  <c r="C851" i="4"/>
  <c r="C358" i="4"/>
  <c r="C870" i="4"/>
  <c r="C377" i="4"/>
  <c r="C889" i="4"/>
  <c r="C1054" i="4"/>
  <c r="C324" i="4"/>
  <c r="C335" i="4"/>
  <c r="C847" i="4"/>
  <c r="C354" i="4"/>
  <c r="C866" i="4"/>
  <c r="C373" i="4"/>
  <c r="C885" i="4"/>
  <c r="C392" i="4"/>
  <c r="C904" i="4"/>
  <c r="C411" i="4"/>
  <c r="C923" i="4"/>
  <c r="C430" i="4"/>
  <c r="C942" i="4"/>
  <c r="C449" i="4"/>
  <c r="C961" i="4"/>
  <c r="C1009" i="4"/>
  <c r="C396" i="4"/>
  <c r="C407" i="4"/>
  <c r="C919" i="4"/>
  <c r="C426" i="4"/>
  <c r="C938" i="4"/>
  <c r="C445" i="4"/>
  <c r="C957" i="4"/>
  <c r="C464" i="4"/>
  <c r="C976" i="4"/>
  <c r="C483" i="4"/>
  <c r="C995" i="4"/>
  <c r="C502" i="4"/>
  <c r="C9" i="4"/>
  <c r="C521" i="4"/>
  <c r="C1037" i="4"/>
  <c r="C1081" i="4"/>
  <c r="C468" i="4"/>
  <c r="C248" i="4"/>
  <c r="C1099" i="4"/>
  <c r="C812" i="4"/>
  <c r="C274" i="4"/>
  <c r="C869" i="4"/>
  <c r="C945" i="4"/>
  <c r="C764" i="4"/>
  <c r="C369" i="4"/>
  <c r="C933" i="4"/>
  <c r="C1013" i="4"/>
  <c r="C772" i="4"/>
  <c r="C18" i="4"/>
  <c r="C644" i="4"/>
  <c r="C1095" i="4"/>
  <c r="C862" i="4"/>
  <c r="C159" i="4"/>
  <c r="C671" i="4"/>
  <c r="C178" i="4"/>
  <c r="C690" i="4"/>
  <c r="C197" i="4"/>
  <c r="C709" i="4"/>
  <c r="C216" i="4"/>
  <c r="C728" i="4"/>
  <c r="C235" i="4"/>
  <c r="C747" i="4"/>
  <c r="C254" i="4"/>
  <c r="C766" i="4"/>
  <c r="C273" i="4"/>
  <c r="C785" i="4"/>
  <c r="C1067" i="4"/>
  <c r="C220" i="4"/>
  <c r="C231" i="4"/>
  <c r="C743" i="4"/>
  <c r="C250" i="4"/>
  <c r="C762" i="4"/>
  <c r="C269" i="4"/>
  <c r="C781" i="4"/>
  <c r="C288" i="4"/>
  <c r="C800" i="4"/>
  <c r="C307" i="4"/>
  <c r="C819" i="4"/>
  <c r="C326" i="4"/>
  <c r="C838" i="4"/>
  <c r="C345" i="4"/>
  <c r="C857" i="4"/>
  <c r="C1022" i="4"/>
  <c r="C292" i="4"/>
  <c r="C303" i="4"/>
  <c r="C815" i="4"/>
  <c r="C322" i="4"/>
  <c r="C834" i="4"/>
  <c r="C341" i="4"/>
  <c r="C853" i="4"/>
  <c r="C360" i="4"/>
  <c r="C872" i="4"/>
  <c r="C379" i="4"/>
  <c r="C891" i="4"/>
  <c r="C398" i="4"/>
  <c r="C910" i="4"/>
  <c r="C417" i="4"/>
  <c r="C929" i="4"/>
  <c r="C1094" i="4"/>
  <c r="C364" i="4"/>
  <c r="C375" i="4"/>
  <c r="C887" i="4"/>
  <c r="C394" i="4"/>
  <c r="C906" i="4"/>
  <c r="C413" i="4"/>
  <c r="C925" i="4"/>
  <c r="C432" i="4"/>
  <c r="C944" i="4"/>
  <c r="C451" i="4"/>
  <c r="C963" i="4"/>
  <c r="C470" i="4"/>
  <c r="C982" i="4"/>
  <c r="C489" i="4"/>
  <c r="C1001" i="4"/>
  <c r="C1049" i="4"/>
  <c r="C436" i="4"/>
  <c r="C327" i="4"/>
  <c r="C839" i="4"/>
  <c r="C346" i="4"/>
  <c r="C858" i="4"/>
  <c r="C365" i="4"/>
  <c r="C877" i="4"/>
  <c r="C384" i="4"/>
  <c r="C896" i="4"/>
  <c r="C403" i="4"/>
  <c r="C915" i="4"/>
  <c r="C422" i="4"/>
  <c r="C934" i="4"/>
  <c r="C441" i="4"/>
  <c r="C953" i="4"/>
  <c r="C1118" i="4"/>
  <c r="C388" i="4"/>
  <c r="C399" i="4"/>
  <c r="C911" i="4"/>
  <c r="C418" i="4"/>
  <c r="C930" i="4"/>
  <c r="C437" i="4"/>
  <c r="C949" i="4"/>
  <c r="C456" i="4"/>
  <c r="C968" i="4"/>
  <c r="C475" i="4"/>
  <c r="C987" i="4"/>
  <c r="C494" i="4"/>
  <c r="C1006" i="4"/>
  <c r="C513" i="4"/>
  <c r="C1029" i="4"/>
  <c r="C1073" i="4"/>
  <c r="C460" i="4"/>
  <c r="C471" i="4"/>
  <c r="C983" i="4"/>
  <c r="C490" i="4"/>
  <c r="C1002" i="4"/>
  <c r="C509" i="4"/>
  <c r="C16" i="4"/>
  <c r="C528" i="4"/>
  <c r="C35" i="4"/>
  <c r="C547" i="4"/>
  <c r="C54" i="4"/>
  <c r="C566" i="4"/>
  <c r="C73" i="4"/>
  <c r="C585" i="4"/>
  <c r="C1101" i="4"/>
  <c r="C20" i="4"/>
  <c r="C1111" i="4"/>
  <c r="C760" i="4"/>
  <c r="C252" i="4"/>
  <c r="C940" i="4"/>
  <c r="C548" i="4"/>
  <c r="C376" i="4"/>
  <c r="C1110" i="4"/>
  <c r="C828" i="4"/>
  <c r="C1047" i="4"/>
  <c r="C440" i="4"/>
  <c r="C1057" i="4"/>
  <c r="C836" i="4"/>
  <c r="C530" i="4"/>
  <c r="C1079" i="4"/>
  <c r="C804" i="4"/>
  <c r="C612" i="4"/>
  <c r="C1106" i="4"/>
  <c r="C191" i="4"/>
  <c r="B11" i="6"/>
  <c r="C1026" i="4"/>
  <c r="C692" i="4"/>
  <c r="C788" i="4"/>
  <c r="C466" i="4"/>
  <c r="C542" i="4"/>
  <c r="C700" i="4"/>
  <c r="C1100" i="4"/>
  <c r="C606" i="4"/>
  <c r="C1108" i="4"/>
  <c r="C1068" i="4"/>
  <c r="C575" i="4"/>
  <c r="C651" i="4"/>
  <c r="C588" i="4"/>
  <c r="C988" i="4"/>
  <c r="C658" i="4"/>
  <c r="C734" i="4"/>
  <c r="C1074" i="4"/>
  <c r="C722" i="4"/>
  <c r="C338" i="4"/>
  <c r="C948" i="4"/>
  <c r="C1063" i="4"/>
  <c r="C1050" i="4"/>
  <c r="C978" i="4"/>
  <c r="C49" i="4"/>
  <c r="C1071" i="4"/>
  <c r="C1042" i="4"/>
  <c r="C625" i="4"/>
  <c r="C1114" i="4"/>
  <c r="B12" i="6"/>
  <c r="C82" i="4"/>
  <c r="C158" i="4"/>
  <c r="C652" i="4"/>
  <c r="C1052" i="4"/>
  <c r="C888" i="4"/>
  <c r="C485" i="4"/>
  <c r="C188" i="4"/>
  <c r="C670" i="4"/>
  <c r="C1035" i="4"/>
  <c r="C165" i="4"/>
  <c r="C798" i="4"/>
  <c r="C414" i="4"/>
  <c r="C914" i="4"/>
  <c r="C1092" i="4"/>
  <c r="C996" i="4"/>
  <c r="C997" i="4"/>
  <c r="C1077" i="4"/>
  <c r="C780" i="4"/>
  <c r="C511" i="4"/>
  <c r="C580" i="4"/>
  <c r="C660" i="4"/>
  <c r="C824" i="4"/>
  <c r="C101" i="4"/>
  <c r="C177" i="4"/>
  <c r="C1087" i="4"/>
  <c r="C1058" i="4"/>
  <c r="C184" i="4"/>
  <c r="C532" i="4"/>
  <c r="C881" i="4"/>
  <c r="C84" i="4"/>
  <c r="C884" i="4"/>
  <c r="C972" i="4"/>
  <c r="C1060" i="4"/>
  <c r="C124" i="4"/>
  <c r="C715" i="4"/>
  <c r="C1046" i="4"/>
  <c r="C1024" i="4"/>
  <c r="C636" i="4"/>
  <c r="C980" i="4"/>
  <c r="C1018" i="4"/>
  <c r="C924" i="4"/>
  <c r="C1004" i="4"/>
  <c r="C267" i="4"/>
  <c r="C753" i="4"/>
  <c r="C60" i="4"/>
  <c r="C1023" i="4"/>
  <c r="C331" i="4"/>
  <c r="C540" i="4"/>
  <c r="C380" i="4"/>
  <c r="C952" i="4"/>
  <c r="C1034" i="4"/>
  <c r="C1010" i="4"/>
  <c r="C504" i="4"/>
  <c r="C1121" i="4"/>
  <c r="C844" i="4"/>
  <c r="C37" i="4"/>
  <c r="C1015" i="4"/>
  <c r="C740" i="4"/>
  <c r="C350" i="4"/>
  <c r="C613" i="4"/>
  <c r="C689" i="4"/>
  <c r="C732" i="4"/>
  <c r="C1122" i="4"/>
  <c r="C696" i="4"/>
  <c r="C1031" i="4"/>
  <c r="C676" i="4"/>
  <c r="C786" i="4"/>
  <c r="C113" i="4"/>
  <c r="C572" i="4"/>
  <c r="C852" i="4"/>
  <c r="C632" i="4"/>
  <c r="C860" i="4"/>
  <c r="C1124" i="4"/>
  <c r="C1084" i="4"/>
  <c r="C959" i="4"/>
  <c r="C1036" i="4"/>
  <c r="C2" i="4"/>
  <c r="C524" i="4"/>
  <c r="C146" i="4"/>
  <c r="C767" i="4"/>
  <c r="C900" i="4"/>
  <c r="C716" i="4"/>
  <c r="C594" i="4"/>
  <c r="C677" i="4"/>
  <c r="C1039" i="4"/>
  <c r="C684" i="4"/>
  <c r="C478" i="4"/>
  <c r="C549" i="4"/>
  <c r="C255" i="4"/>
  <c r="C11" i="4"/>
  <c r="C508" i="4"/>
  <c r="C908" i="4"/>
  <c r="C56" i="4"/>
  <c r="C724" i="4"/>
  <c r="C932" i="4"/>
  <c r="C316" i="4"/>
  <c r="C120" i="4"/>
  <c r="C1088" i="4"/>
  <c r="C796" i="4"/>
  <c r="C127" i="4"/>
  <c r="C203" i="4"/>
  <c r="C868" i="4"/>
  <c r="C1012" i="4"/>
  <c r="C892" i="4"/>
  <c r="C990" i="4"/>
  <c r="C523" i="4"/>
  <c r="C75" i="4"/>
  <c r="C820" i="4"/>
  <c r="C639" i="4"/>
  <c r="C276" i="4"/>
  <c r="C444" i="4"/>
  <c r="C30" i="4"/>
  <c r="C587" i="4"/>
  <c r="C139" i="4"/>
  <c r="C222" i="4"/>
  <c r="C241" i="4"/>
  <c r="C402" i="4"/>
  <c r="C561" i="4"/>
  <c r="C293" i="4"/>
  <c r="C1116" i="4"/>
  <c r="B13" i="6" a="1"/>
  <c r="N1116" i="4" l="1"/>
  <c r="N293" i="4"/>
  <c r="N561" i="4"/>
  <c r="N241" i="4"/>
  <c r="N222" i="4"/>
  <c r="N139" i="4"/>
  <c r="N587" i="4"/>
  <c r="N30" i="4"/>
  <c r="N444" i="4"/>
  <c r="N276" i="4"/>
  <c r="N639" i="4"/>
  <c r="N820" i="4"/>
  <c r="N75" i="4"/>
  <c r="N523" i="4"/>
  <c r="N990" i="4"/>
  <c r="N892" i="4"/>
  <c r="N1012" i="4"/>
  <c r="N868" i="4"/>
  <c r="N203" i="4"/>
  <c r="N127" i="4"/>
  <c r="N796" i="4"/>
  <c r="N1088" i="4"/>
  <c r="N120" i="4"/>
  <c r="N316" i="4"/>
  <c r="N932" i="4"/>
  <c r="N724" i="4"/>
  <c r="N56" i="4"/>
  <c r="N908" i="4"/>
  <c r="N508" i="4"/>
  <c r="N11" i="4"/>
  <c r="N255" i="4"/>
  <c r="N549" i="4"/>
  <c r="N478" i="4"/>
  <c r="N684" i="4"/>
  <c r="N1039" i="4"/>
  <c r="N677" i="4"/>
  <c r="N594" i="4"/>
  <c r="N716" i="4"/>
  <c r="N900" i="4"/>
  <c r="N767" i="4"/>
  <c r="N524" i="4"/>
  <c r="N1036" i="4"/>
  <c r="N959" i="4"/>
  <c r="N1084" i="4"/>
  <c r="N1124" i="4"/>
  <c r="N860" i="4"/>
  <c r="N632" i="4"/>
  <c r="N852" i="4"/>
  <c r="N572" i="4"/>
  <c r="N113" i="4"/>
  <c r="N786" i="4"/>
  <c r="N676" i="4"/>
  <c r="N1031" i="4"/>
  <c r="N696" i="4"/>
  <c r="N732" i="4"/>
  <c r="N689" i="4"/>
  <c r="N613" i="4"/>
  <c r="N350" i="4"/>
  <c r="N740" i="4"/>
  <c r="N1015" i="4"/>
  <c r="N37" i="4"/>
  <c r="N844" i="4"/>
  <c r="N504" i="4"/>
  <c r="N1010" i="4"/>
  <c r="N952" i="4"/>
  <c r="N380" i="4"/>
  <c r="N540" i="4"/>
  <c r="N331" i="4"/>
  <c r="N1023" i="4"/>
  <c r="N60" i="4"/>
  <c r="N753" i="4"/>
  <c r="N267" i="4"/>
  <c r="N1004" i="4"/>
  <c r="N924" i="4"/>
  <c r="N1018" i="4"/>
  <c r="N980" i="4"/>
  <c r="N636" i="4"/>
  <c r="N1024" i="4"/>
  <c r="N1046" i="4"/>
  <c r="N715" i="4"/>
  <c r="N124" i="4"/>
  <c r="N1060" i="4"/>
  <c r="N972" i="4"/>
  <c r="N884" i="4"/>
  <c r="N84" i="4"/>
  <c r="N881" i="4"/>
  <c r="N532" i="4"/>
  <c r="N184" i="4"/>
  <c r="N1058" i="4"/>
  <c r="N1087" i="4"/>
  <c r="N177" i="4"/>
  <c r="N101" i="4"/>
  <c r="N824" i="4"/>
  <c r="N660" i="4"/>
  <c r="N580" i="4"/>
  <c r="N511" i="4"/>
  <c r="N780" i="4"/>
  <c r="N1077" i="4"/>
  <c r="N997" i="4"/>
  <c r="N996" i="4"/>
  <c r="N1092" i="4"/>
  <c r="N914" i="4"/>
  <c r="N414" i="4"/>
  <c r="N798" i="4"/>
  <c r="N165" i="4"/>
  <c r="N1035" i="4"/>
  <c r="N670" i="4"/>
  <c r="N188" i="4"/>
  <c r="N485" i="4"/>
  <c r="N888" i="4"/>
  <c r="N1052" i="4"/>
  <c r="N652" i="4"/>
  <c r="N158" i="4"/>
  <c r="B39" i="6"/>
  <c r="N1114" i="4"/>
  <c r="N625" i="4"/>
  <c r="N1042" i="4"/>
  <c r="N1071" i="4"/>
  <c r="N49" i="4"/>
  <c r="N978" i="4"/>
  <c r="N1050" i="4"/>
  <c r="N1063" i="4"/>
  <c r="N948" i="4"/>
  <c r="N722" i="4"/>
  <c r="N1074" i="4"/>
  <c r="N734" i="4"/>
  <c r="N658" i="4"/>
  <c r="N988" i="4"/>
  <c r="N588" i="4"/>
  <c r="N651" i="4"/>
  <c r="N575" i="4"/>
  <c r="N1068" i="4"/>
  <c r="N1108" i="4"/>
  <c r="N606" i="4"/>
  <c r="N1100" i="4"/>
  <c r="N700" i="4"/>
  <c r="N542" i="4"/>
  <c r="N466" i="4"/>
  <c r="N788" i="4"/>
  <c r="N692" i="4"/>
  <c r="N1026" i="4"/>
  <c r="N191" i="4"/>
  <c r="N1106" i="4"/>
  <c r="N612" i="4"/>
  <c r="N804" i="4"/>
  <c r="N1079" i="4"/>
  <c r="N530" i="4"/>
  <c r="N836" i="4"/>
  <c r="N1057" i="4"/>
  <c r="N440" i="4"/>
  <c r="N1047" i="4"/>
  <c r="N828" i="4"/>
  <c r="N1110" i="4"/>
  <c r="N376" i="4"/>
  <c r="N548" i="4"/>
  <c r="N940" i="4"/>
  <c r="N252" i="4"/>
  <c r="N760" i="4"/>
  <c r="N1111" i="4"/>
  <c r="N20" i="4"/>
  <c r="N1101" i="4"/>
  <c r="N585" i="4"/>
  <c r="N73" i="4"/>
  <c r="N566" i="4"/>
  <c r="N54" i="4"/>
  <c r="N547" i="4"/>
  <c r="N35" i="4"/>
  <c r="N528" i="4"/>
  <c r="N16" i="4"/>
  <c r="N509" i="4"/>
  <c r="N1002" i="4"/>
  <c r="N490" i="4"/>
  <c r="N983" i="4"/>
  <c r="N471" i="4"/>
  <c r="N460" i="4"/>
  <c r="N1073" i="4"/>
  <c r="N1029" i="4"/>
  <c r="N513" i="4"/>
  <c r="N1006" i="4"/>
  <c r="N494" i="4"/>
  <c r="N987" i="4"/>
  <c r="N475" i="4"/>
  <c r="N968" i="4"/>
  <c r="N456" i="4"/>
  <c r="N949" i="4"/>
  <c r="N437" i="4"/>
  <c r="N930" i="4"/>
  <c r="N911" i="4"/>
  <c r="N399" i="4"/>
  <c r="N388" i="4"/>
  <c r="N1118" i="4"/>
  <c r="N953" i="4"/>
  <c r="N441" i="4"/>
  <c r="N934" i="4"/>
  <c r="N422" i="4"/>
  <c r="N915" i="4"/>
  <c r="N403" i="4"/>
  <c r="N896" i="4"/>
  <c r="N384" i="4"/>
  <c r="N877" i="4"/>
  <c r="N365" i="4"/>
  <c r="N858" i="4"/>
  <c r="N839" i="4"/>
  <c r="N327" i="4"/>
  <c r="N436" i="4"/>
  <c r="N1049" i="4"/>
  <c r="N1001" i="4"/>
  <c r="N489" i="4"/>
  <c r="N982" i="4"/>
  <c r="N470" i="4"/>
  <c r="N963" i="4"/>
  <c r="N451" i="4"/>
  <c r="N944" i="4"/>
  <c r="N432" i="4"/>
  <c r="N925" i="4"/>
  <c r="N413" i="4"/>
  <c r="N906" i="4"/>
  <c r="N887" i="4"/>
  <c r="N375" i="4"/>
  <c r="N364" i="4"/>
  <c r="N1094" i="4"/>
  <c r="N929" i="4"/>
  <c r="N417" i="4"/>
  <c r="N910" i="4"/>
  <c r="N398" i="4"/>
  <c r="N891" i="4"/>
  <c r="N379" i="4"/>
  <c r="N872" i="4"/>
  <c r="N360" i="4"/>
  <c r="N853" i="4"/>
  <c r="N341" i="4"/>
  <c r="N834" i="4"/>
  <c r="N815" i="4"/>
  <c r="N303" i="4"/>
  <c r="N292" i="4"/>
  <c r="N1022" i="4"/>
  <c r="N857" i="4"/>
  <c r="N345" i="4"/>
  <c r="N838" i="4"/>
  <c r="N326" i="4"/>
  <c r="N819" i="4"/>
  <c r="N307" i="4"/>
  <c r="N800" i="4"/>
  <c r="N288" i="4"/>
  <c r="N781" i="4"/>
  <c r="N269" i="4"/>
  <c r="N762" i="4"/>
  <c r="N743" i="4"/>
  <c r="N231" i="4"/>
  <c r="N220" i="4"/>
  <c r="N1067" i="4"/>
  <c r="N785" i="4"/>
  <c r="N273" i="4"/>
  <c r="N766" i="4"/>
  <c r="N254" i="4"/>
  <c r="N747" i="4"/>
  <c r="N235" i="4"/>
  <c r="N728" i="4"/>
  <c r="N216" i="4"/>
  <c r="N709" i="4"/>
  <c r="N197" i="4"/>
  <c r="N690" i="4"/>
  <c r="N671" i="4"/>
  <c r="N159" i="4"/>
  <c r="N862" i="4"/>
  <c r="N1095" i="4"/>
  <c r="N644" i="4"/>
  <c r="N18" i="4"/>
  <c r="N772" i="4"/>
  <c r="N1013" i="4"/>
  <c r="N933" i="4"/>
  <c r="N369" i="4"/>
  <c r="N764" i="4"/>
  <c r="N945" i="4"/>
  <c r="N869" i="4"/>
  <c r="N812" i="4"/>
  <c r="N1099" i="4"/>
  <c r="N248" i="4"/>
  <c r="N468" i="4"/>
  <c r="N1081" i="4"/>
  <c r="N1037" i="4"/>
  <c r="N521" i="4"/>
  <c r="N9" i="4"/>
  <c r="N502" i="4"/>
  <c r="N995" i="4"/>
  <c r="N483" i="4"/>
  <c r="N976" i="4"/>
  <c r="N464" i="4"/>
  <c r="N957" i="4"/>
  <c r="N445" i="4"/>
  <c r="N938" i="4"/>
  <c r="N919" i="4"/>
  <c r="N407" i="4"/>
  <c r="N396" i="4"/>
  <c r="N1009" i="4"/>
  <c r="N961" i="4"/>
  <c r="N449" i="4"/>
  <c r="N942" i="4"/>
  <c r="N430" i="4"/>
  <c r="N923" i="4"/>
  <c r="N411" i="4"/>
  <c r="N904" i="4"/>
  <c r="N392" i="4"/>
  <c r="N885" i="4"/>
  <c r="N373" i="4"/>
  <c r="N866" i="4"/>
  <c r="N847" i="4"/>
  <c r="N335" i="4"/>
  <c r="N324" i="4"/>
  <c r="N1054" i="4"/>
  <c r="N889" i="4"/>
  <c r="N377" i="4"/>
  <c r="N870" i="4"/>
  <c r="N358" i="4"/>
  <c r="N851" i="4"/>
  <c r="N339" i="4"/>
  <c r="N832" i="4"/>
  <c r="N320" i="4"/>
  <c r="N813" i="4"/>
  <c r="N301" i="4"/>
  <c r="N794" i="4"/>
  <c r="N775" i="4"/>
  <c r="N263" i="4"/>
  <c r="N372" i="4"/>
  <c r="N1102" i="4"/>
  <c r="N937" i="4"/>
  <c r="N425" i="4"/>
  <c r="N918" i="4"/>
  <c r="N406" i="4"/>
  <c r="N899" i="4"/>
  <c r="N387" i="4"/>
  <c r="N880" i="4"/>
  <c r="N368" i="4"/>
  <c r="N861" i="4"/>
  <c r="N349" i="4"/>
  <c r="N842" i="4"/>
  <c r="N330" i="4"/>
  <c r="N823" i="4"/>
  <c r="N311" i="4"/>
  <c r="N300" i="4"/>
  <c r="N1030" i="4"/>
  <c r="N865" i="4"/>
  <c r="N353" i="4"/>
  <c r="N846" i="4"/>
  <c r="N334" i="4"/>
  <c r="N827" i="4"/>
  <c r="N315" i="4"/>
  <c r="N808" i="4"/>
  <c r="N296" i="4"/>
  <c r="N789" i="4"/>
  <c r="N277" i="4"/>
  <c r="N770" i="4"/>
  <c r="N751" i="4"/>
  <c r="N239" i="4"/>
  <c r="N228" i="4"/>
  <c r="N1075" i="4"/>
  <c r="N793" i="4"/>
  <c r="N281" i="4"/>
  <c r="N774" i="4"/>
  <c r="N262" i="4"/>
  <c r="N755" i="4"/>
  <c r="N243" i="4"/>
  <c r="N736" i="4"/>
  <c r="N224" i="4"/>
  <c r="N717" i="4"/>
  <c r="N205" i="4"/>
  <c r="N698" i="4"/>
  <c r="N679" i="4"/>
  <c r="N167" i="4"/>
  <c r="N156" i="4"/>
  <c r="N1120" i="4"/>
  <c r="N721" i="4"/>
  <c r="N209" i="4"/>
  <c r="N702" i="4"/>
  <c r="N190" i="4"/>
  <c r="N683" i="4"/>
  <c r="N171" i="4"/>
  <c r="N664" i="4"/>
  <c r="N152" i="4"/>
  <c r="N645" i="4"/>
  <c r="N133" i="4"/>
  <c r="N626" i="4"/>
  <c r="N607" i="4"/>
  <c r="N95" i="4"/>
  <c r="N312" i="4"/>
  <c r="N596" i="4"/>
  <c r="N516" i="4"/>
  <c r="N1098" i="4"/>
  <c r="N708" i="4"/>
  <c r="N497" i="4"/>
  <c r="N421" i="4"/>
  <c r="N1090" i="4"/>
  <c r="N1119" i="4"/>
  <c r="N433" i="4"/>
  <c r="N357" i="4"/>
  <c r="N1076" i="4"/>
  <c r="N748" i="4"/>
  <c r="N817" i="4"/>
  <c r="N741" i="4"/>
  <c r="N404" i="4"/>
  <c r="N1017" i="4"/>
  <c r="N969" i="4"/>
  <c r="N457" i="4"/>
  <c r="N950" i="4"/>
  <c r="N438" i="4"/>
  <c r="N931" i="4"/>
  <c r="N419" i="4"/>
  <c r="N912" i="4"/>
  <c r="N400" i="4"/>
  <c r="N893" i="4"/>
  <c r="N381" i="4"/>
  <c r="N874" i="4"/>
  <c r="N855" i="4"/>
  <c r="N343" i="4"/>
  <c r="N332" i="4"/>
  <c r="N1062" i="4"/>
  <c r="N897" i="4"/>
  <c r="N385" i="4"/>
  <c r="N878" i="4"/>
  <c r="N366" i="4"/>
  <c r="N859" i="4"/>
  <c r="N347" i="4"/>
  <c r="N840" i="4"/>
  <c r="N328" i="4"/>
  <c r="N821" i="4"/>
  <c r="N309" i="4"/>
  <c r="N802" i="4"/>
  <c r="N783" i="4"/>
  <c r="N271" i="4"/>
  <c r="N260" i="4"/>
  <c r="N1107" i="4"/>
  <c r="N825" i="4"/>
  <c r="N313" i="4"/>
  <c r="N806" i="4"/>
  <c r="N294" i="4"/>
  <c r="N787" i="4"/>
  <c r="N275" i="4"/>
  <c r="N768" i="4"/>
  <c r="N256" i="4"/>
  <c r="N749" i="4"/>
  <c r="N237" i="4"/>
  <c r="N730" i="4"/>
  <c r="N711" i="4"/>
  <c r="N199" i="4"/>
  <c r="N308" i="4"/>
  <c r="N1038" i="4"/>
  <c r="N873" i="4"/>
  <c r="N361" i="4"/>
  <c r="N854" i="4"/>
  <c r="N342" i="4"/>
  <c r="N835" i="4"/>
  <c r="N323" i="4"/>
  <c r="N816" i="4"/>
  <c r="N304" i="4"/>
  <c r="N797" i="4"/>
  <c r="N285" i="4"/>
  <c r="N778" i="4"/>
  <c r="N759" i="4"/>
  <c r="N247" i="4"/>
  <c r="N236" i="4"/>
  <c r="N1083" i="4"/>
  <c r="N801" i="4"/>
  <c r="N289" i="4"/>
  <c r="N782" i="4"/>
  <c r="N270" i="4"/>
  <c r="N763" i="4"/>
  <c r="N251" i="4"/>
  <c r="N744" i="4"/>
  <c r="N232" i="4"/>
  <c r="N725" i="4"/>
  <c r="N213" i="4"/>
  <c r="N706" i="4"/>
  <c r="N687" i="4"/>
  <c r="N175" i="4"/>
  <c r="N164" i="4"/>
  <c r="N1011" i="4"/>
  <c r="N729" i="4"/>
  <c r="N217" i="4"/>
  <c r="N710" i="4"/>
  <c r="N198" i="4"/>
  <c r="N691" i="4"/>
  <c r="N179" i="4"/>
  <c r="N672" i="4"/>
  <c r="N160" i="4"/>
  <c r="N653" i="4"/>
  <c r="N141" i="4"/>
  <c r="N634" i="4"/>
  <c r="N615" i="4"/>
  <c r="N103" i="4"/>
  <c r="N92" i="4"/>
  <c r="N1056" i="4"/>
  <c r="N657" i="4"/>
  <c r="N145" i="4"/>
  <c r="N638" i="4"/>
  <c r="N126" i="4"/>
  <c r="N619" i="4"/>
  <c r="N107" i="4"/>
  <c r="N600" i="4"/>
  <c r="N88" i="4"/>
  <c r="N581" i="4"/>
  <c r="N69" i="4"/>
  <c r="N562" i="4"/>
  <c r="N543" i="4"/>
  <c r="N31" i="4"/>
  <c r="N1055" i="4"/>
  <c r="N926" i="4"/>
  <c r="N850" i="4"/>
  <c r="N756" i="4"/>
  <c r="N1103" i="4"/>
  <c r="N305" i="4"/>
  <c r="N229" i="4"/>
  <c r="N340" i="4"/>
  <c r="N1070" i="4"/>
  <c r="N905" i="4"/>
  <c r="N393" i="4"/>
  <c r="N886" i="4"/>
  <c r="N374" i="4"/>
  <c r="N867" i="4"/>
  <c r="N355" i="4"/>
  <c r="N848" i="4"/>
  <c r="N336" i="4"/>
  <c r="N829" i="4"/>
  <c r="N317" i="4"/>
  <c r="N810" i="4"/>
  <c r="N791" i="4"/>
  <c r="N279" i="4"/>
  <c r="N268" i="4"/>
  <c r="N1115" i="4"/>
  <c r="N833" i="4"/>
  <c r="N321" i="4"/>
  <c r="N814" i="4"/>
  <c r="N302" i="4"/>
  <c r="N795" i="4"/>
  <c r="N283" i="4"/>
  <c r="N776" i="4"/>
  <c r="N264" i="4"/>
  <c r="N757" i="4"/>
  <c r="N245" i="4"/>
  <c r="N738" i="4"/>
  <c r="N719" i="4"/>
  <c r="N207" i="4"/>
  <c r="N196" i="4"/>
  <c r="N1043" i="4"/>
  <c r="N761" i="4"/>
  <c r="N249" i="4"/>
  <c r="N742" i="4"/>
  <c r="N230" i="4"/>
  <c r="N723" i="4"/>
  <c r="N211" i="4"/>
  <c r="N704" i="4"/>
  <c r="N192" i="4"/>
  <c r="N685" i="4"/>
  <c r="N173" i="4"/>
  <c r="N666" i="4"/>
  <c r="N647" i="4"/>
  <c r="N135" i="4"/>
  <c r="N244" i="4"/>
  <c r="N1091" i="4"/>
  <c r="N809" i="4"/>
  <c r="N297" i="4"/>
  <c r="N790" i="4"/>
  <c r="N278" i="4"/>
  <c r="N771" i="4"/>
  <c r="N259" i="4"/>
  <c r="N752" i="4"/>
  <c r="N240" i="4"/>
  <c r="N733" i="4"/>
  <c r="N221" i="4"/>
  <c r="N714" i="4"/>
  <c r="N202" i="4"/>
  <c r="N695" i="4"/>
  <c r="N183" i="4"/>
  <c r="N172" i="4"/>
  <c r="N1019" i="4"/>
  <c r="N737" i="4"/>
  <c r="N225" i="4"/>
  <c r="N718" i="4"/>
  <c r="N206" i="4"/>
  <c r="N699" i="4"/>
  <c r="N187" i="4"/>
  <c r="N680" i="4"/>
  <c r="N168" i="4"/>
  <c r="N661" i="4"/>
  <c r="N149" i="4"/>
  <c r="N642" i="4"/>
  <c r="N623" i="4"/>
  <c r="N111" i="4"/>
  <c r="N100" i="4"/>
  <c r="N1064" i="4"/>
  <c r="N665" i="4"/>
  <c r="N153" i="4"/>
  <c r="N646" i="4"/>
  <c r="N134" i="4"/>
  <c r="N627" i="4"/>
  <c r="N115" i="4"/>
  <c r="N608" i="4"/>
  <c r="N96" i="4"/>
  <c r="N589" i="4"/>
  <c r="N77" i="4"/>
  <c r="N570" i="4"/>
  <c r="N551" i="4"/>
  <c r="N39" i="4"/>
  <c r="N28" i="4"/>
  <c r="N1109" i="4"/>
  <c r="N593" i="4"/>
  <c r="N81" i="4"/>
  <c r="N574" i="4"/>
  <c r="N62" i="4"/>
  <c r="N555" i="4"/>
  <c r="N43" i="4"/>
  <c r="N536" i="4"/>
  <c r="N24" i="4"/>
  <c r="N517" i="4"/>
  <c r="N5" i="4"/>
  <c r="N498" i="4"/>
  <c r="N991" i="4"/>
  <c r="N479" i="4"/>
  <c r="N841" i="4"/>
  <c r="N329" i="4"/>
  <c r="N822" i="4"/>
  <c r="N310" i="4"/>
  <c r="N803" i="4"/>
  <c r="N291" i="4"/>
  <c r="N784" i="4"/>
  <c r="N272" i="4"/>
  <c r="N765" i="4"/>
  <c r="N253" i="4"/>
  <c r="N746" i="4"/>
  <c r="N727" i="4"/>
  <c r="N215" i="4"/>
  <c r="N204" i="4"/>
  <c r="N1051" i="4"/>
  <c r="N769" i="4"/>
  <c r="N257" i="4"/>
  <c r="N750" i="4"/>
  <c r="N238" i="4"/>
  <c r="N731" i="4"/>
  <c r="N219" i="4"/>
  <c r="N712" i="4"/>
  <c r="N200" i="4"/>
  <c r="N693" i="4"/>
  <c r="N181" i="4"/>
  <c r="N674" i="4"/>
  <c r="N655" i="4"/>
  <c r="N143" i="4"/>
  <c r="N132" i="4"/>
  <c r="N1096" i="4"/>
  <c r="N697" i="4"/>
  <c r="N185" i="4"/>
  <c r="N678" i="4"/>
  <c r="N166" i="4"/>
  <c r="N659" i="4"/>
  <c r="N147" i="4"/>
  <c r="N640" i="4"/>
  <c r="N128" i="4"/>
  <c r="N621" i="4"/>
  <c r="N109" i="4"/>
  <c r="N602" i="4"/>
  <c r="N583" i="4"/>
  <c r="N71" i="4"/>
  <c r="N180" i="4"/>
  <c r="N1027" i="4"/>
  <c r="N745" i="4"/>
  <c r="N233" i="4"/>
  <c r="N726" i="4"/>
  <c r="N214" i="4"/>
  <c r="N707" i="4"/>
  <c r="N195" i="4"/>
  <c r="N688" i="4"/>
  <c r="N176" i="4"/>
  <c r="N669" i="4"/>
  <c r="N157" i="4"/>
  <c r="N650" i="4"/>
  <c r="N631" i="4"/>
  <c r="N119" i="4"/>
  <c r="N108" i="4"/>
  <c r="N1072" i="4"/>
  <c r="N673" i="4"/>
  <c r="N161" i="4"/>
  <c r="N654" i="4"/>
  <c r="N142" i="4"/>
  <c r="N635" i="4"/>
  <c r="N123" i="4"/>
  <c r="N616" i="4"/>
  <c r="N104" i="4"/>
  <c r="N597" i="4"/>
  <c r="N85" i="4"/>
  <c r="N578" i="4"/>
  <c r="N559" i="4"/>
  <c r="N47" i="4"/>
  <c r="N36" i="4"/>
  <c r="N1117" i="4"/>
  <c r="N601" i="4"/>
  <c r="N89" i="4"/>
  <c r="N582" i="4"/>
  <c r="N70" i="4"/>
  <c r="N563" i="4"/>
  <c r="N51" i="4"/>
  <c r="N544" i="4"/>
  <c r="N32" i="4"/>
  <c r="N525" i="4"/>
  <c r="N13" i="4"/>
  <c r="N506" i="4"/>
  <c r="N999" i="4"/>
  <c r="N487" i="4"/>
  <c r="N476" i="4"/>
  <c r="N1089" i="4"/>
  <c r="N1045" i="4"/>
  <c r="N529" i="4"/>
  <c r="N17" i="4"/>
  <c r="N510" i="4"/>
  <c r="N1003" i="4"/>
  <c r="N491" i="4"/>
  <c r="N984" i="4"/>
  <c r="N472" i="4"/>
  <c r="N965" i="4"/>
  <c r="N453" i="4"/>
  <c r="N946" i="4"/>
  <c r="N927" i="4"/>
  <c r="N415" i="4"/>
  <c r="N447" i="4"/>
  <c r="N876" i="4"/>
  <c r="N1044" i="4"/>
  <c r="N94" i="4"/>
  <c r="N1028" i="4"/>
  <c r="N628" i="4"/>
  <c r="N971" i="4"/>
  <c r="N895" i="4"/>
  <c r="N1020" i="4"/>
  <c r="N620" i="4"/>
  <c r="N907" i="4"/>
  <c r="N831" i="4"/>
  <c r="N843" i="4"/>
  <c r="N668" i="4"/>
  <c r="N286" i="4"/>
  <c r="N212" i="4"/>
  <c r="N1059" i="4"/>
  <c r="N777" i="4"/>
  <c r="N265" i="4"/>
  <c r="N758" i="4"/>
  <c r="N246" i="4"/>
  <c r="N739" i="4"/>
  <c r="N227" i="4"/>
  <c r="N720" i="4"/>
  <c r="N208" i="4"/>
  <c r="N701" i="4"/>
  <c r="N189" i="4"/>
  <c r="N682" i="4"/>
  <c r="N663" i="4"/>
  <c r="N151" i="4"/>
  <c r="N140" i="4"/>
  <c r="N1104" i="4"/>
  <c r="N705" i="4"/>
  <c r="N193" i="4"/>
  <c r="N686" i="4"/>
  <c r="N174" i="4"/>
  <c r="N667" i="4"/>
  <c r="N155" i="4"/>
  <c r="N648" i="4"/>
  <c r="N136" i="4"/>
  <c r="N629" i="4"/>
  <c r="N117" i="4"/>
  <c r="N610" i="4"/>
  <c r="N591" i="4"/>
  <c r="N79" i="4"/>
  <c r="N68" i="4"/>
  <c r="N1032" i="4"/>
  <c r="N633" i="4"/>
  <c r="N121" i="4"/>
  <c r="N614" i="4"/>
  <c r="N102" i="4"/>
  <c r="N595" i="4"/>
  <c r="N83" i="4"/>
  <c r="N576" i="4"/>
  <c r="N64" i="4"/>
  <c r="N557" i="4"/>
  <c r="N45" i="4"/>
  <c r="N538" i="4"/>
  <c r="N519" i="4"/>
  <c r="N7" i="4"/>
  <c r="N116" i="4"/>
  <c r="N1080" i="4"/>
  <c r="N681" i="4"/>
  <c r="N169" i="4"/>
  <c r="N662" i="4"/>
  <c r="N150" i="4"/>
  <c r="N643" i="4"/>
  <c r="N131" i="4"/>
  <c r="N624" i="4"/>
  <c r="N112" i="4"/>
  <c r="N605" i="4"/>
  <c r="N93" i="4"/>
  <c r="N586" i="4"/>
  <c r="N74" i="4"/>
  <c r="N567" i="4"/>
  <c r="N55" i="4"/>
  <c r="N44" i="4"/>
  <c r="N1008" i="4"/>
  <c r="N609" i="4"/>
  <c r="N97" i="4"/>
  <c r="N590" i="4"/>
  <c r="N78" i="4"/>
  <c r="N571" i="4"/>
  <c r="N59" i="4"/>
  <c r="N552" i="4"/>
  <c r="N40" i="4"/>
  <c r="N533" i="4"/>
  <c r="N21" i="4"/>
  <c r="N514" i="4"/>
  <c r="N1007" i="4"/>
  <c r="N495" i="4"/>
  <c r="N484" i="4"/>
  <c r="N1097" i="4"/>
  <c r="N1053" i="4"/>
  <c r="N537" i="4"/>
  <c r="N25" i="4"/>
  <c r="N518" i="4"/>
  <c r="N6" i="4"/>
  <c r="N499" i="4"/>
  <c r="N992" i="4"/>
  <c r="N480" i="4"/>
  <c r="N973" i="4"/>
  <c r="N461" i="4"/>
  <c r="N954" i="4"/>
  <c r="N935" i="4"/>
  <c r="N423" i="4"/>
  <c r="N412" i="4"/>
  <c r="N1025" i="4"/>
  <c r="N977" i="4"/>
  <c r="N465" i="4"/>
  <c r="N958" i="4"/>
  <c r="N446" i="4"/>
  <c r="N939" i="4"/>
  <c r="N427" i="4"/>
  <c r="N920" i="4"/>
  <c r="N408" i="4"/>
  <c r="N901" i="4"/>
  <c r="N389" i="4"/>
  <c r="N882" i="4"/>
  <c r="N863" i="4"/>
  <c r="N351" i="4"/>
  <c r="N1082" i="4"/>
  <c r="N1066" i="4"/>
  <c r="N916" i="4"/>
  <c r="N568" i="4"/>
  <c r="N964" i="4"/>
  <c r="N564" i="4"/>
  <c r="N459" i="4"/>
  <c r="N383" i="4"/>
  <c r="N956" i="4"/>
  <c r="N556" i="4"/>
  <c r="N395" i="4"/>
  <c r="N319" i="4"/>
  <c r="N805" i="4"/>
  <c r="N604" i="4"/>
  <c r="N779" i="4"/>
  <c r="N703" i="4"/>
  <c r="N148" i="4"/>
  <c r="N1112" i="4"/>
  <c r="N713" i="4"/>
  <c r="N201" i="4"/>
  <c r="N694" i="4"/>
  <c r="N182" i="4"/>
  <c r="N675" i="4"/>
  <c r="N163" i="4"/>
  <c r="N656" i="4"/>
  <c r="N144" i="4"/>
  <c r="N637" i="4"/>
  <c r="N125" i="4"/>
  <c r="N618" i="4"/>
  <c r="N599" i="4"/>
  <c r="N87" i="4"/>
  <c r="N76" i="4"/>
  <c r="N1040" i="4"/>
  <c r="N641" i="4"/>
  <c r="N129" i="4"/>
  <c r="N622" i="4"/>
  <c r="N110" i="4"/>
  <c r="N603" i="4"/>
  <c r="N91" i="4"/>
  <c r="N584" i="4"/>
  <c r="N72" i="4"/>
  <c r="N565" i="4"/>
  <c r="N53" i="4"/>
  <c r="N546" i="4"/>
  <c r="N527" i="4"/>
  <c r="N15" i="4"/>
  <c r="N4" i="4"/>
  <c r="N1085" i="4"/>
  <c r="N569" i="4"/>
  <c r="N57" i="4"/>
  <c r="N550" i="4"/>
  <c r="N38" i="4"/>
  <c r="N531" i="4"/>
  <c r="N19" i="4"/>
  <c r="N512" i="4"/>
  <c r="N1005" i="4"/>
  <c r="N493" i="4"/>
  <c r="N986" i="4"/>
  <c r="N474" i="4"/>
  <c r="N967" i="4"/>
  <c r="N455" i="4"/>
  <c r="N63" i="4"/>
  <c r="N52" i="4"/>
  <c r="N1016" i="4"/>
  <c r="N617" i="4"/>
  <c r="N105" i="4"/>
  <c r="N598" i="4"/>
  <c r="N86" i="4"/>
  <c r="N579" i="4"/>
  <c r="N67" i="4"/>
  <c r="N560" i="4"/>
  <c r="N48" i="4"/>
  <c r="N541" i="4"/>
  <c r="N29" i="4"/>
  <c r="N522" i="4"/>
  <c r="N10" i="4"/>
  <c r="N503" i="4"/>
  <c r="N492" i="4"/>
  <c r="N1105" i="4"/>
  <c r="N1061" i="4"/>
  <c r="N545" i="4"/>
  <c r="N33" i="4"/>
  <c r="N526" i="4"/>
  <c r="N14" i="4"/>
  <c r="N507" i="4"/>
  <c r="N1000" i="4"/>
  <c r="N488" i="4"/>
  <c r="N981" i="4"/>
  <c r="N469" i="4"/>
  <c r="N962" i="4"/>
  <c r="N943" i="4"/>
  <c r="N431" i="4"/>
  <c r="N420" i="4"/>
  <c r="N985" i="4"/>
  <c r="N473" i="4"/>
  <c r="N966" i="4"/>
  <c r="N454" i="4"/>
  <c r="N947" i="4"/>
  <c r="N435" i="4"/>
  <c r="N928" i="4"/>
  <c r="N416" i="4"/>
  <c r="N909" i="4"/>
  <c r="N397" i="4"/>
  <c r="N890" i="4"/>
  <c r="N871" i="4"/>
  <c r="N359" i="4"/>
  <c r="N348" i="4"/>
  <c r="N1078" i="4"/>
  <c r="N913" i="4"/>
  <c r="N401" i="4"/>
  <c r="N894" i="4"/>
  <c r="N382" i="4"/>
  <c r="N875" i="4"/>
  <c r="N363" i="4"/>
  <c r="N856" i="4"/>
  <c r="N344" i="4"/>
  <c r="N837" i="4"/>
  <c r="N325" i="4"/>
  <c r="N818" i="4"/>
  <c r="N799" i="4"/>
  <c r="N287" i="4"/>
  <c r="N1048" i="4"/>
  <c r="N649" i="4"/>
  <c r="N137" i="4"/>
  <c r="N630" i="4"/>
  <c r="N118" i="4"/>
  <c r="N611" i="4"/>
  <c r="N99" i="4"/>
  <c r="N592" i="4"/>
  <c r="N80" i="4"/>
  <c r="N573" i="4"/>
  <c r="N61" i="4"/>
  <c r="N554" i="4"/>
  <c r="N535" i="4"/>
  <c r="N23" i="4"/>
  <c r="N12" i="4"/>
  <c r="N1093" i="4"/>
  <c r="N577" i="4"/>
  <c r="N65" i="4"/>
  <c r="N558" i="4"/>
  <c r="N46" i="4"/>
  <c r="N539" i="4"/>
  <c r="N27" i="4"/>
  <c r="N520" i="4"/>
  <c r="N8" i="4"/>
  <c r="N501" i="4"/>
  <c r="N994" i="4"/>
  <c r="N482" i="4"/>
  <c r="N975" i="4"/>
  <c r="N463" i="4"/>
  <c r="N452" i="4"/>
  <c r="N1065" i="4"/>
  <c r="N1021" i="4"/>
  <c r="N505" i="4"/>
  <c r="N998" i="4"/>
  <c r="N486" i="4"/>
  <c r="N979" i="4"/>
  <c r="N467" i="4"/>
  <c r="N960" i="4"/>
  <c r="N448" i="4"/>
  <c r="N941" i="4"/>
  <c r="N429" i="4"/>
  <c r="N922" i="4"/>
  <c r="N903" i="4"/>
  <c r="N391" i="4"/>
  <c r="N500" i="4"/>
  <c r="N1113" i="4"/>
  <c r="N1069" i="4"/>
  <c r="N553" i="4"/>
  <c r="N41" i="4"/>
  <c r="N534" i="4"/>
  <c r="N22" i="4"/>
  <c r="N515" i="4"/>
  <c r="F3" i="4"/>
  <c r="G3" i="4" s="1"/>
  <c r="N3" i="4"/>
  <c r="N496" i="4"/>
  <c r="N989" i="4"/>
  <c r="N477" i="4"/>
  <c r="N970" i="4"/>
  <c r="N951" i="4"/>
  <c r="N439" i="4"/>
  <c r="N428" i="4"/>
  <c r="N1041" i="4"/>
  <c r="N993" i="4"/>
  <c r="N481" i="4"/>
  <c r="N974" i="4"/>
  <c r="N462" i="4"/>
  <c r="N955" i="4"/>
  <c r="N443" i="4"/>
  <c r="N936" i="4"/>
  <c r="N424" i="4"/>
  <c r="N917" i="4"/>
  <c r="N405" i="4"/>
  <c r="N898" i="4"/>
  <c r="N879" i="4"/>
  <c r="N367" i="4"/>
  <c r="N356" i="4"/>
  <c r="N1086" i="4"/>
  <c r="N921" i="4"/>
  <c r="N409" i="4"/>
  <c r="N902" i="4"/>
  <c r="N390" i="4"/>
  <c r="N883" i="4"/>
  <c r="N371" i="4"/>
  <c r="N864" i="4"/>
  <c r="N352" i="4"/>
  <c r="N845" i="4"/>
  <c r="N333" i="4"/>
  <c r="N826" i="4"/>
  <c r="N807" i="4"/>
  <c r="N295" i="4"/>
  <c r="N284" i="4"/>
  <c r="N1014" i="4"/>
  <c r="N849" i="4"/>
  <c r="N337" i="4"/>
  <c r="N830" i="4"/>
  <c r="N318" i="4"/>
  <c r="N811" i="4"/>
  <c r="N299" i="4"/>
  <c r="N792" i="4"/>
  <c r="N280" i="4"/>
  <c r="N773" i="4"/>
  <c r="N261" i="4"/>
  <c r="N754" i="4"/>
  <c r="N735" i="4"/>
  <c r="N223" i="4"/>
  <c r="N1033" i="4"/>
  <c r="N346" i="4"/>
  <c r="N306" i="4"/>
  <c r="N442" i="4"/>
  <c r="N426" i="4"/>
  <c r="N114" i="4"/>
  <c r="N250" i="4"/>
  <c r="N338" i="4"/>
  <c r="N1123" i="4"/>
  <c r="N194" i="4"/>
  <c r="N178" i="4"/>
  <c r="N290" i="4"/>
  <c r="N274" i="4"/>
  <c r="N386" i="4"/>
  <c r="N122" i="4"/>
  <c r="N218" i="4"/>
  <c r="N42" i="4"/>
  <c r="N26" i="4"/>
  <c r="N154" i="4"/>
  <c r="N138" i="4"/>
  <c r="N266" i="4"/>
  <c r="N378" i="4"/>
  <c r="N82" i="4"/>
  <c r="N450" i="4"/>
  <c r="N434" i="4"/>
  <c r="N418" i="4"/>
  <c r="N402" i="4"/>
  <c r="N130" i="4"/>
  <c r="N106" i="4"/>
  <c r="N354" i="4"/>
  <c r="N322" i="4"/>
  <c r="N314" i="4"/>
  <c r="N298" i="4"/>
  <c r="N282" i="4"/>
  <c r="N394" i="4"/>
  <c r="N362" i="4"/>
  <c r="N1034" i="4"/>
  <c r="N186" i="4"/>
  <c r="N170" i="4"/>
  <c r="N162" i="4"/>
  <c r="N146" i="4"/>
  <c r="N242" i="4"/>
  <c r="N226" i="4"/>
  <c r="N1122" i="4"/>
  <c r="N58" i="4"/>
  <c r="N50" i="4"/>
  <c r="N34" i="4"/>
  <c r="N410" i="4"/>
  <c r="N98" i="4"/>
  <c r="N210" i="4"/>
  <c r="N1121" i="4"/>
  <c r="N458" i="4"/>
  <c r="N234" i="4"/>
  <c r="N90" i="4"/>
  <c r="N258" i="4"/>
  <c r="N370" i="4"/>
  <c r="N66" i="4"/>
  <c r="B13" i="6"/>
  <c r="B14" i="6" s="1"/>
  <c r="I130" i="4"/>
  <c r="J130" i="4" s="1"/>
  <c r="I993" i="4"/>
  <c r="J993" i="4" s="1"/>
  <c r="I1057" i="4"/>
  <c r="J1057" i="4" s="1"/>
  <c r="I875" i="4"/>
  <c r="J875" i="4" s="1"/>
  <c r="I1049" i="4"/>
  <c r="J1049" i="4" s="1"/>
  <c r="I1027" i="4"/>
  <c r="J1027" i="4" s="1"/>
  <c r="I369" i="4"/>
  <c r="J369" i="4" s="1"/>
  <c r="I1109" i="4"/>
  <c r="J1109" i="4" s="1"/>
  <c r="I920" i="4"/>
  <c r="J920" i="4" s="1"/>
  <c r="I608" i="4"/>
  <c r="J608" i="4" s="1"/>
  <c r="I968" i="4"/>
  <c r="J968" i="4" s="1"/>
  <c r="I1018" i="4"/>
  <c r="J1018" i="4" s="1"/>
  <c r="I735" i="4"/>
  <c r="J735" i="4" s="1"/>
  <c r="I849" i="4"/>
  <c r="J849" i="4" s="1"/>
  <c r="I1032" i="4"/>
  <c r="J1032" i="4" s="1"/>
  <c r="I750" i="4"/>
  <c r="J750" i="4" s="1"/>
  <c r="I775" i="4"/>
  <c r="J775" i="4" s="1"/>
  <c r="I987" i="4"/>
  <c r="J987" i="4" s="1"/>
  <c r="I597" i="4"/>
  <c r="J597" i="4" s="1"/>
  <c r="I725" i="4"/>
  <c r="J725" i="4" s="1"/>
  <c r="I798" i="4"/>
  <c r="J798" i="4" s="1"/>
  <c r="I112" i="4"/>
  <c r="J112" i="4" s="1"/>
  <c r="I964" i="4"/>
  <c r="J964" i="4" s="1"/>
  <c r="I764" i="4"/>
  <c r="J764" i="4" s="1"/>
  <c r="I76" i="4"/>
  <c r="J76" i="4" s="1"/>
  <c r="I991" i="4"/>
  <c r="J991" i="4" s="1"/>
  <c r="I782" i="4"/>
  <c r="J782" i="4" s="1"/>
  <c r="I365" i="4"/>
  <c r="J365" i="4" s="1"/>
  <c r="I1045" i="4"/>
  <c r="J1045" i="4" s="1"/>
  <c r="I836" i="4"/>
  <c r="J836" i="4" s="1"/>
  <c r="I385" i="4"/>
  <c r="J385" i="4" s="1"/>
  <c r="I947" i="4"/>
  <c r="J947" i="4" s="1"/>
  <c r="I741" i="4"/>
  <c r="J741" i="4" s="1"/>
  <c r="I488" i="4"/>
  <c r="J488" i="4" s="1"/>
  <c r="I48" i="4"/>
  <c r="J48" i="4" s="1"/>
  <c r="I817" i="4"/>
  <c r="J817" i="4" s="1"/>
  <c r="I598" i="4"/>
  <c r="J598" i="4" s="1"/>
  <c r="I231" i="4"/>
  <c r="J231" i="4" s="1"/>
  <c r="I872" i="4"/>
  <c r="J872" i="4" s="1"/>
  <c r="I660" i="4"/>
  <c r="J660" i="4" s="1"/>
  <c r="I324" i="4"/>
  <c r="J324" i="4" s="1"/>
  <c r="I709" i="4"/>
  <c r="J709" i="4" s="1"/>
  <c r="I552" i="4"/>
  <c r="J552" i="4" s="1"/>
  <c r="I260" i="4"/>
  <c r="J260" i="4" s="1"/>
  <c r="I638" i="4"/>
  <c r="J638" i="4" s="1"/>
  <c r="I296" i="4"/>
  <c r="J296" i="4" s="1"/>
  <c r="I610" i="4"/>
  <c r="J610" i="4" s="1"/>
  <c r="I246" i="4"/>
  <c r="J246" i="4" s="1"/>
  <c r="I492" i="4"/>
  <c r="J492" i="4" s="1"/>
  <c r="I230" i="4"/>
  <c r="J230" i="4" s="1"/>
  <c r="I323" i="4"/>
  <c r="J323" i="4" s="1"/>
  <c r="I43" i="4"/>
  <c r="J43" i="4" s="1"/>
  <c r="I316" i="4"/>
  <c r="J316" i="4" s="1"/>
  <c r="I51" i="4"/>
  <c r="J51" i="4" s="1"/>
  <c r="I778" i="4"/>
  <c r="J778" i="4" s="1"/>
  <c r="I796" i="4"/>
  <c r="J796" i="4" s="1"/>
  <c r="I542" i="4"/>
  <c r="J542" i="4" s="1"/>
  <c r="I1008" i="4"/>
  <c r="J1008" i="4" s="1"/>
  <c r="I1064" i="4"/>
  <c r="J1064" i="4" s="1"/>
  <c r="I1006" i="4"/>
  <c r="J1006" i="4" s="1"/>
  <c r="I921" i="4"/>
  <c r="J921" i="4" s="1"/>
  <c r="I1088" i="4"/>
  <c r="J1088" i="4" s="1"/>
  <c r="I884" i="4"/>
  <c r="J884" i="4" s="1"/>
  <c r="I585" i="4"/>
  <c r="J585" i="4" s="1"/>
  <c r="I714" i="4"/>
  <c r="J714" i="4" s="1"/>
  <c r="I1003" i="4"/>
  <c r="J1003" i="4" s="1"/>
  <c r="I707" i="4"/>
  <c r="J707" i="4" s="1"/>
  <c r="I812" i="4"/>
  <c r="J812" i="4" s="1"/>
  <c r="I995" i="4"/>
  <c r="J995" i="4" s="1"/>
  <c r="I672" i="4"/>
  <c r="J672" i="4" s="1"/>
  <c r="I1107" i="4"/>
  <c r="J1107" i="4" s="1"/>
  <c r="I979" i="4"/>
  <c r="J979" i="4" s="1"/>
  <c r="I553" i="4"/>
  <c r="J553" i="4" s="1"/>
  <c r="I573" i="4"/>
  <c r="J573" i="4" s="1"/>
  <c r="I1102" i="4"/>
  <c r="J1102" i="4" s="1"/>
  <c r="I780" i="4"/>
  <c r="J780" i="4" s="1"/>
  <c r="I39" i="4"/>
  <c r="J39" i="4" s="1"/>
  <c r="I955" i="4"/>
  <c r="J955" i="4" s="1"/>
  <c r="I657" i="4"/>
  <c r="J657" i="4" s="1"/>
  <c r="I38" i="4"/>
  <c r="J38" i="4" s="1"/>
  <c r="I973" i="4"/>
  <c r="J973" i="4" s="1"/>
  <c r="I771" i="4"/>
  <c r="J771" i="4" s="1"/>
  <c r="I314" i="4"/>
  <c r="J314" i="4" s="1"/>
  <c r="I1004" i="4"/>
  <c r="J1004" i="4" s="1"/>
  <c r="I802" i="4"/>
  <c r="J802" i="4" s="1"/>
  <c r="I334" i="4"/>
  <c r="J334" i="4" s="1"/>
  <c r="I904" i="4"/>
  <c r="J904" i="4" s="1"/>
  <c r="I688" i="4"/>
  <c r="J688" i="4" s="1"/>
  <c r="I454" i="4"/>
  <c r="J454" i="4" s="1"/>
  <c r="I803" i="4"/>
  <c r="J803" i="4" s="1"/>
  <c r="I580" i="4"/>
  <c r="J580" i="4" s="1"/>
  <c r="I100" i="4"/>
  <c r="J100" i="4" s="1"/>
  <c r="I858" i="4"/>
  <c r="J858" i="4" s="1"/>
  <c r="I639" i="4"/>
  <c r="J639" i="4" s="1"/>
  <c r="I309" i="4"/>
  <c r="J309" i="4" s="1"/>
  <c r="I687" i="4"/>
  <c r="J687" i="4" s="1"/>
  <c r="I538" i="4"/>
  <c r="J538" i="4" s="1"/>
  <c r="I228" i="4"/>
  <c r="J228" i="4" s="1"/>
  <c r="I578" i="4"/>
  <c r="J578" i="4" s="1"/>
  <c r="I212" i="4"/>
  <c r="J212" i="4" s="1"/>
  <c r="I599" i="4"/>
  <c r="J599" i="4" s="1"/>
  <c r="I222" i="4"/>
  <c r="J222" i="4" s="1"/>
  <c r="I480" i="4"/>
  <c r="J480" i="4" s="1"/>
  <c r="I208" i="4"/>
  <c r="J208" i="4" s="1"/>
  <c r="I292" i="4"/>
  <c r="J292" i="4" s="1"/>
  <c r="I303" i="4"/>
  <c r="J303" i="4" s="1"/>
  <c r="I960" i="4"/>
  <c r="J960" i="4" s="1"/>
  <c r="I203" i="4"/>
  <c r="J203" i="4" s="1"/>
  <c r="I870" i="4"/>
  <c r="J870" i="4" s="1"/>
  <c r="I977" i="4"/>
  <c r="J977" i="4" s="1"/>
  <c r="I689" i="4"/>
  <c r="J689" i="4" s="1"/>
  <c r="I830" i="4"/>
  <c r="J830" i="4" s="1"/>
  <c r="I1070" i="4"/>
  <c r="J1070" i="4" s="1"/>
  <c r="I846" i="4"/>
  <c r="J846" i="4" s="1"/>
  <c r="I537" i="4"/>
  <c r="J537" i="4" s="1"/>
  <c r="I631" i="4"/>
  <c r="J631" i="4" s="1"/>
  <c r="I951" i="4"/>
  <c r="J951" i="4" s="1"/>
  <c r="I532" i="4"/>
  <c r="J532" i="4" s="1"/>
  <c r="I195" i="4"/>
  <c r="J195" i="4" s="1"/>
  <c r="I988" i="4"/>
  <c r="J988" i="4" s="1"/>
  <c r="I623" i="4"/>
  <c r="J623" i="4" s="1"/>
  <c r="I894" i="4"/>
  <c r="J894" i="4" s="1"/>
  <c r="I304" i="4"/>
  <c r="J304" i="4" s="1"/>
  <c r="I513" i="4"/>
  <c r="J513" i="4" s="1"/>
  <c r="I1073" i="4"/>
  <c r="J1073" i="4" s="1"/>
  <c r="I763" i="4"/>
  <c r="J763" i="4" s="1"/>
  <c r="I1089" i="4"/>
  <c r="J1089" i="4" s="1"/>
  <c r="I924" i="4"/>
  <c r="J924" i="4" s="1"/>
  <c r="I640" i="4"/>
  <c r="J640" i="4" s="1"/>
  <c r="I967" i="4"/>
  <c r="J967" i="4" s="1"/>
  <c r="I683" i="4"/>
  <c r="J683" i="4" s="1"/>
  <c r="I239" i="4"/>
  <c r="J239" i="4" s="1"/>
  <c r="I990" i="4"/>
  <c r="J990" i="4" s="1"/>
  <c r="I791" i="4"/>
  <c r="J791" i="4" s="1"/>
  <c r="I283" i="4"/>
  <c r="J283" i="4" s="1"/>
  <c r="I897" i="4"/>
  <c r="J897" i="4" s="1"/>
  <c r="I665" i="4"/>
  <c r="J665" i="4" s="1"/>
  <c r="I382" i="4"/>
  <c r="J382" i="4" s="1"/>
  <c r="I753" i="4"/>
  <c r="J753" i="4" s="1"/>
  <c r="I531" i="4"/>
  <c r="J531" i="4" s="1"/>
  <c r="I83" i="4"/>
  <c r="J83" i="4" s="1"/>
  <c r="I837" i="4"/>
  <c r="J837" i="4" s="1"/>
  <c r="I622" i="4"/>
  <c r="J622" i="4" s="1"/>
  <c r="I190" i="4"/>
  <c r="J190" i="4" s="1"/>
  <c r="I673" i="4"/>
  <c r="J673" i="4" s="1"/>
  <c r="I481" i="4"/>
  <c r="J481" i="4" s="1"/>
  <c r="I158" i="4"/>
  <c r="J158" i="4" s="1"/>
  <c r="I561" i="4"/>
  <c r="J561" i="4" s="1"/>
  <c r="I188" i="4"/>
  <c r="J188" i="4" s="1"/>
  <c r="I588" i="4"/>
  <c r="J588" i="4" s="1"/>
  <c r="I105" i="4"/>
  <c r="J105" i="4" s="1"/>
  <c r="I441" i="4"/>
  <c r="J441" i="4" s="1"/>
  <c r="I150" i="4"/>
  <c r="J150" i="4" s="1"/>
  <c r="I527" i="4"/>
  <c r="J527" i="4" s="1"/>
  <c r="I255" i="4"/>
  <c r="J255" i="4" s="1"/>
  <c r="I240" i="4"/>
  <c r="J240" i="4" s="1"/>
  <c r="I1072" i="4"/>
  <c r="J1072" i="4" s="1"/>
  <c r="I1122" i="4"/>
  <c r="J1122" i="4" s="1"/>
  <c r="I717" i="4"/>
  <c r="J717" i="4" s="1"/>
  <c r="I923" i="4"/>
  <c r="J923" i="4" s="1"/>
  <c r="I108" i="4"/>
  <c r="J108" i="4" s="1"/>
  <c r="I565" i="4"/>
  <c r="J565" i="4" s="1"/>
  <c r="I1056" i="4"/>
  <c r="J1056" i="4" s="1"/>
  <c r="I809" i="4"/>
  <c r="J809" i="4" s="1"/>
  <c r="I405" i="4"/>
  <c r="J405" i="4" s="1"/>
  <c r="I243" i="4"/>
  <c r="J243" i="4" s="1"/>
  <c r="I918" i="4"/>
  <c r="J918" i="4" s="1"/>
  <c r="I490" i="4"/>
  <c r="J490" i="4" s="1"/>
  <c r="I149" i="4"/>
  <c r="J149" i="4" s="1"/>
  <c r="I949" i="4"/>
  <c r="J949" i="4" s="1"/>
  <c r="I484" i="4"/>
  <c r="J484" i="4" s="1"/>
  <c r="I857" i="4"/>
  <c r="J857" i="4" s="1"/>
  <c r="I268" i="4"/>
  <c r="J268" i="4" s="1"/>
  <c r="I429" i="4"/>
  <c r="J429" i="4" s="1"/>
  <c r="I1029" i="4"/>
  <c r="J1029" i="4" s="1"/>
  <c r="I664" i="4"/>
  <c r="J664" i="4" s="1"/>
  <c r="I1082" i="4"/>
  <c r="J1082" i="4" s="1"/>
  <c r="I902" i="4"/>
  <c r="J902" i="4" s="1"/>
  <c r="I570" i="4"/>
  <c r="J570" i="4" s="1"/>
  <c r="I1098" i="4"/>
  <c r="J1098" i="4" s="1"/>
  <c r="I940" i="4"/>
  <c r="J940" i="4" s="1"/>
  <c r="I667" i="4"/>
  <c r="J667" i="4" s="1"/>
  <c r="I178" i="4"/>
  <c r="J178" i="4" s="1"/>
  <c r="I981" i="4"/>
  <c r="J981" i="4" s="1"/>
  <c r="I715" i="4"/>
  <c r="J715" i="4" s="1"/>
  <c r="I229" i="4"/>
  <c r="J229" i="4" s="1"/>
  <c r="I847" i="4"/>
  <c r="J847" i="4" s="1"/>
  <c r="I635" i="4"/>
  <c r="J635" i="4" s="1"/>
  <c r="I333" i="4"/>
  <c r="J333" i="4" s="1"/>
  <c r="I931" i="4"/>
  <c r="J931" i="4" s="1"/>
  <c r="I746" i="4"/>
  <c r="J746" i="4" s="1"/>
  <c r="I468" i="4"/>
  <c r="J468" i="4" s="1"/>
  <c r="I68" i="4"/>
  <c r="J68" i="4" s="1"/>
  <c r="I794" i="4"/>
  <c r="J794" i="4" s="1"/>
  <c r="I559" i="4"/>
  <c r="J559" i="4" s="1"/>
  <c r="I171" i="4"/>
  <c r="J171" i="4" s="1"/>
  <c r="I659" i="4"/>
  <c r="J659" i="4" s="1"/>
  <c r="I450" i="4"/>
  <c r="J450" i="4" s="1"/>
  <c r="I134" i="4"/>
  <c r="J134" i="4" s="1"/>
  <c r="I526" i="4"/>
  <c r="J526" i="4" s="1"/>
  <c r="I85" i="4"/>
  <c r="J85" i="4" s="1"/>
  <c r="I525" i="4"/>
  <c r="J525" i="4" s="1"/>
  <c r="I84" i="4"/>
  <c r="J84" i="4" s="1"/>
  <c r="I404" i="4"/>
  <c r="J404" i="4" s="1"/>
  <c r="I113" i="4"/>
  <c r="J113" i="4" s="1"/>
  <c r="I509" i="4"/>
  <c r="J509" i="4" s="1"/>
  <c r="I198" i="4"/>
  <c r="J198" i="4" s="1"/>
  <c r="I494" i="4"/>
  <c r="J494" i="4" s="1"/>
  <c r="I211" i="4"/>
  <c r="J211" i="4" s="1"/>
  <c r="I1080" i="4"/>
  <c r="J1080" i="4" s="1"/>
  <c r="I1034" i="4"/>
  <c r="J1034" i="4" s="1"/>
  <c r="I992" i="4"/>
  <c r="J992" i="4" s="1"/>
  <c r="I291" i="4"/>
  <c r="J291" i="4" s="1"/>
  <c r="I155" i="4"/>
  <c r="J155" i="4" s="1"/>
  <c r="I420" i="4"/>
  <c r="J420" i="4" s="1"/>
  <c r="I1110" i="4"/>
  <c r="J1110" i="4" s="1"/>
  <c r="I502" i="4"/>
  <c r="J502" i="4" s="1"/>
  <c r="I1026" i="4"/>
  <c r="J1026" i="4" s="1"/>
  <c r="I792" i="4"/>
  <c r="J792" i="4" s="1"/>
  <c r="I279" i="4"/>
  <c r="J279" i="4" s="1"/>
  <c r="I880" i="4"/>
  <c r="J880" i="4" s="1"/>
  <c r="I351" i="4"/>
  <c r="J351" i="4" s="1"/>
  <c r="I914" i="4"/>
  <c r="J914" i="4" s="1"/>
  <c r="I395" i="4"/>
  <c r="J395" i="4" s="1"/>
  <c r="I841" i="4"/>
  <c r="J841" i="4" s="1"/>
  <c r="I299" i="4"/>
  <c r="J299" i="4" s="1"/>
  <c r="I985" i="4"/>
  <c r="J985" i="4" s="1"/>
  <c r="I614" i="4"/>
  <c r="J614" i="4" s="1"/>
  <c r="I1062" i="4"/>
  <c r="J1062" i="4" s="1"/>
  <c r="I856" i="4"/>
  <c r="J856" i="4" s="1"/>
  <c r="I440" i="4"/>
  <c r="J440" i="4" s="1"/>
  <c r="I1092" i="4"/>
  <c r="J1092" i="4" s="1"/>
  <c r="I919" i="4"/>
  <c r="J919" i="4" s="1"/>
  <c r="I647" i="4"/>
  <c r="J647" i="4" s="1"/>
  <c r="I27" i="4"/>
  <c r="J27" i="4" s="1"/>
  <c r="I956" i="4"/>
  <c r="J956" i="4" s="1"/>
  <c r="I697" i="4"/>
  <c r="J697" i="4" s="1"/>
  <c r="I168" i="4"/>
  <c r="J168" i="4" s="1"/>
  <c r="I833" i="4"/>
  <c r="J833" i="4" s="1"/>
  <c r="I626" i="4"/>
  <c r="J626" i="4" s="1"/>
  <c r="I284" i="4"/>
  <c r="J284" i="4" s="1"/>
  <c r="I909" i="4"/>
  <c r="J909" i="4" s="1"/>
  <c r="I730" i="4"/>
  <c r="J730" i="4" s="1"/>
  <c r="I394" i="4"/>
  <c r="J394" i="4" s="1"/>
  <c r="I787" i="4"/>
  <c r="J787" i="4" s="1"/>
  <c r="I540" i="4"/>
  <c r="J540" i="4" s="1"/>
  <c r="I151" i="4"/>
  <c r="J151" i="4" s="1"/>
  <c r="I646" i="4"/>
  <c r="J646" i="4" s="1"/>
  <c r="I439" i="4"/>
  <c r="J439" i="4" s="1"/>
  <c r="I487" i="4"/>
  <c r="J487" i="4" s="1"/>
  <c r="I30" i="4"/>
  <c r="J30" i="4" s="1"/>
  <c r="I495" i="4"/>
  <c r="J495" i="4" s="1"/>
  <c r="I36" i="4"/>
  <c r="J36" i="4" s="1"/>
  <c r="I367" i="4"/>
  <c r="J367" i="4" s="1"/>
  <c r="I99" i="4"/>
  <c r="J99" i="4" s="1"/>
  <c r="I459" i="4"/>
  <c r="J459" i="4" s="1"/>
  <c r="I176" i="4"/>
  <c r="J176" i="4" s="1"/>
  <c r="I470" i="4"/>
  <c r="J470" i="4" s="1"/>
  <c r="I196" i="4"/>
  <c r="J196" i="4" s="1"/>
  <c r="I969" i="4"/>
  <c r="J969" i="4" s="1"/>
  <c r="I887" i="4"/>
  <c r="J887" i="4" s="1"/>
  <c r="I1052" i="4"/>
  <c r="J1052" i="4" s="1"/>
  <c r="I67" i="4"/>
  <c r="J67" i="4" s="1"/>
  <c r="I1042" i="4"/>
  <c r="J1042" i="4" s="1"/>
  <c r="I322" i="4"/>
  <c r="J322" i="4" s="1"/>
  <c r="I1019" i="4"/>
  <c r="J1019" i="4" s="1"/>
  <c r="I738" i="4"/>
  <c r="J738" i="4" s="1"/>
  <c r="I241" i="4"/>
  <c r="J241" i="4" s="1"/>
  <c r="I1077" i="4"/>
  <c r="J1077" i="4" s="1"/>
  <c r="I843" i="4"/>
  <c r="J843" i="4" s="1"/>
  <c r="I232" i="4"/>
  <c r="J232" i="4" s="1"/>
  <c r="I1106" i="4"/>
  <c r="J1106" i="4" s="1"/>
  <c r="I877" i="4"/>
  <c r="J877" i="4" s="1"/>
  <c r="I271" i="4"/>
  <c r="J271" i="4" s="1"/>
  <c r="I1075" i="4"/>
  <c r="J1075" i="4" s="1"/>
  <c r="I785" i="4"/>
  <c r="J785" i="4" s="1"/>
  <c r="I855" i="4"/>
  <c r="J855" i="4" s="1"/>
  <c r="I258" i="4"/>
  <c r="J258" i="4" s="1"/>
  <c r="I970" i="4"/>
  <c r="J970" i="4" s="1"/>
  <c r="I425" i="4"/>
  <c r="J425" i="4" s="1"/>
  <c r="I1030" i="4"/>
  <c r="J1030" i="4" s="1"/>
  <c r="I834" i="4"/>
  <c r="J834" i="4" s="1"/>
  <c r="I379" i="4"/>
  <c r="J379" i="4" s="1"/>
  <c r="I1069" i="4"/>
  <c r="J1069" i="4" s="1"/>
  <c r="I873" i="4"/>
  <c r="J873" i="4" s="1"/>
  <c r="I577" i="4"/>
  <c r="J577" i="4" s="1"/>
  <c r="I1103" i="4"/>
  <c r="J1103" i="4" s="1"/>
  <c r="I938" i="4"/>
  <c r="J938" i="4" s="1"/>
  <c r="I679" i="4"/>
  <c r="J679" i="4" s="1"/>
  <c r="I826" i="4"/>
  <c r="J826" i="4" s="1"/>
  <c r="I574" i="4"/>
  <c r="J574" i="4" s="1"/>
  <c r="I253" i="4"/>
  <c r="J253" i="4" s="1"/>
  <c r="I874" i="4"/>
  <c r="J874" i="4" s="1"/>
  <c r="I685" i="4"/>
  <c r="J685" i="4" s="1"/>
  <c r="I358" i="4"/>
  <c r="J358" i="4" s="1"/>
  <c r="I943" i="4"/>
  <c r="J943" i="4" s="1"/>
  <c r="I765" i="4"/>
  <c r="J765" i="4" s="1"/>
  <c r="I448" i="4"/>
  <c r="J448" i="4" s="1"/>
  <c r="I80" i="4"/>
  <c r="J80" i="4" s="1"/>
  <c r="I596" i="4"/>
  <c r="J596" i="4" s="1"/>
  <c r="I403" i="4"/>
  <c r="J403" i="4" s="1"/>
  <c r="I713" i="4"/>
  <c r="J713" i="4" s="1"/>
  <c r="I447" i="4"/>
  <c r="J447" i="4" s="1"/>
  <c r="I410" i="4"/>
  <c r="J410" i="4" s="1"/>
  <c r="I307" i="4"/>
  <c r="J307" i="4" s="1"/>
  <c r="I49" i="4"/>
  <c r="J49" i="4" s="1"/>
  <c r="I446" i="4"/>
  <c r="J446" i="4" s="1"/>
  <c r="I161" i="4"/>
  <c r="J161" i="4" s="1"/>
  <c r="I399" i="4"/>
  <c r="J399" i="4" s="1"/>
  <c r="I145" i="4"/>
  <c r="J145" i="4" s="1"/>
  <c r="I331" i="4"/>
  <c r="J331" i="4" s="1"/>
  <c r="I761" i="4"/>
  <c r="J761" i="4" s="1"/>
  <c r="I986" i="4"/>
  <c r="J986" i="4" s="1"/>
  <c r="I1104" i="4"/>
  <c r="J1104" i="4" s="1"/>
  <c r="I1001" i="4"/>
  <c r="J1001" i="4" s="1"/>
  <c r="I1011" i="4"/>
  <c r="J1011" i="4" s="1"/>
  <c r="I710" i="4"/>
  <c r="J710" i="4" s="1"/>
  <c r="I93" i="4"/>
  <c r="J93" i="4" s="1"/>
  <c r="I1047" i="4"/>
  <c r="J1047" i="4" s="1"/>
  <c r="I807" i="4"/>
  <c r="J807" i="4" s="1"/>
  <c r="I136" i="4"/>
  <c r="J136" i="4" s="1"/>
  <c r="I1096" i="4"/>
  <c r="J1096" i="4" s="1"/>
  <c r="I786" i="4"/>
  <c r="J786" i="4" s="1"/>
  <c r="I127" i="4"/>
  <c r="J127" i="4" s="1"/>
  <c r="I1067" i="4"/>
  <c r="J1067" i="4" s="1"/>
  <c r="I749" i="4"/>
  <c r="J749" i="4" s="1"/>
  <c r="I838" i="4"/>
  <c r="J838" i="4" s="1"/>
  <c r="I926" i="4"/>
  <c r="J926" i="4" s="1"/>
  <c r="I337" i="4"/>
  <c r="J337" i="4" s="1"/>
  <c r="I1021" i="4"/>
  <c r="J1021" i="4" s="1"/>
  <c r="I811" i="4"/>
  <c r="J811" i="4" s="1"/>
  <c r="I221" i="4"/>
  <c r="J221" i="4" s="1"/>
  <c r="I1037" i="4"/>
  <c r="J1037" i="4" s="1"/>
  <c r="I850" i="4"/>
  <c r="J850" i="4" s="1"/>
  <c r="I529" i="4"/>
  <c r="J529" i="4" s="1"/>
  <c r="I1090" i="4"/>
  <c r="J1090" i="4" s="1"/>
  <c r="I892" i="4"/>
  <c r="J892" i="4" s="1"/>
  <c r="I558" i="4"/>
  <c r="J558" i="4" s="1"/>
  <c r="I797" i="4"/>
  <c r="J797" i="4" s="1"/>
  <c r="I564" i="4"/>
  <c r="J564" i="4" s="1"/>
  <c r="I217" i="4"/>
  <c r="J217" i="4" s="1"/>
  <c r="I853" i="4"/>
  <c r="J853" i="4" s="1"/>
  <c r="I674" i="4"/>
  <c r="J674" i="4" s="1"/>
  <c r="I297" i="4"/>
  <c r="J297" i="4" s="1"/>
  <c r="I915" i="4"/>
  <c r="J915" i="4" s="1"/>
  <c r="I728" i="4"/>
  <c r="J728" i="4" s="1"/>
  <c r="I408" i="4"/>
  <c r="J408" i="4" s="1"/>
  <c r="I53" i="4"/>
  <c r="J53" i="4" s="1"/>
  <c r="I591" i="4"/>
  <c r="J591" i="4" s="1"/>
  <c r="I381" i="4"/>
  <c r="J381" i="4" s="1"/>
  <c r="I699" i="4"/>
  <c r="J699" i="4" s="1"/>
  <c r="I353" i="4"/>
  <c r="J353" i="4" s="1"/>
  <c r="I712" i="4"/>
  <c r="J712" i="4" s="1"/>
  <c r="I352" i="4"/>
  <c r="J352" i="4" s="1"/>
  <c r="I295" i="4"/>
  <c r="J295" i="4" s="1"/>
  <c r="I31" i="4"/>
  <c r="J31" i="4" s="1"/>
  <c r="I380" i="4"/>
  <c r="J380" i="4" s="1"/>
  <c r="I118" i="4"/>
  <c r="J118" i="4" s="1"/>
  <c r="I378" i="4"/>
  <c r="J378" i="4" s="1"/>
  <c r="I60" i="4"/>
  <c r="J60" i="4" s="1"/>
  <c r="I123" i="4"/>
  <c r="J123" i="4" s="1"/>
  <c r="I189" i="4"/>
  <c r="J189" i="4" s="1"/>
  <c r="I247" i="4"/>
  <c r="J247" i="4" s="1"/>
  <c r="I310" i="4"/>
  <c r="J310" i="4" s="1"/>
  <c r="I370" i="4"/>
  <c r="J370" i="4" s="1"/>
  <c r="I444" i="4"/>
  <c r="J444" i="4" s="1"/>
  <c r="I501" i="4"/>
  <c r="J501" i="4" s="1"/>
  <c r="I52" i="4"/>
  <c r="J52" i="4" s="1"/>
  <c r="I111" i="4"/>
  <c r="J111" i="4" s="1"/>
  <c r="I169" i="4"/>
  <c r="J169" i="4" s="1"/>
  <c r="I235" i="4"/>
  <c r="J235" i="4" s="1"/>
  <c r="I298" i="4"/>
  <c r="J298" i="4" s="1"/>
  <c r="I372" i="4"/>
  <c r="J372" i="4" s="1"/>
  <c r="I438" i="4"/>
  <c r="J438" i="4" s="1"/>
  <c r="I496" i="4"/>
  <c r="J496" i="4" s="1"/>
  <c r="I92" i="4"/>
  <c r="J92" i="4" s="1"/>
  <c r="I157" i="4"/>
  <c r="J157" i="4" s="1"/>
  <c r="I223" i="4"/>
  <c r="J223" i="4" s="1"/>
  <c r="I288" i="4"/>
  <c r="J288" i="4" s="1"/>
  <c r="I344" i="4"/>
  <c r="J344" i="4" s="1"/>
  <c r="I412" i="4"/>
  <c r="J412" i="4" s="1"/>
  <c r="I486" i="4"/>
  <c r="J486" i="4" s="1"/>
  <c r="I94" i="4"/>
  <c r="J94" i="4" s="1"/>
  <c r="I210" i="4"/>
  <c r="J210" i="4" s="1"/>
  <c r="I325" i="4"/>
  <c r="J325" i="4" s="1"/>
  <c r="I421" i="4"/>
  <c r="J421" i="4" s="1"/>
  <c r="I515" i="4"/>
  <c r="J515" i="4" s="1"/>
  <c r="I594" i="4"/>
  <c r="J594" i="4" s="1"/>
  <c r="I649" i="4"/>
  <c r="J649" i="4" s="1"/>
  <c r="I719" i="4"/>
  <c r="J719" i="4" s="1"/>
  <c r="I107" i="4"/>
  <c r="J107" i="4" s="1"/>
  <c r="I200" i="4"/>
  <c r="J200" i="4" s="1"/>
  <c r="I306" i="4"/>
  <c r="J306" i="4" s="1"/>
  <c r="I411" i="4"/>
  <c r="J411" i="4" s="1"/>
  <c r="I497" i="4"/>
  <c r="J497" i="4" s="1"/>
  <c r="I572" i="4"/>
  <c r="J572" i="4" s="1"/>
  <c r="I632" i="4"/>
  <c r="J632" i="4" s="1"/>
  <c r="I692" i="4"/>
  <c r="J692" i="4" s="1"/>
  <c r="I25" i="4"/>
  <c r="J25" i="4" s="1"/>
  <c r="I146" i="4"/>
  <c r="J146" i="4" s="1"/>
  <c r="I250" i="4"/>
  <c r="J250" i="4" s="1"/>
  <c r="I348" i="4"/>
  <c r="J348" i="4" s="1"/>
  <c r="I82" i="4"/>
  <c r="J82" i="4" s="1"/>
  <c r="I138" i="4"/>
  <c r="J138" i="4" s="1"/>
  <c r="I204" i="4"/>
  <c r="J204" i="4" s="1"/>
  <c r="I259" i="4"/>
  <c r="J259" i="4" s="1"/>
  <c r="I321" i="4"/>
  <c r="J321" i="4" s="1"/>
  <c r="I392" i="4"/>
  <c r="J392" i="4" s="1"/>
  <c r="I463" i="4"/>
  <c r="J463" i="4" s="1"/>
  <c r="I520" i="4"/>
  <c r="J520" i="4" s="1"/>
  <c r="I66" i="4"/>
  <c r="J66" i="4" s="1"/>
  <c r="I125" i="4"/>
  <c r="J125" i="4" s="1"/>
  <c r="I191" i="4"/>
  <c r="J191" i="4" s="1"/>
  <c r="I248" i="4"/>
  <c r="J248" i="4" s="1"/>
  <c r="I318" i="4"/>
  <c r="J318" i="4" s="1"/>
  <c r="I387" i="4"/>
  <c r="J387" i="4" s="1"/>
  <c r="I452" i="4"/>
  <c r="J452" i="4" s="1"/>
  <c r="I522" i="4"/>
  <c r="J522" i="4" s="1"/>
  <c r="I40" i="4"/>
  <c r="J40" i="4" s="1"/>
  <c r="I106" i="4"/>
  <c r="J106" i="4" s="1"/>
  <c r="I172" i="4"/>
  <c r="J172" i="4" s="1"/>
  <c r="I238" i="4"/>
  <c r="J238" i="4" s="1"/>
  <c r="I301" i="4"/>
  <c r="J301" i="4" s="1"/>
  <c r="I360" i="4"/>
  <c r="J360" i="4" s="1"/>
  <c r="I433" i="4"/>
  <c r="J433" i="4" s="1"/>
  <c r="I499" i="4"/>
  <c r="J499" i="4" s="1"/>
  <c r="I117" i="4"/>
  <c r="J117" i="4" s="1"/>
  <c r="I234" i="4"/>
  <c r="J234" i="4" s="1"/>
  <c r="I345" i="4"/>
  <c r="J345" i="4" s="1"/>
  <c r="I445" i="4"/>
  <c r="J445" i="4" s="1"/>
  <c r="I543" i="4"/>
  <c r="J543" i="4" s="1"/>
  <c r="I604" i="4"/>
  <c r="J604" i="4" s="1"/>
  <c r="I669" i="4"/>
  <c r="J669" i="4" s="1"/>
  <c r="I129" i="4"/>
  <c r="J129" i="4" s="1"/>
  <c r="I236" i="4"/>
  <c r="J236" i="4" s="1"/>
  <c r="I327" i="4"/>
  <c r="J327" i="4" s="1"/>
  <c r="I434" i="4"/>
  <c r="J434" i="4" s="1"/>
  <c r="I516" i="4"/>
  <c r="J516" i="4" s="1"/>
  <c r="I584" i="4"/>
  <c r="J584" i="4" s="1"/>
  <c r="I650" i="4"/>
  <c r="J650" i="4" s="1"/>
  <c r="I706" i="4"/>
  <c r="J706" i="4" s="1"/>
  <c r="I47" i="4"/>
  <c r="J47" i="4" s="1"/>
  <c r="I170" i="4"/>
  <c r="J170" i="4" s="1"/>
  <c r="I280" i="4"/>
  <c r="J280" i="4" s="1"/>
  <c r="I368" i="4"/>
  <c r="J368" i="4" s="1"/>
  <c r="I460" i="4"/>
  <c r="J460" i="4" s="1"/>
  <c r="I557" i="4"/>
  <c r="J557" i="4" s="1"/>
  <c r="I612" i="4"/>
  <c r="J612" i="4" s="1"/>
  <c r="I680" i="4"/>
  <c r="J680" i="4" s="1"/>
  <c r="I64" i="4"/>
  <c r="J64" i="4" s="1"/>
  <c r="I226" i="4"/>
  <c r="J226" i="4" s="1"/>
  <c r="I354" i="4"/>
  <c r="J354" i="4" s="1"/>
  <c r="I528" i="4"/>
  <c r="J528" i="4" s="1"/>
  <c r="I648" i="4"/>
  <c r="J648" i="4" s="1"/>
  <c r="I737" i="4"/>
  <c r="J737" i="4" s="1"/>
  <c r="I808" i="4"/>
  <c r="J808" i="4" s="1"/>
  <c r="I879" i="4"/>
  <c r="J879" i="4" s="1"/>
  <c r="I957" i="4"/>
  <c r="J957" i="4" s="1"/>
  <c r="I137" i="4"/>
  <c r="J137" i="4" s="1"/>
  <c r="I281" i="4"/>
  <c r="J281" i="4" s="1"/>
  <c r="I451" i="4"/>
  <c r="J451" i="4" s="1"/>
  <c r="I607" i="4"/>
  <c r="J607" i="4" s="1"/>
  <c r="I696" i="4"/>
  <c r="J696" i="4" s="1"/>
  <c r="I767" i="4"/>
  <c r="J767" i="4" s="1"/>
  <c r="I845" i="4"/>
  <c r="J845" i="4" s="1"/>
  <c r="I917" i="4"/>
  <c r="J917" i="4" s="1"/>
  <c r="I160" i="4"/>
  <c r="J160" i="4" s="1"/>
  <c r="I302" i="4"/>
  <c r="J302" i="4" s="1"/>
  <c r="I472" i="4"/>
  <c r="J472" i="4" s="1"/>
  <c r="I582" i="4"/>
  <c r="J582" i="4" s="1"/>
  <c r="I654" i="4"/>
  <c r="J654" i="4" s="1"/>
  <c r="I769" i="4"/>
  <c r="J769" i="4" s="1"/>
  <c r="I840" i="4"/>
  <c r="J840" i="4" s="1"/>
  <c r="I911" i="4"/>
  <c r="J911" i="4" s="1"/>
  <c r="I81" i="4"/>
  <c r="J81" i="4" s="1"/>
  <c r="I308" i="4"/>
  <c r="J308" i="4" s="1"/>
  <c r="I545" i="4"/>
  <c r="J545" i="4" s="1"/>
  <c r="I732" i="4"/>
  <c r="J732" i="4" s="1"/>
  <c r="I825" i="4"/>
  <c r="J825" i="4" s="1"/>
  <c r="I927" i="4"/>
  <c r="J927" i="4" s="1"/>
  <c r="I999" i="4"/>
  <c r="J999" i="4" s="1"/>
  <c r="I1063" i="4"/>
  <c r="J1063" i="4" s="1"/>
  <c r="I91" i="4"/>
  <c r="J91" i="4" s="1"/>
  <c r="I339" i="4"/>
  <c r="J339" i="4" s="1"/>
  <c r="I547" i="4"/>
  <c r="J547" i="4" s="1"/>
  <c r="I702" i="4"/>
  <c r="J702" i="4" s="1"/>
  <c r="I806" i="4"/>
  <c r="J806" i="4" s="1"/>
  <c r="I907" i="4"/>
  <c r="J907" i="4" s="1"/>
  <c r="I982" i="4"/>
  <c r="J982" i="4" s="1"/>
  <c r="I1046" i="4"/>
  <c r="J1046" i="4" s="1"/>
  <c r="I1111" i="4"/>
  <c r="J1111" i="4" s="1"/>
  <c r="I102" i="4"/>
  <c r="J102" i="4" s="1"/>
  <c r="I406" i="4"/>
  <c r="J406" i="4" s="1"/>
  <c r="I675" i="4"/>
  <c r="J675" i="4" s="1"/>
  <c r="I799" i="4"/>
  <c r="J799" i="4" s="1"/>
  <c r="I891" i="4"/>
  <c r="J891" i="4" s="1"/>
  <c r="I975" i="4"/>
  <c r="J975" i="4" s="1"/>
  <c r="I1039" i="4"/>
  <c r="J1039" i="4" s="1"/>
  <c r="I1108" i="4"/>
  <c r="J1108" i="4" s="1"/>
  <c r="I294" i="4"/>
  <c r="J294" i="4" s="1"/>
  <c r="I636" i="4"/>
  <c r="J636" i="4" s="1"/>
  <c r="I818" i="4"/>
  <c r="J818" i="4" s="1"/>
  <c r="I958" i="4"/>
  <c r="J958" i="4" s="1"/>
  <c r="I1058" i="4"/>
  <c r="J1058" i="4" s="1"/>
  <c r="I384" i="4"/>
  <c r="J384" i="4" s="1"/>
  <c r="I695" i="4"/>
  <c r="J695" i="4" s="1"/>
  <c r="I435" i="4"/>
  <c r="J435" i="4" s="1"/>
  <c r="I726" i="4"/>
  <c r="J726" i="4" s="1"/>
  <c r="I876" i="4"/>
  <c r="J876" i="4" s="1"/>
  <c r="I994" i="4"/>
  <c r="J994" i="4" s="1"/>
  <c r="I1094" i="4"/>
  <c r="J1094" i="4" s="1"/>
  <c r="I183" i="4"/>
  <c r="J183" i="4" s="1"/>
  <c r="I579" i="4"/>
  <c r="J579" i="4" s="1"/>
  <c r="I823" i="4"/>
  <c r="J823" i="4" s="1"/>
  <c r="I963" i="4"/>
  <c r="J963" i="4" s="1"/>
  <c r="I1076" i="4"/>
  <c r="J1076" i="4" s="1"/>
  <c r="I939" i="4"/>
  <c r="J939" i="4" s="1"/>
  <c r="I402" i="4"/>
  <c r="J402" i="4" s="1"/>
  <c r="I752" i="4"/>
  <c r="J752" i="4" s="1"/>
  <c r="I899" i="4"/>
  <c r="J899" i="4" s="1"/>
  <c r="I1033" i="4"/>
  <c r="J1033" i="4" s="1"/>
  <c r="I366" i="4"/>
  <c r="J366" i="4" s="1"/>
  <c r="I144" i="4"/>
  <c r="J144" i="4" s="1"/>
  <c r="I562" i="4"/>
  <c r="J562" i="4" s="1"/>
  <c r="I756" i="4"/>
  <c r="J756" i="4" s="1"/>
  <c r="I900" i="4"/>
  <c r="J900" i="4" s="1"/>
  <c r="I1041" i="4"/>
  <c r="J1041" i="4" s="1"/>
  <c r="I1118" i="4"/>
  <c r="J1118" i="4" s="1"/>
  <c r="I686" i="4"/>
  <c r="J686" i="4" s="1"/>
  <c r="I971" i="4"/>
  <c r="J971" i="4" s="1"/>
  <c r="I852" i="4"/>
  <c r="J852" i="4" s="1"/>
  <c r="I611" i="4"/>
  <c r="J611" i="4" s="1"/>
  <c r="I1083" i="4"/>
  <c r="J1083" i="4" s="1"/>
  <c r="I508" i="4"/>
  <c r="J508" i="4" s="1"/>
  <c r="I1091" i="4"/>
  <c r="J1091" i="4" s="1"/>
  <c r="I906" i="4"/>
  <c r="J906" i="4" s="1"/>
  <c r="I1120" i="4"/>
  <c r="J1120" i="4" s="1"/>
  <c r="I28" i="4"/>
  <c r="J28" i="4" s="1"/>
  <c r="I95" i="4"/>
  <c r="J95" i="4" s="1"/>
  <c r="I152" i="4"/>
  <c r="J152" i="4" s="1"/>
  <c r="I218" i="4"/>
  <c r="J218" i="4" s="1"/>
  <c r="I272" i="4"/>
  <c r="J272" i="4" s="1"/>
  <c r="I341" i="4"/>
  <c r="J341" i="4" s="1"/>
  <c r="I407" i="4"/>
  <c r="J407" i="4" s="1"/>
  <c r="I476" i="4"/>
  <c r="J476" i="4" s="1"/>
  <c r="I77" i="4"/>
  <c r="J77" i="4" s="1"/>
  <c r="I140" i="4"/>
  <c r="J140" i="4" s="1"/>
  <c r="I206" i="4"/>
  <c r="J206" i="4" s="1"/>
  <c r="I261" i="4"/>
  <c r="J261" i="4" s="1"/>
  <c r="I329" i="4"/>
  <c r="J329" i="4" s="1"/>
  <c r="I409" i="4"/>
  <c r="J409" i="4" s="1"/>
  <c r="I465" i="4"/>
  <c r="J465" i="4" s="1"/>
  <c r="I533" i="4"/>
  <c r="J533" i="4" s="1"/>
  <c r="I54" i="4"/>
  <c r="J54" i="4" s="1"/>
  <c r="I120" i="4"/>
  <c r="J120" i="4" s="1"/>
  <c r="I186" i="4"/>
  <c r="J186" i="4" s="1"/>
  <c r="I251" i="4"/>
  <c r="J251" i="4" s="1"/>
  <c r="I313" i="4"/>
  <c r="J313" i="4" s="1"/>
  <c r="I375" i="4"/>
  <c r="J375" i="4" s="1"/>
  <c r="I449" i="4"/>
  <c r="J449" i="4" s="1"/>
  <c r="I517" i="4"/>
  <c r="J517" i="4" s="1"/>
  <c r="I58" i="4"/>
  <c r="J58" i="4" s="1"/>
  <c r="I141" i="4"/>
  <c r="J141" i="4" s="1"/>
  <c r="I275" i="4"/>
  <c r="J275" i="4" s="1"/>
  <c r="I374" i="4"/>
  <c r="J374" i="4" s="1"/>
  <c r="I466" i="4"/>
  <c r="J466" i="4" s="1"/>
  <c r="I560" i="4"/>
  <c r="J560" i="4" s="1"/>
  <c r="I616" i="4"/>
  <c r="J616" i="4" s="1"/>
  <c r="I691" i="4"/>
  <c r="J691" i="4" s="1"/>
  <c r="I44" i="4"/>
  <c r="J44" i="4" s="1"/>
  <c r="I153" i="4"/>
  <c r="J153" i="4" s="1"/>
  <c r="I266" i="4"/>
  <c r="J266" i="4" s="1"/>
  <c r="I363" i="4"/>
  <c r="J363" i="4" s="1"/>
  <c r="I457" i="4"/>
  <c r="J457" i="4" s="1"/>
  <c r="I536" i="4"/>
  <c r="J536" i="4" s="1"/>
  <c r="I600" i="4"/>
  <c r="J600" i="4" s="1"/>
  <c r="I663" i="4"/>
  <c r="J663" i="4" s="1"/>
  <c r="I720" i="4"/>
  <c r="J720" i="4" s="1"/>
  <c r="I79" i="4"/>
  <c r="J79" i="4" s="1"/>
  <c r="I192" i="4"/>
  <c r="J192" i="4" s="1"/>
  <c r="I300" i="4"/>
  <c r="J300" i="4" s="1"/>
  <c r="I391" i="4"/>
  <c r="J391" i="4" s="1"/>
  <c r="I491" i="4"/>
  <c r="J491" i="4" s="1"/>
  <c r="I569" i="4"/>
  <c r="J569" i="4" s="1"/>
  <c r="I629" i="4"/>
  <c r="J629" i="4" s="1"/>
  <c r="I701" i="4"/>
  <c r="J701" i="4" s="1"/>
  <c r="I97" i="4"/>
  <c r="J97" i="4" s="1"/>
  <c r="I262" i="4"/>
  <c r="J262" i="4" s="1"/>
  <c r="I390" i="4"/>
  <c r="J390" i="4" s="1"/>
  <c r="I551" i="4"/>
  <c r="J551" i="4" s="1"/>
  <c r="I671" i="4"/>
  <c r="J671" i="4" s="1"/>
  <c r="I751" i="4"/>
  <c r="J751" i="4" s="1"/>
  <c r="I829" i="4"/>
  <c r="J829" i="4" s="1"/>
  <c r="I901" i="4"/>
  <c r="J901" i="4" s="1"/>
  <c r="I33" i="4"/>
  <c r="J33" i="4" s="1"/>
  <c r="I174" i="4"/>
  <c r="J174" i="4" s="1"/>
  <c r="I312" i="4"/>
  <c r="J312" i="4" s="1"/>
  <c r="I514" i="4"/>
  <c r="J514" i="4" s="1"/>
  <c r="I625" i="4"/>
  <c r="J625" i="4" s="1"/>
  <c r="I718" i="4"/>
  <c r="J718" i="4" s="1"/>
  <c r="I789" i="4"/>
  <c r="J789" i="4" s="1"/>
  <c r="I867" i="4"/>
  <c r="J867" i="4" s="1"/>
  <c r="I197" i="4"/>
  <c r="J197" i="4" s="1"/>
  <c r="I361" i="4"/>
  <c r="J361" i="4" s="1"/>
  <c r="I503" i="4"/>
  <c r="J503" i="4" s="1"/>
  <c r="I601" i="4"/>
  <c r="J601" i="4" s="1"/>
  <c r="I676" i="4"/>
  <c r="J676" i="4" s="1"/>
  <c r="I783" i="4"/>
  <c r="J783" i="4" s="1"/>
  <c r="I861" i="4"/>
  <c r="J861" i="4" s="1"/>
  <c r="I933" i="4"/>
  <c r="J933" i="4" s="1"/>
  <c r="I139" i="4"/>
  <c r="J139" i="4" s="1"/>
  <c r="I355" i="4"/>
  <c r="J355" i="4" s="1"/>
  <c r="I630" i="4"/>
  <c r="J630" i="4" s="1"/>
  <c r="I757" i="4"/>
  <c r="J757" i="4" s="1"/>
  <c r="I848" i="4"/>
  <c r="J848" i="4" s="1"/>
  <c r="I948" i="4"/>
  <c r="J948" i="4" s="1"/>
  <c r="I1013" i="4"/>
  <c r="J1013" i="4" s="1"/>
  <c r="I1084" i="4"/>
  <c r="J1084" i="4" s="1"/>
  <c r="I148" i="4"/>
  <c r="J148" i="4" s="1"/>
  <c r="I393" i="4"/>
  <c r="J393" i="4" s="1"/>
  <c r="I593" i="4"/>
  <c r="J593" i="4" s="1"/>
  <c r="I736" i="4"/>
  <c r="J736" i="4" s="1"/>
  <c r="I839" i="4"/>
  <c r="J839" i="4" s="1"/>
  <c r="I930" i="4"/>
  <c r="J930" i="4" s="1"/>
  <c r="I996" i="4"/>
  <c r="J996" i="4" s="1"/>
  <c r="I1060" i="4"/>
  <c r="J1060" i="4" s="1"/>
  <c r="I162" i="4"/>
  <c r="J162" i="4" s="1"/>
  <c r="I464" i="4"/>
  <c r="J464" i="4" s="1"/>
  <c r="I711" i="4"/>
  <c r="J711" i="4" s="1"/>
  <c r="I822" i="4"/>
  <c r="J822" i="4" s="1"/>
  <c r="I913" i="4"/>
  <c r="J913" i="4" s="1"/>
  <c r="I989" i="4"/>
  <c r="J989" i="4" s="1"/>
  <c r="I1053" i="4"/>
  <c r="J1053" i="4" s="1"/>
  <c r="I1121" i="4"/>
  <c r="J1121" i="4" s="1"/>
  <c r="I373" i="4"/>
  <c r="J373" i="4" s="1"/>
  <c r="I690" i="4"/>
  <c r="J690" i="4" s="1"/>
  <c r="I854" i="4"/>
  <c r="J854" i="4" s="1"/>
  <c r="I978" i="4"/>
  <c r="J978" i="4" s="1"/>
  <c r="I1093" i="4"/>
  <c r="J1093" i="4" s="1"/>
  <c r="I121" i="4"/>
  <c r="J121" i="4" s="1"/>
  <c r="I474" i="4"/>
  <c r="J474" i="4" s="1"/>
  <c r="I747" i="4"/>
  <c r="J747" i="4" s="1"/>
  <c r="I126" i="4"/>
  <c r="J126" i="4" s="1"/>
  <c r="I576" i="4"/>
  <c r="J576" i="4" s="1"/>
  <c r="I766" i="4"/>
  <c r="J766" i="4" s="1"/>
  <c r="I912" i="4"/>
  <c r="J912" i="4" s="1"/>
  <c r="I1016" i="4"/>
  <c r="J1016" i="4" s="1"/>
  <c r="I1123" i="4"/>
  <c r="J1123" i="4" s="1"/>
  <c r="I37" i="4"/>
  <c r="J37" i="4" s="1"/>
  <c r="I101" i="4"/>
  <c r="J101" i="4" s="1"/>
  <c r="I167" i="4"/>
  <c r="J167" i="4" s="1"/>
  <c r="I225" i="4"/>
  <c r="J225" i="4" s="1"/>
  <c r="I285" i="4"/>
  <c r="J285" i="4" s="1"/>
  <c r="I346" i="4"/>
  <c r="J346" i="4" s="1"/>
  <c r="I415" i="4"/>
  <c r="J415" i="4" s="1"/>
  <c r="I482" i="4"/>
  <c r="J482" i="4" s="1"/>
  <c r="I29" i="4"/>
  <c r="J29" i="4" s="1"/>
  <c r="I90" i="4"/>
  <c r="J90" i="4" s="1"/>
  <c r="I147" i="4"/>
  <c r="J147" i="4" s="1"/>
  <c r="I213" i="4"/>
  <c r="J213" i="4" s="1"/>
  <c r="I267" i="4"/>
  <c r="J267" i="4" s="1"/>
  <c r="I336" i="4"/>
  <c r="J336" i="4" s="1"/>
  <c r="I417" i="4"/>
  <c r="J417" i="4" s="1"/>
  <c r="I471" i="4"/>
  <c r="J471" i="4" s="1"/>
  <c r="I539" i="4"/>
  <c r="J539" i="4" s="1"/>
  <c r="I63" i="4"/>
  <c r="J63" i="4" s="1"/>
  <c r="I135" i="4"/>
  <c r="J135" i="4" s="1"/>
  <c r="I193" i="4"/>
  <c r="J193" i="4" s="1"/>
  <c r="I270" i="4"/>
  <c r="J270" i="4" s="1"/>
  <c r="I326" i="4"/>
  <c r="J326" i="4" s="1"/>
  <c r="I383" i="4"/>
  <c r="J383" i="4" s="1"/>
  <c r="I455" i="4"/>
  <c r="J455" i="4" s="1"/>
  <c r="I530" i="4"/>
  <c r="J530" i="4" s="1"/>
  <c r="I65" i="4"/>
  <c r="J65" i="4" s="1"/>
  <c r="I163" i="4"/>
  <c r="J163" i="4" s="1"/>
  <c r="I286" i="4"/>
  <c r="J286" i="4" s="1"/>
  <c r="I386" i="4"/>
  <c r="J386" i="4" s="1"/>
  <c r="I475" i="4"/>
  <c r="J475" i="4" s="1"/>
  <c r="I566" i="4"/>
  <c r="J566" i="4" s="1"/>
  <c r="I621" i="4"/>
  <c r="J621" i="4" s="1"/>
  <c r="I698" i="4"/>
  <c r="J698" i="4" s="1"/>
  <c r="I59" i="4"/>
  <c r="J59" i="4" s="1"/>
  <c r="I165" i="4"/>
  <c r="J165" i="4" s="1"/>
  <c r="I277" i="4"/>
  <c r="J277" i="4" s="1"/>
  <c r="I376" i="4"/>
  <c r="J376" i="4" s="1"/>
  <c r="I467" i="4"/>
  <c r="J467" i="4" s="1"/>
  <c r="I549" i="4"/>
  <c r="J549" i="4" s="1"/>
  <c r="I605" i="4"/>
  <c r="J605" i="4" s="1"/>
  <c r="I670" i="4"/>
  <c r="J670" i="4" s="1"/>
  <c r="I727" i="4"/>
  <c r="J727" i="4" s="1"/>
  <c r="I89" i="4"/>
  <c r="J89" i="4" s="1"/>
  <c r="I205" i="4"/>
  <c r="J205" i="4" s="1"/>
  <c r="I320" i="4"/>
  <c r="J320" i="4" s="1"/>
  <c r="I42" i="4"/>
  <c r="J42" i="4" s="1"/>
  <c r="I109" i="4"/>
  <c r="J109" i="4" s="1"/>
  <c r="I175" i="4"/>
  <c r="J175" i="4" s="1"/>
  <c r="I233" i="4"/>
  <c r="J233" i="4" s="1"/>
  <c r="I290" i="4"/>
  <c r="J290" i="4" s="1"/>
  <c r="I356" i="4"/>
  <c r="J356" i="4" s="1"/>
  <c r="I428" i="4"/>
  <c r="J428" i="4" s="1"/>
  <c r="I489" i="4"/>
  <c r="J489" i="4" s="1"/>
  <c r="I34" i="4"/>
  <c r="J34" i="4" s="1"/>
  <c r="I96" i="4"/>
  <c r="J96" i="4" s="1"/>
  <c r="I154" i="4"/>
  <c r="J154" i="4" s="1"/>
  <c r="I220" i="4"/>
  <c r="J220" i="4" s="1"/>
  <c r="I273" i="4"/>
  <c r="J273" i="4" s="1"/>
  <c r="I347" i="4"/>
  <c r="J347" i="4" s="1"/>
  <c r="I423" i="4"/>
  <c r="J423" i="4" s="1"/>
  <c r="I478" i="4"/>
  <c r="J478" i="4" s="1"/>
  <c r="I73" i="4"/>
  <c r="J73" i="4" s="1"/>
  <c r="I143" i="4"/>
  <c r="J143" i="4" s="1"/>
  <c r="I201" i="4"/>
  <c r="J201" i="4" s="1"/>
  <c r="I276" i="4"/>
  <c r="J276" i="4" s="1"/>
  <c r="I332" i="4"/>
  <c r="J332" i="4" s="1"/>
  <c r="I396" i="4"/>
  <c r="J396" i="4" s="1"/>
  <c r="I461" i="4"/>
  <c r="J461" i="4" s="1"/>
  <c r="I535" i="4"/>
  <c r="J535" i="4" s="1"/>
  <c r="I74" i="4"/>
  <c r="J74" i="4" s="1"/>
  <c r="I187" i="4"/>
  <c r="J187" i="4" s="1"/>
  <c r="I305" i="4"/>
  <c r="J305" i="4" s="1"/>
  <c r="I397" i="4"/>
  <c r="J397" i="4" s="1"/>
  <c r="I485" i="4"/>
  <c r="J485" i="4" s="1"/>
  <c r="I583" i="4"/>
  <c r="J583" i="4" s="1"/>
  <c r="I637" i="4"/>
  <c r="J637" i="4" s="1"/>
  <c r="I705" i="4"/>
  <c r="J705" i="4" s="1"/>
  <c r="I75" i="4"/>
  <c r="J75" i="4" s="1"/>
  <c r="I177" i="4"/>
  <c r="J177" i="4" s="1"/>
  <c r="I287" i="4"/>
  <c r="J287" i="4" s="1"/>
  <c r="I388" i="4"/>
  <c r="J388" i="4" s="1"/>
  <c r="I477" i="4"/>
  <c r="J477" i="4" s="1"/>
  <c r="I555" i="4"/>
  <c r="J555" i="4" s="1"/>
  <c r="I617" i="4"/>
  <c r="J617" i="4" s="1"/>
  <c r="I678" i="4"/>
  <c r="J678" i="4" s="1"/>
  <c r="I734" i="4"/>
  <c r="J734" i="4" s="1"/>
  <c r="I122" i="4"/>
  <c r="J122" i="4" s="1"/>
  <c r="I216" i="4"/>
  <c r="J216" i="4" s="1"/>
  <c r="I330" i="4"/>
  <c r="J330" i="4" s="1"/>
  <c r="I416" i="4"/>
  <c r="J416" i="4" s="1"/>
  <c r="I511" i="4"/>
  <c r="J511" i="4" s="1"/>
  <c r="I586" i="4"/>
  <c r="J586" i="4" s="1"/>
  <c r="I652" i="4"/>
  <c r="J652" i="4" s="1"/>
  <c r="I723" i="4"/>
  <c r="J723" i="4" s="1"/>
  <c r="I133" i="4"/>
  <c r="J133" i="4" s="1"/>
  <c r="I293" i="4"/>
  <c r="J293" i="4" s="1"/>
  <c r="I427" i="4"/>
  <c r="J427" i="4" s="1"/>
  <c r="I587" i="4"/>
  <c r="J587" i="4" s="1"/>
  <c r="I694" i="4"/>
  <c r="J694" i="4" s="1"/>
  <c r="I773" i="4"/>
  <c r="J773" i="4" s="1"/>
  <c r="I851" i="4"/>
  <c r="J851" i="4" s="1"/>
  <c r="I922" i="4"/>
  <c r="J922" i="4" s="1"/>
  <c r="I56" i="4"/>
  <c r="J56" i="4" s="1"/>
  <c r="I214" i="4"/>
  <c r="J214" i="4" s="1"/>
  <c r="I377" i="4"/>
  <c r="J377" i="4" s="1"/>
  <c r="I544" i="4"/>
  <c r="J544" i="4" s="1"/>
  <c r="I641" i="4"/>
  <c r="J641" i="4" s="1"/>
  <c r="I739" i="4"/>
  <c r="J739" i="4" s="1"/>
  <c r="I810" i="4"/>
  <c r="J810" i="4" s="1"/>
  <c r="I881" i="4"/>
  <c r="J881" i="4" s="1"/>
  <c r="I35" i="4"/>
  <c r="J35" i="4" s="1"/>
  <c r="I237" i="4"/>
  <c r="J237" i="4" s="1"/>
  <c r="I400" i="4"/>
  <c r="J400" i="4" s="1"/>
  <c r="I534" i="4"/>
  <c r="J534" i="4" s="1"/>
  <c r="I618" i="4"/>
  <c r="J618" i="4" s="1"/>
  <c r="I722" i="4"/>
  <c r="J722" i="4" s="1"/>
  <c r="I805" i="4"/>
  <c r="J805" i="4" s="1"/>
  <c r="I883" i="4"/>
  <c r="J883" i="4" s="1"/>
  <c r="I954" i="4"/>
  <c r="J954" i="4" s="1"/>
  <c r="I202" i="4"/>
  <c r="J202" i="4" s="1"/>
  <c r="I443" i="4"/>
  <c r="J443" i="4" s="1"/>
  <c r="I661" i="4"/>
  <c r="J661" i="4" s="1"/>
  <c r="I779" i="4"/>
  <c r="J779" i="4" s="1"/>
  <c r="I882" i="4"/>
  <c r="J882" i="4" s="1"/>
  <c r="I966" i="4"/>
  <c r="J966" i="4" s="1"/>
  <c r="I1031" i="4"/>
  <c r="J1031" i="4" s="1"/>
  <c r="I1097" i="4"/>
  <c r="J1097" i="4" s="1"/>
  <c r="I207" i="4"/>
  <c r="J207" i="4" s="1"/>
  <c r="I453" i="4"/>
  <c r="J453" i="4" s="1"/>
  <c r="I634" i="4"/>
  <c r="J634" i="4" s="1"/>
  <c r="I759" i="4"/>
  <c r="J759" i="4" s="1"/>
  <c r="I862" i="4"/>
  <c r="J862" i="4" s="1"/>
  <c r="I950" i="4"/>
  <c r="J950" i="4" s="1"/>
  <c r="I1014" i="4"/>
  <c r="J1014" i="4" s="1"/>
  <c r="I1079" i="4"/>
  <c r="J1079" i="4" s="1"/>
  <c r="I252" i="4"/>
  <c r="J252" i="4" s="1"/>
  <c r="I556" i="4"/>
  <c r="J556" i="4" s="1"/>
  <c r="I754" i="4"/>
  <c r="J754" i="4" s="1"/>
  <c r="I844" i="4"/>
  <c r="J844" i="4" s="1"/>
  <c r="I935" i="4"/>
  <c r="J935" i="4" s="1"/>
  <c r="I1007" i="4"/>
  <c r="J1007" i="4" s="1"/>
  <c r="I1071" i="4"/>
  <c r="J1071" i="4" s="1"/>
  <c r="I70" i="4"/>
  <c r="J70" i="4" s="1"/>
  <c r="I469" i="4"/>
  <c r="J469" i="4" s="1"/>
  <c r="I743" i="4"/>
  <c r="J743" i="4" s="1"/>
  <c r="I889" i="4"/>
  <c r="J889" i="4" s="1"/>
  <c r="I1000" i="4"/>
  <c r="J1000" i="4" s="1"/>
  <c r="I1113" i="4"/>
  <c r="J1113" i="4" s="1"/>
  <c r="I215" i="4"/>
  <c r="J215" i="4" s="1"/>
  <c r="I550" i="4"/>
  <c r="J550" i="4" s="1"/>
  <c r="I800" i="4"/>
  <c r="J800" i="4" s="1"/>
  <c r="I219" i="4"/>
  <c r="J219" i="4" s="1"/>
  <c r="I620" i="4"/>
  <c r="J620" i="4" s="1"/>
  <c r="I804" i="4"/>
  <c r="J804" i="4" s="1"/>
  <c r="I946" i="4"/>
  <c r="J946" i="4" s="1"/>
  <c r="I1038" i="4"/>
  <c r="J1038" i="4" s="1"/>
  <c r="I953" i="4"/>
  <c r="J953" i="4" s="1"/>
  <c r="I442" i="4"/>
  <c r="J442" i="4" s="1"/>
  <c r="I731" i="4"/>
  <c r="J731" i="4" s="1"/>
  <c r="I898" i="4"/>
  <c r="J898" i="4" s="1"/>
  <c r="I1010" i="4"/>
  <c r="J1010" i="4" s="1"/>
  <c r="I740" i="4"/>
  <c r="J740" i="4" s="1"/>
  <c r="I184" i="4"/>
  <c r="J184" i="4" s="1"/>
  <c r="I603" i="4"/>
  <c r="J603" i="4" s="1"/>
  <c r="I827" i="4"/>
  <c r="J827" i="4" s="1"/>
  <c r="I974" i="4"/>
  <c r="J974" i="4" s="1"/>
  <c r="I1087" i="4"/>
  <c r="J1087" i="4" s="1"/>
  <c r="I886" i="4"/>
  <c r="J886" i="4" s="1"/>
  <c r="I359" i="4"/>
  <c r="J359" i="4" s="1"/>
  <c r="I653" i="4"/>
  <c r="J653" i="4" s="1"/>
  <c r="I828" i="4"/>
  <c r="J828" i="4" s="1"/>
  <c r="I997" i="4"/>
  <c r="J997" i="4" s="1"/>
  <c r="I1078" i="4"/>
  <c r="J1078" i="4" s="1"/>
  <c r="I976" i="4"/>
  <c r="J976" i="4" s="1"/>
  <c r="I1081" i="4"/>
  <c r="J1081" i="4" s="1"/>
  <c r="I1065" i="4"/>
  <c r="J1065" i="4" s="1"/>
  <c r="I832" i="4"/>
  <c r="J832" i="4" s="1"/>
  <c r="I1020" i="4"/>
  <c r="J1020" i="4" s="1"/>
  <c r="I984" i="4"/>
  <c r="J984" i="4" s="1"/>
  <c r="I1100" i="4"/>
  <c r="J1100" i="4" s="1"/>
  <c r="I88" i="4"/>
  <c r="J88" i="4" s="1"/>
  <c r="I254" i="4"/>
  <c r="J254" i="4" s="1"/>
  <c r="I436" i="4"/>
  <c r="J436" i="4" s="1"/>
  <c r="I61" i="4"/>
  <c r="J61" i="4" s="1"/>
  <c r="I227" i="4"/>
  <c r="J227" i="4" s="1"/>
  <c r="I401" i="4"/>
  <c r="J401" i="4" s="1"/>
  <c r="I164" i="4"/>
  <c r="J164" i="4" s="1"/>
  <c r="I338" i="4"/>
  <c r="J338" i="4" s="1"/>
  <c r="I505" i="4"/>
  <c r="J505" i="4" s="1"/>
  <c r="I128" i="4"/>
  <c r="J128" i="4" s="1"/>
  <c r="I432" i="4"/>
  <c r="J432" i="4" s="1"/>
  <c r="I643" i="4"/>
  <c r="J643" i="4" s="1"/>
  <c r="I119" i="4"/>
  <c r="J119" i="4" s="1"/>
  <c r="I398" i="4"/>
  <c r="J398" i="4" s="1"/>
  <c r="I589" i="4"/>
  <c r="J589" i="4" s="1"/>
  <c r="I32" i="4"/>
  <c r="J32" i="4" s="1"/>
  <c r="I340" i="4"/>
  <c r="J340" i="4" s="1"/>
  <c r="I500" i="4"/>
  <c r="J500" i="4" s="1"/>
  <c r="I602" i="4"/>
  <c r="J602" i="4" s="1"/>
  <c r="I244" i="4"/>
  <c r="J244" i="4" s="1"/>
  <c r="I462" i="4"/>
  <c r="J462" i="4" s="1"/>
  <c r="I682" i="4"/>
  <c r="J682" i="4" s="1"/>
  <c r="I801" i="4"/>
  <c r="J801" i="4" s="1"/>
  <c r="I929" i="4"/>
  <c r="J929" i="4" s="1"/>
  <c r="I156" i="4"/>
  <c r="J156" i="4" s="1"/>
  <c r="I414" i="4"/>
  <c r="J414" i="4" s="1"/>
  <c r="I633" i="4"/>
  <c r="J633" i="4" s="1"/>
  <c r="I760" i="4"/>
  <c r="J760" i="4" s="1"/>
  <c r="I888" i="4"/>
  <c r="J888" i="4" s="1"/>
  <c r="I124" i="4"/>
  <c r="J124" i="4" s="1"/>
  <c r="I418" i="4"/>
  <c r="J418" i="4" s="1"/>
  <c r="I592" i="4"/>
  <c r="J592" i="4" s="1"/>
  <c r="I755" i="4"/>
  <c r="J755" i="4" s="1"/>
  <c r="I869" i="4"/>
  <c r="J869" i="4" s="1"/>
  <c r="I473" i="4"/>
  <c r="J473" i="4" s="1"/>
  <c r="I745" i="4"/>
  <c r="J745" i="4" s="1"/>
  <c r="I905" i="4"/>
  <c r="J905" i="4" s="1"/>
  <c r="I1022" i="4"/>
  <c r="J1022" i="4" s="1"/>
  <c r="I46" i="4"/>
  <c r="J46" i="4" s="1"/>
  <c r="I479" i="4"/>
  <c r="J479" i="4" s="1"/>
  <c r="I721" i="4"/>
  <c r="J721" i="4" s="1"/>
  <c r="I885" i="4"/>
  <c r="J885" i="4" s="1"/>
  <c r="I1005" i="4"/>
  <c r="J1005" i="4" s="1"/>
  <c r="I1105" i="4"/>
  <c r="J1105" i="4" s="1"/>
  <c r="I274" i="4"/>
  <c r="J274" i="4" s="1"/>
  <c r="I693" i="4"/>
  <c r="J693" i="4" s="1"/>
  <c r="I868" i="4"/>
  <c r="J868" i="4" s="1"/>
  <c r="I998" i="4"/>
  <c r="J998" i="4" s="1"/>
  <c r="I1095" i="4"/>
  <c r="J1095" i="4" s="1"/>
  <c r="I510" i="4"/>
  <c r="J510" i="4" s="1"/>
  <c r="I835" i="4"/>
  <c r="J835" i="4" s="1"/>
  <c r="I1043" i="4"/>
  <c r="J1043" i="4" s="1"/>
  <c r="I72" i="4"/>
  <c r="J72" i="4" s="1"/>
  <c r="I595" i="4"/>
  <c r="J595" i="4" s="1"/>
  <c r="I78" i="4"/>
  <c r="J78" i="4" s="1"/>
  <c r="I668" i="4"/>
  <c r="J668" i="4" s="1"/>
  <c r="I932" i="4"/>
  <c r="J932" i="4" s="1"/>
  <c r="I1085" i="4"/>
  <c r="J1085" i="4" s="1"/>
  <c r="I866" i="4"/>
  <c r="J866" i="4" s="1"/>
  <c r="I524" i="4"/>
  <c r="J524" i="4" s="1"/>
  <c r="I842" i="4"/>
  <c r="J842" i="4" s="1"/>
  <c r="I1002" i="4"/>
  <c r="J1002" i="4" s="1"/>
  <c r="I1117" i="4"/>
  <c r="J1117" i="4" s="1"/>
  <c r="I983" i="4"/>
  <c r="J983" i="4" s="1"/>
  <c r="I581" i="4"/>
  <c r="J581" i="4" s="1"/>
  <c r="I863" i="4"/>
  <c r="J863" i="4" s="1"/>
  <c r="I1040" i="4"/>
  <c r="J1040" i="4" s="1"/>
  <c r="I795" i="4"/>
  <c r="J795" i="4" s="1"/>
  <c r="I493" i="4"/>
  <c r="J493" i="4" s="1"/>
  <c r="I774" i="4"/>
  <c r="J774" i="4" s="1"/>
  <c r="I952" i="4"/>
  <c r="J952" i="4" s="1"/>
  <c r="I1099" i="4"/>
  <c r="J1099" i="4" s="1"/>
  <c r="I758" i="4"/>
  <c r="J758" i="4" s="1"/>
  <c r="I1059" i="4"/>
  <c r="J1059" i="4" s="1"/>
  <c r="I1015" i="4"/>
  <c r="J1015" i="4" s="1"/>
  <c r="I1112" i="4"/>
  <c r="J1112" i="4" s="1"/>
  <c r="I941" i="4"/>
  <c r="J941" i="4" s="1"/>
  <c r="I1035" i="4"/>
  <c r="J1035" i="4" s="1"/>
  <c r="I1050" i="4"/>
  <c r="J1050" i="4" s="1"/>
  <c r="I116" i="4"/>
  <c r="J116" i="4" s="1"/>
  <c r="I265" i="4"/>
  <c r="J265" i="4" s="1"/>
  <c r="I458" i="4"/>
  <c r="J458" i="4" s="1"/>
  <c r="I71" i="4"/>
  <c r="J71" i="4" s="1"/>
  <c r="I242" i="4"/>
  <c r="J242" i="4" s="1"/>
  <c r="I430" i="4"/>
  <c r="J430" i="4" s="1"/>
  <c r="I179" i="4"/>
  <c r="J179" i="4" s="1"/>
  <c r="I349" i="4"/>
  <c r="J349" i="4" s="1"/>
  <c r="I541" i="4"/>
  <c r="J541" i="4" s="1"/>
  <c r="I199" i="4"/>
  <c r="J199" i="4" s="1"/>
  <c r="I456" i="4"/>
  <c r="J456" i="4" s="1"/>
  <c r="I655" i="4"/>
  <c r="J655" i="4" s="1"/>
  <c r="I142" i="4"/>
  <c r="J142" i="4" s="1"/>
  <c r="I422" i="4"/>
  <c r="J422" i="4" s="1"/>
  <c r="I627" i="4"/>
  <c r="J627" i="4" s="1"/>
  <c r="I62" i="4"/>
  <c r="J62" i="4" s="1"/>
  <c r="I357" i="4"/>
  <c r="J357" i="4" s="1"/>
  <c r="I521" i="4"/>
  <c r="J521" i="4" s="1"/>
  <c r="I624" i="4"/>
  <c r="J624" i="4" s="1"/>
  <c r="I41" i="4"/>
  <c r="J41" i="4" s="1"/>
  <c r="I278" i="4"/>
  <c r="J278" i="4" s="1"/>
  <c r="I512" i="4"/>
  <c r="J512" i="4" s="1"/>
  <c r="I704" i="4"/>
  <c r="J704" i="4" s="1"/>
  <c r="I815" i="4"/>
  <c r="J815" i="4" s="1"/>
  <c r="I936" i="4"/>
  <c r="J936" i="4" s="1"/>
  <c r="I194" i="4"/>
  <c r="J194" i="4" s="1"/>
  <c r="I431" i="4"/>
  <c r="J431" i="4" s="1"/>
  <c r="I662" i="4"/>
  <c r="J662" i="4" s="1"/>
  <c r="I781" i="4"/>
  <c r="J781" i="4" s="1"/>
  <c r="I895" i="4"/>
  <c r="J895" i="4" s="1"/>
  <c r="I180" i="4"/>
  <c r="J180" i="4" s="1"/>
  <c r="I437" i="4"/>
  <c r="J437" i="4" s="1"/>
  <c r="I609" i="4"/>
  <c r="J609" i="4" s="1"/>
  <c r="I762" i="4"/>
  <c r="J762" i="4" s="1"/>
  <c r="I890" i="4"/>
  <c r="J890" i="4" s="1"/>
  <c r="I110" i="4"/>
  <c r="J110" i="4" s="1"/>
  <c r="I498" i="4"/>
  <c r="J498" i="4" s="1"/>
  <c r="I768" i="4"/>
  <c r="J768" i="4" s="1"/>
  <c r="I916" i="4"/>
  <c r="J916" i="4" s="1"/>
  <c r="I1036" i="4"/>
  <c r="J1036" i="4" s="1"/>
  <c r="I115" i="4"/>
  <c r="J115" i="4" s="1"/>
  <c r="I504" i="4"/>
  <c r="J504" i="4" s="1"/>
  <c r="I748" i="4"/>
  <c r="J748" i="4" s="1"/>
  <c r="I896" i="4"/>
  <c r="J896" i="4" s="1"/>
  <c r="I1023" i="4"/>
  <c r="J1023" i="4" s="1"/>
  <c r="I1124" i="4"/>
  <c r="J1124" i="4" s="1"/>
  <c r="I350" i="4"/>
  <c r="J350" i="4" s="1"/>
  <c r="I729" i="4"/>
  <c r="J729" i="4" s="1"/>
  <c r="I878" i="4"/>
  <c r="J878" i="4" s="1"/>
  <c r="I1012" i="4"/>
  <c r="J1012" i="4" s="1"/>
  <c r="I1114" i="4"/>
  <c r="J1114" i="4" s="1"/>
  <c r="I568" i="4"/>
  <c r="J568" i="4" s="1"/>
  <c r="I871" i="4"/>
  <c r="J871" i="4" s="1"/>
  <c r="I1051" i="4"/>
  <c r="J1051" i="4" s="1"/>
  <c r="I166" i="4"/>
  <c r="J166" i="4" s="1"/>
  <c r="I619" i="4"/>
  <c r="J619" i="4" s="1"/>
  <c r="I173" i="4"/>
  <c r="J173" i="4" s="1"/>
  <c r="I700" i="4"/>
  <c r="J700" i="4" s="1"/>
  <c r="I962" i="4"/>
  <c r="J962" i="4" s="1"/>
  <c r="I1115" i="4"/>
  <c r="J1115" i="4" s="1"/>
  <c r="I50" i="4"/>
  <c r="J50" i="4" s="1"/>
  <c r="I554" i="4"/>
  <c r="J554" i="4" s="1"/>
  <c r="I860" i="4"/>
  <c r="J860" i="4" s="1"/>
  <c r="I1017" i="4"/>
  <c r="J1017" i="4" s="1"/>
  <c r="I26" i="4"/>
  <c r="J26" i="4" s="1"/>
  <c r="I651" i="4"/>
  <c r="J651" i="4" s="1"/>
  <c r="I182" i="4"/>
  <c r="J182" i="4" s="1"/>
  <c r="I328" i="4"/>
  <c r="J328" i="4" s="1"/>
  <c r="I507" i="4"/>
  <c r="J507" i="4" s="1"/>
  <c r="I132" i="4"/>
  <c r="J132" i="4" s="1"/>
  <c r="I311" i="4"/>
  <c r="J311" i="4" s="1"/>
  <c r="I483" i="4"/>
  <c r="J483" i="4" s="1"/>
  <c r="I86" i="4"/>
  <c r="J86" i="4" s="1"/>
  <c r="I245" i="4"/>
  <c r="J245" i="4" s="1"/>
  <c r="I419" i="4"/>
  <c r="J419" i="4" s="1"/>
  <c r="I315" i="4"/>
  <c r="J315" i="4" s="1"/>
  <c r="I548" i="4"/>
  <c r="J548" i="4" s="1"/>
  <c r="I733" i="4"/>
  <c r="J733" i="4" s="1"/>
  <c r="I256" i="4"/>
  <c r="J256" i="4" s="1"/>
  <c r="I506" i="4"/>
  <c r="J506" i="4" s="1"/>
  <c r="I684" i="4"/>
  <c r="J684" i="4" s="1"/>
  <c r="I181" i="4"/>
  <c r="J181" i="4" s="1"/>
  <c r="I426" i="4"/>
  <c r="J426" i="4" s="1"/>
  <c r="I563" i="4"/>
  <c r="J563" i="4" s="1"/>
  <c r="I666" i="4"/>
  <c r="J666" i="4" s="1"/>
  <c r="I114" i="4"/>
  <c r="J114" i="4" s="1"/>
  <c r="I342" i="4"/>
  <c r="J342" i="4" s="1"/>
  <c r="I613" i="4"/>
  <c r="J613" i="4" s="1"/>
  <c r="I744" i="4"/>
  <c r="J744" i="4" s="1"/>
  <c r="I865" i="4"/>
  <c r="J865" i="4" s="1"/>
  <c r="I45" i="4"/>
  <c r="J45" i="4" s="1"/>
  <c r="I264" i="4"/>
  <c r="J264" i="4" s="1"/>
  <c r="I571" i="4"/>
  <c r="J571" i="4" s="1"/>
  <c r="I708" i="4"/>
  <c r="J708" i="4" s="1"/>
  <c r="I824" i="4"/>
  <c r="J824" i="4" s="1"/>
  <c r="I269" i="4"/>
  <c r="J269" i="4" s="1"/>
  <c r="I519" i="4"/>
  <c r="J519" i="4" s="1"/>
  <c r="I644" i="4"/>
  <c r="J644" i="4" s="1"/>
  <c r="I819" i="4"/>
  <c r="J819" i="4" s="1"/>
  <c r="I925" i="4"/>
  <c r="J925" i="4" s="1"/>
  <c r="I257" i="4"/>
  <c r="J257" i="4" s="1"/>
  <c r="I645" i="4"/>
  <c r="J645" i="4" s="1"/>
  <c r="I813" i="4"/>
  <c r="J813" i="4" s="1"/>
  <c r="I972" i="4"/>
  <c r="J972" i="4" s="1"/>
  <c r="I1068" i="4"/>
  <c r="J1068" i="4" s="1"/>
  <c r="I263" i="4"/>
  <c r="J263" i="4" s="1"/>
  <c r="I606" i="4"/>
  <c r="J606" i="4" s="1"/>
  <c r="I793" i="4"/>
  <c r="J793" i="4" s="1"/>
  <c r="I959" i="4"/>
  <c r="J959" i="4" s="1"/>
  <c r="I1055" i="4"/>
  <c r="J1055" i="4" s="1"/>
  <c r="I55" i="4"/>
  <c r="J55" i="4" s="1"/>
  <c r="I518" i="4"/>
  <c r="J518" i="4" s="1"/>
  <c r="I788" i="4"/>
  <c r="J788" i="4" s="1"/>
  <c r="I945" i="4"/>
  <c r="J945" i="4" s="1"/>
  <c r="I1044" i="4"/>
  <c r="J1044" i="4" s="1"/>
  <c r="I159" i="4"/>
  <c r="J159" i="4" s="1"/>
  <c r="I724" i="4"/>
  <c r="J724" i="4" s="1"/>
  <c r="I942" i="4"/>
  <c r="J942" i="4" s="1"/>
  <c r="I343" i="4"/>
  <c r="J343" i="4" s="1"/>
  <c r="I820" i="4"/>
  <c r="J820" i="4" s="1"/>
  <c r="I389" i="4"/>
  <c r="J389" i="4" s="1"/>
  <c r="I821" i="4"/>
  <c r="J821" i="4" s="1"/>
  <c r="I1009" i="4"/>
  <c r="J1009" i="4" s="1"/>
  <c r="I1116" i="4"/>
  <c r="J1116" i="4" s="1"/>
  <c r="I224" i="4"/>
  <c r="J224" i="4" s="1"/>
  <c r="I703" i="4"/>
  <c r="J703" i="4" s="1"/>
  <c r="I934" i="4"/>
  <c r="J934" i="4" s="1"/>
  <c r="I1086" i="4"/>
  <c r="J1086" i="4" s="1"/>
  <c r="I413" i="4"/>
  <c r="J413" i="4" s="1"/>
  <c r="I319" i="4"/>
  <c r="J319" i="4" s="1"/>
  <c r="I772" i="4"/>
  <c r="J772" i="4" s="1"/>
  <c r="I965" i="4"/>
  <c r="J965" i="4" s="1"/>
  <c r="I98" i="4"/>
  <c r="J98" i="4" s="1"/>
  <c r="I185" i="4"/>
  <c r="J185" i="4" s="1"/>
  <c r="I628" i="4"/>
  <c r="J628" i="4" s="1"/>
  <c r="I864" i="4"/>
  <c r="J864" i="4" s="1"/>
  <c r="I1048" i="4"/>
  <c r="J1048" i="4" s="1"/>
  <c r="I814" i="4"/>
  <c r="J814" i="4" s="1"/>
  <c r="I928" i="4"/>
  <c r="J928" i="4" s="1"/>
  <c r="I658" i="4"/>
  <c r="J658" i="4" s="1"/>
  <c r="I1119" i="4"/>
  <c r="J1119" i="4" s="1"/>
  <c r="I742" i="4"/>
  <c r="J742" i="4" s="1"/>
  <c r="I590" i="4"/>
  <c r="J590" i="4" s="1"/>
  <c r="I1074" i="4"/>
  <c r="J1074" i="4" s="1"/>
  <c r="I567" i="4"/>
  <c r="J567" i="4" s="1"/>
  <c r="I944" i="4"/>
  <c r="J944" i="4" s="1"/>
  <c r="I1066" i="4"/>
  <c r="J1066" i="4" s="1"/>
  <c r="I1101" i="4"/>
  <c r="J1101" i="4" s="1"/>
  <c r="I910" i="4"/>
  <c r="J910" i="4" s="1"/>
  <c r="I937" i="4"/>
  <c r="J937" i="4" s="1"/>
  <c r="I681" i="4"/>
  <c r="J681" i="4" s="1"/>
  <c r="I57" i="4"/>
  <c r="J57" i="4" s="1"/>
  <c r="I1025" i="4"/>
  <c r="J1025" i="4" s="1"/>
  <c r="I790" i="4"/>
  <c r="J790" i="4" s="1"/>
  <c r="I903" i="4"/>
  <c r="J903" i="4" s="1"/>
  <c r="I1061" i="4"/>
  <c r="J1061" i="4" s="1"/>
  <c r="I770" i="4"/>
  <c r="J770" i="4" s="1"/>
  <c r="I87" i="4"/>
  <c r="J87" i="4" s="1"/>
  <c r="I1024" i="4"/>
  <c r="J1024" i="4" s="1"/>
  <c r="I642" i="4"/>
  <c r="J642" i="4" s="1"/>
  <c r="I784" i="4"/>
  <c r="J784" i="4" s="1"/>
  <c r="I908" i="4"/>
  <c r="J908" i="4" s="1"/>
  <c r="I209" i="4"/>
  <c r="J209" i="4" s="1"/>
  <c r="I980" i="4"/>
  <c r="J980" i="4" s="1"/>
  <c r="I777" i="4"/>
  <c r="J777" i="4" s="1"/>
  <c r="I131" i="4"/>
  <c r="J131" i="4" s="1"/>
  <c r="I1028" i="4"/>
  <c r="J1028" i="4" s="1"/>
  <c r="I816" i="4"/>
  <c r="J816" i="4" s="1"/>
  <c r="I424" i="4"/>
  <c r="J424" i="4" s="1"/>
  <c r="I1054" i="4"/>
  <c r="J1054" i="4" s="1"/>
  <c r="I859" i="4"/>
  <c r="J859" i="4" s="1"/>
  <c r="I523" i="4"/>
  <c r="J523" i="4" s="1"/>
  <c r="I961" i="4"/>
  <c r="J961" i="4" s="1"/>
  <c r="I776" i="4"/>
  <c r="J776" i="4" s="1"/>
  <c r="I546" i="4"/>
  <c r="J546" i="4" s="1"/>
  <c r="I104" i="4"/>
  <c r="J104" i="4" s="1"/>
  <c r="I831" i="4"/>
  <c r="J831" i="4" s="1"/>
  <c r="I615" i="4"/>
  <c r="J615" i="4" s="1"/>
  <c r="I249" i="4"/>
  <c r="J249" i="4" s="1"/>
  <c r="I893" i="4"/>
  <c r="J893" i="4" s="1"/>
  <c r="I716" i="4"/>
  <c r="J716" i="4" s="1"/>
  <c r="I371" i="4"/>
  <c r="J371" i="4" s="1"/>
  <c r="I575" i="4"/>
  <c r="J575" i="4" s="1"/>
  <c r="I289" i="4"/>
  <c r="J289" i="4" s="1"/>
  <c r="I656" i="4"/>
  <c r="J656" i="4" s="1"/>
  <c r="I317" i="4"/>
  <c r="J317" i="4" s="1"/>
  <c r="I677" i="4"/>
  <c r="J677" i="4" s="1"/>
  <c r="I335" i="4"/>
  <c r="J335" i="4" s="1"/>
  <c r="I282" i="4"/>
  <c r="J282" i="4" s="1"/>
  <c r="I364" i="4"/>
  <c r="J364" i="4" s="1"/>
  <c r="I103" i="4"/>
  <c r="J103" i="4" s="1"/>
  <c r="I362" i="4"/>
  <c r="J362" i="4" s="1"/>
  <c r="I69" i="4"/>
  <c r="J69" i="4" s="1"/>
  <c r="AI24" i="4"/>
  <c r="AI260" i="4"/>
  <c r="AI197" i="4"/>
  <c r="AI390" i="4"/>
  <c r="AI318" i="4"/>
  <c r="AI212" i="4"/>
  <c r="AI480" i="4"/>
  <c r="AI446" i="4"/>
  <c r="AI468" i="4"/>
  <c r="AI332" i="4"/>
  <c r="AI420" i="4"/>
  <c r="AI189" i="4"/>
  <c r="AI234" i="4"/>
  <c r="AI337" i="4"/>
  <c r="AI181" i="4"/>
  <c r="AI253" i="4"/>
  <c r="AI449" i="4"/>
  <c r="AI249" i="4"/>
  <c r="AI170" i="4"/>
  <c r="AI206" i="4"/>
  <c r="AI385" i="4"/>
  <c r="AI185" i="4"/>
  <c r="AI323" i="4"/>
  <c r="AI409" i="4"/>
  <c r="AI309" i="4"/>
  <c r="AI321" i="4"/>
  <c r="AI330" i="4"/>
  <c r="AI345" i="4"/>
  <c r="AI427" i="4"/>
  <c r="AI431" i="4"/>
  <c r="AI102" i="4"/>
  <c r="AI489" i="4"/>
  <c r="AI407" i="4"/>
  <c r="AI293" i="4"/>
  <c r="AI437" i="4"/>
  <c r="AI95" i="4"/>
  <c r="AI277" i="4"/>
  <c r="AI217" i="4"/>
  <c r="AI462" i="4"/>
  <c r="AI357" i="4"/>
  <c r="AI240" i="4"/>
  <c r="AI116" i="4"/>
  <c r="AI127" i="4"/>
  <c r="AI75" i="4"/>
  <c r="AI60" i="4"/>
  <c r="AI152" i="4"/>
  <c r="AI132" i="4"/>
  <c r="AI88" i="4"/>
  <c r="AI84" i="4"/>
  <c r="AI53" i="4"/>
  <c r="AI129" i="4"/>
  <c r="AI117" i="4"/>
  <c r="AI308" i="4"/>
  <c r="AI426" i="4"/>
  <c r="AI466" i="4"/>
  <c r="AI348" i="4"/>
  <c r="AI281" i="4"/>
  <c r="AI68" i="4"/>
  <c r="AI356" i="4"/>
  <c r="AI239" i="4"/>
  <c r="AI126" i="4"/>
  <c r="AI74" i="4"/>
  <c r="AI131" i="4"/>
  <c r="AI44" i="4"/>
  <c r="AI13" i="4"/>
  <c r="AI216" i="4"/>
  <c r="AI154" i="4"/>
  <c r="AI66" i="4"/>
  <c r="AI476" i="4"/>
  <c r="AI423" i="4"/>
  <c r="AI36" i="4"/>
  <c r="AI137" i="4"/>
  <c r="AI99" i="4"/>
  <c r="AI20" i="4"/>
  <c r="AI259" i="4"/>
  <c r="AI196" i="4"/>
  <c r="AI389" i="4"/>
  <c r="AI317" i="4"/>
  <c r="AI211" i="4"/>
  <c r="AI479" i="4"/>
  <c r="AI445" i="4"/>
  <c r="AI467" i="4"/>
  <c r="AI331" i="4"/>
  <c r="AI419" i="4"/>
  <c r="AI188" i="4"/>
  <c r="AI233" i="4"/>
  <c r="AI336" i="4"/>
  <c r="AI180" i="4"/>
  <c r="AI252" i="4"/>
  <c r="AI448" i="4"/>
  <c r="AI248" i="4"/>
  <c r="AI169" i="4"/>
  <c r="AI205" i="4"/>
  <c r="AI384" i="4"/>
  <c r="AI184" i="4"/>
  <c r="AI322" i="4"/>
  <c r="AI408" i="4"/>
  <c r="AI320" i="4"/>
  <c r="AI329" i="4"/>
  <c r="AI344" i="4"/>
  <c r="AI101" i="4"/>
  <c r="AI396" i="4"/>
  <c r="AI292" i="4"/>
  <c r="AI236" i="4"/>
  <c r="AI151" i="4"/>
  <c r="AI83" i="4"/>
  <c r="AI279" i="4"/>
  <c r="AI238" i="4"/>
  <c r="AI46" i="4"/>
  <c r="AI123" i="4"/>
  <c r="AI104" i="4"/>
  <c r="AI404" i="4"/>
  <c r="AI157" i="4"/>
  <c r="AI19" i="4"/>
  <c r="AI299" i="4"/>
  <c r="AI454" i="4"/>
  <c r="AI325" i="4"/>
  <c r="AI328" i="4"/>
  <c r="AI192" i="4"/>
  <c r="AI179" i="4"/>
  <c r="AI176" i="4"/>
  <c r="AI340" i="4"/>
  <c r="AI473" i="4"/>
  <c r="AI273" i="4"/>
  <c r="AI442" i="4"/>
  <c r="AI204" i="4"/>
  <c r="AI270" i="4"/>
  <c r="AI38" i="4"/>
  <c r="AI411" i="4"/>
  <c r="AI229" i="4"/>
  <c r="AI301" i="4"/>
  <c r="AI79" i="4"/>
  <c r="AI465" i="4"/>
  <c r="AI395" i="4"/>
  <c r="AI347" i="4"/>
  <c r="AI280" i="4"/>
  <c r="AI365" i="4"/>
  <c r="AI343" i="4"/>
  <c r="AI501" i="4"/>
  <c r="AI107" i="4"/>
  <c r="AI141" i="4"/>
  <c r="AI12" i="4"/>
  <c r="AI373" i="4"/>
  <c r="AI363" i="4"/>
  <c r="AI62" i="4"/>
  <c r="AI487" i="4"/>
  <c r="AI40" i="4"/>
  <c r="AI23" i="4"/>
  <c r="AI298" i="4"/>
  <c r="AI453" i="4"/>
  <c r="AI324" i="4"/>
  <c r="AI327" i="4"/>
  <c r="AI191" i="4"/>
  <c r="AI178" i="4"/>
  <c r="AI175" i="4"/>
  <c r="AI339" i="4"/>
  <c r="AI472" i="4"/>
  <c r="AI272" i="4"/>
  <c r="AI441" i="4"/>
  <c r="AI203" i="4"/>
  <c r="AI269" i="4"/>
  <c r="AI37" i="4"/>
  <c r="AI410" i="4"/>
  <c r="AI228" i="4"/>
  <c r="AI300" i="4"/>
  <c r="AI78" i="4"/>
  <c r="AI266" i="4"/>
  <c r="AI195" i="4"/>
  <c r="AI456" i="4"/>
  <c r="AI221" i="4"/>
  <c r="AI278" i="4"/>
  <c r="AI364" i="4"/>
  <c r="AI111" i="4"/>
  <c r="AI143" i="4"/>
  <c r="AI285" i="4"/>
  <c r="AI342" i="4"/>
  <c r="AI500" i="4"/>
  <c r="AI237" i="4"/>
  <c r="AI29" i="4"/>
  <c r="AI153" i="4"/>
  <c r="AI106" i="4"/>
  <c r="AI45" i="4"/>
  <c r="AI72" i="4"/>
  <c r="AI140" i="4"/>
  <c r="AI122" i="4"/>
  <c r="AI65" i="4"/>
  <c r="AI43" i="4"/>
  <c r="AI146" i="4"/>
  <c r="AI6" i="4"/>
  <c r="AI451" i="4"/>
  <c r="AI209" i="4"/>
  <c r="AI417" i="4"/>
  <c r="AI440" i="4"/>
  <c r="AI172" i="4"/>
  <c r="AI215" i="4"/>
  <c r="AI313" i="4"/>
  <c r="AI86" i="4"/>
  <c r="AI429" i="4"/>
  <c r="AI200" i="4"/>
  <c r="AI290" i="4"/>
  <c r="AI402" i="4"/>
  <c r="AI382" i="4"/>
  <c r="AI460" i="4"/>
  <c r="AI226" i="4"/>
  <c r="AI264" i="4"/>
  <c r="AI388" i="4"/>
  <c r="AI376" i="4"/>
  <c r="AI167" i="4"/>
  <c r="AI288" i="4"/>
  <c r="AI458" i="4"/>
  <c r="AI464" i="4"/>
  <c r="AI297" i="4"/>
  <c r="AI245" i="4"/>
  <c r="AI224" i="4"/>
  <c r="AI394" i="4"/>
  <c r="AI400" i="4"/>
  <c r="AI492" i="4"/>
  <c r="AI251" i="4"/>
  <c r="AI499" i="4"/>
  <c r="AI295" i="4"/>
  <c r="AI121" i="4"/>
  <c r="AI160" i="4"/>
  <c r="AI378" i="4"/>
  <c r="AI435" i="4"/>
  <c r="AI334" i="4"/>
  <c r="AI478" i="4"/>
  <c r="AI368" i="4"/>
  <c r="AI70" i="4"/>
  <c r="AI265" i="4"/>
  <c r="AI194" i="4"/>
  <c r="AI455" i="4"/>
  <c r="AI220" i="4"/>
  <c r="AI470" i="4"/>
  <c r="AI495" i="4"/>
  <c r="AI110" i="4"/>
  <c r="AI142" i="4"/>
  <c r="AI307" i="4"/>
  <c r="AI302" i="4"/>
  <c r="AI49" i="4"/>
  <c r="AI149" i="4"/>
  <c r="AI94" i="4"/>
  <c r="AI91" i="4"/>
  <c r="AI57" i="4"/>
  <c r="AI34" i="4"/>
  <c r="AI77" i="4"/>
  <c r="AI145" i="4"/>
  <c r="AI5" i="4"/>
  <c r="AI392" i="4"/>
  <c r="AI353" i="4"/>
  <c r="AI312" i="4"/>
  <c r="AI256" i="4"/>
  <c r="AI241" i="4"/>
  <c r="AI351" i="4"/>
  <c r="AI113" i="4"/>
  <c r="AI7" i="4"/>
  <c r="AI374" i="4"/>
  <c r="AI199" i="4"/>
  <c r="AI289" i="4"/>
  <c r="AI401" i="4"/>
  <c r="AI381" i="4"/>
  <c r="AI459" i="4"/>
  <c r="AI225" i="4"/>
  <c r="AI263" i="4"/>
  <c r="AI387" i="4"/>
  <c r="AI375" i="4"/>
  <c r="AI166" i="4"/>
  <c r="AI287" i="4"/>
  <c r="AI457" i="4"/>
  <c r="AI463" i="4"/>
  <c r="AI296" i="4"/>
  <c r="AI244" i="4"/>
  <c r="AI223" i="4"/>
  <c r="AI393" i="4"/>
  <c r="AI399" i="4"/>
  <c r="AI491" i="4"/>
  <c r="AI250" i="4"/>
  <c r="AI498" i="4"/>
  <c r="AI294" i="4"/>
  <c r="AI120" i="4"/>
  <c r="AI159" i="4"/>
  <c r="AI377" i="4"/>
  <c r="AI434" i="4"/>
  <c r="AI333" i="4"/>
  <c r="AI477" i="4"/>
  <c r="AI367" i="4"/>
  <c r="AI69" i="4"/>
  <c r="AI257" i="4"/>
  <c r="AI433" i="4"/>
  <c r="AI314" i="4"/>
  <c r="AI242" i="4"/>
  <c r="AI371" i="4"/>
  <c r="AI469" i="4"/>
  <c r="AI494" i="4"/>
  <c r="AI174" i="4"/>
  <c r="AI63" i="4"/>
  <c r="AI306" i="4"/>
  <c r="AI284" i="4"/>
  <c r="AI48" i="4"/>
  <c r="AI148" i="4"/>
  <c r="AI93" i="4"/>
  <c r="AI90" i="4"/>
  <c r="AI56" i="4"/>
  <c r="AI33" i="4"/>
  <c r="AI82" i="4"/>
  <c r="AI100" i="4"/>
  <c r="AI8" i="4"/>
  <c r="AI21" i="4"/>
  <c r="AI360" i="4"/>
  <c r="AI483" i="4"/>
  <c r="AI162" i="4"/>
  <c r="AI231" i="4"/>
  <c r="AI497" i="4"/>
  <c r="AI406" i="4"/>
  <c r="AI370" i="4"/>
  <c r="AI173" i="4"/>
  <c r="AI134" i="4"/>
  <c r="AI76" i="4"/>
  <c r="AI22" i="4"/>
  <c r="AI450" i="4"/>
  <c r="AI208" i="4"/>
  <c r="AI359" i="4"/>
  <c r="AI482" i="4"/>
  <c r="AI391" i="4"/>
  <c r="AI416" i="4"/>
  <c r="AI352" i="4"/>
  <c r="AI439" i="4"/>
  <c r="AI161" i="4"/>
  <c r="AI311" i="4"/>
  <c r="AI230" i="4"/>
  <c r="AI475" i="4"/>
  <c r="AI403" i="4"/>
  <c r="AI171" i="4"/>
  <c r="AI496" i="4"/>
  <c r="AI214" i="4"/>
  <c r="AI405" i="4"/>
  <c r="AI372" i="4"/>
  <c r="AI490" i="4"/>
  <c r="AI398" i="4"/>
  <c r="AI362" i="4"/>
  <c r="AI350" i="4"/>
  <c r="AI422" i="4"/>
  <c r="AI303" i="4"/>
  <c r="AI96" i="4"/>
  <c r="AI276" i="4"/>
  <c r="AI414" i="4"/>
  <c r="AI486" i="4"/>
  <c r="AI133" i="4"/>
  <c r="AI35" i="4"/>
  <c r="AI39" i="4"/>
  <c r="AI112" i="4"/>
  <c r="AI80" i="4"/>
  <c r="AI85" i="4"/>
  <c r="AI136" i="4"/>
  <c r="AI156" i="4"/>
  <c r="AI54" i="4"/>
  <c r="AI130" i="4"/>
  <c r="AI118" i="4"/>
  <c r="AI2" i="4"/>
  <c r="AI430" i="4"/>
  <c r="AI397" i="4"/>
  <c r="AI436" i="4"/>
  <c r="AI275" i="4"/>
  <c r="AI461" i="4"/>
  <c r="AI115" i="4"/>
  <c r="AI59" i="4"/>
  <c r="AI87" i="4"/>
  <c r="AI105" i="4"/>
  <c r="AI67" i="4"/>
  <c r="AI30" i="4"/>
  <c r="AI73" i="4"/>
  <c r="AI47" i="4"/>
  <c r="AI432" i="4"/>
  <c r="AI304" i="4"/>
  <c r="AI415" i="4"/>
  <c r="AI81" i="4"/>
  <c r="AJ441" i="4"/>
  <c r="AJ431" i="4"/>
  <c r="AJ24" i="4"/>
  <c r="AJ162" i="4"/>
  <c r="AJ392" i="4"/>
  <c r="AJ456" i="4"/>
  <c r="AJ74" i="4"/>
  <c r="AJ460" i="4"/>
  <c r="AJ86" i="4"/>
  <c r="AJ433" i="4"/>
  <c r="AJ480" i="4"/>
  <c r="AJ398" i="4"/>
  <c r="AJ123" i="4"/>
  <c r="AJ122" i="4"/>
  <c r="AJ88" i="4"/>
  <c r="AJ154" i="4"/>
  <c r="AJ435" i="4"/>
  <c r="AJ297" i="4"/>
  <c r="AJ117" i="4"/>
  <c r="AJ265" i="4"/>
  <c r="AJ70" i="4"/>
  <c r="AJ300" i="4"/>
  <c r="AJ332" i="4"/>
  <c r="AJ394" i="4"/>
  <c r="AJ7" i="4"/>
  <c r="AJ298" i="4"/>
  <c r="AJ277" i="4"/>
  <c r="AJ404" i="4"/>
  <c r="AJ77" i="4"/>
  <c r="AJ334" i="4"/>
  <c r="AJ22" i="4"/>
  <c r="AJ253" i="4"/>
  <c r="AJ294" i="4"/>
  <c r="AJ75" i="4"/>
  <c r="AJ450" i="4"/>
  <c r="AJ365" i="4"/>
  <c r="AJ465" i="4"/>
  <c r="AJ68" i="4"/>
  <c r="AJ396" i="4"/>
  <c r="AJ313" i="4"/>
  <c r="AJ432" i="4"/>
  <c r="AJ331" i="4"/>
  <c r="AJ491" i="4"/>
  <c r="AJ171" i="4"/>
  <c r="AJ239" i="4"/>
  <c r="AJ497" i="4"/>
  <c r="AJ393" i="4"/>
  <c r="AJ333" i="4"/>
  <c r="AJ407" i="4"/>
  <c r="AJ470" i="4"/>
  <c r="AJ118" i="4"/>
  <c r="AJ240" i="4"/>
  <c r="AJ457" i="4"/>
  <c r="AJ101" i="4"/>
  <c r="AJ81" i="4"/>
  <c r="AJ252" i="4"/>
  <c r="AJ21" i="4"/>
  <c r="AJ106" i="4"/>
  <c r="AJ180" i="4"/>
  <c r="AJ196" i="4"/>
  <c r="AJ142" i="4"/>
  <c r="AJ344" i="4"/>
  <c r="AJ67" i="4"/>
  <c r="AJ40" i="4"/>
  <c r="AJ2" i="4"/>
  <c r="AJ478" i="4"/>
  <c r="AJ225" i="4"/>
  <c r="AJ279" i="4"/>
  <c r="AJ395" i="4"/>
  <c r="AJ469" i="4"/>
  <c r="AJ401" i="4"/>
  <c r="AJ85" i="4"/>
  <c r="AJ87" i="4"/>
  <c r="AJ69" i="4"/>
  <c r="AJ410" i="4"/>
  <c r="AJ175" i="4"/>
  <c r="AJ290" i="4"/>
  <c r="AJ389" i="4"/>
  <c r="AJ479" i="4"/>
  <c r="AJ143" i="4"/>
  <c r="AJ378" i="4"/>
  <c r="AJ80" i="4"/>
  <c r="AJ206" i="4"/>
  <c r="AJ376" i="4"/>
  <c r="AJ324" i="4"/>
  <c r="AJ174" i="4"/>
  <c r="AJ38" i="4"/>
  <c r="AJ131" i="4"/>
  <c r="AJ499" i="4"/>
  <c r="AJ197" i="4"/>
  <c r="AJ96" i="4"/>
  <c r="AJ364" i="4"/>
  <c r="AJ455" i="4"/>
  <c r="AJ322" i="4"/>
  <c r="AJ461" i="4"/>
  <c r="AJ391" i="4"/>
  <c r="AJ107" i="4"/>
  <c r="AJ250" i="4"/>
  <c r="AJ102" i="4"/>
  <c r="AJ500" i="4"/>
  <c r="AJ302" i="4"/>
  <c r="AJ132" i="4"/>
  <c r="AJ442" i="4"/>
  <c r="AJ76" i="4"/>
  <c r="AJ459" i="4"/>
  <c r="AJ289" i="4"/>
  <c r="AJ402" i="4"/>
  <c r="AJ464" i="4"/>
  <c r="AJ231" i="4"/>
  <c r="AJ36" i="4"/>
  <c r="AJ399" i="4"/>
  <c r="AJ173" i="4"/>
  <c r="AJ409" i="4"/>
  <c r="AJ241" i="4"/>
  <c r="AJ112" i="4"/>
  <c r="AJ82" i="4"/>
  <c r="AJ411" i="4"/>
  <c r="AJ405" i="4"/>
  <c r="AJ205" i="4"/>
  <c r="AJ84" i="4"/>
  <c r="AJ434" i="4"/>
  <c r="AJ308" i="4"/>
  <c r="AJ278" i="4"/>
  <c r="AJ416" i="4"/>
  <c r="AJ95" i="4"/>
  <c r="AJ451" i="4"/>
  <c r="AJ161" i="4"/>
  <c r="AJ329" i="4"/>
  <c r="AJ172" i="4"/>
  <c r="AJ314" i="4"/>
  <c r="AJ48" i="4"/>
  <c r="AJ301" i="4"/>
  <c r="AJ463" i="4"/>
  <c r="AJ181" i="4"/>
  <c r="AJ37" i="4"/>
  <c r="AJ352" i="4"/>
  <c r="AJ49" i="4"/>
  <c r="AJ47" i="4"/>
  <c r="AJ299" i="4"/>
  <c r="AJ226" i="4"/>
  <c r="AJ374" i="4"/>
  <c r="AJ458" i="4"/>
  <c r="AJ408" i="4"/>
  <c r="AJ296" i="4"/>
  <c r="AJ436" i="4"/>
  <c r="AJ35" i="4"/>
  <c r="AJ217" i="4"/>
  <c r="AJ230" i="4"/>
  <c r="AJ468" i="4"/>
  <c r="AJ462" i="4"/>
  <c r="AJ403" i="4"/>
  <c r="AJ353" i="4"/>
  <c r="AJ46" i="4"/>
  <c r="AJ330" i="4"/>
  <c r="AJ467" i="4"/>
  <c r="AJ477" i="4"/>
  <c r="AJ498" i="4"/>
  <c r="AJ280" i="4"/>
  <c r="AJ295" i="4"/>
  <c r="AJ492" i="4"/>
  <c r="AJ238" i="4"/>
  <c r="AJ377" i="4"/>
  <c r="AJ303" i="4"/>
  <c r="AJ113" i="4"/>
  <c r="AJ375" i="4"/>
  <c r="AJ373" i="4"/>
  <c r="AJ372" i="4"/>
  <c r="AJ134" i="4"/>
  <c r="AJ309" i="4"/>
  <c r="AJ501" i="4"/>
  <c r="AJ39" i="4"/>
  <c r="AJ266" i="4"/>
  <c r="AJ390" i="4"/>
  <c r="AJ345" i="4"/>
  <c r="AJ79" i="4"/>
  <c r="AJ397" i="4"/>
  <c r="AJ242" i="4"/>
  <c r="AJ406" i="4"/>
  <c r="AJ133" i="4"/>
  <c r="AJ23" i="4"/>
  <c r="AJ83" i="4"/>
  <c r="AJ323" i="4"/>
  <c r="AJ496" i="4"/>
  <c r="AJ466" i="4"/>
  <c r="AJ78" i="4"/>
  <c r="AJ281" i="4"/>
  <c r="AJ400" i="4"/>
  <c r="AJ251" i="4"/>
  <c r="AJ437" i="4"/>
  <c r="AJ8" i="4"/>
  <c r="AJ45" i="4"/>
  <c r="AJ325" i="4"/>
  <c r="AJ176" i="4"/>
  <c r="AJ304" i="4"/>
  <c r="AJ153" i="4"/>
  <c r="AJ216" i="4"/>
  <c r="AJ417" i="4"/>
  <c r="F4" i="4" l="1"/>
  <c r="F5" i="4" s="1"/>
  <c r="F6" i="4" s="1"/>
  <c r="F7" i="4" s="1"/>
  <c r="F8" i="4" s="1"/>
  <c r="F9" i="4" s="1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F67" i="4" s="1"/>
  <c r="F68" i="4" s="1"/>
  <c r="F69" i="4" s="1"/>
  <c r="F70" i="4" s="1"/>
  <c r="F71" i="4" s="1"/>
  <c r="F72" i="4" s="1"/>
  <c r="F73" i="4" s="1"/>
  <c r="F74" i="4" s="1"/>
  <c r="F75" i="4" s="1"/>
  <c r="F76" i="4" s="1"/>
  <c r="F77" i="4" s="1"/>
  <c r="F78" i="4" s="1"/>
  <c r="F79" i="4" s="1"/>
  <c r="F80" i="4" s="1"/>
  <c r="F81" i="4" s="1"/>
  <c r="F82" i="4" s="1"/>
  <c r="F83" i="4" s="1"/>
  <c r="F84" i="4" s="1"/>
  <c r="F85" i="4" s="1"/>
  <c r="F86" i="4" s="1"/>
  <c r="F87" i="4" s="1"/>
  <c r="F88" i="4" s="1"/>
  <c r="F89" i="4" s="1"/>
  <c r="F90" i="4" s="1"/>
  <c r="F91" i="4" s="1"/>
  <c r="F92" i="4" s="1"/>
  <c r="F93" i="4" s="1"/>
  <c r="F94" i="4" s="1"/>
  <c r="F95" i="4" s="1"/>
  <c r="F96" i="4" s="1"/>
  <c r="F97" i="4" s="1"/>
  <c r="F98" i="4" s="1"/>
  <c r="F99" i="4" s="1"/>
  <c r="F100" i="4" s="1"/>
  <c r="F101" i="4" s="1"/>
  <c r="F102" i="4" s="1"/>
  <c r="F103" i="4" s="1"/>
  <c r="F104" i="4" s="1"/>
  <c r="F105" i="4" s="1"/>
  <c r="F106" i="4" s="1"/>
  <c r="F107" i="4" s="1"/>
  <c r="F108" i="4" s="1"/>
  <c r="F109" i="4" s="1"/>
  <c r="F110" i="4" s="1"/>
  <c r="F111" i="4" s="1"/>
  <c r="F112" i="4" s="1"/>
  <c r="F113" i="4" s="1"/>
  <c r="F114" i="4" s="1"/>
  <c r="F115" i="4" s="1"/>
  <c r="F116" i="4" s="1"/>
  <c r="F117" i="4" s="1"/>
  <c r="F118" i="4" s="1"/>
  <c r="F119" i="4" s="1"/>
  <c r="F120" i="4" s="1"/>
  <c r="F121" i="4" s="1"/>
  <c r="F122" i="4" s="1"/>
  <c r="F123" i="4" s="1"/>
  <c r="F124" i="4" s="1"/>
  <c r="F125" i="4" s="1"/>
  <c r="F126" i="4" s="1"/>
  <c r="F127" i="4" s="1"/>
  <c r="F128" i="4" s="1"/>
  <c r="F129" i="4" s="1"/>
  <c r="F130" i="4" s="1"/>
  <c r="F131" i="4" s="1"/>
  <c r="F132" i="4" s="1"/>
  <c r="F133" i="4" s="1"/>
  <c r="F134" i="4" s="1"/>
  <c r="F135" i="4" s="1"/>
  <c r="F136" i="4" s="1"/>
  <c r="F137" i="4" s="1"/>
  <c r="F138" i="4" s="1"/>
  <c r="F139" i="4" s="1"/>
  <c r="F140" i="4" s="1"/>
  <c r="F141" i="4" s="1"/>
  <c r="F142" i="4" s="1"/>
  <c r="F143" i="4" s="1"/>
  <c r="F144" i="4" s="1"/>
  <c r="F145" i="4" s="1"/>
  <c r="F146" i="4" s="1"/>
  <c r="F147" i="4" s="1"/>
  <c r="F148" i="4" s="1"/>
  <c r="F149" i="4" s="1"/>
  <c r="F150" i="4" s="1"/>
  <c r="F151" i="4" s="1"/>
  <c r="F152" i="4" s="1"/>
  <c r="F153" i="4" s="1"/>
  <c r="F154" i="4" s="1"/>
  <c r="F155" i="4" s="1"/>
  <c r="F156" i="4" s="1"/>
  <c r="F157" i="4" s="1"/>
  <c r="F158" i="4" s="1"/>
  <c r="F159" i="4" s="1"/>
  <c r="F160" i="4" s="1"/>
  <c r="F161" i="4" s="1"/>
  <c r="F162" i="4" s="1"/>
  <c r="F163" i="4" s="1"/>
  <c r="F164" i="4" s="1"/>
  <c r="F165" i="4" s="1"/>
  <c r="F166" i="4" s="1"/>
  <c r="F167" i="4" s="1"/>
  <c r="F168" i="4" s="1"/>
  <c r="F169" i="4" s="1"/>
  <c r="F170" i="4" s="1"/>
  <c r="F171" i="4" s="1"/>
  <c r="F172" i="4" s="1"/>
  <c r="F173" i="4" s="1"/>
  <c r="F174" i="4" s="1"/>
  <c r="F175" i="4" s="1"/>
  <c r="F176" i="4" s="1"/>
  <c r="F177" i="4" s="1"/>
  <c r="F178" i="4" s="1"/>
  <c r="F179" i="4" s="1"/>
  <c r="F180" i="4" s="1"/>
  <c r="F181" i="4" s="1"/>
  <c r="F182" i="4" s="1"/>
  <c r="F183" i="4" s="1"/>
  <c r="F184" i="4" s="1"/>
  <c r="F185" i="4" s="1"/>
  <c r="F186" i="4" s="1"/>
  <c r="F187" i="4" s="1"/>
  <c r="F188" i="4" s="1"/>
  <c r="F189" i="4" s="1"/>
  <c r="F190" i="4" s="1"/>
  <c r="F191" i="4" s="1"/>
  <c r="F192" i="4" s="1"/>
  <c r="F193" i="4" s="1"/>
  <c r="F194" i="4" s="1"/>
  <c r="F195" i="4" s="1"/>
  <c r="F196" i="4" s="1"/>
  <c r="F197" i="4" s="1"/>
  <c r="F198" i="4" s="1"/>
  <c r="F199" i="4" s="1"/>
  <c r="F200" i="4" s="1"/>
  <c r="F201" i="4" s="1"/>
  <c r="F202" i="4" s="1"/>
  <c r="F203" i="4" s="1"/>
  <c r="F204" i="4" s="1"/>
  <c r="F205" i="4" s="1"/>
  <c r="F206" i="4" s="1"/>
  <c r="F207" i="4" s="1"/>
  <c r="F208" i="4" s="1"/>
  <c r="F209" i="4" s="1"/>
  <c r="F210" i="4" s="1"/>
  <c r="F211" i="4" s="1"/>
  <c r="F212" i="4" s="1"/>
  <c r="F213" i="4" s="1"/>
  <c r="F214" i="4" s="1"/>
  <c r="F215" i="4" s="1"/>
  <c r="F216" i="4" s="1"/>
  <c r="F217" i="4" s="1"/>
  <c r="F218" i="4" s="1"/>
  <c r="F219" i="4" s="1"/>
  <c r="F220" i="4" s="1"/>
  <c r="F221" i="4" s="1"/>
  <c r="F222" i="4" s="1"/>
  <c r="F223" i="4" s="1"/>
  <c r="F224" i="4" s="1"/>
  <c r="F225" i="4" s="1"/>
  <c r="F226" i="4" s="1"/>
  <c r="F227" i="4" s="1"/>
  <c r="F228" i="4" s="1"/>
  <c r="F229" i="4" s="1"/>
  <c r="F230" i="4" s="1"/>
  <c r="F231" i="4" s="1"/>
  <c r="F232" i="4" s="1"/>
  <c r="F233" i="4" s="1"/>
  <c r="F234" i="4" s="1"/>
  <c r="F235" i="4" s="1"/>
  <c r="F236" i="4" s="1"/>
  <c r="F237" i="4" s="1"/>
  <c r="F238" i="4" s="1"/>
  <c r="F239" i="4" s="1"/>
  <c r="F240" i="4" s="1"/>
  <c r="F241" i="4" s="1"/>
  <c r="F242" i="4" s="1"/>
  <c r="F243" i="4" s="1"/>
  <c r="F244" i="4" s="1"/>
  <c r="F245" i="4" s="1"/>
  <c r="F246" i="4" s="1"/>
  <c r="F247" i="4" s="1"/>
  <c r="F248" i="4" s="1"/>
  <c r="F249" i="4" s="1"/>
  <c r="F250" i="4" s="1"/>
  <c r="F251" i="4" s="1"/>
  <c r="F252" i="4" s="1"/>
  <c r="F253" i="4" s="1"/>
  <c r="F254" i="4" s="1"/>
  <c r="F255" i="4" s="1"/>
  <c r="F256" i="4" s="1"/>
  <c r="F257" i="4" s="1"/>
  <c r="F258" i="4" s="1"/>
  <c r="F259" i="4" s="1"/>
  <c r="F260" i="4" s="1"/>
  <c r="F261" i="4" s="1"/>
  <c r="F262" i="4" s="1"/>
  <c r="F263" i="4" s="1"/>
  <c r="F264" i="4" s="1"/>
  <c r="F265" i="4" s="1"/>
  <c r="F266" i="4" s="1"/>
  <c r="F267" i="4" s="1"/>
  <c r="F268" i="4" s="1"/>
  <c r="F269" i="4" s="1"/>
  <c r="F270" i="4" s="1"/>
  <c r="F271" i="4" s="1"/>
  <c r="F272" i="4" s="1"/>
  <c r="F273" i="4" s="1"/>
  <c r="F274" i="4" s="1"/>
  <c r="F275" i="4" s="1"/>
  <c r="F276" i="4" s="1"/>
  <c r="F277" i="4" s="1"/>
  <c r="F278" i="4" s="1"/>
  <c r="F279" i="4" s="1"/>
  <c r="F280" i="4" s="1"/>
  <c r="F281" i="4" s="1"/>
  <c r="F282" i="4" s="1"/>
  <c r="F283" i="4" s="1"/>
  <c r="F284" i="4" s="1"/>
  <c r="F285" i="4" s="1"/>
  <c r="F286" i="4" s="1"/>
  <c r="F287" i="4" s="1"/>
  <c r="F288" i="4" s="1"/>
  <c r="F289" i="4" s="1"/>
  <c r="F290" i="4" s="1"/>
  <c r="F291" i="4" s="1"/>
  <c r="F292" i="4" s="1"/>
  <c r="F293" i="4" s="1"/>
  <c r="F294" i="4" s="1"/>
  <c r="F295" i="4" s="1"/>
  <c r="F296" i="4" s="1"/>
  <c r="F297" i="4" s="1"/>
  <c r="F298" i="4" s="1"/>
  <c r="F299" i="4" s="1"/>
  <c r="F300" i="4" s="1"/>
  <c r="F301" i="4" s="1"/>
  <c r="F302" i="4" s="1"/>
  <c r="F303" i="4" s="1"/>
  <c r="F304" i="4" s="1"/>
  <c r="F305" i="4" s="1"/>
  <c r="F306" i="4" s="1"/>
  <c r="F307" i="4" s="1"/>
  <c r="F308" i="4" s="1"/>
  <c r="F309" i="4" s="1"/>
  <c r="F310" i="4" s="1"/>
  <c r="F311" i="4" s="1"/>
  <c r="F312" i="4" s="1"/>
  <c r="F313" i="4" s="1"/>
  <c r="F314" i="4" s="1"/>
  <c r="F315" i="4" s="1"/>
  <c r="F316" i="4" s="1"/>
  <c r="F317" i="4" s="1"/>
  <c r="F318" i="4" s="1"/>
  <c r="F319" i="4" s="1"/>
  <c r="F320" i="4" s="1"/>
  <c r="F321" i="4" s="1"/>
  <c r="F322" i="4" s="1"/>
  <c r="F323" i="4" s="1"/>
  <c r="F324" i="4" s="1"/>
  <c r="F325" i="4" s="1"/>
  <c r="F326" i="4" s="1"/>
  <c r="F327" i="4" s="1"/>
  <c r="F328" i="4" s="1"/>
  <c r="F329" i="4" s="1"/>
  <c r="F330" i="4" s="1"/>
  <c r="F331" i="4" s="1"/>
  <c r="F332" i="4" s="1"/>
  <c r="F333" i="4" s="1"/>
  <c r="F334" i="4" s="1"/>
  <c r="F335" i="4" s="1"/>
  <c r="F336" i="4" s="1"/>
  <c r="F337" i="4" s="1"/>
  <c r="F338" i="4" s="1"/>
  <c r="F339" i="4" s="1"/>
  <c r="F340" i="4" s="1"/>
  <c r="F341" i="4" s="1"/>
  <c r="F342" i="4" s="1"/>
  <c r="F343" i="4" s="1"/>
  <c r="F344" i="4" s="1"/>
  <c r="F345" i="4" s="1"/>
  <c r="F346" i="4" s="1"/>
  <c r="F347" i="4" s="1"/>
  <c r="F348" i="4" s="1"/>
  <c r="F349" i="4" s="1"/>
  <c r="F350" i="4" s="1"/>
  <c r="F351" i="4" s="1"/>
  <c r="F352" i="4" s="1"/>
  <c r="F353" i="4" s="1"/>
  <c r="F354" i="4" s="1"/>
  <c r="F355" i="4" s="1"/>
  <c r="F356" i="4" s="1"/>
  <c r="F357" i="4" s="1"/>
  <c r="F358" i="4" s="1"/>
  <c r="F359" i="4" s="1"/>
  <c r="F360" i="4" s="1"/>
  <c r="F361" i="4" s="1"/>
  <c r="F362" i="4" s="1"/>
  <c r="F363" i="4" s="1"/>
  <c r="F364" i="4" s="1"/>
  <c r="F365" i="4" s="1"/>
  <c r="F366" i="4" s="1"/>
  <c r="F367" i="4" s="1"/>
  <c r="F368" i="4" s="1"/>
  <c r="F369" i="4" s="1"/>
  <c r="F370" i="4" s="1"/>
  <c r="F371" i="4" s="1"/>
  <c r="F372" i="4" s="1"/>
  <c r="F373" i="4" s="1"/>
  <c r="F374" i="4" s="1"/>
  <c r="F375" i="4" s="1"/>
  <c r="F376" i="4" s="1"/>
  <c r="F377" i="4" s="1"/>
  <c r="F378" i="4" s="1"/>
  <c r="F379" i="4" s="1"/>
  <c r="F380" i="4" s="1"/>
  <c r="F381" i="4" s="1"/>
  <c r="F382" i="4" s="1"/>
  <c r="F383" i="4" s="1"/>
  <c r="F384" i="4" s="1"/>
  <c r="F385" i="4" s="1"/>
  <c r="F386" i="4" s="1"/>
  <c r="F387" i="4" s="1"/>
  <c r="F388" i="4" s="1"/>
  <c r="F389" i="4" s="1"/>
  <c r="F390" i="4" s="1"/>
  <c r="F391" i="4" s="1"/>
  <c r="F392" i="4" s="1"/>
  <c r="F393" i="4" s="1"/>
  <c r="F394" i="4" s="1"/>
  <c r="F395" i="4" s="1"/>
  <c r="F396" i="4" s="1"/>
  <c r="F397" i="4" s="1"/>
  <c r="F398" i="4" s="1"/>
  <c r="F399" i="4" s="1"/>
  <c r="F400" i="4" s="1"/>
  <c r="F401" i="4" s="1"/>
  <c r="F402" i="4" s="1"/>
  <c r="F403" i="4" s="1"/>
  <c r="F404" i="4" s="1"/>
  <c r="F405" i="4" s="1"/>
  <c r="F406" i="4" s="1"/>
  <c r="F407" i="4" s="1"/>
  <c r="F408" i="4" s="1"/>
  <c r="F409" i="4" s="1"/>
  <c r="F410" i="4" s="1"/>
  <c r="F411" i="4" s="1"/>
  <c r="F412" i="4" s="1"/>
  <c r="F413" i="4" s="1"/>
  <c r="F414" i="4" s="1"/>
  <c r="F415" i="4" s="1"/>
  <c r="F416" i="4" s="1"/>
  <c r="F417" i="4" s="1"/>
  <c r="F418" i="4" s="1"/>
  <c r="F419" i="4" s="1"/>
  <c r="F420" i="4" s="1"/>
  <c r="F421" i="4" s="1"/>
  <c r="F422" i="4" s="1"/>
  <c r="F423" i="4" s="1"/>
  <c r="F424" i="4" s="1"/>
  <c r="F425" i="4" s="1"/>
  <c r="F426" i="4" s="1"/>
  <c r="F427" i="4" s="1"/>
  <c r="F428" i="4" s="1"/>
  <c r="F429" i="4" s="1"/>
  <c r="F430" i="4" s="1"/>
  <c r="F431" i="4" s="1"/>
  <c r="F432" i="4" s="1"/>
  <c r="F433" i="4" s="1"/>
  <c r="F434" i="4" s="1"/>
  <c r="F435" i="4" s="1"/>
  <c r="F436" i="4" s="1"/>
  <c r="F437" i="4" s="1"/>
  <c r="F438" i="4" s="1"/>
  <c r="F439" i="4" s="1"/>
  <c r="F440" i="4" s="1"/>
  <c r="F441" i="4" s="1"/>
  <c r="F442" i="4" s="1"/>
  <c r="F443" i="4" s="1"/>
  <c r="F444" i="4" s="1"/>
  <c r="F445" i="4" s="1"/>
  <c r="F446" i="4" s="1"/>
  <c r="F447" i="4" s="1"/>
  <c r="F448" i="4" s="1"/>
  <c r="F449" i="4" s="1"/>
  <c r="F450" i="4" s="1"/>
  <c r="F451" i="4" s="1"/>
  <c r="F452" i="4" s="1"/>
  <c r="F453" i="4" s="1"/>
  <c r="F454" i="4" s="1"/>
  <c r="F455" i="4" s="1"/>
  <c r="F456" i="4" s="1"/>
  <c r="F457" i="4" s="1"/>
  <c r="F458" i="4" s="1"/>
  <c r="F459" i="4" s="1"/>
  <c r="F460" i="4" s="1"/>
  <c r="F461" i="4" s="1"/>
  <c r="F462" i="4" s="1"/>
  <c r="F463" i="4" s="1"/>
  <c r="F464" i="4" s="1"/>
  <c r="F465" i="4" s="1"/>
  <c r="F466" i="4" s="1"/>
  <c r="F467" i="4" s="1"/>
  <c r="F468" i="4" s="1"/>
  <c r="F469" i="4" s="1"/>
  <c r="F470" i="4" s="1"/>
  <c r="F471" i="4" s="1"/>
  <c r="F472" i="4" s="1"/>
  <c r="F473" i="4" s="1"/>
  <c r="F474" i="4" s="1"/>
  <c r="F475" i="4" s="1"/>
  <c r="F476" i="4" s="1"/>
  <c r="F477" i="4" s="1"/>
  <c r="F478" i="4" s="1"/>
  <c r="F479" i="4" s="1"/>
  <c r="F480" i="4" s="1"/>
  <c r="F481" i="4" s="1"/>
  <c r="F482" i="4" s="1"/>
  <c r="F483" i="4" s="1"/>
  <c r="F484" i="4" s="1"/>
  <c r="F485" i="4" s="1"/>
  <c r="F486" i="4" s="1"/>
  <c r="F487" i="4" s="1"/>
  <c r="F488" i="4" s="1"/>
  <c r="F489" i="4" s="1"/>
  <c r="F490" i="4" s="1"/>
  <c r="F491" i="4" s="1"/>
  <c r="F492" i="4" s="1"/>
  <c r="F493" i="4" s="1"/>
  <c r="F494" i="4" s="1"/>
  <c r="F495" i="4" s="1"/>
  <c r="F496" i="4" s="1"/>
  <c r="F497" i="4" s="1"/>
  <c r="F498" i="4" s="1"/>
  <c r="F499" i="4" s="1"/>
  <c r="F500" i="4" s="1"/>
  <c r="F501" i="4" s="1"/>
  <c r="F502" i="4" s="1"/>
  <c r="F503" i="4" s="1"/>
  <c r="F504" i="4" s="1"/>
  <c r="F505" i="4" s="1"/>
  <c r="F506" i="4" s="1"/>
  <c r="F507" i="4" s="1"/>
  <c r="F508" i="4" s="1"/>
  <c r="F509" i="4" s="1"/>
  <c r="F510" i="4" s="1"/>
  <c r="F511" i="4" s="1"/>
  <c r="F512" i="4" s="1"/>
  <c r="F513" i="4" s="1"/>
  <c r="F514" i="4" s="1"/>
  <c r="F515" i="4" s="1"/>
  <c r="F516" i="4" s="1"/>
  <c r="F517" i="4" s="1"/>
  <c r="F518" i="4" s="1"/>
  <c r="F519" i="4" s="1"/>
  <c r="F520" i="4" s="1"/>
  <c r="F521" i="4" s="1"/>
  <c r="F522" i="4" s="1"/>
  <c r="F523" i="4" s="1"/>
  <c r="F524" i="4" s="1"/>
  <c r="F525" i="4" s="1"/>
  <c r="F526" i="4" s="1"/>
  <c r="F527" i="4" s="1"/>
  <c r="F528" i="4" s="1"/>
  <c r="F529" i="4" s="1"/>
  <c r="F530" i="4" s="1"/>
  <c r="F531" i="4" s="1"/>
  <c r="F532" i="4" s="1"/>
  <c r="F533" i="4" s="1"/>
  <c r="F534" i="4" s="1"/>
  <c r="F535" i="4" s="1"/>
  <c r="F536" i="4" s="1"/>
  <c r="F537" i="4" s="1"/>
  <c r="F538" i="4" s="1"/>
  <c r="F539" i="4" s="1"/>
  <c r="F540" i="4" s="1"/>
  <c r="F541" i="4" s="1"/>
  <c r="F542" i="4" s="1"/>
  <c r="F543" i="4" s="1"/>
  <c r="F544" i="4" s="1"/>
  <c r="F545" i="4" s="1"/>
  <c r="F546" i="4" s="1"/>
  <c r="F547" i="4" s="1"/>
  <c r="F548" i="4" s="1"/>
  <c r="F549" i="4" s="1"/>
  <c r="F550" i="4" s="1"/>
  <c r="F551" i="4" s="1"/>
  <c r="F552" i="4" s="1"/>
  <c r="F553" i="4" s="1"/>
  <c r="F554" i="4" s="1"/>
  <c r="F555" i="4" s="1"/>
  <c r="F556" i="4" s="1"/>
  <c r="F557" i="4" s="1"/>
  <c r="F558" i="4" s="1"/>
  <c r="F559" i="4" s="1"/>
  <c r="F560" i="4" s="1"/>
  <c r="F561" i="4" s="1"/>
  <c r="F562" i="4" s="1"/>
  <c r="F563" i="4" s="1"/>
  <c r="F564" i="4" s="1"/>
  <c r="F565" i="4" s="1"/>
  <c r="F566" i="4" s="1"/>
  <c r="F567" i="4" s="1"/>
  <c r="F568" i="4" s="1"/>
  <c r="F569" i="4" s="1"/>
  <c r="F570" i="4" s="1"/>
  <c r="F571" i="4" s="1"/>
  <c r="F572" i="4" s="1"/>
  <c r="F573" i="4" s="1"/>
  <c r="F574" i="4" s="1"/>
  <c r="F575" i="4" s="1"/>
  <c r="F576" i="4" s="1"/>
  <c r="F577" i="4" s="1"/>
  <c r="F578" i="4" s="1"/>
  <c r="F579" i="4" s="1"/>
  <c r="F580" i="4" s="1"/>
  <c r="F581" i="4" s="1"/>
  <c r="F582" i="4" s="1"/>
  <c r="F583" i="4" s="1"/>
  <c r="F584" i="4" s="1"/>
  <c r="F585" i="4" s="1"/>
  <c r="F586" i="4" s="1"/>
  <c r="F587" i="4" s="1"/>
  <c r="F588" i="4" s="1"/>
  <c r="F589" i="4" s="1"/>
  <c r="F590" i="4" s="1"/>
  <c r="F591" i="4" s="1"/>
  <c r="F592" i="4" s="1"/>
  <c r="F593" i="4" s="1"/>
  <c r="F594" i="4" s="1"/>
  <c r="F595" i="4" s="1"/>
  <c r="F596" i="4" s="1"/>
  <c r="F597" i="4" s="1"/>
  <c r="F598" i="4" s="1"/>
  <c r="F599" i="4" s="1"/>
  <c r="F600" i="4" s="1"/>
  <c r="F601" i="4" s="1"/>
  <c r="F602" i="4" s="1"/>
  <c r="F603" i="4" s="1"/>
  <c r="F604" i="4" s="1"/>
  <c r="F605" i="4" s="1"/>
  <c r="F606" i="4" s="1"/>
  <c r="F607" i="4" s="1"/>
  <c r="F608" i="4" s="1"/>
  <c r="F609" i="4" s="1"/>
  <c r="F610" i="4" s="1"/>
  <c r="F611" i="4" s="1"/>
  <c r="F612" i="4" s="1"/>
  <c r="F613" i="4" s="1"/>
  <c r="F614" i="4" s="1"/>
  <c r="F615" i="4" s="1"/>
  <c r="F616" i="4" s="1"/>
  <c r="F617" i="4" s="1"/>
  <c r="F618" i="4" s="1"/>
  <c r="F619" i="4" s="1"/>
  <c r="F620" i="4" s="1"/>
  <c r="F621" i="4" s="1"/>
  <c r="F622" i="4" s="1"/>
  <c r="F623" i="4" s="1"/>
  <c r="F624" i="4" s="1"/>
  <c r="F625" i="4" s="1"/>
  <c r="F626" i="4" s="1"/>
  <c r="F627" i="4" s="1"/>
  <c r="F628" i="4" s="1"/>
  <c r="F629" i="4" s="1"/>
  <c r="F630" i="4" s="1"/>
  <c r="F631" i="4" s="1"/>
  <c r="F632" i="4" s="1"/>
  <c r="F633" i="4" s="1"/>
  <c r="F634" i="4" s="1"/>
  <c r="F635" i="4" s="1"/>
  <c r="F636" i="4" s="1"/>
  <c r="F637" i="4" s="1"/>
  <c r="F638" i="4" s="1"/>
  <c r="F639" i="4" s="1"/>
  <c r="F640" i="4" s="1"/>
  <c r="F641" i="4" s="1"/>
  <c r="F642" i="4" s="1"/>
  <c r="F643" i="4" s="1"/>
  <c r="F644" i="4" s="1"/>
  <c r="F645" i="4" s="1"/>
  <c r="F646" i="4" s="1"/>
  <c r="F647" i="4" s="1"/>
  <c r="F648" i="4" s="1"/>
  <c r="F649" i="4" s="1"/>
  <c r="F650" i="4" s="1"/>
  <c r="F651" i="4" s="1"/>
  <c r="F652" i="4" s="1"/>
  <c r="F653" i="4" s="1"/>
  <c r="F654" i="4" s="1"/>
  <c r="F655" i="4" s="1"/>
  <c r="F656" i="4" s="1"/>
  <c r="F657" i="4" s="1"/>
  <c r="F658" i="4" s="1"/>
  <c r="F659" i="4" s="1"/>
  <c r="F660" i="4" s="1"/>
  <c r="F661" i="4" s="1"/>
  <c r="F662" i="4" s="1"/>
  <c r="F663" i="4" s="1"/>
  <c r="F664" i="4" s="1"/>
  <c r="F665" i="4" s="1"/>
  <c r="F666" i="4" s="1"/>
  <c r="F667" i="4" s="1"/>
  <c r="F668" i="4" s="1"/>
  <c r="F669" i="4" s="1"/>
  <c r="F670" i="4" s="1"/>
  <c r="F671" i="4" s="1"/>
  <c r="F672" i="4" s="1"/>
  <c r="F673" i="4" s="1"/>
  <c r="F674" i="4" s="1"/>
  <c r="F675" i="4" s="1"/>
  <c r="F676" i="4" s="1"/>
  <c r="F677" i="4" s="1"/>
  <c r="F678" i="4" s="1"/>
  <c r="F679" i="4" s="1"/>
  <c r="F680" i="4" s="1"/>
  <c r="F681" i="4" s="1"/>
  <c r="F682" i="4" s="1"/>
  <c r="F683" i="4" s="1"/>
  <c r="F684" i="4" s="1"/>
  <c r="F685" i="4" s="1"/>
  <c r="F686" i="4" s="1"/>
  <c r="F687" i="4" s="1"/>
  <c r="F688" i="4" s="1"/>
  <c r="F689" i="4" s="1"/>
  <c r="F690" i="4" s="1"/>
  <c r="F691" i="4" s="1"/>
  <c r="F692" i="4" s="1"/>
  <c r="F693" i="4" s="1"/>
  <c r="F694" i="4" s="1"/>
  <c r="F695" i="4" s="1"/>
  <c r="F696" i="4" s="1"/>
  <c r="F697" i="4" s="1"/>
  <c r="F698" i="4" s="1"/>
  <c r="F699" i="4" s="1"/>
  <c r="F700" i="4" s="1"/>
  <c r="F701" i="4" s="1"/>
  <c r="F702" i="4" s="1"/>
  <c r="F703" i="4" s="1"/>
  <c r="F704" i="4" s="1"/>
  <c r="F705" i="4" s="1"/>
  <c r="F706" i="4" s="1"/>
  <c r="F707" i="4" s="1"/>
  <c r="F708" i="4" s="1"/>
  <c r="F709" i="4" s="1"/>
  <c r="F710" i="4" s="1"/>
  <c r="F711" i="4" s="1"/>
  <c r="F712" i="4" s="1"/>
  <c r="F713" i="4" s="1"/>
  <c r="F714" i="4" s="1"/>
  <c r="F715" i="4" s="1"/>
  <c r="F716" i="4" s="1"/>
  <c r="F717" i="4" s="1"/>
  <c r="F718" i="4" s="1"/>
  <c r="F719" i="4" s="1"/>
  <c r="F720" i="4" s="1"/>
  <c r="F721" i="4" s="1"/>
  <c r="F722" i="4" s="1"/>
  <c r="F723" i="4" s="1"/>
  <c r="F724" i="4" s="1"/>
  <c r="F725" i="4" s="1"/>
  <c r="F726" i="4" s="1"/>
  <c r="F727" i="4" s="1"/>
  <c r="F728" i="4" s="1"/>
  <c r="F729" i="4" s="1"/>
  <c r="F730" i="4" s="1"/>
  <c r="F731" i="4" s="1"/>
  <c r="F732" i="4" s="1"/>
  <c r="F733" i="4" s="1"/>
  <c r="F734" i="4" s="1"/>
  <c r="F735" i="4" s="1"/>
  <c r="F736" i="4" s="1"/>
  <c r="F737" i="4" s="1"/>
  <c r="F738" i="4" s="1"/>
  <c r="F739" i="4" s="1"/>
  <c r="F740" i="4" s="1"/>
  <c r="F741" i="4" s="1"/>
  <c r="F742" i="4" s="1"/>
  <c r="F743" i="4" s="1"/>
  <c r="F744" i="4" s="1"/>
  <c r="F745" i="4" s="1"/>
  <c r="F746" i="4" s="1"/>
  <c r="F747" i="4" s="1"/>
  <c r="F748" i="4" s="1"/>
  <c r="F749" i="4" s="1"/>
  <c r="F750" i="4" s="1"/>
  <c r="F751" i="4" s="1"/>
  <c r="F752" i="4" s="1"/>
  <c r="F753" i="4" s="1"/>
  <c r="F754" i="4" s="1"/>
  <c r="F755" i="4" s="1"/>
  <c r="F756" i="4" s="1"/>
  <c r="F757" i="4" s="1"/>
  <c r="F758" i="4" s="1"/>
  <c r="F759" i="4" s="1"/>
  <c r="F760" i="4" s="1"/>
  <c r="F761" i="4" s="1"/>
  <c r="F762" i="4" s="1"/>
  <c r="F763" i="4" s="1"/>
  <c r="F764" i="4" s="1"/>
  <c r="F765" i="4" s="1"/>
  <c r="F766" i="4" s="1"/>
  <c r="F767" i="4" s="1"/>
  <c r="F768" i="4" s="1"/>
  <c r="F769" i="4" s="1"/>
  <c r="F770" i="4" s="1"/>
  <c r="F771" i="4" s="1"/>
  <c r="F772" i="4" s="1"/>
  <c r="F773" i="4" s="1"/>
  <c r="F774" i="4" s="1"/>
  <c r="F775" i="4" s="1"/>
  <c r="F776" i="4" s="1"/>
  <c r="F777" i="4" s="1"/>
  <c r="F778" i="4" s="1"/>
  <c r="F779" i="4" s="1"/>
  <c r="F780" i="4" s="1"/>
  <c r="F781" i="4" s="1"/>
  <c r="F782" i="4" s="1"/>
  <c r="F783" i="4" s="1"/>
  <c r="F784" i="4" s="1"/>
  <c r="F785" i="4" s="1"/>
  <c r="F786" i="4" s="1"/>
  <c r="F787" i="4" s="1"/>
  <c r="F788" i="4" s="1"/>
  <c r="F789" i="4" s="1"/>
  <c r="F790" i="4" s="1"/>
  <c r="F791" i="4" s="1"/>
  <c r="F792" i="4" s="1"/>
  <c r="F793" i="4" s="1"/>
  <c r="F794" i="4" s="1"/>
  <c r="F795" i="4" s="1"/>
  <c r="F796" i="4" s="1"/>
  <c r="F797" i="4" s="1"/>
  <c r="F798" i="4" s="1"/>
  <c r="F799" i="4" s="1"/>
  <c r="F800" i="4" s="1"/>
  <c r="F801" i="4" s="1"/>
  <c r="F802" i="4" s="1"/>
  <c r="F803" i="4" s="1"/>
  <c r="F804" i="4" s="1"/>
  <c r="F805" i="4" s="1"/>
  <c r="F806" i="4" s="1"/>
  <c r="F807" i="4" s="1"/>
  <c r="F808" i="4" s="1"/>
  <c r="F809" i="4" s="1"/>
  <c r="F810" i="4" s="1"/>
  <c r="F811" i="4" s="1"/>
  <c r="F812" i="4" s="1"/>
  <c r="F813" i="4" s="1"/>
  <c r="F814" i="4" s="1"/>
  <c r="F815" i="4" s="1"/>
  <c r="F816" i="4" s="1"/>
  <c r="F817" i="4" s="1"/>
  <c r="F818" i="4" s="1"/>
  <c r="F819" i="4" s="1"/>
  <c r="F820" i="4" s="1"/>
  <c r="F821" i="4" s="1"/>
  <c r="F822" i="4" s="1"/>
  <c r="F823" i="4" s="1"/>
  <c r="F824" i="4" s="1"/>
  <c r="F825" i="4" s="1"/>
  <c r="F826" i="4" s="1"/>
  <c r="F827" i="4" s="1"/>
  <c r="F828" i="4" s="1"/>
  <c r="F829" i="4" s="1"/>
  <c r="F830" i="4" s="1"/>
  <c r="F831" i="4" s="1"/>
  <c r="F832" i="4" s="1"/>
  <c r="F833" i="4" s="1"/>
  <c r="F834" i="4" s="1"/>
  <c r="F835" i="4" s="1"/>
  <c r="F836" i="4" s="1"/>
  <c r="F837" i="4" s="1"/>
  <c r="F838" i="4" s="1"/>
  <c r="F839" i="4" s="1"/>
  <c r="F840" i="4" s="1"/>
  <c r="F841" i="4" s="1"/>
  <c r="F842" i="4" s="1"/>
  <c r="F843" i="4" s="1"/>
  <c r="F844" i="4" s="1"/>
  <c r="F845" i="4" s="1"/>
  <c r="F846" i="4" s="1"/>
  <c r="F847" i="4" s="1"/>
  <c r="F848" i="4" s="1"/>
  <c r="F849" i="4" s="1"/>
  <c r="F850" i="4" s="1"/>
  <c r="F851" i="4" s="1"/>
  <c r="F852" i="4" s="1"/>
  <c r="F853" i="4" s="1"/>
  <c r="F854" i="4" s="1"/>
  <c r="F855" i="4" s="1"/>
  <c r="F856" i="4" s="1"/>
  <c r="F857" i="4" s="1"/>
  <c r="F858" i="4" s="1"/>
  <c r="F859" i="4" s="1"/>
  <c r="F860" i="4" s="1"/>
  <c r="F861" i="4" s="1"/>
  <c r="F862" i="4" s="1"/>
  <c r="F863" i="4" s="1"/>
  <c r="F864" i="4" s="1"/>
  <c r="F865" i="4" s="1"/>
  <c r="F866" i="4" s="1"/>
  <c r="F867" i="4" s="1"/>
  <c r="F868" i="4" s="1"/>
  <c r="F869" i="4" s="1"/>
  <c r="F870" i="4" s="1"/>
  <c r="F871" i="4" s="1"/>
  <c r="F872" i="4" s="1"/>
  <c r="F873" i="4" s="1"/>
  <c r="F874" i="4" s="1"/>
  <c r="F875" i="4" s="1"/>
  <c r="F876" i="4" s="1"/>
  <c r="F877" i="4" s="1"/>
  <c r="F878" i="4" s="1"/>
  <c r="F879" i="4" s="1"/>
  <c r="F880" i="4" s="1"/>
  <c r="F881" i="4" s="1"/>
  <c r="F882" i="4" s="1"/>
  <c r="F883" i="4" s="1"/>
  <c r="F884" i="4" s="1"/>
  <c r="F885" i="4" s="1"/>
  <c r="F886" i="4" s="1"/>
  <c r="F887" i="4" s="1"/>
  <c r="F888" i="4" s="1"/>
  <c r="F889" i="4" s="1"/>
  <c r="F890" i="4" s="1"/>
  <c r="F891" i="4" s="1"/>
  <c r="F892" i="4" s="1"/>
  <c r="F893" i="4" s="1"/>
  <c r="F894" i="4" s="1"/>
  <c r="F895" i="4" s="1"/>
  <c r="F896" i="4" s="1"/>
  <c r="F897" i="4" s="1"/>
  <c r="F898" i="4" s="1"/>
  <c r="F899" i="4" s="1"/>
  <c r="F900" i="4" s="1"/>
  <c r="F901" i="4" s="1"/>
  <c r="F902" i="4" s="1"/>
  <c r="F903" i="4" s="1"/>
  <c r="F904" i="4" s="1"/>
  <c r="F905" i="4" s="1"/>
  <c r="F906" i="4" s="1"/>
  <c r="F907" i="4" s="1"/>
  <c r="F908" i="4" s="1"/>
  <c r="F909" i="4" s="1"/>
  <c r="F910" i="4" s="1"/>
  <c r="F911" i="4" s="1"/>
  <c r="F912" i="4" s="1"/>
  <c r="F913" i="4" s="1"/>
  <c r="F914" i="4" s="1"/>
  <c r="F915" i="4" s="1"/>
  <c r="F916" i="4" s="1"/>
  <c r="F917" i="4" s="1"/>
  <c r="F918" i="4" s="1"/>
  <c r="F919" i="4" s="1"/>
  <c r="F920" i="4" s="1"/>
  <c r="F921" i="4" s="1"/>
  <c r="F922" i="4" s="1"/>
  <c r="F923" i="4" s="1"/>
  <c r="F924" i="4" s="1"/>
  <c r="F925" i="4" s="1"/>
  <c r="F926" i="4" s="1"/>
  <c r="F927" i="4" s="1"/>
  <c r="F928" i="4" s="1"/>
  <c r="F929" i="4" s="1"/>
  <c r="F930" i="4" s="1"/>
  <c r="F931" i="4" s="1"/>
  <c r="F932" i="4" s="1"/>
  <c r="F933" i="4" s="1"/>
  <c r="F934" i="4" s="1"/>
  <c r="F935" i="4" s="1"/>
  <c r="F936" i="4" s="1"/>
  <c r="F937" i="4" s="1"/>
  <c r="F938" i="4" s="1"/>
  <c r="F939" i="4" s="1"/>
  <c r="F940" i="4" s="1"/>
  <c r="F941" i="4" s="1"/>
  <c r="F942" i="4" s="1"/>
  <c r="F943" i="4" s="1"/>
  <c r="F944" i="4" s="1"/>
  <c r="F945" i="4" s="1"/>
  <c r="F946" i="4" s="1"/>
  <c r="F947" i="4" s="1"/>
  <c r="F948" i="4" s="1"/>
  <c r="F949" i="4" s="1"/>
  <c r="F950" i="4" s="1"/>
  <c r="F951" i="4" s="1"/>
  <c r="F952" i="4" s="1"/>
  <c r="F953" i="4" s="1"/>
  <c r="F954" i="4" s="1"/>
  <c r="F955" i="4" s="1"/>
  <c r="F956" i="4" s="1"/>
  <c r="F957" i="4" s="1"/>
  <c r="F958" i="4" s="1"/>
  <c r="F959" i="4" s="1"/>
  <c r="F960" i="4" s="1"/>
  <c r="F961" i="4" s="1"/>
  <c r="F962" i="4" s="1"/>
  <c r="F963" i="4" s="1"/>
  <c r="F964" i="4" s="1"/>
  <c r="F965" i="4" s="1"/>
  <c r="F966" i="4" s="1"/>
  <c r="F967" i="4" s="1"/>
  <c r="F968" i="4" s="1"/>
  <c r="F969" i="4" s="1"/>
  <c r="F970" i="4" s="1"/>
  <c r="F971" i="4" s="1"/>
  <c r="F972" i="4" s="1"/>
  <c r="F973" i="4" s="1"/>
  <c r="F974" i="4" s="1"/>
  <c r="F975" i="4" s="1"/>
  <c r="F976" i="4" s="1"/>
  <c r="F977" i="4" s="1"/>
  <c r="F978" i="4" s="1"/>
  <c r="F979" i="4" s="1"/>
  <c r="F980" i="4" s="1"/>
  <c r="F981" i="4" s="1"/>
  <c r="F982" i="4" s="1"/>
  <c r="F983" i="4" s="1"/>
  <c r="F984" i="4" s="1"/>
  <c r="F985" i="4" s="1"/>
  <c r="F986" i="4" s="1"/>
  <c r="F987" i="4" s="1"/>
  <c r="F988" i="4" s="1"/>
  <c r="F989" i="4" s="1"/>
  <c r="F990" i="4" s="1"/>
  <c r="F991" i="4" s="1"/>
  <c r="F992" i="4" s="1"/>
  <c r="F993" i="4" s="1"/>
  <c r="F994" i="4" s="1"/>
  <c r="F995" i="4" s="1"/>
  <c r="F996" i="4" s="1"/>
  <c r="F997" i="4" s="1"/>
  <c r="F998" i="4" s="1"/>
  <c r="F999" i="4" s="1"/>
  <c r="F1000" i="4" s="1"/>
  <c r="F1001" i="4" s="1"/>
  <c r="F1002" i="4" s="1"/>
  <c r="F1003" i="4" s="1"/>
  <c r="F1004" i="4" s="1"/>
  <c r="F1005" i="4" s="1"/>
  <c r="F1006" i="4" s="1"/>
  <c r="F1007" i="4" s="1"/>
  <c r="F1008" i="4" s="1"/>
  <c r="F1009" i="4" s="1"/>
  <c r="F1010" i="4" s="1"/>
  <c r="F1011" i="4" s="1"/>
  <c r="F1012" i="4" s="1"/>
  <c r="F1013" i="4" s="1"/>
  <c r="F1014" i="4" s="1"/>
  <c r="F1015" i="4" s="1"/>
  <c r="F1016" i="4" s="1"/>
  <c r="F1017" i="4" s="1"/>
  <c r="F1018" i="4" s="1"/>
  <c r="F1019" i="4" s="1"/>
  <c r="F1020" i="4" s="1"/>
  <c r="F1021" i="4" s="1"/>
  <c r="F1022" i="4" s="1"/>
  <c r="F1023" i="4" s="1"/>
  <c r="F1024" i="4" s="1"/>
  <c r="F1025" i="4" s="1"/>
  <c r="F1026" i="4" s="1"/>
  <c r="F1027" i="4" s="1"/>
  <c r="F1028" i="4" s="1"/>
  <c r="F1029" i="4" s="1"/>
  <c r="F1030" i="4" s="1"/>
  <c r="F1031" i="4" s="1"/>
  <c r="F1032" i="4" s="1"/>
  <c r="F1033" i="4" s="1"/>
  <c r="F1034" i="4" s="1"/>
  <c r="F1035" i="4" s="1"/>
  <c r="F1036" i="4" s="1"/>
  <c r="F1037" i="4" s="1"/>
  <c r="F1038" i="4" s="1"/>
  <c r="F1039" i="4" s="1"/>
  <c r="F1040" i="4" s="1"/>
  <c r="F1041" i="4" s="1"/>
  <c r="F1042" i="4" s="1"/>
  <c r="F1043" i="4" s="1"/>
  <c r="F1044" i="4" s="1"/>
  <c r="F1045" i="4" s="1"/>
  <c r="F1046" i="4" s="1"/>
  <c r="F1047" i="4" s="1"/>
  <c r="F1048" i="4" s="1"/>
  <c r="F1049" i="4" s="1"/>
  <c r="F1050" i="4" s="1"/>
  <c r="F1051" i="4" s="1"/>
  <c r="F1052" i="4" s="1"/>
  <c r="F1053" i="4" s="1"/>
  <c r="F1054" i="4" s="1"/>
  <c r="F1055" i="4" s="1"/>
  <c r="F1056" i="4" s="1"/>
  <c r="F1057" i="4" s="1"/>
  <c r="F1058" i="4" s="1"/>
  <c r="F1059" i="4" s="1"/>
  <c r="F1060" i="4" s="1"/>
  <c r="F1061" i="4" s="1"/>
  <c r="F1062" i="4" s="1"/>
  <c r="F1063" i="4" s="1"/>
  <c r="F1064" i="4" s="1"/>
  <c r="F1065" i="4" s="1"/>
  <c r="F1066" i="4" s="1"/>
  <c r="F1067" i="4" s="1"/>
  <c r="F1068" i="4" s="1"/>
  <c r="F1069" i="4" s="1"/>
  <c r="F1070" i="4" s="1"/>
  <c r="F1071" i="4" s="1"/>
  <c r="F1072" i="4" s="1"/>
  <c r="F1073" i="4" s="1"/>
  <c r="F1074" i="4" s="1"/>
  <c r="F1075" i="4" s="1"/>
  <c r="F1076" i="4" s="1"/>
  <c r="F1077" i="4" s="1"/>
  <c r="F1078" i="4" s="1"/>
  <c r="F1079" i="4" s="1"/>
  <c r="F1080" i="4" s="1"/>
  <c r="F1081" i="4" s="1"/>
  <c r="F1082" i="4" s="1"/>
  <c r="F1083" i="4" s="1"/>
  <c r="F1084" i="4" s="1"/>
  <c r="F1085" i="4" s="1"/>
  <c r="F1086" i="4" s="1"/>
  <c r="F1087" i="4" s="1"/>
  <c r="F1088" i="4" s="1"/>
  <c r="F1089" i="4" s="1"/>
  <c r="F1090" i="4" s="1"/>
  <c r="F1091" i="4" s="1"/>
  <c r="F1092" i="4" s="1"/>
  <c r="F1093" i="4" s="1"/>
  <c r="F1094" i="4" s="1"/>
  <c r="F1095" i="4" s="1"/>
  <c r="F1096" i="4" s="1"/>
  <c r="F1097" i="4" s="1"/>
  <c r="F1098" i="4" s="1"/>
  <c r="F1099" i="4" s="1"/>
  <c r="F1100" i="4" s="1"/>
  <c r="F1101" i="4" s="1"/>
  <c r="F1102" i="4" s="1"/>
  <c r="F1103" i="4" s="1"/>
  <c r="F1104" i="4" s="1"/>
  <c r="F1105" i="4" s="1"/>
  <c r="F1106" i="4" s="1"/>
  <c r="F1107" i="4" s="1"/>
  <c r="F1108" i="4" s="1"/>
  <c r="F1109" i="4" s="1"/>
  <c r="F1110" i="4" s="1"/>
  <c r="F1111" i="4" s="1"/>
  <c r="F1112" i="4" s="1"/>
  <c r="F1113" i="4" s="1"/>
  <c r="F1114" i="4" s="1"/>
  <c r="F1115" i="4" s="1"/>
  <c r="F1116" i="4" s="1"/>
  <c r="F1117" i="4" s="1"/>
  <c r="F1118" i="4" s="1"/>
  <c r="F1119" i="4" s="1"/>
  <c r="F1120" i="4" s="1"/>
  <c r="F1121" i="4" s="1"/>
  <c r="F1122" i="4" s="1"/>
  <c r="F1123" i="4" s="1"/>
  <c r="F1124" i="4" s="1"/>
  <c r="AI262" i="4"/>
  <c r="AI267" i="4"/>
  <c r="AI386" i="4"/>
  <c r="AI41" i="4"/>
  <c r="AI128" i="4"/>
  <c r="AI27" i="4"/>
  <c r="AI338" i="4"/>
  <c r="AI222" i="4"/>
  <c r="AI366" i="4"/>
  <c r="AI346" i="4"/>
  <c r="AI164" i="4"/>
  <c r="AI17" i="4"/>
  <c r="AI168" i="4"/>
  <c r="AI114" i="4"/>
  <c r="AI254" i="4"/>
  <c r="AI213" i="4"/>
  <c r="AI380" i="4"/>
  <c r="AI447" i="4"/>
  <c r="AI383" i="4"/>
  <c r="AI98" i="4"/>
  <c r="AI319" i="4"/>
  <c r="AI125" i="4"/>
  <c r="AI11" i="4"/>
  <c r="AI443" i="4"/>
  <c r="AI193" i="4"/>
  <c r="AI361" i="4"/>
  <c r="AI493" i="4"/>
  <c r="AI144" i="4"/>
  <c r="AI18" i="4"/>
  <c r="AI232" i="4"/>
  <c r="AI274" i="4"/>
  <c r="AI135" i="4"/>
  <c r="AI355" i="4"/>
  <c r="AI15" i="4"/>
  <c r="AI369" i="4"/>
  <c r="AI28" i="4"/>
  <c r="AI16" i="4"/>
  <c r="AI210" i="4"/>
  <c r="AI379" i="4"/>
  <c r="AI444" i="4"/>
  <c r="AI283" i="4"/>
  <c r="AI97" i="4"/>
  <c r="AI335" i="4"/>
  <c r="AI64" i="4"/>
  <c r="AI58" i="4"/>
  <c r="AI438" i="4"/>
  <c r="AI187" i="4"/>
  <c r="AI358" i="4"/>
  <c r="AI488" i="4"/>
  <c r="AI139" i="4"/>
  <c r="AI9" i="4"/>
  <c r="AI413" i="4"/>
  <c r="AI14" i="4"/>
  <c r="AI421" i="4"/>
  <c r="AI155" i="4"/>
  <c r="AI349" i="4"/>
  <c r="AI485" i="4"/>
  <c r="AI282" i="4"/>
  <c r="AI316" i="4"/>
  <c r="AI61" i="4"/>
  <c r="AI71" i="4"/>
  <c r="AI201" i="4"/>
  <c r="AI474" i="4"/>
  <c r="AI246" i="4"/>
  <c r="AI315" i="4"/>
  <c r="AI92" i="4"/>
  <c r="AI150" i="4"/>
  <c r="AI481" i="4"/>
  <c r="AI291" i="4"/>
  <c r="AI268" i="4"/>
  <c r="AI227" i="4"/>
  <c r="AI163" i="4"/>
  <c r="AI235" i="4"/>
  <c r="AI484" i="4"/>
  <c r="AI52" i="4"/>
  <c r="AI138" i="4"/>
  <c r="AI182" i="4"/>
  <c r="AI55" i="4"/>
  <c r="AI198" i="4"/>
  <c r="AI471" i="4"/>
  <c r="AI243" i="4"/>
  <c r="AI310" i="4"/>
  <c r="AI89" i="4"/>
  <c r="AI147" i="4"/>
  <c r="AI190" i="4"/>
  <c r="AI51" i="4"/>
  <c r="AI158" i="4"/>
  <c r="AI32" i="4"/>
  <c r="AI124" i="4"/>
  <c r="AI412" i="4"/>
  <c r="AI186" i="4"/>
  <c r="AI271" i="4"/>
  <c r="AI219" i="4"/>
  <c r="AI165" i="4"/>
  <c r="AI50" i="4"/>
  <c r="AI177" i="4"/>
  <c r="AI10" i="4"/>
  <c r="AI255" i="4"/>
  <c r="AI354" i="4"/>
  <c r="AI286" i="4"/>
  <c r="AI418" i="4"/>
  <c r="AI502" i="4"/>
  <c r="AI31" i="4"/>
  <c r="AI109" i="4"/>
  <c r="AI119" i="4"/>
  <c r="AI261" i="4"/>
  <c r="AI218" i="4"/>
  <c r="AI42" i="4"/>
  <c r="AI341" i="4"/>
  <c r="AJ371" i="4"/>
  <c r="AJ19" i="4"/>
  <c r="AK176" i="4"/>
  <c r="AK96" i="4"/>
  <c r="AK500" i="4"/>
  <c r="AJ219" i="4"/>
  <c r="AK40" i="4"/>
  <c r="AJ44" i="4"/>
  <c r="AJ495" i="4"/>
  <c r="AJ448" i="4"/>
  <c r="AK313" i="4"/>
  <c r="AJ222" i="4"/>
  <c r="AJ383" i="4"/>
  <c r="AK217" i="4"/>
  <c r="AJ487" i="4"/>
  <c r="AJ366" i="4"/>
  <c r="AJ167" i="4"/>
  <c r="AJ115" i="4"/>
  <c r="AK265" i="4"/>
  <c r="AK68" i="4"/>
  <c r="AK499" i="4"/>
  <c r="AJ16" i="4"/>
  <c r="AK469" i="4"/>
  <c r="AK36" i="4"/>
  <c r="AJ64" i="4"/>
  <c r="AK181" i="4"/>
  <c r="AJ335" i="4"/>
  <c r="AJ140" i="4"/>
  <c r="AJ413" i="4"/>
  <c r="AJ388" i="4"/>
  <c r="AJ194" i="4"/>
  <c r="AK314" i="4"/>
  <c r="AJ128" i="4"/>
  <c r="AK345" i="4"/>
  <c r="AK463" i="4"/>
  <c r="AJ213" i="4"/>
  <c r="AK162" i="4"/>
  <c r="AJ276" i="4"/>
  <c r="AJ91" i="4"/>
  <c r="AJ482" i="4"/>
  <c r="AK173" i="4"/>
  <c r="AK122" i="4"/>
  <c r="AK39" i="4"/>
  <c r="AJ315" i="4"/>
  <c r="AK172" i="4"/>
  <c r="AK487" i="4"/>
  <c r="AK400" i="4"/>
  <c r="AJ126" i="4"/>
  <c r="AJ312" i="4"/>
  <c r="AJ145" i="4"/>
  <c r="AJ359" i="4"/>
  <c r="AJ124" i="4"/>
  <c r="AJ493" i="4"/>
  <c r="AK240" i="4"/>
  <c r="AJ116" i="4"/>
  <c r="AK252" i="4"/>
  <c r="AJ282" i="4"/>
  <c r="AJ125" i="4"/>
  <c r="AK289" i="4"/>
  <c r="AJ421" i="4"/>
  <c r="AJ218" i="4"/>
  <c r="AK325" i="4"/>
  <c r="AJ130" i="4"/>
  <c r="AJ261" i="4"/>
  <c r="AK196" i="4"/>
  <c r="AK352" i="4"/>
  <c r="AJ439" i="4"/>
  <c r="AJ147" i="4"/>
  <c r="AJ177" i="4"/>
  <c r="AJ270" i="4"/>
  <c r="AK333" i="4"/>
  <c r="AJ63" i="4"/>
  <c r="AJ311" i="4"/>
  <c r="AK74" i="4"/>
  <c r="AJ490" i="4"/>
  <c r="AJ350" i="4"/>
  <c r="AK118" i="4"/>
  <c r="AJ186" i="4"/>
  <c r="AJ447" i="4"/>
  <c r="AK441" i="4"/>
  <c r="AK323" i="4"/>
  <c r="AJ212" i="4"/>
  <c r="AJ233" i="4"/>
  <c r="AJ55" i="4"/>
  <c r="AK304" i="4"/>
  <c r="AJ114" i="4"/>
  <c r="AJ354" i="4"/>
  <c r="AK490" i="4"/>
  <c r="AK480" i="4"/>
  <c r="AK113" i="4"/>
  <c r="AJ275" i="4"/>
  <c r="AJ232" i="4"/>
  <c r="AJ476" i="4"/>
  <c r="AK476" i="4" s="1"/>
  <c r="AJ292" i="4"/>
  <c r="AK171" i="4"/>
  <c r="AK101" i="4"/>
  <c r="AK344" i="4"/>
  <c r="AK238" i="4"/>
  <c r="AJ488" i="4"/>
  <c r="AJ73" i="4"/>
  <c r="AJ98" i="4"/>
  <c r="AK407" i="4"/>
  <c r="AK479" i="4"/>
  <c r="AJ234" i="4"/>
  <c r="AJ273" i="4"/>
  <c r="AJ148" i="4"/>
  <c r="AK461" i="4"/>
  <c r="AK253" i="4"/>
  <c r="AJ471" i="4"/>
  <c r="AK371" i="4"/>
  <c r="AK242" i="4"/>
  <c r="AJ360" i="4"/>
  <c r="AK134" i="4"/>
  <c r="AJ382" i="4"/>
  <c r="AJ166" i="4"/>
  <c r="AJ32" i="4"/>
  <c r="AJ485" i="4"/>
  <c r="AJ201" i="4"/>
  <c r="AK82" i="4"/>
  <c r="AJ9" i="4"/>
  <c r="AK277" i="4"/>
  <c r="AK403" i="4"/>
  <c r="AJ179" i="4"/>
  <c r="AJ387" i="4"/>
  <c r="AJ121" i="4"/>
  <c r="AK123" i="4"/>
  <c r="AK281" i="4"/>
  <c r="AK19" i="4"/>
  <c r="AJ190" i="4"/>
  <c r="AJ420" i="4"/>
  <c r="AK420" i="4" s="1"/>
  <c r="AJ412" i="4"/>
  <c r="AK390" i="4"/>
  <c r="AJ193" i="4"/>
  <c r="AK389" i="4"/>
  <c r="AJ62" i="4"/>
  <c r="AJ346" i="4"/>
  <c r="AK70" i="4"/>
  <c r="AK46" i="4"/>
  <c r="AJ357" i="4"/>
  <c r="AK87" i="4"/>
  <c r="AJ269" i="4"/>
  <c r="AK269" i="4" s="1"/>
  <c r="AK397" i="4"/>
  <c r="AK2" i="4"/>
  <c r="AJ90" i="4"/>
  <c r="AJ414" i="4"/>
  <c r="AK414" i="4" s="1"/>
  <c r="AJ93" i="4"/>
  <c r="AK93" i="4" s="1"/>
  <c r="AJ41" i="4"/>
  <c r="AJ30" i="4"/>
  <c r="AJ54" i="4"/>
  <c r="AJ20" i="4"/>
  <c r="AK20" i="4" s="1"/>
  <c r="AJ29" i="4"/>
  <c r="AJ355" i="4"/>
  <c r="AK278" i="4"/>
  <c r="AJ139" i="4"/>
  <c r="AK376" i="4"/>
  <c r="AK296" i="4"/>
  <c r="AJ337" i="4"/>
  <c r="AJ317" i="4"/>
  <c r="AJ199" i="4"/>
  <c r="AK199" i="4" s="1"/>
  <c r="AK230" i="4"/>
  <c r="AK433" i="4"/>
  <c r="AK460" i="4"/>
  <c r="AK375" i="4"/>
  <c r="AK54" i="4"/>
  <c r="AJ18" i="4"/>
  <c r="AJ474" i="4"/>
  <c r="AJ475" i="4"/>
  <c r="AJ135" i="4"/>
  <c r="AJ415" i="4"/>
  <c r="AJ381" i="4"/>
  <c r="AK381" i="4" s="1"/>
  <c r="AK279" i="4"/>
  <c r="AK77" i="4"/>
  <c r="AK497" i="4"/>
  <c r="AJ51" i="4"/>
  <c r="AK69" i="4"/>
  <c r="AK167" i="4"/>
  <c r="AJ263" i="4"/>
  <c r="AJ224" i="4"/>
  <c r="AK466" i="4"/>
  <c r="AK143" i="4"/>
  <c r="AJ318" i="4"/>
  <c r="AJ200" i="4"/>
  <c r="AJ284" i="4"/>
  <c r="AK364" i="4"/>
  <c r="AJ255" i="4"/>
  <c r="AK23" i="4"/>
  <c r="AJ71" i="4"/>
  <c r="AK411" i="4"/>
  <c r="AK298" i="4"/>
  <c r="AJ152" i="4"/>
  <c r="AJ58" i="4"/>
  <c r="AJ385" i="4"/>
  <c r="AK322" i="4"/>
  <c r="AJ57" i="4"/>
  <c r="AJ120" i="4"/>
  <c r="AJ138" i="4"/>
  <c r="AJ31" i="4"/>
  <c r="AJ52" i="4"/>
  <c r="AK501" i="4"/>
  <c r="AK63" i="4"/>
  <c r="AK409" i="4"/>
  <c r="AJ285" i="4"/>
  <c r="AK24" i="4"/>
  <c r="AJ316" i="4"/>
  <c r="AJ195" i="4"/>
  <c r="AJ61" i="4"/>
  <c r="AK467" i="4"/>
  <c r="AK415" i="4"/>
  <c r="AK224" i="4"/>
  <c r="AK292" i="4"/>
  <c r="AK83" i="4"/>
  <c r="AK212" i="4"/>
  <c r="AK303" i="4"/>
  <c r="AK353" i="4"/>
  <c r="AJ188" i="4"/>
  <c r="AK417" i="4"/>
  <c r="AJ361" i="4"/>
  <c r="AK468" i="4"/>
  <c r="AK458" i="4"/>
  <c r="AK299" i="4"/>
  <c r="AJ419" i="4"/>
  <c r="AK419" i="4" s="1"/>
  <c r="AJ287" i="4"/>
  <c r="AK226" i="4"/>
  <c r="AK287" i="4"/>
  <c r="AJ262" i="4"/>
  <c r="AK437" i="4"/>
  <c r="AJ159" i="4"/>
  <c r="AK159" i="4" s="1"/>
  <c r="AJ245" i="4"/>
  <c r="AK284" i="4"/>
  <c r="AJ136" i="4"/>
  <c r="AK136" i="4" s="1"/>
  <c r="AJ340" i="4"/>
  <c r="AK340" i="4" s="1"/>
  <c r="AK88" i="4"/>
  <c r="AJ157" i="4"/>
  <c r="AJ338" i="4"/>
  <c r="AJ50" i="4"/>
  <c r="AK492" i="4"/>
  <c r="AK90" i="4"/>
  <c r="AK161" i="4"/>
  <c r="AJ418" i="4"/>
  <c r="AJ13" i="4"/>
  <c r="AJ339" i="4"/>
  <c r="AJ191" i="4"/>
  <c r="AK81" i="4"/>
  <c r="AK416" i="4"/>
  <c r="AK394" i="4"/>
  <c r="AJ158" i="4"/>
  <c r="AK391" i="4"/>
  <c r="AJ189" i="4"/>
  <c r="AJ211" i="4"/>
  <c r="AK406" i="4"/>
  <c r="AK395" i="4"/>
  <c r="AK435" i="4"/>
  <c r="AK67" i="4"/>
  <c r="AK225" i="4"/>
  <c r="AJ367" i="4"/>
  <c r="AK367" i="4" s="1"/>
  <c r="AJ369" i="4"/>
  <c r="AK478" i="4"/>
  <c r="AJ379" i="4"/>
  <c r="AJ127" i="4"/>
  <c r="AJ192" i="4"/>
  <c r="AJ56" i="4"/>
  <c r="AK56" i="4" s="1"/>
  <c r="AK47" i="4"/>
  <c r="AK133" i="4"/>
  <c r="AJ443" i="4"/>
  <c r="AK372" i="4"/>
  <c r="AJ386" i="4"/>
  <c r="AK13" i="4"/>
  <c r="AJ486" i="4"/>
  <c r="AK377" i="4"/>
  <c r="AJ368" i="4"/>
  <c r="AK462" i="4"/>
  <c r="AK448" i="4"/>
  <c r="AK302" i="4"/>
  <c r="AJ423" i="4"/>
  <c r="AJ72" i="4"/>
  <c r="AK72" i="4" s="1"/>
  <c r="AJ336" i="4"/>
  <c r="AK290" i="4"/>
  <c r="AK392" i="4"/>
  <c r="AK95" i="4"/>
  <c r="AK295" i="4"/>
  <c r="AK191" i="4"/>
  <c r="AJ100" i="4"/>
  <c r="AK100" i="4" s="1"/>
  <c r="AK464" i="4"/>
  <c r="AJ169" i="4"/>
  <c r="AK169" i="4" s="1"/>
  <c r="AJ449" i="4"/>
  <c r="AJ356" i="4"/>
  <c r="AJ358" i="4"/>
  <c r="C2" i="6"/>
  <c r="AK396" i="4"/>
  <c r="AJ178" i="4"/>
  <c r="AJ149" i="4"/>
  <c r="AJ235" i="4"/>
  <c r="AK116" i="4"/>
  <c r="AJ286" i="4"/>
  <c r="AK132" i="4"/>
  <c r="AJ92" i="4"/>
  <c r="AK76" i="4"/>
  <c r="AK457" i="4"/>
  <c r="AJ129" i="4"/>
  <c r="AJ210" i="4"/>
  <c r="AJ483" i="4"/>
  <c r="AJ14" i="4"/>
  <c r="AK37" i="4"/>
  <c r="AK45" i="4"/>
  <c r="AJ229" i="4"/>
  <c r="AJ310" i="4"/>
  <c r="AK75" i="4"/>
  <c r="AK374" i="4"/>
  <c r="AJ33" i="4"/>
  <c r="AJ10" i="4"/>
  <c r="AK410" i="4"/>
  <c r="AK79" i="4"/>
  <c r="AK49" i="4"/>
  <c r="AJ111" i="4"/>
  <c r="AJ43" i="4"/>
  <c r="AJ494" i="4"/>
  <c r="AK102" i="4"/>
  <c r="AJ243" i="4"/>
  <c r="AJ11" i="4"/>
  <c r="AJ319" i="4"/>
  <c r="AK48" i="4"/>
  <c r="AJ94" i="4"/>
  <c r="AJ472" i="4"/>
  <c r="AK142" i="4"/>
  <c r="AJ283" i="4"/>
  <c r="AK154" i="4"/>
  <c r="AK78" i="4"/>
  <c r="AK85" i="4"/>
  <c r="AK373" i="4"/>
  <c r="AK300" i="4"/>
  <c r="AK21" i="4"/>
  <c r="AJ341" i="4"/>
  <c r="AJ170" i="4"/>
  <c r="AK170" i="4" s="1"/>
  <c r="AJ141" i="4"/>
  <c r="AJ362" i="4"/>
  <c r="AK393" i="4"/>
  <c r="AK22" i="4"/>
  <c r="AK434" i="4"/>
  <c r="AJ17" i="4"/>
  <c r="AK465" i="4"/>
  <c r="AK43" i="4"/>
  <c r="AK239" i="4"/>
  <c r="AJ349" i="4"/>
  <c r="AJ257" i="4"/>
  <c r="AK301" i="4"/>
  <c r="AJ343" i="4"/>
  <c r="AK343" i="4" s="1"/>
  <c r="AJ150" i="4"/>
  <c r="AJ66" i="4"/>
  <c r="AK66" i="4" s="1"/>
  <c r="AJ320" i="4"/>
  <c r="AK320" i="4" s="1"/>
  <c r="AJ65" i="4"/>
  <c r="AJ164" i="4"/>
  <c r="AJ198" i="4"/>
  <c r="AK408" i="4"/>
  <c r="AK365" i="4"/>
  <c r="AJ264" i="4"/>
  <c r="AK153" i="4"/>
  <c r="AJ221" i="4"/>
  <c r="AK491" i="4"/>
  <c r="AJ272" i="4"/>
  <c r="AJ60" i="4"/>
  <c r="AJ256" i="4"/>
  <c r="AK470" i="4"/>
  <c r="AJ481" i="4"/>
  <c r="AK402" i="4"/>
  <c r="AK197" i="4"/>
  <c r="AJ271" i="4"/>
  <c r="AJ34" i="4"/>
  <c r="AK378" i="4"/>
  <c r="AJ228" i="4"/>
  <c r="AK439" i="4"/>
  <c r="AJ97" i="4"/>
  <c r="AJ363" i="4"/>
  <c r="AK363" i="4" s="1"/>
  <c r="AK324" i="4"/>
  <c r="AJ342" i="4"/>
  <c r="AK342" i="4" s="1"/>
  <c r="AJ165" i="4"/>
  <c r="AJ89" i="4"/>
  <c r="AJ220" i="4"/>
  <c r="AK220" i="4" s="1"/>
  <c r="AK494" i="4"/>
  <c r="AJ348" i="4"/>
  <c r="AJ445" i="4"/>
  <c r="AJ151" i="4"/>
  <c r="AJ438" i="4"/>
  <c r="AK84" i="4"/>
  <c r="AK442" i="4"/>
  <c r="AK337" i="4"/>
  <c r="AJ268" i="4"/>
  <c r="AK331" i="4"/>
  <c r="AJ246" i="4"/>
  <c r="AK216" i="4"/>
  <c r="AK451" i="4"/>
  <c r="AJ182" i="4"/>
  <c r="AK86" i="4"/>
  <c r="AJ215" i="4"/>
  <c r="AJ12" i="4"/>
  <c r="AK12" i="4" s="1"/>
  <c r="AJ267" i="4"/>
  <c r="AK398" i="4"/>
  <c r="AK436" i="4"/>
  <c r="AK401" i="4"/>
  <c r="AJ484" i="4"/>
  <c r="AK496" i="4"/>
  <c r="AJ351" i="4"/>
  <c r="AJ156" i="4"/>
  <c r="AK156" i="4" s="1"/>
  <c r="AK399" i="4"/>
  <c r="AK266" i="4"/>
  <c r="AK35" i="4"/>
  <c r="AK459" i="4"/>
  <c r="AK44" i="4"/>
  <c r="AK131" i="4"/>
  <c r="AJ237" i="4"/>
  <c r="AK237" i="4" s="1"/>
  <c r="AK80" i="4"/>
  <c r="AK405" i="4"/>
  <c r="AJ440" i="4"/>
  <c r="AK440" i="4" s="1"/>
  <c r="AJ59" i="4"/>
  <c r="AJ99" i="4"/>
  <c r="AK294" i="4"/>
  <c r="AK498" i="4"/>
  <c r="AK215" i="4"/>
  <c r="AJ163" i="4"/>
  <c r="AK241" i="4"/>
  <c r="AK233" i="4"/>
  <c r="AK174" i="4"/>
  <c r="AK127" i="4"/>
  <c r="AJ223" i="4"/>
  <c r="AJ380" i="4"/>
  <c r="AJ160" i="4"/>
  <c r="AK38" i="4"/>
  <c r="AJ293" i="4"/>
  <c r="AJ422" i="4"/>
  <c r="AK175" i="4"/>
  <c r="AJ502" i="4"/>
  <c r="AK180" i="4"/>
  <c r="AK334" i="4"/>
  <c r="AK351" i="4"/>
  <c r="AJ53" i="4"/>
  <c r="AJ155" i="4"/>
  <c r="AJ214" i="4"/>
  <c r="AJ444" i="4"/>
  <c r="AJ187" i="4"/>
  <c r="AJ321" i="4"/>
  <c r="AJ288" i="4"/>
  <c r="AJ489" i="4"/>
  <c r="AJ168" i="4"/>
  <c r="AJ15" i="4"/>
  <c r="AK275" i="4"/>
  <c r="AK297" i="4"/>
  <c r="AJ370" i="4"/>
  <c r="AK382" i="4"/>
  <c r="AK189" i="4"/>
  <c r="AK179" i="4"/>
  <c r="AK404" i="4"/>
  <c r="AJ146" i="4"/>
  <c r="AK311" i="4"/>
  <c r="AK194" i="4"/>
  <c r="AK332" i="4"/>
  <c r="AK228" i="4"/>
  <c r="AK178" i="4"/>
  <c r="AJ144" i="4"/>
  <c r="AJ347" i="4"/>
  <c r="AK347" i="4" s="1"/>
  <c r="AK495" i="4"/>
  <c r="AJ473" i="4"/>
  <c r="AK473" i="4" s="1"/>
  <c r="AJ227" i="4"/>
  <c r="AJ236" i="4"/>
  <c r="AK236" i="4" s="1"/>
  <c r="AK450" i="4"/>
  <c r="AK117" i="4"/>
  <c r="AJ119" i="4"/>
  <c r="AK280" i="4"/>
  <c r="AK141" i="4"/>
  <c r="AK60" i="4"/>
  <c r="AJ446" i="4"/>
  <c r="AK446" i="4" s="1"/>
  <c r="AJ42" i="4"/>
  <c r="AK477" i="4"/>
  <c r="AJ137" i="4"/>
  <c r="AK137" i="4" s="1"/>
  <c r="AK231" i="4"/>
  <c r="AJ384" i="4"/>
  <c r="AJ291" i="4"/>
  <c r="AJ274" i="4"/>
  <c r="AJ254" i="4"/>
  <c r="AK53" i="4"/>
  <c r="AJ244" i="4"/>
  <c r="G4" i="4" l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G227" i="4" s="1"/>
  <c r="G228" i="4" s="1"/>
  <c r="G229" i="4" s="1"/>
  <c r="G230" i="4" s="1"/>
  <c r="G231" i="4" s="1"/>
  <c r="G232" i="4" s="1"/>
  <c r="G233" i="4" s="1"/>
  <c r="G234" i="4" s="1"/>
  <c r="G235" i="4" s="1"/>
  <c r="G236" i="4" s="1"/>
  <c r="G237" i="4" s="1"/>
  <c r="G238" i="4" s="1"/>
  <c r="G239" i="4" s="1"/>
  <c r="G240" i="4" s="1"/>
  <c r="G241" i="4" s="1"/>
  <c r="G242" i="4" s="1"/>
  <c r="G243" i="4" s="1"/>
  <c r="G244" i="4" s="1"/>
  <c r="G245" i="4" s="1"/>
  <c r="G246" i="4" s="1"/>
  <c r="G247" i="4" s="1"/>
  <c r="G248" i="4" s="1"/>
  <c r="G249" i="4" s="1"/>
  <c r="G250" i="4" s="1"/>
  <c r="G251" i="4" s="1"/>
  <c r="G252" i="4" s="1"/>
  <c r="G253" i="4" s="1"/>
  <c r="G254" i="4" s="1"/>
  <c r="G255" i="4" s="1"/>
  <c r="G256" i="4" s="1"/>
  <c r="G257" i="4" s="1"/>
  <c r="G258" i="4" s="1"/>
  <c r="G259" i="4" s="1"/>
  <c r="G260" i="4" s="1"/>
  <c r="G261" i="4" s="1"/>
  <c r="G262" i="4" s="1"/>
  <c r="G263" i="4" s="1"/>
  <c r="G264" i="4" s="1"/>
  <c r="G265" i="4" s="1"/>
  <c r="G266" i="4" s="1"/>
  <c r="G267" i="4" s="1"/>
  <c r="G268" i="4" s="1"/>
  <c r="G269" i="4" s="1"/>
  <c r="G270" i="4" s="1"/>
  <c r="G271" i="4" s="1"/>
  <c r="G272" i="4" s="1"/>
  <c r="G273" i="4" s="1"/>
  <c r="G274" i="4" s="1"/>
  <c r="G275" i="4" s="1"/>
  <c r="G276" i="4" s="1"/>
  <c r="G277" i="4" s="1"/>
  <c r="G278" i="4" s="1"/>
  <c r="G279" i="4" s="1"/>
  <c r="G280" i="4" s="1"/>
  <c r="G281" i="4" s="1"/>
  <c r="G282" i="4" s="1"/>
  <c r="G283" i="4" s="1"/>
  <c r="G284" i="4" s="1"/>
  <c r="G285" i="4" s="1"/>
  <c r="G286" i="4" s="1"/>
  <c r="G287" i="4" s="1"/>
  <c r="G288" i="4" s="1"/>
  <c r="G289" i="4" s="1"/>
  <c r="G290" i="4" s="1"/>
  <c r="G291" i="4" s="1"/>
  <c r="G292" i="4" s="1"/>
  <c r="G293" i="4" s="1"/>
  <c r="G294" i="4" s="1"/>
  <c r="G295" i="4" s="1"/>
  <c r="G296" i="4" s="1"/>
  <c r="G297" i="4" s="1"/>
  <c r="G298" i="4" s="1"/>
  <c r="G299" i="4" s="1"/>
  <c r="G300" i="4" s="1"/>
  <c r="G301" i="4" s="1"/>
  <c r="G302" i="4" s="1"/>
  <c r="G303" i="4" s="1"/>
  <c r="G304" i="4" s="1"/>
  <c r="G305" i="4" s="1"/>
  <c r="G306" i="4" s="1"/>
  <c r="G307" i="4" s="1"/>
  <c r="G308" i="4" s="1"/>
  <c r="G309" i="4" s="1"/>
  <c r="G310" i="4" s="1"/>
  <c r="G311" i="4" s="1"/>
  <c r="G312" i="4" s="1"/>
  <c r="G313" i="4" s="1"/>
  <c r="G314" i="4" s="1"/>
  <c r="G315" i="4" s="1"/>
  <c r="G316" i="4" s="1"/>
  <c r="G317" i="4" s="1"/>
  <c r="G318" i="4" s="1"/>
  <c r="G319" i="4" s="1"/>
  <c r="G320" i="4" s="1"/>
  <c r="G321" i="4" s="1"/>
  <c r="G322" i="4" s="1"/>
  <c r="G323" i="4" s="1"/>
  <c r="G324" i="4" s="1"/>
  <c r="G325" i="4" s="1"/>
  <c r="G326" i="4" s="1"/>
  <c r="G327" i="4" s="1"/>
  <c r="G328" i="4" s="1"/>
  <c r="G329" i="4" s="1"/>
  <c r="G330" i="4" s="1"/>
  <c r="G331" i="4" s="1"/>
  <c r="G332" i="4" s="1"/>
  <c r="G333" i="4" s="1"/>
  <c r="G334" i="4" s="1"/>
  <c r="G335" i="4" s="1"/>
  <c r="G336" i="4" s="1"/>
  <c r="G337" i="4" s="1"/>
  <c r="G338" i="4" s="1"/>
  <c r="G339" i="4" s="1"/>
  <c r="G340" i="4" s="1"/>
  <c r="G341" i="4" s="1"/>
  <c r="G342" i="4" s="1"/>
  <c r="G343" i="4" s="1"/>
  <c r="G344" i="4" s="1"/>
  <c r="G345" i="4" s="1"/>
  <c r="G346" i="4" s="1"/>
  <c r="G347" i="4" s="1"/>
  <c r="G348" i="4" s="1"/>
  <c r="G349" i="4" s="1"/>
  <c r="G350" i="4" s="1"/>
  <c r="G351" i="4" s="1"/>
  <c r="G352" i="4" s="1"/>
  <c r="G353" i="4" s="1"/>
  <c r="G354" i="4" s="1"/>
  <c r="G355" i="4" s="1"/>
  <c r="G356" i="4" s="1"/>
  <c r="G357" i="4" s="1"/>
  <c r="G358" i="4" s="1"/>
  <c r="G359" i="4" s="1"/>
  <c r="G360" i="4" s="1"/>
  <c r="G361" i="4" s="1"/>
  <c r="G362" i="4" s="1"/>
  <c r="G363" i="4" s="1"/>
  <c r="G364" i="4" s="1"/>
  <c r="G365" i="4" s="1"/>
  <c r="G366" i="4" s="1"/>
  <c r="G367" i="4" s="1"/>
  <c r="G368" i="4" s="1"/>
  <c r="G369" i="4" s="1"/>
  <c r="G370" i="4" s="1"/>
  <c r="G371" i="4" s="1"/>
  <c r="G372" i="4" s="1"/>
  <c r="G373" i="4" s="1"/>
  <c r="G374" i="4" s="1"/>
  <c r="G375" i="4" s="1"/>
  <c r="G376" i="4" s="1"/>
  <c r="G377" i="4" s="1"/>
  <c r="G378" i="4" s="1"/>
  <c r="G379" i="4" s="1"/>
  <c r="G380" i="4" s="1"/>
  <c r="G381" i="4" s="1"/>
  <c r="G382" i="4" s="1"/>
  <c r="G383" i="4" s="1"/>
  <c r="G384" i="4" s="1"/>
  <c r="G385" i="4" s="1"/>
  <c r="G386" i="4" s="1"/>
  <c r="G387" i="4" s="1"/>
  <c r="G388" i="4" s="1"/>
  <c r="G389" i="4" s="1"/>
  <c r="G390" i="4" s="1"/>
  <c r="G391" i="4" s="1"/>
  <c r="G392" i="4" s="1"/>
  <c r="G393" i="4" s="1"/>
  <c r="G394" i="4" s="1"/>
  <c r="G395" i="4" s="1"/>
  <c r="G396" i="4" s="1"/>
  <c r="G397" i="4" s="1"/>
  <c r="G398" i="4" s="1"/>
  <c r="G399" i="4" s="1"/>
  <c r="G400" i="4" s="1"/>
  <c r="G401" i="4" s="1"/>
  <c r="G402" i="4" s="1"/>
  <c r="G403" i="4" s="1"/>
  <c r="G404" i="4" s="1"/>
  <c r="G405" i="4" s="1"/>
  <c r="G406" i="4" s="1"/>
  <c r="G407" i="4" s="1"/>
  <c r="G408" i="4" s="1"/>
  <c r="G409" i="4" s="1"/>
  <c r="G410" i="4" s="1"/>
  <c r="G411" i="4" s="1"/>
  <c r="G412" i="4" s="1"/>
  <c r="G413" i="4" s="1"/>
  <c r="G414" i="4" s="1"/>
  <c r="G415" i="4" s="1"/>
  <c r="G416" i="4" s="1"/>
  <c r="G417" i="4" s="1"/>
  <c r="G418" i="4" s="1"/>
  <c r="G419" i="4" s="1"/>
  <c r="G420" i="4" s="1"/>
  <c r="G421" i="4" s="1"/>
  <c r="G422" i="4" s="1"/>
  <c r="G423" i="4" s="1"/>
  <c r="G424" i="4" s="1"/>
  <c r="G425" i="4" s="1"/>
  <c r="G426" i="4" s="1"/>
  <c r="G427" i="4" s="1"/>
  <c r="G428" i="4" s="1"/>
  <c r="G429" i="4" s="1"/>
  <c r="G430" i="4" s="1"/>
  <c r="G431" i="4" s="1"/>
  <c r="G432" i="4" s="1"/>
  <c r="G433" i="4" s="1"/>
  <c r="G434" i="4" s="1"/>
  <c r="G435" i="4" s="1"/>
  <c r="G436" i="4" s="1"/>
  <c r="G437" i="4" s="1"/>
  <c r="G438" i="4" s="1"/>
  <c r="G439" i="4" s="1"/>
  <c r="G440" i="4" s="1"/>
  <c r="G441" i="4" s="1"/>
  <c r="G442" i="4" s="1"/>
  <c r="G443" i="4" s="1"/>
  <c r="G444" i="4" s="1"/>
  <c r="G445" i="4" s="1"/>
  <c r="G446" i="4" s="1"/>
  <c r="G447" i="4" s="1"/>
  <c r="G448" i="4" s="1"/>
  <c r="G449" i="4" s="1"/>
  <c r="G450" i="4" s="1"/>
  <c r="G451" i="4" s="1"/>
  <c r="G452" i="4" s="1"/>
  <c r="G453" i="4" s="1"/>
  <c r="G454" i="4" s="1"/>
  <c r="G455" i="4" s="1"/>
  <c r="G456" i="4" s="1"/>
  <c r="G457" i="4" s="1"/>
  <c r="G458" i="4" s="1"/>
  <c r="G459" i="4" s="1"/>
  <c r="G460" i="4" s="1"/>
  <c r="G461" i="4" s="1"/>
  <c r="G462" i="4" s="1"/>
  <c r="G463" i="4" s="1"/>
  <c r="G464" i="4" s="1"/>
  <c r="G465" i="4" s="1"/>
  <c r="G466" i="4" s="1"/>
  <c r="G467" i="4" s="1"/>
  <c r="G468" i="4" s="1"/>
  <c r="G469" i="4" s="1"/>
  <c r="G470" i="4" s="1"/>
  <c r="G471" i="4" s="1"/>
  <c r="G472" i="4" s="1"/>
  <c r="G473" i="4" s="1"/>
  <c r="G474" i="4" s="1"/>
  <c r="G475" i="4" s="1"/>
  <c r="G476" i="4" s="1"/>
  <c r="G477" i="4" s="1"/>
  <c r="G478" i="4" s="1"/>
  <c r="G479" i="4" s="1"/>
  <c r="G480" i="4" s="1"/>
  <c r="G481" i="4" s="1"/>
  <c r="G482" i="4" s="1"/>
  <c r="G483" i="4" s="1"/>
  <c r="G484" i="4" s="1"/>
  <c r="G485" i="4" s="1"/>
  <c r="G486" i="4" s="1"/>
  <c r="G487" i="4" s="1"/>
  <c r="G488" i="4" s="1"/>
  <c r="G489" i="4" s="1"/>
  <c r="G490" i="4" s="1"/>
  <c r="G491" i="4" s="1"/>
  <c r="G492" i="4" s="1"/>
  <c r="G493" i="4" s="1"/>
  <c r="G494" i="4" s="1"/>
  <c r="G495" i="4" s="1"/>
  <c r="G496" i="4" s="1"/>
  <c r="G497" i="4" s="1"/>
  <c r="G498" i="4" s="1"/>
  <c r="G499" i="4" s="1"/>
  <c r="G500" i="4" s="1"/>
  <c r="G501" i="4" s="1"/>
  <c r="G502" i="4" s="1"/>
  <c r="G503" i="4" s="1"/>
  <c r="G504" i="4" s="1"/>
  <c r="G505" i="4" s="1"/>
  <c r="G506" i="4" s="1"/>
  <c r="G507" i="4" s="1"/>
  <c r="G508" i="4" s="1"/>
  <c r="G509" i="4" s="1"/>
  <c r="G510" i="4" s="1"/>
  <c r="G511" i="4" s="1"/>
  <c r="G512" i="4" s="1"/>
  <c r="G513" i="4" s="1"/>
  <c r="G514" i="4" s="1"/>
  <c r="G515" i="4" s="1"/>
  <c r="G516" i="4" s="1"/>
  <c r="G517" i="4" s="1"/>
  <c r="G518" i="4" s="1"/>
  <c r="G519" i="4" s="1"/>
  <c r="G520" i="4" s="1"/>
  <c r="G521" i="4" s="1"/>
  <c r="G522" i="4" s="1"/>
  <c r="G523" i="4" s="1"/>
  <c r="G524" i="4" s="1"/>
  <c r="G525" i="4" s="1"/>
  <c r="G526" i="4" s="1"/>
  <c r="G527" i="4" s="1"/>
  <c r="G528" i="4" s="1"/>
  <c r="G529" i="4" s="1"/>
  <c r="G530" i="4" s="1"/>
  <c r="G531" i="4" s="1"/>
  <c r="G532" i="4" s="1"/>
  <c r="G533" i="4" s="1"/>
  <c r="G534" i="4" s="1"/>
  <c r="G535" i="4" s="1"/>
  <c r="G536" i="4" s="1"/>
  <c r="G537" i="4" s="1"/>
  <c r="G538" i="4" s="1"/>
  <c r="G539" i="4" s="1"/>
  <c r="G540" i="4" s="1"/>
  <c r="G541" i="4" s="1"/>
  <c r="G542" i="4" s="1"/>
  <c r="G543" i="4" s="1"/>
  <c r="G544" i="4" s="1"/>
  <c r="G545" i="4" s="1"/>
  <c r="G546" i="4" s="1"/>
  <c r="G547" i="4" s="1"/>
  <c r="G548" i="4" s="1"/>
  <c r="G549" i="4" s="1"/>
  <c r="G550" i="4" s="1"/>
  <c r="G551" i="4" s="1"/>
  <c r="G552" i="4" s="1"/>
  <c r="G553" i="4" s="1"/>
  <c r="G554" i="4" s="1"/>
  <c r="G555" i="4" s="1"/>
  <c r="G556" i="4" s="1"/>
  <c r="G557" i="4" s="1"/>
  <c r="G558" i="4" s="1"/>
  <c r="G559" i="4" s="1"/>
  <c r="G560" i="4" s="1"/>
  <c r="G561" i="4" s="1"/>
  <c r="G562" i="4" s="1"/>
  <c r="G563" i="4" s="1"/>
  <c r="G564" i="4" s="1"/>
  <c r="G565" i="4" s="1"/>
  <c r="G566" i="4" s="1"/>
  <c r="G567" i="4" s="1"/>
  <c r="G568" i="4" s="1"/>
  <c r="G569" i="4" s="1"/>
  <c r="G570" i="4" s="1"/>
  <c r="G571" i="4" s="1"/>
  <c r="G572" i="4" s="1"/>
  <c r="G573" i="4" s="1"/>
  <c r="G574" i="4" s="1"/>
  <c r="G575" i="4" s="1"/>
  <c r="G576" i="4" s="1"/>
  <c r="G577" i="4" s="1"/>
  <c r="G578" i="4" s="1"/>
  <c r="G579" i="4" s="1"/>
  <c r="G580" i="4" s="1"/>
  <c r="G581" i="4" s="1"/>
  <c r="G582" i="4" s="1"/>
  <c r="G583" i="4" s="1"/>
  <c r="G584" i="4" s="1"/>
  <c r="G585" i="4" s="1"/>
  <c r="G586" i="4" s="1"/>
  <c r="G587" i="4" s="1"/>
  <c r="G588" i="4" s="1"/>
  <c r="G589" i="4" s="1"/>
  <c r="G590" i="4" s="1"/>
  <c r="G591" i="4" s="1"/>
  <c r="G592" i="4" s="1"/>
  <c r="G593" i="4" s="1"/>
  <c r="G594" i="4" s="1"/>
  <c r="G595" i="4" s="1"/>
  <c r="G596" i="4" s="1"/>
  <c r="G597" i="4" s="1"/>
  <c r="G598" i="4" s="1"/>
  <c r="G599" i="4" s="1"/>
  <c r="G600" i="4" s="1"/>
  <c r="G601" i="4" s="1"/>
  <c r="G602" i="4" s="1"/>
  <c r="G603" i="4" s="1"/>
  <c r="G604" i="4" s="1"/>
  <c r="G605" i="4" s="1"/>
  <c r="G606" i="4" s="1"/>
  <c r="G607" i="4" s="1"/>
  <c r="G608" i="4" s="1"/>
  <c r="G609" i="4" s="1"/>
  <c r="G610" i="4" s="1"/>
  <c r="G611" i="4" s="1"/>
  <c r="G612" i="4" s="1"/>
  <c r="G613" i="4" s="1"/>
  <c r="G614" i="4" s="1"/>
  <c r="G615" i="4" s="1"/>
  <c r="G616" i="4" s="1"/>
  <c r="G617" i="4" s="1"/>
  <c r="G618" i="4" s="1"/>
  <c r="G619" i="4" s="1"/>
  <c r="G620" i="4" s="1"/>
  <c r="G621" i="4" s="1"/>
  <c r="G622" i="4" s="1"/>
  <c r="G623" i="4" s="1"/>
  <c r="G624" i="4" s="1"/>
  <c r="G625" i="4" s="1"/>
  <c r="G626" i="4" s="1"/>
  <c r="G627" i="4" s="1"/>
  <c r="G628" i="4" s="1"/>
  <c r="G629" i="4" s="1"/>
  <c r="G630" i="4" s="1"/>
  <c r="G631" i="4" s="1"/>
  <c r="G632" i="4" s="1"/>
  <c r="G633" i="4" s="1"/>
  <c r="G634" i="4" s="1"/>
  <c r="G635" i="4" s="1"/>
  <c r="G636" i="4" s="1"/>
  <c r="G637" i="4" s="1"/>
  <c r="G638" i="4" s="1"/>
  <c r="G639" i="4" s="1"/>
  <c r="G640" i="4" s="1"/>
  <c r="G641" i="4" s="1"/>
  <c r="G642" i="4" s="1"/>
  <c r="G643" i="4" s="1"/>
  <c r="G644" i="4" s="1"/>
  <c r="G645" i="4" s="1"/>
  <c r="G646" i="4" s="1"/>
  <c r="G647" i="4" s="1"/>
  <c r="G648" i="4" s="1"/>
  <c r="G649" i="4" s="1"/>
  <c r="G650" i="4" s="1"/>
  <c r="G651" i="4" s="1"/>
  <c r="G652" i="4" s="1"/>
  <c r="G653" i="4" s="1"/>
  <c r="G654" i="4" s="1"/>
  <c r="G655" i="4" s="1"/>
  <c r="G656" i="4" s="1"/>
  <c r="G657" i="4" s="1"/>
  <c r="G658" i="4" s="1"/>
  <c r="G659" i="4" s="1"/>
  <c r="G660" i="4" s="1"/>
  <c r="G661" i="4" s="1"/>
  <c r="G662" i="4" s="1"/>
  <c r="G663" i="4" s="1"/>
  <c r="G664" i="4" s="1"/>
  <c r="G665" i="4" s="1"/>
  <c r="G666" i="4" s="1"/>
  <c r="G667" i="4" s="1"/>
  <c r="G668" i="4" s="1"/>
  <c r="G669" i="4" s="1"/>
  <c r="G670" i="4" s="1"/>
  <c r="G671" i="4" s="1"/>
  <c r="G672" i="4" s="1"/>
  <c r="G673" i="4" s="1"/>
  <c r="G674" i="4" s="1"/>
  <c r="G675" i="4" s="1"/>
  <c r="G676" i="4" s="1"/>
  <c r="G677" i="4" s="1"/>
  <c r="G678" i="4" s="1"/>
  <c r="G679" i="4" s="1"/>
  <c r="G680" i="4" s="1"/>
  <c r="G681" i="4" s="1"/>
  <c r="G682" i="4" s="1"/>
  <c r="G683" i="4" s="1"/>
  <c r="G684" i="4" s="1"/>
  <c r="G685" i="4" s="1"/>
  <c r="G686" i="4" s="1"/>
  <c r="G687" i="4" s="1"/>
  <c r="G688" i="4" s="1"/>
  <c r="G689" i="4" s="1"/>
  <c r="G690" i="4" s="1"/>
  <c r="G691" i="4" s="1"/>
  <c r="G692" i="4" s="1"/>
  <c r="G693" i="4" s="1"/>
  <c r="G694" i="4" s="1"/>
  <c r="G695" i="4" s="1"/>
  <c r="G696" i="4" s="1"/>
  <c r="G697" i="4" s="1"/>
  <c r="G698" i="4" s="1"/>
  <c r="G699" i="4" s="1"/>
  <c r="G700" i="4" s="1"/>
  <c r="G701" i="4" s="1"/>
  <c r="G702" i="4" s="1"/>
  <c r="G703" i="4" s="1"/>
  <c r="G704" i="4" s="1"/>
  <c r="G705" i="4" s="1"/>
  <c r="G706" i="4" s="1"/>
  <c r="G707" i="4" s="1"/>
  <c r="G708" i="4" s="1"/>
  <c r="G709" i="4" s="1"/>
  <c r="G710" i="4" s="1"/>
  <c r="G711" i="4" s="1"/>
  <c r="G712" i="4" s="1"/>
  <c r="G713" i="4" s="1"/>
  <c r="G714" i="4" s="1"/>
  <c r="G715" i="4" s="1"/>
  <c r="G716" i="4" s="1"/>
  <c r="G717" i="4" s="1"/>
  <c r="G718" i="4" s="1"/>
  <c r="G719" i="4" s="1"/>
  <c r="G720" i="4" s="1"/>
  <c r="G721" i="4" s="1"/>
  <c r="G722" i="4" s="1"/>
  <c r="G723" i="4" s="1"/>
  <c r="G724" i="4" s="1"/>
  <c r="G725" i="4" s="1"/>
  <c r="G726" i="4" s="1"/>
  <c r="G727" i="4" s="1"/>
  <c r="G728" i="4" s="1"/>
  <c r="G729" i="4" s="1"/>
  <c r="G730" i="4" s="1"/>
  <c r="G731" i="4" s="1"/>
  <c r="G732" i="4" s="1"/>
  <c r="G733" i="4" s="1"/>
  <c r="G734" i="4" s="1"/>
  <c r="G735" i="4" s="1"/>
  <c r="G736" i="4" s="1"/>
  <c r="G737" i="4" s="1"/>
  <c r="G738" i="4" s="1"/>
  <c r="G739" i="4" s="1"/>
  <c r="G740" i="4" s="1"/>
  <c r="G741" i="4" s="1"/>
  <c r="G742" i="4" s="1"/>
  <c r="G743" i="4" s="1"/>
  <c r="G744" i="4" s="1"/>
  <c r="G745" i="4" s="1"/>
  <c r="G746" i="4" s="1"/>
  <c r="G747" i="4" s="1"/>
  <c r="G748" i="4" s="1"/>
  <c r="G749" i="4" s="1"/>
  <c r="G750" i="4" s="1"/>
  <c r="G751" i="4" s="1"/>
  <c r="G752" i="4" s="1"/>
  <c r="G753" i="4" s="1"/>
  <c r="G754" i="4" s="1"/>
  <c r="G755" i="4" s="1"/>
  <c r="G756" i="4" s="1"/>
  <c r="G757" i="4" s="1"/>
  <c r="G758" i="4" s="1"/>
  <c r="G759" i="4" s="1"/>
  <c r="G760" i="4" s="1"/>
  <c r="G761" i="4" s="1"/>
  <c r="G762" i="4" s="1"/>
  <c r="G763" i="4" s="1"/>
  <c r="G764" i="4" s="1"/>
  <c r="G765" i="4" s="1"/>
  <c r="G766" i="4" s="1"/>
  <c r="G767" i="4" s="1"/>
  <c r="G768" i="4" s="1"/>
  <c r="G769" i="4" s="1"/>
  <c r="G770" i="4" s="1"/>
  <c r="G771" i="4" s="1"/>
  <c r="G772" i="4" s="1"/>
  <c r="G773" i="4" s="1"/>
  <c r="G774" i="4" s="1"/>
  <c r="G775" i="4" s="1"/>
  <c r="G776" i="4" s="1"/>
  <c r="G777" i="4" s="1"/>
  <c r="G778" i="4" s="1"/>
  <c r="G779" i="4" s="1"/>
  <c r="G780" i="4" s="1"/>
  <c r="G781" i="4" s="1"/>
  <c r="G782" i="4" s="1"/>
  <c r="G783" i="4" s="1"/>
  <c r="G784" i="4" s="1"/>
  <c r="G785" i="4" s="1"/>
  <c r="G786" i="4" s="1"/>
  <c r="G787" i="4" s="1"/>
  <c r="G788" i="4" s="1"/>
  <c r="G789" i="4" s="1"/>
  <c r="G790" i="4" s="1"/>
  <c r="G791" i="4" s="1"/>
  <c r="G792" i="4" s="1"/>
  <c r="G793" i="4" s="1"/>
  <c r="G794" i="4" s="1"/>
  <c r="G795" i="4" s="1"/>
  <c r="G796" i="4" s="1"/>
  <c r="G797" i="4" s="1"/>
  <c r="G798" i="4" s="1"/>
  <c r="G799" i="4" s="1"/>
  <c r="G800" i="4" s="1"/>
  <c r="G801" i="4" s="1"/>
  <c r="G802" i="4" s="1"/>
  <c r="G803" i="4" s="1"/>
  <c r="G804" i="4" s="1"/>
  <c r="G805" i="4" s="1"/>
  <c r="G806" i="4" s="1"/>
  <c r="G807" i="4" s="1"/>
  <c r="G808" i="4" s="1"/>
  <c r="G809" i="4" s="1"/>
  <c r="G810" i="4" s="1"/>
  <c r="G811" i="4" s="1"/>
  <c r="G812" i="4" s="1"/>
  <c r="G813" i="4" s="1"/>
  <c r="G814" i="4" s="1"/>
  <c r="G815" i="4" s="1"/>
  <c r="G816" i="4" s="1"/>
  <c r="G817" i="4" s="1"/>
  <c r="G818" i="4" s="1"/>
  <c r="G819" i="4" s="1"/>
  <c r="G820" i="4" s="1"/>
  <c r="G821" i="4" s="1"/>
  <c r="G822" i="4" s="1"/>
  <c r="G823" i="4" s="1"/>
  <c r="G824" i="4" s="1"/>
  <c r="G825" i="4" s="1"/>
  <c r="G826" i="4" s="1"/>
  <c r="G827" i="4" s="1"/>
  <c r="G828" i="4" s="1"/>
  <c r="G829" i="4" s="1"/>
  <c r="G830" i="4" s="1"/>
  <c r="G831" i="4" s="1"/>
  <c r="G832" i="4" s="1"/>
  <c r="G833" i="4" s="1"/>
  <c r="G834" i="4" s="1"/>
  <c r="G835" i="4" s="1"/>
  <c r="G836" i="4" s="1"/>
  <c r="G837" i="4" s="1"/>
  <c r="G838" i="4" s="1"/>
  <c r="G839" i="4" s="1"/>
  <c r="G840" i="4" s="1"/>
  <c r="G841" i="4" s="1"/>
  <c r="G842" i="4" s="1"/>
  <c r="G843" i="4" s="1"/>
  <c r="G844" i="4" s="1"/>
  <c r="G845" i="4" s="1"/>
  <c r="G846" i="4" s="1"/>
  <c r="G847" i="4" s="1"/>
  <c r="G848" i="4" s="1"/>
  <c r="G849" i="4" s="1"/>
  <c r="G850" i="4" s="1"/>
  <c r="G851" i="4" s="1"/>
  <c r="G852" i="4" s="1"/>
  <c r="G853" i="4" s="1"/>
  <c r="G854" i="4" s="1"/>
  <c r="G855" i="4" s="1"/>
  <c r="G856" i="4" s="1"/>
  <c r="G857" i="4" s="1"/>
  <c r="G858" i="4" s="1"/>
  <c r="G859" i="4" s="1"/>
  <c r="G860" i="4" s="1"/>
  <c r="G861" i="4" s="1"/>
  <c r="G862" i="4" s="1"/>
  <c r="G863" i="4" s="1"/>
  <c r="G864" i="4" s="1"/>
  <c r="G865" i="4" s="1"/>
  <c r="G866" i="4" s="1"/>
  <c r="G867" i="4" s="1"/>
  <c r="G868" i="4" s="1"/>
  <c r="G869" i="4" s="1"/>
  <c r="G870" i="4" s="1"/>
  <c r="G871" i="4" s="1"/>
  <c r="G872" i="4" s="1"/>
  <c r="G873" i="4" s="1"/>
  <c r="G874" i="4" s="1"/>
  <c r="G875" i="4" s="1"/>
  <c r="G876" i="4" s="1"/>
  <c r="G877" i="4" s="1"/>
  <c r="G878" i="4" s="1"/>
  <c r="G879" i="4" s="1"/>
  <c r="G880" i="4" s="1"/>
  <c r="G881" i="4" s="1"/>
  <c r="G882" i="4" s="1"/>
  <c r="G883" i="4" s="1"/>
  <c r="G884" i="4" s="1"/>
  <c r="G885" i="4" s="1"/>
  <c r="G886" i="4" s="1"/>
  <c r="G887" i="4" s="1"/>
  <c r="G888" i="4" s="1"/>
  <c r="G889" i="4" s="1"/>
  <c r="G890" i="4" s="1"/>
  <c r="G891" i="4" s="1"/>
  <c r="G892" i="4" s="1"/>
  <c r="G893" i="4" s="1"/>
  <c r="G894" i="4" s="1"/>
  <c r="G895" i="4" s="1"/>
  <c r="G896" i="4" s="1"/>
  <c r="G897" i="4" s="1"/>
  <c r="G898" i="4" s="1"/>
  <c r="G899" i="4" s="1"/>
  <c r="G900" i="4" s="1"/>
  <c r="G901" i="4" s="1"/>
  <c r="G902" i="4" s="1"/>
  <c r="G903" i="4" s="1"/>
  <c r="G904" i="4" s="1"/>
  <c r="G905" i="4" s="1"/>
  <c r="G906" i="4" s="1"/>
  <c r="G907" i="4" s="1"/>
  <c r="G908" i="4" s="1"/>
  <c r="G909" i="4" s="1"/>
  <c r="G910" i="4" s="1"/>
  <c r="G911" i="4" s="1"/>
  <c r="G912" i="4" s="1"/>
  <c r="G913" i="4" s="1"/>
  <c r="G914" i="4" s="1"/>
  <c r="G915" i="4" s="1"/>
  <c r="G916" i="4" s="1"/>
  <c r="G917" i="4" s="1"/>
  <c r="G918" i="4" s="1"/>
  <c r="G919" i="4" s="1"/>
  <c r="G920" i="4" s="1"/>
  <c r="G921" i="4" s="1"/>
  <c r="G922" i="4" s="1"/>
  <c r="G923" i="4" s="1"/>
  <c r="G924" i="4" s="1"/>
  <c r="G925" i="4" s="1"/>
  <c r="G926" i="4" s="1"/>
  <c r="G927" i="4" s="1"/>
  <c r="G928" i="4" s="1"/>
  <c r="G929" i="4" s="1"/>
  <c r="G930" i="4" s="1"/>
  <c r="G931" i="4" s="1"/>
  <c r="G932" i="4" s="1"/>
  <c r="G933" i="4" s="1"/>
  <c r="G934" i="4" s="1"/>
  <c r="G935" i="4" s="1"/>
  <c r="G936" i="4" s="1"/>
  <c r="G937" i="4" s="1"/>
  <c r="G938" i="4" s="1"/>
  <c r="G939" i="4" s="1"/>
  <c r="G940" i="4" s="1"/>
  <c r="G941" i="4" s="1"/>
  <c r="G942" i="4" s="1"/>
  <c r="G943" i="4" s="1"/>
  <c r="G944" i="4" s="1"/>
  <c r="G945" i="4" s="1"/>
  <c r="G946" i="4" s="1"/>
  <c r="G947" i="4" s="1"/>
  <c r="G948" i="4" s="1"/>
  <c r="G949" i="4" s="1"/>
  <c r="G950" i="4" s="1"/>
  <c r="G951" i="4" s="1"/>
  <c r="G952" i="4" s="1"/>
  <c r="G953" i="4" s="1"/>
  <c r="G954" i="4" s="1"/>
  <c r="G955" i="4" s="1"/>
  <c r="G956" i="4" s="1"/>
  <c r="G957" i="4" s="1"/>
  <c r="G958" i="4" s="1"/>
  <c r="G959" i="4" s="1"/>
  <c r="G960" i="4" s="1"/>
  <c r="G961" i="4" s="1"/>
  <c r="G962" i="4" s="1"/>
  <c r="G963" i="4" s="1"/>
  <c r="G964" i="4" s="1"/>
  <c r="G965" i="4" s="1"/>
  <c r="G966" i="4" s="1"/>
  <c r="G967" i="4" s="1"/>
  <c r="G968" i="4" s="1"/>
  <c r="G969" i="4" s="1"/>
  <c r="G970" i="4" s="1"/>
  <c r="G971" i="4" s="1"/>
  <c r="G972" i="4" s="1"/>
  <c r="G973" i="4" s="1"/>
  <c r="G974" i="4" s="1"/>
  <c r="G975" i="4" s="1"/>
  <c r="G976" i="4" s="1"/>
  <c r="G977" i="4" s="1"/>
  <c r="G978" i="4" s="1"/>
  <c r="G979" i="4" s="1"/>
  <c r="G980" i="4" s="1"/>
  <c r="G981" i="4" s="1"/>
  <c r="G982" i="4" s="1"/>
  <c r="G983" i="4" s="1"/>
  <c r="G984" i="4" s="1"/>
  <c r="G985" i="4" s="1"/>
  <c r="G986" i="4" s="1"/>
  <c r="G987" i="4" s="1"/>
  <c r="G988" i="4" s="1"/>
  <c r="G989" i="4" s="1"/>
  <c r="G990" i="4" s="1"/>
  <c r="G991" i="4" s="1"/>
  <c r="G992" i="4" s="1"/>
  <c r="G993" i="4" s="1"/>
  <c r="G994" i="4" s="1"/>
  <c r="G995" i="4" s="1"/>
  <c r="G996" i="4" s="1"/>
  <c r="G997" i="4" s="1"/>
  <c r="G998" i="4" s="1"/>
  <c r="G999" i="4" s="1"/>
  <c r="G1000" i="4" s="1"/>
  <c r="G1001" i="4" s="1"/>
  <c r="G1002" i="4" s="1"/>
  <c r="G1003" i="4" s="1"/>
  <c r="G1004" i="4" s="1"/>
  <c r="G1005" i="4" s="1"/>
  <c r="G1006" i="4" s="1"/>
  <c r="G1007" i="4" s="1"/>
  <c r="G1008" i="4" s="1"/>
  <c r="G1009" i="4" s="1"/>
  <c r="G1010" i="4" s="1"/>
  <c r="G1011" i="4" s="1"/>
  <c r="G1012" i="4" s="1"/>
  <c r="G1013" i="4" s="1"/>
  <c r="G1014" i="4" s="1"/>
  <c r="G1015" i="4" s="1"/>
  <c r="G1016" i="4" s="1"/>
  <c r="G1017" i="4" s="1"/>
  <c r="G1018" i="4" s="1"/>
  <c r="G1019" i="4" s="1"/>
  <c r="G1020" i="4" s="1"/>
  <c r="G1021" i="4" s="1"/>
  <c r="G1022" i="4" s="1"/>
  <c r="G1023" i="4" s="1"/>
  <c r="G1024" i="4" s="1"/>
  <c r="G1025" i="4" s="1"/>
  <c r="G1026" i="4" s="1"/>
  <c r="G1027" i="4" s="1"/>
  <c r="G1028" i="4" s="1"/>
  <c r="G1029" i="4" s="1"/>
  <c r="G1030" i="4" s="1"/>
  <c r="G1031" i="4" s="1"/>
  <c r="G1032" i="4" s="1"/>
  <c r="G1033" i="4" s="1"/>
  <c r="G1034" i="4" s="1"/>
  <c r="G1035" i="4" s="1"/>
  <c r="G1036" i="4" s="1"/>
  <c r="G1037" i="4" s="1"/>
  <c r="G1038" i="4" s="1"/>
  <c r="G1039" i="4" s="1"/>
  <c r="G1040" i="4" s="1"/>
  <c r="G1041" i="4" s="1"/>
  <c r="G1042" i="4" s="1"/>
  <c r="G1043" i="4" s="1"/>
  <c r="G1044" i="4" s="1"/>
  <c r="G1045" i="4" s="1"/>
  <c r="G1046" i="4" s="1"/>
  <c r="G1047" i="4" s="1"/>
  <c r="G1048" i="4" s="1"/>
  <c r="G1049" i="4" s="1"/>
  <c r="G1050" i="4" s="1"/>
  <c r="G1051" i="4" s="1"/>
  <c r="G1052" i="4" s="1"/>
  <c r="G1053" i="4" s="1"/>
  <c r="G1054" i="4" s="1"/>
  <c r="G1055" i="4" s="1"/>
  <c r="G1056" i="4" s="1"/>
  <c r="G1057" i="4" s="1"/>
  <c r="G1058" i="4" s="1"/>
  <c r="G1059" i="4" s="1"/>
  <c r="G1060" i="4" s="1"/>
  <c r="G1061" i="4" s="1"/>
  <c r="G1062" i="4" s="1"/>
  <c r="G1063" i="4" s="1"/>
  <c r="G1064" i="4" s="1"/>
  <c r="G1065" i="4" s="1"/>
  <c r="G1066" i="4" s="1"/>
  <c r="G1067" i="4" s="1"/>
  <c r="G1068" i="4" s="1"/>
  <c r="G1069" i="4" s="1"/>
  <c r="G1070" i="4" s="1"/>
  <c r="G1071" i="4" s="1"/>
  <c r="G1072" i="4" s="1"/>
  <c r="G1073" i="4" s="1"/>
  <c r="G1074" i="4" s="1"/>
  <c r="G1075" i="4" s="1"/>
  <c r="G1076" i="4" s="1"/>
  <c r="G1077" i="4" s="1"/>
  <c r="G1078" i="4" s="1"/>
  <c r="G1079" i="4" s="1"/>
  <c r="G1080" i="4" s="1"/>
  <c r="G1081" i="4" s="1"/>
  <c r="G1082" i="4" s="1"/>
  <c r="G1083" i="4" s="1"/>
  <c r="G1084" i="4" s="1"/>
  <c r="G1085" i="4" s="1"/>
  <c r="G1086" i="4" s="1"/>
  <c r="G1087" i="4" s="1"/>
  <c r="G1088" i="4" s="1"/>
  <c r="G1089" i="4" s="1"/>
  <c r="G1090" i="4" s="1"/>
  <c r="G1091" i="4" s="1"/>
  <c r="G1092" i="4" s="1"/>
  <c r="G1093" i="4" s="1"/>
  <c r="G1094" i="4" s="1"/>
  <c r="G1095" i="4" s="1"/>
  <c r="G1096" i="4" s="1"/>
  <c r="G1097" i="4" s="1"/>
  <c r="G1098" i="4" s="1"/>
  <c r="G1099" i="4" s="1"/>
  <c r="G1100" i="4" s="1"/>
  <c r="G1101" i="4" s="1"/>
  <c r="G1102" i="4" s="1"/>
  <c r="G1103" i="4" s="1"/>
  <c r="G1104" i="4" s="1"/>
  <c r="G1105" i="4" s="1"/>
  <c r="G1106" i="4" s="1"/>
  <c r="G1107" i="4" s="1"/>
  <c r="G1108" i="4" s="1"/>
  <c r="G1109" i="4" s="1"/>
  <c r="G1110" i="4" s="1"/>
  <c r="G1111" i="4" s="1"/>
  <c r="G1112" i="4" s="1"/>
  <c r="G1113" i="4" s="1"/>
  <c r="G1114" i="4" s="1"/>
  <c r="G1115" i="4" s="1"/>
  <c r="G1116" i="4" s="1"/>
  <c r="G1117" i="4" s="1"/>
  <c r="G1118" i="4" s="1"/>
  <c r="G1119" i="4" s="1"/>
  <c r="G1120" i="4" s="1"/>
  <c r="G1121" i="4" s="1"/>
  <c r="G1122" i="4" s="1"/>
  <c r="G1123" i="4" s="1"/>
  <c r="G1124" i="4" s="1"/>
  <c r="L24" i="4"/>
  <c r="L32" i="4"/>
  <c r="L40" i="4"/>
  <c r="L48" i="4"/>
  <c r="L56" i="4"/>
  <c r="L64" i="4"/>
  <c r="L72" i="4"/>
  <c r="L80" i="4"/>
  <c r="L88" i="4"/>
  <c r="L96" i="4"/>
  <c r="L104" i="4"/>
  <c r="L112" i="4"/>
  <c r="L120" i="4"/>
  <c r="L128" i="4"/>
  <c r="L136" i="4"/>
  <c r="L144" i="4"/>
  <c r="L152" i="4"/>
  <c r="L160" i="4"/>
  <c r="L168" i="4"/>
  <c r="L176" i="4"/>
  <c r="L184" i="4"/>
  <c r="L192" i="4"/>
  <c r="L200" i="4"/>
  <c r="L208" i="4"/>
  <c r="L216" i="4"/>
  <c r="L224" i="4"/>
  <c r="L232" i="4"/>
  <c r="L240" i="4"/>
  <c r="L248" i="4"/>
  <c r="L256" i="4"/>
  <c r="L264" i="4"/>
  <c r="L272" i="4"/>
  <c r="L280" i="4"/>
  <c r="L288" i="4"/>
  <c r="L296" i="4"/>
  <c r="L304" i="4"/>
  <c r="L312" i="4"/>
  <c r="L320" i="4"/>
  <c r="L328" i="4"/>
  <c r="L336" i="4"/>
  <c r="L344" i="4"/>
  <c r="L352" i="4"/>
  <c r="L360" i="4"/>
  <c r="L368" i="4"/>
  <c r="L376" i="4"/>
  <c r="L384" i="4"/>
  <c r="L392" i="4"/>
  <c r="L400" i="4"/>
  <c r="L408" i="4"/>
  <c r="L416" i="4"/>
  <c r="L424" i="4"/>
  <c r="L432" i="4"/>
  <c r="L440" i="4"/>
  <c r="L448" i="4"/>
  <c r="L456" i="4"/>
  <c r="L464" i="4"/>
  <c r="L472" i="4"/>
  <c r="L480" i="4"/>
  <c r="L488" i="4"/>
  <c r="L496" i="4"/>
  <c r="L504" i="4"/>
  <c r="L512" i="4"/>
  <c r="L520" i="4"/>
  <c r="L528" i="4"/>
  <c r="L536" i="4"/>
  <c r="L544" i="4"/>
  <c r="L552" i="4"/>
  <c r="L560" i="4"/>
  <c r="L568" i="4"/>
  <c r="L576" i="4"/>
  <c r="L584" i="4"/>
  <c r="L592" i="4"/>
  <c r="L600" i="4"/>
  <c r="L608" i="4"/>
  <c r="L616" i="4"/>
  <c r="L624" i="4"/>
  <c r="L632" i="4"/>
  <c r="L640" i="4"/>
  <c r="L648" i="4"/>
  <c r="L656" i="4"/>
  <c r="L664" i="4"/>
  <c r="L672" i="4"/>
  <c r="L680" i="4"/>
  <c r="L688" i="4"/>
  <c r="L696" i="4"/>
  <c r="L20" i="4"/>
  <c r="L29" i="4"/>
  <c r="L38" i="4"/>
  <c r="L47" i="4"/>
  <c r="L57" i="4"/>
  <c r="L66" i="4"/>
  <c r="L75" i="4"/>
  <c r="L84" i="4"/>
  <c r="L93" i="4"/>
  <c r="L102" i="4"/>
  <c r="L111" i="4"/>
  <c r="L121" i="4"/>
  <c r="L130" i="4"/>
  <c r="L139" i="4"/>
  <c r="L148" i="4"/>
  <c r="L157" i="4"/>
  <c r="L166" i="4"/>
  <c r="L175" i="4"/>
  <c r="L185" i="4"/>
  <c r="L194" i="4"/>
  <c r="L203" i="4"/>
  <c r="L212" i="4"/>
  <c r="L221" i="4"/>
  <c r="L230" i="4"/>
  <c r="L239" i="4"/>
  <c r="L249" i="4"/>
  <c r="L258" i="4"/>
  <c r="L267" i="4"/>
  <c r="L276" i="4"/>
  <c r="L285" i="4"/>
  <c r="L294" i="4"/>
  <c r="L303" i="4"/>
  <c r="L313" i="4"/>
  <c r="L322" i="4"/>
  <c r="L331" i="4"/>
  <c r="L340" i="4"/>
  <c r="L349" i="4"/>
  <c r="L358" i="4"/>
  <c r="L367" i="4"/>
  <c r="L377" i="4"/>
  <c r="M377" i="4" s="1"/>
  <c r="L386" i="4"/>
  <c r="L395" i="4"/>
  <c r="L404" i="4"/>
  <c r="L413" i="4"/>
  <c r="L422" i="4"/>
  <c r="L431" i="4"/>
  <c r="L441" i="4"/>
  <c r="L21" i="4"/>
  <c r="L30" i="4"/>
  <c r="L39" i="4"/>
  <c r="L49" i="4"/>
  <c r="M49" i="4" s="1"/>
  <c r="L58" i="4"/>
  <c r="L67" i="4"/>
  <c r="L76" i="4"/>
  <c r="L85" i="4"/>
  <c r="L94" i="4"/>
  <c r="L103" i="4"/>
  <c r="L113" i="4"/>
  <c r="L122" i="4"/>
  <c r="L131" i="4"/>
  <c r="L140" i="4"/>
  <c r="L149" i="4"/>
  <c r="L158" i="4"/>
  <c r="L167" i="4"/>
  <c r="L177" i="4"/>
  <c r="L186" i="4"/>
  <c r="L195" i="4"/>
  <c r="L204" i="4"/>
  <c r="L213" i="4"/>
  <c r="L222" i="4"/>
  <c r="L231" i="4"/>
  <c r="L241" i="4"/>
  <c r="L250" i="4"/>
  <c r="L259" i="4"/>
  <c r="L268" i="4"/>
  <c r="L277" i="4"/>
  <c r="L286" i="4"/>
  <c r="L295" i="4"/>
  <c r="L305" i="4"/>
  <c r="M305" i="4" s="1"/>
  <c r="L314" i="4"/>
  <c r="L323" i="4"/>
  <c r="L332" i="4"/>
  <c r="L341" i="4"/>
  <c r="L350" i="4"/>
  <c r="L359" i="4"/>
  <c r="L369" i="4"/>
  <c r="L378" i="4"/>
  <c r="L387" i="4"/>
  <c r="L396" i="4"/>
  <c r="L405" i="4"/>
  <c r="L414" i="4"/>
  <c r="L423" i="4"/>
  <c r="L433" i="4"/>
  <c r="L442" i="4"/>
  <c r="L451" i="4"/>
  <c r="L460" i="4"/>
  <c r="L469" i="4"/>
  <c r="L478" i="4"/>
  <c r="L487" i="4"/>
  <c r="L497" i="4"/>
  <c r="L506" i="4"/>
  <c r="L515" i="4"/>
  <c r="L524" i="4"/>
  <c r="L533" i="4"/>
  <c r="L542" i="4"/>
  <c r="L551" i="4"/>
  <c r="L561" i="4"/>
  <c r="L570" i="4"/>
  <c r="L579" i="4"/>
  <c r="L588" i="4"/>
  <c r="L597" i="4"/>
  <c r="L606" i="4"/>
  <c r="L615" i="4"/>
  <c r="L625" i="4"/>
  <c r="L634" i="4"/>
  <c r="L643" i="4"/>
  <c r="L652" i="4"/>
  <c r="L661" i="4"/>
  <c r="L670" i="4"/>
  <c r="L679" i="4"/>
  <c r="L689" i="4"/>
  <c r="L698" i="4"/>
  <c r="L706" i="4"/>
  <c r="L714" i="4"/>
  <c r="L722" i="4"/>
  <c r="L730" i="4"/>
  <c r="L738" i="4"/>
  <c r="L746" i="4"/>
  <c r="L754" i="4"/>
  <c r="L762" i="4"/>
  <c r="L770" i="4"/>
  <c r="L778" i="4"/>
  <c r="L23" i="4"/>
  <c r="L33" i="4"/>
  <c r="L42" i="4"/>
  <c r="L51" i="4"/>
  <c r="L60" i="4"/>
  <c r="L69" i="4"/>
  <c r="L78" i="4"/>
  <c r="L87" i="4"/>
  <c r="L97" i="4"/>
  <c r="M97" i="4" s="1"/>
  <c r="L106" i="4"/>
  <c r="L115" i="4"/>
  <c r="L124" i="4"/>
  <c r="L133" i="4"/>
  <c r="L142" i="4"/>
  <c r="L151" i="4"/>
  <c r="L161" i="4"/>
  <c r="L170" i="4"/>
  <c r="L179" i="4"/>
  <c r="L188" i="4"/>
  <c r="L197" i="4"/>
  <c r="L206" i="4"/>
  <c r="L215" i="4"/>
  <c r="L225" i="4"/>
  <c r="L234" i="4"/>
  <c r="L243" i="4"/>
  <c r="L252" i="4"/>
  <c r="L261" i="4"/>
  <c r="L270" i="4"/>
  <c r="L279" i="4"/>
  <c r="L289" i="4"/>
  <c r="L298" i="4"/>
  <c r="L307" i="4"/>
  <c r="L316" i="4"/>
  <c r="L325" i="4"/>
  <c r="L334" i="4"/>
  <c r="L343" i="4"/>
  <c r="L353" i="4"/>
  <c r="L362" i="4"/>
  <c r="L371" i="4"/>
  <c r="L380" i="4"/>
  <c r="L389" i="4"/>
  <c r="L398" i="4"/>
  <c r="L407" i="4"/>
  <c r="L417" i="4"/>
  <c r="L426" i="4"/>
  <c r="L435" i="4"/>
  <c r="L444" i="4"/>
  <c r="L453" i="4"/>
  <c r="L462" i="4"/>
  <c r="L471" i="4"/>
  <c r="L481" i="4"/>
  <c r="L490" i="4"/>
  <c r="L499" i="4"/>
  <c r="L508" i="4"/>
  <c r="L517" i="4"/>
  <c r="L526" i="4"/>
  <c r="L535" i="4"/>
  <c r="L545" i="4"/>
  <c r="L554" i="4"/>
  <c r="L563" i="4"/>
  <c r="L572" i="4"/>
  <c r="L581" i="4"/>
  <c r="L590" i="4"/>
  <c r="L599" i="4"/>
  <c r="L609" i="4"/>
  <c r="M609" i="4" s="1"/>
  <c r="L618" i="4"/>
  <c r="L627" i="4"/>
  <c r="L636" i="4"/>
  <c r="L645" i="4"/>
  <c r="L654" i="4"/>
  <c r="L663" i="4"/>
  <c r="L673" i="4"/>
  <c r="L682" i="4"/>
  <c r="L691" i="4"/>
  <c r="L700" i="4"/>
  <c r="L708" i="4"/>
  <c r="L716" i="4"/>
  <c r="L724" i="4"/>
  <c r="L26" i="4"/>
  <c r="L35" i="4"/>
  <c r="L44" i="4"/>
  <c r="L53" i="4"/>
  <c r="L62" i="4"/>
  <c r="L71" i="4"/>
  <c r="L81" i="4"/>
  <c r="L90" i="4"/>
  <c r="L99" i="4"/>
  <c r="L108" i="4"/>
  <c r="L117" i="4"/>
  <c r="L126" i="4"/>
  <c r="L135" i="4"/>
  <c r="L145" i="4"/>
  <c r="L154" i="4"/>
  <c r="L163" i="4"/>
  <c r="L172" i="4"/>
  <c r="L181" i="4"/>
  <c r="L190" i="4"/>
  <c r="L199" i="4"/>
  <c r="L209" i="4"/>
  <c r="L218" i="4"/>
  <c r="L227" i="4"/>
  <c r="L236" i="4"/>
  <c r="L245" i="4"/>
  <c r="L254" i="4"/>
  <c r="L263" i="4"/>
  <c r="L273" i="4"/>
  <c r="L282" i="4"/>
  <c r="L291" i="4"/>
  <c r="L300" i="4"/>
  <c r="L309" i="4"/>
  <c r="L318" i="4"/>
  <c r="L327" i="4"/>
  <c r="L337" i="4"/>
  <c r="L346" i="4"/>
  <c r="L355" i="4"/>
  <c r="L364" i="4"/>
  <c r="L373" i="4"/>
  <c r="L382" i="4"/>
  <c r="L391" i="4"/>
  <c r="L401" i="4"/>
  <c r="L410" i="4"/>
  <c r="L419" i="4"/>
  <c r="L428" i="4"/>
  <c r="L437" i="4"/>
  <c r="L446" i="4"/>
  <c r="L455" i="4"/>
  <c r="L465" i="4"/>
  <c r="L474" i="4"/>
  <c r="L483" i="4"/>
  <c r="L492" i="4"/>
  <c r="L501" i="4"/>
  <c r="L510" i="4"/>
  <c r="L519" i="4"/>
  <c r="L529" i="4"/>
  <c r="L538" i="4"/>
  <c r="L547" i="4"/>
  <c r="L556" i="4"/>
  <c r="L565" i="4"/>
  <c r="L574" i="4"/>
  <c r="L583" i="4"/>
  <c r="L593" i="4"/>
  <c r="L602" i="4"/>
  <c r="L611" i="4"/>
  <c r="L620" i="4"/>
  <c r="L629" i="4"/>
  <c r="L638" i="4"/>
  <c r="L647" i="4"/>
  <c r="L657" i="4"/>
  <c r="L666" i="4"/>
  <c r="L675" i="4"/>
  <c r="L684" i="4"/>
  <c r="L693" i="4"/>
  <c r="L702" i="4"/>
  <c r="L710" i="4"/>
  <c r="L718" i="4"/>
  <c r="L726" i="4"/>
  <c r="L22" i="4"/>
  <c r="L41" i="4"/>
  <c r="M41" i="4" s="1"/>
  <c r="L59" i="4"/>
  <c r="L77" i="4"/>
  <c r="L95" i="4"/>
  <c r="L114" i="4"/>
  <c r="L132" i="4"/>
  <c r="L150" i="4"/>
  <c r="L169" i="4"/>
  <c r="M169" i="4" s="1"/>
  <c r="L187" i="4"/>
  <c r="M187" i="4" s="1"/>
  <c r="L205" i="4"/>
  <c r="L223" i="4"/>
  <c r="L242" i="4"/>
  <c r="L260" i="4"/>
  <c r="L278" i="4"/>
  <c r="L297" i="4"/>
  <c r="M297" i="4" s="1"/>
  <c r="L315" i="4"/>
  <c r="L333" i="4"/>
  <c r="M333" i="4" s="1"/>
  <c r="L351" i="4"/>
  <c r="L370" i="4"/>
  <c r="L388" i="4"/>
  <c r="L406" i="4"/>
  <c r="L425" i="4"/>
  <c r="M425" i="4" s="1"/>
  <c r="L443" i="4"/>
  <c r="L458" i="4"/>
  <c r="L473" i="4"/>
  <c r="L486" i="4"/>
  <c r="L502" i="4"/>
  <c r="L516" i="4"/>
  <c r="L531" i="4"/>
  <c r="L546" i="4"/>
  <c r="L559" i="4"/>
  <c r="L575" i="4"/>
  <c r="L589" i="4"/>
  <c r="L604" i="4"/>
  <c r="L619" i="4"/>
  <c r="L633" i="4"/>
  <c r="L649" i="4"/>
  <c r="L662" i="4"/>
  <c r="L677" i="4"/>
  <c r="L692" i="4"/>
  <c r="L705" i="4"/>
  <c r="L719" i="4"/>
  <c r="L731" i="4"/>
  <c r="L740" i="4"/>
  <c r="L749" i="4"/>
  <c r="L758" i="4"/>
  <c r="L767" i="4"/>
  <c r="L776" i="4"/>
  <c r="L785" i="4"/>
  <c r="L793" i="4"/>
  <c r="L801" i="4"/>
  <c r="L809" i="4"/>
  <c r="L817" i="4"/>
  <c r="L825" i="4"/>
  <c r="L833" i="4"/>
  <c r="L841" i="4"/>
  <c r="L849" i="4"/>
  <c r="L857" i="4"/>
  <c r="L865" i="4"/>
  <c r="L873" i="4"/>
  <c r="L881" i="4"/>
  <c r="L889" i="4"/>
  <c r="L897" i="4"/>
  <c r="L905" i="4"/>
  <c r="L913" i="4"/>
  <c r="L921" i="4"/>
  <c r="L929" i="4"/>
  <c r="L937" i="4"/>
  <c r="L945" i="4"/>
  <c r="L953" i="4"/>
  <c r="L961" i="4"/>
  <c r="L969" i="4"/>
  <c r="L977" i="4"/>
  <c r="L985" i="4"/>
  <c r="L993" i="4"/>
  <c r="L1001" i="4"/>
  <c r="L1009" i="4"/>
  <c r="L1017" i="4"/>
  <c r="L1025" i="4"/>
  <c r="L1033" i="4"/>
  <c r="L1041" i="4"/>
  <c r="L1049" i="4"/>
  <c r="L1057" i="4"/>
  <c r="L1065" i="4"/>
  <c r="L27" i="4"/>
  <c r="L45" i="4"/>
  <c r="L63" i="4"/>
  <c r="L82" i="4"/>
  <c r="M82" i="4" s="1"/>
  <c r="L100" i="4"/>
  <c r="L118" i="4"/>
  <c r="L137" i="4"/>
  <c r="L155" i="4"/>
  <c r="L173" i="4"/>
  <c r="L191" i="4"/>
  <c r="L210" i="4"/>
  <c r="L228" i="4"/>
  <c r="M228" i="4" s="1"/>
  <c r="L246" i="4"/>
  <c r="L265" i="4"/>
  <c r="L283" i="4"/>
  <c r="L301" i="4"/>
  <c r="L319" i="4"/>
  <c r="L338" i="4"/>
  <c r="L356" i="4"/>
  <c r="L374" i="4"/>
  <c r="M374" i="4" s="1"/>
  <c r="L393" i="4"/>
  <c r="M393" i="4" s="1"/>
  <c r="L411" i="4"/>
  <c r="L429" i="4"/>
  <c r="L447" i="4"/>
  <c r="L461" i="4"/>
  <c r="L476" i="4"/>
  <c r="L491" i="4"/>
  <c r="M491" i="4" s="1"/>
  <c r="L505" i="4"/>
  <c r="L521" i="4"/>
  <c r="M521" i="4" s="1"/>
  <c r="L534" i="4"/>
  <c r="L549" i="4"/>
  <c r="L564" i="4"/>
  <c r="L578" i="4"/>
  <c r="L594" i="4"/>
  <c r="L607" i="4"/>
  <c r="M607" i="4" s="1"/>
  <c r="L622" i="4"/>
  <c r="L637" i="4"/>
  <c r="L651" i="4"/>
  <c r="L667" i="4"/>
  <c r="L681" i="4"/>
  <c r="M681" i="4" s="1"/>
  <c r="L695" i="4"/>
  <c r="L709" i="4"/>
  <c r="L721" i="4"/>
  <c r="L733" i="4"/>
  <c r="L742" i="4"/>
  <c r="L751" i="4"/>
  <c r="L760" i="4"/>
  <c r="L769" i="4"/>
  <c r="L779" i="4"/>
  <c r="L787" i="4"/>
  <c r="L795" i="4"/>
  <c r="L803" i="4"/>
  <c r="L811" i="4"/>
  <c r="L819" i="4"/>
  <c r="L827" i="4"/>
  <c r="L835" i="4"/>
  <c r="L843" i="4"/>
  <c r="L851" i="4"/>
  <c r="L859" i="4"/>
  <c r="L867" i="4"/>
  <c r="L875" i="4"/>
  <c r="L883" i="4"/>
  <c r="L891" i="4"/>
  <c r="L899" i="4"/>
  <c r="L907" i="4"/>
  <c r="L915" i="4"/>
  <c r="L923" i="4"/>
  <c r="L931" i="4"/>
  <c r="L939" i="4"/>
  <c r="L947" i="4"/>
  <c r="L955" i="4"/>
  <c r="L963" i="4"/>
  <c r="L971" i="4"/>
  <c r="L979" i="4"/>
  <c r="L987" i="4"/>
  <c r="L34" i="4"/>
  <c r="L52" i="4"/>
  <c r="L70" i="4"/>
  <c r="L89" i="4"/>
  <c r="M89" i="4" s="1"/>
  <c r="L107" i="4"/>
  <c r="L125" i="4"/>
  <c r="L143" i="4"/>
  <c r="L162" i="4"/>
  <c r="L180" i="4"/>
  <c r="L198" i="4"/>
  <c r="L217" i="4"/>
  <c r="L235" i="4"/>
  <c r="M235" i="4" s="1"/>
  <c r="L253" i="4"/>
  <c r="L271" i="4"/>
  <c r="L290" i="4"/>
  <c r="L308" i="4"/>
  <c r="L326" i="4"/>
  <c r="L345" i="4"/>
  <c r="L363" i="4"/>
  <c r="L381" i="4"/>
  <c r="M381" i="4" s="1"/>
  <c r="L399" i="4"/>
  <c r="L418" i="4"/>
  <c r="L436" i="4"/>
  <c r="L452" i="4"/>
  <c r="L467" i="4"/>
  <c r="L482" i="4"/>
  <c r="L495" i="4"/>
  <c r="L511" i="4"/>
  <c r="L525" i="4"/>
  <c r="L540" i="4"/>
  <c r="L555" i="4"/>
  <c r="M555" i="4" s="1"/>
  <c r="L569" i="4"/>
  <c r="M569" i="4" s="1"/>
  <c r="L585" i="4"/>
  <c r="L598" i="4"/>
  <c r="L613" i="4"/>
  <c r="L628" i="4"/>
  <c r="L642" i="4"/>
  <c r="L658" i="4"/>
  <c r="L671" i="4"/>
  <c r="M671" i="4" s="1"/>
  <c r="L686" i="4"/>
  <c r="L701" i="4"/>
  <c r="L713" i="4"/>
  <c r="L727" i="4"/>
  <c r="L736" i="4"/>
  <c r="L745" i="4"/>
  <c r="L755" i="4"/>
  <c r="L764" i="4"/>
  <c r="L773" i="4"/>
  <c r="L782" i="4"/>
  <c r="L790" i="4"/>
  <c r="L798" i="4"/>
  <c r="L806" i="4"/>
  <c r="L814" i="4"/>
  <c r="L822" i="4"/>
  <c r="L830" i="4"/>
  <c r="L838" i="4"/>
  <c r="L846" i="4"/>
  <c r="L854" i="4"/>
  <c r="L862" i="4"/>
  <c r="L870" i="4"/>
  <c r="L878" i="4"/>
  <c r="L886" i="4"/>
  <c r="L894" i="4"/>
  <c r="L902" i="4"/>
  <c r="L910" i="4"/>
  <c r="L918" i="4"/>
  <c r="L926" i="4"/>
  <c r="L934" i="4"/>
  <c r="L942" i="4"/>
  <c r="L950" i="4"/>
  <c r="L958" i="4"/>
  <c r="L966" i="4"/>
  <c r="L974" i="4"/>
  <c r="L982" i="4"/>
  <c r="L990" i="4"/>
  <c r="L25" i="4"/>
  <c r="M25" i="4" s="1"/>
  <c r="L54" i="4"/>
  <c r="L83" i="4"/>
  <c r="L110" i="4"/>
  <c r="L141" i="4"/>
  <c r="M141" i="4" s="1"/>
  <c r="L171" i="4"/>
  <c r="L201" i="4"/>
  <c r="M201" i="4" s="1"/>
  <c r="L229" i="4"/>
  <c r="L257" i="4"/>
  <c r="L287" i="4"/>
  <c r="M287" i="4" s="1"/>
  <c r="L317" i="4"/>
  <c r="L347" i="4"/>
  <c r="L375" i="4"/>
  <c r="L403" i="4"/>
  <c r="L434" i="4"/>
  <c r="L459" i="4"/>
  <c r="L484" i="4"/>
  <c r="L507" i="4"/>
  <c r="M507" i="4" s="1"/>
  <c r="L530" i="4"/>
  <c r="L553" i="4"/>
  <c r="M553" i="4" s="1"/>
  <c r="L577" i="4"/>
  <c r="L601" i="4"/>
  <c r="L623" i="4"/>
  <c r="L646" i="4"/>
  <c r="L669" i="4"/>
  <c r="L694" i="4"/>
  <c r="L715" i="4"/>
  <c r="L734" i="4"/>
  <c r="L748" i="4"/>
  <c r="L763" i="4"/>
  <c r="L777" i="4"/>
  <c r="L791" i="4"/>
  <c r="L804" i="4"/>
  <c r="L816" i="4"/>
  <c r="L829" i="4"/>
  <c r="L842" i="4"/>
  <c r="L855" i="4"/>
  <c r="L868" i="4"/>
  <c r="L880" i="4"/>
  <c r="L893" i="4"/>
  <c r="L906" i="4"/>
  <c r="L919" i="4"/>
  <c r="L932" i="4"/>
  <c r="L944" i="4"/>
  <c r="L957" i="4"/>
  <c r="L970" i="4"/>
  <c r="M970" i="4" s="1"/>
  <c r="L983" i="4"/>
  <c r="M983" i="4" s="1"/>
  <c r="L995" i="4"/>
  <c r="L1004" i="4"/>
  <c r="L1013" i="4"/>
  <c r="L1022" i="4"/>
  <c r="L1031" i="4"/>
  <c r="L1040" i="4"/>
  <c r="L1050" i="4"/>
  <c r="L1059" i="4"/>
  <c r="L1068" i="4"/>
  <c r="L1076" i="4"/>
  <c r="L1084" i="4"/>
  <c r="L1092" i="4"/>
  <c r="L1100" i="4"/>
  <c r="L1108" i="4"/>
  <c r="L1116" i="4"/>
  <c r="L1124" i="4"/>
  <c r="L28" i="4"/>
  <c r="L55" i="4"/>
  <c r="L86" i="4"/>
  <c r="L116" i="4"/>
  <c r="L146" i="4"/>
  <c r="L174" i="4"/>
  <c r="L202" i="4"/>
  <c r="L233" i="4"/>
  <c r="M233" i="4" s="1"/>
  <c r="L262" i="4"/>
  <c r="L292" i="4"/>
  <c r="L321" i="4"/>
  <c r="L348" i="4"/>
  <c r="L379" i="4"/>
  <c r="M379" i="4" s="1"/>
  <c r="L409" i="4"/>
  <c r="L31" i="4"/>
  <c r="M31" i="4" s="1"/>
  <c r="L61" i="4"/>
  <c r="L91" i="4"/>
  <c r="L119" i="4"/>
  <c r="L147" i="4"/>
  <c r="L178" i="4"/>
  <c r="L207" i="4"/>
  <c r="L237" i="4"/>
  <c r="L266" i="4"/>
  <c r="L293" i="4"/>
  <c r="L324" i="4"/>
  <c r="L354" i="4"/>
  <c r="L383" i="4"/>
  <c r="L412" i="4"/>
  <c r="L439" i="4"/>
  <c r="L466" i="4"/>
  <c r="L489" i="4"/>
  <c r="M489" i="4" s="1"/>
  <c r="L513" i="4"/>
  <c r="L537" i="4"/>
  <c r="L558" i="4"/>
  <c r="L582" i="4"/>
  <c r="L605" i="4"/>
  <c r="L630" i="4"/>
  <c r="L653" i="4"/>
  <c r="L676" i="4"/>
  <c r="L699" i="4"/>
  <c r="L720" i="4"/>
  <c r="L737" i="4"/>
  <c r="M737" i="4" s="1"/>
  <c r="L752" i="4"/>
  <c r="L766" i="4"/>
  <c r="L781" i="4"/>
  <c r="L794" i="4"/>
  <c r="L807" i="4"/>
  <c r="L820" i="4"/>
  <c r="L832" i="4"/>
  <c r="L845" i="4"/>
  <c r="L858" i="4"/>
  <c r="L871" i="4"/>
  <c r="L884" i="4"/>
  <c r="L896" i="4"/>
  <c r="L909" i="4"/>
  <c r="L922" i="4"/>
  <c r="L935" i="4"/>
  <c r="L948" i="4"/>
  <c r="L960" i="4"/>
  <c r="L973" i="4"/>
  <c r="L986" i="4"/>
  <c r="L997" i="4"/>
  <c r="L1006" i="4"/>
  <c r="L1015" i="4"/>
  <c r="L1024" i="4"/>
  <c r="L1034" i="4"/>
  <c r="L1043" i="4"/>
  <c r="L1052" i="4"/>
  <c r="L1061" i="4"/>
  <c r="L1070" i="4"/>
  <c r="L1078" i="4"/>
  <c r="L1086" i="4"/>
  <c r="L1094" i="4"/>
  <c r="L1102" i="4"/>
  <c r="L1110" i="4"/>
  <c r="L1118" i="4"/>
  <c r="L36" i="4"/>
  <c r="L65" i="4"/>
  <c r="L92" i="4"/>
  <c r="L123" i="4"/>
  <c r="L153" i="4"/>
  <c r="L182" i="4"/>
  <c r="M182" i="4" s="1"/>
  <c r="L211" i="4"/>
  <c r="L238" i="4"/>
  <c r="L269" i="4"/>
  <c r="L299" i="4"/>
  <c r="L329" i="4"/>
  <c r="L357" i="4"/>
  <c r="L385" i="4"/>
  <c r="L415" i="4"/>
  <c r="L445" i="4"/>
  <c r="L468" i="4"/>
  <c r="L493" i="4"/>
  <c r="L514" i="4"/>
  <c r="L539" i="4"/>
  <c r="L43" i="4"/>
  <c r="L73" i="4"/>
  <c r="L101" i="4"/>
  <c r="L129" i="4"/>
  <c r="L159" i="4"/>
  <c r="L189" i="4"/>
  <c r="M189" i="4" s="1"/>
  <c r="L219" i="4"/>
  <c r="M219" i="4" s="1"/>
  <c r="L247" i="4"/>
  <c r="L275" i="4"/>
  <c r="L306" i="4"/>
  <c r="L335" i="4"/>
  <c r="L365" i="4"/>
  <c r="L394" i="4"/>
  <c r="L421" i="4"/>
  <c r="L450" i="4"/>
  <c r="L475" i="4"/>
  <c r="L498" i="4"/>
  <c r="L522" i="4"/>
  <c r="L543" i="4"/>
  <c r="L567" i="4"/>
  <c r="L591" i="4"/>
  <c r="L614" i="4"/>
  <c r="L639" i="4"/>
  <c r="L660" i="4"/>
  <c r="L685" i="4"/>
  <c r="L707" i="4"/>
  <c r="L728" i="4"/>
  <c r="L743" i="4"/>
  <c r="L757" i="4"/>
  <c r="L772" i="4"/>
  <c r="L786" i="4"/>
  <c r="L799" i="4"/>
  <c r="L812" i="4"/>
  <c r="L824" i="4"/>
  <c r="L837" i="4"/>
  <c r="L850" i="4"/>
  <c r="L863" i="4"/>
  <c r="L876" i="4"/>
  <c r="L888" i="4"/>
  <c r="L901" i="4"/>
  <c r="L914" i="4"/>
  <c r="L927" i="4"/>
  <c r="L940" i="4"/>
  <c r="L952" i="4"/>
  <c r="L965" i="4"/>
  <c r="L978" i="4"/>
  <c r="L991" i="4"/>
  <c r="L1000" i="4"/>
  <c r="L1010" i="4"/>
  <c r="L1019" i="4"/>
  <c r="L1028" i="4"/>
  <c r="L1037" i="4"/>
  <c r="L1046" i="4"/>
  <c r="L1055" i="4"/>
  <c r="L1064" i="4"/>
  <c r="L1073" i="4"/>
  <c r="L1081" i="4"/>
  <c r="L1089" i="4"/>
  <c r="L1097" i="4"/>
  <c r="L1105" i="4"/>
  <c r="L1113" i="4"/>
  <c r="L1121" i="4"/>
  <c r="L18" i="4"/>
  <c r="L46" i="4"/>
  <c r="L74" i="4"/>
  <c r="L105" i="4"/>
  <c r="M105" i="4" s="1"/>
  <c r="L134" i="4"/>
  <c r="L164" i="4"/>
  <c r="L193" i="4"/>
  <c r="L220" i="4"/>
  <c r="L251" i="4"/>
  <c r="L281" i="4"/>
  <c r="M281" i="4" s="1"/>
  <c r="L310" i="4"/>
  <c r="L339" i="4"/>
  <c r="L366" i="4"/>
  <c r="L397" i="4"/>
  <c r="L427" i="4"/>
  <c r="L454" i="4"/>
  <c r="L477" i="4"/>
  <c r="L500" i="4"/>
  <c r="M500" i="4" s="1"/>
  <c r="L523" i="4"/>
  <c r="L548" i="4"/>
  <c r="L50" i="4"/>
  <c r="L165" i="4"/>
  <c r="M165" i="4" s="1"/>
  <c r="L284" i="4"/>
  <c r="L402" i="4"/>
  <c r="L479" i="4"/>
  <c r="L541" i="4"/>
  <c r="L586" i="4"/>
  <c r="L621" i="4"/>
  <c r="L659" i="4"/>
  <c r="L697" i="4"/>
  <c r="L729" i="4"/>
  <c r="L753" i="4"/>
  <c r="L775" i="4"/>
  <c r="L797" i="4"/>
  <c r="L818" i="4"/>
  <c r="L839" i="4"/>
  <c r="L860" i="4"/>
  <c r="L879" i="4"/>
  <c r="M879" i="4" s="1"/>
  <c r="L900" i="4"/>
  <c r="L920" i="4"/>
  <c r="L941" i="4"/>
  <c r="L962" i="4"/>
  <c r="L981" i="4"/>
  <c r="L999" i="4"/>
  <c r="L1014" i="4"/>
  <c r="L1029" i="4"/>
  <c r="L1044" i="4"/>
  <c r="L1058" i="4"/>
  <c r="L1072" i="4"/>
  <c r="L1085" i="4"/>
  <c r="L1098" i="4"/>
  <c r="L1111" i="4"/>
  <c r="L1123" i="4"/>
  <c r="L79" i="4"/>
  <c r="L759" i="4"/>
  <c r="L844" i="4"/>
  <c r="L885" i="4"/>
  <c r="L925" i="4"/>
  <c r="L967" i="4"/>
  <c r="L1003" i="4"/>
  <c r="L1032" i="4"/>
  <c r="L1062" i="4"/>
  <c r="L1101" i="4"/>
  <c r="L214" i="4"/>
  <c r="M214" i="4" s="1"/>
  <c r="L674" i="4"/>
  <c r="L739" i="4"/>
  <c r="L784" i="4"/>
  <c r="L826" i="4"/>
  <c r="L866" i="4"/>
  <c r="M866" i="4" s="1"/>
  <c r="L908" i="4"/>
  <c r="L928" i="4"/>
  <c r="L968" i="4"/>
  <c r="L1005" i="4"/>
  <c r="L1035" i="4"/>
  <c r="L1063" i="4"/>
  <c r="L1090" i="4"/>
  <c r="L1103" i="4"/>
  <c r="M1103" i="4" s="1"/>
  <c r="L68" i="4"/>
  <c r="M68" i="4" s="1"/>
  <c r="L183" i="4"/>
  <c r="L302" i="4"/>
  <c r="L420" i="4"/>
  <c r="M420" i="4" s="1"/>
  <c r="L485" i="4"/>
  <c r="L550" i="4"/>
  <c r="L587" i="4"/>
  <c r="L626" i="4"/>
  <c r="L665" i="4"/>
  <c r="M665" i="4" s="1"/>
  <c r="L703" i="4"/>
  <c r="L732" i="4"/>
  <c r="L756" i="4"/>
  <c r="L780" i="4"/>
  <c r="L800" i="4"/>
  <c r="L821" i="4"/>
  <c r="L840" i="4"/>
  <c r="L861" i="4"/>
  <c r="L882" i="4"/>
  <c r="M882" i="4" s="1"/>
  <c r="L903" i="4"/>
  <c r="L924" i="4"/>
  <c r="M924" i="4" s="1"/>
  <c r="L943" i="4"/>
  <c r="L964" i="4"/>
  <c r="L984" i="4"/>
  <c r="L1002" i="4"/>
  <c r="L1016" i="4"/>
  <c r="L1030" i="4"/>
  <c r="L1045" i="4"/>
  <c r="L1060" i="4"/>
  <c r="L1074" i="4"/>
  <c r="L1087" i="4"/>
  <c r="M1087" i="4" s="1"/>
  <c r="L1099" i="4"/>
  <c r="L1112" i="4"/>
  <c r="L196" i="4"/>
  <c r="L311" i="4"/>
  <c r="L430" i="4"/>
  <c r="L494" i="4"/>
  <c r="L557" i="4"/>
  <c r="L595" i="4"/>
  <c r="L631" i="4"/>
  <c r="L668" i="4"/>
  <c r="M668" i="4" s="1"/>
  <c r="L704" i="4"/>
  <c r="L735" i="4"/>
  <c r="L783" i="4"/>
  <c r="L802" i="4"/>
  <c r="L823" i="4"/>
  <c r="L864" i="4"/>
  <c r="L904" i="4"/>
  <c r="L946" i="4"/>
  <c r="M946" i="4" s="1"/>
  <c r="L988" i="4"/>
  <c r="L1018" i="4"/>
  <c r="L1047" i="4"/>
  <c r="L1075" i="4"/>
  <c r="L1088" i="4"/>
  <c r="L1114" i="4"/>
  <c r="L98" i="4"/>
  <c r="L330" i="4"/>
  <c r="L438" i="4"/>
  <c r="L503" i="4"/>
  <c r="L562" i="4"/>
  <c r="L596" i="4"/>
  <c r="L635" i="4"/>
  <c r="L711" i="4"/>
  <c r="M711" i="4" s="1"/>
  <c r="L761" i="4"/>
  <c r="L805" i="4"/>
  <c r="M805" i="4" s="1"/>
  <c r="L847" i="4"/>
  <c r="L887" i="4"/>
  <c r="M887" i="4" s="1"/>
  <c r="L949" i="4"/>
  <c r="L989" i="4"/>
  <c r="L1020" i="4"/>
  <c r="L1048" i="4"/>
  <c r="L1077" i="4"/>
  <c r="L1115" i="4"/>
  <c r="L127" i="4"/>
  <c r="M127" i="4" s="1"/>
  <c r="L244" i="4"/>
  <c r="L361" i="4"/>
  <c r="M361" i="4" s="1"/>
  <c r="L457" i="4"/>
  <c r="L518" i="4"/>
  <c r="L571" i="4"/>
  <c r="M571" i="4" s="1"/>
  <c r="L610" i="4"/>
  <c r="L644" i="4"/>
  <c r="M644" i="4" s="1"/>
  <c r="L683" i="4"/>
  <c r="M683" i="4" s="1"/>
  <c r="L717" i="4"/>
  <c r="L744" i="4"/>
  <c r="L768" i="4"/>
  <c r="M768" i="4" s="1"/>
  <c r="L789" i="4"/>
  <c r="L810" i="4"/>
  <c r="L831" i="4"/>
  <c r="L852" i="4"/>
  <c r="L872" i="4"/>
  <c r="L892" i="4"/>
  <c r="L912" i="4"/>
  <c r="L933" i="4"/>
  <c r="L954" i="4"/>
  <c r="L975" i="4"/>
  <c r="L994" i="4"/>
  <c r="L1008" i="4"/>
  <c r="L1023" i="4"/>
  <c r="L1038" i="4"/>
  <c r="L1053" i="4"/>
  <c r="L1067" i="4"/>
  <c r="L1080" i="4"/>
  <c r="L1093" i="4"/>
  <c r="L1106" i="4"/>
  <c r="L1119" i="4"/>
  <c r="L19" i="4"/>
  <c r="L138" i="4"/>
  <c r="L255" i="4"/>
  <c r="M255" i="4" s="1"/>
  <c r="L372" i="4"/>
  <c r="L463" i="4"/>
  <c r="L527" i="4"/>
  <c r="M527" i="4" s="1"/>
  <c r="L573" i="4"/>
  <c r="L612" i="4"/>
  <c r="L650" i="4"/>
  <c r="M650" i="4" s="1"/>
  <c r="L687" i="4"/>
  <c r="L723" i="4"/>
  <c r="M723" i="4" s="1"/>
  <c r="L747" i="4"/>
  <c r="M747" i="4" s="1"/>
  <c r="L771" i="4"/>
  <c r="L792" i="4"/>
  <c r="L813" i="4"/>
  <c r="L834" i="4"/>
  <c r="L853" i="4"/>
  <c r="L874" i="4"/>
  <c r="L895" i="4"/>
  <c r="M895" i="4" s="1"/>
  <c r="L916" i="4"/>
  <c r="L936" i="4"/>
  <c r="L956" i="4"/>
  <c r="L976" i="4"/>
  <c r="L996" i="4"/>
  <c r="L1011" i="4"/>
  <c r="L1026" i="4"/>
  <c r="L1039" i="4"/>
  <c r="L1054" i="4"/>
  <c r="L1069" i="4"/>
  <c r="L1082" i="4"/>
  <c r="L1095" i="4"/>
  <c r="M1095" i="4" s="1"/>
  <c r="L1107" i="4"/>
  <c r="L1120" i="4"/>
  <c r="L37" i="4"/>
  <c r="L156" i="4"/>
  <c r="L274" i="4"/>
  <c r="M274" i="4" s="1"/>
  <c r="L390" i="4"/>
  <c r="M390" i="4" s="1"/>
  <c r="L470" i="4"/>
  <c r="L532" i="4"/>
  <c r="M532" i="4" s="1"/>
  <c r="L580" i="4"/>
  <c r="M580" i="4" s="1"/>
  <c r="L617" i="4"/>
  <c r="M617" i="4" s="1"/>
  <c r="L655" i="4"/>
  <c r="L690" i="4"/>
  <c r="L725" i="4"/>
  <c r="L750" i="4"/>
  <c r="M750" i="4" s="1"/>
  <c r="L774" i="4"/>
  <c r="L796" i="4"/>
  <c r="L815" i="4"/>
  <c r="L836" i="4"/>
  <c r="M836" i="4" s="1"/>
  <c r="L342" i="4"/>
  <c r="L741" i="4"/>
  <c r="L877" i="4"/>
  <c r="L959" i="4"/>
  <c r="L1027" i="4"/>
  <c r="L1083" i="4"/>
  <c r="L449" i="4"/>
  <c r="L765" i="4"/>
  <c r="L890" i="4"/>
  <c r="L972" i="4"/>
  <c r="L1036" i="4"/>
  <c r="L1091" i="4"/>
  <c r="L1051" i="4"/>
  <c r="L603" i="4"/>
  <c r="L998" i="4"/>
  <c r="L1109" i="4"/>
  <c r="L1021" i="4"/>
  <c r="L509" i="4"/>
  <c r="L788" i="4"/>
  <c r="L898" i="4"/>
  <c r="L980" i="4"/>
  <c r="L1042" i="4"/>
  <c r="L1096" i="4"/>
  <c r="L566" i="4"/>
  <c r="M566" i="4" s="1"/>
  <c r="L808" i="4"/>
  <c r="L911" i="4"/>
  <c r="L992" i="4"/>
  <c r="M992" i="4" s="1"/>
  <c r="L1104" i="4"/>
  <c r="L828" i="4"/>
  <c r="L917" i="4"/>
  <c r="L1056" i="4"/>
  <c r="L951" i="4"/>
  <c r="L641" i="4"/>
  <c r="L848" i="4"/>
  <c r="L930" i="4"/>
  <c r="L1007" i="4"/>
  <c r="M1007" i="4" s="1"/>
  <c r="L1066" i="4"/>
  <c r="L1117" i="4"/>
  <c r="L109" i="4"/>
  <c r="M109" i="4" s="1"/>
  <c r="L678" i="4"/>
  <c r="L856" i="4"/>
  <c r="L938" i="4"/>
  <c r="L1012" i="4"/>
  <c r="L1071" i="4"/>
  <c r="L1122" i="4"/>
  <c r="L226" i="4"/>
  <c r="L712" i="4"/>
  <c r="L869" i="4"/>
  <c r="L1079" i="4"/>
  <c r="L6" i="4"/>
  <c r="L14" i="4"/>
  <c r="L7" i="4"/>
  <c r="L15" i="4"/>
  <c r="L8" i="4"/>
  <c r="L16" i="4"/>
  <c r="L9" i="4"/>
  <c r="L17" i="4"/>
  <c r="L10" i="4"/>
  <c r="L11" i="4"/>
  <c r="L4" i="4"/>
  <c r="L12" i="4"/>
  <c r="L5" i="4"/>
  <c r="L13" i="4"/>
  <c r="L3" i="4"/>
  <c r="M3" i="4" s="1"/>
  <c r="AI4" i="4"/>
  <c r="AI25" i="4"/>
  <c r="AI207" i="4"/>
  <c r="AI108" i="4"/>
  <c r="AI202" i="4"/>
  <c r="AI326" i="4"/>
  <c r="AI452" i="4"/>
  <c r="AI425" i="4"/>
  <c r="AI103" i="4"/>
  <c r="AI183" i="4"/>
  <c r="AI305" i="4"/>
  <c r="AI428" i="4"/>
  <c r="AI247" i="4"/>
  <c r="AI258" i="4"/>
  <c r="AI424" i="4"/>
  <c r="AK244" i="4"/>
  <c r="AK160" i="4"/>
  <c r="AK272" i="4"/>
  <c r="AK449" i="4"/>
  <c r="AK385" i="4"/>
  <c r="AK166" i="4"/>
  <c r="AK91" i="4"/>
  <c r="AK157" i="4"/>
  <c r="AK251" i="4"/>
  <c r="AK222" i="4"/>
  <c r="AK472" i="4"/>
  <c r="AK18" i="4"/>
  <c r="AK190" i="4"/>
  <c r="AK107" i="4"/>
  <c r="AK475" i="4"/>
  <c r="AJ207" i="4"/>
  <c r="AK380" i="4"/>
  <c r="AK291" i="4"/>
  <c r="AK257" i="4"/>
  <c r="AK139" i="4"/>
  <c r="AK198" i="4"/>
  <c r="AK350" i="4"/>
  <c r="AK286" i="4"/>
  <c r="AK213" i="4"/>
  <c r="AJ204" i="4"/>
  <c r="AK315" i="4"/>
  <c r="AJ208" i="4"/>
  <c r="AK412" i="4"/>
  <c r="AK319" i="4"/>
  <c r="AK432" i="4"/>
  <c r="AK370" i="4"/>
  <c r="AK223" i="4"/>
  <c r="AK221" i="4"/>
  <c r="AK336" i="4"/>
  <c r="AK152" i="4"/>
  <c r="AK360" i="4"/>
  <c r="AK388" i="4"/>
  <c r="AK283" i="4"/>
  <c r="AK489" i="4"/>
  <c r="AK59" i="4"/>
  <c r="AK264" i="4"/>
  <c r="AK423" i="4"/>
  <c r="AK318" i="4"/>
  <c r="AK148" i="4"/>
  <c r="AK115" i="4"/>
  <c r="AK288" i="4"/>
  <c r="AK151" i="4"/>
  <c r="AK65" i="4"/>
  <c r="AK368" i="4"/>
  <c r="AK263" i="4"/>
  <c r="AK273" i="4"/>
  <c r="AJ327" i="4"/>
  <c r="AK124" i="4"/>
  <c r="AJ328" i="4"/>
  <c r="AK165" i="4"/>
  <c r="AJ6" i="4"/>
  <c r="AK386" i="4"/>
  <c r="AK262" i="4"/>
  <c r="AK73" i="4"/>
  <c r="AJ104" i="4"/>
  <c r="AK32" i="4"/>
  <c r="AK255" i="4"/>
  <c r="AJ183" i="4"/>
  <c r="AJ429" i="4"/>
  <c r="AK471" i="4"/>
  <c r="AK338" i="4"/>
  <c r="AJ203" i="4"/>
  <c r="AK349" i="4"/>
  <c r="AK246" i="4"/>
  <c r="AK254" i="4"/>
  <c r="AK488" i="4"/>
  <c r="AK206" i="4"/>
  <c r="AK193" i="4"/>
  <c r="AK144" i="4"/>
  <c r="AK443" i="4"/>
  <c r="AK276" i="4"/>
  <c r="AJ184" i="4"/>
  <c r="AK227" i="4"/>
  <c r="AK168" i="4"/>
  <c r="AJ110" i="4"/>
  <c r="AK71" i="4"/>
  <c r="AJ307" i="4"/>
  <c r="AK11" i="4"/>
  <c r="AJ326" i="4"/>
  <c r="AK270" i="4"/>
  <c r="AK31" i="4"/>
  <c r="AJ108" i="4"/>
  <c r="AK52" i="4"/>
  <c r="AJ306" i="4"/>
  <c r="AK306" i="4" s="1"/>
  <c r="AK89" i="4"/>
  <c r="AK354" i="4"/>
  <c r="AJ109" i="4"/>
  <c r="AK474" i="4"/>
  <c r="AK341" i="4"/>
  <c r="AK444" i="4"/>
  <c r="AK64" i="4"/>
  <c r="AK111" i="4"/>
  <c r="AK50" i="4"/>
  <c r="AJ424" i="4"/>
  <c r="AK445" i="4"/>
  <c r="AK149" i="4"/>
  <c r="AK9" i="4"/>
  <c r="AK321" i="4"/>
  <c r="AK348" i="4"/>
  <c r="AK33" i="4"/>
  <c r="AK192" i="4"/>
  <c r="AK357" i="4"/>
  <c r="AK234" i="4"/>
  <c r="AK140" i="4"/>
  <c r="AK447" i="4"/>
  <c r="AK431" i="4"/>
  <c r="AK163" i="4"/>
  <c r="AK146" i="4"/>
  <c r="AK92" i="4"/>
  <c r="AK98" i="4"/>
  <c r="AK317" i="4"/>
  <c r="AJ430" i="4"/>
  <c r="AK430" i="4" s="1"/>
  <c r="AK114" i="4"/>
  <c r="AJ247" i="4"/>
  <c r="AJ209" i="4"/>
  <c r="AK42" i="4"/>
  <c r="AJ427" i="4"/>
  <c r="AK58" i="4"/>
  <c r="AK187" i="4"/>
  <c r="AJ248" i="4"/>
  <c r="AK418" i="4"/>
  <c r="AK307" i="4"/>
  <c r="AK268" i="4"/>
  <c r="AK41" i="4"/>
  <c r="AK456" i="4"/>
  <c r="AK329" i="4"/>
  <c r="AJ105" i="4"/>
  <c r="AK214" i="4"/>
  <c r="AK34" i="4"/>
  <c r="AK229" i="4"/>
  <c r="AK188" i="4"/>
  <c r="AK62" i="4"/>
  <c r="AK130" i="4"/>
  <c r="AK51" i="4"/>
  <c r="AK361" i="4"/>
  <c r="AK158" i="4"/>
  <c r="AJ453" i="4"/>
  <c r="AJ305" i="4"/>
  <c r="AJ103" i="4"/>
  <c r="AK245" i="4"/>
  <c r="AK119" i="4"/>
  <c r="AK232" i="4"/>
  <c r="AK309" i="4"/>
  <c r="AK335" i="4"/>
  <c r="AK235" i="4"/>
  <c r="AK346" i="4"/>
  <c r="AK8" i="4"/>
  <c r="AK271" i="4"/>
  <c r="AK481" i="4"/>
  <c r="AK104" i="4"/>
  <c r="AK177" i="4"/>
  <c r="AK282" i="4"/>
  <c r="AJ249" i="4"/>
  <c r="AK138" i="4"/>
  <c r="AK310" i="4"/>
  <c r="AK99" i="4"/>
  <c r="AK486" i="4"/>
  <c r="B16" i="6"/>
  <c r="AK218" i="4"/>
  <c r="AK358" i="4"/>
  <c r="AK97" i="4"/>
  <c r="AK106" i="4"/>
  <c r="AK201" i="4"/>
  <c r="AJ452" i="4"/>
  <c r="AK453" i="4"/>
  <c r="AK482" i="4"/>
  <c r="AK128" i="4"/>
  <c r="AK135" i="4"/>
  <c r="AK316" i="4"/>
  <c r="AK17" i="4"/>
  <c r="AK182" i="4"/>
  <c r="AK308" i="4"/>
  <c r="AK147" i="4"/>
  <c r="AK355" i="4"/>
  <c r="AK330" i="4"/>
  <c r="AK186" i="4"/>
  <c r="AK15" i="4"/>
  <c r="AJ185" i="4"/>
  <c r="AK369" i="4"/>
  <c r="AK366" i="4"/>
  <c r="AK94" i="4"/>
  <c r="AK379" i="4"/>
  <c r="AK204" i="4"/>
  <c r="AK339" i="4"/>
  <c r="AJ428" i="4"/>
  <c r="AK455" i="4"/>
  <c r="AJ258" i="4"/>
  <c r="AK195" i="4"/>
  <c r="AJ202" i="4"/>
  <c r="AJ425" i="4"/>
  <c r="AK110" i="4"/>
  <c r="AJ454" i="4"/>
  <c r="AK16" i="4"/>
  <c r="AK243" i="4"/>
  <c r="AK502" i="4"/>
  <c r="AK356" i="4"/>
  <c r="AK55" i="4"/>
  <c r="AK10" i="4"/>
  <c r="AK384" i="4"/>
  <c r="AK484" i="4"/>
  <c r="AK261" i="4"/>
  <c r="AJ260" i="4"/>
  <c r="AK328" i="4"/>
  <c r="AJ25" i="4"/>
  <c r="AK164" i="4"/>
  <c r="AK205" i="4"/>
  <c r="AK421" i="4"/>
  <c r="AK422" i="4"/>
  <c r="AK256" i="4"/>
  <c r="AK483" i="4"/>
  <c r="AK285" i="4"/>
  <c r="AK121" i="4"/>
  <c r="AK145" i="4"/>
  <c r="AK293" i="4"/>
  <c r="AK129" i="4"/>
  <c r="AK57" i="4"/>
  <c r="AK387" i="4"/>
  <c r="AK312" i="4"/>
  <c r="AK362" i="4"/>
  <c r="AK61" i="4"/>
  <c r="AK219" i="4"/>
  <c r="AK493" i="4"/>
  <c r="AK126" i="4"/>
  <c r="AK274" i="4"/>
  <c r="AK383" i="4"/>
  <c r="AK250" i="4"/>
  <c r="AK200" i="4"/>
  <c r="AK267" i="4"/>
  <c r="AK125" i="4"/>
  <c r="AJ259" i="4"/>
  <c r="AK120" i="4"/>
  <c r="AK210" i="4"/>
  <c r="AK150" i="4"/>
  <c r="AK359" i="4"/>
  <c r="AK155" i="4"/>
  <c r="AK413" i="4"/>
  <c r="AK112" i="4"/>
  <c r="AK438" i="4"/>
  <c r="AK485" i="4"/>
  <c r="AK14" i="4"/>
  <c r="AK327" i="4"/>
  <c r="AJ426" i="4"/>
  <c r="AK429" i="4"/>
  <c r="M534" i="4" l="1"/>
  <c r="M185" i="4"/>
  <c r="M826" i="4"/>
  <c r="M306" i="4"/>
  <c r="M262" i="4"/>
  <c r="M43" i="4"/>
  <c r="M598" i="4"/>
  <c r="M739" i="4"/>
  <c r="M452" i="4"/>
  <c r="M759" i="4"/>
  <c r="M159" i="4"/>
  <c r="M116" i="4"/>
  <c r="M86" i="4"/>
  <c r="M525" i="4"/>
  <c r="M335" i="4"/>
  <c r="M465" i="4"/>
  <c r="M113" i="4"/>
  <c r="M561" i="4"/>
  <c r="M177" i="4"/>
  <c r="M241" i="4"/>
  <c r="M369" i="4"/>
  <c r="M433" i="4"/>
  <c r="M796" i="4"/>
  <c r="M868" i="4"/>
  <c r="M972" i="4"/>
  <c r="M951" i="4"/>
  <c r="M482" i="4"/>
  <c r="M701" i="4"/>
  <c r="M356" i="4"/>
  <c r="M210" i="4"/>
  <c r="M63" i="4"/>
  <c r="M628" i="4"/>
  <c r="M429" i="4"/>
  <c r="M283" i="4"/>
  <c r="M225" i="4"/>
  <c r="M33" i="4"/>
  <c r="M161" i="4"/>
  <c r="M831" i="4"/>
  <c r="M339" i="4"/>
  <c r="M980" i="4"/>
  <c r="M595" i="4"/>
  <c r="M954" i="4"/>
  <c r="M46" i="4"/>
  <c r="M788" i="4"/>
  <c r="M916" i="4"/>
  <c r="M477" i="4"/>
  <c r="M890" i="4"/>
  <c r="M1018" i="4"/>
  <c r="M765" i="4"/>
  <c r="M852" i="4"/>
  <c r="M153" i="4"/>
  <c r="M537" i="4"/>
  <c r="M217" i="4"/>
  <c r="M345" i="4"/>
  <c r="M601" i="4"/>
  <c r="M409" i="4"/>
  <c r="M774" i="4"/>
  <c r="M1122" i="4"/>
  <c r="M959" i="4"/>
  <c r="M877" i="4"/>
  <c r="M494" i="4"/>
  <c r="M37" i="4"/>
  <c r="M735" i="4"/>
  <c r="M1101" i="4"/>
  <c r="M1056" i="4"/>
  <c r="M1032" i="4"/>
  <c r="M839" i="4"/>
  <c r="M727" i="4"/>
  <c r="M828" i="4"/>
  <c r="M930" i="4"/>
  <c r="M639" i="4"/>
  <c r="M493" i="4"/>
  <c r="M573" i="4"/>
  <c r="M385" i="4"/>
  <c r="M324" i="4"/>
  <c r="M646" i="4"/>
  <c r="M470" i="4"/>
  <c r="M513" i="4"/>
  <c r="M61" i="4"/>
  <c r="M251" i="4"/>
  <c r="M65" i="4"/>
  <c r="M577" i="4"/>
  <c r="M911" i="4"/>
  <c r="M690" i="4"/>
  <c r="M783" i="4"/>
  <c r="M207" i="4"/>
  <c r="M1079" i="4"/>
  <c r="M641" i="4"/>
  <c r="M808" i="4"/>
  <c r="M717" i="4"/>
  <c r="M427" i="4"/>
  <c r="M193" i="4"/>
  <c r="M178" i="4"/>
  <c r="M869" i="4"/>
  <c r="M847" i="4"/>
  <c r="M397" i="4"/>
  <c r="M129" i="4"/>
  <c r="M321" i="4"/>
  <c r="M449" i="4"/>
  <c r="M134" i="4"/>
  <c r="M543" i="4"/>
  <c r="M354" i="4"/>
  <c r="M257" i="4"/>
  <c r="M434" i="4"/>
  <c r="M1074" i="4"/>
  <c r="M994" i="4"/>
  <c r="M956" i="4"/>
  <c r="M498" i="4"/>
  <c r="M802" i="4"/>
  <c r="M674" i="4"/>
  <c r="M138" i="4"/>
  <c r="M892" i="4"/>
  <c r="M503" i="4"/>
  <c r="M1093" i="4"/>
  <c r="M818" i="4"/>
  <c r="M1010" i="4"/>
  <c r="M823" i="4"/>
  <c r="M780" i="4"/>
  <c r="M541" i="4"/>
  <c r="M933" i="4"/>
  <c r="M756" i="4"/>
  <c r="M844" i="4"/>
  <c r="M1023" i="4"/>
  <c r="M908" i="4"/>
  <c r="M625" i="4"/>
  <c r="M689" i="4"/>
  <c r="M442" i="4"/>
  <c r="M295" i="4"/>
  <c r="M222" i="4"/>
  <c r="M149" i="4"/>
  <c r="M76" i="4"/>
  <c r="M502" i="4"/>
  <c r="M497" i="4"/>
  <c r="M575" i="4"/>
  <c r="M289" i="4"/>
  <c r="M353" i="4"/>
  <c r="M417" i="4"/>
  <c r="M481" i="4"/>
  <c r="M545" i="4"/>
  <c r="M673" i="4"/>
  <c r="M473" i="4"/>
  <c r="M308" i="4"/>
  <c r="M162" i="4"/>
  <c r="M278" i="4"/>
  <c r="M132" i="4"/>
  <c r="M715" i="4"/>
  <c r="M779" i="4"/>
  <c r="M610" i="4"/>
  <c r="M98" i="4"/>
  <c r="M411" i="4"/>
  <c r="M118" i="4"/>
  <c r="M1066" i="4"/>
  <c r="M463" i="4"/>
  <c r="M938" i="4"/>
  <c r="M741" i="4"/>
  <c r="M156" i="4"/>
  <c r="M244" i="4"/>
  <c r="M589" i="4"/>
  <c r="M326" i="4"/>
  <c r="M180" i="4"/>
  <c r="M34" i="4"/>
  <c r="M443" i="4"/>
  <c r="M150" i="4"/>
  <c r="M347" i="4"/>
  <c r="M662" i="4"/>
  <c r="M546" i="4"/>
  <c r="M54" i="4"/>
  <c r="M399" i="4"/>
  <c r="M253" i="4"/>
  <c r="M107" i="4"/>
  <c r="M516" i="4"/>
  <c r="M731" i="4"/>
  <c r="M370" i="4"/>
  <c r="M223" i="4"/>
  <c r="M77" i="4"/>
  <c r="M204" i="4"/>
  <c r="M58" i="4"/>
  <c r="M28" i="4"/>
  <c r="M174" i="4"/>
  <c r="M872" i="4"/>
  <c r="M659" i="4"/>
  <c r="M351" i="4"/>
  <c r="M205" i="4"/>
  <c r="M59" i="4"/>
  <c r="M917" i="4"/>
  <c r="M864" i="4"/>
  <c r="M359" i="4"/>
  <c r="M286" i="4"/>
  <c r="M213" i="4"/>
  <c r="M140" i="4"/>
  <c r="M67" i="4"/>
  <c r="M1077" i="4"/>
  <c r="M761" i="4"/>
  <c r="M621" i="4"/>
  <c r="M548" i="4"/>
  <c r="M550" i="4"/>
  <c r="M1104" i="4"/>
  <c r="M485" i="4"/>
  <c r="M475" i="4"/>
  <c r="M807" i="4"/>
  <c r="M1005" i="4"/>
  <c r="M949" i="4"/>
  <c r="M430" i="4"/>
  <c r="M732" i="4"/>
  <c r="M1058" i="4"/>
  <c r="M402" i="4"/>
  <c r="M454" i="4"/>
  <c r="M36" i="4"/>
  <c r="M284" i="4"/>
  <c r="M694" i="4"/>
  <c r="M692" i="4"/>
  <c r="M619" i="4"/>
  <c r="M1036" i="4"/>
  <c r="M755" i="4"/>
  <c r="M330" i="4"/>
  <c r="M1114" i="4"/>
  <c r="M800" i="4"/>
  <c r="M447" i="4"/>
  <c r="M301" i="4"/>
  <c r="M155" i="4"/>
  <c r="M1047" i="4"/>
  <c r="M1045" i="4"/>
  <c r="M350" i="4"/>
  <c r="M277" i="4"/>
  <c r="M898" i="4"/>
  <c r="M962" i="4"/>
  <c r="M1026" i="4"/>
  <c r="M678" i="4"/>
  <c r="M438" i="4"/>
  <c r="M704" i="4"/>
  <c r="M697" i="4"/>
  <c r="M834" i="4"/>
  <c r="M1106" i="4"/>
  <c r="M1111" i="4"/>
  <c r="M1042" i="4"/>
  <c r="M603" i="4"/>
  <c r="M73" i="4"/>
  <c r="M329" i="4"/>
  <c r="M725" i="4"/>
  <c r="M457" i="4"/>
  <c r="M1060" i="4"/>
  <c r="M479" i="4"/>
  <c r="M237" i="4"/>
  <c r="M509" i="4"/>
  <c r="M655" i="4"/>
  <c r="M164" i="4"/>
  <c r="M626" i="4"/>
  <c r="M101" i="4"/>
  <c r="M810" i="4"/>
  <c r="M964" i="4"/>
  <c r="M557" i="4"/>
  <c r="M943" i="4"/>
  <c r="M1085" i="4"/>
  <c r="M171" i="4"/>
  <c r="M653" i="4"/>
  <c r="M744" i="4"/>
  <c r="M302" i="4"/>
  <c r="M920" i="4"/>
  <c r="M753" i="4"/>
  <c r="M630" i="4"/>
  <c r="M874" i="4"/>
  <c r="M1038" i="4"/>
  <c r="M703" i="4"/>
  <c r="M900" i="4"/>
  <c r="M348" i="4"/>
  <c r="M317" i="4"/>
  <c r="M815" i="4"/>
  <c r="M1002" i="4"/>
  <c r="M1014" i="4"/>
  <c r="M484" i="4"/>
  <c r="M1035" i="4"/>
  <c r="M338" i="4"/>
  <c r="M191" i="4"/>
  <c r="M45" i="4"/>
  <c r="M1044" i="4"/>
  <c r="M55" i="4"/>
  <c r="M967" i="4"/>
  <c r="M357" i="4"/>
  <c r="M198" i="4"/>
  <c r="M52" i="4"/>
  <c r="M637" i="4"/>
  <c r="M249" i="4"/>
  <c r="M936" i="4"/>
  <c r="M505" i="4"/>
  <c r="M315" i="4"/>
  <c r="M22" i="4"/>
  <c r="M313" i="4"/>
  <c r="M794" i="4"/>
  <c r="M562" i="4"/>
  <c r="M903" i="4"/>
  <c r="M146" i="4"/>
  <c r="M709" i="4"/>
  <c r="M441" i="4"/>
  <c r="M856" i="4"/>
  <c r="M687" i="4"/>
  <c r="M871" i="4"/>
  <c r="M658" i="4"/>
  <c r="M418" i="4"/>
  <c r="M271" i="4"/>
  <c r="M125" i="4"/>
  <c r="M461" i="4"/>
  <c r="M466" i="4"/>
  <c r="M1109" i="4"/>
  <c r="M988" i="4"/>
  <c r="M79" i="4"/>
  <c r="M365" i="4"/>
  <c r="M211" i="4"/>
  <c r="M564" i="4"/>
  <c r="M633" i="4"/>
  <c r="M388" i="4"/>
  <c r="M242" i="4"/>
  <c r="M95" i="4"/>
  <c r="M57" i="4"/>
  <c r="M860" i="4"/>
  <c r="M728" i="4"/>
  <c r="M415" i="4"/>
  <c r="M292" i="4"/>
  <c r="M511" i="4"/>
  <c r="M121" i="4"/>
  <c r="M1112" i="4"/>
  <c r="M840" i="4"/>
  <c r="M813" i="4"/>
  <c r="M821" i="4"/>
  <c r="M522" i="4"/>
  <c r="M265" i="4"/>
  <c r="M514" i="4"/>
  <c r="M311" i="4"/>
  <c r="M1016" i="4"/>
  <c r="M1075" i="4"/>
  <c r="M594" i="4"/>
  <c r="M1021" i="4"/>
  <c r="M667" i="4"/>
  <c r="M1107" i="4"/>
  <c r="M1120" i="4"/>
  <c r="M853" i="4"/>
  <c r="M1083" i="4"/>
  <c r="M1088" i="4"/>
  <c r="M612" i="4"/>
  <c r="M220" i="4"/>
  <c r="M914" i="4"/>
  <c r="M812" i="4"/>
  <c r="M763" i="4"/>
  <c r="M585" i="4"/>
  <c r="M196" i="4"/>
  <c r="M1030" i="4"/>
  <c r="M247" i="4"/>
  <c r="M582" i="4"/>
  <c r="M383" i="4"/>
  <c r="M226" i="4"/>
  <c r="M771" i="4"/>
  <c r="M786" i="4"/>
  <c r="M342" i="4"/>
  <c r="M372" i="4"/>
  <c r="M978" i="4"/>
  <c r="M91" i="4"/>
  <c r="M518" i="4"/>
  <c r="M635" i="4"/>
  <c r="M984" i="4"/>
  <c r="M394" i="4"/>
  <c r="M699" i="4"/>
  <c r="M14" i="4"/>
  <c r="M989" i="4"/>
  <c r="M310" i="4"/>
  <c r="M850" i="4"/>
  <c r="M676" i="4"/>
  <c r="M137" i="4"/>
  <c r="M92" i="4"/>
  <c r="M712" i="4"/>
  <c r="M861" i="4"/>
  <c r="M1091" i="4"/>
  <c r="M996" i="4"/>
  <c r="M927" i="4"/>
  <c r="M707" i="4"/>
  <c r="M986" i="4"/>
  <c r="M884" i="4"/>
  <c r="M246" i="4"/>
  <c r="M100" i="4"/>
  <c r="M529" i="4"/>
  <c r="M685" i="4"/>
  <c r="M123" i="4"/>
  <c r="M605" i="4"/>
  <c r="M412" i="4"/>
  <c r="M1050" i="4"/>
  <c r="M593" i="4"/>
  <c r="M81" i="4"/>
  <c r="M792" i="4"/>
  <c r="M183" i="4"/>
  <c r="M729" i="4"/>
  <c r="M799" i="4"/>
  <c r="M539" i="4"/>
  <c r="M858" i="4"/>
  <c r="M752" i="4"/>
  <c r="M657" i="4"/>
  <c r="M145" i="4"/>
  <c r="M1069" i="4"/>
  <c r="M991" i="4"/>
  <c r="M299" i="4"/>
  <c r="M948" i="4"/>
  <c r="M119" i="4"/>
  <c r="M209" i="4"/>
  <c r="M998" i="4"/>
  <c r="M50" i="4"/>
  <c r="M614" i="4"/>
  <c r="M269" i="4"/>
  <c r="M720" i="4"/>
  <c r="M319" i="4"/>
  <c r="M173" i="4"/>
  <c r="M27" i="4"/>
  <c r="M273" i="4"/>
  <c r="M7" i="4"/>
  <c r="M1071" i="4"/>
  <c r="M863" i="4"/>
  <c r="M591" i="4"/>
  <c r="M238" i="4"/>
  <c r="M922" i="4"/>
  <c r="M820" i="4"/>
  <c r="M337" i="4"/>
  <c r="M11" i="4"/>
  <c r="M1012" i="4"/>
  <c r="M445" i="4"/>
  <c r="M266" i="4"/>
  <c r="M401" i="4"/>
  <c r="M935" i="4"/>
  <c r="M1099" i="4"/>
  <c r="M587" i="4"/>
  <c r="M976" i="4"/>
  <c r="M6" i="4"/>
  <c r="M719" i="4"/>
  <c r="M414" i="4"/>
  <c r="M341" i="4"/>
  <c r="M268" i="4"/>
  <c r="M195" i="4"/>
  <c r="M122" i="4"/>
  <c r="M941" i="4"/>
  <c r="M1029" i="4"/>
  <c r="M596" i="4"/>
  <c r="M1098" i="4"/>
  <c r="M423" i="4"/>
  <c r="M131" i="4"/>
  <c r="M4" i="4"/>
  <c r="M10" i="4"/>
  <c r="M848" i="4"/>
  <c r="M1011" i="4"/>
  <c r="M19" i="4"/>
  <c r="M1053" i="4"/>
  <c r="M1090" i="4"/>
  <c r="M1062" i="4"/>
  <c r="M940" i="4"/>
  <c r="M791" i="4"/>
  <c r="M459" i="4"/>
  <c r="M229" i="4"/>
  <c r="M363" i="4"/>
  <c r="M70" i="4"/>
  <c r="M777" i="4"/>
  <c r="M623" i="4"/>
  <c r="M396" i="4"/>
  <c r="M323" i="4"/>
  <c r="M250" i="4"/>
  <c r="M103" i="4"/>
  <c r="M30" i="4"/>
  <c r="M1082" i="4"/>
  <c r="M1119" i="4"/>
  <c r="M147" i="4"/>
  <c r="M855" i="4"/>
  <c r="M375" i="4"/>
  <c r="M387" i="4"/>
  <c r="M314" i="4"/>
  <c r="M167" i="4"/>
  <c r="M94" i="4"/>
  <c r="M21" i="4"/>
  <c r="M13" i="4"/>
  <c r="M16" i="4"/>
  <c r="M1117" i="4"/>
  <c r="M1034" i="4"/>
  <c r="M842" i="4"/>
  <c r="M734" i="4"/>
  <c r="M436" i="4"/>
  <c r="M290" i="4"/>
  <c r="M143" i="4"/>
  <c r="M378" i="4"/>
  <c r="M231" i="4"/>
  <c r="M158" i="4"/>
  <c r="M85" i="4"/>
  <c r="M1096" i="4"/>
  <c r="M975" i="4"/>
  <c r="M1048" i="4"/>
  <c r="M904" i="4"/>
  <c r="M631" i="4"/>
  <c r="M928" i="4"/>
  <c r="M885" i="4"/>
  <c r="M876" i="4"/>
  <c r="M932" i="4"/>
  <c r="M530" i="4"/>
  <c r="M83" i="4"/>
  <c r="M649" i="4"/>
  <c r="M406" i="4"/>
  <c r="M260" i="4"/>
  <c r="M114" i="4"/>
  <c r="M1039" i="4"/>
  <c r="M1020" i="4"/>
  <c r="M468" i="4"/>
  <c r="M919" i="4"/>
  <c r="M1051" i="4"/>
  <c r="M586" i="4"/>
  <c r="M523" i="4"/>
  <c r="M74" i="4"/>
  <c r="M743" i="4"/>
  <c r="M202" i="4"/>
  <c r="M906" i="4"/>
  <c r="M804" i="4"/>
  <c r="M1027" i="4"/>
  <c r="M17" i="4"/>
  <c r="M968" i="4"/>
  <c r="M366" i="4"/>
  <c r="M912" i="4"/>
  <c r="M797" i="4"/>
  <c r="M1097" i="4"/>
  <c r="M1028" i="4"/>
  <c r="M837" i="4"/>
  <c r="M1070" i="4"/>
  <c r="M997" i="4"/>
  <c r="M896" i="4"/>
  <c r="M1068" i="4"/>
  <c r="M995" i="4"/>
  <c r="M893" i="4"/>
  <c r="M1063" i="4"/>
  <c r="M784" i="4"/>
  <c r="M1072" i="4"/>
  <c r="M775" i="4"/>
  <c r="M18" i="4"/>
  <c r="M1089" i="4"/>
  <c r="M1019" i="4"/>
  <c r="M824" i="4"/>
  <c r="M1061" i="4"/>
  <c r="M781" i="4"/>
  <c r="M439" i="4"/>
  <c r="M1124" i="4"/>
  <c r="M1059" i="4"/>
  <c r="M9" i="4"/>
  <c r="M1003" i="4"/>
  <c r="M1081" i="4"/>
  <c r="M275" i="4"/>
  <c r="M1118" i="4"/>
  <c r="M1052" i="4"/>
  <c r="M973" i="4"/>
  <c r="M766" i="4"/>
  <c r="M1008" i="4"/>
  <c r="M1115" i="4"/>
  <c r="M1073" i="4"/>
  <c r="M1000" i="4"/>
  <c r="M901" i="4"/>
  <c r="M660" i="4"/>
  <c r="M1110" i="4"/>
  <c r="M1043" i="4"/>
  <c r="M960" i="4"/>
  <c r="M1108" i="4"/>
  <c r="M1040" i="4"/>
  <c r="M957" i="4"/>
  <c r="M925" i="4"/>
  <c r="M1064" i="4"/>
  <c r="M888" i="4"/>
  <c r="M450" i="4"/>
  <c r="M1102" i="4"/>
  <c r="M845" i="4"/>
  <c r="M558" i="4"/>
  <c r="M1100" i="4"/>
  <c r="M1031" i="4"/>
  <c r="M944" i="4"/>
  <c r="M12" i="4"/>
  <c r="M15" i="4"/>
  <c r="M1054" i="4"/>
  <c r="M1123" i="4"/>
  <c r="M1121" i="4"/>
  <c r="M1055" i="4"/>
  <c r="M772" i="4"/>
  <c r="M421" i="4"/>
  <c r="M1094" i="4"/>
  <c r="M1024" i="4"/>
  <c r="M832" i="4"/>
  <c r="M1092" i="4"/>
  <c r="M1080" i="4"/>
  <c r="M789" i="4"/>
  <c r="M999" i="4"/>
  <c r="M1113" i="4"/>
  <c r="M1046" i="4"/>
  <c r="M965" i="4"/>
  <c r="M757" i="4"/>
  <c r="M1086" i="4"/>
  <c r="M1015" i="4"/>
  <c r="M293" i="4"/>
  <c r="M1084" i="4"/>
  <c r="M1013" i="4"/>
  <c r="M1067" i="4"/>
  <c r="M981" i="4"/>
  <c r="M1105" i="4"/>
  <c r="M1037" i="4"/>
  <c r="M952" i="4"/>
  <c r="M567" i="4"/>
  <c r="M1078" i="4"/>
  <c r="M1006" i="4"/>
  <c r="M909" i="4"/>
  <c r="M1076" i="4"/>
  <c r="M1004" i="4"/>
  <c r="M990" i="4"/>
  <c r="M926" i="4"/>
  <c r="M862" i="4"/>
  <c r="M798" i="4"/>
  <c r="M613" i="4"/>
  <c r="M495" i="4"/>
  <c r="M947" i="4"/>
  <c r="M883" i="4"/>
  <c r="M819" i="4"/>
  <c r="M751" i="4"/>
  <c r="M651" i="4"/>
  <c r="M1049" i="4"/>
  <c r="M985" i="4"/>
  <c r="M921" i="4"/>
  <c r="M857" i="4"/>
  <c r="M793" i="4"/>
  <c r="M604" i="4"/>
  <c r="M486" i="4"/>
  <c r="M684" i="4"/>
  <c r="M611" i="4"/>
  <c r="M538" i="4"/>
  <c r="M391" i="4"/>
  <c r="M318" i="4"/>
  <c r="M245" i="4"/>
  <c r="M172" i="4"/>
  <c r="M99" i="4"/>
  <c r="M26" i="4"/>
  <c r="M663" i="4"/>
  <c r="M590" i="4"/>
  <c r="M517" i="4"/>
  <c r="M444" i="4"/>
  <c r="M371" i="4"/>
  <c r="M298" i="4"/>
  <c r="M151" i="4"/>
  <c r="M78" i="4"/>
  <c r="M770" i="4"/>
  <c r="M706" i="4"/>
  <c r="M634" i="4"/>
  <c r="M487" i="4"/>
  <c r="M404" i="4"/>
  <c r="M331" i="4"/>
  <c r="M258" i="4"/>
  <c r="M111" i="4"/>
  <c r="M38" i="4"/>
  <c r="M656" i="4"/>
  <c r="M592" i="4"/>
  <c r="M528" i="4"/>
  <c r="M464" i="4"/>
  <c r="M400" i="4"/>
  <c r="M336" i="4"/>
  <c r="M272" i="4"/>
  <c r="M208" i="4"/>
  <c r="M144" i="4"/>
  <c r="M80" i="4"/>
  <c r="M880" i="4"/>
  <c r="M982" i="4"/>
  <c r="M918" i="4"/>
  <c r="M854" i="4"/>
  <c r="M790" i="4"/>
  <c r="M713" i="4"/>
  <c r="M939" i="4"/>
  <c r="M875" i="4"/>
  <c r="M811" i="4"/>
  <c r="M742" i="4"/>
  <c r="M1041" i="4"/>
  <c r="M977" i="4"/>
  <c r="M913" i="4"/>
  <c r="M849" i="4"/>
  <c r="M785" i="4"/>
  <c r="M705" i="4"/>
  <c r="M675" i="4"/>
  <c r="M602" i="4"/>
  <c r="M455" i="4"/>
  <c r="M382" i="4"/>
  <c r="M309" i="4"/>
  <c r="M236" i="4"/>
  <c r="M163" i="4"/>
  <c r="M90" i="4"/>
  <c r="M724" i="4"/>
  <c r="M654" i="4"/>
  <c r="M581" i="4"/>
  <c r="M508" i="4"/>
  <c r="M435" i="4"/>
  <c r="M362" i="4"/>
  <c r="M215" i="4"/>
  <c r="M142" i="4"/>
  <c r="M69" i="4"/>
  <c r="M762" i="4"/>
  <c r="M698" i="4"/>
  <c r="M551" i="4"/>
  <c r="M478" i="4"/>
  <c r="M405" i="4"/>
  <c r="M332" i="4"/>
  <c r="M259" i="4"/>
  <c r="M186" i="4"/>
  <c r="M39" i="4"/>
  <c r="M395" i="4"/>
  <c r="M322" i="4"/>
  <c r="M175" i="4"/>
  <c r="M102" i="4"/>
  <c r="M29" i="4"/>
  <c r="M648" i="4"/>
  <c r="M584" i="4"/>
  <c r="M520" i="4"/>
  <c r="M456" i="4"/>
  <c r="M392" i="4"/>
  <c r="M328" i="4"/>
  <c r="M264" i="4"/>
  <c r="M200" i="4"/>
  <c r="M136" i="4"/>
  <c r="M72" i="4"/>
  <c r="M1116" i="4"/>
  <c r="M403" i="4"/>
  <c r="M974" i="4"/>
  <c r="M910" i="4"/>
  <c r="M846" i="4"/>
  <c r="M782" i="4"/>
  <c r="M467" i="4"/>
  <c r="M931" i="4"/>
  <c r="M867" i="4"/>
  <c r="M803" i="4"/>
  <c r="M733" i="4"/>
  <c r="M622" i="4"/>
  <c r="M1033" i="4"/>
  <c r="M969" i="4"/>
  <c r="M905" i="4"/>
  <c r="M841" i="4"/>
  <c r="M776" i="4"/>
  <c r="M458" i="4"/>
  <c r="M666" i="4"/>
  <c r="M519" i="4"/>
  <c r="M446" i="4"/>
  <c r="M373" i="4"/>
  <c r="M300" i="4"/>
  <c r="M227" i="4"/>
  <c r="M154" i="4"/>
  <c r="M716" i="4"/>
  <c r="M645" i="4"/>
  <c r="M572" i="4"/>
  <c r="M499" i="4"/>
  <c r="M426" i="4"/>
  <c r="M279" i="4"/>
  <c r="M206" i="4"/>
  <c r="M133" i="4"/>
  <c r="M60" i="4"/>
  <c r="M754" i="4"/>
  <c r="M615" i="4"/>
  <c r="M542" i="4"/>
  <c r="M469" i="4"/>
  <c r="M386" i="4"/>
  <c r="M239" i="4"/>
  <c r="M166" i="4"/>
  <c r="M93" i="4"/>
  <c r="M20" i="4"/>
  <c r="M640" i="4"/>
  <c r="M576" i="4"/>
  <c r="M512" i="4"/>
  <c r="M448" i="4"/>
  <c r="M384" i="4"/>
  <c r="M320" i="4"/>
  <c r="M256" i="4"/>
  <c r="M192" i="4"/>
  <c r="M128" i="4"/>
  <c r="M64" i="4"/>
  <c r="M748" i="4"/>
  <c r="M966" i="4"/>
  <c r="M902" i="4"/>
  <c r="M838" i="4"/>
  <c r="M773" i="4"/>
  <c r="M686" i="4"/>
  <c r="M987" i="4"/>
  <c r="M923" i="4"/>
  <c r="M859" i="4"/>
  <c r="M795" i="4"/>
  <c r="M721" i="4"/>
  <c r="M1025" i="4"/>
  <c r="M961" i="4"/>
  <c r="M897" i="4"/>
  <c r="M833" i="4"/>
  <c r="M767" i="4"/>
  <c r="M677" i="4"/>
  <c r="M559" i="4"/>
  <c r="M726" i="4"/>
  <c r="M583" i="4"/>
  <c r="M510" i="4"/>
  <c r="M437" i="4"/>
  <c r="M364" i="4"/>
  <c r="M291" i="4"/>
  <c r="M218" i="4"/>
  <c r="M71" i="4"/>
  <c r="M708" i="4"/>
  <c r="M636" i="4"/>
  <c r="M563" i="4"/>
  <c r="M490" i="4"/>
  <c r="M343" i="4"/>
  <c r="M270" i="4"/>
  <c r="M197" i="4"/>
  <c r="M124" i="4"/>
  <c r="M51" i="4"/>
  <c r="M746" i="4"/>
  <c r="M679" i="4"/>
  <c r="M606" i="4"/>
  <c r="M533" i="4"/>
  <c r="M460" i="4"/>
  <c r="M303" i="4"/>
  <c r="M230" i="4"/>
  <c r="M157" i="4"/>
  <c r="M84" i="4"/>
  <c r="M696" i="4"/>
  <c r="M632" i="4"/>
  <c r="M568" i="4"/>
  <c r="M504" i="4"/>
  <c r="M440" i="4"/>
  <c r="M376" i="4"/>
  <c r="M312" i="4"/>
  <c r="M248" i="4"/>
  <c r="M184" i="4"/>
  <c r="M120" i="4"/>
  <c r="M56" i="4"/>
  <c r="M110" i="4"/>
  <c r="M958" i="4"/>
  <c r="M894" i="4"/>
  <c r="M830" i="4"/>
  <c r="M764" i="4"/>
  <c r="M979" i="4"/>
  <c r="M915" i="4"/>
  <c r="M851" i="4"/>
  <c r="M787" i="4"/>
  <c r="M476" i="4"/>
  <c r="M1017" i="4"/>
  <c r="M953" i="4"/>
  <c r="M889" i="4"/>
  <c r="M825" i="4"/>
  <c r="M758" i="4"/>
  <c r="M718" i="4"/>
  <c r="M647" i="4"/>
  <c r="M574" i="4"/>
  <c r="M501" i="4"/>
  <c r="M428" i="4"/>
  <c r="M355" i="4"/>
  <c r="M282" i="4"/>
  <c r="M135" i="4"/>
  <c r="M62" i="4"/>
  <c r="M700" i="4"/>
  <c r="M627" i="4"/>
  <c r="M554" i="4"/>
  <c r="M407" i="4"/>
  <c r="M334" i="4"/>
  <c r="M261" i="4"/>
  <c r="M188" i="4"/>
  <c r="M115" i="4"/>
  <c r="M42" i="4"/>
  <c r="M738" i="4"/>
  <c r="M670" i="4"/>
  <c r="M597" i="4"/>
  <c r="M524" i="4"/>
  <c r="M451" i="4"/>
  <c r="M367" i="4"/>
  <c r="M294" i="4"/>
  <c r="M221" i="4"/>
  <c r="M148" i="4"/>
  <c r="M75" i="4"/>
  <c r="M688" i="4"/>
  <c r="M624" i="4"/>
  <c r="M560" i="4"/>
  <c r="M496" i="4"/>
  <c r="M432" i="4"/>
  <c r="M368" i="4"/>
  <c r="M304" i="4"/>
  <c r="M240" i="4"/>
  <c r="M176" i="4"/>
  <c r="M112" i="4"/>
  <c r="M48" i="4"/>
  <c r="M1022" i="4"/>
  <c r="M829" i="4"/>
  <c r="M950" i="4"/>
  <c r="M886" i="4"/>
  <c r="M822" i="4"/>
  <c r="M540" i="4"/>
  <c r="M971" i="4"/>
  <c r="M907" i="4"/>
  <c r="M843" i="4"/>
  <c r="M695" i="4"/>
  <c r="M578" i="4"/>
  <c r="M1009" i="4"/>
  <c r="M945" i="4"/>
  <c r="M881" i="4"/>
  <c r="M817" i="4"/>
  <c r="M749" i="4"/>
  <c r="M531" i="4"/>
  <c r="M710" i="4"/>
  <c r="M638" i="4"/>
  <c r="M565" i="4"/>
  <c r="M492" i="4"/>
  <c r="M419" i="4"/>
  <c r="M346" i="4"/>
  <c r="M199" i="4"/>
  <c r="M126" i="4"/>
  <c r="M53" i="4"/>
  <c r="M691" i="4"/>
  <c r="M618" i="4"/>
  <c r="M471" i="4"/>
  <c r="M398" i="4"/>
  <c r="M325" i="4"/>
  <c r="M252" i="4"/>
  <c r="M179" i="4"/>
  <c r="M106" i="4"/>
  <c r="M730" i="4"/>
  <c r="M661" i="4"/>
  <c r="M588" i="4"/>
  <c r="M515" i="4"/>
  <c r="M431" i="4"/>
  <c r="M358" i="4"/>
  <c r="M285" i="4"/>
  <c r="M212" i="4"/>
  <c r="M139" i="4"/>
  <c r="M66" i="4"/>
  <c r="M680" i="4"/>
  <c r="M616" i="4"/>
  <c r="M552" i="4"/>
  <c r="M488" i="4"/>
  <c r="M424" i="4"/>
  <c r="M360" i="4"/>
  <c r="M296" i="4"/>
  <c r="M232" i="4"/>
  <c r="M168" i="4"/>
  <c r="M104" i="4"/>
  <c r="M40" i="4"/>
  <c r="M816" i="4"/>
  <c r="M942" i="4"/>
  <c r="M878" i="4"/>
  <c r="M814" i="4"/>
  <c r="M745" i="4"/>
  <c r="M642" i="4"/>
  <c r="M963" i="4"/>
  <c r="M899" i="4"/>
  <c r="M835" i="4"/>
  <c r="M769" i="4"/>
  <c r="M1065" i="4"/>
  <c r="M1001" i="4"/>
  <c r="M937" i="4"/>
  <c r="M873" i="4"/>
  <c r="M809" i="4"/>
  <c r="M740" i="4"/>
  <c r="M702" i="4"/>
  <c r="M629" i="4"/>
  <c r="M556" i="4"/>
  <c r="M483" i="4"/>
  <c r="M410" i="4"/>
  <c r="M263" i="4"/>
  <c r="M190" i="4"/>
  <c r="M117" i="4"/>
  <c r="M44" i="4"/>
  <c r="M682" i="4"/>
  <c r="M535" i="4"/>
  <c r="M462" i="4"/>
  <c r="M389" i="4"/>
  <c r="M316" i="4"/>
  <c r="M243" i="4"/>
  <c r="M170" i="4"/>
  <c r="M23" i="4"/>
  <c r="M722" i="4"/>
  <c r="M652" i="4"/>
  <c r="M579" i="4"/>
  <c r="M506" i="4"/>
  <c r="M422" i="4"/>
  <c r="M349" i="4"/>
  <c r="M276" i="4"/>
  <c r="M203" i="4"/>
  <c r="M130" i="4"/>
  <c r="M672" i="4"/>
  <c r="M608" i="4"/>
  <c r="M544" i="4"/>
  <c r="M480" i="4"/>
  <c r="M416" i="4"/>
  <c r="M352" i="4"/>
  <c r="M288" i="4"/>
  <c r="M224" i="4"/>
  <c r="M160" i="4"/>
  <c r="M96" i="4"/>
  <c r="M32" i="4"/>
  <c r="M669" i="4"/>
  <c r="M934" i="4"/>
  <c r="M870" i="4"/>
  <c r="M806" i="4"/>
  <c r="M736" i="4"/>
  <c r="M955" i="4"/>
  <c r="M891" i="4"/>
  <c r="M827" i="4"/>
  <c r="M760" i="4"/>
  <c r="M549" i="4"/>
  <c r="M1057" i="4"/>
  <c r="M993" i="4"/>
  <c r="M929" i="4"/>
  <c r="M865" i="4"/>
  <c r="M801" i="4"/>
  <c r="M693" i="4"/>
  <c r="M620" i="4"/>
  <c r="M547" i="4"/>
  <c r="M474" i="4"/>
  <c r="M327" i="4"/>
  <c r="M254" i="4"/>
  <c r="M181" i="4"/>
  <c r="M108" i="4"/>
  <c r="M35" i="4"/>
  <c r="M599" i="4"/>
  <c r="M526" i="4"/>
  <c r="M453" i="4"/>
  <c r="M380" i="4"/>
  <c r="M307" i="4"/>
  <c r="M234" i="4"/>
  <c r="M87" i="4"/>
  <c r="M778" i="4"/>
  <c r="M714" i="4"/>
  <c r="M643" i="4"/>
  <c r="M570" i="4"/>
  <c r="M413" i="4"/>
  <c r="M340" i="4"/>
  <c r="M267" i="4"/>
  <c r="M194" i="4"/>
  <c r="M47" i="4"/>
  <c r="M664" i="4"/>
  <c r="M600" i="4"/>
  <c r="M536" i="4"/>
  <c r="M472" i="4"/>
  <c r="M408" i="4"/>
  <c r="M344" i="4"/>
  <c r="M280" i="4"/>
  <c r="M216" i="4"/>
  <c r="M152" i="4"/>
  <c r="M88" i="4"/>
  <c r="M24" i="4"/>
  <c r="M5" i="4"/>
  <c r="M8" i="4"/>
  <c r="O3" i="4"/>
  <c r="AI26" i="4"/>
  <c r="AK426" i="4"/>
  <c r="AK105" i="4"/>
  <c r="AK30" i="4"/>
  <c r="AK258" i="4"/>
  <c r="AK305" i="4"/>
  <c r="AK247" i="4"/>
  <c r="AJ27" i="4"/>
  <c r="AK248" i="4"/>
  <c r="AK207" i="4"/>
  <c r="AK424" i="4"/>
  <c r="AK27" i="4"/>
  <c r="AK209" i="4"/>
  <c r="AK29" i="4"/>
  <c r="AK326" i="4"/>
  <c r="AK208" i="4"/>
  <c r="AK108" i="4"/>
  <c r="AK259" i="4"/>
  <c r="AK427" i="4"/>
  <c r="AJ26" i="4"/>
  <c r="AK103" i="4"/>
  <c r="AK425" i="4"/>
  <c r="AK249" i="4"/>
  <c r="AK428" i="4"/>
  <c r="AK260" i="4"/>
  <c r="AK109" i="4"/>
  <c r="AJ28" i="4"/>
  <c r="AK452" i="4"/>
  <c r="AK28" i="4"/>
  <c r="AK25" i="4"/>
  <c r="AK203" i="4"/>
  <c r="AK183" i="4"/>
  <c r="AK454" i="4"/>
  <c r="AK184" i="4"/>
  <c r="AK211" i="4"/>
  <c r="B24" i="6"/>
  <c r="AK202" i="4"/>
  <c r="AK185" i="4"/>
  <c r="Q3" i="4" l="1"/>
  <c r="R3" i="4"/>
  <c r="S3" i="4" s="1"/>
  <c r="O4" i="4"/>
  <c r="Q4" i="4" s="1"/>
  <c r="AF658" i="4"/>
  <c r="AF2" i="4"/>
  <c r="AF91" i="4"/>
  <c r="AF572" i="4"/>
  <c r="AF750" i="4"/>
  <c r="AF996" i="4"/>
  <c r="AF730" i="4"/>
  <c r="AF266" i="4"/>
  <c r="AF542" i="4"/>
  <c r="AF710" i="4"/>
  <c r="AF1097" i="4"/>
  <c r="AF348" i="4"/>
  <c r="AF116" i="4"/>
  <c r="AF879" i="4"/>
  <c r="AF281" i="4"/>
  <c r="AF977" i="4"/>
  <c r="AF827" i="4"/>
  <c r="AF550" i="4"/>
  <c r="AF585" i="4"/>
  <c r="AF1116" i="4"/>
  <c r="AF206" i="4"/>
  <c r="AF771" i="4"/>
  <c r="AF1113" i="4"/>
  <c r="AF948" i="4"/>
  <c r="AF236" i="4"/>
  <c r="AF1091" i="4"/>
  <c r="AF312" i="4"/>
  <c r="AF623" i="4"/>
  <c r="AF336" i="4"/>
  <c r="AF556" i="4"/>
  <c r="AF947" i="4"/>
  <c r="AF636" i="4"/>
  <c r="AF140" i="4"/>
  <c r="AF414" i="4"/>
  <c r="AF1030" i="4"/>
  <c r="AF222" i="4"/>
  <c r="AF46" i="4"/>
  <c r="AF880" i="4"/>
  <c r="AF228" i="4"/>
  <c r="AF388" i="4"/>
  <c r="AF1055" i="4"/>
  <c r="AF102" i="4"/>
  <c r="AF282" i="4"/>
  <c r="AF946" i="4"/>
  <c r="AF186" i="4"/>
  <c r="AF344" i="4"/>
  <c r="AF639" i="4"/>
  <c r="AF139" i="4"/>
  <c r="AF904" i="4"/>
  <c r="AF741" i="4"/>
  <c r="AF7" i="4"/>
  <c r="AF277" i="4"/>
  <c r="AF1056" i="4"/>
  <c r="AF1021" i="4"/>
  <c r="AF864" i="4"/>
  <c r="AF453" i="4"/>
  <c r="AF992" i="4"/>
  <c r="AF761" i="4"/>
  <c r="AF278" i="4"/>
  <c r="AF364" i="4"/>
  <c r="AF87" i="4"/>
  <c r="AF1054" i="4"/>
  <c r="AF729" i="4"/>
  <c r="AF702" i="4"/>
  <c r="AF58" i="4"/>
  <c r="AF1062" i="4"/>
  <c r="AF751" i="4"/>
  <c r="AF602" i="4"/>
  <c r="AF275" i="4"/>
  <c r="AF697" i="4"/>
  <c r="AF588" i="4"/>
  <c r="AF193" i="4"/>
  <c r="AF49" i="4"/>
  <c r="AF961" i="4"/>
  <c r="AF673" i="4"/>
  <c r="AF842" i="4"/>
  <c r="AF1037" i="4"/>
  <c r="AF201" i="4"/>
  <c r="AF770" i="4"/>
  <c r="AF592" i="4"/>
  <c r="AF328" i="4"/>
  <c r="AF713" i="4"/>
  <c r="AF930" i="4"/>
  <c r="AF718" i="4"/>
  <c r="AF165" i="4"/>
  <c r="AF246" i="4"/>
  <c r="AF655" i="4"/>
  <c r="AF752" i="4"/>
  <c r="AF315" i="4"/>
  <c r="AF551" i="4"/>
  <c r="AF846" i="4"/>
  <c r="AF654" i="4"/>
  <c r="AF803" i="4"/>
  <c r="AF834" i="4"/>
  <c r="AF72" i="4"/>
  <c r="AF1115" i="4"/>
  <c r="AF408" i="4"/>
  <c r="AF603" i="4"/>
  <c r="AF295" i="4"/>
  <c r="AF916" i="4"/>
  <c r="AF580" i="4"/>
  <c r="AF261" i="4"/>
  <c r="AF1000" i="4"/>
  <c r="AF865" i="4"/>
  <c r="AF512" i="4"/>
  <c r="AF1013" i="4"/>
  <c r="AF389" i="4"/>
  <c r="AF976" i="4"/>
  <c r="AF695" i="4"/>
  <c r="AF36" i="4"/>
  <c r="AF106" i="4"/>
  <c r="AF141" i="4"/>
  <c r="AF933" i="4"/>
  <c r="AF396" i="4"/>
  <c r="AF653" i="4"/>
  <c r="AF267" i="4"/>
  <c r="AF1053" i="4"/>
  <c r="AF998" i="4"/>
  <c r="AF835" i="4"/>
  <c r="AF492" i="4"/>
  <c r="AF1005" i="4"/>
  <c r="AF142" i="4"/>
  <c r="AF488" i="4"/>
  <c r="AF575" i="4"/>
  <c r="AF325" i="4"/>
  <c r="AF876" i="4"/>
  <c r="AF149" i="4"/>
  <c r="AF632" i="4"/>
  <c r="AF1100" i="4"/>
  <c r="AF490" i="4"/>
  <c r="AF651" i="4"/>
  <c r="AF1016" i="4"/>
  <c r="AF1031" i="4"/>
  <c r="AF122" i="4"/>
  <c r="AF26" i="4"/>
  <c r="AF984" i="4"/>
  <c r="AF982" i="4"/>
  <c r="AF363" i="4"/>
  <c r="AF538" i="4"/>
  <c r="AF203" i="4"/>
  <c r="AF844" i="4"/>
  <c r="AF29" i="4"/>
  <c r="AF749" i="4"/>
  <c r="AF932" i="4"/>
  <c r="AF810" i="4"/>
  <c r="AF358" i="4"/>
  <c r="AF283" i="4"/>
  <c r="AF446" i="4"/>
  <c r="AF224" i="4"/>
  <c r="AF38" i="4"/>
  <c r="AF824" i="4"/>
  <c r="AF487" i="4"/>
  <c r="AF1095" i="4"/>
  <c r="AF1068" i="4"/>
  <c r="AF437" i="4"/>
  <c r="AF687" i="4"/>
  <c r="AF11" i="4"/>
  <c r="AF380" i="4"/>
  <c r="AF308" i="4"/>
  <c r="AF599" i="4"/>
  <c r="AF65" i="4"/>
  <c r="AF1045" i="4"/>
  <c r="AF981" i="4"/>
  <c r="AF963" i="4"/>
  <c r="AF17" i="4"/>
  <c r="AF820" i="4"/>
  <c r="AF469" i="4"/>
  <c r="AF754" i="4"/>
  <c r="AF887" i="4"/>
  <c r="AF1023" i="4"/>
  <c r="AF960" i="4"/>
  <c r="AF307" i="4"/>
  <c r="AF342" i="4"/>
  <c r="AF798" i="4"/>
  <c r="AF837" i="4"/>
  <c r="AF320" i="4"/>
  <c r="AF882" i="4"/>
  <c r="AF251" i="4"/>
  <c r="AF924" i="4"/>
  <c r="AF299" i="4"/>
  <c r="AF672" i="4"/>
  <c r="AF294" i="4"/>
  <c r="AF1109" i="4"/>
  <c r="AF1019" i="4"/>
  <c r="AF527" i="4"/>
  <c r="AF987" i="4"/>
  <c r="AF83" i="4"/>
  <c r="AF427" i="4"/>
  <c r="AF71" i="4"/>
  <c r="AF194" i="4"/>
  <c r="AF593" i="4"/>
  <c r="AF972" i="4"/>
  <c r="AF485" i="4"/>
  <c r="AF301" i="4"/>
  <c r="AF1034" i="4"/>
  <c r="AF734" i="4"/>
  <c r="AF838" i="4"/>
  <c r="AF829" i="4"/>
  <c r="AF584" i="4"/>
  <c r="AF483" i="4"/>
  <c r="AF226" i="4"/>
  <c r="AF945" i="4"/>
  <c r="AF176" i="4"/>
  <c r="AF796" i="4"/>
  <c r="AF530" i="4"/>
  <c r="AF144" i="4"/>
  <c r="AF125" i="4"/>
  <c r="AF213" i="4"/>
  <c r="AF740" i="4"/>
  <c r="AF304" i="4"/>
  <c r="AF362" i="4"/>
  <c r="AF708" i="4"/>
  <c r="AF136" i="4"/>
  <c r="AF868" i="4"/>
  <c r="AF881" i="4"/>
  <c r="AF217" i="4"/>
  <c r="AF370" i="4"/>
  <c r="AF732" i="4"/>
  <c r="AF174" i="4"/>
  <c r="AF404" i="4"/>
  <c r="AF659" i="4"/>
  <c r="AF143" i="4"/>
  <c r="AF1080" i="4"/>
  <c r="AF34" i="4"/>
  <c r="AF589" i="4"/>
  <c r="AF493" i="4"/>
  <c r="AF567" i="4"/>
  <c r="AF578" i="4"/>
  <c r="AF591" i="4"/>
  <c r="AF952" i="4"/>
  <c r="AF392" i="4"/>
  <c r="AF638" i="4"/>
  <c r="AF983" i="4"/>
  <c r="AF966" i="4"/>
  <c r="AF676" i="4"/>
  <c r="AF480" i="4"/>
  <c r="AF897" i="4"/>
  <c r="AF274" i="4"/>
  <c r="AF411" i="4"/>
  <c r="AF831" i="4"/>
  <c r="AF371" i="4"/>
  <c r="AF99" i="4"/>
  <c r="AF600" i="4"/>
  <c r="AF661" i="4"/>
  <c r="AF517" i="4"/>
  <c r="AF911" i="4"/>
  <c r="AF561" i="4"/>
  <c r="AF806" i="4"/>
  <c r="AF9" i="4"/>
  <c r="AF1027" i="4"/>
  <c r="AF379" i="4"/>
  <c r="AF504" i="4"/>
  <c r="AF859" i="4"/>
  <c r="AF477" i="4"/>
  <c r="AF921" i="4"/>
  <c r="AF793" i="4"/>
  <c r="AF787" i="4"/>
  <c r="AF914" i="4"/>
  <c r="AF390" i="4"/>
  <c r="AF361" i="4"/>
  <c r="AF98" i="4"/>
  <c r="AF767" i="4"/>
  <c r="AF296" i="4"/>
  <c r="AF110" i="4"/>
  <c r="AF628" i="4"/>
  <c r="AF723" i="4"/>
  <c r="AF555" i="4"/>
  <c r="AF745" i="4"/>
  <c r="AF386" i="4"/>
  <c r="AF221" i="4"/>
  <c r="AF238" i="4"/>
  <c r="AF359" i="4"/>
  <c r="AF92" i="4"/>
  <c r="AF478" i="4"/>
  <c r="AF890" i="4"/>
  <c r="AF823" i="4"/>
  <c r="AF843" i="4"/>
  <c r="AF44" i="4"/>
  <c r="AF242" i="4"/>
  <c r="AF324" i="4"/>
  <c r="AF902" i="4"/>
  <c r="AF872" i="4"/>
  <c r="AF724" i="4"/>
  <c r="AF93" i="4"/>
  <c r="AF239" i="4"/>
  <c r="AF690" i="4"/>
  <c r="AF184" i="4"/>
  <c r="AF1043" i="4"/>
  <c r="AF503" i="4"/>
  <c r="AF598" i="4"/>
  <c r="AF919" i="4"/>
  <c r="AF97" i="4"/>
  <c r="AF210" i="4"/>
  <c r="AF1010" i="4"/>
  <c r="AF347" i="4"/>
  <c r="AF857" i="4"/>
  <c r="AF614" i="4"/>
  <c r="AF794" i="4"/>
  <c r="AF75" i="4"/>
  <c r="AF127" i="4"/>
  <c r="AF1007" i="4"/>
  <c r="AF635" i="4"/>
  <c r="AF395" i="4"/>
  <c r="AF909" i="4"/>
  <c r="AF949" i="4"/>
  <c r="AF711" i="4"/>
  <c r="AF991" i="4"/>
  <c r="AF675" i="4"/>
  <c r="AF383" i="4"/>
  <c r="AF748" i="4"/>
  <c r="AF1077" i="4"/>
  <c r="AF951" i="4"/>
  <c r="AF959" i="4"/>
  <c r="AF895" i="4"/>
  <c r="AF39" i="4"/>
  <c r="AF191" i="4"/>
  <c r="AF667" i="4"/>
  <c r="AF856" i="4"/>
  <c r="AF688" i="4"/>
  <c r="AF429" i="4"/>
  <c r="AF604" i="4"/>
  <c r="AF553" i="4"/>
  <c r="AF867" i="4"/>
  <c r="AF533" i="4"/>
  <c r="AF31" i="4"/>
  <c r="AF855" i="4"/>
  <c r="AF223" i="4"/>
  <c r="AF123" i="4"/>
  <c r="AF978" i="4"/>
  <c r="AF156" i="4"/>
  <c r="AF993" i="4"/>
  <c r="AF784" i="4"/>
  <c r="AF786" i="4"/>
  <c r="AF581" i="4"/>
  <c r="AF61" i="4"/>
  <c r="AF441" i="4"/>
  <c r="AF955" i="4"/>
  <c r="AF197" i="4"/>
  <c r="AF877" i="4"/>
  <c r="AF405" i="4"/>
  <c r="AF499" i="4"/>
  <c r="AF757" i="4"/>
  <c r="AF385" i="4"/>
  <c r="AF187" i="4"/>
  <c r="AF64" i="4"/>
  <c r="AF1012" i="4"/>
  <c r="AF766" i="4"/>
  <c r="AF668" i="4"/>
  <c r="AF944" i="4"/>
  <c r="AF684" i="4"/>
  <c r="AF764" i="4"/>
  <c r="AF145" i="4"/>
  <c r="AF205" i="4"/>
  <c r="AF466" i="4"/>
  <c r="AF674" i="4"/>
  <c r="AF989" i="4"/>
  <c r="AF840" i="4"/>
  <c r="AF927" i="4"/>
  <c r="AF797" i="4"/>
  <c r="AF607" i="4"/>
  <c r="AF443" i="4"/>
  <c r="AF319" i="4"/>
  <c r="AF447" i="4"/>
  <c r="AF1038" i="4"/>
  <c r="AF473" i="4"/>
  <c r="AF101" i="4"/>
  <c r="AF37" i="4"/>
  <c r="AF353" i="4"/>
  <c r="AF269" i="4"/>
  <c r="AF781" i="4"/>
  <c r="AF726" i="4"/>
  <c r="AF699" i="4"/>
  <c r="AF1004" i="4"/>
  <c r="AF1107" i="4"/>
  <c r="AF128" i="4"/>
  <c r="AF756" i="4"/>
  <c r="AF679" i="4"/>
  <c r="AF979" i="4"/>
  <c r="AF642" i="4"/>
  <c r="AF616" i="4"/>
  <c r="AF579" i="4"/>
  <c r="AF204" i="4"/>
  <c r="AF583" i="4"/>
  <c r="AF1025" i="4"/>
  <c r="AF1078" i="4"/>
  <c r="AF60" i="4"/>
  <c r="AF826" i="4"/>
  <c r="AF105" i="4"/>
  <c r="AF1033" i="4"/>
  <c r="AF394" i="4"/>
  <c r="AF316" i="4"/>
  <c r="AF709" i="4"/>
  <c r="AF474" i="4"/>
  <c r="AF701" i="4"/>
  <c r="AF150" i="4"/>
  <c r="AF290" i="4"/>
  <c r="AF560" i="4"/>
  <c r="AF438" i="4"/>
  <c r="AF335" i="4"/>
  <c r="AF444" i="4"/>
  <c r="AF1008" i="4"/>
  <c r="AF401" i="4"/>
  <c r="AF337" i="4"/>
  <c r="AF273" i="4"/>
  <c r="AF45" i="4"/>
  <c r="AF505" i="4"/>
  <c r="AF234" i="4"/>
  <c r="AF970" i="4"/>
  <c r="AF923" i="4"/>
  <c r="AF430" i="4"/>
  <c r="AF233" i="4"/>
  <c r="AF609" i="4"/>
  <c r="AF755" i="4"/>
  <c r="AF18" i="4"/>
  <c r="AF739" i="4"/>
  <c r="AF753" i="4"/>
  <c r="AF698" i="4"/>
  <c r="AF762" i="4"/>
  <c r="AF525" i="4"/>
  <c r="AF461" i="4"/>
  <c r="AF633" i="4"/>
  <c r="AF785" i="4"/>
  <c r="AF298" i="4"/>
  <c r="AF594" i="4"/>
  <c r="AF811" i="4"/>
  <c r="AF821" i="4"/>
  <c r="AF969" i="4"/>
  <c r="AF706" i="4"/>
  <c r="AF640" i="4"/>
  <c r="AF196" i="4"/>
  <c r="AF268" i="4"/>
  <c r="AF284" i="4"/>
  <c r="AF536" i="4"/>
  <c r="AF1093" i="4"/>
  <c r="AF373" i="4"/>
  <c r="AF848" i="4"/>
  <c r="AF338" i="4"/>
  <c r="AF1101" i="4"/>
  <c r="AF397" i="4"/>
  <c r="AF1106" i="4"/>
  <c r="AF323" i="4"/>
  <c r="AF12" i="4"/>
  <c r="AF758" i="4"/>
  <c r="AF839" i="4"/>
  <c r="AF317" i="4"/>
  <c r="AF733" i="4"/>
  <c r="AF817" i="4"/>
  <c r="AF677" i="4"/>
  <c r="AF518" i="4"/>
  <c r="AF215" i="4"/>
  <c r="AF349" i="4"/>
  <c r="AF137" i="4"/>
  <c r="AF850" i="4"/>
  <c r="AF257" i="4"/>
  <c r="AF819" i="4"/>
  <c r="AF800" i="4"/>
  <c r="AF501" i="4"/>
  <c r="AF346" i="4"/>
  <c r="AF566" i="4"/>
  <c r="AF216" i="4"/>
  <c r="AF660" i="4"/>
  <c r="AF155" i="4"/>
  <c r="AF988" i="4"/>
  <c r="AF1066" i="4"/>
  <c r="AF892" i="4"/>
  <c r="AF891" i="4"/>
  <c r="AF393" i="4"/>
  <c r="AF496" i="4"/>
  <c r="AF132" i="4"/>
  <c r="AF1074" i="4"/>
  <c r="AF742" i="4"/>
  <c r="AF818" i="4"/>
  <c r="AF285" i="4"/>
  <c r="AF612" i="4"/>
  <c r="AF27" i="4"/>
  <c r="AF937" i="4"/>
  <c r="AF548" i="4"/>
  <c r="AF836" i="4"/>
  <c r="AF903" i="4"/>
  <c r="AF399" i="4"/>
  <c r="AF953" i="4"/>
  <c r="AF621" i="4"/>
  <c r="AF869" i="4"/>
  <c r="AF119" i="4"/>
  <c r="AF288" i="4"/>
  <c r="AF90" i="4"/>
  <c r="AF421" i="4"/>
  <c r="AF535" i="4"/>
  <c r="AF962" i="4"/>
  <c r="AF1079" i="4"/>
  <c r="AF644" i="4"/>
  <c r="AF200" i="4"/>
  <c r="AF1071" i="4"/>
  <c r="AF1029" i="4"/>
  <c r="AF366" i="4"/>
  <c r="AF41" i="4"/>
  <c r="AF1108" i="4"/>
  <c r="AF597" i="4"/>
  <c r="AF1117" i="4"/>
  <c r="AF912" i="4"/>
  <c r="AF369" i="4"/>
  <c r="AF663" i="4"/>
  <c r="AF565" i="4"/>
  <c r="AF1018" i="4"/>
  <c r="AF10" i="4"/>
  <c r="AF311" i="4"/>
  <c r="AF841" i="4"/>
  <c r="AF151" i="4"/>
  <c r="AF608" i="4"/>
  <c r="AF1042" i="4"/>
  <c r="AF212" i="4"/>
  <c r="AF1119" i="4"/>
  <c r="AF457" i="4"/>
  <c r="AF778" i="4"/>
  <c r="AF164" i="4"/>
  <c r="AF1061" i="4"/>
  <c r="AF571" i="4"/>
  <c r="AF722" i="4"/>
  <c r="AF769" i="4"/>
  <c r="AF48" i="4"/>
  <c r="AF776" i="4"/>
  <c r="AF218" i="4"/>
  <c r="AF743" i="4"/>
  <c r="AF682" i="4"/>
  <c r="AF529" i="4"/>
  <c r="AF271" i="4"/>
  <c r="AF506" i="4"/>
  <c r="AF1041" i="4"/>
  <c r="AF66" i="4"/>
  <c r="AF351" i="4"/>
  <c r="AF376" i="4"/>
  <c r="AF54" i="4"/>
  <c r="AF1067" i="4"/>
  <c r="AF913" i="4"/>
  <c r="AF163" i="4"/>
  <c r="AF1111" i="4"/>
  <c r="AF121" i="4"/>
  <c r="AF622" i="4"/>
  <c r="AF995" i="4"/>
  <c r="AF716" i="4"/>
  <c r="AF922" i="4"/>
  <c r="AF1044" i="4"/>
  <c r="AF172" i="4"/>
  <c r="AF289" i="4"/>
  <c r="AF986" i="4"/>
  <c r="AF14" i="4"/>
  <c r="AF334" i="4"/>
  <c r="AF692" i="4"/>
  <c r="AF113" i="4"/>
  <c r="AF384" i="4"/>
  <c r="AF350" i="4"/>
  <c r="AF929" i="4"/>
  <c r="AF22" i="4"/>
  <c r="AF1064" i="4"/>
  <c r="AF590" i="4"/>
  <c r="AF57" i="4"/>
  <c r="AF1051" i="4"/>
  <c r="AF901" i="4"/>
  <c r="AF157" i="4"/>
  <c r="AF418" i="4"/>
  <c r="AF412" i="4"/>
  <c r="AF828" i="4"/>
  <c r="AF854" i="4"/>
  <c r="AF790" i="4"/>
  <c r="AF1082" i="4"/>
  <c r="AF883" i="4"/>
  <c r="AF645" i="4"/>
  <c r="AF100" i="4"/>
  <c r="AF74" i="4"/>
  <c r="AF610" i="4"/>
  <c r="AF171" i="4"/>
  <c r="AF606" i="4"/>
  <c r="AF42" i="4"/>
  <c r="AF185" i="4"/>
  <c r="AF1002" i="4"/>
  <c r="AF666" i="4"/>
  <c r="AF619" i="4"/>
  <c r="AF1001" i="4"/>
  <c r="AF847" i="4"/>
  <c r="AF339" i="4"/>
  <c r="AF456" i="4"/>
  <c r="AF791" i="4"/>
  <c r="AF994" i="4"/>
  <c r="AF617" i="4"/>
  <c r="AF55" i="4"/>
  <c r="AF25" i="4"/>
  <c r="AF954" i="4"/>
  <c r="AF576" i="4"/>
  <c r="AF656" i="4"/>
  <c r="AF664" i="4"/>
  <c r="AF476" i="4"/>
  <c r="AF896" i="4"/>
  <c r="AF81" i="4"/>
  <c r="AF178" i="4"/>
  <c r="AF249" i="4"/>
  <c r="AF1035" i="4"/>
  <c r="AF169" i="4"/>
  <c r="AF717" i="4"/>
  <c r="AF330" i="4"/>
  <c r="AF1036" i="4"/>
  <c r="AF884" i="4"/>
  <c r="AF626" i="4"/>
  <c r="AF1102" i="4"/>
  <c r="AF552" i="4"/>
  <c r="AF545" i="4"/>
  <c r="AF173" i="4"/>
  <c r="AF417" i="4"/>
  <c r="AF189" i="4"/>
  <c r="AF721" i="4"/>
  <c r="AF62" i="4"/>
  <c r="AF870" i="4"/>
  <c r="AF40" i="4"/>
  <c r="AF279" i="4"/>
  <c r="AF1105" i="4"/>
  <c r="AF445" i="4"/>
  <c r="AF862" i="4"/>
  <c r="AF109" i="4"/>
  <c r="AF641" i="4"/>
  <c r="AF219" i="4"/>
  <c r="AF774" i="4"/>
  <c r="AF439" i="4"/>
  <c r="AF728" i="4"/>
  <c r="AF181" i="4"/>
  <c r="AF587" i="4"/>
  <c r="AF225" i="4"/>
  <c r="AF942" i="4"/>
  <c r="AF67" i="4"/>
  <c r="AF678" i="4"/>
  <c r="AF543" i="4"/>
  <c r="AF51" i="4"/>
  <c r="AF618" i="4"/>
  <c r="AF707" i="4"/>
  <c r="AF84" i="4"/>
  <c r="AF950" i="4"/>
  <c r="AF808" i="4"/>
  <c r="AF436" i="4"/>
  <c r="AF939" i="4"/>
  <c r="AF1039" i="4"/>
  <c r="AF237" i="4"/>
  <c r="AF409" i="4"/>
  <c r="AF345" i="4"/>
  <c r="AF117" i="4"/>
  <c r="AF577" i="4"/>
  <c r="AF306" i="4"/>
  <c r="AF809" i="4"/>
  <c r="AF1046" i="4"/>
  <c r="AF1006" i="4"/>
  <c r="AF1098" i="4"/>
  <c r="AF681" i="4"/>
  <c r="AF789" i="4"/>
  <c r="AF16" i="4"/>
  <c r="AF227" i="4"/>
  <c r="AF680" i="4"/>
  <c r="AF557" i="4"/>
  <c r="AF79" i="4"/>
  <c r="AF159" i="4"/>
  <c r="AF634" i="4"/>
  <c r="AF498" i="4"/>
  <c r="AF434" i="4"/>
  <c r="AF802" i="4"/>
  <c r="AF715" i="4"/>
  <c r="AF719" i="4"/>
  <c r="AF683" i="4"/>
  <c r="AF1024" i="4"/>
  <c r="AF691" i="4"/>
  <c r="AF931" i="4"/>
  <c r="AF459" i="4"/>
  <c r="AF502" i="4"/>
  <c r="AF255" i="4"/>
  <c r="AF547" i="4"/>
  <c r="AF514" i="4"/>
  <c r="AF720" i="4"/>
  <c r="AF245" i="4"/>
  <c r="AF523" i="4"/>
  <c r="AF968" i="4"/>
  <c r="AF378" i="4"/>
  <c r="AF280" i="4"/>
  <c r="AF175" i="4"/>
  <c r="AF5" i="4"/>
  <c r="AF114" i="4"/>
  <c r="AF1070" i="4"/>
  <c r="AF360" i="4"/>
  <c r="AF398" i="4"/>
  <c r="AF458" i="4"/>
  <c r="AF783" i="4"/>
  <c r="AF980" i="4"/>
  <c r="AF768" i="4"/>
  <c r="AF528" i="4"/>
  <c r="AF207" i="4"/>
  <c r="AF262" i="4"/>
  <c r="AF451" i="4"/>
  <c r="AF403" i="4"/>
  <c r="AF318" i="4"/>
  <c r="AF426" i="4"/>
  <c r="AF118" i="4"/>
  <c r="AF486" i="4"/>
  <c r="AF782" i="4"/>
  <c r="AF647" i="4"/>
  <c r="AF248" i="4"/>
  <c r="AF760" i="4"/>
  <c r="AF801" i="4"/>
  <c r="AF509" i="4"/>
  <c r="AF531" i="4"/>
  <c r="AF28" i="4"/>
  <c r="AF341" i="4"/>
  <c r="AF570" i="4"/>
  <c r="AF725" i="4"/>
  <c r="AF799" i="4"/>
  <c r="AF1086" i="4"/>
  <c r="AF1094" i="4"/>
  <c r="AF24" i="4"/>
  <c r="AF111" i="4"/>
  <c r="AF1052" i="4"/>
  <c r="AF941" i="4"/>
  <c r="AF568" i="4"/>
  <c r="AF472" i="4"/>
  <c r="AF665" i="4"/>
  <c r="AF1065" i="4"/>
  <c r="AF965" i="4"/>
  <c r="AF70" i="4"/>
  <c r="AF286" i="4"/>
  <c r="AF177" i="4"/>
  <c r="AF779" i="4"/>
  <c r="AF1085" i="4"/>
  <c r="AF309" i="4"/>
  <c r="AF849" i="4"/>
  <c r="AF816" i="4"/>
  <c r="AF82" i="4"/>
  <c r="AF1060" i="4"/>
  <c r="AF321" i="4"/>
  <c r="AF95" i="4"/>
  <c r="AF1057" i="4"/>
  <c r="AF355" i="4"/>
  <c r="AF481" i="4"/>
  <c r="AF851" i="4"/>
  <c r="AF442" i="4"/>
  <c r="AF382" i="4"/>
  <c r="AF1083" i="4"/>
  <c r="AF832" i="4"/>
  <c r="AF482" i="4"/>
  <c r="AF650" i="4"/>
  <c r="AF367" i="4"/>
  <c r="AF1011" i="4"/>
  <c r="AF671" i="4"/>
  <c r="AF686" i="4"/>
  <c r="AF866" i="4"/>
  <c r="AF918" i="4"/>
  <c r="AF199" i="4"/>
  <c r="AF208" i="4"/>
  <c r="AF515" i="4"/>
  <c r="AF76" i="4"/>
  <c r="AF462" i="4"/>
  <c r="AF467" i="4"/>
  <c r="AF534" i="4"/>
  <c r="AF822" i="4"/>
  <c r="AF254" i="4"/>
  <c r="AF544" i="4"/>
  <c r="AF513" i="4"/>
  <c r="AF20" i="4"/>
  <c r="AF368" i="4"/>
  <c r="AF180" i="4"/>
  <c r="AF188" i="4"/>
  <c r="AF464" i="4"/>
  <c r="AF35" i="4"/>
  <c r="AF120" i="4"/>
  <c r="AF928" i="4"/>
  <c r="AF985" i="4"/>
  <c r="AF220" i="4"/>
  <c r="AF1028" i="4"/>
  <c r="AF94" i="4"/>
  <c r="AF539" i="4"/>
  <c r="AF613" i="4"/>
  <c r="AF627" i="4"/>
  <c r="AF858" i="4"/>
  <c r="AF1081" i="4"/>
  <c r="AF231" i="4"/>
  <c r="AF448" i="4"/>
  <c r="AF908" i="4"/>
  <c r="AF558" i="4"/>
  <c r="AF107" i="4"/>
  <c r="AF731" i="4"/>
  <c r="AF241" i="4"/>
  <c r="AF402" i="4"/>
  <c r="AF759" i="4"/>
  <c r="AF773" i="4"/>
  <c r="AF303" i="4"/>
  <c r="AF738" i="4"/>
  <c r="AF68" i="4"/>
  <c r="AF596" i="4"/>
  <c r="AF264" i="4"/>
  <c r="AF546" i="4"/>
  <c r="AF202" i="4"/>
  <c r="AF727" i="4"/>
  <c r="AF8" i="4"/>
  <c r="AF1022" i="4"/>
  <c r="AF967" i="4"/>
  <c r="AF19" i="4"/>
  <c r="AF263" i="4"/>
  <c r="AF559" i="4"/>
  <c r="AF300" i="4"/>
  <c r="AF400" i="4"/>
  <c r="AF377" i="4"/>
  <c r="AF435" i="4"/>
  <c r="AF211" i="4"/>
  <c r="AF573" i="4"/>
  <c r="AF611" i="4"/>
  <c r="AF15" i="4"/>
  <c r="AF936" i="4"/>
  <c r="AF1032" i="4"/>
  <c r="AF648" i="4"/>
  <c r="AF460" i="4"/>
  <c r="AF468" i="4"/>
  <c r="AF744" i="4"/>
  <c r="AF700" i="4"/>
  <c r="AF153" i="4"/>
  <c r="AF250" i="4"/>
  <c r="AF13" i="4"/>
  <c r="AF1026" i="4"/>
  <c r="AF940" i="4"/>
  <c r="AF214" i="4"/>
  <c r="AF86" i="4"/>
  <c r="AF391" i="4"/>
  <c r="AF354" i="4"/>
  <c r="AF50" i="4"/>
  <c r="AF1112" i="4"/>
  <c r="AF302" i="4"/>
  <c r="AF735" i="4"/>
  <c r="AF736" i="4"/>
  <c r="AF497" i="4"/>
  <c r="AF990" i="4"/>
  <c r="AF6" i="4"/>
  <c r="AF1118" i="4"/>
  <c r="AF788" i="4"/>
  <c r="AF423" i="4"/>
  <c r="AF646" i="4"/>
  <c r="AF1020" i="4"/>
  <c r="AF440" i="4"/>
  <c r="AF343" i="4"/>
  <c r="AF495" i="4"/>
  <c r="AF329" i="4"/>
  <c r="AF898" i="4"/>
  <c r="AF615" i="4"/>
  <c r="AF574" i="4"/>
  <c r="AF69" i="4"/>
  <c r="AF1049" i="4"/>
  <c r="AF410" i="4"/>
  <c r="AF124" i="4"/>
  <c r="AF1088" i="4"/>
  <c r="AF861" i="4"/>
  <c r="AF662" i="4"/>
  <c r="AF387" i="4"/>
  <c r="AF693" i="4"/>
  <c r="AF863" i="4"/>
  <c r="AF449" i="4"/>
  <c r="AF138" i="4"/>
  <c r="AF244" i="4"/>
  <c r="AF433" i="4"/>
  <c r="AF23" i="4"/>
  <c r="AF1087" i="4"/>
  <c r="AF519" i="4"/>
  <c r="AF907" i="4"/>
  <c r="AF747" i="4"/>
  <c r="AF971" i="4"/>
  <c r="AF507" i="4"/>
  <c r="AF135" i="4"/>
  <c r="AF190" i="4"/>
  <c r="AF943" i="4"/>
  <c r="AF964" i="4"/>
  <c r="AF915" i="4"/>
  <c r="AF1017" i="4"/>
  <c r="AF894" i="4"/>
  <c r="AF1009" i="4"/>
  <c r="AF520" i="4"/>
  <c r="AF162" i="4"/>
  <c r="AF920" i="4"/>
  <c r="AF1103" i="4"/>
  <c r="AF714" i="4"/>
  <c r="AF508" i="4"/>
  <c r="AF465" i="4"/>
  <c r="AF1099" i="4"/>
  <c r="AF620" i="4"/>
  <c r="AF168" i="4"/>
  <c r="AF232" i="4"/>
  <c r="AF21" i="4"/>
  <c r="AF130" i="4"/>
  <c r="AF1123" i="4"/>
  <c r="AF973" i="4"/>
  <c r="AF899" i="4"/>
  <c r="AF657" i="4"/>
  <c r="AF332" i="4"/>
  <c r="AF78" i="4"/>
  <c r="AF1072" i="4"/>
  <c r="AF563" i="4"/>
  <c r="AF554" i="4"/>
  <c r="AF871" i="4"/>
  <c r="AF80" i="4"/>
  <c r="AF88" i="4"/>
  <c r="AF96" i="4"/>
  <c r="AF595" i="4"/>
  <c r="AF1124" i="4"/>
  <c r="AF631" i="4"/>
  <c r="AF372" i="4"/>
  <c r="AF276" i="4"/>
  <c r="AF170" i="4"/>
  <c r="AF179" i="4"/>
  <c r="AF292" i="4"/>
  <c r="AF934" i="4"/>
  <c r="AF291" i="4"/>
  <c r="AF158" i="4"/>
  <c r="AF780" i="4"/>
  <c r="AF1089" i="4"/>
  <c r="AF524" i="4"/>
  <c r="AF532" i="4"/>
  <c r="AF830" i="4"/>
  <c r="AF926" i="4"/>
  <c r="AF1120" i="4"/>
  <c r="AF166" i="4"/>
  <c r="AF182" i="4"/>
  <c r="AF432" i="4"/>
  <c r="AF900" i="4"/>
  <c r="AF133" i="4"/>
  <c r="AF314" i="4"/>
  <c r="AF537" i="4"/>
  <c r="AF326" i="4"/>
  <c r="AF452" i="4"/>
  <c r="AF906" i="4"/>
  <c r="AF814" i="4"/>
  <c r="AF605" i="4"/>
  <c r="AF777" i="4"/>
  <c r="AF146" i="4"/>
  <c r="AF126" i="4"/>
  <c r="AF422" i="4"/>
  <c r="AF287" i="4"/>
  <c r="AF975" i="4"/>
  <c r="AF356" i="4"/>
  <c r="AF1050" i="4"/>
  <c r="AF293" i="4"/>
  <c r="AF526" i="4"/>
  <c r="AF32" i="4"/>
  <c r="AF853" i="4"/>
  <c r="AF1047" i="4"/>
  <c r="AF413" i="4"/>
  <c r="AF511" i="4"/>
  <c r="AF259" i="4"/>
  <c r="AF815" i="4"/>
  <c r="AF874" i="4"/>
  <c r="AF1110" i="4"/>
  <c r="AF925" i="4"/>
  <c r="AF845" i="4"/>
  <c r="AF825" i="4"/>
  <c r="AF265" i="4"/>
  <c r="AF73" i="4"/>
  <c r="AF804" i="4"/>
  <c r="AF161" i="4"/>
  <c r="AF475" i="4"/>
  <c r="AF305" i="4"/>
  <c r="AF103" i="4"/>
  <c r="AF805" i="4"/>
  <c r="AF491" i="4"/>
  <c r="AF917" i="4"/>
  <c r="AF407" i="4"/>
  <c r="AF703" i="4"/>
  <c r="AF712" i="4"/>
  <c r="AF763" i="4"/>
  <c r="AF652" i="4"/>
  <c r="AF63" i="4"/>
  <c r="AF230" i="4"/>
  <c r="AF463" i="4"/>
  <c r="AF471" i="4"/>
  <c r="AF52" i="4"/>
  <c r="AF484" i="4"/>
  <c r="AF374" i="4"/>
  <c r="AF381" i="4"/>
  <c r="AF625" i="4"/>
  <c r="AF253" i="4"/>
  <c r="AF333" i="4"/>
  <c r="AF154" i="4"/>
  <c r="AF450" i="4"/>
  <c r="AF1014" i="4"/>
  <c r="AF43" i="4"/>
  <c r="AF704" i="4"/>
  <c r="AF1063" i="4"/>
  <c r="AF77" i="4"/>
  <c r="AF272" i="4"/>
  <c r="AF670" i="4"/>
  <c r="AF812" i="4"/>
  <c r="AF1084" i="4"/>
  <c r="AF878" i="4"/>
  <c r="AF957" i="4"/>
  <c r="AF510" i="4"/>
  <c r="AF252" i="4"/>
  <c r="AF260" i="4"/>
  <c r="AF340" i="4"/>
  <c r="AF564" i="4"/>
  <c r="AF192" i="4"/>
  <c r="AF33" i="4"/>
  <c r="AF873" i="4"/>
  <c r="AF500" i="4"/>
  <c r="AF229" i="4"/>
  <c r="AF1058" i="4"/>
  <c r="AF147" i="4"/>
  <c r="AF198" i="4"/>
  <c r="AF795" i="4"/>
  <c r="AF1040" i="4"/>
  <c r="AF331" i="4"/>
  <c r="AF886" i="4"/>
  <c r="AF30" i="4"/>
  <c r="AF685" i="4"/>
  <c r="AF765" i="4"/>
  <c r="AF270" i="4"/>
  <c r="AF494" i="4"/>
  <c r="AF431" i="4"/>
  <c r="AF104" i="4"/>
  <c r="AF696" i="4"/>
  <c r="AF195" i="4"/>
  <c r="AF365" i="4"/>
  <c r="AF905" i="4"/>
  <c r="AF956" i="4"/>
  <c r="AF1096" i="4"/>
  <c r="AF1122" i="4"/>
  <c r="AF689" i="4"/>
  <c r="AF885" i="4"/>
  <c r="AF247" i="4"/>
  <c r="AF540" i="4"/>
  <c r="AF888" i="4"/>
  <c r="AF772" i="4"/>
  <c r="AF297" i="4"/>
  <c r="AF322" i="4"/>
  <c r="AF85" i="4"/>
  <c r="AF357" i="4"/>
  <c r="AF860" i="4"/>
  <c r="AF313" i="4"/>
  <c r="AF999" i="4"/>
  <c r="AF89" i="4"/>
  <c r="AF522" i="4"/>
  <c r="AF1076" i="4"/>
  <c r="AF997" i="4"/>
  <c r="AF833" i="4"/>
  <c r="AF375" i="4"/>
  <c r="AF455" i="4"/>
  <c r="AF470" i="4"/>
  <c r="AF406" i="4"/>
  <c r="AF630" i="4"/>
  <c r="AF1059" i="4"/>
  <c r="AF935" i="4"/>
  <c r="AF643" i="4"/>
  <c r="AF115" i="4"/>
  <c r="AF1003" i="4"/>
  <c r="AF1104" i="4"/>
  <c r="AF958" i="4"/>
  <c r="AF705" i="4"/>
  <c r="AF792" i="4"/>
  <c r="AF1069" i="4"/>
  <c r="AF541" i="4"/>
  <c r="AF649" i="4"/>
  <c r="AF129" i="4"/>
  <c r="AF209" i="4"/>
  <c r="AF53" i="4"/>
  <c r="AF637" i="4"/>
  <c r="AF582" i="4"/>
  <c r="AF148" i="4"/>
  <c r="AF416" i="4"/>
  <c r="AF889" i="4"/>
  <c r="AF601" i="4"/>
  <c r="AF1090" i="4"/>
  <c r="AF310" i="4"/>
  <c r="AF852" i="4"/>
  <c r="AF1048" i="4"/>
  <c r="AF974" i="4"/>
  <c r="AF813" i="4"/>
  <c r="AF807" i="4"/>
  <c r="AF419" i="4"/>
  <c r="AF893" i="4"/>
  <c r="AF910" i="4"/>
  <c r="AF47" i="4"/>
  <c r="AF415" i="4"/>
  <c r="AF352" i="4"/>
  <c r="AF256" i="4"/>
  <c r="AF1114" i="4"/>
  <c r="AF454" i="4"/>
  <c r="AF737" i="4"/>
  <c r="AF167" i="4"/>
  <c r="AF586" i="4"/>
  <c r="AF183" i="4"/>
  <c r="AF428" i="4"/>
  <c r="AF425" i="4"/>
  <c r="AF424" i="4"/>
  <c r="AF562" i="4"/>
  <c r="AF489" i="4"/>
  <c r="AF569" i="4"/>
  <c r="AF629" i="4"/>
  <c r="AF134" i="4"/>
  <c r="AF1075" i="4"/>
  <c r="AF112" i="4"/>
  <c r="AF624" i="4"/>
  <c r="AF59" i="4"/>
  <c r="AF131" i="4"/>
  <c r="AF875" i="4"/>
  <c r="AF243" i="4"/>
  <c r="AF1092" i="4"/>
  <c r="AF1073" i="4"/>
  <c r="AF235" i="4"/>
  <c r="AF1015" i="4"/>
  <c r="AF152" i="4"/>
  <c r="AF160" i="4"/>
  <c r="AF240" i="4"/>
  <c r="AF327" i="4"/>
  <c r="AF479" i="4"/>
  <c r="AF775" i="4"/>
  <c r="AF516" i="4"/>
  <c r="AF420" i="4"/>
  <c r="AF746" i="4"/>
  <c r="AF521" i="4"/>
  <c r="AF669" i="4"/>
  <c r="AF56" i="4"/>
  <c r="AF549" i="4"/>
  <c r="AF938" i="4"/>
  <c r="AF4" i="4"/>
  <c r="AF1121" i="4"/>
  <c r="AF694" i="4"/>
  <c r="AF108" i="4"/>
  <c r="AF258" i="4"/>
  <c r="AF3" i="4"/>
  <c r="AI3" i="4"/>
  <c r="AI1123" i="4"/>
  <c r="AJ1123" i="4" s="1"/>
  <c r="AK1123" i="4" s="1"/>
  <c r="AI1121" i="4"/>
  <c r="AJ1121" i="4" s="1"/>
  <c r="AK1121" i="4" s="1"/>
  <c r="AI1124" i="4"/>
  <c r="AJ1124" i="4" s="1"/>
  <c r="AK1124" i="4" s="1"/>
  <c r="AI1122" i="4"/>
  <c r="AJ1122" i="4" s="1"/>
  <c r="AK1122" i="4" s="1"/>
  <c r="AI996" i="4"/>
  <c r="AJ996" i="4" s="1"/>
  <c r="AK996" i="4" s="1"/>
  <c r="AI1021" i="4"/>
  <c r="AJ1021" i="4" s="1"/>
  <c r="AK1021" i="4" s="1"/>
  <c r="AI1054" i="4"/>
  <c r="AJ1054" i="4" s="1"/>
  <c r="AK1054" i="4" s="1"/>
  <c r="AI998" i="4"/>
  <c r="AJ998" i="4" s="1"/>
  <c r="AK998" i="4" s="1"/>
  <c r="AI952" i="4"/>
  <c r="AJ952" i="4" s="1"/>
  <c r="AK952" i="4" s="1"/>
  <c r="AI1010" i="4"/>
  <c r="AJ1010" i="4" s="1"/>
  <c r="AK1010" i="4" s="1"/>
  <c r="AI1107" i="4"/>
  <c r="AJ1107" i="4" s="1"/>
  <c r="AK1107" i="4" s="1"/>
  <c r="AI1101" i="4"/>
  <c r="AJ1101" i="4" s="1"/>
  <c r="AK1101" i="4" s="1"/>
  <c r="AI1074" i="4"/>
  <c r="AJ1074" i="4" s="1"/>
  <c r="AK1074" i="4" s="1"/>
  <c r="AI1029" i="4"/>
  <c r="AJ1029" i="4" s="1"/>
  <c r="AK1029" i="4" s="1"/>
  <c r="AI1042" i="4"/>
  <c r="AJ1042" i="4" s="1"/>
  <c r="AK1042" i="4" s="1"/>
  <c r="AI1044" i="4"/>
  <c r="AJ1044" i="4" s="1"/>
  <c r="AK1044" i="4" s="1"/>
  <c r="AI1105" i="4"/>
  <c r="AJ1105" i="4" s="1"/>
  <c r="AK1105" i="4" s="1"/>
  <c r="AI1039" i="4"/>
  <c r="AJ1039" i="4" s="1"/>
  <c r="AK1039" i="4" s="1"/>
  <c r="AI1046" i="4"/>
  <c r="AJ1046" i="4" s="1"/>
  <c r="AK1046" i="4" s="1"/>
  <c r="AI980" i="4"/>
  <c r="AJ980" i="4" s="1"/>
  <c r="AK980" i="4" s="1"/>
  <c r="AI1094" i="4"/>
  <c r="AJ1094" i="4" s="1"/>
  <c r="AK1094" i="4" s="1"/>
  <c r="AI1065" i="4"/>
  <c r="AJ1065" i="4" s="1"/>
  <c r="AK1065" i="4" s="1"/>
  <c r="AI990" i="4"/>
  <c r="AJ990" i="4" s="1"/>
  <c r="AK990" i="4" s="1"/>
  <c r="AI1017" i="4"/>
  <c r="AJ1017" i="4" s="1"/>
  <c r="AK1017" i="4" s="1"/>
  <c r="AI975" i="4"/>
  <c r="AJ975" i="4" s="1"/>
  <c r="AK975" i="4" s="1"/>
  <c r="AI1063" i="4"/>
  <c r="AJ1063" i="4" s="1"/>
  <c r="AK1063" i="4" s="1"/>
  <c r="AI1088" i="4"/>
  <c r="AJ1088" i="4" s="1"/>
  <c r="AK1088" i="4" s="1"/>
  <c r="AI1050" i="4"/>
  <c r="AJ1050" i="4" s="1"/>
  <c r="AK1050" i="4" s="1"/>
  <c r="AI1113" i="4"/>
  <c r="AJ1113" i="4" s="1"/>
  <c r="AK1113" i="4" s="1"/>
  <c r="AI947" i="4"/>
  <c r="AJ947" i="4" s="1"/>
  <c r="AK947" i="4" s="1"/>
  <c r="AI1000" i="4"/>
  <c r="AJ1000" i="4" s="1"/>
  <c r="AK1000" i="4" s="1"/>
  <c r="AI1109" i="4"/>
  <c r="AJ1109" i="4" s="1"/>
  <c r="AK1109" i="4" s="1"/>
  <c r="AI1080" i="4"/>
  <c r="AJ1080" i="4" s="1"/>
  <c r="AK1080" i="4" s="1"/>
  <c r="AI1077" i="4"/>
  <c r="AJ1077" i="4" s="1"/>
  <c r="AK1077" i="4" s="1"/>
  <c r="AI988" i="4"/>
  <c r="AJ988" i="4" s="1"/>
  <c r="AK988" i="4" s="1"/>
  <c r="AI1002" i="4"/>
  <c r="AJ1002" i="4" s="1"/>
  <c r="AK1002" i="4" s="1"/>
  <c r="AI994" i="4"/>
  <c r="AJ994" i="4" s="1"/>
  <c r="AK994" i="4" s="1"/>
  <c r="AI1006" i="4"/>
  <c r="AJ1006" i="4" s="1"/>
  <c r="AK1006" i="4" s="1"/>
  <c r="AI965" i="4"/>
  <c r="AJ965" i="4" s="1"/>
  <c r="AK965" i="4" s="1"/>
  <c r="AI1011" i="4"/>
  <c r="AJ1011" i="4" s="1"/>
  <c r="AK1011" i="4" s="1"/>
  <c r="AI985" i="4"/>
  <c r="AJ985" i="4" s="1"/>
  <c r="AK985" i="4" s="1"/>
  <c r="AI1081" i="4"/>
  <c r="AJ1081" i="4" s="1"/>
  <c r="AK1081" i="4" s="1"/>
  <c r="AI971" i="4"/>
  <c r="AJ971" i="4" s="1"/>
  <c r="AK971" i="4" s="1"/>
  <c r="AI973" i="4"/>
  <c r="AJ973" i="4" s="1"/>
  <c r="AK973" i="4" s="1"/>
  <c r="AI1089" i="4"/>
  <c r="AJ1089" i="4" s="1"/>
  <c r="AK1089" i="4" s="1"/>
  <c r="AI1114" i="4"/>
  <c r="AJ1114" i="4" s="1"/>
  <c r="AK1114" i="4" s="1"/>
  <c r="AI1015" i="4"/>
  <c r="AJ1015" i="4" s="1"/>
  <c r="AK1015" i="4" s="1"/>
  <c r="AI1058" i="4"/>
  <c r="AJ1058" i="4" s="1"/>
  <c r="AK1058" i="4" s="1"/>
  <c r="AI1003" i="4"/>
  <c r="AJ1003" i="4" s="1"/>
  <c r="AK1003" i="4" s="1"/>
  <c r="AI977" i="4"/>
  <c r="AJ977" i="4" s="1"/>
  <c r="AK977" i="4" s="1"/>
  <c r="AI948" i="4"/>
  <c r="AJ948" i="4" s="1"/>
  <c r="AK948" i="4" s="1"/>
  <c r="AI1115" i="4"/>
  <c r="AJ1115" i="4" s="1"/>
  <c r="AK1115" i="4" s="1"/>
  <c r="AI984" i="4"/>
  <c r="AJ984" i="4" s="1"/>
  <c r="AK984" i="4" s="1"/>
  <c r="AI932" i="4"/>
  <c r="AI1019" i="4"/>
  <c r="AJ1019" i="4" s="1"/>
  <c r="AK1019" i="4" s="1"/>
  <c r="AI972" i="4"/>
  <c r="AJ972" i="4" s="1"/>
  <c r="AK972" i="4" s="1"/>
  <c r="AI1043" i="4"/>
  <c r="AJ1043" i="4" s="1"/>
  <c r="AK1043" i="4" s="1"/>
  <c r="AI951" i="4"/>
  <c r="AJ951" i="4" s="1"/>
  <c r="AK951" i="4" s="1"/>
  <c r="AI1025" i="4"/>
  <c r="AJ1025" i="4" s="1"/>
  <c r="AK1025" i="4" s="1"/>
  <c r="AI970" i="4"/>
  <c r="AJ970" i="4" s="1"/>
  <c r="AK970" i="4" s="1"/>
  <c r="AI1106" i="4"/>
  <c r="AJ1106" i="4" s="1"/>
  <c r="AK1106" i="4" s="1"/>
  <c r="AI1066" i="4"/>
  <c r="AJ1066" i="4" s="1"/>
  <c r="AK1066" i="4" s="1"/>
  <c r="AI1018" i="4"/>
  <c r="AJ1018" i="4" s="1"/>
  <c r="AK1018" i="4" s="1"/>
  <c r="AI1119" i="4"/>
  <c r="AJ1119" i="4" s="1"/>
  <c r="AK1119" i="4" s="1"/>
  <c r="AI1041" i="4"/>
  <c r="AJ1041" i="4" s="1"/>
  <c r="AK1041" i="4" s="1"/>
  <c r="AI1111" i="4"/>
  <c r="AJ1111" i="4" s="1"/>
  <c r="AK1111" i="4" s="1"/>
  <c r="AI1036" i="4"/>
  <c r="AJ1036" i="4" s="1"/>
  <c r="AK1036" i="4" s="1"/>
  <c r="AI1098" i="4"/>
  <c r="AJ1098" i="4" s="1"/>
  <c r="AK1098" i="4" s="1"/>
  <c r="AI1024" i="4"/>
  <c r="AJ1024" i="4" s="1"/>
  <c r="AK1024" i="4" s="1"/>
  <c r="AI936" i="4"/>
  <c r="AJ936" i="4" s="1"/>
  <c r="AK936" i="4" s="1"/>
  <c r="AI1118" i="4"/>
  <c r="AJ1118" i="4" s="1"/>
  <c r="AK1118" i="4" s="1"/>
  <c r="AI1009" i="4"/>
  <c r="AJ1009" i="4" s="1"/>
  <c r="AK1009" i="4" s="1"/>
  <c r="AI1099" i="4"/>
  <c r="AJ1099" i="4" s="1"/>
  <c r="AK1099" i="4" s="1"/>
  <c r="AI1073" i="4"/>
  <c r="AJ1073" i="4" s="1"/>
  <c r="AK1073" i="4" s="1"/>
  <c r="AI1055" i="4"/>
  <c r="AJ1055" i="4" s="1"/>
  <c r="AK1055" i="4" s="1"/>
  <c r="AI992" i="4"/>
  <c r="AJ992" i="4" s="1"/>
  <c r="AK992" i="4" s="1"/>
  <c r="AI933" i="4"/>
  <c r="AJ933" i="4" s="1"/>
  <c r="AI1005" i="4"/>
  <c r="AJ1005" i="4" s="1"/>
  <c r="AK1005" i="4" s="1"/>
  <c r="AI1100" i="4"/>
  <c r="AJ1100" i="4" s="1"/>
  <c r="AK1100" i="4" s="1"/>
  <c r="AI982" i="4"/>
  <c r="AJ982" i="4" s="1"/>
  <c r="AK982" i="4" s="1"/>
  <c r="AI1095" i="4"/>
  <c r="AJ1095" i="4" s="1"/>
  <c r="AK1095" i="4" s="1"/>
  <c r="AI983" i="4"/>
  <c r="AJ983" i="4" s="1"/>
  <c r="AK983" i="4" s="1"/>
  <c r="AI949" i="4"/>
  <c r="AJ949" i="4" s="1"/>
  <c r="AK949" i="4" s="1"/>
  <c r="AI959" i="4"/>
  <c r="AJ959" i="4" s="1"/>
  <c r="AK959" i="4" s="1"/>
  <c r="AI978" i="4"/>
  <c r="AJ978" i="4" s="1"/>
  <c r="AK978" i="4" s="1"/>
  <c r="AI955" i="4"/>
  <c r="AJ955" i="4" s="1"/>
  <c r="AK955" i="4" s="1"/>
  <c r="AI1078" i="4"/>
  <c r="AJ1078" i="4" s="1"/>
  <c r="AK1078" i="4" s="1"/>
  <c r="AI1008" i="4"/>
  <c r="AJ1008" i="4" s="1"/>
  <c r="AK1008" i="4" s="1"/>
  <c r="AI953" i="4"/>
  <c r="AJ953" i="4" s="1"/>
  <c r="AK953" i="4" s="1"/>
  <c r="AI962" i="4"/>
  <c r="AJ962" i="4" s="1"/>
  <c r="AK962" i="4" s="1"/>
  <c r="AI1108" i="4"/>
  <c r="AJ1108" i="4" s="1"/>
  <c r="AK1108" i="4" s="1"/>
  <c r="AI986" i="4"/>
  <c r="AJ986" i="4" s="1"/>
  <c r="AK986" i="4" s="1"/>
  <c r="AI1070" i="4"/>
  <c r="AJ1070" i="4" s="1"/>
  <c r="AK1070" i="4" s="1"/>
  <c r="AI1052" i="4"/>
  <c r="AJ1052" i="4" s="1"/>
  <c r="AK1052" i="4" s="1"/>
  <c r="AI1060" i="4"/>
  <c r="AJ1060" i="4" s="1"/>
  <c r="AK1060" i="4" s="1"/>
  <c r="AI1028" i="4"/>
  <c r="AJ1028" i="4" s="1"/>
  <c r="AK1028" i="4" s="1"/>
  <c r="AI1032" i="4"/>
  <c r="AJ1032" i="4" s="1"/>
  <c r="AK1032" i="4" s="1"/>
  <c r="AI1112" i="4"/>
  <c r="AJ1112" i="4" s="1"/>
  <c r="AK1112" i="4" s="1"/>
  <c r="AI999" i="4"/>
  <c r="AJ999" i="4" s="1"/>
  <c r="AK999" i="4" s="1"/>
  <c r="AI1104" i="4"/>
  <c r="AJ1104" i="4" s="1"/>
  <c r="AK1104" i="4" s="1"/>
  <c r="AI1090" i="4"/>
  <c r="AJ1090" i="4" s="1"/>
  <c r="AK1090" i="4" s="1"/>
  <c r="AI1051" i="4"/>
  <c r="AJ1051" i="4" s="1"/>
  <c r="AK1051" i="4" s="1"/>
  <c r="AI997" i="4"/>
  <c r="AJ997" i="4" s="1"/>
  <c r="AK997" i="4" s="1"/>
  <c r="AI1091" i="4"/>
  <c r="AJ1091" i="4" s="1"/>
  <c r="AK1091" i="4" s="1"/>
  <c r="AI1062" i="4"/>
  <c r="AJ1062" i="4" s="1"/>
  <c r="AK1062" i="4" s="1"/>
  <c r="AI961" i="4"/>
  <c r="AJ961" i="4" s="1"/>
  <c r="AK961" i="4" s="1"/>
  <c r="AI1013" i="4"/>
  <c r="AJ1013" i="4" s="1"/>
  <c r="AK1013" i="4" s="1"/>
  <c r="AI1068" i="4"/>
  <c r="AJ1068" i="4" s="1"/>
  <c r="AK1068" i="4" s="1"/>
  <c r="AI1045" i="4"/>
  <c r="AJ1045" i="4" s="1"/>
  <c r="AK1045" i="4" s="1"/>
  <c r="AI1023" i="4"/>
  <c r="AJ1023" i="4" s="1"/>
  <c r="AK1023" i="4" s="1"/>
  <c r="AI987" i="4"/>
  <c r="AJ987" i="4" s="1"/>
  <c r="AK987" i="4" s="1"/>
  <c r="AI945" i="4"/>
  <c r="AJ945" i="4" s="1"/>
  <c r="AK945" i="4" s="1"/>
  <c r="AI966" i="4"/>
  <c r="AJ966" i="4" s="1"/>
  <c r="AK966" i="4" s="1"/>
  <c r="AI1027" i="4"/>
  <c r="AJ1027" i="4" s="1"/>
  <c r="AK1027" i="4" s="1"/>
  <c r="AI1012" i="4"/>
  <c r="AJ1012" i="4" s="1"/>
  <c r="AK1012" i="4" s="1"/>
  <c r="AI979" i="4"/>
  <c r="AJ979" i="4" s="1"/>
  <c r="AK979" i="4" s="1"/>
  <c r="AI1093" i="4"/>
  <c r="AJ1093" i="4" s="1"/>
  <c r="AK1093" i="4" s="1"/>
  <c r="AI1079" i="4"/>
  <c r="AJ1079" i="4" s="1"/>
  <c r="AK1079" i="4" s="1"/>
  <c r="AI1064" i="4"/>
  <c r="AJ1064" i="4" s="1"/>
  <c r="AK1064" i="4" s="1"/>
  <c r="AI1001" i="4"/>
  <c r="AJ1001" i="4" s="1"/>
  <c r="AK1001" i="4" s="1"/>
  <c r="AI942" i="4"/>
  <c r="AJ942" i="4" s="1"/>
  <c r="AK942" i="4" s="1"/>
  <c r="AI950" i="4"/>
  <c r="AJ950" i="4" s="1"/>
  <c r="AK950" i="4" s="1"/>
  <c r="AI931" i="4"/>
  <c r="AI941" i="4"/>
  <c r="AJ941" i="4" s="1"/>
  <c r="AK941" i="4" s="1"/>
  <c r="AI1083" i="4"/>
  <c r="AJ1083" i="4" s="1"/>
  <c r="AK1083" i="4" s="1"/>
  <c r="AI1026" i="4"/>
  <c r="AJ1026" i="4" s="1"/>
  <c r="AK1026" i="4" s="1"/>
  <c r="AI956" i="4"/>
  <c r="AJ956" i="4" s="1"/>
  <c r="AK956" i="4" s="1"/>
  <c r="AI958" i="4"/>
  <c r="AJ958" i="4" s="1"/>
  <c r="AK958" i="4" s="1"/>
  <c r="AI1067" i="4"/>
  <c r="AJ1067" i="4" s="1"/>
  <c r="AK1067" i="4" s="1"/>
  <c r="AI939" i="4"/>
  <c r="AJ939" i="4" s="1"/>
  <c r="AK939" i="4" s="1"/>
  <c r="AI1086" i="4"/>
  <c r="AJ1086" i="4" s="1"/>
  <c r="AK1086" i="4" s="1"/>
  <c r="AI1047" i="4"/>
  <c r="AJ1047" i="4" s="1"/>
  <c r="AK1047" i="4" s="1"/>
  <c r="AI957" i="4"/>
  <c r="AJ957" i="4" s="1"/>
  <c r="AK957" i="4" s="1"/>
  <c r="AI1069" i="4"/>
  <c r="AJ1069" i="4" s="1"/>
  <c r="AK1069" i="4" s="1"/>
  <c r="AI938" i="4"/>
  <c r="AJ938" i="4" s="1"/>
  <c r="AK938" i="4" s="1"/>
  <c r="AI1097" i="4"/>
  <c r="AJ1097" i="4" s="1"/>
  <c r="AK1097" i="4" s="1"/>
  <c r="AI1030" i="4"/>
  <c r="AJ1030" i="4" s="1"/>
  <c r="AK1030" i="4" s="1"/>
  <c r="AI981" i="4"/>
  <c r="AJ981" i="4" s="1"/>
  <c r="AK981" i="4" s="1"/>
  <c r="AI960" i="4"/>
  <c r="AJ960" i="4" s="1"/>
  <c r="AK960" i="4" s="1"/>
  <c r="AI1034" i="4"/>
  <c r="AJ1034" i="4" s="1"/>
  <c r="AK1034" i="4" s="1"/>
  <c r="AI991" i="4"/>
  <c r="AJ991" i="4" s="1"/>
  <c r="AK991" i="4" s="1"/>
  <c r="AI993" i="4"/>
  <c r="AJ993" i="4" s="1"/>
  <c r="AK993" i="4" s="1"/>
  <c r="AI969" i="4"/>
  <c r="AJ969" i="4" s="1"/>
  <c r="AK969" i="4" s="1"/>
  <c r="AI1117" i="4"/>
  <c r="AJ1117" i="4" s="1"/>
  <c r="AK1117" i="4" s="1"/>
  <c r="AI995" i="4"/>
  <c r="AJ995" i="4" s="1"/>
  <c r="AK995" i="4" s="1"/>
  <c r="AI954" i="4"/>
  <c r="AJ954" i="4" s="1"/>
  <c r="AK954" i="4" s="1"/>
  <c r="AI1102" i="4"/>
  <c r="AJ1102" i="4" s="1"/>
  <c r="AK1102" i="4" s="1"/>
  <c r="AI968" i="4"/>
  <c r="AJ968" i="4" s="1"/>
  <c r="AK968" i="4" s="1"/>
  <c r="AI1022" i="4"/>
  <c r="AJ1022" i="4" s="1"/>
  <c r="AK1022" i="4" s="1"/>
  <c r="AI940" i="4"/>
  <c r="AJ940" i="4" s="1"/>
  <c r="AK940" i="4" s="1"/>
  <c r="AI1087" i="4"/>
  <c r="AJ1087" i="4" s="1"/>
  <c r="AK1087" i="4" s="1"/>
  <c r="AI943" i="4"/>
  <c r="AJ943" i="4" s="1"/>
  <c r="AK943" i="4" s="1"/>
  <c r="AI934" i="4"/>
  <c r="AJ934" i="4" s="1"/>
  <c r="AI1110" i="4"/>
  <c r="AJ1110" i="4" s="1"/>
  <c r="AK1110" i="4" s="1"/>
  <c r="AI1014" i="4"/>
  <c r="AJ1014" i="4" s="1"/>
  <c r="AK1014" i="4" s="1"/>
  <c r="AI1084" i="4"/>
  <c r="AJ1084" i="4" s="1"/>
  <c r="AK1084" i="4" s="1"/>
  <c r="AI1096" i="4"/>
  <c r="AJ1096" i="4" s="1"/>
  <c r="AK1096" i="4" s="1"/>
  <c r="AI974" i="4"/>
  <c r="AJ974" i="4" s="1"/>
  <c r="AK974" i="4" s="1"/>
  <c r="AI1116" i="4"/>
  <c r="AJ1116" i="4" s="1"/>
  <c r="AK1116" i="4" s="1"/>
  <c r="AI946" i="4"/>
  <c r="AJ946" i="4" s="1"/>
  <c r="AK946" i="4" s="1"/>
  <c r="AI976" i="4"/>
  <c r="AJ976" i="4" s="1"/>
  <c r="AK976" i="4" s="1"/>
  <c r="AI1016" i="4"/>
  <c r="AJ1016" i="4" s="1"/>
  <c r="AK1016" i="4" s="1"/>
  <c r="AI963" i="4"/>
  <c r="AJ963" i="4" s="1"/>
  <c r="AK963" i="4" s="1"/>
  <c r="AI989" i="4"/>
  <c r="AJ989" i="4" s="1"/>
  <c r="AK989" i="4" s="1"/>
  <c r="AI1038" i="4"/>
  <c r="AJ1038" i="4" s="1"/>
  <c r="AK1038" i="4" s="1"/>
  <c r="AI937" i="4"/>
  <c r="AJ937" i="4" s="1"/>
  <c r="AK937" i="4" s="1"/>
  <c r="AI1061" i="4"/>
  <c r="AJ1061" i="4" s="1"/>
  <c r="AK1061" i="4" s="1"/>
  <c r="AI1035" i="4"/>
  <c r="AJ1035" i="4" s="1"/>
  <c r="AK1035" i="4" s="1"/>
  <c r="AI1085" i="4"/>
  <c r="AJ1085" i="4" s="1"/>
  <c r="AK1085" i="4" s="1"/>
  <c r="AI1057" i="4"/>
  <c r="AJ1057" i="4" s="1"/>
  <c r="AK1057" i="4" s="1"/>
  <c r="AI967" i="4"/>
  <c r="AJ967" i="4" s="1"/>
  <c r="AK967" i="4" s="1"/>
  <c r="AI1020" i="4"/>
  <c r="AJ1020" i="4" s="1"/>
  <c r="AK1020" i="4" s="1"/>
  <c r="AI964" i="4"/>
  <c r="AJ964" i="4" s="1"/>
  <c r="AK964" i="4" s="1"/>
  <c r="AI1103" i="4"/>
  <c r="AJ1103" i="4" s="1"/>
  <c r="AK1103" i="4" s="1"/>
  <c r="AI1072" i="4"/>
  <c r="AJ1072" i="4" s="1"/>
  <c r="AK1072" i="4" s="1"/>
  <c r="AI1120" i="4"/>
  <c r="AJ1120" i="4" s="1"/>
  <c r="AK1120" i="4" s="1"/>
  <c r="AI1040" i="4"/>
  <c r="AJ1040" i="4" s="1"/>
  <c r="AK1040" i="4" s="1"/>
  <c r="AI1076" i="4"/>
  <c r="AJ1076" i="4" s="1"/>
  <c r="AK1076" i="4" s="1"/>
  <c r="AI1059" i="4"/>
  <c r="AJ1059" i="4" s="1"/>
  <c r="AK1059" i="4" s="1"/>
  <c r="AI1048" i="4"/>
  <c r="AJ1048" i="4" s="1"/>
  <c r="AK1048" i="4" s="1"/>
  <c r="AI1092" i="4"/>
  <c r="AJ1092" i="4" s="1"/>
  <c r="AK1092" i="4" s="1"/>
  <c r="AI935" i="4"/>
  <c r="AJ935" i="4" s="1"/>
  <c r="AK935" i="4" s="1"/>
  <c r="AI1075" i="4"/>
  <c r="AJ1075" i="4" s="1"/>
  <c r="AK1075" i="4" s="1"/>
  <c r="AI1056" i="4"/>
  <c r="AJ1056" i="4" s="1"/>
  <c r="AK1056" i="4" s="1"/>
  <c r="AI1037" i="4"/>
  <c r="AJ1037" i="4" s="1"/>
  <c r="AK1037" i="4" s="1"/>
  <c r="AI1053" i="4"/>
  <c r="AJ1053" i="4" s="1"/>
  <c r="AK1053" i="4" s="1"/>
  <c r="AI1031" i="4"/>
  <c r="AJ1031" i="4" s="1"/>
  <c r="AK1031" i="4" s="1"/>
  <c r="AI1007" i="4"/>
  <c r="AJ1007" i="4" s="1"/>
  <c r="AK1007" i="4" s="1"/>
  <c r="AI944" i="4"/>
  <c r="AJ944" i="4" s="1"/>
  <c r="AK944" i="4" s="1"/>
  <c r="AI1004" i="4"/>
  <c r="AJ1004" i="4" s="1"/>
  <c r="AK1004" i="4" s="1"/>
  <c r="AI1033" i="4"/>
  <c r="AJ1033" i="4" s="1"/>
  <c r="AK1033" i="4" s="1"/>
  <c r="AI1071" i="4"/>
  <c r="AJ1071" i="4" s="1"/>
  <c r="AK1071" i="4" s="1"/>
  <c r="AI1082" i="4"/>
  <c r="AJ1082" i="4" s="1"/>
  <c r="AK1082" i="4" s="1"/>
  <c r="AI1049" i="4"/>
  <c r="AJ1049" i="4" s="1"/>
  <c r="AK1049" i="4" s="1"/>
  <c r="AI548" i="4"/>
  <c r="AI754" i="4"/>
  <c r="AI808" i="4"/>
  <c r="AI878" i="4"/>
  <c r="AI793" i="4"/>
  <c r="AI783" i="4"/>
  <c r="AI919" i="4"/>
  <c r="AI511" i="4"/>
  <c r="AI803" i="4"/>
  <c r="AI528" i="4"/>
  <c r="AI634" i="4"/>
  <c r="AI603" i="4"/>
  <c r="AI739" i="4"/>
  <c r="AI773" i="4"/>
  <c r="AI567" i="4"/>
  <c r="AI683" i="4"/>
  <c r="AI552" i="4"/>
  <c r="AI864" i="4"/>
  <c r="AI660" i="4"/>
  <c r="AI874" i="4"/>
  <c r="AI676" i="4"/>
  <c r="AI776" i="4"/>
  <c r="AI700" i="4"/>
  <c r="AI917" i="4"/>
  <c r="AI585" i="4"/>
  <c r="AI522" i="4"/>
  <c r="AI781" i="4"/>
  <c r="AI849" i="4"/>
  <c r="AI751" i="4"/>
  <c r="AI699" i="4"/>
  <c r="AI847" i="4"/>
  <c r="AI579" i="4"/>
  <c r="AI704" i="4"/>
  <c r="AI540" i="4"/>
  <c r="AI920" i="4"/>
  <c r="AI921" i="4"/>
  <c r="AI818" i="4"/>
  <c r="AI929" i="4"/>
  <c r="AI562" i="4"/>
  <c r="AI804" i="4"/>
  <c r="AI831" i="4"/>
  <c r="AI778" i="4"/>
  <c r="AJ878" i="4"/>
  <c r="AI697" i="4"/>
  <c r="AJ783" i="4"/>
  <c r="AI885" i="4"/>
  <c r="AI559" i="4"/>
  <c r="AI728" i="4"/>
  <c r="AI623" i="4"/>
  <c r="AI843" i="4"/>
  <c r="AI858" i="4"/>
  <c r="AI863" i="4"/>
  <c r="AI907" i="4"/>
  <c r="AI613" i="4"/>
  <c r="AJ803" i="4"/>
  <c r="AI860" i="4"/>
  <c r="AI707" i="4"/>
  <c r="AI626" i="4"/>
  <c r="AJ626" i="4" s="1"/>
  <c r="AI631" i="4"/>
  <c r="AI659" i="4"/>
  <c r="AI820" i="4"/>
  <c r="AI746" i="4"/>
  <c r="AI582" i="4"/>
  <c r="AI575" i="4"/>
  <c r="AI513" i="4"/>
  <c r="AI865" i="4"/>
  <c r="AI563" i="4"/>
  <c r="AI653" i="4"/>
  <c r="AI732" i="4"/>
  <c r="AJ5" i="4"/>
  <c r="AI823" i="4"/>
  <c r="AI748" i="4"/>
  <c r="AJ920" i="4"/>
  <c r="AI572" i="4"/>
  <c r="AI666" i="4"/>
  <c r="AI762" i="4"/>
  <c r="AI550" i="4"/>
  <c r="AI872" i="4"/>
  <c r="AI530" i="4"/>
  <c r="AI821" i="4"/>
  <c r="AJ929" i="4"/>
  <c r="AJ704" i="4"/>
  <c r="AI909" i="4"/>
  <c r="AI592" i="4"/>
  <c r="AI584" i="4"/>
  <c r="AI598" i="4"/>
  <c r="AI665" i="4"/>
  <c r="AI824" i="4"/>
  <c r="AI596" i="4"/>
  <c r="AI879" i="4"/>
  <c r="AI715" i="4"/>
  <c r="AI734" i="4"/>
  <c r="AI915" i="4"/>
  <c r="AI726" i="4"/>
  <c r="AI547" i="4"/>
  <c r="AI706" i="4"/>
  <c r="AI789" i="4"/>
  <c r="AJ789" i="4" s="1"/>
  <c r="AI770" i="4"/>
  <c r="AI667" i="4"/>
  <c r="AI605" i="4"/>
  <c r="AJ605" i="4" s="1"/>
  <c r="AI597" i="4"/>
  <c r="AJ597" i="4" s="1"/>
  <c r="AI644" i="4"/>
  <c r="AK26" i="4"/>
  <c r="AI503" i="4"/>
  <c r="AI905" i="4"/>
  <c r="AI698" i="4"/>
  <c r="AJ698" i="4" s="1"/>
  <c r="AI678" i="4"/>
  <c r="AI694" i="4"/>
  <c r="AJ694" i="4" s="1"/>
  <c r="AI798" i="4"/>
  <c r="AI593" i="4"/>
  <c r="AI888" i="4"/>
  <c r="AI545" i="4"/>
  <c r="AI914" i="4"/>
  <c r="AI656" i="4"/>
  <c r="AI785" i="4"/>
  <c r="AI611" i="4"/>
  <c r="AI886" i="4"/>
  <c r="AJ665" i="4"/>
  <c r="AI651" i="4"/>
  <c r="AI519" i="4"/>
  <c r="AI904" i="4"/>
  <c r="AI912" i="4"/>
  <c r="AI906" i="4"/>
  <c r="AI859" i="4"/>
  <c r="AI854" i="4"/>
  <c r="AI862" i="4"/>
  <c r="AI791" i="4"/>
  <c r="AJ791" i="4" s="1"/>
  <c r="AJ754" i="4"/>
  <c r="AI520" i="4"/>
  <c r="AI792" i="4"/>
  <c r="AJ792" i="4" s="1"/>
  <c r="AI675" i="4"/>
  <c r="AI928" i="4"/>
  <c r="AI730" i="4"/>
  <c r="AI636" i="4"/>
  <c r="AI725" i="4"/>
  <c r="AJ849" i="4"/>
  <c r="AI532" i="4"/>
  <c r="AI569" i="4"/>
  <c r="AI594" i="4"/>
  <c r="AI851" i="4"/>
  <c r="AJ851" i="4" s="1"/>
  <c r="AI880" i="4"/>
  <c r="AI745" i="4"/>
  <c r="AJ746" i="4"/>
  <c r="AI588" i="4"/>
  <c r="AJ725" i="4"/>
  <c r="AI542" i="4"/>
  <c r="AI845" i="4"/>
  <c r="AI787" i="4"/>
  <c r="AI922" i="4"/>
  <c r="AI805" i="4"/>
  <c r="AI795" i="4"/>
  <c r="AI630" i="4"/>
  <c r="AI662" i="4"/>
  <c r="AJ730" i="4"/>
  <c r="AJ732" i="4"/>
  <c r="AI761" i="4"/>
  <c r="AI794" i="4"/>
  <c r="AI628" i="4"/>
  <c r="AI558" i="4"/>
  <c r="AI809" i="4"/>
  <c r="AI722" i="4"/>
  <c r="AI869" i="4"/>
  <c r="AJ869" i="4" s="1"/>
  <c r="AI870" i="4"/>
  <c r="AI908" i="4"/>
  <c r="AJ820" i="4"/>
  <c r="AI590" i="4"/>
  <c r="AI830" i="4"/>
  <c r="AI802" i="4"/>
  <c r="AI765" i="4"/>
  <c r="AI877" i="4"/>
  <c r="AI786" i="4"/>
  <c r="AI615" i="4"/>
  <c r="AI671" i="4"/>
  <c r="AI672" i="4"/>
  <c r="AI555" i="4"/>
  <c r="AI807" i="4"/>
  <c r="AJ697" i="4"/>
  <c r="AI557" i="4"/>
  <c r="AI861" i="4"/>
  <c r="AI903" i="4"/>
  <c r="AI883" i="4"/>
  <c r="AI758" i="4"/>
  <c r="AI889" i="4"/>
  <c r="AI688" i="4"/>
  <c r="AJ4" i="4"/>
  <c r="AI564" i="4"/>
  <c r="AJ715" i="4"/>
  <c r="AI815" i="4"/>
  <c r="AI777" i="4"/>
  <c r="AI635" i="4"/>
  <c r="AI682" i="4"/>
  <c r="AJ777" i="4"/>
  <c r="AI766" i="4"/>
  <c r="AI632" i="4"/>
  <c r="AI780" i="4"/>
  <c r="AI554" i="4"/>
  <c r="AJ794" i="4"/>
  <c r="AI867" i="4"/>
  <c r="AI604" i="4"/>
  <c r="AI516" i="4"/>
  <c r="AI692" i="4"/>
  <c r="AJ692" i="4" s="1"/>
  <c r="AI893" i="4"/>
  <c r="AI924" i="4"/>
  <c r="AI913" i="4"/>
  <c r="AJ913" i="4" s="1"/>
  <c r="AI916" i="4"/>
  <c r="AJ916" i="4" s="1"/>
  <c r="AI717" i="4"/>
  <c r="AI691" i="4"/>
  <c r="AJ931" i="4"/>
  <c r="AI553" i="4"/>
  <c r="AI741" i="4"/>
  <c r="AJ741" i="4" s="1"/>
  <c r="AI733" i="4"/>
  <c r="AI899" i="4"/>
  <c r="AJ899" i="4" s="1"/>
  <c r="AJ905" i="4"/>
  <c r="AI724" i="4"/>
  <c r="AI857" i="4"/>
  <c r="AJ857" i="4" s="1"/>
  <c r="AJ598" i="4"/>
  <c r="AI647" i="4"/>
  <c r="AJ647" i="4" s="1"/>
  <c r="AI515" i="4"/>
  <c r="AI581" i="4"/>
  <c r="AI693" i="4"/>
  <c r="AI846" i="4"/>
  <c r="AI832" i="4"/>
  <c r="AI625" i="4"/>
  <c r="AJ700" i="4"/>
  <c r="AJ908" i="4"/>
  <c r="AK931" i="4"/>
  <c r="AI690" i="4"/>
  <c r="AI543" i="4"/>
  <c r="AI838" i="4"/>
  <c r="AI627" i="4"/>
  <c r="AJ693" i="4"/>
  <c r="AI753" i="4"/>
  <c r="AI896" i="4"/>
  <c r="AI629" i="4"/>
  <c r="AI681" i="4"/>
  <c r="AI526" i="4"/>
  <c r="AI911" i="4"/>
  <c r="AI743" i="4"/>
  <c r="AI825" i="4"/>
  <c r="AJ825" i="4" s="1"/>
  <c r="AI810" i="4"/>
  <c r="AI887" i="4"/>
  <c r="AJ887" i="4" s="1"/>
  <c r="AI639" i="4"/>
  <c r="AJ753" i="4"/>
  <c r="AI686" i="4"/>
  <c r="AJ682" i="4"/>
  <c r="AI538" i="4"/>
  <c r="AI881" i="4"/>
  <c r="AJ881" i="4" s="1"/>
  <c r="AI606" i="4"/>
  <c r="AI775" i="4"/>
  <c r="AI796" i="4"/>
  <c r="AI856" i="4"/>
  <c r="AI752" i="4"/>
  <c r="AJ832" i="4"/>
  <c r="AJ690" i="4"/>
  <c r="AI737" i="4"/>
  <c r="AI521" i="4"/>
  <c r="AI577" i="4"/>
  <c r="AI640" i="4"/>
  <c r="AI759" i="4"/>
  <c r="AJ686" i="4"/>
  <c r="AJ585" i="4"/>
  <c r="AI689" i="4"/>
  <c r="AJ579" i="4"/>
  <c r="AI848" i="4"/>
  <c r="AI535" i="4"/>
  <c r="AI927" i="4"/>
  <c r="AJ927" i="4" s="1"/>
  <c r="AI637" i="4"/>
  <c r="AI506" i="4"/>
  <c r="AI811" i="4"/>
  <c r="AJ761" i="4"/>
  <c r="AI764" i="4"/>
  <c r="AJ764" i="4" s="1"/>
  <c r="AI813" i="4"/>
  <c r="AJ611" i="4"/>
  <c r="AI816" i="4"/>
  <c r="AJ816" i="4" s="1"/>
  <c r="AI840" i="4"/>
  <c r="AK7" i="4"/>
  <c r="AI876" i="4"/>
  <c r="AJ876" i="4" s="1"/>
  <c r="AI828" i="4"/>
  <c r="AJ828" i="4" s="1"/>
  <c r="AJ921" i="4"/>
  <c r="AI638" i="4"/>
  <c r="AJ651" i="4"/>
  <c r="AJ785" i="4"/>
  <c r="AI620" i="4"/>
  <c r="AJ809" i="4"/>
  <c r="AI842" i="4"/>
  <c r="AI643" i="4"/>
  <c r="AI855" i="4"/>
  <c r="AI580" i="4"/>
  <c r="AI622" i="4"/>
  <c r="AJ622" i="4" s="1"/>
  <c r="AI782" i="4"/>
  <c r="AJ811" i="4"/>
  <c r="AI774" i="4"/>
  <c r="AL3" i="4"/>
  <c r="AI814" i="4"/>
  <c r="AI560" i="4"/>
  <c r="AJ3" i="4"/>
  <c r="AI508" i="4"/>
  <c r="AI670" i="4"/>
  <c r="AJ670" i="4" s="1"/>
  <c r="AI892" i="4"/>
  <c r="AJ892" i="4" s="1"/>
  <c r="AJ733" i="4"/>
  <c r="AI720" i="4"/>
  <c r="AI527" i="4"/>
  <c r="AI685" i="4"/>
  <c r="AJ685" i="4" s="1"/>
  <c r="AI591" i="4"/>
  <c r="AJ591" i="4" s="1"/>
  <c r="AI779" i="4"/>
  <c r="AJ779" i="4" s="1"/>
  <c r="AI624" i="4"/>
  <c r="AI800" i="4"/>
  <c r="AJ800" i="4" s="1"/>
  <c r="AI708" i="4"/>
  <c r="AI533" i="4"/>
  <c r="AI710" i="4"/>
  <c r="AJ710" i="4" s="1"/>
  <c r="AI797" i="4"/>
  <c r="AJ797" i="4" s="1"/>
  <c r="AI871" i="4"/>
  <c r="AI771" i="4"/>
  <c r="AI890" i="4"/>
  <c r="AI664" i="4"/>
  <c r="AI618" i="4"/>
  <c r="AJ618" i="4" s="1"/>
  <c r="AI902" i="4"/>
  <c r="AI507" i="4"/>
  <c r="AI641" i="4"/>
  <c r="AI834" i="4"/>
  <c r="AI817" i="4"/>
  <c r="AJ817" i="4" s="1"/>
  <c r="AI712" i="4"/>
  <c r="AI566" i="4"/>
  <c r="AI599" i="4"/>
  <c r="AI514" i="4"/>
  <c r="AI735" i="4"/>
  <c r="AI549" i="4"/>
  <c r="AI901" i="4"/>
  <c r="AJ901" i="4" s="1"/>
  <c r="AJ874" i="4"/>
  <c r="AI841" i="4"/>
  <c r="AI788" i="4"/>
  <c r="W3" i="4"/>
  <c r="AI702" i="4"/>
  <c r="AJ745" i="4"/>
  <c r="AI852" i="4"/>
  <c r="AJ852" i="4" s="1"/>
  <c r="AI523" i="4"/>
  <c r="AI716" i="4"/>
  <c r="AI875" i="4"/>
  <c r="AJ875" i="4" s="1"/>
  <c r="AJ603" i="4"/>
  <c r="AI850" i="4"/>
  <c r="AI898" i="4"/>
  <c r="AI833" i="4"/>
  <c r="AJ833" i="4" s="1"/>
  <c r="AI505" i="4"/>
  <c r="AI756" i="4"/>
  <c r="AJ689" i="4"/>
  <c r="AI551" i="4"/>
  <c r="AI729" i="4"/>
  <c r="AJ729" i="4" s="1"/>
  <c r="AI583" i="4"/>
  <c r="AJ583" i="4" s="1"/>
  <c r="AI866" i="4"/>
  <c r="AJ866" i="4" s="1"/>
  <c r="AI654" i="4"/>
  <c r="AJ654" i="4" s="1"/>
  <c r="AI801" i="4"/>
  <c r="AJ801" i="4" s="1"/>
  <c r="AI673" i="4"/>
  <c r="AI529" i="4"/>
  <c r="AI740" i="4"/>
  <c r="AJ740" i="4" s="1"/>
  <c r="AI646" i="4"/>
  <c r="AJ646" i="4" s="1"/>
  <c r="AI586" i="4"/>
  <c r="AI687" i="4"/>
  <c r="AI663" i="4"/>
  <c r="AJ663" i="4" s="1"/>
  <c r="AI925" i="4"/>
  <c r="AJ925" i="4" s="1"/>
  <c r="AI696" i="4"/>
  <c r="AK934" i="4"/>
  <c r="AI930" i="4"/>
  <c r="AI536" i="4"/>
  <c r="AI772" i="4"/>
  <c r="AI701" i="4"/>
  <c r="AJ701" i="4" s="1"/>
  <c r="AI680" i="4"/>
  <c r="AI565" i="4"/>
  <c r="AI837" i="4"/>
  <c r="AI609" i="4"/>
  <c r="AJ722" i="4"/>
  <c r="AK933" i="4"/>
  <c r="AI873" i="4"/>
  <c r="AI524" i="4"/>
  <c r="AI714" i="4"/>
  <c r="AJ714" i="4" s="1"/>
  <c r="AI767" i="4"/>
  <c r="AI608" i="4"/>
  <c r="AI652" i="4"/>
  <c r="AJ652" i="4" s="1"/>
  <c r="AI574" i="4"/>
  <c r="AJ706" i="4"/>
  <c r="AJ739" i="4"/>
  <c r="AJ888" i="4"/>
  <c r="AI633" i="4"/>
  <c r="AI544" i="4"/>
  <c r="AI679" i="4"/>
  <c r="AJ679" i="4" s="1"/>
  <c r="AI719" i="4"/>
  <c r="AJ563" i="4"/>
  <c r="AI819" i="4"/>
  <c r="AI884" i="4"/>
  <c r="AI721" i="4"/>
  <c r="AJ721" i="4" s="1"/>
  <c r="AI610" i="4"/>
  <c r="AJ840" i="4"/>
  <c r="AJ717" i="4"/>
  <c r="AI614" i="4"/>
  <c r="AI556" i="4"/>
  <c r="AI895" i="4"/>
  <c r="AJ895" i="4" s="1"/>
  <c r="AI768" i="4"/>
  <c r="AI571" i="4"/>
  <c r="AI836" i="4"/>
  <c r="AI727" i="4"/>
  <c r="AJ727" i="4" s="1"/>
  <c r="AI703" i="4"/>
  <c r="AI738" i="4"/>
  <c r="AJ627" i="4"/>
  <c r="AJ804" i="4"/>
  <c r="AJ884" i="4"/>
  <c r="AI760" i="4"/>
  <c r="AJ760" i="4" s="1"/>
  <c r="AI517" i="4"/>
  <c r="AI868" i="4"/>
  <c r="AI790" i="4"/>
  <c r="AI601" i="4"/>
  <c r="AI749" i="4"/>
  <c r="AI600" i="4"/>
  <c r="AI844" i="4"/>
  <c r="AI602" i="4"/>
  <c r="AJ772" i="4"/>
  <c r="AJ756" i="4"/>
  <c r="AJ662" i="4"/>
  <c r="AI589" i="4"/>
  <c r="AJ774" i="4"/>
  <c r="AI723" i="4"/>
  <c r="AJ723" i="4" s="1"/>
  <c r="AJ919" i="4"/>
  <c r="AI509" i="4"/>
  <c r="AI747" i="4"/>
  <c r="AI648" i="4"/>
  <c r="AJ648" i="4" s="1"/>
  <c r="AI718" i="4"/>
  <c r="AI518" i="4"/>
  <c r="AI827" i="4"/>
  <c r="AI835" i="4"/>
  <c r="AI541" i="4"/>
  <c r="AI744" i="4"/>
  <c r="AI799" i="4"/>
  <c r="AJ799" i="4" s="1"/>
  <c r="AI607" i="4"/>
  <c r="AI539" i="4"/>
  <c r="AJ924" i="4"/>
  <c r="AI755" i="4"/>
  <c r="AI713" i="4"/>
  <c r="AJ713" i="4" s="1"/>
  <c r="AI826" i="4"/>
  <c r="AI573" i="4"/>
  <c r="AI763" i="4"/>
  <c r="AJ763" i="4" s="1"/>
  <c r="AI705" i="4"/>
  <c r="AI658" i="4"/>
  <c r="AI684" i="4"/>
  <c r="AJ667" i="4"/>
  <c r="AI649" i="4"/>
  <c r="AI576" i="4"/>
  <c r="AI561" i="4"/>
  <c r="AI525" i="4"/>
  <c r="AI587" i="4"/>
  <c r="AJ587" i="4" s="1"/>
  <c r="AI661" i="4"/>
  <c r="AI570" i="4"/>
  <c r="AI891" i="4"/>
  <c r="AI910" i="4"/>
  <c r="AI806" i="4"/>
  <c r="AI617" i="4"/>
  <c r="AI621" i="4"/>
  <c r="AI894" i="4"/>
  <c r="AI669" i="4"/>
  <c r="AJ669" i="4" s="1"/>
  <c r="AI882" i="4"/>
  <c r="AJ882" i="4" s="1"/>
  <c r="AI900" i="4"/>
  <c r="AI650" i="4"/>
  <c r="AJ580" i="4"/>
  <c r="AI918" i="4"/>
  <c r="AI612" i="4"/>
  <c r="AJ699" i="4"/>
  <c r="AI757" i="4"/>
  <c r="AJ757" i="4" s="1"/>
  <c r="AI645" i="4"/>
  <c r="AJ624" i="4"/>
  <c r="AJ593" i="4"/>
  <c r="AI616" i="4"/>
  <c r="AI674" i="4"/>
  <c r="AI546" i="4"/>
  <c r="AJ643" i="4"/>
  <c r="AK5" i="4"/>
  <c r="AI537" i="4"/>
  <c r="AI736" i="4"/>
  <c r="AJ736" i="4" s="1"/>
  <c r="AI568" i="4"/>
  <c r="AI504" i="4"/>
  <c r="AI709" i="4"/>
  <c r="AI750" i="4"/>
  <c r="AJ750" i="4" s="1"/>
  <c r="AI897" i="4"/>
  <c r="AJ897" i="4" s="1"/>
  <c r="AI923" i="4"/>
  <c r="AJ893" i="4"/>
  <c r="AJ586" i="4"/>
  <c r="AI578" i="4"/>
  <c r="AI512" i="4"/>
  <c r="AI822" i="4"/>
  <c r="AJ894" i="4"/>
  <c r="AI531" i="4"/>
  <c r="AI742" i="4"/>
  <c r="AI657" i="4"/>
  <c r="AJ657" i="4" s="1"/>
  <c r="AI677" i="4"/>
  <c r="AJ677" i="4" s="1"/>
  <c r="AI619" i="4"/>
  <c r="AJ619" i="4" s="1"/>
  <c r="AI731" i="4"/>
  <c r="AJ731" i="4" s="1"/>
  <c r="AI534" i="4"/>
  <c r="AJ870" i="4"/>
  <c r="AJ707" i="4"/>
  <c r="AI784" i="4"/>
  <c r="AI711" i="4"/>
  <c r="AI839" i="4"/>
  <c r="AI926" i="4"/>
  <c r="AJ928" i="4"/>
  <c r="AK6" i="4"/>
  <c r="AI769" i="4"/>
  <c r="AJ748" i="4"/>
  <c r="AI595" i="4"/>
  <c r="AJ678" i="4"/>
  <c r="AI829" i="4"/>
  <c r="AJ829" i="4" s="1"/>
  <c r="AI853" i="4"/>
  <c r="AJ853" i="4" s="1"/>
  <c r="AI655" i="4"/>
  <c r="AJ655" i="4" s="1"/>
  <c r="AI695" i="4"/>
  <c r="AI668" i="4"/>
  <c r="AJ668" i="4" s="1"/>
  <c r="AI812" i="4"/>
  <c r="AI510" i="4"/>
  <c r="AI642" i="4"/>
  <c r="AJ642" i="4" s="1"/>
  <c r="AJ599" i="4"/>
  <c r="AJ703" i="4"/>
  <c r="R4" i="4" l="1"/>
  <c r="S4" i="4" s="1"/>
  <c r="X3" i="4"/>
  <c r="Y3" i="4" s="1"/>
  <c r="O5" i="4"/>
  <c r="B17" i="6"/>
  <c r="AG3" i="4"/>
  <c r="AG4" i="4" s="1"/>
  <c r="AG5" i="4" s="1"/>
  <c r="AG6" i="4" s="1"/>
  <c r="AG7" i="4" s="1"/>
  <c r="AG8" i="4" s="1"/>
  <c r="AG9" i="4" s="1"/>
  <c r="AG10" i="4" s="1"/>
  <c r="AG11" i="4" s="1"/>
  <c r="AG12" i="4" s="1"/>
  <c r="AG13" i="4" s="1"/>
  <c r="AG14" i="4" s="1"/>
  <c r="AG15" i="4" s="1"/>
  <c r="AG16" i="4" s="1"/>
  <c r="AG17" i="4" s="1"/>
  <c r="AG18" i="4" s="1"/>
  <c r="AG19" i="4" s="1"/>
  <c r="AG20" i="4" s="1"/>
  <c r="AG21" i="4" s="1"/>
  <c r="AG22" i="4" s="1"/>
  <c r="AG23" i="4" s="1"/>
  <c r="AG24" i="4" s="1"/>
  <c r="AG25" i="4" s="1"/>
  <c r="AG26" i="4" s="1"/>
  <c r="AG27" i="4" s="1"/>
  <c r="AG28" i="4" s="1"/>
  <c r="AG29" i="4" s="1"/>
  <c r="AG30" i="4" s="1"/>
  <c r="AG31" i="4" s="1"/>
  <c r="AG32" i="4" s="1"/>
  <c r="AG33" i="4" s="1"/>
  <c r="AG34" i="4" s="1"/>
  <c r="AG35" i="4" s="1"/>
  <c r="AG36" i="4" s="1"/>
  <c r="AG37" i="4" s="1"/>
  <c r="AG38" i="4" s="1"/>
  <c r="AG39" i="4" s="1"/>
  <c r="AG40" i="4" s="1"/>
  <c r="AG41" i="4" s="1"/>
  <c r="AG42" i="4" s="1"/>
  <c r="AG43" i="4" s="1"/>
  <c r="AG44" i="4" s="1"/>
  <c r="AG45" i="4" s="1"/>
  <c r="AG46" i="4" s="1"/>
  <c r="AG47" i="4" s="1"/>
  <c r="AG48" i="4" s="1"/>
  <c r="AG49" i="4" s="1"/>
  <c r="AG50" i="4" s="1"/>
  <c r="AG51" i="4" s="1"/>
  <c r="AG52" i="4" s="1"/>
  <c r="AG53" i="4" s="1"/>
  <c r="AG54" i="4" s="1"/>
  <c r="AG55" i="4" s="1"/>
  <c r="AG56" i="4" s="1"/>
  <c r="AG57" i="4" s="1"/>
  <c r="AG58" i="4" s="1"/>
  <c r="AG59" i="4" s="1"/>
  <c r="AG60" i="4" s="1"/>
  <c r="AG61" i="4" s="1"/>
  <c r="AG62" i="4" s="1"/>
  <c r="AG63" i="4" s="1"/>
  <c r="AG64" i="4" s="1"/>
  <c r="AG65" i="4" s="1"/>
  <c r="AG66" i="4" s="1"/>
  <c r="AG67" i="4" s="1"/>
  <c r="AG68" i="4" s="1"/>
  <c r="AG69" i="4" s="1"/>
  <c r="AG70" i="4" s="1"/>
  <c r="AG71" i="4" s="1"/>
  <c r="AG72" i="4" s="1"/>
  <c r="AG73" i="4" s="1"/>
  <c r="AG74" i="4" s="1"/>
  <c r="AG75" i="4" s="1"/>
  <c r="AG76" i="4" s="1"/>
  <c r="AG77" i="4" s="1"/>
  <c r="AG78" i="4" s="1"/>
  <c r="AG79" i="4" s="1"/>
  <c r="AG80" i="4" s="1"/>
  <c r="AG81" i="4" s="1"/>
  <c r="AG82" i="4" s="1"/>
  <c r="AG83" i="4" s="1"/>
  <c r="AG84" i="4" s="1"/>
  <c r="AG85" i="4" s="1"/>
  <c r="AG86" i="4" s="1"/>
  <c r="AG87" i="4" s="1"/>
  <c r="AG88" i="4" s="1"/>
  <c r="AG89" i="4" s="1"/>
  <c r="AG90" i="4" s="1"/>
  <c r="AG91" i="4" s="1"/>
  <c r="AG92" i="4" s="1"/>
  <c r="AG93" i="4" s="1"/>
  <c r="AG94" i="4" s="1"/>
  <c r="AG95" i="4" s="1"/>
  <c r="AG96" i="4" s="1"/>
  <c r="AG97" i="4" s="1"/>
  <c r="AG98" i="4" s="1"/>
  <c r="AG99" i="4" s="1"/>
  <c r="AG100" i="4" s="1"/>
  <c r="AG101" i="4" s="1"/>
  <c r="AG102" i="4" s="1"/>
  <c r="AG103" i="4" s="1"/>
  <c r="AG104" i="4" s="1"/>
  <c r="AG105" i="4" s="1"/>
  <c r="AG106" i="4" s="1"/>
  <c r="AG107" i="4" s="1"/>
  <c r="AG108" i="4" s="1"/>
  <c r="AG109" i="4" s="1"/>
  <c r="AG110" i="4" s="1"/>
  <c r="AG111" i="4" s="1"/>
  <c r="AG112" i="4" s="1"/>
  <c r="AG113" i="4" s="1"/>
  <c r="AG114" i="4" s="1"/>
  <c r="AG115" i="4" s="1"/>
  <c r="AG116" i="4" s="1"/>
  <c r="AG117" i="4" s="1"/>
  <c r="AG118" i="4" s="1"/>
  <c r="AG119" i="4" s="1"/>
  <c r="AG120" i="4" s="1"/>
  <c r="AG121" i="4" s="1"/>
  <c r="AG122" i="4" s="1"/>
  <c r="AG123" i="4" s="1"/>
  <c r="AG124" i="4" s="1"/>
  <c r="AG125" i="4" s="1"/>
  <c r="AG126" i="4" s="1"/>
  <c r="AG127" i="4" s="1"/>
  <c r="AG128" i="4" s="1"/>
  <c r="AG129" i="4" s="1"/>
  <c r="AG130" i="4" s="1"/>
  <c r="AG131" i="4" s="1"/>
  <c r="AG132" i="4" s="1"/>
  <c r="AG133" i="4" s="1"/>
  <c r="AG134" i="4" s="1"/>
  <c r="AG135" i="4" s="1"/>
  <c r="AG136" i="4" s="1"/>
  <c r="AG137" i="4" s="1"/>
  <c r="AG138" i="4" s="1"/>
  <c r="AG139" i="4" s="1"/>
  <c r="AG140" i="4" s="1"/>
  <c r="AG141" i="4" s="1"/>
  <c r="AG142" i="4" s="1"/>
  <c r="AG143" i="4" s="1"/>
  <c r="AG144" i="4" s="1"/>
  <c r="AG145" i="4" s="1"/>
  <c r="AG146" i="4" s="1"/>
  <c r="AG147" i="4" s="1"/>
  <c r="AG148" i="4" s="1"/>
  <c r="AG149" i="4" s="1"/>
  <c r="AG150" i="4" s="1"/>
  <c r="AG151" i="4" s="1"/>
  <c r="AG152" i="4" s="1"/>
  <c r="AG153" i="4" s="1"/>
  <c r="AG154" i="4" s="1"/>
  <c r="AG155" i="4" s="1"/>
  <c r="AG156" i="4" s="1"/>
  <c r="AG157" i="4" s="1"/>
  <c r="AG158" i="4" s="1"/>
  <c r="AG159" i="4" s="1"/>
  <c r="AG160" i="4" s="1"/>
  <c r="AG161" i="4" s="1"/>
  <c r="AG162" i="4" s="1"/>
  <c r="AG163" i="4" s="1"/>
  <c r="AG164" i="4" s="1"/>
  <c r="AG165" i="4" s="1"/>
  <c r="AG166" i="4" s="1"/>
  <c r="AG167" i="4" s="1"/>
  <c r="AG168" i="4" s="1"/>
  <c r="AG169" i="4" s="1"/>
  <c r="AG170" i="4" s="1"/>
  <c r="AG171" i="4" s="1"/>
  <c r="AG172" i="4" s="1"/>
  <c r="AG173" i="4" s="1"/>
  <c r="AG174" i="4" s="1"/>
  <c r="AG175" i="4" s="1"/>
  <c r="AG176" i="4" s="1"/>
  <c r="AG177" i="4" s="1"/>
  <c r="AG178" i="4" s="1"/>
  <c r="AG179" i="4" s="1"/>
  <c r="AG180" i="4" s="1"/>
  <c r="AG181" i="4" s="1"/>
  <c r="AG182" i="4" s="1"/>
  <c r="AG183" i="4" s="1"/>
  <c r="AG184" i="4" s="1"/>
  <c r="AG185" i="4" s="1"/>
  <c r="AG186" i="4" s="1"/>
  <c r="AG187" i="4" s="1"/>
  <c r="AG188" i="4" s="1"/>
  <c r="AG189" i="4" s="1"/>
  <c r="AG190" i="4" s="1"/>
  <c r="AG191" i="4" s="1"/>
  <c r="AG192" i="4" s="1"/>
  <c r="AG193" i="4" s="1"/>
  <c r="AG194" i="4" s="1"/>
  <c r="AG195" i="4" s="1"/>
  <c r="AG196" i="4" s="1"/>
  <c r="AG197" i="4" s="1"/>
  <c r="AG198" i="4" s="1"/>
  <c r="AG199" i="4" s="1"/>
  <c r="AG200" i="4" s="1"/>
  <c r="AG201" i="4" s="1"/>
  <c r="AG202" i="4" s="1"/>
  <c r="AG203" i="4" s="1"/>
  <c r="AG204" i="4" s="1"/>
  <c r="AG205" i="4" s="1"/>
  <c r="AG206" i="4" s="1"/>
  <c r="AG207" i="4" s="1"/>
  <c r="AG208" i="4" s="1"/>
  <c r="AG209" i="4" s="1"/>
  <c r="AG210" i="4" s="1"/>
  <c r="AG211" i="4" s="1"/>
  <c r="AG212" i="4" s="1"/>
  <c r="AG213" i="4" s="1"/>
  <c r="AG214" i="4" s="1"/>
  <c r="AG215" i="4" s="1"/>
  <c r="AG216" i="4" s="1"/>
  <c r="AG217" i="4" s="1"/>
  <c r="AG218" i="4" s="1"/>
  <c r="AG219" i="4" s="1"/>
  <c r="AG220" i="4" s="1"/>
  <c r="AG221" i="4" s="1"/>
  <c r="AG222" i="4" s="1"/>
  <c r="AG223" i="4" s="1"/>
  <c r="AG224" i="4" s="1"/>
  <c r="AG225" i="4" s="1"/>
  <c r="AG226" i="4" s="1"/>
  <c r="AG227" i="4" s="1"/>
  <c r="AG228" i="4" s="1"/>
  <c r="AG229" i="4" s="1"/>
  <c r="AG230" i="4" s="1"/>
  <c r="AG231" i="4" s="1"/>
  <c r="AG232" i="4" s="1"/>
  <c r="AG233" i="4" s="1"/>
  <c r="AG234" i="4" s="1"/>
  <c r="AG235" i="4" s="1"/>
  <c r="AG236" i="4" s="1"/>
  <c r="AG237" i="4" s="1"/>
  <c r="AG238" i="4" s="1"/>
  <c r="AG239" i="4" s="1"/>
  <c r="AG240" i="4" s="1"/>
  <c r="AG241" i="4" s="1"/>
  <c r="AG242" i="4" s="1"/>
  <c r="AG243" i="4" s="1"/>
  <c r="AG244" i="4" s="1"/>
  <c r="AG245" i="4" s="1"/>
  <c r="AG246" i="4" s="1"/>
  <c r="AG247" i="4" s="1"/>
  <c r="AG248" i="4" s="1"/>
  <c r="AG249" i="4" s="1"/>
  <c r="AG250" i="4" s="1"/>
  <c r="AG251" i="4" s="1"/>
  <c r="AG252" i="4" s="1"/>
  <c r="AG253" i="4" s="1"/>
  <c r="AG254" i="4" s="1"/>
  <c r="AG255" i="4" s="1"/>
  <c r="AG256" i="4" s="1"/>
  <c r="AG257" i="4" s="1"/>
  <c r="AG258" i="4" s="1"/>
  <c r="AG259" i="4" s="1"/>
  <c r="AG260" i="4" s="1"/>
  <c r="AG261" i="4" s="1"/>
  <c r="AG262" i="4" s="1"/>
  <c r="AG263" i="4" s="1"/>
  <c r="AG264" i="4" s="1"/>
  <c r="AG265" i="4" s="1"/>
  <c r="AG266" i="4" s="1"/>
  <c r="AG267" i="4" s="1"/>
  <c r="AG268" i="4" s="1"/>
  <c r="AG269" i="4" s="1"/>
  <c r="AG270" i="4" s="1"/>
  <c r="AG271" i="4" s="1"/>
  <c r="AG272" i="4" s="1"/>
  <c r="AG273" i="4" s="1"/>
  <c r="AG274" i="4" s="1"/>
  <c r="AG275" i="4" s="1"/>
  <c r="AG276" i="4" s="1"/>
  <c r="AG277" i="4" s="1"/>
  <c r="AG278" i="4" s="1"/>
  <c r="AG279" i="4" s="1"/>
  <c r="AG280" i="4" s="1"/>
  <c r="AG281" i="4" s="1"/>
  <c r="AG282" i="4" s="1"/>
  <c r="AG283" i="4" s="1"/>
  <c r="AG284" i="4" s="1"/>
  <c r="AG285" i="4" s="1"/>
  <c r="AG286" i="4" s="1"/>
  <c r="AG287" i="4" s="1"/>
  <c r="AG288" i="4" s="1"/>
  <c r="AG289" i="4" s="1"/>
  <c r="AG290" i="4" s="1"/>
  <c r="AG291" i="4" s="1"/>
  <c r="AG292" i="4" s="1"/>
  <c r="AG293" i="4" s="1"/>
  <c r="AG294" i="4" s="1"/>
  <c r="AG295" i="4" s="1"/>
  <c r="AG296" i="4" s="1"/>
  <c r="AG297" i="4" s="1"/>
  <c r="AG298" i="4" s="1"/>
  <c r="AG299" i="4" s="1"/>
  <c r="AG300" i="4" s="1"/>
  <c r="AG301" i="4" s="1"/>
  <c r="AG302" i="4" s="1"/>
  <c r="AG303" i="4" s="1"/>
  <c r="AG304" i="4" s="1"/>
  <c r="AG305" i="4" s="1"/>
  <c r="AG306" i="4" s="1"/>
  <c r="AG307" i="4" s="1"/>
  <c r="AG308" i="4" s="1"/>
  <c r="AG309" i="4" s="1"/>
  <c r="AG310" i="4" s="1"/>
  <c r="AG311" i="4" s="1"/>
  <c r="AG312" i="4" s="1"/>
  <c r="AG313" i="4" s="1"/>
  <c r="AG314" i="4" s="1"/>
  <c r="AG315" i="4" s="1"/>
  <c r="AG316" i="4" s="1"/>
  <c r="AG317" i="4" s="1"/>
  <c r="AG318" i="4" s="1"/>
  <c r="AG319" i="4" s="1"/>
  <c r="AG320" i="4" s="1"/>
  <c r="AG321" i="4" s="1"/>
  <c r="AG322" i="4" s="1"/>
  <c r="AG323" i="4" s="1"/>
  <c r="AG324" i="4" s="1"/>
  <c r="AG325" i="4" s="1"/>
  <c r="AG326" i="4" s="1"/>
  <c r="AG327" i="4" s="1"/>
  <c r="AG328" i="4" s="1"/>
  <c r="AG329" i="4" s="1"/>
  <c r="AG330" i="4" s="1"/>
  <c r="AG331" i="4" s="1"/>
  <c r="AG332" i="4" s="1"/>
  <c r="AG333" i="4" s="1"/>
  <c r="AG334" i="4" s="1"/>
  <c r="AG335" i="4" s="1"/>
  <c r="AG336" i="4" s="1"/>
  <c r="AG337" i="4" s="1"/>
  <c r="AG338" i="4" s="1"/>
  <c r="AG339" i="4" s="1"/>
  <c r="AG340" i="4" s="1"/>
  <c r="AG341" i="4" s="1"/>
  <c r="AG342" i="4" s="1"/>
  <c r="AG343" i="4" s="1"/>
  <c r="AG344" i="4" s="1"/>
  <c r="AG345" i="4" s="1"/>
  <c r="AG346" i="4" s="1"/>
  <c r="AG347" i="4" s="1"/>
  <c r="AG348" i="4" s="1"/>
  <c r="AG349" i="4" s="1"/>
  <c r="AG350" i="4" s="1"/>
  <c r="AG351" i="4" s="1"/>
  <c r="AG352" i="4" s="1"/>
  <c r="AG353" i="4" s="1"/>
  <c r="AG354" i="4" s="1"/>
  <c r="AG355" i="4" s="1"/>
  <c r="AG356" i="4" s="1"/>
  <c r="AG357" i="4" s="1"/>
  <c r="AG358" i="4" s="1"/>
  <c r="AG359" i="4" s="1"/>
  <c r="AG360" i="4" s="1"/>
  <c r="AG361" i="4" s="1"/>
  <c r="AG362" i="4" s="1"/>
  <c r="AG363" i="4" s="1"/>
  <c r="AG364" i="4" s="1"/>
  <c r="AG365" i="4" s="1"/>
  <c r="AG366" i="4" s="1"/>
  <c r="AG367" i="4" s="1"/>
  <c r="AG368" i="4" s="1"/>
  <c r="AG369" i="4" s="1"/>
  <c r="AG370" i="4" s="1"/>
  <c r="AG371" i="4" s="1"/>
  <c r="AG372" i="4" s="1"/>
  <c r="AG373" i="4" s="1"/>
  <c r="AG374" i="4" s="1"/>
  <c r="AG375" i="4" s="1"/>
  <c r="AG376" i="4" s="1"/>
  <c r="AG377" i="4" s="1"/>
  <c r="AG378" i="4" s="1"/>
  <c r="AG379" i="4" s="1"/>
  <c r="AG380" i="4" s="1"/>
  <c r="AG381" i="4" s="1"/>
  <c r="AG382" i="4" s="1"/>
  <c r="AG383" i="4" s="1"/>
  <c r="AG384" i="4" s="1"/>
  <c r="AG385" i="4" s="1"/>
  <c r="AG386" i="4" s="1"/>
  <c r="AG387" i="4" s="1"/>
  <c r="AG388" i="4" s="1"/>
  <c r="AG389" i="4" s="1"/>
  <c r="AG390" i="4" s="1"/>
  <c r="AG391" i="4" s="1"/>
  <c r="AG392" i="4" s="1"/>
  <c r="AG393" i="4" s="1"/>
  <c r="AG394" i="4" s="1"/>
  <c r="AG395" i="4" s="1"/>
  <c r="AG396" i="4" s="1"/>
  <c r="AG397" i="4" s="1"/>
  <c r="AG398" i="4" s="1"/>
  <c r="AG399" i="4" s="1"/>
  <c r="AG400" i="4" s="1"/>
  <c r="AG401" i="4" s="1"/>
  <c r="AG402" i="4" s="1"/>
  <c r="AG403" i="4" s="1"/>
  <c r="AG404" i="4" s="1"/>
  <c r="AG405" i="4" s="1"/>
  <c r="AG406" i="4" s="1"/>
  <c r="AG407" i="4" s="1"/>
  <c r="AG408" i="4" s="1"/>
  <c r="AG409" i="4" s="1"/>
  <c r="AG410" i="4" s="1"/>
  <c r="AG411" i="4" s="1"/>
  <c r="AG412" i="4" s="1"/>
  <c r="AG413" i="4" s="1"/>
  <c r="AG414" i="4" s="1"/>
  <c r="AG415" i="4" s="1"/>
  <c r="AG416" i="4" s="1"/>
  <c r="AG417" i="4" s="1"/>
  <c r="AG418" i="4" s="1"/>
  <c r="AG419" i="4" s="1"/>
  <c r="AG420" i="4" s="1"/>
  <c r="AG421" i="4" s="1"/>
  <c r="AG422" i="4" s="1"/>
  <c r="AG423" i="4" s="1"/>
  <c r="AG424" i="4" s="1"/>
  <c r="AG425" i="4" s="1"/>
  <c r="AG426" i="4" s="1"/>
  <c r="AG427" i="4" s="1"/>
  <c r="AG428" i="4" s="1"/>
  <c r="AG429" i="4" s="1"/>
  <c r="AG430" i="4" s="1"/>
  <c r="AG431" i="4" s="1"/>
  <c r="AG432" i="4" s="1"/>
  <c r="AG433" i="4" s="1"/>
  <c r="AG434" i="4" s="1"/>
  <c r="AG435" i="4" s="1"/>
  <c r="AG436" i="4" s="1"/>
  <c r="AG437" i="4" s="1"/>
  <c r="AG438" i="4" s="1"/>
  <c r="AG439" i="4" s="1"/>
  <c r="AG440" i="4" s="1"/>
  <c r="AG441" i="4" s="1"/>
  <c r="AG442" i="4" s="1"/>
  <c r="AG443" i="4" s="1"/>
  <c r="AG444" i="4" s="1"/>
  <c r="AG445" i="4" s="1"/>
  <c r="AG446" i="4" s="1"/>
  <c r="AG447" i="4" s="1"/>
  <c r="AG448" i="4" s="1"/>
  <c r="AG449" i="4" s="1"/>
  <c r="AG450" i="4" s="1"/>
  <c r="AG451" i="4" s="1"/>
  <c r="AG452" i="4" s="1"/>
  <c r="AG453" i="4" s="1"/>
  <c r="AG454" i="4" s="1"/>
  <c r="AG455" i="4" s="1"/>
  <c r="AG456" i="4" s="1"/>
  <c r="AG457" i="4" s="1"/>
  <c r="AG458" i="4" s="1"/>
  <c r="AG459" i="4" s="1"/>
  <c r="AG460" i="4" s="1"/>
  <c r="AG461" i="4" s="1"/>
  <c r="AG462" i="4" s="1"/>
  <c r="AG463" i="4" s="1"/>
  <c r="AG464" i="4" s="1"/>
  <c r="AG465" i="4" s="1"/>
  <c r="AG466" i="4" s="1"/>
  <c r="AG467" i="4" s="1"/>
  <c r="AG468" i="4" s="1"/>
  <c r="AG469" i="4" s="1"/>
  <c r="AG470" i="4" s="1"/>
  <c r="AG471" i="4" s="1"/>
  <c r="AG472" i="4" s="1"/>
  <c r="AG473" i="4" s="1"/>
  <c r="AG474" i="4" s="1"/>
  <c r="AG475" i="4" s="1"/>
  <c r="AG476" i="4" s="1"/>
  <c r="AG477" i="4" s="1"/>
  <c r="AG478" i="4" s="1"/>
  <c r="B15" i="6"/>
  <c r="AJ812" i="4"/>
  <c r="AJ616" i="4"/>
  <c r="AJ891" i="4"/>
  <c r="AJ589" i="4"/>
  <c r="AJ768" i="4"/>
  <c r="AJ673" i="4"/>
  <c r="AJ720" i="4"/>
  <c r="AJ796" i="4"/>
  <c r="AJ604" i="4"/>
  <c r="AJ883" i="4"/>
  <c r="AJ922" i="4"/>
  <c r="AJ854" i="4"/>
  <c r="AJ872" i="4"/>
  <c r="AJ907" i="4"/>
  <c r="AJ847" i="4"/>
  <c r="AJ769" i="4"/>
  <c r="AJ645" i="4"/>
  <c r="AJ649" i="4"/>
  <c r="AJ602" i="4"/>
  <c r="AJ610" i="4"/>
  <c r="AJ898" i="4"/>
  <c r="AJ620" i="4"/>
  <c r="AJ639" i="4"/>
  <c r="AJ867" i="4"/>
  <c r="AJ903" i="4"/>
  <c r="AJ787" i="4"/>
  <c r="AJ906" i="4"/>
  <c r="AJ762" i="4"/>
  <c r="AJ858" i="4"/>
  <c r="AJ751" i="4"/>
  <c r="AJ926" i="4"/>
  <c r="AJ918" i="4"/>
  <c r="AJ684" i="4"/>
  <c r="AJ844" i="4"/>
  <c r="AJ719" i="4"/>
  <c r="AJ702" i="4"/>
  <c r="AJ638" i="4"/>
  <c r="AJ810" i="4"/>
  <c r="AJ780" i="4"/>
  <c r="AJ807" i="4"/>
  <c r="AJ845" i="4"/>
  <c r="AJ644" i="4"/>
  <c r="AJ666" i="4"/>
  <c r="AJ843" i="4"/>
  <c r="AJ864" i="4"/>
  <c r="AJ711" i="4"/>
  <c r="AJ650" i="4"/>
  <c r="AJ826" i="4"/>
  <c r="AJ600" i="4"/>
  <c r="AJ633" i="4"/>
  <c r="AA3" i="4"/>
  <c r="AJ813" i="4"/>
  <c r="AJ743" i="4"/>
  <c r="AJ632" i="4"/>
  <c r="AJ671" i="4"/>
  <c r="AJ588" i="4"/>
  <c r="AJ915" i="4"/>
  <c r="AJ823" i="4"/>
  <c r="AJ623" i="4"/>
  <c r="AJ773" i="4"/>
  <c r="AJ850" i="4"/>
  <c r="AJ683" i="4"/>
  <c r="AJ708" i="4"/>
  <c r="AJ571" i="4"/>
  <c r="AK820" i="4"/>
  <c r="AK632" i="4"/>
  <c r="AK852" i="4"/>
  <c r="AJ747" i="4"/>
  <c r="AJ507" i="4"/>
  <c r="AK898" i="4"/>
  <c r="AK739" i="4"/>
  <c r="AJ578" i="4"/>
  <c r="AK870" i="4"/>
  <c r="AK692" i="4"/>
  <c r="AK809" i="4"/>
  <c r="AK642" i="4"/>
  <c r="AK780" i="4"/>
  <c r="AK727" i="4"/>
  <c r="AJ759" i="4"/>
  <c r="AJ696" i="4"/>
  <c r="AK764" i="4"/>
  <c r="AJ691" i="4"/>
  <c r="AJ629" i="4"/>
  <c r="AJ831" i="4"/>
  <c r="AJ814" i="4"/>
  <c r="AJ859" i="4"/>
  <c r="AK711" i="4"/>
  <c r="AK611" i="4"/>
  <c r="AJ570" i="4"/>
  <c r="AK916" i="4"/>
  <c r="AK913" i="4"/>
  <c r="AJ614" i="4"/>
  <c r="AJ634" i="4"/>
  <c r="AJ795" i="4"/>
  <c r="AK643" i="4"/>
  <c r="AK785" i="4"/>
  <c r="AJ839" i="4"/>
  <c r="AJ716" i="4"/>
  <c r="AJ572" i="4"/>
  <c r="AK650" i="4"/>
  <c r="AJ656" i="4"/>
  <c r="AK697" i="4"/>
  <c r="AJ808" i="4"/>
  <c r="AK851" i="4"/>
  <c r="AK725" i="4"/>
  <c r="AJ855" i="4"/>
  <c r="AK829" i="4"/>
  <c r="AK847" i="4"/>
  <c r="AK891" i="4"/>
  <c r="AJ559" i="4"/>
  <c r="AK814" i="4"/>
  <c r="AK783" i="4"/>
  <c r="AJ537" i="4"/>
  <c r="AJ661" i="4"/>
  <c r="AJ577" i="4"/>
  <c r="AJ709" i="4"/>
  <c r="AJ625" i="4"/>
  <c r="AJ909" i="4"/>
  <c r="AJ517" i="4"/>
  <c r="AK678" i="4"/>
  <c r="AK832" i="4"/>
  <c r="AK810" i="4"/>
  <c r="AK715" i="4"/>
  <c r="AK652" i="4"/>
  <c r="AJ573" i="4"/>
  <c r="AJ631" i="4"/>
  <c r="AJ912" i="4"/>
  <c r="AJ802" i="4"/>
  <c r="AK881" i="4"/>
  <c r="AJ672" i="4"/>
  <c r="AK816" i="4"/>
  <c r="AK604" i="4"/>
  <c r="AK779" i="4"/>
  <c r="AK689" i="4"/>
  <c r="AJ718" i="4"/>
  <c r="AK718" i="4" s="1"/>
  <c r="AJ790" i="4"/>
  <c r="AJ536" i="4"/>
  <c r="AK817" i="4"/>
  <c r="AK774" i="4"/>
  <c r="AK610" i="4"/>
  <c r="AK648" i="4"/>
  <c r="AK563" i="4"/>
  <c r="AJ742" i="4"/>
  <c r="AJ621" i="4"/>
  <c r="AJ607" i="4"/>
  <c r="AK607" i="4" s="1"/>
  <c r="AJ749" i="4"/>
  <c r="AK749" i="4" s="1"/>
  <c r="AJ873" i="4"/>
  <c r="AJ788" i="4"/>
  <c r="AJ637" i="4"/>
  <c r="AK637" i="4" s="1"/>
  <c r="AJ911" i="4"/>
  <c r="AK911" i="4" s="1"/>
  <c r="AJ766" i="4"/>
  <c r="AJ615" i="4"/>
  <c r="AK615" i="4" s="1"/>
  <c r="AJ594" i="4"/>
  <c r="AJ879" i="4"/>
  <c r="AJ865" i="4"/>
  <c r="AJ728" i="4"/>
  <c r="AK728" i="4" s="1"/>
  <c r="AJ630" i="4"/>
  <c r="AJ653" i="4"/>
  <c r="AJ628" i="4"/>
  <c r="AK588" i="4"/>
  <c r="AK605" i="4"/>
  <c r="AK833" i="4"/>
  <c r="AK892" i="4"/>
  <c r="AJ530" i="4"/>
  <c r="AM3" i="4"/>
  <c r="AK927" i="4"/>
  <c r="AK874" i="4"/>
  <c r="AK811" i="4"/>
  <c r="AK872" i="4"/>
  <c r="AK796" i="4"/>
  <c r="AK849" i="4"/>
  <c r="AK794" i="4"/>
  <c r="AK768" i="4"/>
  <c r="AK586" i="4"/>
  <c r="AK731" i="4"/>
  <c r="AK666" i="4"/>
  <c r="AJ842" i="4"/>
  <c r="AJ775" i="4"/>
  <c r="AK792" i="4"/>
  <c r="AJ846" i="4"/>
  <c r="AJ522" i="4"/>
  <c r="AJ770" i="4"/>
  <c r="AJ786" i="4"/>
  <c r="AJ687" i="4"/>
  <c r="AK789" i="4"/>
  <c r="AK770" i="4"/>
  <c r="AK920" i="4"/>
  <c r="AK748" i="4"/>
  <c r="AJ608" i="4"/>
  <c r="AK608" i="4" s="1"/>
  <c r="AJ518" i="4"/>
  <c r="AJ551" i="4"/>
  <c r="AK887" i="4"/>
  <c r="AK846" i="4"/>
  <c r="AK845" i="4"/>
  <c r="AK707" i="4"/>
  <c r="AK879" i="4"/>
  <c r="AJ510" i="4"/>
  <c r="AJ932" i="4"/>
  <c r="AK644" i="4"/>
  <c r="AK908" i="4"/>
  <c r="AJ575" i="4"/>
  <c r="AK906" i="4"/>
  <c r="AK864" i="4"/>
  <c r="AJ896" i="4"/>
  <c r="AK733" i="4"/>
  <c r="AK803" i="4"/>
  <c r="AJ526" i="4"/>
  <c r="AK854" i="4"/>
  <c r="AK754" i="4"/>
  <c r="AJ529" i="4"/>
  <c r="AJ917" i="4"/>
  <c r="AK883" i="4"/>
  <c r="AJ569" i="4"/>
  <c r="AJ726" i="4"/>
  <c r="AK865" i="4"/>
  <c r="AK802" i="4"/>
  <c r="AK840" i="4"/>
  <c r="AK683" i="4"/>
  <c r="AJ567" i="4"/>
  <c r="AJ806" i="4"/>
  <c r="AJ640" i="4"/>
  <c r="AK640" i="4" s="1"/>
  <c r="AJ765" i="4"/>
  <c r="AK765" i="4" s="1"/>
  <c r="AJ860" i="4"/>
  <c r="AJ886" i="4"/>
  <c r="AK886" i="4" s="1"/>
  <c r="AK702" i="4"/>
  <c r="AK623" i="4"/>
  <c r="AJ540" i="4"/>
  <c r="AJ576" i="4"/>
  <c r="AK858" i="4"/>
  <c r="AJ557" i="4"/>
  <c r="AK671" i="4"/>
  <c r="AJ664" i="4"/>
  <c r="AK626" i="4"/>
  <c r="AJ680" i="4"/>
  <c r="AK680" i="4" s="1"/>
  <c r="AK664" i="4"/>
  <c r="AJ805" i="4"/>
  <c r="AK719" i="4"/>
  <c r="AK653" i="4"/>
  <c r="AJ514" i="4"/>
  <c r="AJ910" i="4"/>
  <c r="AJ836" i="4"/>
  <c r="AJ712" i="4"/>
  <c r="AJ724" i="4"/>
  <c r="AJ830" i="4"/>
  <c r="AJ821" i="4"/>
  <c r="AK777" i="4"/>
  <c r="AJ861" i="4"/>
  <c r="AJ793" i="4"/>
  <c r="AJ511" i="4"/>
  <c r="AK639" i="4"/>
  <c r="AK704" i="4"/>
  <c r="AK597" i="4"/>
  <c r="AJ758" i="4"/>
  <c r="AJ596" i="4"/>
  <c r="AJ781" i="4"/>
  <c r="AK655" i="4"/>
  <c r="AJ822" i="4"/>
  <c r="AJ617" i="4"/>
  <c r="AJ744" i="4"/>
  <c r="AJ868" i="4"/>
  <c r="AJ609" i="4"/>
  <c r="AK609" i="4" s="1"/>
  <c r="AJ841" i="4"/>
  <c r="AK841" i="4" s="1"/>
  <c r="AJ848" i="4"/>
  <c r="AK848" i="4" s="1"/>
  <c r="AJ681" i="4"/>
  <c r="AK681" i="4" s="1"/>
  <c r="AJ815" i="4"/>
  <c r="AJ877" i="4"/>
  <c r="AJ636" i="4"/>
  <c r="AK636" i="4" s="1"/>
  <c r="AJ584" i="4"/>
  <c r="AJ582" i="4"/>
  <c r="AJ885" i="4"/>
  <c r="AK885" i="4" s="1"/>
  <c r="AJ660" i="4"/>
  <c r="AJ513" i="4"/>
  <c r="AJ516" i="4"/>
  <c r="AK690" i="4"/>
  <c r="AK766" i="4"/>
  <c r="AK877" i="4"/>
  <c r="AJ641" i="4"/>
  <c r="AJ695" i="4"/>
  <c r="AK663" i="4"/>
  <c r="AK579" i="4"/>
  <c r="AK853" i="4"/>
  <c r="AK668" i="4"/>
  <c r="AK657" i="4"/>
  <c r="AJ547" i="4"/>
  <c r="AJ574" i="4"/>
  <c r="AK651" i="4"/>
  <c r="AK836" i="4"/>
  <c r="AK901" i="4"/>
  <c r="AK761" i="4"/>
  <c r="AJ531" i="4"/>
  <c r="AJ561" i="4"/>
  <c r="AK591" i="4"/>
  <c r="AK907" i="4"/>
  <c r="AJ521" i="4"/>
  <c r="AJ590" i="4"/>
  <c r="AJ504" i="4"/>
  <c r="AJ544" i="4"/>
  <c r="AK800" i="4"/>
  <c r="AK583" i="4"/>
  <c r="AJ564" i="4"/>
  <c r="AK873" i="4"/>
  <c r="W4" i="4"/>
  <c r="AK619" i="4"/>
  <c r="AJ752" i="4"/>
  <c r="AK752" i="4" s="1"/>
  <c r="AK799" i="4"/>
  <c r="AK741" i="4"/>
  <c r="AK772" i="4"/>
  <c r="AK831" i="4"/>
  <c r="AJ827" i="4"/>
  <c r="AJ738" i="4"/>
  <c r="AJ837" i="4"/>
  <c r="AK837" i="4" s="1"/>
  <c r="AJ735" i="4"/>
  <c r="AK4" i="4"/>
  <c r="AJ675" i="4"/>
  <c r="AK675" i="4" s="1"/>
  <c r="AJ778" i="4"/>
  <c r="AK778" i="4" s="1"/>
  <c r="AJ658" i="4"/>
  <c r="AJ528" i="4"/>
  <c r="AK616" i="4"/>
  <c r="AK825" i="4"/>
  <c r="AK582" i="4"/>
  <c r="AJ581" i="4"/>
  <c r="AK710" i="4"/>
  <c r="AJ834" i="4"/>
  <c r="AJ863" i="4"/>
  <c r="AK863" i="4" s="1"/>
  <c r="AK682" i="4"/>
  <c r="AK788" i="4"/>
  <c r="AK646" i="4"/>
  <c r="AK649" i="4"/>
  <c r="AJ546" i="4"/>
  <c r="AJ923" i="4"/>
  <c r="AJ558" i="4"/>
  <c r="AK828" i="4"/>
  <c r="AK669" i="4"/>
  <c r="AK896" i="4"/>
  <c r="AJ674" i="4"/>
  <c r="AK674" i="4" s="1"/>
  <c r="AJ930" i="4"/>
  <c r="AK930" i="4" s="1"/>
  <c r="AJ856" i="4"/>
  <c r="AK856" i="4" s="1"/>
  <c r="AJ889" i="4"/>
  <c r="AK889" i="4" s="1"/>
  <c r="AJ862" i="4"/>
  <c r="AK862" i="4" s="1"/>
  <c r="AJ613" i="4"/>
  <c r="AJ818" i="4"/>
  <c r="AJ520" i="4"/>
  <c r="AK622" i="4"/>
  <c r="AJ824" i="4"/>
  <c r="AK824" i="4" s="1"/>
  <c r="AK876" i="4"/>
  <c r="AK703" i="4"/>
  <c r="AK746" i="4"/>
  <c r="AK730" i="4"/>
  <c r="AK624" i="4"/>
  <c r="AJ548" i="4"/>
  <c r="AK867" i="4"/>
  <c r="AJ635" i="4"/>
  <c r="AJ676" i="4"/>
  <c r="AK735" i="4"/>
  <c r="AK859" i="4"/>
  <c r="AK742" i="4"/>
  <c r="AJ771" i="4"/>
  <c r="AK807" i="4"/>
  <c r="AK905" i="4"/>
  <c r="AK795" i="4"/>
  <c r="AK630" i="4"/>
  <c r="AK882" i="4"/>
  <c r="AK860" i="4"/>
  <c r="AK903" i="4"/>
  <c r="AJ705" i="4"/>
  <c r="AK850" i="4"/>
  <c r="AK813" i="4"/>
  <c r="AK815" i="4"/>
  <c r="AK645" i="4"/>
  <c r="AJ880" i="4"/>
  <c r="AK880" i="4" s="1"/>
  <c r="AJ688" i="4"/>
  <c r="AJ819" i="4"/>
  <c r="AJ550" i="4"/>
  <c r="AK806" i="4"/>
  <c r="AJ838" i="4"/>
  <c r="AK875" i="4"/>
  <c r="AJ532" i="4"/>
  <c r="AJ549" i="4"/>
  <c r="AK722" i="4"/>
  <c r="AK928" i="4"/>
  <c r="AK827" i="4"/>
  <c r="AK603" i="4"/>
  <c r="AJ525" i="4"/>
  <c r="AK677" i="4"/>
  <c r="AJ782" i="4"/>
  <c r="AK782" i="4" s="1"/>
  <c r="AK823" i="4"/>
  <c r="AK695" i="4"/>
  <c r="AK620" i="4"/>
  <c r="AK801" i="4"/>
  <c r="AK893" i="4"/>
  <c r="AK594" i="4"/>
  <c r="AK762" i="4"/>
  <c r="AJ509" i="4"/>
  <c r="AJ545" i="4"/>
  <c r="AK894" i="4"/>
  <c r="AK621" i="4"/>
  <c r="AK602" i="4"/>
  <c r="AJ533" i="4"/>
  <c r="AK673" i="4"/>
  <c r="AK617" i="4"/>
  <c r="AK878" i="4"/>
  <c r="AK763" i="4"/>
  <c r="AK756" i="4"/>
  <c r="AK787" i="4"/>
  <c r="AA4" i="4"/>
  <c r="AK584" i="4"/>
  <c r="AJ554" i="4"/>
  <c r="AK921" i="4"/>
  <c r="AK857" i="4"/>
  <c r="AJ784" i="4"/>
  <c r="AJ523" i="4"/>
  <c r="AJ601" i="4"/>
  <c r="AK897" i="4"/>
  <c r="AJ543" i="4"/>
  <c r="AJ890" i="4"/>
  <c r="AK890" i="4" s="1"/>
  <c r="AK654" i="4"/>
  <c r="AJ737" i="4"/>
  <c r="AK737" i="4" s="1"/>
  <c r="AJ566" i="4"/>
  <c r="AK861" i="4"/>
  <c r="AJ568" i="4"/>
  <c r="AK915" i="4"/>
  <c r="AJ555" i="4"/>
  <c r="AK665" i="4"/>
  <c r="AJ538" i="4"/>
  <c r="AJ592" i="4"/>
  <c r="AJ539" i="4"/>
  <c r="AK758" i="4"/>
  <c r="AK3" i="4"/>
  <c r="AJ562" i="4"/>
  <c r="AK691" i="4"/>
  <c r="AK585" i="4"/>
  <c r="AK818" i="4"/>
  <c r="AJ612" i="4"/>
  <c r="AK667" i="4"/>
  <c r="AJ767" i="4"/>
  <c r="AK919" i="4"/>
  <c r="AK929" i="4"/>
  <c r="AK922" i="4"/>
  <c r="AK812" i="4"/>
  <c r="AJ798" i="4"/>
  <c r="AK757" i="4"/>
  <c r="AK720" i="4"/>
  <c r="AJ902" i="4"/>
  <c r="AK698" i="4"/>
  <c r="AK744" i="4"/>
  <c r="AK672" i="4"/>
  <c r="AK775" i="4"/>
  <c r="AK600" i="4"/>
  <c r="AJ659" i="4"/>
  <c r="AK717" i="4"/>
  <c r="AK822" i="4"/>
  <c r="AK750" i="4"/>
  <c r="AK723" i="4"/>
  <c r="AJ508" i="4"/>
  <c r="AK613" i="4"/>
  <c r="AK745" i="4"/>
  <c r="AJ524" i="4"/>
  <c r="AK926" i="4"/>
  <c r="AK712" i="4"/>
  <c r="AJ503" i="4"/>
  <c r="AK628" i="4"/>
  <c r="AJ755" i="4"/>
  <c r="AK755" i="4" s="1"/>
  <c r="AK587" i="4"/>
  <c r="AK821" i="4"/>
  <c r="AK693" i="4"/>
  <c r="AK830" i="4"/>
  <c r="AJ512" i="4"/>
  <c r="AK918" i="4"/>
  <c r="AJ541" i="4"/>
  <c r="AJ542" i="4"/>
  <c r="AK753" i="4"/>
  <c r="AK826" i="4"/>
  <c r="AK844" i="4"/>
  <c r="AJ900" i="4"/>
  <c r="AK900" i="4" s="1"/>
  <c r="AK685" i="4"/>
  <c r="AK699" i="4"/>
  <c r="AK917" i="4"/>
  <c r="AJ835" i="4"/>
  <c r="AK843" i="4"/>
  <c r="AK684" i="4"/>
  <c r="AK866" i="4"/>
  <c r="AK869" i="4"/>
  <c r="AK662" i="4"/>
  <c r="AK625" i="4"/>
  <c r="AK708" i="4"/>
  <c r="AK751" i="4"/>
  <c r="AK773" i="4"/>
  <c r="AJ904" i="4"/>
  <c r="AK627" i="4"/>
  <c r="AK732" i="4"/>
  <c r="AK760" i="4"/>
  <c r="AK924" i="4"/>
  <c r="AJ519" i="4"/>
  <c r="AK797" i="4"/>
  <c r="AK618" i="4"/>
  <c r="AJ565" i="4"/>
  <c r="AJ553" i="4"/>
  <c r="AJ535" i="4"/>
  <c r="AJ556" i="4"/>
  <c r="AK700" i="4"/>
  <c r="AK706" i="4"/>
  <c r="AJ914" i="4"/>
  <c r="AK914" i="4" s="1"/>
  <c r="AK660" i="4"/>
  <c r="AK670" i="4"/>
  <c r="AK686" i="4"/>
  <c r="AK769" i="4"/>
  <c r="AJ776" i="4"/>
  <c r="AK790" i="4"/>
  <c r="AJ515" i="4"/>
  <c r="AJ534" i="4"/>
  <c r="AK729" i="4"/>
  <c r="AK724" i="4"/>
  <c r="AK713" i="4"/>
  <c r="AJ552" i="4"/>
  <c r="AK714" i="4"/>
  <c r="AK838" i="4"/>
  <c r="AK721" i="4"/>
  <c r="AJ527" i="4"/>
  <c r="AK599" i="4"/>
  <c r="AK638" i="4"/>
  <c r="AK709" i="4"/>
  <c r="AK804" i="4"/>
  <c r="AJ606" i="4"/>
  <c r="AK910" i="4"/>
  <c r="AK701" i="4"/>
  <c r="AJ734" i="4"/>
  <c r="AK734" i="4" s="1"/>
  <c r="AK868" i="4"/>
  <c r="AK743" i="4"/>
  <c r="AK679" i="4"/>
  <c r="AK925" i="4"/>
  <c r="AK888" i="4"/>
  <c r="AK895" i="4"/>
  <c r="AK598" i="4"/>
  <c r="AJ506" i="4"/>
  <c r="AK647" i="4"/>
  <c r="AJ871" i="4"/>
  <c r="AJ560" i="4"/>
  <c r="AK791" i="4"/>
  <c r="AK736" i="4"/>
  <c r="AK593" i="4"/>
  <c r="AJ595" i="4"/>
  <c r="AK633" i="4"/>
  <c r="AK738" i="4"/>
  <c r="AK909" i="4"/>
  <c r="AL4" i="4"/>
  <c r="AK740" i="4"/>
  <c r="AK899" i="4"/>
  <c r="AK589" i="4"/>
  <c r="AK884" i="4"/>
  <c r="AJ505" i="4"/>
  <c r="AK656" i="4"/>
  <c r="AK694" i="4"/>
  <c r="AB3" i="4" l="1"/>
  <c r="AC3" i="4" s="1"/>
  <c r="Q5" i="4"/>
  <c r="AO3" i="4"/>
  <c r="X4" i="4"/>
  <c r="Y4" i="4" s="1"/>
  <c r="R5" i="4"/>
  <c r="O6" i="4"/>
  <c r="Q6" i="4" s="1"/>
  <c r="AG479" i="4"/>
  <c r="AH3" i="4"/>
  <c r="AK595" i="4"/>
  <c r="AK659" i="4"/>
  <c r="AK523" i="4"/>
  <c r="AK635" i="4"/>
  <c r="AK781" i="4"/>
  <c r="AK842" i="4"/>
  <c r="AK839" i="4"/>
  <c r="AK526" i="4"/>
  <c r="AK573" i="4"/>
  <c r="AK561" i="4"/>
  <c r="AK509" i="4"/>
  <c r="AK529" i="4"/>
  <c r="AK577" i="4"/>
  <c r="AK560" i="4"/>
  <c r="AK508" i="4"/>
  <c r="AK544" i="4"/>
  <c r="AK555" i="4"/>
  <c r="AK904" i="4"/>
  <c r="AK553" i="4"/>
  <c r="AK786" i="4"/>
  <c r="AK551" i="4"/>
  <c r="AK533" i="4"/>
  <c r="AK871" i="4"/>
  <c r="AK902" i="4"/>
  <c r="AK784" i="4"/>
  <c r="AK558" i="4"/>
  <c r="AK596" i="4"/>
  <c r="AK536" i="4"/>
  <c r="AK634" i="4"/>
  <c r="AK550" i="4"/>
  <c r="AK576" i="4"/>
  <c r="AK580" i="4"/>
  <c r="AK506" i="4"/>
  <c r="AK515" i="4"/>
  <c r="AK572" i="4"/>
  <c r="AK522" i="4"/>
  <c r="AK512" i="4"/>
  <c r="AK541" i="4"/>
  <c r="AK531" i="4"/>
  <c r="AK520" i="4"/>
  <c r="AK771" i="4"/>
  <c r="AK747" i="4"/>
  <c r="AK566" i="4"/>
  <c r="AK835" i="4"/>
  <c r="AK539" i="4"/>
  <c r="AK534" i="4"/>
  <c r="AK606" i="4"/>
  <c r="AK798" i="4"/>
  <c r="AK545" i="4"/>
  <c r="AK923" i="4"/>
  <c r="AK793" i="4"/>
  <c r="AK912" i="4"/>
  <c r="AK614" i="4"/>
  <c r="AK562" i="4"/>
  <c r="AK578" i="4"/>
  <c r="AK516" i="4"/>
  <c r="AK511" i="4"/>
  <c r="AK519" i="4"/>
  <c r="AK571" i="4"/>
  <c r="AK507" i="4"/>
  <c r="AK521" i="4"/>
  <c r="AK559" i="4"/>
  <c r="AK527" i="4"/>
  <c r="AK641" i="4"/>
  <c r="AL5" i="4"/>
  <c r="AK518" i="4"/>
  <c r="AK776" i="4"/>
  <c r="AK767" i="4"/>
  <c r="AK819" i="4"/>
  <c r="AK834" i="4"/>
  <c r="AK805" i="4"/>
  <c r="AK631" i="4"/>
  <c r="AK629" i="4"/>
  <c r="AK542" i="4"/>
  <c r="AK514" i="4"/>
  <c r="AK570" i="4"/>
  <c r="AK503" i="4"/>
  <c r="AK528" i="4"/>
  <c r="AK549" i="4"/>
  <c r="AK513" i="4"/>
  <c r="AK540" i="4"/>
  <c r="AK808" i="4"/>
  <c r="AK601" i="4"/>
  <c r="AK565" i="4"/>
  <c r="AK556" i="4"/>
  <c r="AK612" i="4"/>
  <c r="AK688" i="4"/>
  <c r="AK581" i="4"/>
  <c r="AK726" i="4"/>
  <c r="AK661" i="4"/>
  <c r="AK696" i="4"/>
  <c r="AK548" i="4"/>
  <c r="AK554" i="4"/>
  <c r="AK575" i="4"/>
  <c r="AK532" i="4"/>
  <c r="AK525" i="4"/>
  <c r="AK538" i="4"/>
  <c r="AK567" i="4"/>
  <c r="AK574" i="4"/>
  <c r="AK517" i="4"/>
  <c r="AK547" i="4"/>
  <c r="AK530" i="4"/>
  <c r="W5" i="4"/>
  <c r="AK568" i="4"/>
  <c r="AK524" i="4"/>
  <c r="AK543" i="4"/>
  <c r="AK510" i="4"/>
  <c r="AK557" i="4"/>
  <c r="AK716" i="4"/>
  <c r="AK504" i="4"/>
  <c r="AK564" i="4"/>
  <c r="AK535" i="4"/>
  <c r="AK592" i="4"/>
  <c r="AK705" i="4"/>
  <c r="AK590" i="4"/>
  <c r="AK932" i="4"/>
  <c r="AK855" i="4"/>
  <c r="AK759" i="4"/>
  <c r="AK546" i="4"/>
  <c r="AK505" i="4"/>
  <c r="AK569" i="4"/>
  <c r="AM4" i="4"/>
  <c r="AK687" i="4"/>
  <c r="AK658" i="4"/>
  <c r="AK537" i="4"/>
  <c r="AK552" i="4"/>
  <c r="AK676" i="4"/>
  <c r="AB4" i="4" l="1"/>
  <c r="AC4" i="4" s="1"/>
  <c r="AO4" i="4"/>
  <c r="X5" i="4"/>
  <c r="Y5" i="4" s="1"/>
  <c r="R6" i="4"/>
  <c r="S5" i="4"/>
  <c r="O7" i="4"/>
  <c r="Q7" i="4" s="1"/>
  <c r="AG480" i="4"/>
  <c r="AH4" i="4"/>
  <c r="AH5" i="4" s="1"/>
  <c r="AH6" i="4" s="1"/>
  <c r="AH7" i="4" s="1"/>
  <c r="AH8" i="4" s="1"/>
  <c r="AH9" i="4" s="1"/>
  <c r="AH10" i="4" s="1"/>
  <c r="AH11" i="4" s="1"/>
  <c r="AH12" i="4" s="1"/>
  <c r="AH13" i="4" s="1"/>
  <c r="AH14" i="4" s="1"/>
  <c r="AH15" i="4" s="1"/>
  <c r="AH16" i="4" s="1"/>
  <c r="AH17" i="4" s="1"/>
  <c r="AH18" i="4" s="1"/>
  <c r="AH19" i="4" s="1"/>
  <c r="AH20" i="4" s="1"/>
  <c r="AH21" i="4" s="1"/>
  <c r="AH22" i="4" s="1"/>
  <c r="AH23" i="4" s="1"/>
  <c r="AH24" i="4" s="1"/>
  <c r="AH25" i="4" s="1"/>
  <c r="AH26" i="4" s="1"/>
  <c r="AH27" i="4" s="1"/>
  <c r="AH28" i="4" s="1"/>
  <c r="AH29" i="4" s="1"/>
  <c r="AH30" i="4" s="1"/>
  <c r="AH31" i="4" s="1"/>
  <c r="AH32" i="4" s="1"/>
  <c r="AH33" i="4" s="1"/>
  <c r="AH34" i="4" s="1"/>
  <c r="AH35" i="4" s="1"/>
  <c r="AH36" i="4" s="1"/>
  <c r="AH37" i="4" s="1"/>
  <c r="AH38" i="4" s="1"/>
  <c r="AH39" i="4" s="1"/>
  <c r="AH40" i="4" s="1"/>
  <c r="AH41" i="4" s="1"/>
  <c r="AH42" i="4" s="1"/>
  <c r="AH43" i="4" s="1"/>
  <c r="AH44" i="4" s="1"/>
  <c r="AH45" i="4" s="1"/>
  <c r="AH46" i="4" s="1"/>
  <c r="AH47" i="4" s="1"/>
  <c r="AH48" i="4" s="1"/>
  <c r="AH49" i="4" s="1"/>
  <c r="AH50" i="4" s="1"/>
  <c r="AH51" i="4" s="1"/>
  <c r="AH52" i="4" s="1"/>
  <c r="AH53" i="4" s="1"/>
  <c r="AH54" i="4" s="1"/>
  <c r="AH55" i="4" s="1"/>
  <c r="AH56" i="4" s="1"/>
  <c r="AH57" i="4" s="1"/>
  <c r="AH58" i="4" s="1"/>
  <c r="AH59" i="4" s="1"/>
  <c r="AH60" i="4" s="1"/>
  <c r="AH61" i="4" s="1"/>
  <c r="AH62" i="4" s="1"/>
  <c r="AH63" i="4" s="1"/>
  <c r="AH64" i="4" s="1"/>
  <c r="AH65" i="4" s="1"/>
  <c r="AH66" i="4" s="1"/>
  <c r="AH67" i="4" s="1"/>
  <c r="AH68" i="4" s="1"/>
  <c r="AH69" i="4" s="1"/>
  <c r="AH70" i="4" s="1"/>
  <c r="AH71" i="4" s="1"/>
  <c r="AH72" i="4" s="1"/>
  <c r="AH73" i="4" s="1"/>
  <c r="AH74" i="4" s="1"/>
  <c r="AH75" i="4" s="1"/>
  <c r="AH76" i="4" s="1"/>
  <c r="AH77" i="4" s="1"/>
  <c r="AH78" i="4" s="1"/>
  <c r="AH79" i="4" s="1"/>
  <c r="AH80" i="4" s="1"/>
  <c r="AH81" i="4" s="1"/>
  <c r="AH82" i="4" s="1"/>
  <c r="AH83" i="4" s="1"/>
  <c r="AH84" i="4" s="1"/>
  <c r="AH85" i="4" s="1"/>
  <c r="AH86" i="4" s="1"/>
  <c r="AH87" i="4" s="1"/>
  <c r="AH88" i="4" s="1"/>
  <c r="AH89" i="4" s="1"/>
  <c r="AH90" i="4" s="1"/>
  <c r="AH91" i="4" s="1"/>
  <c r="AH92" i="4" s="1"/>
  <c r="AH93" i="4" s="1"/>
  <c r="AH94" i="4" s="1"/>
  <c r="AH95" i="4" s="1"/>
  <c r="AH96" i="4" s="1"/>
  <c r="AH97" i="4" s="1"/>
  <c r="AH98" i="4" s="1"/>
  <c r="AH99" i="4" s="1"/>
  <c r="AH100" i="4" s="1"/>
  <c r="AH101" i="4" s="1"/>
  <c r="AH102" i="4" s="1"/>
  <c r="AH103" i="4" s="1"/>
  <c r="AH104" i="4" s="1"/>
  <c r="AH105" i="4" s="1"/>
  <c r="AH106" i="4" s="1"/>
  <c r="AH107" i="4" s="1"/>
  <c r="AH108" i="4" s="1"/>
  <c r="AH109" i="4" s="1"/>
  <c r="AH110" i="4" s="1"/>
  <c r="AH111" i="4" s="1"/>
  <c r="AH112" i="4" s="1"/>
  <c r="AH113" i="4" s="1"/>
  <c r="AH114" i="4" s="1"/>
  <c r="AH115" i="4" s="1"/>
  <c r="AH116" i="4" s="1"/>
  <c r="AH117" i="4" s="1"/>
  <c r="AH118" i="4" s="1"/>
  <c r="AH119" i="4" s="1"/>
  <c r="AH120" i="4" s="1"/>
  <c r="AH121" i="4" s="1"/>
  <c r="AH122" i="4" s="1"/>
  <c r="AH123" i="4" s="1"/>
  <c r="AH124" i="4" s="1"/>
  <c r="AH125" i="4" s="1"/>
  <c r="AH126" i="4" s="1"/>
  <c r="AH127" i="4" s="1"/>
  <c r="AH128" i="4" s="1"/>
  <c r="AH129" i="4" s="1"/>
  <c r="AH130" i="4" s="1"/>
  <c r="AH131" i="4" s="1"/>
  <c r="AH132" i="4" s="1"/>
  <c r="AH133" i="4" s="1"/>
  <c r="AH134" i="4" s="1"/>
  <c r="AH135" i="4" s="1"/>
  <c r="AH136" i="4" s="1"/>
  <c r="AH137" i="4" s="1"/>
  <c r="AH138" i="4" s="1"/>
  <c r="AH139" i="4" s="1"/>
  <c r="AH140" i="4" s="1"/>
  <c r="AH141" i="4" s="1"/>
  <c r="AH142" i="4" s="1"/>
  <c r="AH143" i="4" s="1"/>
  <c r="AH144" i="4" s="1"/>
  <c r="AH145" i="4" s="1"/>
  <c r="AH146" i="4" s="1"/>
  <c r="AH147" i="4" s="1"/>
  <c r="AH148" i="4" s="1"/>
  <c r="AH149" i="4" s="1"/>
  <c r="AH150" i="4" s="1"/>
  <c r="AH151" i="4" s="1"/>
  <c r="AH152" i="4" s="1"/>
  <c r="AH153" i="4" s="1"/>
  <c r="AH154" i="4" s="1"/>
  <c r="AH155" i="4" s="1"/>
  <c r="AH156" i="4" s="1"/>
  <c r="AH157" i="4" s="1"/>
  <c r="AH158" i="4" s="1"/>
  <c r="AH159" i="4" s="1"/>
  <c r="AH160" i="4" s="1"/>
  <c r="AH161" i="4" s="1"/>
  <c r="AH162" i="4" s="1"/>
  <c r="AH163" i="4" s="1"/>
  <c r="AH164" i="4" s="1"/>
  <c r="AH165" i="4" s="1"/>
  <c r="AH166" i="4" s="1"/>
  <c r="AH167" i="4" s="1"/>
  <c r="AH168" i="4" s="1"/>
  <c r="AH169" i="4" s="1"/>
  <c r="AH170" i="4" s="1"/>
  <c r="AH171" i="4" s="1"/>
  <c r="AH172" i="4" s="1"/>
  <c r="AH173" i="4" s="1"/>
  <c r="AH174" i="4" s="1"/>
  <c r="AH175" i="4" s="1"/>
  <c r="AH176" i="4" s="1"/>
  <c r="AH177" i="4" s="1"/>
  <c r="AH178" i="4" s="1"/>
  <c r="AH179" i="4" s="1"/>
  <c r="AH180" i="4" s="1"/>
  <c r="AH181" i="4" s="1"/>
  <c r="AH182" i="4" s="1"/>
  <c r="AH183" i="4" s="1"/>
  <c r="AH184" i="4" s="1"/>
  <c r="AH185" i="4" s="1"/>
  <c r="AH186" i="4" s="1"/>
  <c r="AH187" i="4" s="1"/>
  <c r="AH188" i="4" s="1"/>
  <c r="AH189" i="4" s="1"/>
  <c r="AH190" i="4" s="1"/>
  <c r="AH191" i="4" s="1"/>
  <c r="AH192" i="4" s="1"/>
  <c r="AH193" i="4" s="1"/>
  <c r="AH194" i="4" s="1"/>
  <c r="AH195" i="4" s="1"/>
  <c r="AH196" i="4" s="1"/>
  <c r="AH197" i="4" s="1"/>
  <c r="AH198" i="4" s="1"/>
  <c r="AH199" i="4" s="1"/>
  <c r="AH200" i="4" s="1"/>
  <c r="AH201" i="4" s="1"/>
  <c r="AH202" i="4" s="1"/>
  <c r="AH203" i="4" s="1"/>
  <c r="AH204" i="4" s="1"/>
  <c r="AH205" i="4" s="1"/>
  <c r="AH206" i="4" s="1"/>
  <c r="AH207" i="4" s="1"/>
  <c r="AH208" i="4" s="1"/>
  <c r="AH209" i="4" s="1"/>
  <c r="AH210" i="4" s="1"/>
  <c r="AH211" i="4" s="1"/>
  <c r="AH212" i="4" s="1"/>
  <c r="AH213" i="4" s="1"/>
  <c r="AH214" i="4" s="1"/>
  <c r="AH215" i="4" s="1"/>
  <c r="AH216" i="4" s="1"/>
  <c r="AH217" i="4" s="1"/>
  <c r="AH218" i="4" s="1"/>
  <c r="AH219" i="4" s="1"/>
  <c r="AH220" i="4" s="1"/>
  <c r="AH221" i="4" s="1"/>
  <c r="AH222" i="4" s="1"/>
  <c r="AH223" i="4" s="1"/>
  <c r="AH224" i="4" s="1"/>
  <c r="AH225" i="4" s="1"/>
  <c r="AH226" i="4" s="1"/>
  <c r="AH227" i="4" s="1"/>
  <c r="AH228" i="4" s="1"/>
  <c r="AH229" i="4" s="1"/>
  <c r="AH230" i="4" s="1"/>
  <c r="AH231" i="4" s="1"/>
  <c r="AH232" i="4" s="1"/>
  <c r="AH233" i="4" s="1"/>
  <c r="AH234" i="4" s="1"/>
  <c r="AH235" i="4" s="1"/>
  <c r="AH236" i="4" s="1"/>
  <c r="AH237" i="4" s="1"/>
  <c r="AH238" i="4" s="1"/>
  <c r="AH239" i="4" s="1"/>
  <c r="AH240" i="4" s="1"/>
  <c r="AH241" i="4" s="1"/>
  <c r="AH242" i="4" s="1"/>
  <c r="AH243" i="4" s="1"/>
  <c r="AH244" i="4" s="1"/>
  <c r="AH245" i="4" s="1"/>
  <c r="AH246" i="4" s="1"/>
  <c r="AH247" i="4" s="1"/>
  <c r="AH248" i="4" s="1"/>
  <c r="AH249" i="4" s="1"/>
  <c r="AH250" i="4" s="1"/>
  <c r="AH251" i="4" s="1"/>
  <c r="AH252" i="4" s="1"/>
  <c r="AH253" i="4" s="1"/>
  <c r="AH254" i="4" s="1"/>
  <c r="AH255" i="4" s="1"/>
  <c r="AH256" i="4" s="1"/>
  <c r="AH257" i="4" s="1"/>
  <c r="AH258" i="4" s="1"/>
  <c r="AH259" i="4" s="1"/>
  <c r="AH260" i="4" s="1"/>
  <c r="AH261" i="4" s="1"/>
  <c r="AH262" i="4" s="1"/>
  <c r="AH263" i="4" s="1"/>
  <c r="AH264" i="4" s="1"/>
  <c r="AH265" i="4" s="1"/>
  <c r="AH266" i="4" s="1"/>
  <c r="AH267" i="4" s="1"/>
  <c r="AH268" i="4" s="1"/>
  <c r="AH269" i="4" s="1"/>
  <c r="AH270" i="4" s="1"/>
  <c r="AH271" i="4" s="1"/>
  <c r="AH272" i="4" s="1"/>
  <c r="AH273" i="4" s="1"/>
  <c r="AH274" i="4" s="1"/>
  <c r="AH275" i="4" s="1"/>
  <c r="AH276" i="4" s="1"/>
  <c r="AH277" i="4" s="1"/>
  <c r="AH278" i="4" s="1"/>
  <c r="AH279" i="4" s="1"/>
  <c r="AH280" i="4" s="1"/>
  <c r="AH281" i="4" s="1"/>
  <c r="AH282" i="4" s="1"/>
  <c r="AH283" i="4" s="1"/>
  <c r="AH284" i="4" s="1"/>
  <c r="AH285" i="4" s="1"/>
  <c r="AH286" i="4" s="1"/>
  <c r="AH287" i="4" s="1"/>
  <c r="AH288" i="4" s="1"/>
  <c r="AH289" i="4" s="1"/>
  <c r="AH290" i="4" s="1"/>
  <c r="AH291" i="4" s="1"/>
  <c r="AH292" i="4" s="1"/>
  <c r="AH293" i="4" s="1"/>
  <c r="AH294" i="4" s="1"/>
  <c r="AH295" i="4" s="1"/>
  <c r="AH296" i="4" s="1"/>
  <c r="AH297" i="4" s="1"/>
  <c r="AH298" i="4" s="1"/>
  <c r="AH299" i="4" s="1"/>
  <c r="AH300" i="4" s="1"/>
  <c r="AH301" i="4" s="1"/>
  <c r="AH302" i="4" s="1"/>
  <c r="AH303" i="4" s="1"/>
  <c r="AH304" i="4" s="1"/>
  <c r="AH305" i="4" s="1"/>
  <c r="AH306" i="4" s="1"/>
  <c r="AH307" i="4" s="1"/>
  <c r="AH308" i="4" s="1"/>
  <c r="AH309" i="4" s="1"/>
  <c r="AH310" i="4" s="1"/>
  <c r="AH311" i="4" s="1"/>
  <c r="AH312" i="4" s="1"/>
  <c r="AH313" i="4" s="1"/>
  <c r="AH314" i="4" s="1"/>
  <c r="AH315" i="4" s="1"/>
  <c r="AH316" i="4" s="1"/>
  <c r="AH317" i="4" s="1"/>
  <c r="AH318" i="4" s="1"/>
  <c r="AH319" i="4" s="1"/>
  <c r="AH320" i="4" s="1"/>
  <c r="AH321" i="4" s="1"/>
  <c r="AH322" i="4" s="1"/>
  <c r="AH323" i="4" s="1"/>
  <c r="AH324" i="4" s="1"/>
  <c r="AH325" i="4" s="1"/>
  <c r="AH326" i="4" s="1"/>
  <c r="AH327" i="4" s="1"/>
  <c r="AH328" i="4" s="1"/>
  <c r="AH329" i="4" s="1"/>
  <c r="AH330" i="4" s="1"/>
  <c r="AH331" i="4" s="1"/>
  <c r="AH332" i="4" s="1"/>
  <c r="AH333" i="4" s="1"/>
  <c r="AH334" i="4" s="1"/>
  <c r="AH335" i="4" s="1"/>
  <c r="AH336" i="4" s="1"/>
  <c r="AH337" i="4" s="1"/>
  <c r="AH338" i="4" s="1"/>
  <c r="AH339" i="4" s="1"/>
  <c r="AH340" i="4" s="1"/>
  <c r="AH341" i="4" s="1"/>
  <c r="AH342" i="4" s="1"/>
  <c r="AH343" i="4" s="1"/>
  <c r="AH344" i="4" s="1"/>
  <c r="AH345" i="4" s="1"/>
  <c r="AH346" i="4" s="1"/>
  <c r="AH347" i="4" s="1"/>
  <c r="AH348" i="4" s="1"/>
  <c r="AH349" i="4" s="1"/>
  <c r="AH350" i="4" s="1"/>
  <c r="AH351" i="4" s="1"/>
  <c r="AH352" i="4" s="1"/>
  <c r="AH353" i="4" s="1"/>
  <c r="AH354" i="4" s="1"/>
  <c r="AH355" i="4" s="1"/>
  <c r="AH356" i="4" s="1"/>
  <c r="AH357" i="4" s="1"/>
  <c r="AH358" i="4" s="1"/>
  <c r="AH359" i="4" s="1"/>
  <c r="AH360" i="4" s="1"/>
  <c r="AH361" i="4" s="1"/>
  <c r="AH362" i="4" s="1"/>
  <c r="AH363" i="4" s="1"/>
  <c r="AH364" i="4" s="1"/>
  <c r="AH365" i="4" s="1"/>
  <c r="AH366" i="4" s="1"/>
  <c r="AH367" i="4" s="1"/>
  <c r="AH368" i="4" s="1"/>
  <c r="AH369" i="4" s="1"/>
  <c r="AH370" i="4" s="1"/>
  <c r="AH371" i="4" s="1"/>
  <c r="AH372" i="4" s="1"/>
  <c r="AH373" i="4" s="1"/>
  <c r="AH374" i="4" s="1"/>
  <c r="AH375" i="4" s="1"/>
  <c r="AH376" i="4" s="1"/>
  <c r="AH377" i="4" s="1"/>
  <c r="AH378" i="4" s="1"/>
  <c r="AH379" i="4" s="1"/>
  <c r="AH380" i="4" s="1"/>
  <c r="AH381" i="4" s="1"/>
  <c r="AH382" i="4" s="1"/>
  <c r="AH383" i="4" s="1"/>
  <c r="AH384" i="4" s="1"/>
  <c r="AH385" i="4" s="1"/>
  <c r="AH386" i="4" s="1"/>
  <c r="AH387" i="4" s="1"/>
  <c r="AH388" i="4" s="1"/>
  <c r="AH389" i="4" s="1"/>
  <c r="AH390" i="4" s="1"/>
  <c r="AH391" i="4" s="1"/>
  <c r="AH392" i="4" s="1"/>
  <c r="AH393" i="4" s="1"/>
  <c r="AH394" i="4" s="1"/>
  <c r="AH395" i="4" s="1"/>
  <c r="AH396" i="4" s="1"/>
  <c r="AH397" i="4" s="1"/>
  <c r="AH398" i="4" s="1"/>
  <c r="AH399" i="4" s="1"/>
  <c r="AH400" i="4" s="1"/>
  <c r="AH401" i="4" s="1"/>
  <c r="AH402" i="4" s="1"/>
  <c r="AH403" i="4" s="1"/>
  <c r="AH404" i="4" s="1"/>
  <c r="AH405" i="4" s="1"/>
  <c r="AH406" i="4" s="1"/>
  <c r="AH407" i="4" s="1"/>
  <c r="AH408" i="4" s="1"/>
  <c r="AH409" i="4" s="1"/>
  <c r="AH410" i="4" s="1"/>
  <c r="AH411" i="4" s="1"/>
  <c r="AH412" i="4" s="1"/>
  <c r="AH413" i="4" s="1"/>
  <c r="AH414" i="4" s="1"/>
  <c r="AH415" i="4" s="1"/>
  <c r="AH416" i="4" s="1"/>
  <c r="AH417" i="4" s="1"/>
  <c r="AH418" i="4" s="1"/>
  <c r="AH419" i="4" s="1"/>
  <c r="AH420" i="4" s="1"/>
  <c r="AH421" i="4" s="1"/>
  <c r="AH422" i="4" s="1"/>
  <c r="AH423" i="4" s="1"/>
  <c r="AH424" i="4" s="1"/>
  <c r="AH425" i="4" s="1"/>
  <c r="AH426" i="4" s="1"/>
  <c r="AH427" i="4" s="1"/>
  <c r="AH428" i="4" s="1"/>
  <c r="AH429" i="4" s="1"/>
  <c r="AH430" i="4" s="1"/>
  <c r="AH431" i="4" s="1"/>
  <c r="AH432" i="4" s="1"/>
  <c r="AH433" i="4" s="1"/>
  <c r="AH434" i="4" s="1"/>
  <c r="AH435" i="4" s="1"/>
  <c r="AH436" i="4" s="1"/>
  <c r="AH437" i="4" s="1"/>
  <c r="AH438" i="4" s="1"/>
  <c r="AH439" i="4" s="1"/>
  <c r="AH440" i="4" s="1"/>
  <c r="AH441" i="4" s="1"/>
  <c r="AH442" i="4" s="1"/>
  <c r="AH443" i="4" s="1"/>
  <c r="AH444" i="4" s="1"/>
  <c r="AH445" i="4" s="1"/>
  <c r="AH446" i="4" s="1"/>
  <c r="AH447" i="4" s="1"/>
  <c r="AH448" i="4" s="1"/>
  <c r="AH449" i="4" s="1"/>
  <c r="AH450" i="4" s="1"/>
  <c r="AH451" i="4" s="1"/>
  <c r="AH452" i="4" s="1"/>
  <c r="AH453" i="4" s="1"/>
  <c r="AH454" i="4" s="1"/>
  <c r="AH455" i="4" s="1"/>
  <c r="AH456" i="4" s="1"/>
  <c r="AH457" i="4" s="1"/>
  <c r="AH458" i="4" s="1"/>
  <c r="AH459" i="4" s="1"/>
  <c r="AH460" i="4" s="1"/>
  <c r="AH461" i="4" s="1"/>
  <c r="AH462" i="4" s="1"/>
  <c r="AH463" i="4" s="1"/>
  <c r="AH464" i="4" s="1"/>
  <c r="AH465" i="4" s="1"/>
  <c r="AH466" i="4" s="1"/>
  <c r="AH467" i="4" s="1"/>
  <c r="AH468" i="4" s="1"/>
  <c r="AH469" i="4" s="1"/>
  <c r="AH470" i="4" s="1"/>
  <c r="AH471" i="4" s="1"/>
  <c r="AH472" i="4" s="1"/>
  <c r="AH473" i="4" s="1"/>
  <c r="AH474" i="4" s="1"/>
  <c r="AH475" i="4" s="1"/>
  <c r="AH476" i="4" s="1"/>
  <c r="AH477" i="4" s="1"/>
  <c r="AH478" i="4" s="1"/>
  <c r="AH479" i="4" s="1"/>
  <c r="AH480" i="4" s="1"/>
  <c r="AA5" i="4"/>
  <c r="W6" i="4"/>
  <c r="AL6" i="4"/>
  <c r="AM5" i="4"/>
  <c r="AA6" i="4"/>
  <c r="AB5" i="4" l="1"/>
  <c r="AC5" i="4" s="1"/>
  <c r="AO5" i="4"/>
  <c r="X6" i="4"/>
  <c r="Y6" i="4" s="1"/>
  <c r="R7" i="4"/>
  <c r="S6" i="4"/>
  <c r="O8" i="4"/>
  <c r="Q8" i="4" s="1"/>
  <c r="AG481" i="4"/>
  <c r="W7" i="4"/>
  <c r="AL7" i="4"/>
  <c r="AM6" i="4"/>
  <c r="AB6" i="4" l="1"/>
  <c r="AC6" i="4" s="1"/>
  <c r="AO6" i="4"/>
  <c r="X7" i="4"/>
  <c r="Y7" i="4" s="1"/>
  <c r="R8" i="4"/>
  <c r="S7" i="4"/>
  <c r="O9" i="4"/>
  <c r="AG482" i="4"/>
  <c r="AH481" i="4"/>
  <c r="W8" i="4"/>
  <c r="AL8" i="4"/>
  <c r="AA7" i="4"/>
  <c r="AM7" i="4"/>
  <c r="Q9" i="4" l="1"/>
  <c r="AO7" i="4"/>
  <c r="AB7" i="4"/>
  <c r="AC7" i="4" s="1"/>
  <c r="S8" i="4"/>
  <c r="X8" i="4"/>
  <c r="Y8" i="4" s="1"/>
  <c r="R9" i="4"/>
  <c r="O10" i="4"/>
  <c r="Q10" i="4" s="1"/>
  <c r="AH482" i="4"/>
  <c r="AG483" i="4"/>
  <c r="AM8" i="4"/>
  <c r="AL9" i="4"/>
  <c r="AM9" i="4"/>
  <c r="W9" i="4"/>
  <c r="AA9" i="4"/>
  <c r="AA8" i="4"/>
  <c r="AO9" i="4" l="1"/>
  <c r="AO8" i="4"/>
  <c r="AB8" i="4"/>
  <c r="AC8" i="4" s="1"/>
  <c r="X9" i="4"/>
  <c r="S9" i="4"/>
  <c r="R10" i="4"/>
  <c r="O11" i="4"/>
  <c r="Q11" i="4" s="1"/>
  <c r="AG484" i="4"/>
  <c r="AH483" i="4"/>
  <c r="W10" i="4"/>
  <c r="AA10" i="4"/>
  <c r="AL10" i="4"/>
  <c r="AM10" i="4"/>
  <c r="AO10" i="4" l="1"/>
  <c r="AB9" i="4"/>
  <c r="AC9" i="4" s="1"/>
  <c r="X10" i="4"/>
  <c r="Y9" i="4"/>
  <c r="S10" i="4"/>
  <c r="R11" i="4"/>
  <c r="O12" i="4"/>
  <c r="Q12" i="4" s="1"/>
  <c r="AH484" i="4"/>
  <c r="AG485" i="4"/>
  <c r="W11" i="4"/>
  <c r="AL11" i="4"/>
  <c r="AM11" i="4" s="1"/>
  <c r="AO11" i="4" l="1"/>
  <c r="AB10" i="4"/>
  <c r="AC10" i="4" s="1"/>
  <c r="Y10" i="4"/>
  <c r="X11" i="4"/>
  <c r="S11" i="4"/>
  <c r="R12" i="4"/>
  <c r="O13" i="4"/>
  <c r="Q13" i="4" s="1"/>
  <c r="AH485" i="4"/>
  <c r="AG486" i="4"/>
  <c r="AL12" i="4"/>
  <c r="W12" i="4"/>
  <c r="AM12" i="4"/>
  <c r="AA11" i="4"/>
  <c r="AA12" i="4"/>
  <c r="AO12" i="4" l="1"/>
  <c r="AB11" i="4"/>
  <c r="AC11" i="4" s="1"/>
  <c r="Y11" i="4"/>
  <c r="X12" i="4"/>
  <c r="S12" i="4"/>
  <c r="R13" i="4"/>
  <c r="O14" i="4"/>
  <c r="Q14" i="4" s="1"/>
  <c r="AG487" i="4"/>
  <c r="AH486" i="4"/>
  <c r="W13" i="4"/>
  <c r="AA13" i="4"/>
  <c r="AL13" i="4"/>
  <c r="AO13" i="4" l="1"/>
  <c r="AB12" i="4"/>
  <c r="AC12" i="4" s="1"/>
  <c r="Y12" i="4"/>
  <c r="X13" i="4"/>
  <c r="S13" i="4"/>
  <c r="R14" i="4"/>
  <c r="O15" i="4"/>
  <c r="Q15" i="4" s="1"/>
  <c r="AH487" i="4"/>
  <c r="AG488" i="4"/>
  <c r="W14" i="4"/>
  <c r="AL14" i="4"/>
  <c r="AM13" i="4"/>
  <c r="AO14" i="4" l="1"/>
  <c r="AB13" i="4"/>
  <c r="AC13" i="4" s="1"/>
  <c r="Y13" i="4"/>
  <c r="X14" i="4"/>
  <c r="S14" i="4"/>
  <c r="R15" i="4"/>
  <c r="O16" i="4"/>
  <c r="Q16" i="4" s="1"/>
  <c r="AG489" i="4"/>
  <c r="AH488" i="4"/>
  <c r="W15" i="4"/>
  <c r="AA14" i="4"/>
  <c r="AL15" i="4"/>
  <c r="AM14" i="4"/>
  <c r="AO15" i="4" l="1"/>
  <c r="AB14" i="4"/>
  <c r="AC14" i="4" s="1"/>
  <c r="Y14" i="4"/>
  <c r="X15" i="4"/>
  <c r="S15" i="4"/>
  <c r="R16" i="4"/>
  <c r="O17" i="4"/>
  <c r="Q17" i="4" s="1"/>
  <c r="AG490" i="4"/>
  <c r="AH489" i="4"/>
  <c r="W16" i="4"/>
  <c r="AA15" i="4"/>
  <c r="AL16" i="4"/>
  <c r="AA16" i="4"/>
  <c r="AM15" i="4"/>
  <c r="AM16" i="4" s="1"/>
  <c r="AO16" i="4" l="1"/>
  <c r="AB15" i="4"/>
  <c r="AC15" i="4" s="1"/>
  <c r="Y15" i="4"/>
  <c r="X16" i="4"/>
  <c r="S16" i="4"/>
  <c r="R17" i="4"/>
  <c r="O18" i="4"/>
  <c r="Q18" i="4" s="1"/>
  <c r="AG491" i="4"/>
  <c r="AH490" i="4"/>
  <c r="W17" i="4"/>
  <c r="AA17" i="4"/>
  <c r="AL17" i="4"/>
  <c r="AM17" i="4" s="1"/>
  <c r="AO17" i="4" l="1"/>
  <c r="AB16" i="4"/>
  <c r="AC16" i="4" s="1"/>
  <c r="Y16" i="4"/>
  <c r="X17" i="4"/>
  <c r="S17" i="4"/>
  <c r="R18" i="4"/>
  <c r="O19" i="4"/>
  <c r="Q19" i="4" s="1"/>
  <c r="AH491" i="4"/>
  <c r="AG492" i="4"/>
  <c r="AL18" i="4"/>
  <c r="W18" i="4"/>
  <c r="AA18" i="4" s="1"/>
  <c r="AO18" i="4" l="1"/>
  <c r="AB17" i="4"/>
  <c r="AC17" i="4" s="1"/>
  <c r="X18" i="4"/>
  <c r="Y17" i="4"/>
  <c r="S18" i="4"/>
  <c r="R19" i="4"/>
  <c r="O20" i="4"/>
  <c r="Q20" i="4" s="1"/>
  <c r="AH492" i="4"/>
  <c r="AG493" i="4"/>
  <c r="W19" i="4"/>
  <c r="AL19" i="4"/>
  <c r="AA19" i="4"/>
  <c r="AM18" i="4"/>
  <c r="AO19" i="4" l="1"/>
  <c r="AB18" i="4"/>
  <c r="AC18" i="4" s="1"/>
  <c r="Y18" i="4"/>
  <c r="X19" i="4"/>
  <c r="S19" i="4"/>
  <c r="R20" i="4"/>
  <c r="O21" i="4"/>
  <c r="Q21" i="4" s="1"/>
  <c r="AG494" i="4"/>
  <c r="AH493" i="4"/>
  <c r="AL20" i="4"/>
  <c r="W20" i="4"/>
  <c r="AA20" i="4"/>
  <c r="AM19" i="4"/>
  <c r="AM20" i="4" s="1"/>
  <c r="AO20" i="4" l="1"/>
  <c r="AB19" i="4"/>
  <c r="AC19" i="4" s="1"/>
  <c r="X20" i="4"/>
  <c r="Y19" i="4"/>
  <c r="S20" i="4"/>
  <c r="R21" i="4"/>
  <c r="O22" i="4"/>
  <c r="Q22" i="4" s="1"/>
  <c r="AG495" i="4"/>
  <c r="AH494" i="4"/>
  <c r="AL21" i="4"/>
  <c r="W21" i="4"/>
  <c r="AA21" i="4"/>
  <c r="AM21" i="4"/>
  <c r="AO21" i="4" l="1"/>
  <c r="AB20" i="4"/>
  <c r="AC20" i="4" s="1"/>
  <c r="Y20" i="4"/>
  <c r="X21" i="4"/>
  <c r="S21" i="4"/>
  <c r="R22" i="4"/>
  <c r="O23" i="4"/>
  <c r="Q23" i="4" s="1"/>
  <c r="AG496" i="4"/>
  <c r="AH495" i="4"/>
  <c r="AL22" i="4"/>
  <c r="W22" i="4"/>
  <c r="AA22" i="4"/>
  <c r="AM22" i="4"/>
  <c r="AO22" i="4" l="1"/>
  <c r="AB21" i="4"/>
  <c r="AC21" i="4" s="1"/>
  <c r="Y21" i="4"/>
  <c r="X22" i="4"/>
  <c r="S22" i="4"/>
  <c r="R23" i="4"/>
  <c r="O24" i="4"/>
  <c r="Q24" i="4" s="1"/>
  <c r="AG497" i="4"/>
  <c r="AH496" i="4"/>
  <c r="AL23" i="4"/>
  <c r="W23" i="4"/>
  <c r="AA23" i="4"/>
  <c r="AM23" i="4"/>
  <c r="AO23" i="4" l="1"/>
  <c r="AB22" i="4"/>
  <c r="AC22" i="4" s="1"/>
  <c r="X23" i="4"/>
  <c r="Y22" i="4"/>
  <c r="S23" i="4"/>
  <c r="R24" i="4"/>
  <c r="O25" i="4"/>
  <c r="Q25" i="4" s="1"/>
  <c r="AG498" i="4"/>
  <c r="AH497" i="4"/>
  <c r="AL24" i="4"/>
  <c r="W24" i="4"/>
  <c r="AA24" i="4"/>
  <c r="AM24" i="4"/>
  <c r="AO24" i="4" l="1"/>
  <c r="AB23" i="4"/>
  <c r="AC23" i="4" s="1"/>
  <c r="Y23" i="4"/>
  <c r="X24" i="4"/>
  <c r="S24" i="4"/>
  <c r="R25" i="4"/>
  <c r="O26" i="4"/>
  <c r="Q26" i="4" s="1"/>
  <c r="AH498" i="4"/>
  <c r="AG499" i="4"/>
  <c r="AL25" i="4"/>
  <c r="AM25" i="4"/>
  <c r="W25" i="4"/>
  <c r="AO25" i="4" l="1"/>
  <c r="AB24" i="4"/>
  <c r="AC24" i="4" s="1"/>
  <c r="X25" i="4"/>
  <c r="Y24" i="4"/>
  <c r="S25" i="4"/>
  <c r="R26" i="4"/>
  <c r="O27" i="4"/>
  <c r="Q27" i="4" s="1"/>
  <c r="AH499" i="4"/>
  <c r="AG500" i="4"/>
  <c r="AA25" i="4"/>
  <c r="AL26" i="4"/>
  <c r="AM26" i="4" s="1"/>
  <c r="W26" i="4"/>
  <c r="AO26" i="4" l="1"/>
  <c r="R27" i="4"/>
  <c r="AB25" i="4"/>
  <c r="AC25" i="4" s="1"/>
  <c r="Y25" i="4"/>
  <c r="X26" i="4"/>
  <c r="S26" i="4"/>
  <c r="O28" i="4"/>
  <c r="Q28" i="4" s="1"/>
  <c r="AG501" i="4"/>
  <c r="AH500" i="4"/>
  <c r="AA26" i="4"/>
  <c r="W27" i="4"/>
  <c r="AL27" i="4"/>
  <c r="X27" i="4" l="1"/>
  <c r="R28" i="4"/>
  <c r="AB26" i="4"/>
  <c r="Y26" i="4"/>
  <c r="S27" i="4"/>
  <c r="O29" i="4"/>
  <c r="Q29" i="4" s="1"/>
  <c r="AH501" i="4"/>
  <c r="AG502" i="4"/>
  <c r="AA27" i="4"/>
  <c r="AL28" i="4"/>
  <c r="W28" i="4"/>
  <c r="AM27" i="4"/>
  <c r="AO27" i="4" l="1"/>
  <c r="AB27" i="4"/>
  <c r="X28" i="4"/>
  <c r="S28" i="4"/>
  <c r="R29" i="4"/>
  <c r="Y27" i="4"/>
  <c r="AC26" i="4"/>
  <c r="O30" i="4"/>
  <c r="Q30" i="4" s="1"/>
  <c r="AG503" i="4"/>
  <c r="AH502" i="4"/>
  <c r="AA28" i="4"/>
  <c r="W29" i="4"/>
  <c r="AL29" i="4"/>
  <c r="AM28" i="4"/>
  <c r="AA29" i="4"/>
  <c r="AB28" i="4" l="1"/>
  <c r="AB29" i="4" s="1"/>
  <c r="AO28" i="4"/>
  <c r="AC27" i="4"/>
  <c r="Y28" i="4"/>
  <c r="S29" i="4"/>
  <c r="X29" i="4"/>
  <c r="R30" i="4"/>
  <c r="O31" i="4"/>
  <c r="Q31" i="4" s="1"/>
  <c r="AG504" i="4"/>
  <c r="AH503" i="4"/>
  <c r="W30" i="4"/>
  <c r="AL30" i="4"/>
  <c r="AM29" i="4"/>
  <c r="AC28" i="4" l="1"/>
  <c r="AC29" i="4" s="1"/>
  <c r="AO29" i="4"/>
  <c r="X30" i="4"/>
  <c r="R31" i="4"/>
  <c r="S30" i="4"/>
  <c r="Y29" i="4"/>
  <c r="O32" i="4"/>
  <c r="Q32" i="4" s="1"/>
  <c r="AH504" i="4"/>
  <c r="AG505" i="4"/>
  <c r="W31" i="4"/>
  <c r="AL31" i="4"/>
  <c r="AA31" i="4"/>
  <c r="AM30" i="4"/>
  <c r="AA30" i="4"/>
  <c r="AO30" i="4" l="1"/>
  <c r="AB30" i="4"/>
  <c r="AC30" i="4" s="1"/>
  <c r="Y30" i="4"/>
  <c r="S31" i="4"/>
  <c r="X31" i="4"/>
  <c r="R32" i="4"/>
  <c r="O33" i="4"/>
  <c r="Q33" i="4" s="1"/>
  <c r="AG506" i="4"/>
  <c r="AH505" i="4"/>
  <c r="W32" i="4"/>
  <c r="AL32" i="4"/>
  <c r="AM31" i="4"/>
  <c r="AO31" i="4" l="1"/>
  <c r="AB31" i="4"/>
  <c r="AC31" i="4" s="1"/>
  <c r="Y31" i="4"/>
  <c r="X32" i="4"/>
  <c r="R33" i="4"/>
  <c r="S32" i="4"/>
  <c r="O34" i="4"/>
  <c r="Q34" i="4" s="1"/>
  <c r="AG507" i="4"/>
  <c r="AH506" i="4"/>
  <c r="AA32" i="4"/>
  <c r="W33" i="4"/>
  <c r="AL33" i="4"/>
  <c r="AM32" i="4"/>
  <c r="AA33" i="4"/>
  <c r="AO32" i="4" l="1"/>
  <c r="AB32" i="4"/>
  <c r="AC32" i="4" s="1"/>
  <c r="Y32" i="4"/>
  <c r="S33" i="4"/>
  <c r="X33" i="4"/>
  <c r="R34" i="4"/>
  <c r="O35" i="4"/>
  <c r="Q35" i="4" s="1"/>
  <c r="AH507" i="4"/>
  <c r="AG508" i="4"/>
  <c r="AL34" i="4"/>
  <c r="W34" i="4"/>
  <c r="AM33" i="4"/>
  <c r="AO33" i="4" l="1"/>
  <c r="AB33" i="4"/>
  <c r="AC33" i="4" s="1"/>
  <c r="Y33" i="4"/>
  <c r="S34" i="4"/>
  <c r="X34" i="4"/>
  <c r="R35" i="4"/>
  <c r="O36" i="4"/>
  <c r="Q36" i="4" s="1"/>
  <c r="AH508" i="4"/>
  <c r="AG509" i="4"/>
  <c r="W35" i="4"/>
  <c r="AM34" i="4"/>
  <c r="AL35" i="4"/>
  <c r="AA34" i="4"/>
  <c r="AO34" i="4" l="1"/>
  <c r="AB34" i="4"/>
  <c r="AC34" i="4" s="1"/>
  <c r="S35" i="4"/>
  <c r="X35" i="4"/>
  <c r="R36" i="4"/>
  <c r="Y34" i="4"/>
  <c r="O37" i="4"/>
  <c r="Q37" i="4" s="1"/>
  <c r="AG510" i="4"/>
  <c r="AH509" i="4"/>
  <c r="AM35" i="4"/>
  <c r="W36" i="4"/>
  <c r="AL36" i="4"/>
  <c r="AA35" i="4"/>
  <c r="AA36" i="4"/>
  <c r="AO35" i="4" l="1"/>
  <c r="AB35" i="4"/>
  <c r="AB36" i="4" s="1"/>
  <c r="S36" i="4"/>
  <c r="Y35" i="4"/>
  <c r="X36" i="4"/>
  <c r="R37" i="4"/>
  <c r="O38" i="4"/>
  <c r="Q38" i="4" s="1"/>
  <c r="AG511" i="4"/>
  <c r="AH510" i="4"/>
  <c r="AM36" i="4"/>
  <c r="W37" i="4"/>
  <c r="AL37" i="4"/>
  <c r="AA37" i="4"/>
  <c r="AO36" i="4" l="1"/>
  <c r="AC35" i="4"/>
  <c r="AC36" i="4" s="1"/>
  <c r="Y36" i="4"/>
  <c r="X37" i="4"/>
  <c r="R38" i="4"/>
  <c r="S37" i="4"/>
  <c r="AB37" i="4"/>
  <c r="O39" i="4"/>
  <c r="Q39" i="4" s="1"/>
  <c r="AG512" i="4"/>
  <c r="AH511" i="4"/>
  <c r="AM37" i="4"/>
  <c r="AL38" i="4"/>
  <c r="W38" i="4"/>
  <c r="AO37" i="4" l="1"/>
  <c r="Y37" i="4"/>
  <c r="S38" i="4"/>
  <c r="X38" i="4"/>
  <c r="R39" i="4"/>
  <c r="AC37" i="4"/>
  <c r="O40" i="4"/>
  <c r="Q40" i="4" s="1"/>
  <c r="AH512" i="4"/>
  <c r="AG513" i="4"/>
  <c r="AM38" i="4"/>
  <c r="W39" i="4"/>
  <c r="AA38" i="4"/>
  <c r="AL39" i="4"/>
  <c r="AO38" i="4" l="1"/>
  <c r="AB38" i="4"/>
  <c r="Y38" i="4"/>
  <c r="X39" i="4"/>
  <c r="R40" i="4"/>
  <c r="S39" i="4"/>
  <c r="O41" i="4"/>
  <c r="Q41" i="4" s="1"/>
  <c r="AG514" i="4"/>
  <c r="AH513" i="4"/>
  <c r="AA39" i="4"/>
  <c r="AL40" i="4"/>
  <c r="AM39" i="4"/>
  <c r="W40" i="4"/>
  <c r="AA40" i="4" s="1"/>
  <c r="AB39" i="4" l="1"/>
  <c r="AB40" i="4" s="1"/>
  <c r="AO39" i="4"/>
  <c r="AC38" i="4"/>
  <c r="Y39" i="4"/>
  <c r="S40" i="4"/>
  <c r="X40" i="4"/>
  <c r="R41" i="4"/>
  <c r="O42" i="4"/>
  <c r="Q42" i="4" s="1"/>
  <c r="AG515" i="4"/>
  <c r="AH514" i="4"/>
  <c r="AM40" i="4"/>
  <c r="AL41" i="4"/>
  <c r="W41" i="4"/>
  <c r="AC39" i="4" l="1"/>
  <c r="AC40" i="4" s="1"/>
  <c r="AO40" i="4"/>
  <c r="S41" i="4"/>
  <c r="Y40" i="4"/>
  <c r="X41" i="4"/>
  <c r="R42" i="4"/>
  <c r="O43" i="4"/>
  <c r="Q43" i="4" s="1"/>
  <c r="AG516" i="4"/>
  <c r="AH515" i="4"/>
  <c r="AA41" i="4"/>
  <c r="AM41" i="4"/>
  <c r="AL42" i="4"/>
  <c r="W42" i="4"/>
  <c r="AB41" i="4" l="1"/>
  <c r="AC41" i="4" s="1"/>
  <c r="AO41" i="4"/>
  <c r="Y41" i="4"/>
  <c r="X42" i="4"/>
  <c r="S42" i="4"/>
  <c r="R43" i="4"/>
  <c r="O44" i="4"/>
  <c r="Q44" i="4" s="1"/>
  <c r="AG517" i="4"/>
  <c r="AH516" i="4"/>
  <c r="AA42" i="4"/>
  <c r="AM42" i="4"/>
  <c r="W43" i="4"/>
  <c r="AL43" i="4"/>
  <c r="AA43" i="4"/>
  <c r="AO42" i="4" l="1"/>
  <c r="AB42" i="4"/>
  <c r="AB43" i="4" s="1"/>
  <c r="Y42" i="4"/>
  <c r="S43" i="4"/>
  <c r="X43" i="4"/>
  <c r="R44" i="4"/>
  <c r="O45" i="4"/>
  <c r="Q45" i="4" s="1"/>
  <c r="AG518" i="4"/>
  <c r="AH517" i="4"/>
  <c r="W44" i="4"/>
  <c r="AL44" i="4"/>
  <c r="AM43" i="4"/>
  <c r="AO43" i="4" l="1"/>
  <c r="AC42" i="4"/>
  <c r="AC43" i="4" s="1"/>
  <c r="S44" i="4"/>
  <c r="Y43" i="4"/>
  <c r="X44" i="4"/>
  <c r="R45" i="4"/>
  <c r="O46" i="4"/>
  <c r="Q46" i="4" s="1"/>
  <c r="AH518" i="4"/>
  <c r="AG519" i="4"/>
  <c r="AL45" i="4"/>
  <c r="AA44" i="4"/>
  <c r="AM44" i="4"/>
  <c r="W45" i="4"/>
  <c r="AO44" i="4" l="1"/>
  <c r="AB44" i="4"/>
  <c r="AC44" i="4" s="1"/>
  <c r="S45" i="4"/>
  <c r="Y44" i="4"/>
  <c r="R46" i="4"/>
  <c r="X45" i="4"/>
  <c r="O47" i="4"/>
  <c r="Q47" i="4" s="1"/>
  <c r="AH519" i="4"/>
  <c r="AG520" i="4"/>
  <c r="AL46" i="4"/>
  <c r="AA45" i="4"/>
  <c r="W46" i="4"/>
  <c r="AM45" i="4"/>
  <c r="AO45" i="4" l="1"/>
  <c r="AB45" i="4"/>
  <c r="AC45" i="4" s="1"/>
  <c r="S46" i="4"/>
  <c r="X46" i="4"/>
  <c r="R47" i="4"/>
  <c r="Y45" i="4"/>
  <c r="O48" i="4"/>
  <c r="Q48" i="4" s="1"/>
  <c r="AH520" i="4"/>
  <c r="AG521" i="4"/>
  <c r="AM46" i="4"/>
  <c r="AL47" i="4"/>
  <c r="W47" i="4"/>
  <c r="AA47" i="4"/>
  <c r="AA46" i="4"/>
  <c r="AO46" i="4" l="1"/>
  <c r="AB46" i="4"/>
  <c r="AB47" i="4" s="1"/>
  <c r="Y46" i="4"/>
  <c r="S47" i="4"/>
  <c r="X47" i="4"/>
  <c r="R48" i="4"/>
  <c r="O49" i="4"/>
  <c r="Q49" i="4" s="1"/>
  <c r="AG522" i="4"/>
  <c r="AH521" i="4"/>
  <c r="AM47" i="4"/>
  <c r="W48" i="4"/>
  <c r="AL48" i="4"/>
  <c r="AA48" i="4"/>
  <c r="AO47" i="4" l="1"/>
  <c r="AC46" i="4"/>
  <c r="AC47" i="4" s="1"/>
  <c r="Y47" i="4"/>
  <c r="S48" i="4"/>
  <c r="X48" i="4"/>
  <c r="R49" i="4"/>
  <c r="AB48" i="4"/>
  <c r="O50" i="4"/>
  <c r="Q50" i="4" s="1"/>
  <c r="AG523" i="4"/>
  <c r="AH522" i="4"/>
  <c r="AL49" i="4"/>
  <c r="W49" i="4"/>
  <c r="AM48" i="4"/>
  <c r="AO48" i="4" l="1"/>
  <c r="Y48" i="4"/>
  <c r="S49" i="4"/>
  <c r="X49" i="4"/>
  <c r="R50" i="4"/>
  <c r="AC48" i="4"/>
  <c r="O51" i="4"/>
  <c r="Q51" i="4" s="1"/>
  <c r="AG524" i="4"/>
  <c r="AH523" i="4"/>
  <c r="AA49" i="4"/>
  <c r="AM49" i="4"/>
  <c r="AL50" i="4"/>
  <c r="W50" i="4"/>
  <c r="AB49" i="4" l="1"/>
  <c r="AC49" i="4" s="1"/>
  <c r="AO49" i="4"/>
  <c r="Y49" i="4"/>
  <c r="S50" i="4"/>
  <c r="X50" i="4"/>
  <c r="R51" i="4"/>
  <c r="O52" i="4"/>
  <c r="Q52" i="4" s="1"/>
  <c r="AH524" i="4"/>
  <c r="AG525" i="4"/>
  <c r="AA50" i="4"/>
  <c r="W51" i="4"/>
  <c r="AM50" i="4"/>
  <c r="AL51" i="4"/>
  <c r="AA51" i="4"/>
  <c r="AO50" i="4" l="1"/>
  <c r="AB50" i="4"/>
  <c r="AC50" i="4" s="1"/>
  <c r="Y50" i="4"/>
  <c r="X51" i="4"/>
  <c r="R52" i="4"/>
  <c r="S51" i="4"/>
  <c r="O53" i="4"/>
  <c r="Q53" i="4" s="1"/>
  <c r="AG526" i="4"/>
  <c r="AH525" i="4"/>
  <c r="AL52" i="4"/>
  <c r="AM51" i="4"/>
  <c r="W52" i="4"/>
  <c r="AO51" i="4" l="1"/>
  <c r="AB51" i="4"/>
  <c r="AC51" i="4" s="1"/>
  <c r="Y51" i="4"/>
  <c r="S52" i="4"/>
  <c r="X52" i="4"/>
  <c r="R53" i="4"/>
  <c r="O54" i="4"/>
  <c r="Q54" i="4" s="1"/>
  <c r="AG527" i="4"/>
  <c r="AH526" i="4"/>
  <c r="W53" i="4"/>
  <c r="AL53" i="4"/>
  <c r="AM52" i="4"/>
  <c r="AA52" i="4"/>
  <c r="AA53" i="4"/>
  <c r="AO52" i="4" l="1"/>
  <c r="AB52" i="4"/>
  <c r="AB53" i="4" s="1"/>
  <c r="Y52" i="4"/>
  <c r="X53" i="4"/>
  <c r="R54" i="4"/>
  <c r="S53" i="4"/>
  <c r="O55" i="4"/>
  <c r="Q55" i="4" s="1"/>
  <c r="AH527" i="4"/>
  <c r="AG528" i="4"/>
  <c r="W54" i="4"/>
  <c r="AL54" i="4"/>
  <c r="AA54" i="4"/>
  <c r="AM53" i="4"/>
  <c r="AO53" i="4" l="1"/>
  <c r="AC52" i="4"/>
  <c r="AC53" i="4" s="1"/>
  <c r="Y53" i="4"/>
  <c r="S54" i="4"/>
  <c r="X54" i="4"/>
  <c r="R55" i="4"/>
  <c r="AB54" i="4"/>
  <c r="O56" i="4"/>
  <c r="Q56" i="4" s="1"/>
  <c r="AG529" i="4"/>
  <c r="AH528" i="4"/>
  <c r="W55" i="4"/>
  <c r="AL55" i="4"/>
  <c r="AM54" i="4"/>
  <c r="AO54" i="4" l="1"/>
  <c r="Y54" i="4"/>
  <c r="S55" i="4"/>
  <c r="R56" i="4"/>
  <c r="X55" i="4"/>
  <c r="AC54" i="4"/>
  <c r="O57" i="4"/>
  <c r="Q57" i="4" s="1"/>
  <c r="AG530" i="4"/>
  <c r="AH529" i="4"/>
  <c r="W56" i="4"/>
  <c r="AA55" i="4"/>
  <c r="AL56" i="4"/>
  <c r="AM55" i="4"/>
  <c r="AO55" i="4" l="1"/>
  <c r="AB55" i="4"/>
  <c r="AC55" i="4" s="1"/>
  <c r="S56" i="4"/>
  <c r="X56" i="4"/>
  <c r="Y55" i="4"/>
  <c r="R57" i="4"/>
  <c r="O58" i="4"/>
  <c r="Q58" i="4" s="1"/>
  <c r="AH530" i="4"/>
  <c r="AG531" i="4"/>
  <c r="AL57" i="4"/>
  <c r="W57" i="4"/>
  <c r="AM56" i="4"/>
  <c r="AA56" i="4"/>
  <c r="AO56" i="4" l="1"/>
  <c r="AB56" i="4"/>
  <c r="AC56" i="4" s="1"/>
  <c r="S57" i="4"/>
  <c r="Y56" i="4"/>
  <c r="X57" i="4"/>
  <c r="R58" i="4"/>
  <c r="O59" i="4"/>
  <c r="Q59" i="4" s="1"/>
  <c r="AH531" i="4"/>
  <c r="AG532" i="4"/>
  <c r="AA57" i="4"/>
  <c r="AL58" i="4"/>
  <c r="W58" i="4"/>
  <c r="AA58" i="4"/>
  <c r="AM57" i="4"/>
  <c r="AO57" i="4" l="1"/>
  <c r="AB57" i="4"/>
  <c r="AC57" i="4" s="1"/>
  <c r="S58" i="4"/>
  <c r="Y57" i="4"/>
  <c r="X58" i="4"/>
  <c r="R59" i="4"/>
  <c r="O60" i="4"/>
  <c r="Q60" i="4" s="1"/>
  <c r="AG533" i="4"/>
  <c r="AH532" i="4"/>
  <c r="W59" i="4"/>
  <c r="AL59" i="4"/>
  <c r="AM58" i="4"/>
  <c r="AA59" i="4"/>
  <c r="AO58" i="4" l="1"/>
  <c r="AB58" i="4"/>
  <c r="AC58" i="4" s="1"/>
  <c r="Y58" i="4"/>
  <c r="S59" i="4"/>
  <c r="X59" i="4"/>
  <c r="R60" i="4"/>
  <c r="O61" i="4"/>
  <c r="Q61" i="4" s="1"/>
  <c r="AH533" i="4"/>
  <c r="AG534" i="4"/>
  <c r="AL60" i="4"/>
  <c r="W60" i="4"/>
  <c r="AM59" i="4"/>
  <c r="AO59" i="4" l="1"/>
  <c r="AB59" i="4"/>
  <c r="AC59" i="4" s="1"/>
  <c r="Y59" i="4"/>
  <c r="S60" i="4"/>
  <c r="R61" i="4"/>
  <c r="X60" i="4"/>
  <c r="O62" i="4"/>
  <c r="Q62" i="4" s="1"/>
  <c r="AG535" i="4"/>
  <c r="AH534" i="4"/>
  <c r="AM60" i="4"/>
  <c r="W61" i="4"/>
  <c r="AL61" i="4"/>
  <c r="AA60" i="4"/>
  <c r="AO60" i="4" l="1"/>
  <c r="AB60" i="4"/>
  <c r="AC60" i="4" s="1"/>
  <c r="Y60" i="4"/>
  <c r="S61" i="4"/>
  <c r="X61" i="4"/>
  <c r="R62" i="4"/>
  <c r="O63" i="4"/>
  <c r="Q63" i="4" s="1"/>
  <c r="AG536" i="4"/>
  <c r="AH535" i="4"/>
  <c r="AA61" i="4"/>
  <c r="W62" i="4"/>
  <c r="AM61" i="4"/>
  <c r="AL62" i="4"/>
  <c r="AA62" i="4"/>
  <c r="AO61" i="4" l="1"/>
  <c r="AB61" i="4"/>
  <c r="AB62" i="4" s="1"/>
  <c r="Y61" i="4"/>
  <c r="S62" i="4"/>
  <c r="X62" i="4"/>
  <c r="R63" i="4"/>
  <c r="O64" i="4"/>
  <c r="Q64" i="4" s="1"/>
  <c r="AG537" i="4"/>
  <c r="AH536" i="4"/>
  <c r="W63" i="4"/>
  <c r="AL63" i="4"/>
  <c r="AA63" i="4"/>
  <c r="AM62" i="4"/>
  <c r="AO62" i="4" l="1"/>
  <c r="AC61" i="4"/>
  <c r="AC62" i="4" s="1"/>
  <c r="Y62" i="4"/>
  <c r="S63" i="4"/>
  <c r="X63" i="4"/>
  <c r="R64" i="4"/>
  <c r="AB63" i="4"/>
  <c r="O65" i="4"/>
  <c r="Q65" i="4" s="1"/>
  <c r="AG538" i="4"/>
  <c r="AH537" i="4"/>
  <c r="AL64" i="4"/>
  <c r="AM63" i="4"/>
  <c r="W64" i="4"/>
  <c r="AO63" i="4" l="1"/>
  <c r="Y63" i="4"/>
  <c r="S64" i="4"/>
  <c r="X64" i="4"/>
  <c r="R65" i="4"/>
  <c r="AC63" i="4"/>
  <c r="O66" i="4"/>
  <c r="Q66" i="4" s="1"/>
  <c r="AG539" i="4"/>
  <c r="AH538" i="4"/>
  <c r="AL65" i="4"/>
  <c r="W65" i="4"/>
  <c r="AA64" i="4"/>
  <c r="AM64" i="4"/>
  <c r="AO64" i="4" l="1"/>
  <c r="AB64" i="4"/>
  <c r="AC64" i="4" s="1"/>
  <c r="S65" i="4"/>
  <c r="X65" i="4"/>
  <c r="R66" i="4"/>
  <c r="Y64" i="4"/>
  <c r="O67" i="4"/>
  <c r="Q67" i="4" s="1"/>
  <c r="AG540" i="4"/>
  <c r="AH539" i="4"/>
  <c r="AA65" i="4"/>
  <c r="AL66" i="4"/>
  <c r="W66" i="4"/>
  <c r="AA66" i="4" s="1"/>
  <c r="AM65" i="4"/>
  <c r="AO65" i="4" l="1"/>
  <c r="AB65" i="4"/>
  <c r="AC65" i="4" s="1"/>
  <c r="S66" i="4"/>
  <c r="Y65" i="4"/>
  <c r="X66" i="4"/>
  <c r="R67" i="4"/>
  <c r="O68" i="4"/>
  <c r="Q68" i="4" s="1"/>
  <c r="AG541" i="4"/>
  <c r="AH540" i="4"/>
  <c r="AL67" i="4"/>
  <c r="W67" i="4"/>
  <c r="AM66" i="4"/>
  <c r="AO66" i="4" l="1"/>
  <c r="AB66" i="4"/>
  <c r="AC66" i="4" s="1"/>
  <c r="Y66" i="4"/>
  <c r="X67" i="4"/>
  <c r="R68" i="4"/>
  <c r="S67" i="4"/>
  <c r="O69" i="4"/>
  <c r="Q69" i="4" s="1"/>
  <c r="AG542" i="4"/>
  <c r="AH541" i="4"/>
  <c r="AA67" i="4"/>
  <c r="W68" i="4"/>
  <c r="AL68" i="4"/>
  <c r="AM67" i="4"/>
  <c r="AO67" i="4" l="1"/>
  <c r="AB67" i="4"/>
  <c r="AC67" i="4" s="1"/>
  <c r="Y67" i="4"/>
  <c r="S68" i="4"/>
  <c r="X68" i="4"/>
  <c r="R69" i="4"/>
  <c r="O70" i="4"/>
  <c r="Q70" i="4" s="1"/>
  <c r="AH542" i="4"/>
  <c r="AG543" i="4"/>
  <c r="AA68" i="4"/>
  <c r="AL69" i="4"/>
  <c r="AM68" i="4"/>
  <c r="W69" i="4"/>
  <c r="AO68" i="4" l="1"/>
  <c r="AB68" i="4"/>
  <c r="S69" i="4"/>
  <c r="Y68" i="4"/>
  <c r="X69" i="4"/>
  <c r="R70" i="4"/>
  <c r="O71" i="4"/>
  <c r="Q71" i="4" s="1"/>
  <c r="AG544" i="4"/>
  <c r="AH543" i="4"/>
  <c r="AA69" i="4"/>
  <c r="AL70" i="4"/>
  <c r="W70" i="4"/>
  <c r="AA70" i="4"/>
  <c r="AM69" i="4"/>
  <c r="AB69" i="4" l="1"/>
  <c r="AO69" i="4"/>
  <c r="AC68" i="4"/>
  <c r="AC69" i="4" s="1"/>
  <c r="Y69" i="4"/>
  <c r="X70" i="4"/>
  <c r="R71" i="4"/>
  <c r="S70" i="4"/>
  <c r="AB70" i="4"/>
  <c r="O72" i="4"/>
  <c r="Q72" i="4" s="1"/>
  <c r="AH544" i="4"/>
  <c r="AG545" i="4"/>
  <c r="AL71" i="4"/>
  <c r="W71" i="4"/>
  <c r="AM70" i="4"/>
  <c r="AO70" i="4" l="1"/>
  <c r="Y70" i="4"/>
  <c r="S71" i="4"/>
  <c r="X71" i="4"/>
  <c r="R72" i="4"/>
  <c r="AC70" i="4"/>
  <c r="O73" i="4"/>
  <c r="Q73" i="4" s="1"/>
  <c r="AG546" i="4"/>
  <c r="AH545" i="4"/>
  <c r="AA71" i="4"/>
  <c r="W72" i="4"/>
  <c r="AL72" i="4"/>
  <c r="AM71" i="4"/>
  <c r="AB71" i="4" l="1"/>
  <c r="AO71" i="4"/>
  <c r="Y71" i="4"/>
  <c r="S72" i="4"/>
  <c r="X72" i="4"/>
  <c r="R73" i="4"/>
  <c r="AC71" i="4"/>
  <c r="O74" i="4"/>
  <c r="Q74" i="4" s="1"/>
  <c r="AG547" i="4"/>
  <c r="AH546" i="4"/>
  <c r="W73" i="4"/>
  <c r="AA72" i="4"/>
  <c r="AM72" i="4"/>
  <c r="AL73" i="4"/>
  <c r="AO72" i="4" l="1"/>
  <c r="Y72" i="4"/>
  <c r="AB72" i="4"/>
  <c r="AC72" i="4" s="1"/>
  <c r="S73" i="4"/>
  <c r="X73" i="4"/>
  <c r="R74" i="4"/>
  <c r="O75" i="4"/>
  <c r="Q75" i="4" s="1"/>
  <c r="AG548" i="4"/>
  <c r="AH547" i="4"/>
  <c r="AA73" i="4"/>
  <c r="AM73" i="4"/>
  <c r="AL74" i="4"/>
  <c r="W74" i="4"/>
  <c r="AO73" i="4" l="1"/>
  <c r="Y73" i="4"/>
  <c r="AB73" i="4"/>
  <c r="AC73" i="4" s="1"/>
  <c r="X74" i="4"/>
  <c r="R75" i="4"/>
  <c r="S74" i="4"/>
  <c r="O76" i="4"/>
  <c r="Q76" i="4" s="1"/>
  <c r="AG549" i="4"/>
  <c r="AH548" i="4"/>
  <c r="AA74" i="4"/>
  <c r="AL75" i="4"/>
  <c r="AM74" i="4"/>
  <c r="W75" i="4"/>
  <c r="AO74" i="4" l="1"/>
  <c r="Y74" i="4"/>
  <c r="AB74" i="4"/>
  <c r="S75" i="4"/>
  <c r="X75" i="4"/>
  <c r="R76" i="4"/>
  <c r="O77" i="4"/>
  <c r="Q77" i="4" s="1"/>
  <c r="AH549" i="4"/>
  <c r="AG550" i="4"/>
  <c r="AA75" i="4"/>
  <c r="AL76" i="4"/>
  <c r="W76" i="4"/>
  <c r="AM75" i="4"/>
  <c r="AB75" i="4" l="1"/>
  <c r="AO75" i="4"/>
  <c r="AC74" i="4"/>
  <c r="AC75" i="4" s="1"/>
  <c r="Y75" i="4"/>
  <c r="X76" i="4"/>
  <c r="R77" i="4"/>
  <c r="S76" i="4"/>
  <c r="O78" i="4"/>
  <c r="Q78" i="4" s="1"/>
  <c r="AG551" i="4"/>
  <c r="AH550" i="4"/>
  <c r="AL77" i="4"/>
  <c r="W77" i="4"/>
  <c r="AA76" i="4"/>
  <c r="AM76" i="4"/>
  <c r="AO76" i="4" l="1"/>
  <c r="Y76" i="4"/>
  <c r="AB76" i="4"/>
  <c r="AC76" i="4" s="1"/>
  <c r="S77" i="4"/>
  <c r="X77" i="4"/>
  <c r="R78" i="4"/>
  <c r="O79" i="4"/>
  <c r="Q79" i="4" s="1"/>
  <c r="AH551" i="4"/>
  <c r="AG552" i="4"/>
  <c r="AA77" i="4"/>
  <c r="AL78" i="4"/>
  <c r="W78" i="4"/>
  <c r="AM77" i="4"/>
  <c r="AO77" i="4" l="1"/>
  <c r="Y77" i="4"/>
  <c r="AB77" i="4"/>
  <c r="AC77" i="4" s="1"/>
  <c r="S78" i="4"/>
  <c r="X78" i="4"/>
  <c r="R79" i="4"/>
  <c r="O80" i="4"/>
  <c r="Q80" i="4" s="1"/>
  <c r="AH552" i="4"/>
  <c r="AG553" i="4"/>
  <c r="AA78" i="4"/>
  <c r="AL79" i="4"/>
  <c r="AM78" i="4"/>
  <c r="W79" i="4"/>
  <c r="AO78" i="4" l="1"/>
  <c r="Y78" i="4"/>
  <c r="AB78" i="4"/>
  <c r="AC78" i="4" s="1"/>
  <c r="S79" i="4"/>
  <c r="X79" i="4"/>
  <c r="R80" i="4"/>
  <c r="O81" i="4"/>
  <c r="Q81" i="4" s="1"/>
  <c r="AH553" i="4"/>
  <c r="AG554" i="4"/>
  <c r="AA79" i="4"/>
  <c r="AL80" i="4"/>
  <c r="AM79" i="4"/>
  <c r="W80" i="4"/>
  <c r="AO79" i="4" l="1"/>
  <c r="AB79" i="4"/>
  <c r="AC79" i="4" s="1"/>
  <c r="S80" i="4"/>
  <c r="X80" i="4"/>
  <c r="R81" i="4"/>
  <c r="Y79" i="4"/>
  <c r="O82" i="4"/>
  <c r="Q82" i="4" s="1"/>
  <c r="AG555" i="4"/>
  <c r="AH554" i="4"/>
  <c r="AL81" i="4"/>
  <c r="AM80" i="4"/>
  <c r="AA80" i="4"/>
  <c r="W81" i="4"/>
  <c r="AO80" i="4" l="1"/>
  <c r="S81" i="4"/>
  <c r="AB80" i="4"/>
  <c r="AC80" i="4" s="1"/>
  <c r="Y80" i="4"/>
  <c r="X81" i="4"/>
  <c r="R82" i="4"/>
  <c r="O83" i="4"/>
  <c r="Q83" i="4" s="1"/>
  <c r="AG556" i="4"/>
  <c r="AH555" i="4"/>
  <c r="AA81" i="4"/>
  <c r="AL82" i="4"/>
  <c r="AM81" i="4"/>
  <c r="W82" i="4"/>
  <c r="AO81" i="4" l="1"/>
  <c r="AB81" i="4"/>
  <c r="AC81" i="4" s="1"/>
  <c r="X82" i="4"/>
  <c r="Y81" i="4"/>
  <c r="R83" i="4"/>
  <c r="S82" i="4"/>
  <c r="O84" i="4"/>
  <c r="Q84" i="4" s="1"/>
  <c r="AH556" i="4"/>
  <c r="AG557" i="4"/>
  <c r="AA82" i="4"/>
  <c r="W83" i="4"/>
  <c r="AL83" i="4"/>
  <c r="AA83" i="4"/>
  <c r="AM82" i="4"/>
  <c r="AO82" i="4" l="1"/>
  <c r="AB82" i="4"/>
  <c r="AC82" i="4" s="1"/>
  <c r="Y82" i="4"/>
  <c r="S83" i="4"/>
  <c r="X83" i="4"/>
  <c r="R84" i="4"/>
  <c r="O85" i="4"/>
  <c r="Q85" i="4" s="1"/>
  <c r="AG558" i="4"/>
  <c r="AH557" i="4"/>
  <c r="W84" i="4"/>
  <c r="AA84" i="4"/>
  <c r="AM83" i="4"/>
  <c r="AL84" i="4"/>
  <c r="AO83" i="4" l="1"/>
  <c r="AB83" i="4"/>
  <c r="AB84" i="4" s="1"/>
  <c r="S84" i="4"/>
  <c r="Y83" i="4"/>
  <c r="X84" i="4"/>
  <c r="R85" i="4"/>
  <c r="O86" i="4"/>
  <c r="Q86" i="4" s="1"/>
  <c r="AG559" i="4"/>
  <c r="AH558" i="4"/>
  <c r="W85" i="4"/>
  <c r="AM84" i="4"/>
  <c r="AL85" i="4"/>
  <c r="AO84" i="4" l="1"/>
  <c r="AC83" i="4"/>
  <c r="AC84" i="4" s="1"/>
  <c r="S85" i="4"/>
  <c r="Y84" i="4"/>
  <c r="R86" i="4"/>
  <c r="X85" i="4"/>
  <c r="O87" i="4"/>
  <c r="Q87" i="4" s="1"/>
  <c r="AG560" i="4"/>
  <c r="AH559" i="4"/>
  <c r="AA85" i="4"/>
  <c r="W86" i="4"/>
  <c r="AM85" i="4"/>
  <c r="AL86" i="4"/>
  <c r="AO85" i="4" l="1"/>
  <c r="S86" i="4"/>
  <c r="AB85" i="4"/>
  <c r="AC85" i="4" s="1"/>
  <c r="X86" i="4"/>
  <c r="R87" i="4"/>
  <c r="Y85" i="4"/>
  <c r="O88" i="4"/>
  <c r="Q88" i="4" s="1"/>
  <c r="AH560" i="4"/>
  <c r="AG561" i="4"/>
  <c r="W87" i="4"/>
  <c r="AM86" i="4"/>
  <c r="AA87" i="4"/>
  <c r="AA86" i="4"/>
  <c r="AL87" i="4"/>
  <c r="AO86" i="4" l="1"/>
  <c r="S87" i="4"/>
  <c r="AB86" i="4"/>
  <c r="AC86" i="4" s="1"/>
  <c r="Y86" i="4"/>
  <c r="X87" i="4"/>
  <c r="R88" i="4"/>
  <c r="O89" i="4"/>
  <c r="Q89" i="4" s="1"/>
  <c r="AG562" i="4"/>
  <c r="AH561" i="4"/>
  <c r="AM87" i="4"/>
  <c r="AL88" i="4"/>
  <c r="W88" i="4"/>
  <c r="AO87" i="4" l="1"/>
  <c r="S88" i="4"/>
  <c r="Y87" i="4"/>
  <c r="AB87" i="4"/>
  <c r="AC87" i="4" s="1"/>
  <c r="X88" i="4"/>
  <c r="R89" i="4"/>
  <c r="O90" i="4"/>
  <c r="Q90" i="4" s="1"/>
  <c r="AG563" i="4"/>
  <c r="AH562" i="4"/>
  <c r="AA88" i="4"/>
  <c r="AM88" i="4"/>
  <c r="AL89" i="4"/>
  <c r="W89" i="4"/>
  <c r="AO88" i="4" l="1"/>
  <c r="S89" i="4"/>
  <c r="AB88" i="4"/>
  <c r="AC88" i="4" s="1"/>
  <c r="X89" i="4"/>
  <c r="Y88" i="4"/>
  <c r="R90" i="4"/>
  <c r="O91" i="4"/>
  <c r="Q91" i="4" s="1"/>
  <c r="AH563" i="4"/>
  <c r="AG564" i="4"/>
  <c r="AA89" i="4"/>
  <c r="W90" i="4"/>
  <c r="AL90" i="4"/>
  <c r="AM89" i="4"/>
  <c r="AA90" i="4"/>
  <c r="AO89" i="4" l="1"/>
  <c r="S90" i="4"/>
  <c r="AB89" i="4"/>
  <c r="AC89" i="4" s="1"/>
  <c r="Y89" i="4"/>
  <c r="X90" i="4"/>
  <c r="R91" i="4"/>
  <c r="O92" i="4"/>
  <c r="Q92" i="4" s="1"/>
  <c r="AG565" i="4"/>
  <c r="AH564" i="4"/>
  <c r="AL91" i="4"/>
  <c r="AM90" i="4"/>
  <c r="W91" i="4"/>
  <c r="AO90" i="4" l="1"/>
  <c r="S91" i="4"/>
  <c r="AB90" i="4"/>
  <c r="AC90" i="4" s="1"/>
  <c r="Y90" i="4"/>
  <c r="X91" i="4"/>
  <c r="R92" i="4"/>
  <c r="O93" i="4"/>
  <c r="Q93" i="4" s="1"/>
  <c r="AG566" i="4"/>
  <c r="AH565" i="4"/>
  <c r="AA91" i="4"/>
  <c r="W92" i="4"/>
  <c r="AA92" i="4"/>
  <c r="AM91" i="4"/>
  <c r="AL92" i="4"/>
  <c r="AO91" i="4" l="1"/>
  <c r="S92" i="4"/>
  <c r="AB91" i="4"/>
  <c r="AC91" i="4" s="1"/>
  <c r="Y91" i="4"/>
  <c r="X92" i="4"/>
  <c r="R93" i="4"/>
  <c r="O94" i="4"/>
  <c r="Q94" i="4" s="1"/>
  <c r="AG567" i="4"/>
  <c r="AH566" i="4"/>
  <c r="W93" i="4"/>
  <c r="AM92" i="4"/>
  <c r="AL93" i="4"/>
  <c r="AO92" i="4" l="1"/>
  <c r="S93" i="4"/>
  <c r="AB92" i="4"/>
  <c r="AC92" i="4" s="1"/>
  <c r="Y92" i="4"/>
  <c r="R94" i="4"/>
  <c r="X93" i="4"/>
  <c r="O95" i="4"/>
  <c r="Q95" i="4" s="1"/>
  <c r="AH567" i="4"/>
  <c r="AG568" i="4"/>
  <c r="AM93" i="4"/>
  <c r="AL94" i="4"/>
  <c r="W94" i="4"/>
  <c r="AA93" i="4"/>
  <c r="AO93" i="4" l="1"/>
  <c r="S94" i="4"/>
  <c r="Y93" i="4"/>
  <c r="AB93" i="4"/>
  <c r="AC93" i="4" s="1"/>
  <c r="R95" i="4"/>
  <c r="X94" i="4"/>
  <c r="O96" i="4"/>
  <c r="Q96" i="4" s="1"/>
  <c r="AH568" i="4"/>
  <c r="AG569" i="4"/>
  <c r="AA94" i="4"/>
  <c r="AM94" i="4"/>
  <c r="AL95" i="4"/>
  <c r="W95" i="4"/>
  <c r="AO94" i="4" l="1"/>
  <c r="Y94" i="4"/>
  <c r="AB94" i="4"/>
  <c r="AC94" i="4" s="1"/>
  <c r="R96" i="4"/>
  <c r="S95" i="4"/>
  <c r="X95" i="4"/>
  <c r="O97" i="4"/>
  <c r="Q97" i="4" s="1"/>
  <c r="AG570" i="4"/>
  <c r="AH569" i="4"/>
  <c r="AA95" i="4"/>
  <c r="W96" i="4"/>
  <c r="AM95" i="4"/>
  <c r="AL96" i="4"/>
  <c r="AO95" i="4" l="1"/>
  <c r="Y95" i="4"/>
  <c r="AB95" i="4"/>
  <c r="AC95" i="4" s="1"/>
  <c r="S96" i="4"/>
  <c r="R97" i="4"/>
  <c r="X96" i="4"/>
  <c r="O98" i="4"/>
  <c r="Q98" i="4" s="1"/>
  <c r="AG571" i="4"/>
  <c r="AH570" i="4"/>
  <c r="AM96" i="4"/>
  <c r="W97" i="4"/>
  <c r="AL97" i="4"/>
  <c r="AA96" i="4"/>
  <c r="AO96" i="4" l="1"/>
  <c r="Y96" i="4"/>
  <c r="AB96" i="4"/>
  <c r="AC96" i="4" s="1"/>
  <c r="S97" i="4"/>
  <c r="R98" i="4"/>
  <c r="X97" i="4"/>
  <c r="O99" i="4"/>
  <c r="Q99" i="4" s="1"/>
  <c r="AG572" i="4"/>
  <c r="AH571" i="4"/>
  <c r="AL98" i="4"/>
  <c r="AM97" i="4"/>
  <c r="W98" i="4"/>
  <c r="AA97" i="4"/>
  <c r="AO97" i="4" l="1"/>
  <c r="AB97" i="4"/>
  <c r="AC97" i="4" s="1"/>
  <c r="S98" i="4"/>
  <c r="X98" i="4"/>
  <c r="Y97" i="4"/>
  <c r="R99" i="4"/>
  <c r="O100" i="4"/>
  <c r="Q100" i="4" s="1"/>
  <c r="AG573" i="4"/>
  <c r="AH572" i="4"/>
  <c r="AL99" i="4"/>
  <c r="W99" i="4"/>
  <c r="AA98" i="4"/>
  <c r="AA99" i="4"/>
  <c r="AM98" i="4"/>
  <c r="AO98" i="4" l="1"/>
  <c r="AB98" i="4"/>
  <c r="AB99" i="4" s="1"/>
  <c r="Y98" i="4"/>
  <c r="X99" i="4"/>
  <c r="R100" i="4"/>
  <c r="S99" i="4"/>
  <c r="O101" i="4"/>
  <c r="Q101" i="4" s="1"/>
  <c r="AG574" i="4"/>
  <c r="AH573" i="4"/>
  <c r="AL100" i="4"/>
  <c r="W100" i="4"/>
  <c r="AA100" i="4"/>
  <c r="AM99" i="4"/>
  <c r="AO99" i="4" l="1"/>
  <c r="AC98" i="4"/>
  <c r="AC99" i="4" s="1"/>
  <c r="Y99" i="4"/>
  <c r="S100" i="4"/>
  <c r="X100" i="4"/>
  <c r="R101" i="4"/>
  <c r="AB100" i="4"/>
  <c r="O102" i="4"/>
  <c r="Q102" i="4" s="1"/>
  <c r="AG575" i="4"/>
  <c r="AH574" i="4"/>
  <c r="AL101" i="4"/>
  <c r="W101" i="4"/>
  <c r="AM100" i="4"/>
  <c r="AO100" i="4" l="1"/>
  <c r="S101" i="4"/>
  <c r="Y100" i="4"/>
  <c r="X101" i="4"/>
  <c r="R102" i="4"/>
  <c r="AC100" i="4"/>
  <c r="O103" i="4"/>
  <c r="Q103" i="4" s="1"/>
  <c r="AG576" i="4"/>
  <c r="AH575" i="4"/>
  <c r="AA101" i="4"/>
  <c r="W102" i="4"/>
  <c r="AL102" i="4"/>
  <c r="AM101" i="4"/>
  <c r="AB101" i="4" l="1"/>
  <c r="AO101" i="4"/>
  <c r="S102" i="4"/>
  <c r="Y101" i="4"/>
  <c r="X102" i="4"/>
  <c r="R103" i="4"/>
  <c r="AC101" i="4"/>
  <c r="O104" i="4"/>
  <c r="Q104" i="4" s="1"/>
  <c r="AH576" i="4"/>
  <c r="AG577" i="4"/>
  <c r="AA102" i="4"/>
  <c r="AL103" i="4"/>
  <c r="AM102" i="4"/>
  <c r="W103" i="4"/>
  <c r="AB102" i="4" l="1"/>
  <c r="AC102" i="4" s="1"/>
  <c r="AO102" i="4"/>
  <c r="S103" i="4"/>
  <c r="Y102" i="4"/>
  <c r="X103" i="4"/>
  <c r="R104" i="4"/>
  <c r="O105" i="4"/>
  <c r="Q105" i="4" s="1"/>
  <c r="AG578" i="4"/>
  <c r="AH577" i="4"/>
  <c r="AA103" i="4"/>
  <c r="AM103" i="4"/>
  <c r="AL104" i="4"/>
  <c r="W104" i="4"/>
  <c r="AA104" i="4" s="1"/>
  <c r="AB103" i="4" l="1"/>
  <c r="AO103" i="4"/>
  <c r="S104" i="4"/>
  <c r="Y103" i="4"/>
  <c r="X104" i="4"/>
  <c r="R105" i="4"/>
  <c r="AC103" i="4"/>
  <c r="AB104" i="4"/>
  <c r="O106" i="4"/>
  <c r="Q106" i="4" s="1"/>
  <c r="AG579" i="4"/>
  <c r="AH578" i="4"/>
  <c r="AL105" i="4"/>
  <c r="W105" i="4"/>
  <c r="AA105" i="4"/>
  <c r="AM104" i="4"/>
  <c r="AO104" i="4" l="1"/>
  <c r="S105" i="4"/>
  <c r="Y104" i="4"/>
  <c r="X105" i="4"/>
  <c r="R106" i="4"/>
  <c r="AC104" i="4"/>
  <c r="AB105" i="4"/>
  <c r="O107" i="4"/>
  <c r="Q107" i="4" s="1"/>
  <c r="AH579" i="4"/>
  <c r="AG580" i="4"/>
  <c r="AM105" i="4"/>
  <c r="W106" i="4"/>
  <c r="AL106" i="4"/>
  <c r="AO105" i="4" l="1"/>
  <c r="S106" i="4"/>
  <c r="Y105" i="4"/>
  <c r="X106" i="4"/>
  <c r="R107" i="4"/>
  <c r="AC105" i="4"/>
  <c r="O108" i="4"/>
  <c r="Q108" i="4" s="1"/>
  <c r="AG581" i="4"/>
  <c r="AH580" i="4"/>
  <c r="AM106" i="4"/>
  <c r="W107" i="4"/>
  <c r="AL107" i="4"/>
  <c r="AA106" i="4"/>
  <c r="AO106" i="4" l="1"/>
  <c r="S107" i="4"/>
  <c r="Y106" i="4"/>
  <c r="AB106" i="4"/>
  <c r="AC106" i="4" s="1"/>
  <c r="R108" i="4"/>
  <c r="X107" i="4"/>
  <c r="O109" i="4"/>
  <c r="Q109" i="4" s="1"/>
  <c r="AG582" i="4"/>
  <c r="AH581" i="4"/>
  <c r="AM107" i="4"/>
  <c r="AL108" i="4"/>
  <c r="AA107" i="4"/>
  <c r="W108" i="4"/>
  <c r="AO107" i="4" l="1"/>
  <c r="S108" i="4"/>
  <c r="AB107" i="4"/>
  <c r="AC107" i="4" s="1"/>
  <c r="X108" i="4"/>
  <c r="R109" i="4"/>
  <c r="Y107" i="4"/>
  <c r="O110" i="4"/>
  <c r="Q110" i="4" s="1"/>
  <c r="AH582" i="4"/>
  <c r="AG583" i="4"/>
  <c r="AA108" i="4"/>
  <c r="W109" i="4"/>
  <c r="AM108" i="4"/>
  <c r="AL109" i="4"/>
  <c r="AA109" i="4"/>
  <c r="AO108" i="4" l="1"/>
  <c r="S109" i="4"/>
  <c r="AB108" i="4"/>
  <c r="AB109" i="4" s="1"/>
  <c r="Y108" i="4"/>
  <c r="X109" i="4"/>
  <c r="R110" i="4"/>
  <c r="O111" i="4"/>
  <c r="Q111" i="4" s="1"/>
  <c r="AG584" i="4"/>
  <c r="AH583" i="4"/>
  <c r="AL110" i="4"/>
  <c r="AM109" i="4"/>
  <c r="W110" i="4"/>
  <c r="AO109" i="4" l="1"/>
  <c r="S110" i="4"/>
  <c r="AC108" i="4"/>
  <c r="AC109" i="4" s="1"/>
  <c r="Y109" i="4"/>
  <c r="X110" i="4"/>
  <c r="R111" i="4"/>
  <c r="O112" i="4"/>
  <c r="Q112" i="4" s="1"/>
  <c r="AH584" i="4"/>
  <c r="AG585" i="4"/>
  <c r="AM110" i="4"/>
  <c r="AA110" i="4"/>
  <c r="W111" i="4"/>
  <c r="AA111" i="4" s="1"/>
  <c r="AL111" i="4"/>
  <c r="AO110" i="4" l="1"/>
  <c r="S111" i="4"/>
  <c r="AB110" i="4"/>
  <c r="AC110" i="4" s="1"/>
  <c r="Y110" i="4"/>
  <c r="X111" i="4"/>
  <c r="R112" i="4"/>
  <c r="O113" i="4"/>
  <c r="Q113" i="4" s="1"/>
  <c r="AG586" i="4"/>
  <c r="AH585" i="4"/>
  <c r="AL112" i="4"/>
  <c r="AM111" i="4"/>
  <c r="W112" i="4"/>
  <c r="AO111" i="4" l="1"/>
  <c r="AB111" i="4"/>
  <c r="AC111" i="4" s="1"/>
  <c r="X112" i="4"/>
  <c r="R113" i="4"/>
  <c r="S112" i="4"/>
  <c r="Y111" i="4"/>
  <c r="O114" i="4"/>
  <c r="Q114" i="4" s="1"/>
  <c r="AH586" i="4"/>
  <c r="AG587" i="4"/>
  <c r="W113" i="4"/>
  <c r="AL113" i="4"/>
  <c r="AM112" i="4"/>
  <c r="AA112" i="4"/>
  <c r="AA113" i="4"/>
  <c r="AO112" i="4" l="1"/>
  <c r="AB112" i="4"/>
  <c r="AB113" i="4" s="1"/>
  <c r="Y112" i="4"/>
  <c r="S113" i="4"/>
  <c r="X113" i="4"/>
  <c r="R114" i="4"/>
  <c r="O115" i="4"/>
  <c r="Q115" i="4" s="1"/>
  <c r="AG588" i="4"/>
  <c r="AH587" i="4"/>
  <c r="W114" i="4"/>
  <c r="AL114" i="4"/>
  <c r="AA114" i="4"/>
  <c r="AM113" i="4"/>
  <c r="AO113" i="4" l="1"/>
  <c r="Y113" i="4"/>
  <c r="AC112" i="4"/>
  <c r="AC113" i="4" s="1"/>
  <c r="S114" i="4"/>
  <c r="X114" i="4"/>
  <c r="R115" i="4"/>
  <c r="AB114" i="4"/>
  <c r="O116" i="4"/>
  <c r="Q116" i="4" s="1"/>
  <c r="AH588" i="4"/>
  <c r="AG589" i="4"/>
  <c r="AL115" i="4"/>
  <c r="W115" i="4"/>
  <c r="AM114" i="4"/>
  <c r="AO114" i="4" l="1"/>
  <c r="Y114" i="4"/>
  <c r="X115" i="4"/>
  <c r="R116" i="4"/>
  <c r="S115" i="4"/>
  <c r="AC114" i="4"/>
  <c r="O117" i="4"/>
  <c r="Q117" i="4" s="1"/>
  <c r="AG590" i="4"/>
  <c r="AH589" i="4"/>
  <c r="AA115" i="4"/>
  <c r="AM115" i="4"/>
  <c r="AL116" i="4"/>
  <c r="W116" i="4"/>
  <c r="AB115" i="4" l="1"/>
  <c r="AO115" i="4"/>
  <c r="Y115" i="4"/>
  <c r="S116" i="4"/>
  <c r="X116" i="4"/>
  <c r="R117" i="4"/>
  <c r="AC115" i="4"/>
  <c r="O118" i="4"/>
  <c r="Q118" i="4" s="1"/>
  <c r="AH590" i="4"/>
  <c r="AG591" i="4"/>
  <c r="AA116" i="4"/>
  <c r="W117" i="4"/>
  <c r="AM116" i="4"/>
  <c r="AL117" i="4"/>
  <c r="AB116" i="4" l="1"/>
  <c r="AO116" i="4"/>
  <c r="Y116" i="4"/>
  <c r="S117" i="4"/>
  <c r="X117" i="4"/>
  <c r="R118" i="4"/>
  <c r="AC116" i="4"/>
  <c r="O119" i="4"/>
  <c r="Q119" i="4" s="1"/>
  <c r="AH591" i="4"/>
  <c r="AG592" i="4"/>
  <c r="AA117" i="4"/>
  <c r="AM117" i="4"/>
  <c r="AL118" i="4"/>
  <c r="W118" i="4"/>
  <c r="AB117" i="4" l="1"/>
  <c r="AO117" i="4"/>
  <c r="Y117" i="4"/>
  <c r="S118" i="4"/>
  <c r="X118" i="4"/>
  <c r="R119" i="4"/>
  <c r="AC117" i="4"/>
  <c r="O120" i="4"/>
  <c r="Q120" i="4" s="1"/>
  <c r="AG593" i="4"/>
  <c r="AH592" i="4"/>
  <c r="AA118" i="4"/>
  <c r="AL119" i="4"/>
  <c r="AM118" i="4"/>
  <c r="W119" i="4"/>
  <c r="AB118" i="4" l="1"/>
  <c r="AO118" i="4"/>
  <c r="Y118" i="4"/>
  <c r="S119" i="4"/>
  <c r="X119" i="4"/>
  <c r="R120" i="4"/>
  <c r="AC118" i="4"/>
  <c r="O121" i="4"/>
  <c r="Q121" i="4" s="1"/>
  <c r="C24" i="6"/>
  <c r="AH593" i="4"/>
  <c r="AG594" i="4"/>
  <c r="AG595" i="4" s="1"/>
  <c r="AG596" i="4" s="1"/>
  <c r="AG597" i="4" s="1"/>
  <c r="AG598" i="4" s="1"/>
  <c r="AG599" i="4" s="1"/>
  <c r="AG600" i="4" s="1"/>
  <c r="AG601" i="4" s="1"/>
  <c r="AG602" i="4" s="1"/>
  <c r="AG603" i="4" s="1"/>
  <c r="AG604" i="4" s="1"/>
  <c r="AG605" i="4" s="1"/>
  <c r="AG606" i="4" s="1"/>
  <c r="AG607" i="4" s="1"/>
  <c r="AG608" i="4" s="1"/>
  <c r="AG609" i="4" s="1"/>
  <c r="AG610" i="4" s="1"/>
  <c r="AG611" i="4" s="1"/>
  <c r="AG612" i="4" s="1"/>
  <c r="AG613" i="4" s="1"/>
  <c r="AG614" i="4" s="1"/>
  <c r="AG615" i="4" s="1"/>
  <c r="AG616" i="4" s="1"/>
  <c r="AG617" i="4" s="1"/>
  <c r="AG618" i="4" s="1"/>
  <c r="AG619" i="4" s="1"/>
  <c r="AG620" i="4" s="1"/>
  <c r="AG621" i="4" s="1"/>
  <c r="AG622" i="4" s="1"/>
  <c r="AG623" i="4" s="1"/>
  <c r="AG624" i="4" s="1"/>
  <c r="AG625" i="4" s="1"/>
  <c r="AG626" i="4" s="1"/>
  <c r="AG627" i="4" s="1"/>
  <c r="AG628" i="4" s="1"/>
  <c r="AG629" i="4" s="1"/>
  <c r="AG630" i="4" s="1"/>
  <c r="AG631" i="4" s="1"/>
  <c r="AG632" i="4" s="1"/>
  <c r="AG633" i="4" s="1"/>
  <c r="AG634" i="4" s="1"/>
  <c r="AG635" i="4" s="1"/>
  <c r="AG636" i="4" s="1"/>
  <c r="AG637" i="4" s="1"/>
  <c r="AG638" i="4" s="1"/>
  <c r="AG639" i="4" s="1"/>
  <c r="AG640" i="4" s="1"/>
  <c r="AG641" i="4" s="1"/>
  <c r="AG642" i="4" s="1"/>
  <c r="AG643" i="4" s="1"/>
  <c r="AG644" i="4" s="1"/>
  <c r="AG645" i="4" s="1"/>
  <c r="AG646" i="4" s="1"/>
  <c r="AG647" i="4" s="1"/>
  <c r="AG648" i="4" s="1"/>
  <c r="AG649" i="4" s="1"/>
  <c r="AG650" i="4" s="1"/>
  <c r="AG651" i="4" s="1"/>
  <c r="AG652" i="4" s="1"/>
  <c r="AG653" i="4" s="1"/>
  <c r="AG654" i="4" s="1"/>
  <c r="AG655" i="4" s="1"/>
  <c r="AG656" i="4" s="1"/>
  <c r="AG657" i="4" s="1"/>
  <c r="AG658" i="4" s="1"/>
  <c r="AG659" i="4" s="1"/>
  <c r="AG660" i="4" s="1"/>
  <c r="AG661" i="4" s="1"/>
  <c r="AG662" i="4" s="1"/>
  <c r="AG663" i="4" s="1"/>
  <c r="AG664" i="4" s="1"/>
  <c r="AG665" i="4" s="1"/>
  <c r="AG666" i="4" s="1"/>
  <c r="AG667" i="4" s="1"/>
  <c r="AG668" i="4" s="1"/>
  <c r="AG669" i="4" s="1"/>
  <c r="AG670" i="4" s="1"/>
  <c r="AG671" i="4" s="1"/>
  <c r="AG672" i="4" s="1"/>
  <c r="AG673" i="4" s="1"/>
  <c r="AG674" i="4" s="1"/>
  <c r="AG675" i="4" s="1"/>
  <c r="AG676" i="4" s="1"/>
  <c r="AG677" i="4" s="1"/>
  <c r="AG678" i="4" s="1"/>
  <c r="AG679" i="4" s="1"/>
  <c r="AG680" i="4" s="1"/>
  <c r="AG681" i="4" s="1"/>
  <c r="AG682" i="4" s="1"/>
  <c r="AG683" i="4" s="1"/>
  <c r="AG684" i="4" s="1"/>
  <c r="AG685" i="4" s="1"/>
  <c r="AG686" i="4" s="1"/>
  <c r="AG687" i="4" s="1"/>
  <c r="AG688" i="4" s="1"/>
  <c r="AG689" i="4" s="1"/>
  <c r="AG690" i="4" s="1"/>
  <c r="AG691" i="4" s="1"/>
  <c r="AG692" i="4" s="1"/>
  <c r="AG693" i="4" s="1"/>
  <c r="AG694" i="4" s="1"/>
  <c r="AG695" i="4" s="1"/>
  <c r="AG696" i="4" s="1"/>
  <c r="AG697" i="4" s="1"/>
  <c r="AG698" i="4" s="1"/>
  <c r="AG699" i="4" s="1"/>
  <c r="AG700" i="4" s="1"/>
  <c r="AG701" i="4" s="1"/>
  <c r="AG702" i="4" s="1"/>
  <c r="AG703" i="4" s="1"/>
  <c r="AG704" i="4" s="1"/>
  <c r="AG705" i="4" s="1"/>
  <c r="AG706" i="4" s="1"/>
  <c r="AG707" i="4" s="1"/>
  <c r="AG708" i="4" s="1"/>
  <c r="AG709" i="4" s="1"/>
  <c r="AG710" i="4" s="1"/>
  <c r="AG711" i="4" s="1"/>
  <c r="AG712" i="4" s="1"/>
  <c r="AG713" i="4" s="1"/>
  <c r="AG714" i="4" s="1"/>
  <c r="AG715" i="4" s="1"/>
  <c r="AG716" i="4" s="1"/>
  <c r="AG717" i="4" s="1"/>
  <c r="AG718" i="4" s="1"/>
  <c r="AG719" i="4" s="1"/>
  <c r="AG720" i="4" s="1"/>
  <c r="AG721" i="4" s="1"/>
  <c r="AG722" i="4" s="1"/>
  <c r="AG723" i="4" s="1"/>
  <c r="AG724" i="4" s="1"/>
  <c r="AG725" i="4" s="1"/>
  <c r="AG726" i="4" s="1"/>
  <c r="AG727" i="4" s="1"/>
  <c r="AG728" i="4" s="1"/>
  <c r="AG729" i="4" s="1"/>
  <c r="AG730" i="4" s="1"/>
  <c r="AG731" i="4" s="1"/>
  <c r="AG732" i="4" s="1"/>
  <c r="AG733" i="4" s="1"/>
  <c r="AG734" i="4" s="1"/>
  <c r="AG735" i="4" s="1"/>
  <c r="AG736" i="4" s="1"/>
  <c r="AG737" i="4" s="1"/>
  <c r="AG738" i="4" s="1"/>
  <c r="AG739" i="4" s="1"/>
  <c r="AG740" i="4" s="1"/>
  <c r="AG741" i="4" s="1"/>
  <c r="AG742" i="4" s="1"/>
  <c r="AG743" i="4" s="1"/>
  <c r="AG744" i="4" s="1"/>
  <c r="AG745" i="4" s="1"/>
  <c r="AG746" i="4" s="1"/>
  <c r="AG747" i="4" s="1"/>
  <c r="AG748" i="4" s="1"/>
  <c r="AG749" i="4" s="1"/>
  <c r="AG750" i="4" s="1"/>
  <c r="AG751" i="4" s="1"/>
  <c r="AG752" i="4" s="1"/>
  <c r="AG753" i="4" s="1"/>
  <c r="AG754" i="4" s="1"/>
  <c r="AG755" i="4" s="1"/>
  <c r="AG756" i="4" s="1"/>
  <c r="AG757" i="4" s="1"/>
  <c r="AG758" i="4" s="1"/>
  <c r="AG759" i="4" s="1"/>
  <c r="AG760" i="4" s="1"/>
  <c r="AG761" i="4" s="1"/>
  <c r="AG762" i="4" s="1"/>
  <c r="AG763" i="4" s="1"/>
  <c r="AG764" i="4" s="1"/>
  <c r="AG765" i="4" s="1"/>
  <c r="AG766" i="4" s="1"/>
  <c r="AG767" i="4" s="1"/>
  <c r="AG768" i="4" s="1"/>
  <c r="AG769" i="4" s="1"/>
  <c r="AG770" i="4" s="1"/>
  <c r="AG771" i="4" s="1"/>
  <c r="AG772" i="4" s="1"/>
  <c r="AG773" i="4" s="1"/>
  <c r="AG774" i="4" s="1"/>
  <c r="AG775" i="4" s="1"/>
  <c r="AG776" i="4" s="1"/>
  <c r="AG777" i="4" s="1"/>
  <c r="AG778" i="4" s="1"/>
  <c r="AG779" i="4" s="1"/>
  <c r="AG780" i="4" s="1"/>
  <c r="AG781" i="4" s="1"/>
  <c r="AG782" i="4" s="1"/>
  <c r="AG783" i="4" s="1"/>
  <c r="AG784" i="4" s="1"/>
  <c r="AG785" i="4" s="1"/>
  <c r="AG786" i="4" s="1"/>
  <c r="AG787" i="4" s="1"/>
  <c r="AG788" i="4" s="1"/>
  <c r="AG789" i="4" s="1"/>
  <c r="AG790" i="4" s="1"/>
  <c r="AG791" i="4" s="1"/>
  <c r="AG792" i="4" s="1"/>
  <c r="AG793" i="4" s="1"/>
  <c r="AG794" i="4" s="1"/>
  <c r="AG795" i="4" s="1"/>
  <c r="AG796" i="4" s="1"/>
  <c r="AG797" i="4" s="1"/>
  <c r="AG798" i="4" s="1"/>
  <c r="AG799" i="4" s="1"/>
  <c r="AG800" i="4" s="1"/>
  <c r="AG801" i="4" s="1"/>
  <c r="AG802" i="4" s="1"/>
  <c r="AG803" i="4" s="1"/>
  <c r="AG804" i="4" s="1"/>
  <c r="AG805" i="4" s="1"/>
  <c r="AG806" i="4" s="1"/>
  <c r="AG807" i="4" s="1"/>
  <c r="AG808" i="4" s="1"/>
  <c r="AG809" i="4" s="1"/>
  <c r="AG810" i="4" s="1"/>
  <c r="AG811" i="4" s="1"/>
  <c r="AG812" i="4" s="1"/>
  <c r="AG813" i="4" s="1"/>
  <c r="AG814" i="4" s="1"/>
  <c r="AG815" i="4" s="1"/>
  <c r="AG816" i="4" s="1"/>
  <c r="AG817" i="4" s="1"/>
  <c r="AG818" i="4" s="1"/>
  <c r="AG819" i="4" s="1"/>
  <c r="AG820" i="4" s="1"/>
  <c r="AG821" i="4" s="1"/>
  <c r="AG822" i="4" s="1"/>
  <c r="AG823" i="4" s="1"/>
  <c r="AG824" i="4" s="1"/>
  <c r="AG825" i="4" s="1"/>
  <c r="AG826" i="4" s="1"/>
  <c r="AG827" i="4" s="1"/>
  <c r="AG828" i="4" s="1"/>
  <c r="AG829" i="4" s="1"/>
  <c r="AG830" i="4" s="1"/>
  <c r="AG831" i="4" s="1"/>
  <c r="AG832" i="4" s="1"/>
  <c r="AG833" i="4" s="1"/>
  <c r="AG834" i="4" s="1"/>
  <c r="AG835" i="4" s="1"/>
  <c r="AG836" i="4" s="1"/>
  <c r="AG837" i="4" s="1"/>
  <c r="AG838" i="4" s="1"/>
  <c r="AG839" i="4" s="1"/>
  <c r="AG840" i="4" s="1"/>
  <c r="AG841" i="4" s="1"/>
  <c r="AG842" i="4" s="1"/>
  <c r="AG843" i="4" s="1"/>
  <c r="AG844" i="4" s="1"/>
  <c r="AG845" i="4" s="1"/>
  <c r="AG846" i="4" s="1"/>
  <c r="AG847" i="4" s="1"/>
  <c r="AG848" i="4" s="1"/>
  <c r="AG849" i="4" s="1"/>
  <c r="AG850" i="4" s="1"/>
  <c r="AG851" i="4" s="1"/>
  <c r="AG852" i="4" s="1"/>
  <c r="AG853" i="4" s="1"/>
  <c r="AG854" i="4" s="1"/>
  <c r="AG855" i="4" s="1"/>
  <c r="AG856" i="4" s="1"/>
  <c r="AG857" i="4" s="1"/>
  <c r="AG858" i="4" s="1"/>
  <c r="AG859" i="4" s="1"/>
  <c r="AG860" i="4" s="1"/>
  <c r="AG861" i="4" s="1"/>
  <c r="AG862" i="4" s="1"/>
  <c r="AG863" i="4" s="1"/>
  <c r="AG864" i="4" s="1"/>
  <c r="AG865" i="4" s="1"/>
  <c r="AG866" i="4" s="1"/>
  <c r="AG867" i="4" s="1"/>
  <c r="AG868" i="4" s="1"/>
  <c r="AG869" i="4" s="1"/>
  <c r="AG870" i="4" s="1"/>
  <c r="AG871" i="4" s="1"/>
  <c r="AG872" i="4" s="1"/>
  <c r="AG873" i="4" s="1"/>
  <c r="AG874" i="4" s="1"/>
  <c r="AG875" i="4" s="1"/>
  <c r="AG876" i="4" s="1"/>
  <c r="AG877" i="4" s="1"/>
  <c r="AG878" i="4" s="1"/>
  <c r="AG879" i="4" s="1"/>
  <c r="AG880" i="4" s="1"/>
  <c r="AG881" i="4" s="1"/>
  <c r="AG882" i="4" s="1"/>
  <c r="AG883" i="4" s="1"/>
  <c r="AG884" i="4" s="1"/>
  <c r="AG885" i="4" s="1"/>
  <c r="AG886" i="4" s="1"/>
  <c r="AG887" i="4" s="1"/>
  <c r="AG888" i="4" s="1"/>
  <c r="AG889" i="4" s="1"/>
  <c r="AG890" i="4" s="1"/>
  <c r="AG891" i="4" s="1"/>
  <c r="AG892" i="4" s="1"/>
  <c r="AG893" i="4" s="1"/>
  <c r="AG894" i="4" s="1"/>
  <c r="AG895" i="4" s="1"/>
  <c r="AG896" i="4" s="1"/>
  <c r="AG897" i="4" s="1"/>
  <c r="AG898" i="4" s="1"/>
  <c r="AG899" i="4" s="1"/>
  <c r="AG900" i="4" s="1"/>
  <c r="AG901" i="4" s="1"/>
  <c r="AG902" i="4" s="1"/>
  <c r="AG903" i="4" s="1"/>
  <c r="AG904" i="4" s="1"/>
  <c r="AG905" i="4" s="1"/>
  <c r="AG906" i="4" s="1"/>
  <c r="AG907" i="4" s="1"/>
  <c r="AG908" i="4" s="1"/>
  <c r="AG909" i="4" s="1"/>
  <c r="AG910" i="4" s="1"/>
  <c r="AG911" i="4" s="1"/>
  <c r="AG912" i="4" s="1"/>
  <c r="AG913" i="4" s="1"/>
  <c r="AG914" i="4" s="1"/>
  <c r="AG915" i="4" s="1"/>
  <c r="AG916" i="4" s="1"/>
  <c r="AG917" i="4" s="1"/>
  <c r="AG918" i="4" s="1"/>
  <c r="AG919" i="4" s="1"/>
  <c r="AG920" i="4" s="1"/>
  <c r="AG921" i="4" s="1"/>
  <c r="AG922" i="4" s="1"/>
  <c r="AG923" i="4" s="1"/>
  <c r="AG924" i="4" s="1"/>
  <c r="AG925" i="4" s="1"/>
  <c r="AG926" i="4" s="1"/>
  <c r="AG927" i="4" s="1"/>
  <c r="AG928" i="4" s="1"/>
  <c r="AG929" i="4" s="1"/>
  <c r="AG930" i="4" s="1"/>
  <c r="AG931" i="4" s="1"/>
  <c r="AG932" i="4" s="1"/>
  <c r="AG933" i="4" s="1"/>
  <c r="AG934" i="4" s="1"/>
  <c r="AG935" i="4" s="1"/>
  <c r="AG936" i="4" s="1"/>
  <c r="AG937" i="4" s="1"/>
  <c r="AG938" i="4" s="1"/>
  <c r="AG939" i="4" s="1"/>
  <c r="AG940" i="4" s="1"/>
  <c r="AG941" i="4" s="1"/>
  <c r="AG942" i="4" s="1"/>
  <c r="AG943" i="4" s="1"/>
  <c r="AG944" i="4" s="1"/>
  <c r="AG945" i="4" s="1"/>
  <c r="AG946" i="4" s="1"/>
  <c r="AG947" i="4" s="1"/>
  <c r="AG948" i="4" s="1"/>
  <c r="AG949" i="4" s="1"/>
  <c r="AG950" i="4" s="1"/>
  <c r="AG951" i="4" s="1"/>
  <c r="AG952" i="4" s="1"/>
  <c r="AG953" i="4" s="1"/>
  <c r="AG954" i="4" s="1"/>
  <c r="AG955" i="4" s="1"/>
  <c r="AG956" i="4" s="1"/>
  <c r="AG957" i="4" s="1"/>
  <c r="AG958" i="4" s="1"/>
  <c r="AG959" i="4" s="1"/>
  <c r="AG960" i="4" s="1"/>
  <c r="AG961" i="4" s="1"/>
  <c r="AG962" i="4" s="1"/>
  <c r="AG963" i="4" s="1"/>
  <c r="AG964" i="4" s="1"/>
  <c r="AG965" i="4" s="1"/>
  <c r="AG966" i="4" s="1"/>
  <c r="AG967" i="4" s="1"/>
  <c r="AG968" i="4" s="1"/>
  <c r="AG969" i="4" s="1"/>
  <c r="AG970" i="4" s="1"/>
  <c r="AG971" i="4" s="1"/>
  <c r="AG972" i="4" s="1"/>
  <c r="AG973" i="4" s="1"/>
  <c r="AG974" i="4" s="1"/>
  <c r="AG975" i="4" s="1"/>
  <c r="AG976" i="4" s="1"/>
  <c r="AG977" i="4" s="1"/>
  <c r="AG978" i="4" s="1"/>
  <c r="AG979" i="4" s="1"/>
  <c r="AG980" i="4" s="1"/>
  <c r="AG981" i="4" s="1"/>
  <c r="AG982" i="4" s="1"/>
  <c r="AG983" i="4" s="1"/>
  <c r="AG984" i="4" s="1"/>
  <c r="AG985" i="4" s="1"/>
  <c r="AG986" i="4" s="1"/>
  <c r="AG987" i="4" s="1"/>
  <c r="AG988" i="4" s="1"/>
  <c r="AG989" i="4" s="1"/>
  <c r="AG990" i="4" s="1"/>
  <c r="AG991" i="4" s="1"/>
  <c r="AG992" i="4" s="1"/>
  <c r="AG993" i="4" s="1"/>
  <c r="AG994" i="4" s="1"/>
  <c r="AG995" i="4" s="1"/>
  <c r="AG996" i="4" s="1"/>
  <c r="AG997" i="4" s="1"/>
  <c r="AG998" i="4" s="1"/>
  <c r="AG999" i="4" s="1"/>
  <c r="AG1000" i="4" s="1"/>
  <c r="AG1001" i="4" s="1"/>
  <c r="AG1002" i="4" s="1"/>
  <c r="AG1003" i="4" s="1"/>
  <c r="AG1004" i="4" s="1"/>
  <c r="AG1005" i="4" s="1"/>
  <c r="AG1006" i="4" s="1"/>
  <c r="AG1007" i="4" s="1"/>
  <c r="AG1008" i="4" s="1"/>
  <c r="AG1009" i="4" s="1"/>
  <c r="AG1010" i="4" s="1"/>
  <c r="AG1011" i="4" s="1"/>
  <c r="AG1012" i="4" s="1"/>
  <c r="AG1013" i="4" s="1"/>
  <c r="AG1014" i="4" s="1"/>
  <c r="AG1015" i="4" s="1"/>
  <c r="AG1016" i="4" s="1"/>
  <c r="AG1017" i="4" s="1"/>
  <c r="AG1018" i="4" s="1"/>
  <c r="AG1019" i="4" s="1"/>
  <c r="AG1020" i="4" s="1"/>
  <c r="AG1021" i="4" s="1"/>
  <c r="AG1022" i="4" s="1"/>
  <c r="AG1023" i="4" s="1"/>
  <c r="AG1024" i="4" s="1"/>
  <c r="AG1025" i="4" s="1"/>
  <c r="AG1026" i="4" s="1"/>
  <c r="AG1027" i="4" s="1"/>
  <c r="AG1028" i="4" s="1"/>
  <c r="AG1029" i="4" s="1"/>
  <c r="AG1030" i="4" s="1"/>
  <c r="AG1031" i="4" s="1"/>
  <c r="AG1032" i="4" s="1"/>
  <c r="AG1033" i="4" s="1"/>
  <c r="AG1034" i="4" s="1"/>
  <c r="AG1035" i="4" s="1"/>
  <c r="AG1036" i="4" s="1"/>
  <c r="AG1037" i="4" s="1"/>
  <c r="AG1038" i="4" s="1"/>
  <c r="AG1039" i="4" s="1"/>
  <c r="AG1040" i="4" s="1"/>
  <c r="AG1041" i="4" s="1"/>
  <c r="AG1042" i="4" s="1"/>
  <c r="AG1043" i="4" s="1"/>
  <c r="AG1044" i="4" s="1"/>
  <c r="AG1045" i="4" s="1"/>
  <c r="AG1046" i="4" s="1"/>
  <c r="AG1047" i="4" s="1"/>
  <c r="AG1048" i="4" s="1"/>
  <c r="AG1049" i="4" s="1"/>
  <c r="AG1050" i="4" s="1"/>
  <c r="AG1051" i="4" s="1"/>
  <c r="AG1052" i="4" s="1"/>
  <c r="AG1053" i="4" s="1"/>
  <c r="AG1054" i="4" s="1"/>
  <c r="AG1055" i="4" s="1"/>
  <c r="AG1056" i="4" s="1"/>
  <c r="AG1057" i="4" s="1"/>
  <c r="AG1058" i="4" s="1"/>
  <c r="AG1059" i="4" s="1"/>
  <c r="AG1060" i="4" s="1"/>
  <c r="AG1061" i="4" s="1"/>
  <c r="AG1062" i="4" s="1"/>
  <c r="AG1063" i="4" s="1"/>
  <c r="AG1064" i="4" s="1"/>
  <c r="AG1065" i="4" s="1"/>
  <c r="AG1066" i="4" s="1"/>
  <c r="AG1067" i="4" s="1"/>
  <c r="AG1068" i="4" s="1"/>
  <c r="AG1069" i="4" s="1"/>
  <c r="AG1070" i="4" s="1"/>
  <c r="AG1071" i="4" s="1"/>
  <c r="AG1072" i="4" s="1"/>
  <c r="AG1073" i="4" s="1"/>
  <c r="AG1074" i="4" s="1"/>
  <c r="AG1075" i="4" s="1"/>
  <c r="AG1076" i="4" s="1"/>
  <c r="AG1077" i="4" s="1"/>
  <c r="AG1078" i="4" s="1"/>
  <c r="AG1079" i="4" s="1"/>
  <c r="AG1080" i="4" s="1"/>
  <c r="AG1081" i="4" s="1"/>
  <c r="AG1082" i="4" s="1"/>
  <c r="AG1083" i="4" s="1"/>
  <c r="AG1084" i="4" s="1"/>
  <c r="AG1085" i="4" s="1"/>
  <c r="AG1086" i="4" s="1"/>
  <c r="AG1087" i="4" s="1"/>
  <c r="AG1088" i="4" s="1"/>
  <c r="AG1089" i="4" s="1"/>
  <c r="AG1090" i="4" s="1"/>
  <c r="AG1091" i="4" s="1"/>
  <c r="AG1092" i="4" s="1"/>
  <c r="AG1093" i="4" s="1"/>
  <c r="AG1094" i="4" s="1"/>
  <c r="AG1095" i="4" s="1"/>
  <c r="AG1096" i="4" s="1"/>
  <c r="AG1097" i="4" s="1"/>
  <c r="AG1098" i="4" s="1"/>
  <c r="AG1099" i="4" s="1"/>
  <c r="AG1100" i="4" s="1"/>
  <c r="AG1101" i="4" s="1"/>
  <c r="AG1102" i="4" s="1"/>
  <c r="AG1103" i="4" s="1"/>
  <c r="AG1104" i="4" s="1"/>
  <c r="AG1105" i="4" s="1"/>
  <c r="AG1106" i="4" s="1"/>
  <c r="AG1107" i="4" s="1"/>
  <c r="AG1108" i="4" s="1"/>
  <c r="AG1109" i="4" s="1"/>
  <c r="AG1110" i="4" s="1"/>
  <c r="AG1111" i="4" s="1"/>
  <c r="AG1112" i="4" s="1"/>
  <c r="AG1113" i="4" s="1"/>
  <c r="AG1114" i="4" s="1"/>
  <c r="AG1115" i="4" s="1"/>
  <c r="AG1116" i="4" s="1"/>
  <c r="AG1117" i="4" s="1"/>
  <c r="AG1118" i="4" s="1"/>
  <c r="AG1119" i="4" s="1"/>
  <c r="AG1120" i="4" s="1"/>
  <c r="AG1121" i="4" s="1"/>
  <c r="AG1122" i="4" s="1"/>
  <c r="AG1123" i="4" s="1"/>
  <c r="AG1124" i="4" s="1"/>
  <c r="AA119" i="4"/>
  <c r="AL120" i="4"/>
  <c r="W120" i="4"/>
  <c r="AM119" i="4"/>
  <c r="AB119" i="4" l="1"/>
  <c r="AO119" i="4"/>
  <c r="Y119" i="4"/>
  <c r="S120" i="4"/>
  <c r="X120" i="4"/>
  <c r="R121" i="4"/>
  <c r="AC119" i="4"/>
  <c r="O122" i="4"/>
  <c r="Q122" i="4" s="1"/>
  <c r="AH594" i="4"/>
  <c r="AH595" i="4" s="1"/>
  <c r="AH596" i="4" s="1"/>
  <c r="AH597" i="4" s="1"/>
  <c r="AH598" i="4" s="1"/>
  <c r="AH599" i="4" s="1"/>
  <c r="AH600" i="4" s="1"/>
  <c r="AH601" i="4" s="1"/>
  <c r="AH602" i="4" s="1"/>
  <c r="AH603" i="4" s="1"/>
  <c r="AH604" i="4" s="1"/>
  <c r="AH605" i="4" s="1"/>
  <c r="AH606" i="4" s="1"/>
  <c r="AH607" i="4" s="1"/>
  <c r="AH608" i="4" s="1"/>
  <c r="AH609" i="4" s="1"/>
  <c r="AH610" i="4" s="1"/>
  <c r="AH611" i="4" s="1"/>
  <c r="AH612" i="4" s="1"/>
  <c r="AH613" i="4" s="1"/>
  <c r="AH614" i="4" s="1"/>
  <c r="AH615" i="4" s="1"/>
  <c r="AH616" i="4" s="1"/>
  <c r="AH617" i="4" s="1"/>
  <c r="AH618" i="4" s="1"/>
  <c r="AH619" i="4" s="1"/>
  <c r="AH620" i="4" s="1"/>
  <c r="AH621" i="4" s="1"/>
  <c r="AH622" i="4" s="1"/>
  <c r="AH623" i="4" s="1"/>
  <c r="AH624" i="4" s="1"/>
  <c r="AH625" i="4" s="1"/>
  <c r="AH626" i="4" s="1"/>
  <c r="AH627" i="4" s="1"/>
  <c r="AH628" i="4" s="1"/>
  <c r="AH629" i="4" s="1"/>
  <c r="AH630" i="4" s="1"/>
  <c r="AH631" i="4" s="1"/>
  <c r="AH632" i="4" s="1"/>
  <c r="AH633" i="4" s="1"/>
  <c r="AH634" i="4" s="1"/>
  <c r="AH635" i="4" s="1"/>
  <c r="AH636" i="4" s="1"/>
  <c r="AH637" i="4" s="1"/>
  <c r="AH638" i="4" s="1"/>
  <c r="AH639" i="4" s="1"/>
  <c r="AH640" i="4" s="1"/>
  <c r="AH641" i="4" s="1"/>
  <c r="AH642" i="4" s="1"/>
  <c r="AH643" i="4" s="1"/>
  <c r="AH644" i="4" s="1"/>
  <c r="AH645" i="4" s="1"/>
  <c r="AH646" i="4" s="1"/>
  <c r="AH647" i="4" s="1"/>
  <c r="AH648" i="4" s="1"/>
  <c r="AH649" i="4" s="1"/>
  <c r="AH650" i="4" s="1"/>
  <c r="AH651" i="4" s="1"/>
  <c r="AH652" i="4" s="1"/>
  <c r="AH653" i="4" s="1"/>
  <c r="AH654" i="4" s="1"/>
  <c r="AH655" i="4" s="1"/>
  <c r="AH656" i="4" s="1"/>
  <c r="AH657" i="4" s="1"/>
  <c r="AH658" i="4" s="1"/>
  <c r="AH659" i="4" s="1"/>
  <c r="AH660" i="4" s="1"/>
  <c r="AH661" i="4" s="1"/>
  <c r="AH662" i="4" s="1"/>
  <c r="AH663" i="4" s="1"/>
  <c r="AH664" i="4" s="1"/>
  <c r="AH665" i="4" s="1"/>
  <c r="AH666" i="4" s="1"/>
  <c r="AH667" i="4" s="1"/>
  <c r="AH668" i="4" s="1"/>
  <c r="AH669" i="4" s="1"/>
  <c r="AH670" i="4" s="1"/>
  <c r="AH671" i="4" s="1"/>
  <c r="AH672" i="4" s="1"/>
  <c r="AH673" i="4" s="1"/>
  <c r="AH674" i="4" s="1"/>
  <c r="AH675" i="4" s="1"/>
  <c r="AH676" i="4" s="1"/>
  <c r="AH677" i="4" s="1"/>
  <c r="AH678" i="4" s="1"/>
  <c r="AH679" i="4" s="1"/>
  <c r="AH680" i="4" s="1"/>
  <c r="AH681" i="4" s="1"/>
  <c r="AH682" i="4" s="1"/>
  <c r="AH683" i="4" s="1"/>
  <c r="AH684" i="4" s="1"/>
  <c r="AH685" i="4" s="1"/>
  <c r="AH686" i="4" s="1"/>
  <c r="AH687" i="4" s="1"/>
  <c r="AH688" i="4" s="1"/>
  <c r="AH689" i="4" s="1"/>
  <c r="AH690" i="4" s="1"/>
  <c r="AH691" i="4" s="1"/>
  <c r="AH692" i="4" s="1"/>
  <c r="AH693" i="4" s="1"/>
  <c r="AH694" i="4" s="1"/>
  <c r="AH695" i="4" s="1"/>
  <c r="AH696" i="4" s="1"/>
  <c r="AH697" i="4" s="1"/>
  <c r="AH698" i="4" s="1"/>
  <c r="AH699" i="4" s="1"/>
  <c r="AH700" i="4" s="1"/>
  <c r="AH701" i="4" s="1"/>
  <c r="AH702" i="4" s="1"/>
  <c r="AH703" i="4" s="1"/>
  <c r="AH704" i="4" s="1"/>
  <c r="AH705" i="4" s="1"/>
  <c r="AH706" i="4" s="1"/>
  <c r="AH707" i="4" s="1"/>
  <c r="AH708" i="4" s="1"/>
  <c r="AH709" i="4" s="1"/>
  <c r="AH710" i="4" s="1"/>
  <c r="AH711" i="4" s="1"/>
  <c r="AH712" i="4" s="1"/>
  <c r="AH713" i="4" s="1"/>
  <c r="AH714" i="4" s="1"/>
  <c r="AH715" i="4" s="1"/>
  <c r="AH716" i="4" s="1"/>
  <c r="AH717" i="4" s="1"/>
  <c r="AH718" i="4" s="1"/>
  <c r="AH719" i="4" s="1"/>
  <c r="AH720" i="4" s="1"/>
  <c r="AH721" i="4" s="1"/>
  <c r="AH722" i="4" s="1"/>
  <c r="AH723" i="4" s="1"/>
  <c r="AH724" i="4" s="1"/>
  <c r="AH725" i="4" s="1"/>
  <c r="AH726" i="4" s="1"/>
  <c r="AH727" i="4" s="1"/>
  <c r="AH728" i="4" s="1"/>
  <c r="AH729" i="4" s="1"/>
  <c r="AH730" i="4" s="1"/>
  <c r="AH731" i="4" s="1"/>
  <c r="AH732" i="4" s="1"/>
  <c r="AH733" i="4" s="1"/>
  <c r="AH734" i="4" s="1"/>
  <c r="AH735" i="4" s="1"/>
  <c r="AH736" i="4" s="1"/>
  <c r="AH737" i="4" s="1"/>
  <c r="AH738" i="4" s="1"/>
  <c r="AH739" i="4" s="1"/>
  <c r="AH740" i="4" s="1"/>
  <c r="AH741" i="4" s="1"/>
  <c r="AH742" i="4" s="1"/>
  <c r="AH743" i="4" s="1"/>
  <c r="AH744" i="4" s="1"/>
  <c r="AH745" i="4" s="1"/>
  <c r="AH746" i="4" s="1"/>
  <c r="AH747" i="4" s="1"/>
  <c r="AH748" i="4" s="1"/>
  <c r="AH749" i="4" s="1"/>
  <c r="AH750" i="4" s="1"/>
  <c r="AH751" i="4" s="1"/>
  <c r="AH752" i="4" s="1"/>
  <c r="AH753" i="4" s="1"/>
  <c r="AH754" i="4" s="1"/>
  <c r="AH755" i="4" s="1"/>
  <c r="AH756" i="4" s="1"/>
  <c r="AH757" i="4" s="1"/>
  <c r="AH758" i="4" s="1"/>
  <c r="AH759" i="4" s="1"/>
  <c r="AH760" i="4" s="1"/>
  <c r="AH761" i="4" s="1"/>
  <c r="AH762" i="4" s="1"/>
  <c r="AH763" i="4" s="1"/>
  <c r="AH764" i="4" s="1"/>
  <c r="AH765" i="4" s="1"/>
  <c r="AH766" i="4" s="1"/>
  <c r="AH767" i="4" s="1"/>
  <c r="AH768" i="4" s="1"/>
  <c r="AH769" i="4" s="1"/>
  <c r="AH770" i="4" s="1"/>
  <c r="AH771" i="4" s="1"/>
  <c r="AH772" i="4" s="1"/>
  <c r="AH773" i="4" s="1"/>
  <c r="AH774" i="4" s="1"/>
  <c r="AH775" i="4" s="1"/>
  <c r="AH776" i="4" s="1"/>
  <c r="AH777" i="4" s="1"/>
  <c r="AH778" i="4" s="1"/>
  <c r="AH779" i="4" s="1"/>
  <c r="AH780" i="4" s="1"/>
  <c r="AH781" i="4" s="1"/>
  <c r="AH782" i="4" s="1"/>
  <c r="AH783" i="4" s="1"/>
  <c r="AH784" i="4" s="1"/>
  <c r="AH785" i="4" s="1"/>
  <c r="AH786" i="4" s="1"/>
  <c r="AH787" i="4" s="1"/>
  <c r="AH788" i="4" s="1"/>
  <c r="AH789" i="4" s="1"/>
  <c r="AH790" i="4" s="1"/>
  <c r="AH791" i="4" s="1"/>
  <c r="AH792" i="4" s="1"/>
  <c r="AH793" i="4" s="1"/>
  <c r="AH794" i="4" s="1"/>
  <c r="AH795" i="4" s="1"/>
  <c r="AH796" i="4" s="1"/>
  <c r="AH797" i="4" s="1"/>
  <c r="AH798" i="4" s="1"/>
  <c r="AH799" i="4" s="1"/>
  <c r="AH800" i="4" s="1"/>
  <c r="AH801" i="4" s="1"/>
  <c r="AH802" i="4" s="1"/>
  <c r="AH803" i="4" s="1"/>
  <c r="AH804" i="4" s="1"/>
  <c r="AH805" i="4" s="1"/>
  <c r="AH806" i="4" s="1"/>
  <c r="AH807" i="4" s="1"/>
  <c r="AH808" i="4" s="1"/>
  <c r="AH809" i="4" s="1"/>
  <c r="AH810" i="4" s="1"/>
  <c r="AH811" i="4" s="1"/>
  <c r="AH812" i="4" s="1"/>
  <c r="AH813" i="4" s="1"/>
  <c r="AH814" i="4" s="1"/>
  <c r="AH815" i="4" s="1"/>
  <c r="AH816" i="4" s="1"/>
  <c r="AH817" i="4" s="1"/>
  <c r="AH818" i="4" s="1"/>
  <c r="AH819" i="4" s="1"/>
  <c r="AH820" i="4" s="1"/>
  <c r="AH821" i="4" s="1"/>
  <c r="AH822" i="4" s="1"/>
  <c r="AH823" i="4" s="1"/>
  <c r="AH824" i="4" s="1"/>
  <c r="AH825" i="4" s="1"/>
  <c r="AH826" i="4" s="1"/>
  <c r="AH827" i="4" s="1"/>
  <c r="AH828" i="4" s="1"/>
  <c r="AH829" i="4" s="1"/>
  <c r="AH830" i="4" s="1"/>
  <c r="AH831" i="4" s="1"/>
  <c r="AH832" i="4" s="1"/>
  <c r="AH833" i="4" s="1"/>
  <c r="AH834" i="4" s="1"/>
  <c r="AH835" i="4" s="1"/>
  <c r="AH836" i="4" s="1"/>
  <c r="AH837" i="4" s="1"/>
  <c r="AH838" i="4" s="1"/>
  <c r="AH839" i="4" s="1"/>
  <c r="AH840" i="4" s="1"/>
  <c r="AH841" i="4" s="1"/>
  <c r="AH842" i="4" s="1"/>
  <c r="AH843" i="4" s="1"/>
  <c r="AH844" i="4" s="1"/>
  <c r="AH845" i="4" s="1"/>
  <c r="AH846" i="4" s="1"/>
  <c r="AH847" i="4" s="1"/>
  <c r="AH848" i="4" s="1"/>
  <c r="AH849" i="4" s="1"/>
  <c r="AH850" i="4" s="1"/>
  <c r="AH851" i="4" s="1"/>
  <c r="AH852" i="4" s="1"/>
  <c r="AH853" i="4" s="1"/>
  <c r="AH854" i="4" s="1"/>
  <c r="AH855" i="4" s="1"/>
  <c r="AH856" i="4" s="1"/>
  <c r="AH857" i="4" s="1"/>
  <c r="AH858" i="4" s="1"/>
  <c r="AH859" i="4" s="1"/>
  <c r="AH860" i="4" s="1"/>
  <c r="AH861" i="4" s="1"/>
  <c r="AH862" i="4" s="1"/>
  <c r="AH863" i="4" s="1"/>
  <c r="AH864" i="4" s="1"/>
  <c r="AH865" i="4" s="1"/>
  <c r="AH866" i="4" s="1"/>
  <c r="AH867" i="4" s="1"/>
  <c r="AH868" i="4" s="1"/>
  <c r="AH869" i="4" s="1"/>
  <c r="AH870" i="4" s="1"/>
  <c r="AH871" i="4" s="1"/>
  <c r="AH872" i="4" s="1"/>
  <c r="AH873" i="4" s="1"/>
  <c r="AH874" i="4" s="1"/>
  <c r="AH875" i="4" s="1"/>
  <c r="AH876" i="4" s="1"/>
  <c r="AH877" i="4" s="1"/>
  <c r="AH878" i="4" s="1"/>
  <c r="AH879" i="4" s="1"/>
  <c r="AH880" i="4" s="1"/>
  <c r="AH881" i="4" s="1"/>
  <c r="AH882" i="4" s="1"/>
  <c r="AH883" i="4" s="1"/>
  <c r="AH884" i="4" s="1"/>
  <c r="AH885" i="4" s="1"/>
  <c r="AH886" i="4" s="1"/>
  <c r="AH887" i="4" s="1"/>
  <c r="AH888" i="4" s="1"/>
  <c r="AH889" i="4" s="1"/>
  <c r="AH890" i="4" s="1"/>
  <c r="AH891" i="4" s="1"/>
  <c r="AH892" i="4" s="1"/>
  <c r="AH893" i="4" s="1"/>
  <c r="AH894" i="4" s="1"/>
  <c r="AH895" i="4" s="1"/>
  <c r="AH896" i="4" s="1"/>
  <c r="AH897" i="4" s="1"/>
  <c r="AH898" i="4" s="1"/>
  <c r="AH899" i="4" s="1"/>
  <c r="AH900" i="4" s="1"/>
  <c r="AH901" i="4" s="1"/>
  <c r="AH902" i="4" s="1"/>
  <c r="AH903" i="4" s="1"/>
  <c r="AH904" i="4" s="1"/>
  <c r="AH905" i="4" s="1"/>
  <c r="AH906" i="4" s="1"/>
  <c r="AH907" i="4" s="1"/>
  <c r="AH908" i="4" s="1"/>
  <c r="AH909" i="4" s="1"/>
  <c r="AH910" i="4" s="1"/>
  <c r="AH911" i="4" s="1"/>
  <c r="AH912" i="4" s="1"/>
  <c r="AH913" i="4" s="1"/>
  <c r="AH914" i="4" s="1"/>
  <c r="AH915" i="4" s="1"/>
  <c r="AH916" i="4" s="1"/>
  <c r="AH917" i="4" s="1"/>
  <c r="AH918" i="4" s="1"/>
  <c r="AH919" i="4" s="1"/>
  <c r="AH920" i="4" s="1"/>
  <c r="AH921" i="4" s="1"/>
  <c r="AH922" i="4" s="1"/>
  <c r="AH923" i="4" s="1"/>
  <c r="AH924" i="4" s="1"/>
  <c r="AH925" i="4" s="1"/>
  <c r="AH926" i="4" s="1"/>
  <c r="AH927" i="4" s="1"/>
  <c r="AH928" i="4" s="1"/>
  <c r="AH929" i="4" s="1"/>
  <c r="AH930" i="4" s="1"/>
  <c r="AH931" i="4" s="1"/>
  <c r="AH932" i="4" s="1"/>
  <c r="AH933" i="4" s="1"/>
  <c r="AH934" i="4" s="1"/>
  <c r="AH935" i="4" s="1"/>
  <c r="AH936" i="4" s="1"/>
  <c r="AH937" i="4" s="1"/>
  <c r="AH938" i="4" s="1"/>
  <c r="AH939" i="4" s="1"/>
  <c r="AH940" i="4" s="1"/>
  <c r="AH941" i="4" s="1"/>
  <c r="AH942" i="4" s="1"/>
  <c r="AH943" i="4" s="1"/>
  <c r="AH944" i="4" s="1"/>
  <c r="AH945" i="4" s="1"/>
  <c r="AH946" i="4" s="1"/>
  <c r="AH947" i="4" s="1"/>
  <c r="AH948" i="4" s="1"/>
  <c r="AH949" i="4" s="1"/>
  <c r="AH950" i="4" s="1"/>
  <c r="AH951" i="4" s="1"/>
  <c r="AH952" i="4" s="1"/>
  <c r="AH953" i="4" s="1"/>
  <c r="AH954" i="4" s="1"/>
  <c r="AH955" i="4" s="1"/>
  <c r="AH956" i="4" s="1"/>
  <c r="AH957" i="4" s="1"/>
  <c r="AH958" i="4" s="1"/>
  <c r="AH959" i="4" s="1"/>
  <c r="AH960" i="4" s="1"/>
  <c r="AH961" i="4" s="1"/>
  <c r="AH962" i="4" s="1"/>
  <c r="AH963" i="4" s="1"/>
  <c r="AH964" i="4" s="1"/>
  <c r="AH965" i="4" s="1"/>
  <c r="AH966" i="4" s="1"/>
  <c r="AH967" i="4" s="1"/>
  <c r="AH968" i="4" s="1"/>
  <c r="AH969" i="4" s="1"/>
  <c r="AH970" i="4" s="1"/>
  <c r="AH971" i="4" s="1"/>
  <c r="AH972" i="4" s="1"/>
  <c r="AH973" i="4" s="1"/>
  <c r="AH974" i="4" s="1"/>
  <c r="AH975" i="4" s="1"/>
  <c r="AH976" i="4" s="1"/>
  <c r="AH977" i="4" s="1"/>
  <c r="AH978" i="4" s="1"/>
  <c r="AH979" i="4" s="1"/>
  <c r="AH980" i="4" s="1"/>
  <c r="AH981" i="4" s="1"/>
  <c r="AH982" i="4" s="1"/>
  <c r="AH983" i="4" s="1"/>
  <c r="AH984" i="4" s="1"/>
  <c r="AH985" i="4" s="1"/>
  <c r="AH986" i="4" s="1"/>
  <c r="AH987" i="4" s="1"/>
  <c r="AH988" i="4" s="1"/>
  <c r="AH989" i="4" s="1"/>
  <c r="AH990" i="4" s="1"/>
  <c r="AH991" i="4" s="1"/>
  <c r="AH992" i="4" s="1"/>
  <c r="AH993" i="4" s="1"/>
  <c r="AH994" i="4" s="1"/>
  <c r="AH995" i="4" s="1"/>
  <c r="AH996" i="4" s="1"/>
  <c r="AH997" i="4" s="1"/>
  <c r="AH998" i="4" s="1"/>
  <c r="AH999" i="4" s="1"/>
  <c r="AH1000" i="4" s="1"/>
  <c r="AH1001" i="4" s="1"/>
  <c r="AH1002" i="4" s="1"/>
  <c r="AH1003" i="4" s="1"/>
  <c r="AH1004" i="4" s="1"/>
  <c r="AH1005" i="4" s="1"/>
  <c r="AH1006" i="4" s="1"/>
  <c r="AH1007" i="4" s="1"/>
  <c r="AH1008" i="4" s="1"/>
  <c r="AH1009" i="4" s="1"/>
  <c r="AH1010" i="4" s="1"/>
  <c r="AH1011" i="4" s="1"/>
  <c r="AH1012" i="4" s="1"/>
  <c r="AH1013" i="4" s="1"/>
  <c r="AH1014" i="4" s="1"/>
  <c r="AH1015" i="4" s="1"/>
  <c r="AH1016" i="4" s="1"/>
  <c r="AH1017" i="4" s="1"/>
  <c r="AH1018" i="4" s="1"/>
  <c r="AH1019" i="4" s="1"/>
  <c r="AH1020" i="4" s="1"/>
  <c r="AH1021" i="4" s="1"/>
  <c r="AH1022" i="4" s="1"/>
  <c r="AH1023" i="4" s="1"/>
  <c r="AH1024" i="4" s="1"/>
  <c r="AH1025" i="4" s="1"/>
  <c r="AH1026" i="4" s="1"/>
  <c r="AH1027" i="4" s="1"/>
  <c r="AH1028" i="4" s="1"/>
  <c r="AH1029" i="4" s="1"/>
  <c r="AH1030" i="4" s="1"/>
  <c r="AH1031" i="4" s="1"/>
  <c r="AH1032" i="4" s="1"/>
  <c r="AH1033" i="4" s="1"/>
  <c r="AH1034" i="4" s="1"/>
  <c r="AH1035" i="4" s="1"/>
  <c r="AH1036" i="4" s="1"/>
  <c r="AH1037" i="4" s="1"/>
  <c r="AH1038" i="4" s="1"/>
  <c r="AH1039" i="4" s="1"/>
  <c r="AH1040" i="4" s="1"/>
  <c r="AH1041" i="4" s="1"/>
  <c r="AH1042" i="4" s="1"/>
  <c r="AH1043" i="4" s="1"/>
  <c r="AH1044" i="4" s="1"/>
  <c r="AH1045" i="4" s="1"/>
  <c r="AH1046" i="4" s="1"/>
  <c r="AH1047" i="4" s="1"/>
  <c r="AH1048" i="4" s="1"/>
  <c r="AH1049" i="4" s="1"/>
  <c r="AH1050" i="4" s="1"/>
  <c r="AH1051" i="4" s="1"/>
  <c r="AH1052" i="4" s="1"/>
  <c r="AH1053" i="4" s="1"/>
  <c r="AH1054" i="4" s="1"/>
  <c r="AH1055" i="4" s="1"/>
  <c r="AH1056" i="4" s="1"/>
  <c r="AH1057" i="4" s="1"/>
  <c r="AH1058" i="4" s="1"/>
  <c r="AH1059" i="4" s="1"/>
  <c r="AH1060" i="4" s="1"/>
  <c r="AH1061" i="4" s="1"/>
  <c r="AH1062" i="4" s="1"/>
  <c r="AH1063" i="4" s="1"/>
  <c r="AH1064" i="4" s="1"/>
  <c r="AH1065" i="4" s="1"/>
  <c r="AH1066" i="4" s="1"/>
  <c r="AH1067" i="4" s="1"/>
  <c r="AH1068" i="4" s="1"/>
  <c r="AH1069" i="4" s="1"/>
  <c r="AH1070" i="4" s="1"/>
  <c r="AH1071" i="4" s="1"/>
  <c r="AH1072" i="4" s="1"/>
  <c r="AH1073" i="4" s="1"/>
  <c r="AH1074" i="4" s="1"/>
  <c r="AH1075" i="4" s="1"/>
  <c r="AH1076" i="4" s="1"/>
  <c r="AH1077" i="4" s="1"/>
  <c r="AH1078" i="4" s="1"/>
  <c r="AH1079" i="4" s="1"/>
  <c r="AH1080" i="4" s="1"/>
  <c r="AH1081" i="4" s="1"/>
  <c r="AH1082" i="4" s="1"/>
  <c r="AH1083" i="4" s="1"/>
  <c r="AH1084" i="4" s="1"/>
  <c r="AH1085" i="4" s="1"/>
  <c r="AH1086" i="4" s="1"/>
  <c r="AH1087" i="4" s="1"/>
  <c r="AH1088" i="4" s="1"/>
  <c r="AH1089" i="4" s="1"/>
  <c r="AH1090" i="4" s="1"/>
  <c r="AH1091" i="4" s="1"/>
  <c r="AH1092" i="4" s="1"/>
  <c r="AH1093" i="4" s="1"/>
  <c r="AH1094" i="4" s="1"/>
  <c r="AH1095" i="4" s="1"/>
  <c r="AH1096" i="4" s="1"/>
  <c r="AH1097" i="4" s="1"/>
  <c r="AH1098" i="4" s="1"/>
  <c r="AH1099" i="4" s="1"/>
  <c r="AH1100" i="4" s="1"/>
  <c r="AH1101" i="4" s="1"/>
  <c r="AH1102" i="4" s="1"/>
  <c r="AH1103" i="4" s="1"/>
  <c r="AH1104" i="4" s="1"/>
  <c r="AH1105" i="4" s="1"/>
  <c r="AH1106" i="4" s="1"/>
  <c r="AH1107" i="4" s="1"/>
  <c r="AH1108" i="4" s="1"/>
  <c r="AH1109" i="4" s="1"/>
  <c r="AH1110" i="4" s="1"/>
  <c r="AH1111" i="4" s="1"/>
  <c r="AH1112" i="4" s="1"/>
  <c r="AH1113" i="4" s="1"/>
  <c r="AH1114" i="4" s="1"/>
  <c r="AH1115" i="4" s="1"/>
  <c r="AH1116" i="4" s="1"/>
  <c r="AH1117" i="4" s="1"/>
  <c r="AH1118" i="4" s="1"/>
  <c r="AH1119" i="4" s="1"/>
  <c r="AH1120" i="4" s="1"/>
  <c r="AH1121" i="4" s="1"/>
  <c r="AH1122" i="4" s="1"/>
  <c r="AH1123" i="4" s="1"/>
  <c r="AH1124" i="4" s="1"/>
  <c r="AA120" i="4"/>
  <c r="W121" i="4"/>
  <c r="AA121" i="4"/>
  <c r="AM120" i="4"/>
  <c r="AL121" i="4"/>
  <c r="AB120" i="4" l="1"/>
  <c r="AO120" i="4"/>
  <c r="Y120" i="4"/>
  <c r="S121" i="4"/>
  <c r="X121" i="4"/>
  <c r="R122" i="4"/>
  <c r="AC120" i="4"/>
  <c r="AB121" i="4"/>
  <c r="O123" i="4"/>
  <c r="Q123" i="4" s="1"/>
  <c r="B25" i="6" a="1"/>
  <c r="B25" i="6" s="1"/>
  <c r="AM121" i="4"/>
  <c r="W122" i="4"/>
  <c r="AA122" i="4" s="1"/>
  <c r="AL122" i="4"/>
  <c r="AO121" i="4" l="1"/>
  <c r="Y121" i="4"/>
  <c r="S122" i="4"/>
  <c r="X122" i="4"/>
  <c r="R123" i="4"/>
  <c r="AC121" i="4"/>
  <c r="AB122" i="4"/>
  <c r="O124" i="4"/>
  <c r="Q124" i="4" s="1"/>
  <c r="AM122" i="4"/>
  <c r="W123" i="4"/>
  <c r="AL123" i="4"/>
  <c r="AA123" i="4"/>
  <c r="AO122" i="4" l="1"/>
  <c r="Y122" i="4"/>
  <c r="S123" i="4"/>
  <c r="X123" i="4"/>
  <c r="R124" i="4"/>
  <c r="AC122" i="4"/>
  <c r="AB123" i="4"/>
  <c r="O125" i="4"/>
  <c r="Q125" i="4" s="1"/>
  <c r="AM123" i="4"/>
  <c r="AL124" i="4"/>
  <c r="W124" i="4"/>
  <c r="AA124" i="4" s="1"/>
  <c r="AO123" i="4" l="1"/>
  <c r="Y123" i="4"/>
  <c r="S124" i="4"/>
  <c r="X124" i="4"/>
  <c r="R125" i="4"/>
  <c r="AC123" i="4"/>
  <c r="AB124" i="4"/>
  <c r="O126" i="4"/>
  <c r="Q126" i="4" s="1"/>
  <c r="AM124" i="4"/>
  <c r="AL125" i="4"/>
  <c r="W125" i="4"/>
  <c r="AO124" i="4" l="1"/>
  <c r="Y124" i="4"/>
  <c r="S125" i="4"/>
  <c r="X125" i="4"/>
  <c r="R126" i="4"/>
  <c r="AC124" i="4"/>
  <c r="O127" i="4"/>
  <c r="Q127" i="4" s="1"/>
  <c r="AA125" i="4"/>
  <c r="AM125" i="4"/>
  <c r="AL126" i="4"/>
  <c r="W126" i="4"/>
  <c r="AB125" i="4" l="1"/>
  <c r="AO125" i="4"/>
  <c r="Y125" i="4"/>
  <c r="S126" i="4"/>
  <c r="X126" i="4"/>
  <c r="R127" i="4"/>
  <c r="AC125" i="4"/>
  <c r="O128" i="4"/>
  <c r="Q128" i="4" s="1"/>
  <c r="AA126" i="4"/>
  <c r="AM126" i="4"/>
  <c r="AL127" i="4"/>
  <c r="W127" i="4"/>
  <c r="AA127" i="4"/>
  <c r="AB126" i="4" l="1"/>
  <c r="AO126" i="4"/>
  <c r="Y126" i="4"/>
  <c r="S127" i="4"/>
  <c r="X127" i="4"/>
  <c r="R128" i="4"/>
  <c r="AC126" i="4"/>
  <c r="AB127" i="4"/>
  <c r="O129" i="4"/>
  <c r="Q129" i="4" s="1"/>
  <c r="AM127" i="4"/>
  <c r="AL128" i="4"/>
  <c r="W128" i="4"/>
  <c r="AA128" i="4" s="1"/>
  <c r="AO127" i="4" l="1"/>
  <c r="Y127" i="4"/>
  <c r="S128" i="4"/>
  <c r="X128" i="4"/>
  <c r="R129" i="4"/>
  <c r="AC127" i="4"/>
  <c r="AB128" i="4"/>
  <c r="O130" i="4"/>
  <c r="Q130" i="4" s="1"/>
  <c r="AM128" i="4"/>
  <c r="W129" i="4"/>
  <c r="AL129" i="4"/>
  <c r="AA129" i="4"/>
  <c r="AO128" i="4" l="1"/>
  <c r="Y128" i="4"/>
  <c r="S129" i="4"/>
  <c r="X129" i="4"/>
  <c r="R130" i="4"/>
  <c r="AC128" i="4"/>
  <c r="AB129" i="4"/>
  <c r="O131" i="4"/>
  <c r="Q131" i="4" s="1"/>
  <c r="AM129" i="4"/>
  <c r="W130" i="4"/>
  <c r="AA130" i="4"/>
  <c r="AL130" i="4"/>
  <c r="Y129" i="4" l="1"/>
  <c r="AO129" i="4"/>
  <c r="X130" i="4"/>
  <c r="R131" i="4"/>
  <c r="S130" i="4"/>
  <c r="AB130" i="4"/>
  <c r="AC129" i="4"/>
  <c r="O132" i="4"/>
  <c r="Q132" i="4" s="1"/>
  <c r="AM130" i="4"/>
  <c r="W131" i="4"/>
  <c r="AA131" i="4" s="1"/>
  <c r="AL131" i="4"/>
  <c r="Y130" i="4" l="1"/>
  <c r="AO130" i="4"/>
  <c r="X131" i="4"/>
  <c r="R132" i="4"/>
  <c r="S131" i="4"/>
  <c r="AC130" i="4"/>
  <c r="AB131" i="4"/>
  <c r="O133" i="4"/>
  <c r="Q133" i="4" s="1"/>
  <c r="AM131" i="4"/>
  <c r="W132" i="4"/>
  <c r="AA132" i="4"/>
  <c r="AL132" i="4"/>
  <c r="Y131" i="4" l="1"/>
  <c r="AO131" i="4"/>
  <c r="X132" i="4"/>
  <c r="R133" i="4"/>
  <c r="S132" i="4"/>
  <c r="AC131" i="4"/>
  <c r="AB132" i="4"/>
  <c r="O134" i="4"/>
  <c r="Q134" i="4" s="1"/>
  <c r="AM132" i="4"/>
  <c r="W133" i="4"/>
  <c r="AL133" i="4"/>
  <c r="Y132" i="4" l="1"/>
  <c r="AO132" i="4"/>
  <c r="X133" i="4"/>
  <c r="R134" i="4"/>
  <c r="S133" i="4"/>
  <c r="AC132" i="4"/>
  <c r="O135" i="4"/>
  <c r="Q135" i="4" s="1"/>
  <c r="AA133" i="4"/>
  <c r="AL134" i="4"/>
  <c r="AM133" i="4"/>
  <c r="W134" i="4"/>
  <c r="Y133" i="4" l="1"/>
  <c r="AO133" i="4"/>
  <c r="AB133" i="4"/>
  <c r="S134" i="4"/>
  <c r="X134" i="4"/>
  <c r="R135" i="4"/>
  <c r="O136" i="4"/>
  <c r="Q136" i="4" s="1"/>
  <c r="AA134" i="4"/>
  <c r="AM134" i="4"/>
  <c r="AL135" i="4"/>
  <c r="W135" i="4"/>
  <c r="AB134" i="4" l="1"/>
  <c r="Y134" i="4"/>
  <c r="AO134" i="4"/>
  <c r="AC133" i="4"/>
  <c r="S135" i="4"/>
  <c r="X135" i="4"/>
  <c r="R136" i="4"/>
  <c r="O137" i="4"/>
  <c r="Q137" i="4" s="1"/>
  <c r="AA135" i="4"/>
  <c r="AM135" i="4"/>
  <c r="W136" i="4"/>
  <c r="AL136" i="4"/>
  <c r="AC134" i="4" l="1"/>
  <c r="AB135" i="4"/>
  <c r="AC135" i="4" s="1"/>
  <c r="Y135" i="4"/>
  <c r="AO135" i="4"/>
  <c r="S136" i="4"/>
  <c r="X136" i="4"/>
  <c r="R137" i="4"/>
  <c r="O138" i="4"/>
  <c r="Q138" i="4" s="1"/>
  <c r="AA136" i="4"/>
  <c r="AL137" i="4"/>
  <c r="AM136" i="4"/>
  <c r="W137" i="4"/>
  <c r="AA137" i="4"/>
  <c r="AB136" i="4" l="1"/>
  <c r="AB137" i="4" s="1"/>
  <c r="Y136" i="4"/>
  <c r="AO136" i="4"/>
  <c r="S137" i="4"/>
  <c r="X137" i="4"/>
  <c r="R138" i="4"/>
  <c r="O139" i="4"/>
  <c r="Q139" i="4" s="1"/>
  <c r="AM137" i="4"/>
  <c r="W138" i="4"/>
  <c r="AL138" i="4"/>
  <c r="AC136" i="4" l="1"/>
  <c r="AC137" i="4" s="1"/>
  <c r="Y137" i="4"/>
  <c r="AO137" i="4"/>
  <c r="S138" i="4"/>
  <c r="X138" i="4"/>
  <c r="R139" i="4"/>
  <c r="O140" i="4"/>
  <c r="Q140" i="4" s="1"/>
  <c r="AL139" i="4"/>
  <c r="W139" i="4"/>
  <c r="AA138" i="4"/>
  <c r="AM138" i="4"/>
  <c r="AA139" i="4"/>
  <c r="Y138" i="4" l="1"/>
  <c r="AO138" i="4"/>
  <c r="S139" i="4"/>
  <c r="AB138" i="4"/>
  <c r="AC138" i="4" s="1"/>
  <c r="X139" i="4"/>
  <c r="R140" i="4"/>
  <c r="O141" i="4"/>
  <c r="Q141" i="4" s="1"/>
  <c r="AL140" i="4"/>
  <c r="AM139" i="4"/>
  <c r="W140" i="4"/>
  <c r="Y139" i="4" l="1"/>
  <c r="AO139" i="4"/>
  <c r="S140" i="4"/>
  <c r="AB139" i="4"/>
  <c r="AC139" i="4" s="1"/>
  <c r="X140" i="4"/>
  <c r="R141" i="4"/>
  <c r="O142" i="4"/>
  <c r="Q142" i="4" s="1"/>
  <c r="AM140" i="4"/>
  <c r="AL141" i="4"/>
  <c r="AA140" i="4"/>
  <c r="W141" i="4"/>
  <c r="Y140" i="4" l="1"/>
  <c r="AO140" i="4"/>
  <c r="S141" i="4"/>
  <c r="AB140" i="4"/>
  <c r="AC140" i="4" s="1"/>
  <c r="X141" i="4"/>
  <c r="R142" i="4"/>
  <c r="O143" i="4"/>
  <c r="Q143" i="4" s="1"/>
  <c r="AA141" i="4"/>
  <c r="AM141" i="4"/>
  <c r="AL142" i="4"/>
  <c r="W142" i="4"/>
  <c r="AA142" i="4" s="1"/>
  <c r="Y141" i="4" l="1"/>
  <c r="AO141" i="4"/>
  <c r="S142" i="4"/>
  <c r="AB141" i="4"/>
  <c r="AB142" i="4" s="1"/>
  <c r="X142" i="4"/>
  <c r="R143" i="4"/>
  <c r="O144" i="4"/>
  <c r="Q144" i="4" s="1"/>
  <c r="W143" i="4"/>
  <c r="AL143" i="4"/>
  <c r="AM142" i="4"/>
  <c r="AA143" i="4"/>
  <c r="Y142" i="4" l="1"/>
  <c r="AO142" i="4"/>
  <c r="AC141" i="4"/>
  <c r="AC142" i="4" s="1"/>
  <c r="S143" i="4"/>
  <c r="X143" i="4"/>
  <c r="R144" i="4"/>
  <c r="AB143" i="4"/>
  <c r="O145" i="4"/>
  <c r="Q145" i="4" s="1"/>
  <c r="AM143" i="4"/>
  <c r="AL144" i="4"/>
  <c r="W144" i="4"/>
  <c r="Y143" i="4" l="1"/>
  <c r="AO143" i="4"/>
  <c r="S144" i="4"/>
  <c r="X144" i="4"/>
  <c r="R145" i="4"/>
  <c r="AC143" i="4"/>
  <c r="O146" i="4"/>
  <c r="Q146" i="4" s="1"/>
  <c r="W145" i="4"/>
  <c r="AM144" i="4"/>
  <c r="AA145" i="4"/>
  <c r="AL145" i="4"/>
  <c r="AA144" i="4"/>
  <c r="Y144" i="4" l="1"/>
  <c r="AO144" i="4"/>
  <c r="S145" i="4"/>
  <c r="AB144" i="4"/>
  <c r="AC144" i="4" s="1"/>
  <c r="X145" i="4"/>
  <c r="R146" i="4"/>
  <c r="O147" i="4"/>
  <c r="Q147" i="4" s="1"/>
  <c r="W146" i="4"/>
  <c r="AA146" i="4"/>
  <c r="AL146" i="4"/>
  <c r="AM145" i="4"/>
  <c r="Y145" i="4" l="1"/>
  <c r="AO145" i="4"/>
  <c r="AB145" i="4"/>
  <c r="AB146" i="4" s="1"/>
  <c r="X146" i="4"/>
  <c r="R147" i="4"/>
  <c r="S146" i="4"/>
  <c r="O148" i="4"/>
  <c r="Q148" i="4" s="1"/>
  <c r="AL147" i="4"/>
  <c r="W147" i="4"/>
  <c r="AM146" i="4"/>
  <c r="Y146" i="4" l="1"/>
  <c r="AO146" i="4"/>
  <c r="AC145" i="4"/>
  <c r="AC146" i="4" s="1"/>
  <c r="X147" i="4"/>
  <c r="R148" i="4"/>
  <c r="S147" i="4"/>
  <c r="O149" i="4"/>
  <c r="Q149" i="4" s="1"/>
  <c r="AA147" i="4"/>
  <c r="AM147" i="4"/>
  <c r="AL148" i="4"/>
  <c r="W148" i="4"/>
  <c r="AB147" i="4" l="1"/>
  <c r="AC147" i="4" s="1"/>
  <c r="Y147" i="4"/>
  <c r="AO147" i="4"/>
  <c r="X148" i="4"/>
  <c r="R149" i="4"/>
  <c r="S148" i="4"/>
  <c r="O150" i="4"/>
  <c r="Q150" i="4" s="1"/>
  <c r="AA148" i="4"/>
  <c r="W149" i="4"/>
  <c r="AM148" i="4"/>
  <c r="AL149" i="4"/>
  <c r="AA149" i="4"/>
  <c r="AB148" i="4" l="1"/>
  <c r="AC148" i="4" s="1"/>
  <c r="Y148" i="4"/>
  <c r="AO148" i="4"/>
  <c r="S149" i="4"/>
  <c r="X149" i="4"/>
  <c r="R150" i="4"/>
  <c r="O151" i="4"/>
  <c r="Q151" i="4" s="1"/>
  <c r="W150" i="4"/>
  <c r="AA150" i="4"/>
  <c r="AM149" i="4"/>
  <c r="AL150" i="4"/>
  <c r="AB149" i="4" l="1"/>
  <c r="AC149" i="4" s="1"/>
  <c r="Y149" i="4"/>
  <c r="AO149" i="4"/>
  <c r="S150" i="4"/>
  <c r="X150" i="4"/>
  <c r="R151" i="4"/>
  <c r="O152" i="4"/>
  <c r="Q152" i="4" s="1"/>
  <c r="AM150" i="4"/>
  <c r="W151" i="4"/>
  <c r="AL151" i="4"/>
  <c r="AB150" i="4" l="1"/>
  <c r="Y150" i="4"/>
  <c r="AO150" i="4"/>
  <c r="S151" i="4"/>
  <c r="X151" i="4"/>
  <c r="R152" i="4"/>
  <c r="AC150" i="4"/>
  <c r="O153" i="4"/>
  <c r="Q153" i="4" s="1"/>
  <c r="AA151" i="4"/>
  <c r="AM151" i="4"/>
  <c r="AL152" i="4"/>
  <c r="W152" i="4"/>
  <c r="AA152" i="4"/>
  <c r="AB151" i="4" l="1"/>
  <c r="AB152" i="4" s="1"/>
  <c r="Y151" i="4"/>
  <c r="AO151" i="4"/>
  <c r="S152" i="4"/>
  <c r="X152" i="4"/>
  <c r="R153" i="4"/>
  <c r="O154" i="4"/>
  <c r="Q154" i="4" s="1"/>
  <c r="AM152" i="4"/>
  <c r="AL153" i="4"/>
  <c r="W153" i="4"/>
  <c r="AC151" i="4" l="1"/>
  <c r="AC152" i="4" s="1"/>
  <c r="Y152" i="4"/>
  <c r="AO152" i="4"/>
  <c r="S153" i="4"/>
  <c r="X153" i="4"/>
  <c r="R154" i="4"/>
  <c r="O155" i="4"/>
  <c r="Q155" i="4" s="1"/>
  <c r="AA153" i="4"/>
  <c r="AM153" i="4"/>
  <c r="AL154" i="4"/>
  <c r="W154" i="4"/>
  <c r="AA154" i="4" s="1"/>
  <c r="AB153" i="4" l="1"/>
  <c r="AC153" i="4" s="1"/>
  <c r="Y153" i="4"/>
  <c r="AO153" i="4"/>
  <c r="S154" i="4"/>
  <c r="X154" i="4"/>
  <c r="R155" i="4"/>
  <c r="O156" i="4"/>
  <c r="Q156" i="4" s="1"/>
  <c r="AM154" i="4"/>
  <c r="AL155" i="4"/>
  <c r="W155" i="4"/>
  <c r="AB154" i="4" l="1"/>
  <c r="AC154" i="4" s="1"/>
  <c r="Y154" i="4"/>
  <c r="AO154" i="4"/>
  <c r="S155" i="4"/>
  <c r="X155" i="4"/>
  <c r="R156" i="4"/>
  <c r="O157" i="4"/>
  <c r="Q157" i="4" s="1"/>
  <c r="AA155" i="4"/>
  <c r="AM155" i="4"/>
  <c r="W156" i="4"/>
  <c r="AL156" i="4"/>
  <c r="AB155" i="4" l="1"/>
  <c r="AC155" i="4" s="1"/>
  <c r="Y155" i="4"/>
  <c r="AO155" i="4"/>
  <c r="S156" i="4"/>
  <c r="X156" i="4"/>
  <c r="R157" i="4"/>
  <c r="O158" i="4"/>
  <c r="Q158" i="4" s="1"/>
  <c r="AA156" i="4"/>
  <c r="W157" i="4"/>
  <c r="AM156" i="4"/>
  <c r="AL157" i="4"/>
  <c r="AB156" i="4" l="1"/>
  <c r="AC156" i="4" s="1"/>
  <c r="Y156" i="4"/>
  <c r="AO156" i="4"/>
  <c r="S157" i="4"/>
  <c r="X157" i="4"/>
  <c r="R158" i="4"/>
  <c r="O159" i="4"/>
  <c r="Q159" i="4" s="1"/>
  <c r="AA157" i="4"/>
  <c r="AM157" i="4"/>
  <c r="AL158" i="4"/>
  <c r="W158" i="4"/>
  <c r="AA158" i="4" s="1"/>
  <c r="AB157" i="4" l="1"/>
  <c r="AC157" i="4" s="1"/>
  <c r="Y157" i="4"/>
  <c r="AO157" i="4"/>
  <c r="S158" i="4"/>
  <c r="X158" i="4"/>
  <c r="R159" i="4"/>
  <c r="O160" i="4"/>
  <c r="Q160" i="4" s="1"/>
  <c r="AM158" i="4"/>
  <c r="W159" i="4"/>
  <c r="AL159" i="4"/>
  <c r="AB158" i="4" l="1"/>
  <c r="AC158" i="4" s="1"/>
  <c r="Y158" i="4"/>
  <c r="AO158" i="4"/>
  <c r="S159" i="4"/>
  <c r="X159" i="4"/>
  <c r="R160" i="4"/>
  <c r="O161" i="4"/>
  <c r="Q161" i="4" s="1"/>
  <c r="AL160" i="4"/>
  <c r="W160" i="4"/>
  <c r="AM159" i="4"/>
  <c r="AA159" i="4"/>
  <c r="AA160" i="4"/>
  <c r="Y159" i="4" l="1"/>
  <c r="AO159" i="4"/>
  <c r="S160" i="4"/>
  <c r="AB159" i="4"/>
  <c r="AC159" i="4" s="1"/>
  <c r="X160" i="4"/>
  <c r="R161" i="4"/>
  <c r="O162" i="4"/>
  <c r="Q162" i="4" s="1"/>
  <c r="AM160" i="4"/>
  <c r="AL161" i="4"/>
  <c r="W161" i="4"/>
  <c r="AA161" i="4" s="1"/>
  <c r="Y160" i="4" l="1"/>
  <c r="AO160" i="4"/>
  <c r="S161" i="4"/>
  <c r="AB160" i="4"/>
  <c r="AB161" i="4" s="1"/>
  <c r="X161" i="4"/>
  <c r="R162" i="4"/>
  <c r="O163" i="4"/>
  <c r="Q163" i="4" s="1"/>
  <c r="AM161" i="4"/>
  <c r="W162" i="4"/>
  <c r="AL162" i="4"/>
  <c r="AO161" i="4" l="1"/>
  <c r="S162" i="4"/>
  <c r="AC160" i="4"/>
  <c r="AC161" i="4" s="1"/>
  <c r="X162" i="4"/>
  <c r="R163" i="4"/>
  <c r="Y161" i="4"/>
  <c r="O164" i="4"/>
  <c r="Q164" i="4" s="1"/>
  <c r="W163" i="4"/>
  <c r="AA162" i="4"/>
  <c r="AM162" i="4"/>
  <c r="AL163" i="4"/>
  <c r="AO162" i="4" l="1"/>
  <c r="S163" i="4"/>
  <c r="AB162" i="4"/>
  <c r="AC162" i="4" s="1"/>
  <c r="Y162" i="4"/>
  <c r="X163" i="4"/>
  <c r="R164" i="4"/>
  <c r="O165" i="4"/>
  <c r="Q165" i="4" s="1"/>
  <c r="AA163" i="4"/>
  <c r="AM163" i="4"/>
  <c r="W164" i="4"/>
  <c r="AL164" i="4"/>
  <c r="AO163" i="4" l="1"/>
  <c r="S164" i="4"/>
  <c r="AB163" i="4"/>
  <c r="AC163" i="4" s="1"/>
  <c r="X164" i="4"/>
  <c r="R165" i="4"/>
  <c r="Y163" i="4"/>
  <c r="O166" i="4"/>
  <c r="Q166" i="4" s="1"/>
  <c r="AM164" i="4"/>
  <c r="W165" i="4"/>
  <c r="AL165" i="4"/>
  <c r="AA164" i="4"/>
  <c r="AO164" i="4" l="1"/>
  <c r="S165" i="4"/>
  <c r="AB164" i="4"/>
  <c r="AC164" i="4" s="1"/>
  <c r="Y164" i="4"/>
  <c r="X165" i="4"/>
  <c r="R166" i="4"/>
  <c r="O167" i="4"/>
  <c r="Q167" i="4" s="1"/>
  <c r="AA165" i="4"/>
  <c r="AM165" i="4"/>
  <c r="W166" i="4"/>
  <c r="AL166" i="4"/>
  <c r="AO165" i="4" l="1"/>
  <c r="Y165" i="4"/>
  <c r="AB165" i="4"/>
  <c r="AC165" i="4" s="1"/>
  <c r="X166" i="4"/>
  <c r="R167" i="4"/>
  <c r="S166" i="4"/>
  <c r="O168" i="4"/>
  <c r="Q168" i="4" s="1"/>
  <c r="AA166" i="4"/>
  <c r="AM166" i="4"/>
  <c r="AL167" i="4"/>
  <c r="W167" i="4"/>
  <c r="AO166" i="4" l="1"/>
  <c r="Y166" i="4"/>
  <c r="AB166" i="4"/>
  <c r="AC166" i="4" s="1"/>
  <c r="S167" i="4"/>
  <c r="X167" i="4"/>
  <c r="R168" i="4"/>
  <c r="O169" i="4"/>
  <c r="Q169" i="4" s="1"/>
  <c r="AA167" i="4"/>
  <c r="AM167" i="4"/>
  <c r="AL168" i="4"/>
  <c r="W168" i="4"/>
  <c r="AA168" i="4" s="1"/>
  <c r="AO167" i="4" l="1"/>
  <c r="Y167" i="4"/>
  <c r="AB167" i="4"/>
  <c r="AC167" i="4" s="1"/>
  <c r="S168" i="4"/>
  <c r="X168" i="4"/>
  <c r="R169" i="4"/>
  <c r="O170" i="4"/>
  <c r="Q170" i="4" s="1"/>
  <c r="W169" i="4"/>
  <c r="AA169" i="4"/>
  <c r="AL169" i="4"/>
  <c r="AM168" i="4"/>
  <c r="AO168" i="4" l="1"/>
  <c r="Y168" i="4"/>
  <c r="AB168" i="4"/>
  <c r="AC168" i="4" s="1"/>
  <c r="S169" i="4"/>
  <c r="X169" i="4"/>
  <c r="R170" i="4"/>
  <c r="O171" i="4"/>
  <c r="Q171" i="4" s="1"/>
  <c r="W170" i="4"/>
  <c r="AL170" i="4"/>
  <c r="AM169" i="4"/>
  <c r="AA170" i="4"/>
  <c r="AO169" i="4" l="1"/>
  <c r="Y169" i="4"/>
  <c r="AB169" i="4"/>
  <c r="AB170" i="4" s="1"/>
  <c r="S170" i="4"/>
  <c r="X170" i="4"/>
  <c r="R171" i="4"/>
  <c r="O172" i="4"/>
  <c r="Q172" i="4" s="1"/>
  <c r="AL171" i="4"/>
  <c r="W171" i="4"/>
  <c r="AA171" i="4" s="1"/>
  <c r="AM170" i="4"/>
  <c r="AO170" i="4" l="1"/>
  <c r="Y170" i="4"/>
  <c r="AC169" i="4"/>
  <c r="AC170" i="4" s="1"/>
  <c r="S171" i="4"/>
  <c r="X171" i="4"/>
  <c r="R172" i="4"/>
  <c r="AB171" i="4"/>
  <c r="O173" i="4"/>
  <c r="Q173" i="4" s="1"/>
  <c r="AM171" i="4"/>
  <c r="W172" i="4"/>
  <c r="AL172" i="4"/>
  <c r="AO171" i="4" l="1"/>
  <c r="Y171" i="4"/>
  <c r="S172" i="4"/>
  <c r="X172" i="4"/>
  <c r="R173" i="4"/>
  <c r="AC171" i="4"/>
  <c r="O174" i="4"/>
  <c r="Q174" i="4" s="1"/>
  <c r="AA172" i="4"/>
  <c r="W173" i="4"/>
  <c r="AL173" i="4"/>
  <c r="AM172" i="4"/>
  <c r="AO172" i="4" l="1"/>
  <c r="Y172" i="4"/>
  <c r="AB172" i="4"/>
  <c r="AC172" i="4" s="1"/>
  <c r="S173" i="4"/>
  <c r="X173" i="4"/>
  <c r="R174" i="4"/>
  <c r="O175" i="4"/>
  <c r="Q175" i="4" s="1"/>
  <c r="AA173" i="4"/>
  <c r="AM173" i="4"/>
  <c r="W174" i="4"/>
  <c r="AL174" i="4"/>
  <c r="AO173" i="4" l="1"/>
  <c r="Y173" i="4"/>
  <c r="AB173" i="4"/>
  <c r="AC173" i="4" s="1"/>
  <c r="S174" i="4"/>
  <c r="X174" i="4"/>
  <c r="R175" i="4"/>
  <c r="O176" i="4"/>
  <c r="Q176" i="4" s="1"/>
  <c r="AA174" i="4"/>
  <c r="W175" i="4"/>
  <c r="AM174" i="4"/>
  <c r="AL175" i="4"/>
  <c r="AO174" i="4" l="1"/>
  <c r="Y174" i="4"/>
  <c r="AB174" i="4"/>
  <c r="AC174" i="4" s="1"/>
  <c r="S175" i="4"/>
  <c r="X175" i="4"/>
  <c r="R176" i="4"/>
  <c r="O177" i="4"/>
  <c r="Q177" i="4" s="1"/>
  <c r="AA175" i="4"/>
  <c r="AM175" i="4"/>
  <c r="W176" i="4"/>
  <c r="AL176" i="4"/>
  <c r="AA176" i="4"/>
  <c r="AO175" i="4" l="1"/>
  <c r="Y175" i="4"/>
  <c r="AB175" i="4"/>
  <c r="AC175" i="4" s="1"/>
  <c r="S176" i="4"/>
  <c r="X176" i="4"/>
  <c r="R177" i="4"/>
  <c r="O178" i="4"/>
  <c r="Q178" i="4" s="1"/>
  <c r="AL177" i="4"/>
  <c r="W177" i="4"/>
  <c r="AA177" i="4"/>
  <c r="AM176" i="4"/>
  <c r="AO176" i="4" l="1"/>
  <c r="S177" i="4"/>
  <c r="Y176" i="4"/>
  <c r="AB176" i="4"/>
  <c r="AC176" i="4" s="1"/>
  <c r="X177" i="4"/>
  <c r="R178" i="4"/>
  <c r="O179" i="4"/>
  <c r="Q179" i="4" s="1"/>
  <c r="W178" i="4"/>
  <c r="AA178" i="4"/>
  <c r="AL178" i="4"/>
  <c r="AM177" i="4"/>
  <c r="AO177" i="4" l="1"/>
  <c r="S178" i="4"/>
  <c r="Y177" i="4"/>
  <c r="AB177" i="4"/>
  <c r="AC177" i="4" s="1"/>
  <c r="X178" i="4"/>
  <c r="R179" i="4"/>
  <c r="O180" i="4"/>
  <c r="Q180" i="4" s="1"/>
  <c r="W179" i="4"/>
  <c r="AM178" i="4"/>
  <c r="AL179" i="4"/>
  <c r="AO178" i="4" l="1"/>
  <c r="Y178" i="4"/>
  <c r="S179" i="4"/>
  <c r="AB178" i="4"/>
  <c r="AC178" i="4" s="1"/>
  <c r="R180" i="4"/>
  <c r="X179" i="4"/>
  <c r="O181" i="4"/>
  <c r="Q181" i="4" s="1"/>
  <c r="W180" i="4"/>
  <c r="AL180" i="4"/>
  <c r="AM179" i="4"/>
  <c r="AA179" i="4"/>
  <c r="AA180" i="4"/>
  <c r="AO179" i="4" l="1"/>
  <c r="Y179" i="4"/>
  <c r="S180" i="4"/>
  <c r="AB179" i="4"/>
  <c r="AC179" i="4" s="1"/>
  <c r="X180" i="4"/>
  <c r="R181" i="4"/>
  <c r="O182" i="4"/>
  <c r="Q182" i="4" s="1"/>
  <c r="W181" i="4"/>
  <c r="AA181" i="4"/>
  <c r="AL181" i="4"/>
  <c r="AM180" i="4"/>
  <c r="AO180" i="4" l="1"/>
  <c r="Y180" i="4"/>
  <c r="S181" i="4"/>
  <c r="AB180" i="4"/>
  <c r="AC180" i="4" s="1"/>
  <c r="X181" i="4"/>
  <c r="R182" i="4"/>
  <c r="O183" i="4"/>
  <c r="Q183" i="4" s="1"/>
  <c r="W182" i="4"/>
  <c r="AL182" i="4"/>
  <c r="AM181" i="4"/>
  <c r="AO181" i="4" l="1"/>
  <c r="Y181" i="4"/>
  <c r="S182" i="4"/>
  <c r="AB181" i="4"/>
  <c r="X182" i="4"/>
  <c r="R183" i="4"/>
  <c r="O184" i="4"/>
  <c r="Q184" i="4" s="1"/>
  <c r="AA182" i="4"/>
  <c r="AM182" i="4"/>
  <c r="W183" i="4"/>
  <c r="AL183" i="4"/>
  <c r="AA183" i="4"/>
  <c r="AB182" i="4" l="1"/>
  <c r="AB183" i="4" s="1"/>
  <c r="AO182" i="4"/>
  <c r="Y182" i="4"/>
  <c r="S183" i="4"/>
  <c r="AC181" i="4"/>
  <c r="X183" i="4"/>
  <c r="R184" i="4"/>
  <c r="O185" i="4"/>
  <c r="Q185" i="4" s="1"/>
  <c r="AM183" i="4"/>
  <c r="W184" i="4"/>
  <c r="AL184" i="4"/>
  <c r="AC182" i="4" l="1"/>
  <c r="AC183" i="4" s="1"/>
  <c r="AO183" i="4"/>
  <c r="Y183" i="4"/>
  <c r="X184" i="4"/>
  <c r="R185" i="4"/>
  <c r="S184" i="4"/>
  <c r="O186" i="4"/>
  <c r="Q186" i="4" s="1"/>
  <c r="AA184" i="4"/>
  <c r="W185" i="4"/>
  <c r="AA185" i="4"/>
  <c r="AM184" i="4"/>
  <c r="AL185" i="4"/>
  <c r="AO184" i="4" l="1"/>
  <c r="Y184" i="4"/>
  <c r="AB184" i="4"/>
  <c r="AC184" i="4" s="1"/>
  <c r="X185" i="4"/>
  <c r="R186" i="4"/>
  <c r="S185" i="4"/>
  <c r="O187" i="4"/>
  <c r="Q187" i="4" s="1"/>
  <c r="AL186" i="4"/>
  <c r="W186" i="4"/>
  <c r="AM185" i="4"/>
  <c r="AO185" i="4" l="1"/>
  <c r="Y185" i="4"/>
  <c r="AB185" i="4"/>
  <c r="AC185" i="4" s="1"/>
  <c r="S186" i="4"/>
  <c r="X186" i="4"/>
  <c r="R187" i="4"/>
  <c r="O188" i="4"/>
  <c r="Q188" i="4" s="1"/>
  <c r="AA186" i="4"/>
  <c r="AM186" i="4"/>
  <c r="AL187" i="4"/>
  <c r="W187" i="4"/>
  <c r="AA187" i="4"/>
  <c r="AO186" i="4" l="1"/>
  <c r="Y186" i="4"/>
  <c r="AB186" i="4"/>
  <c r="AC186" i="4" s="1"/>
  <c r="S187" i="4"/>
  <c r="X187" i="4"/>
  <c r="R188" i="4"/>
  <c r="O189" i="4"/>
  <c r="Q189" i="4" s="1"/>
  <c r="W188" i="4"/>
  <c r="AL188" i="4"/>
  <c r="AM187" i="4"/>
  <c r="Y187" i="4" l="1"/>
  <c r="AO187" i="4"/>
  <c r="AB187" i="4"/>
  <c r="AC187" i="4" s="1"/>
  <c r="S188" i="4"/>
  <c r="X188" i="4"/>
  <c r="R189" i="4"/>
  <c r="O190" i="4"/>
  <c r="Q190" i="4" s="1"/>
  <c r="AA188" i="4"/>
  <c r="AM188" i="4"/>
  <c r="W189" i="4"/>
  <c r="AL189" i="4"/>
  <c r="AA189" i="4"/>
  <c r="Y188" i="4" l="1"/>
  <c r="AO188" i="4"/>
  <c r="AB188" i="4"/>
  <c r="AC188" i="4" s="1"/>
  <c r="X189" i="4"/>
  <c r="R190" i="4"/>
  <c r="S189" i="4"/>
  <c r="O191" i="4"/>
  <c r="Q191" i="4" s="1"/>
  <c r="AL190" i="4"/>
  <c r="W190" i="4"/>
  <c r="AM189" i="4"/>
  <c r="Y189" i="4" l="1"/>
  <c r="AO189" i="4"/>
  <c r="AB189" i="4"/>
  <c r="AC189" i="4" s="1"/>
  <c r="S190" i="4"/>
  <c r="X190" i="4"/>
  <c r="R191" i="4"/>
  <c r="O192" i="4"/>
  <c r="Q192" i="4" s="1"/>
  <c r="AM190" i="4"/>
  <c r="AA190" i="4"/>
  <c r="W191" i="4"/>
  <c r="AL191" i="4"/>
  <c r="Y190" i="4" l="1"/>
  <c r="AO190" i="4"/>
  <c r="AB190" i="4"/>
  <c r="AC190" i="4" s="1"/>
  <c r="S191" i="4"/>
  <c r="R192" i="4"/>
  <c r="X191" i="4"/>
  <c r="O193" i="4"/>
  <c r="Q193" i="4" s="1"/>
  <c r="AA191" i="4"/>
  <c r="W192" i="4"/>
  <c r="AL192" i="4"/>
  <c r="AM191" i="4"/>
  <c r="AO191" i="4" l="1"/>
  <c r="AB191" i="4"/>
  <c r="AC191" i="4" s="1"/>
  <c r="S192" i="4"/>
  <c r="X192" i="4"/>
  <c r="Y191" i="4"/>
  <c r="R193" i="4"/>
  <c r="O194" i="4"/>
  <c r="Q194" i="4" s="1"/>
  <c r="AL193" i="4"/>
  <c r="AM192" i="4"/>
  <c r="AA192" i="4"/>
  <c r="W193" i="4"/>
  <c r="AO192" i="4" l="1"/>
  <c r="AB192" i="4"/>
  <c r="Y192" i="4"/>
  <c r="X193" i="4"/>
  <c r="S193" i="4"/>
  <c r="R194" i="4"/>
  <c r="O195" i="4"/>
  <c r="Q195" i="4" s="1"/>
  <c r="AA193" i="4"/>
  <c r="W194" i="4"/>
  <c r="AM193" i="4"/>
  <c r="AL194" i="4"/>
  <c r="AB193" i="4" l="1"/>
  <c r="AO193" i="4"/>
  <c r="AC192" i="4"/>
  <c r="AC193" i="4" s="1"/>
  <c r="Y193" i="4"/>
  <c r="S194" i="4"/>
  <c r="X194" i="4"/>
  <c r="R195" i="4"/>
  <c r="O196" i="4"/>
  <c r="Q196" i="4" s="1"/>
  <c r="AA194" i="4"/>
  <c r="AM194" i="4"/>
  <c r="W195" i="4"/>
  <c r="AL195" i="4"/>
  <c r="AB194" i="4" l="1"/>
  <c r="AO194" i="4"/>
  <c r="S195" i="4"/>
  <c r="Y194" i="4"/>
  <c r="X195" i="4"/>
  <c r="R196" i="4"/>
  <c r="AC194" i="4"/>
  <c r="O197" i="4"/>
  <c r="Q197" i="4" s="1"/>
  <c r="AA195" i="4"/>
  <c r="AM195" i="4"/>
  <c r="AL196" i="4"/>
  <c r="W196" i="4"/>
  <c r="AB195" i="4" l="1"/>
  <c r="AC195" i="4" s="1"/>
  <c r="AO195" i="4"/>
  <c r="Y195" i="4"/>
  <c r="S196" i="4"/>
  <c r="X196" i="4"/>
  <c r="R197" i="4"/>
  <c r="O198" i="4"/>
  <c r="Q198" i="4" s="1"/>
  <c r="AM196" i="4"/>
  <c r="W197" i="4"/>
  <c r="AA197" i="4" s="1"/>
  <c r="AA196" i="4"/>
  <c r="AL197" i="4"/>
  <c r="AO196" i="4" l="1"/>
  <c r="Y196" i="4"/>
  <c r="S197" i="4"/>
  <c r="AB196" i="4"/>
  <c r="AC196" i="4" s="1"/>
  <c r="X197" i="4"/>
  <c r="R198" i="4"/>
  <c r="O199" i="4"/>
  <c r="Q199" i="4" s="1"/>
  <c r="AL198" i="4"/>
  <c r="W198" i="4"/>
  <c r="AA198" i="4"/>
  <c r="AM197" i="4"/>
  <c r="AO197" i="4" l="1"/>
  <c r="Y197" i="4"/>
  <c r="S198" i="4"/>
  <c r="AB197" i="4"/>
  <c r="AB198" i="4" s="1"/>
  <c r="X198" i="4"/>
  <c r="R199" i="4"/>
  <c r="O200" i="4"/>
  <c r="Q200" i="4" s="1"/>
  <c r="W199" i="4"/>
  <c r="AA199" i="4"/>
  <c r="AL199" i="4"/>
  <c r="AM198" i="4"/>
  <c r="AO198" i="4" l="1"/>
  <c r="Y198" i="4"/>
  <c r="AC197" i="4"/>
  <c r="AC198" i="4" s="1"/>
  <c r="X199" i="4"/>
  <c r="R200" i="4"/>
  <c r="S199" i="4"/>
  <c r="AB199" i="4"/>
  <c r="O201" i="4"/>
  <c r="Q201" i="4" s="1"/>
  <c r="AM199" i="4"/>
  <c r="W200" i="4"/>
  <c r="AA200" i="4"/>
  <c r="AL200" i="4"/>
  <c r="AO199" i="4" l="1"/>
  <c r="Y199" i="4"/>
  <c r="S200" i="4"/>
  <c r="X200" i="4"/>
  <c r="R201" i="4"/>
  <c r="AC199" i="4"/>
  <c r="AB200" i="4"/>
  <c r="O202" i="4"/>
  <c r="Q202" i="4" s="1"/>
  <c r="AM200" i="4"/>
  <c r="W201" i="4"/>
  <c r="AL201" i="4"/>
  <c r="AO200" i="4" l="1"/>
  <c r="Y200" i="4"/>
  <c r="S201" i="4"/>
  <c r="R202" i="4"/>
  <c r="X201" i="4"/>
  <c r="AC200" i="4"/>
  <c r="O203" i="4"/>
  <c r="Q203" i="4" s="1"/>
  <c r="AA201" i="4"/>
  <c r="W202" i="4"/>
  <c r="AL202" i="4"/>
  <c r="AM201" i="4"/>
  <c r="AO201" i="4" l="1"/>
  <c r="Y201" i="4"/>
  <c r="AB201" i="4"/>
  <c r="AC201" i="4" s="1"/>
  <c r="S202" i="4"/>
  <c r="X202" i="4"/>
  <c r="R203" i="4"/>
  <c r="O204" i="4"/>
  <c r="Q204" i="4" s="1"/>
  <c r="AL203" i="4"/>
  <c r="W203" i="4"/>
  <c r="AA202" i="4"/>
  <c r="AM202" i="4"/>
  <c r="AO202" i="4" l="1"/>
  <c r="Y202" i="4"/>
  <c r="AB202" i="4"/>
  <c r="S203" i="4"/>
  <c r="X203" i="4"/>
  <c r="R204" i="4"/>
  <c r="O205" i="4"/>
  <c r="Q205" i="4" s="1"/>
  <c r="AA203" i="4"/>
  <c r="AM203" i="4"/>
  <c r="AL204" i="4"/>
  <c r="W204" i="4"/>
  <c r="AB203" i="4" l="1"/>
  <c r="AO203" i="4"/>
  <c r="Y203" i="4"/>
  <c r="AC202" i="4"/>
  <c r="AC203" i="4" s="1"/>
  <c r="S204" i="4"/>
  <c r="X204" i="4"/>
  <c r="R205" i="4"/>
  <c r="O206" i="4"/>
  <c r="Q206" i="4" s="1"/>
  <c r="AA204" i="4"/>
  <c r="AM204" i="4"/>
  <c r="AL205" i="4"/>
  <c r="W205" i="4"/>
  <c r="AO204" i="4" l="1"/>
  <c r="Y204" i="4"/>
  <c r="AB204" i="4"/>
  <c r="S205" i="4"/>
  <c r="X205" i="4"/>
  <c r="R206" i="4"/>
  <c r="O207" i="4"/>
  <c r="Q207" i="4" s="1"/>
  <c r="AA205" i="4"/>
  <c r="W206" i="4"/>
  <c r="AL206" i="4"/>
  <c r="AM205" i="4"/>
  <c r="AB205" i="4" l="1"/>
  <c r="AO205" i="4"/>
  <c r="Y205" i="4"/>
  <c r="AC204" i="4"/>
  <c r="AC205" i="4" s="1"/>
  <c r="S206" i="4"/>
  <c r="X206" i="4"/>
  <c r="R207" i="4"/>
  <c r="O208" i="4"/>
  <c r="Q208" i="4" s="1"/>
  <c r="AA206" i="4"/>
  <c r="AM206" i="4"/>
  <c r="AL207" i="4"/>
  <c r="W207" i="4"/>
  <c r="AB206" i="4" l="1"/>
  <c r="AO206" i="4"/>
  <c r="Y206" i="4"/>
  <c r="S207" i="4"/>
  <c r="X207" i="4"/>
  <c r="R208" i="4"/>
  <c r="AC206" i="4"/>
  <c r="O209" i="4"/>
  <c r="Q209" i="4" s="1"/>
  <c r="AA207" i="4"/>
  <c r="AL208" i="4"/>
  <c r="W208" i="4"/>
  <c r="AA208" i="4"/>
  <c r="AM207" i="4"/>
  <c r="AB207" i="4" l="1"/>
  <c r="AB208" i="4" s="1"/>
  <c r="AO207" i="4"/>
  <c r="Y207" i="4"/>
  <c r="S208" i="4"/>
  <c r="X208" i="4"/>
  <c r="R209" i="4"/>
  <c r="O210" i="4"/>
  <c r="Q210" i="4" s="1"/>
  <c r="W209" i="4"/>
  <c r="AL209" i="4"/>
  <c r="AA209" i="4"/>
  <c r="AM208" i="4"/>
  <c r="AC207" i="4" l="1"/>
  <c r="AC208" i="4" s="1"/>
  <c r="AO208" i="4"/>
  <c r="Y208" i="4"/>
  <c r="S209" i="4"/>
  <c r="X209" i="4"/>
  <c r="R210" i="4"/>
  <c r="AB209" i="4"/>
  <c r="O211" i="4"/>
  <c r="Q211" i="4" s="1"/>
  <c r="W210" i="4"/>
  <c r="AL210" i="4"/>
  <c r="AA210" i="4"/>
  <c r="AM209" i="4"/>
  <c r="AO209" i="4" l="1"/>
  <c r="Y209" i="4"/>
  <c r="S210" i="4"/>
  <c r="X210" i="4"/>
  <c r="R211" i="4"/>
  <c r="AC209" i="4"/>
  <c r="AB210" i="4"/>
  <c r="O212" i="4"/>
  <c r="Q212" i="4" s="1"/>
  <c r="AM210" i="4"/>
  <c r="W211" i="4"/>
  <c r="AA211" i="4"/>
  <c r="AL211" i="4"/>
  <c r="AO210" i="4" l="1"/>
  <c r="Y210" i="4"/>
  <c r="S211" i="4"/>
  <c r="X211" i="4"/>
  <c r="R212" i="4"/>
  <c r="AC210" i="4"/>
  <c r="AB211" i="4"/>
  <c r="O213" i="4"/>
  <c r="Q213" i="4" s="1"/>
  <c r="AM211" i="4"/>
  <c r="W212" i="4"/>
  <c r="AL212" i="4"/>
  <c r="AO211" i="4" l="1"/>
  <c r="Y211" i="4"/>
  <c r="S212" i="4"/>
  <c r="X212" i="4"/>
  <c r="R213" i="4"/>
  <c r="AC211" i="4"/>
  <c r="O214" i="4"/>
  <c r="Q214" i="4" s="1"/>
  <c r="AA212" i="4"/>
  <c r="AL213" i="4"/>
  <c r="W213" i="4"/>
  <c r="AM212" i="4"/>
  <c r="Y212" i="4" l="1"/>
  <c r="AO212" i="4"/>
  <c r="S213" i="4"/>
  <c r="AB212" i="4"/>
  <c r="X213" i="4"/>
  <c r="R214" i="4"/>
  <c r="O215" i="4"/>
  <c r="Q215" i="4" s="1"/>
  <c r="AA213" i="4"/>
  <c r="AM213" i="4"/>
  <c r="W214" i="4"/>
  <c r="AL214" i="4"/>
  <c r="AA214" i="4"/>
  <c r="AB213" i="4" l="1"/>
  <c r="AB214" i="4" s="1"/>
  <c r="Y213" i="4"/>
  <c r="AO213" i="4"/>
  <c r="S214" i="4"/>
  <c r="AC212" i="4"/>
  <c r="X214" i="4"/>
  <c r="R215" i="4"/>
  <c r="O216" i="4"/>
  <c r="Q216" i="4" s="1"/>
  <c r="AM214" i="4"/>
  <c r="AL215" i="4"/>
  <c r="W215" i="4"/>
  <c r="AA215" i="4"/>
  <c r="AC213" i="4" l="1"/>
  <c r="AC214" i="4" s="1"/>
  <c r="Y214" i="4"/>
  <c r="AO214" i="4"/>
  <c r="S215" i="4"/>
  <c r="X215" i="4"/>
  <c r="R216" i="4"/>
  <c r="AB215" i="4"/>
  <c r="O217" i="4"/>
  <c r="Q217" i="4" s="1"/>
  <c r="AM215" i="4"/>
  <c r="W216" i="4"/>
  <c r="AL216" i="4"/>
  <c r="Y215" i="4" l="1"/>
  <c r="AO215" i="4"/>
  <c r="X216" i="4"/>
  <c r="R217" i="4"/>
  <c r="S216" i="4"/>
  <c r="AC215" i="4"/>
  <c r="O218" i="4"/>
  <c r="Q218" i="4" s="1"/>
  <c r="AM216" i="4"/>
  <c r="W217" i="4"/>
  <c r="AL217" i="4"/>
  <c r="AA216" i="4"/>
  <c r="Y216" i="4" l="1"/>
  <c r="AO216" i="4"/>
  <c r="AB216" i="4"/>
  <c r="AC216" i="4" s="1"/>
  <c r="X217" i="4"/>
  <c r="R218" i="4"/>
  <c r="S217" i="4"/>
  <c r="O219" i="4"/>
  <c r="Q219" i="4" s="1"/>
  <c r="AA217" i="4"/>
  <c r="AM217" i="4"/>
  <c r="W218" i="4"/>
  <c r="AL218" i="4"/>
  <c r="AA218" i="4"/>
  <c r="Y217" i="4" l="1"/>
  <c r="AO217" i="4"/>
  <c r="AB217" i="4"/>
  <c r="AB218" i="4" s="1"/>
  <c r="X218" i="4"/>
  <c r="R219" i="4"/>
  <c r="S218" i="4"/>
  <c r="O220" i="4"/>
  <c r="Q220" i="4" s="1"/>
  <c r="AL219" i="4"/>
  <c r="W219" i="4"/>
  <c r="AA219" i="4"/>
  <c r="AM218" i="4"/>
  <c r="Y218" i="4" l="1"/>
  <c r="AO218" i="4"/>
  <c r="AC217" i="4"/>
  <c r="AC218" i="4" s="1"/>
  <c r="X219" i="4"/>
  <c r="R220" i="4"/>
  <c r="S219" i="4"/>
  <c r="AB219" i="4"/>
  <c r="O221" i="4"/>
  <c r="Q221" i="4" s="1"/>
  <c r="W220" i="4"/>
  <c r="AL220" i="4"/>
  <c r="AA220" i="4"/>
  <c r="AM219" i="4"/>
  <c r="Y219" i="4" l="1"/>
  <c r="AO219" i="4"/>
  <c r="X220" i="4"/>
  <c r="R221" i="4"/>
  <c r="S220" i="4"/>
  <c r="AC219" i="4"/>
  <c r="AB220" i="4"/>
  <c r="O222" i="4"/>
  <c r="Q222" i="4" s="1"/>
  <c r="AL221" i="4"/>
  <c r="W221" i="4"/>
  <c r="AA221" i="4"/>
  <c r="AM220" i="4"/>
  <c r="Y220" i="4" l="1"/>
  <c r="AO220" i="4"/>
  <c r="X221" i="4"/>
  <c r="R222" i="4"/>
  <c r="S221" i="4"/>
  <c r="AC220" i="4"/>
  <c r="AB221" i="4"/>
  <c r="O223" i="4"/>
  <c r="Q223" i="4" s="1"/>
  <c r="W222" i="4"/>
  <c r="AM221" i="4"/>
  <c r="AL222" i="4"/>
  <c r="AO221" i="4" l="1"/>
  <c r="X222" i="4"/>
  <c r="S222" i="4"/>
  <c r="Y221" i="4"/>
  <c r="R223" i="4"/>
  <c r="AC221" i="4"/>
  <c r="O224" i="4"/>
  <c r="Q224" i="4" s="1"/>
  <c r="AL223" i="4"/>
  <c r="AA222" i="4"/>
  <c r="W223" i="4"/>
  <c r="AA223" i="4"/>
  <c r="AM222" i="4"/>
  <c r="AO222" i="4" l="1"/>
  <c r="AB222" i="4"/>
  <c r="AC222" i="4" s="1"/>
  <c r="Y222" i="4"/>
  <c r="S223" i="4"/>
  <c r="X223" i="4"/>
  <c r="R224" i="4"/>
  <c r="O225" i="4"/>
  <c r="Q225" i="4" s="1"/>
  <c r="W224" i="4"/>
  <c r="AL224" i="4"/>
  <c r="AM223" i="4"/>
  <c r="AO223" i="4" l="1"/>
  <c r="AB223" i="4"/>
  <c r="AC223" i="4" s="1"/>
  <c r="S224" i="4"/>
  <c r="Y223" i="4"/>
  <c r="X224" i="4"/>
  <c r="R225" i="4"/>
  <c r="O226" i="4"/>
  <c r="Q226" i="4" s="1"/>
  <c r="AA224" i="4"/>
  <c r="AL225" i="4"/>
  <c r="W225" i="4"/>
  <c r="AM224" i="4"/>
  <c r="AO224" i="4" l="1"/>
  <c r="AB224" i="4"/>
  <c r="AC224" i="4" s="1"/>
  <c r="S225" i="4"/>
  <c r="Y224" i="4"/>
  <c r="X225" i="4"/>
  <c r="R226" i="4"/>
  <c r="O227" i="4"/>
  <c r="Q227" i="4" s="1"/>
  <c r="AA225" i="4"/>
  <c r="AM225" i="4"/>
  <c r="W226" i="4"/>
  <c r="AL226" i="4"/>
  <c r="AO225" i="4" l="1"/>
  <c r="AB225" i="4"/>
  <c r="AC225" i="4" s="1"/>
  <c r="Y225" i="4"/>
  <c r="X226" i="4"/>
  <c r="R227" i="4"/>
  <c r="S226" i="4"/>
  <c r="O228" i="4"/>
  <c r="Q228" i="4" s="1"/>
  <c r="AA226" i="4"/>
  <c r="W227" i="4"/>
  <c r="AM226" i="4"/>
  <c r="AL227" i="4"/>
  <c r="AO226" i="4" l="1"/>
  <c r="AB226" i="4"/>
  <c r="AC226" i="4" s="1"/>
  <c r="Y226" i="4"/>
  <c r="R228" i="4"/>
  <c r="S227" i="4"/>
  <c r="X227" i="4"/>
  <c r="O229" i="4"/>
  <c r="Q229" i="4" s="1"/>
  <c r="AM227" i="4"/>
  <c r="W228" i="4"/>
  <c r="AL228" i="4"/>
  <c r="AA227" i="4"/>
  <c r="AO227" i="4" l="1"/>
  <c r="AB227" i="4"/>
  <c r="AC227" i="4" s="1"/>
  <c r="S228" i="4"/>
  <c r="X228" i="4"/>
  <c r="R229" i="4"/>
  <c r="Y227" i="4"/>
  <c r="O230" i="4"/>
  <c r="Q230" i="4" s="1"/>
  <c r="AA228" i="4"/>
  <c r="W229" i="4"/>
  <c r="AL229" i="4"/>
  <c r="AM228" i="4"/>
  <c r="AO228" i="4" l="1"/>
  <c r="AB228" i="4"/>
  <c r="AC228" i="4" s="1"/>
  <c r="S229" i="4"/>
  <c r="Y228" i="4"/>
  <c r="X229" i="4"/>
  <c r="R230" i="4"/>
  <c r="O231" i="4"/>
  <c r="Q231" i="4" s="1"/>
  <c r="AA229" i="4"/>
  <c r="AM229" i="4"/>
  <c r="W230" i="4"/>
  <c r="AL230" i="4"/>
  <c r="AO229" i="4" l="1"/>
  <c r="AB229" i="4"/>
  <c r="AC229" i="4" s="1"/>
  <c r="S230" i="4"/>
  <c r="Y229" i="4"/>
  <c r="X230" i="4"/>
  <c r="R231" i="4"/>
  <c r="O232" i="4"/>
  <c r="Q232" i="4" s="1"/>
  <c r="AA230" i="4"/>
  <c r="AM230" i="4"/>
  <c r="W231" i="4"/>
  <c r="AL231" i="4"/>
  <c r="AA231" i="4"/>
  <c r="AO230" i="4" l="1"/>
  <c r="AB230" i="4"/>
  <c r="AC230" i="4" s="1"/>
  <c r="S231" i="4"/>
  <c r="Y230" i="4"/>
  <c r="X231" i="4"/>
  <c r="R232" i="4"/>
  <c r="O233" i="4"/>
  <c r="Q233" i="4" s="1"/>
  <c r="W232" i="4"/>
  <c r="AL232" i="4"/>
  <c r="AM231" i="4"/>
  <c r="AO231" i="4" l="1"/>
  <c r="AB231" i="4"/>
  <c r="Y231" i="4"/>
  <c r="S232" i="4"/>
  <c r="X232" i="4"/>
  <c r="R233" i="4"/>
  <c r="O234" i="4"/>
  <c r="Q234" i="4" s="1"/>
  <c r="AA232" i="4"/>
  <c r="W233" i="4"/>
  <c r="AL233" i="4"/>
  <c r="AM232" i="4"/>
  <c r="AO232" i="4" l="1"/>
  <c r="AB232" i="4"/>
  <c r="AC231" i="4"/>
  <c r="S233" i="4"/>
  <c r="Y232" i="4"/>
  <c r="R234" i="4"/>
  <c r="X233" i="4"/>
  <c r="O235" i="4"/>
  <c r="Q235" i="4" s="1"/>
  <c r="AM233" i="4"/>
  <c r="W234" i="4"/>
  <c r="AL234" i="4"/>
  <c r="AA233" i="4"/>
  <c r="AO233" i="4" l="1"/>
  <c r="AC232" i="4"/>
  <c r="AB233" i="4"/>
  <c r="S234" i="4"/>
  <c r="Y233" i="4"/>
  <c r="R235" i="4"/>
  <c r="X234" i="4"/>
  <c r="O236" i="4"/>
  <c r="Q236" i="4" s="1"/>
  <c r="AM234" i="4"/>
  <c r="AL235" i="4"/>
  <c r="AA234" i="4"/>
  <c r="W235" i="4"/>
  <c r="AO234" i="4" l="1"/>
  <c r="AC233" i="4"/>
  <c r="AB234" i="4"/>
  <c r="S235" i="4"/>
  <c r="Y234" i="4"/>
  <c r="R236" i="4"/>
  <c r="X235" i="4"/>
  <c r="O237" i="4"/>
  <c r="Q237" i="4" s="1"/>
  <c r="AA235" i="4"/>
  <c r="W236" i="4"/>
  <c r="AM235" i="4"/>
  <c r="AL236" i="4"/>
  <c r="AO235" i="4" l="1"/>
  <c r="AC234" i="4"/>
  <c r="AB235" i="4"/>
  <c r="Y235" i="4"/>
  <c r="S236" i="4"/>
  <c r="X236" i="4"/>
  <c r="R237" i="4"/>
  <c r="O238" i="4"/>
  <c r="Q238" i="4" s="1"/>
  <c r="AM236" i="4"/>
  <c r="W237" i="4"/>
  <c r="AA236" i="4"/>
  <c r="AL237" i="4"/>
  <c r="AO236" i="4" l="1"/>
  <c r="AC235" i="4"/>
  <c r="AB236" i="4"/>
  <c r="Y236" i="4"/>
  <c r="X237" i="4"/>
  <c r="R238" i="4"/>
  <c r="S237" i="4"/>
  <c r="O239" i="4"/>
  <c r="Q239" i="4" s="1"/>
  <c r="AA237" i="4"/>
  <c r="AM237" i="4"/>
  <c r="W238" i="4"/>
  <c r="AL238" i="4"/>
  <c r="AA238" i="4"/>
  <c r="AO237" i="4" l="1"/>
  <c r="AC236" i="4"/>
  <c r="Y237" i="4"/>
  <c r="AB237" i="4"/>
  <c r="AB238" i="4" s="1"/>
  <c r="X238" i="4"/>
  <c r="S238" i="4"/>
  <c r="R239" i="4"/>
  <c r="O240" i="4"/>
  <c r="Q240" i="4" s="1"/>
  <c r="AM238" i="4"/>
  <c r="W239" i="4"/>
  <c r="AL239" i="4"/>
  <c r="AO238" i="4" l="1"/>
  <c r="Y238" i="4"/>
  <c r="AC237" i="4"/>
  <c r="AC238" i="4" s="1"/>
  <c r="S239" i="4"/>
  <c r="X239" i="4"/>
  <c r="R240" i="4"/>
  <c r="O241" i="4"/>
  <c r="Q241" i="4" s="1"/>
  <c r="AA239" i="4"/>
  <c r="AM239" i="4"/>
  <c r="W240" i="4"/>
  <c r="AA240" i="4"/>
  <c r="AL240" i="4"/>
  <c r="AB239" i="4" l="1"/>
  <c r="AO239" i="4"/>
  <c r="Y239" i="4"/>
  <c r="S240" i="4"/>
  <c r="X240" i="4"/>
  <c r="R241" i="4"/>
  <c r="AC239" i="4"/>
  <c r="AB240" i="4"/>
  <c r="O242" i="4"/>
  <c r="Q242" i="4" s="1"/>
  <c r="AM240" i="4"/>
  <c r="W241" i="4"/>
  <c r="AL241" i="4"/>
  <c r="AA241" i="4"/>
  <c r="AO240" i="4" l="1"/>
  <c r="Y240" i="4"/>
  <c r="X241" i="4"/>
  <c r="R242" i="4"/>
  <c r="S241" i="4"/>
  <c r="AC240" i="4"/>
  <c r="AB241" i="4"/>
  <c r="O243" i="4"/>
  <c r="Q243" i="4" s="1"/>
  <c r="AM241" i="4"/>
  <c r="W242" i="4"/>
  <c r="AL242" i="4"/>
  <c r="AA242" i="4"/>
  <c r="AO241" i="4" l="1"/>
  <c r="Y241" i="4"/>
  <c r="X242" i="4"/>
  <c r="R243" i="4"/>
  <c r="S242" i="4"/>
  <c r="AC241" i="4"/>
  <c r="AB242" i="4"/>
  <c r="O244" i="4"/>
  <c r="Q244" i="4" s="1"/>
  <c r="AM242" i="4"/>
  <c r="AL243" i="4"/>
  <c r="W243" i="4"/>
  <c r="AO242" i="4" l="1"/>
  <c r="Y242" i="4"/>
  <c r="X243" i="4"/>
  <c r="S243" i="4"/>
  <c r="R244" i="4"/>
  <c r="AC242" i="4"/>
  <c r="O245" i="4"/>
  <c r="Q245" i="4" s="1"/>
  <c r="AM243" i="4"/>
  <c r="AL244" i="4"/>
  <c r="W244" i="4"/>
  <c r="AA243" i="4"/>
  <c r="AA244" i="4"/>
  <c r="AO243" i="4" l="1"/>
  <c r="Y243" i="4"/>
  <c r="AB243" i="4"/>
  <c r="AC243" i="4" s="1"/>
  <c r="S244" i="4"/>
  <c r="X244" i="4"/>
  <c r="R245" i="4"/>
  <c r="O246" i="4"/>
  <c r="Q246" i="4" s="1"/>
  <c r="W245" i="4"/>
  <c r="AL245" i="4"/>
  <c r="AM244" i="4"/>
  <c r="AO244" i="4" l="1"/>
  <c r="Y244" i="4"/>
  <c r="AB244" i="4"/>
  <c r="AC244" i="4" s="1"/>
  <c r="X245" i="4"/>
  <c r="R246" i="4"/>
  <c r="S245" i="4"/>
  <c r="O247" i="4"/>
  <c r="Q247" i="4" s="1"/>
  <c r="AA245" i="4"/>
  <c r="AM245" i="4"/>
  <c r="W246" i="4"/>
  <c r="AA246" i="4"/>
  <c r="AL246" i="4"/>
  <c r="AO245" i="4" l="1"/>
  <c r="Y245" i="4"/>
  <c r="AB245" i="4"/>
  <c r="AC245" i="4" s="1"/>
  <c r="X246" i="4"/>
  <c r="R247" i="4"/>
  <c r="S246" i="4"/>
  <c r="O248" i="4"/>
  <c r="Q248" i="4" s="1"/>
  <c r="AL247" i="4"/>
  <c r="W247" i="4"/>
  <c r="AA247" i="4"/>
  <c r="AM246" i="4"/>
  <c r="AO246" i="4" l="1"/>
  <c r="Y246" i="4"/>
  <c r="AB246" i="4"/>
  <c r="AC246" i="4" s="1"/>
  <c r="S247" i="4"/>
  <c r="X247" i="4"/>
  <c r="R248" i="4"/>
  <c r="O249" i="4"/>
  <c r="Q249" i="4" s="1"/>
  <c r="AL248" i="4"/>
  <c r="W248" i="4"/>
  <c r="AM247" i="4"/>
  <c r="AO247" i="4" l="1"/>
  <c r="AB247" i="4"/>
  <c r="AC247" i="4" s="1"/>
  <c r="S248" i="4"/>
  <c r="X248" i="4"/>
  <c r="R249" i="4"/>
  <c r="Y247" i="4"/>
  <c r="O250" i="4"/>
  <c r="Q250" i="4" s="1"/>
  <c r="AM248" i="4"/>
  <c r="W249" i="4"/>
  <c r="AA248" i="4"/>
  <c r="AL249" i="4"/>
  <c r="AO248" i="4" l="1"/>
  <c r="AB248" i="4"/>
  <c r="Y248" i="4"/>
  <c r="S249" i="4"/>
  <c r="X249" i="4"/>
  <c r="R250" i="4"/>
  <c r="O251" i="4"/>
  <c r="Q251" i="4" s="1"/>
  <c r="AA249" i="4"/>
  <c r="AM249" i="4"/>
  <c r="W250" i="4"/>
  <c r="AL250" i="4"/>
  <c r="AB249" i="4" l="1"/>
  <c r="AO249" i="4"/>
  <c r="Y249" i="4"/>
  <c r="AC248" i="4"/>
  <c r="S250" i="4"/>
  <c r="X250" i="4"/>
  <c r="R251" i="4"/>
  <c r="O252" i="4"/>
  <c r="Q252" i="4" s="1"/>
  <c r="AA250" i="4"/>
  <c r="AL251" i="4"/>
  <c r="AM250" i="4"/>
  <c r="W251" i="4"/>
  <c r="AC249" i="4" l="1"/>
  <c r="AO250" i="4"/>
  <c r="Y250" i="4"/>
  <c r="AB250" i="4"/>
  <c r="AC250" i="4" s="1"/>
  <c r="S251" i="4"/>
  <c r="X251" i="4"/>
  <c r="R252" i="4"/>
  <c r="O253" i="4"/>
  <c r="Q253" i="4" s="1"/>
  <c r="AA251" i="4"/>
  <c r="AM251" i="4"/>
  <c r="W252" i="4"/>
  <c r="AL252" i="4"/>
  <c r="AO251" i="4" l="1"/>
  <c r="Y251" i="4"/>
  <c r="AB251" i="4"/>
  <c r="AC251" i="4" s="1"/>
  <c r="S252" i="4"/>
  <c r="X252" i="4"/>
  <c r="R253" i="4"/>
  <c r="O254" i="4"/>
  <c r="Q254" i="4" s="1"/>
  <c r="AA252" i="4"/>
  <c r="W253" i="4"/>
  <c r="AL253" i="4"/>
  <c r="AM252" i="4"/>
  <c r="AO252" i="4" l="1"/>
  <c r="Y252" i="4"/>
  <c r="AB252" i="4"/>
  <c r="AC252" i="4" s="1"/>
  <c r="S253" i="4"/>
  <c r="X253" i="4"/>
  <c r="R254" i="4"/>
  <c r="O255" i="4"/>
  <c r="Q255" i="4" s="1"/>
  <c r="AA253" i="4"/>
  <c r="AM253" i="4"/>
  <c r="AL254" i="4"/>
  <c r="W254" i="4"/>
  <c r="AO253" i="4" l="1"/>
  <c r="Y253" i="4"/>
  <c r="AB253" i="4"/>
  <c r="AC253" i="4" s="1"/>
  <c r="X254" i="4"/>
  <c r="R255" i="4"/>
  <c r="S254" i="4"/>
  <c r="O256" i="4"/>
  <c r="Q256" i="4" s="1"/>
  <c r="AL255" i="4"/>
  <c r="AA254" i="4"/>
  <c r="AM254" i="4"/>
  <c r="W255" i="4"/>
  <c r="AA255" i="4"/>
  <c r="AO254" i="4" l="1"/>
  <c r="Y254" i="4"/>
  <c r="AB254" i="4"/>
  <c r="AC254" i="4" s="1"/>
  <c r="X255" i="4"/>
  <c r="R256" i="4"/>
  <c r="S255" i="4"/>
  <c r="O257" i="4"/>
  <c r="Q257" i="4" s="1"/>
  <c r="AL256" i="4"/>
  <c r="AM255" i="4"/>
  <c r="W256" i="4"/>
  <c r="AA256" i="4" s="1"/>
  <c r="AO255" i="4" l="1"/>
  <c r="Y255" i="4"/>
  <c r="AB255" i="4"/>
  <c r="AC255" i="4" s="1"/>
  <c r="X256" i="4"/>
  <c r="R257" i="4"/>
  <c r="S256" i="4"/>
  <c r="O258" i="4"/>
  <c r="Q258" i="4" s="1"/>
  <c r="AL257" i="4"/>
  <c r="W257" i="4"/>
  <c r="AM256" i="4"/>
  <c r="AO256" i="4" l="1"/>
  <c r="Y256" i="4"/>
  <c r="AB256" i="4"/>
  <c r="AC256" i="4" s="1"/>
  <c r="X257" i="4"/>
  <c r="R258" i="4"/>
  <c r="S257" i="4"/>
  <c r="O259" i="4"/>
  <c r="Q259" i="4" s="1"/>
  <c r="AA257" i="4"/>
  <c r="AM257" i="4"/>
  <c r="W258" i="4"/>
  <c r="AA258" i="4"/>
  <c r="AL258" i="4"/>
  <c r="AO257" i="4" l="1"/>
  <c r="Y257" i="4"/>
  <c r="AB257" i="4"/>
  <c r="AC257" i="4" s="1"/>
  <c r="X258" i="4"/>
  <c r="R259" i="4"/>
  <c r="S258" i="4"/>
  <c r="O260" i="4"/>
  <c r="Q260" i="4" s="1"/>
  <c r="W259" i="4"/>
  <c r="AA259" i="4"/>
  <c r="AL259" i="4"/>
  <c r="AM258" i="4"/>
  <c r="AO258" i="4" l="1"/>
  <c r="Y258" i="4"/>
  <c r="AB258" i="4"/>
  <c r="AB259" i="4" s="1"/>
  <c r="X259" i="4"/>
  <c r="R260" i="4"/>
  <c r="S259" i="4"/>
  <c r="O261" i="4"/>
  <c r="Q261" i="4" s="1"/>
  <c r="W260" i="4"/>
  <c r="AL260" i="4"/>
  <c r="AM259" i="4"/>
  <c r="AO259" i="4" l="1"/>
  <c r="Y259" i="4"/>
  <c r="AC258" i="4"/>
  <c r="AC259" i="4" s="1"/>
  <c r="X260" i="4"/>
  <c r="R261" i="4"/>
  <c r="S260" i="4"/>
  <c r="O262" i="4"/>
  <c r="Q262" i="4" s="1"/>
  <c r="AA260" i="4"/>
  <c r="AM260" i="4"/>
  <c r="W261" i="4"/>
  <c r="AL261" i="4"/>
  <c r="AA261" i="4"/>
  <c r="AB260" i="4" l="1"/>
  <c r="AC260" i="4" s="1"/>
  <c r="AO260" i="4"/>
  <c r="Y260" i="4"/>
  <c r="X261" i="4"/>
  <c r="S261" i="4"/>
  <c r="R262" i="4"/>
  <c r="O263" i="4"/>
  <c r="Q263" i="4" s="1"/>
  <c r="AM261" i="4"/>
  <c r="W262" i="4"/>
  <c r="AL262" i="4"/>
  <c r="AB261" i="4" l="1"/>
  <c r="AO261" i="4"/>
  <c r="Y261" i="4"/>
  <c r="X262" i="4"/>
  <c r="R263" i="4"/>
  <c r="S262" i="4"/>
  <c r="AC261" i="4"/>
  <c r="O264" i="4"/>
  <c r="Q264" i="4" s="1"/>
  <c r="AA262" i="4"/>
  <c r="W263" i="4"/>
  <c r="AM262" i="4"/>
  <c r="AL263" i="4"/>
  <c r="Y262" i="4" l="1"/>
  <c r="AO262" i="4"/>
  <c r="AB262" i="4"/>
  <c r="AC262" i="4" s="1"/>
  <c r="X263" i="4"/>
  <c r="R264" i="4"/>
  <c r="S263" i="4"/>
  <c r="O265" i="4"/>
  <c r="Q265" i="4" s="1"/>
  <c r="AA263" i="4"/>
  <c r="AM263" i="4"/>
  <c r="W264" i="4"/>
  <c r="AA264" i="4" s="1"/>
  <c r="AL264" i="4"/>
  <c r="Y263" i="4" l="1"/>
  <c r="AO263" i="4"/>
  <c r="AB263" i="4"/>
  <c r="AC263" i="4" s="1"/>
  <c r="X264" i="4"/>
  <c r="R265" i="4"/>
  <c r="S264" i="4"/>
  <c r="O266" i="4"/>
  <c r="Q266" i="4" s="1"/>
  <c r="AL265" i="4"/>
  <c r="AM264" i="4"/>
  <c r="W265" i="4"/>
  <c r="Y264" i="4" l="1"/>
  <c r="AO264" i="4"/>
  <c r="AB264" i="4"/>
  <c r="X265" i="4"/>
  <c r="R266" i="4"/>
  <c r="S265" i="4"/>
  <c r="O267" i="4"/>
  <c r="Q267" i="4" s="1"/>
  <c r="AA265" i="4"/>
  <c r="AM265" i="4"/>
  <c r="AL266" i="4"/>
  <c r="W266" i="4"/>
  <c r="AA266" i="4"/>
  <c r="AB265" i="4" l="1"/>
  <c r="AB266" i="4" s="1"/>
  <c r="Y265" i="4"/>
  <c r="AO265" i="4"/>
  <c r="AC264" i="4"/>
  <c r="X266" i="4"/>
  <c r="S266" i="4"/>
  <c r="R267" i="4"/>
  <c r="O268" i="4"/>
  <c r="Q268" i="4" s="1"/>
  <c r="AM266" i="4"/>
  <c r="W267" i="4"/>
  <c r="AL267" i="4"/>
  <c r="AA267" i="4"/>
  <c r="AC265" i="4" l="1"/>
  <c r="AC266" i="4" s="1"/>
  <c r="Y266" i="4"/>
  <c r="AO266" i="4"/>
  <c r="S267" i="4"/>
  <c r="X267" i="4"/>
  <c r="R268" i="4"/>
  <c r="AB267" i="4"/>
  <c r="O269" i="4"/>
  <c r="Q269" i="4" s="1"/>
  <c r="AM267" i="4"/>
  <c r="W268" i="4"/>
  <c r="AL268" i="4"/>
  <c r="AO267" i="4" l="1"/>
  <c r="S268" i="4"/>
  <c r="X268" i="4"/>
  <c r="R269" i="4"/>
  <c r="Y267" i="4"/>
  <c r="AC267" i="4"/>
  <c r="O270" i="4"/>
  <c r="Q270" i="4" s="1"/>
  <c r="W269" i="4"/>
  <c r="AA268" i="4"/>
  <c r="AM268" i="4"/>
  <c r="AL269" i="4"/>
  <c r="AA269" i="4"/>
  <c r="AO268" i="4" l="1"/>
  <c r="AB268" i="4"/>
  <c r="AC268" i="4" s="1"/>
  <c r="S269" i="4"/>
  <c r="Y268" i="4"/>
  <c r="X269" i="4"/>
  <c r="R270" i="4"/>
  <c r="O271" i="4"/>
  <c r="Q271" i="4" s="1"/>
  <c r="W270" i="4"/>
  <c r="AM269" i="4"/>
  <c r="AL270" i="4"/>
  <c r="AO269" i="4" l="1"/>
  <c r="AB269" i="4"/>
  <c r="AC269" i="4" s="1"/>
  <c r="Y269" i="4"/>
  <c r="X270" i="4"/>
  <c r="R271" i="4"/>
  <c r="S270" i="4"/>
  <c r="O272" i="4"/>
  <c r="Q272" i="4" s="1"/>
  <c r="AA270" i="4"/>
  <c r="W271" i="4"/>
  <c r="AL271" i="4"/>
  <c r="AM270" i="4"/>
  <c r="AO270" i="4" l="1"/>
  <c r="AB270" i="4"/>
  <c r="Y270" i="4"/>
  <c r="X271" i="4"/>
  <c r="R272" i="4"/>
  <c r="S271" i="4"/>
  <c r="O273" i="4"/>
  <c r="Q273" i="4" s="1"/>
  <c r="AA271" i="4"/>
  <c r="AM271" i="4"/>
  <c r="W272" i="4"/>
  <c r="AL272" i="4"/>
  <c r="AA272" i="4"/>
  <c r="AB271" i="4" l="1"/>
  <c r="AO271" i="4"/>
  <c r="AC270" i="4"/>
  <c r="AC271" i="4" s="1"/>
  <c r="Y271" i="4"/>
  <c r="S272" i="4"/>
  <c r="X272" i="4"/>
  <c r="R273" i="4"/>
  <c r="AB272" i="4"/>
  <c r="O274" i="4"/>
  <c r="Q274" i="4" s="1"/>
  <c r="AM272" i="4"/>
  <c r="W273" i="4"/>
  <c r="AL273" i="4"/>
  <c r="AA273" i="4"/>
  <c r="AO272" i="4" l="1"/>
  <c r="Y272" i="4"/>
  <c r="S273" i="4"/>
  <c r="X273" i="4"/>
  <c r="R274" i="4"/>
  <c r="AC272" i="4"/>
  <c r="AB273" i="4"/>
  <c r="O275" i="4"/>
  <c r="Q275" i="4" s="1"/>
  <c r="AM273" i="4"/>
  <c r="W274" i="4"/>
  <c r="AL274" i="4"/>
  <c r="AO273" i="4" l="1"/>
  <c r="Y273" i="4"/>
  <c r="R275" i="4"/>
  <c r="X274" i="4"/>
  <c r="S274" i="4"/>
  <c r="AC273" i="4"/>
  <c r="O276" i="4"/>
  <c r="Q276" i="4" s="1"/>
  <c r="AL275" i="4"/>
  <c r="AA274" i="4"/>
  <c r="W275" i="4"/>
  <c r="AM274" i="4"/>
  <c r="AO274" i="4" l="1"/>
  <c r="Y274" i="4"/>
  <c r="AB274" i="4"/>
  <c r="AC274" i="4" s="1"/>
  <c r="R276" i="4"/>
  <c r="S275" i="4"/>
  <c r="X275" i="4"/>
  <c r="O277" i="4"/>
  <c r="Q277" i="4" s="1"/>
  <c r="AM275" i="4"/>
  <c r="AA275" i="4"/>
  <c r="AL276" i="4"/>
  <c r="W276" i="4"/>
  <c r="AO275" i="4" l="1"/>
  <c r="AB275" i="4"/>
  <c r="S276" i="4"/>
  <c r="X276" i="4"/>
  <c r="Y275" i="4"/>
  <c r="R277" i="4"/>
  <c r="O278" i="4"/>
  <c r="Q278" i="4" s="1"/>
  <c r="W277" i="4"/>
  <c r="AL277" i="4"/>
  <c r="AM276" i="4"/>
  <c r="AA276" i="4"/>
  <c r="AO276" i="4" l="1"/>
  <c r="AB276" i="4"/>
  <c r="AC275" i="4"/>
  <c r="Y276" i="4"/>
  <c r="S277" i="4"/>
  <c r="X277" i="4"/>
  <c r="R278" i="4"/>
  <c r="O279" i="4"/>
  <c r="Q279" i="4" s="1"/>
  <c r="AA277" i="4"/>
  <c r="W278" i="4"/>
  <c r="AM277" i="4"/>
  <c r="AL278" i="4"/>
  <c r="AB277" i="4" l="1"/>
  <c r="AO277" i="4"/>
  <c r="AC276" i="4"/>
  <c r="S278" i="4"/>
  <c r="Y277" i="4"/>
  <c r="X278" i="4"/>
  <c r="R279" i="4"/>
  <c r="O280" i="4"/>
  <c r="Q280" i="4" s="1"/>
  <c r="AA278" i="4"/>
  <c r="AM278" i="4"/>
  <c r="AL279" i="4"/>
  <c r="W279" i="4"/>
  <c r="AA279" i="4" s="1"/>
  <c r="AC277" i="4" l="1"/>
  <c r="AO278" i="4"/>
  <c r="AB278" i="4"/>
  <c r="AC278" i="4" s="1"/>
  <c r="S279" i="4"/>
  <c r="Y278" i="4"/>
  <c r="X279" i="4"/>
  <c r="R280" i="4"/>
  <c r="O281" i="4"/>
  <c r="Q281" i="4" s="1"/>
  <c r="AL280" i="4"/>
  <c r="W280" i="4"/>
  <c r="AA280" i="4"/>
  <c r="AM279" i="4"/>
  <c r="AO279" i="4" l="1"/>
  <c r="Y279" i="4"/>
  <c r="AB279" i="4"/>
  <c r="AC279" i="4" s="1"/>
  <c r="X280" i="4"/>
  <c r="R281" i="4"/>
  <c r="S280" i="4"/>
  <c r="O282" i="4"/>
  <c r="Q282" i="4" s="1"/>
  <c r="W281" i="4"/>
  <c r="AL281" i="4"/>
  <c r="AM280" i="4"/>
  <c r="AA281" i="4"/>
  <c r="AO280" i="4" l="1"/>
  <c r="Y280" i="4"/>
  <c r="AB280" i="4"/>
  <c r="AC280" i="4" s="1"/>
  <c r="X281" i="4"/>
  <c r="R282" i="4"/>
  <c r="S281" i="4"/>
  <c r="O283" i="4"/>
  <c r="Q283" i="4" s="1"/>
  <c r="W282" i="4"/>
  <c r="AM281" i="4"/>
  <c r="AL282" i="4"/>
  <c r="AA282" i="4"/>
  <c r="AO281" i="4" l="1"/>
  <c r="Y281" i="4"/>
  <c r="AB281" i="4"/>
  <c r="AC281" i="4" s="1"/>
  <c r="X282" i="4"/>
  <c r="R283" i="4"/>
  <c r="S282" i="4"/>
  <c r="O284" i="4"/>
  <c r="Q284" i="4" s="1"/>
  <c r="W283" i="4"/>
  <c r="AM282" i="4"/>
  <c r="AL283" i="4"/>
  <c r="AO282" i="4" l="1"/>
  <c r="Y282" i="4"/>
  <c r="AB282" i="4"/>
  <c r="AC282" i="4" s="1"/>
  <c r="R284" i="4"/>
  <c r="S283" i="4"/>
  <c r="X283" i="4"/>
  <c r="O285" i="4"/>
  <c r="Q285" i="4" s="1"/>
  <c r="AA283" i="4"/>
  <c r="W284" i="4"/>
  <c r="AM283" i="4"/>
  <c r="AL284" i="4"/>
  <c r="AO283" i="4" l="1"/>
  <c r="AB283" i="4"/>
  <c r="AC283" i="4" s="1"/>
  <c r="X284" i="4"/>
  <c r="S284" i="4"/>
  <c r="R285" i="4"/>
  <c r="Y283" i="4"/>
  <c r="O286" i="4"/>
  <c r="Q286" i="4" s="1"/>
  <c r="AM284" i="4"/>
  <c r="AL285" i="4"/>
  <c r="W285" i="4"/>
  <c r="AA284" i="4"/>
  <c r="AO284" i="4" l="1"/>
  <c r="AB284" i="4"/>
  <c r="AC284" i="4" s="1"/>
  <c r="Y284" i="4"/>
  <c r="X285" i="4"/>
  <c r="R286" i="4"/>
  <c r="S285" i="4"/>
  <c r="O287" i="4"/>
  <c r="Q287" i="4" s="1"/>
  <c r="W286" i="4"/>
  <c r="AL286" i="4"/>
  <c r="AA285" i="4"/>
  <c r="AM285" i="4"/>
  <c r="AO285" i="4" l="1"/>
  <c r="AB285" i="4"/>
  <c r="AC285" i="4" s="1"/>
  <c r="Y285" i="4"/>
  <c r="X286" i="4"/>
  <c r="R287" i="4"/>
  <c r="S286" i="4"/>
  <c r="O288" i="4"/>
  <c r="Q288" i="4" s="1"/>
  <c r="AA286" i="4"/>
  <c r="AM286" i="4"/>
  <c r="AL287" i="4"/>
  <c r="W287" i="4"/>
  <c r="AO286" i="4" l="1"/>
  <c r="Y286" i="4"/>
  <c r="AB286" i="4"/>
  <c r="X287" i="4"/>
  <c r="R288" i="4"/>
  <c r="S287" i="4"/>
  <c r="O289" i="4"/>
  <c r="Q289" i="4" s="1"/>
  <c r="AA287" i="4"/>
  <c r="AM287" i="4"/>
  <c r="AL288" i="4"/>
  <c r="W288" i="4"/>
  <c r="AB287" i="4" l="1"/>
  <c r="AO287" i="4"/>
  <c r="AC286" i="4"/>
  <c r="AC287" i="4" s="1"/>
  <c r="Y287" i="4"/>
  <c r="X288" i="4"/>
  <c r="R289" i="4"/>
  <c r="S288" i="4"/>
  <c r="O290" i="4"/>
  <c r="Q290" i="4" s="1"/>
  <c r="AA288" i="4"/>
  <c r="W289" i="4"/>
  <c r="AA289" i="4"/>
  <c r="AL289" i="4"/>
  <c r="AM288" i="4"/>
  <c r="AB288" i="4" l="1"/>
  <c r="AO288" i="4"/>
  <c r="Y288" i="4"/>
  <c r="X289" i="4"/>
  <c r="R290" i="4"/>
  <c r="S289" i="4"/>
  <c r="AC288" i="4"/>
  <c r="AB289" i="4"/>
  <c r="O291" i="4"/>
  <c r="Q291" i="4" s="1"/>
  <c r="AM289" i="4"/>
  <c r="W290" i="4"/>
  <c r="AA290" i="4"/>
  <c r="AL290" i="4"/>
  <c r="AO289" i="4" l="1"/>
  <c r="Y289" i="4"/>
  <c r="X290" i="4"/>
  <c r="R291" i="4"/>
  <c r="S290" i="4"/>
  <c r="AC289" i="4"/>
  <c r="AB290" i="4"/>
  <c r="O292" i="4"/>
  <c r="Q292" i="4" s="1"/>
  <c r="W291" i="4"/>
  <c r="AM290" i="4"/>
  <c r="AL291" i="4"/>
  <c r="AA291" i="4"/>
  <c r="AO290" i="4" l="1"/>
  <c r="Y290" i="4"/>
  <c r="S291" i="4"/>
  <c r="X291" i="4"/>
  <c r="R292" i="4"/>
  <c r="AC290" i="4"/>
  <c r="AB291" i="4"/>
  <c r="O293" i="4"/>
  <c r="Q293" i="4" s="1"/>
  <c r="W292" i="4"/>
  <c r="AL292" i="4"/>
  <c r="AM291" i="4"/>
  <c r="AO291" i="4" l="1"/>
  <c r="S292" i="4"/>
  <c r="Y291" i="4"/>
  <c r="X292" i="4"/>
  <c r="R293" i="4"/>
  <c r="AC291" i="4"/>
  <c r="O294" i="4"/>
  <c r="Q294" i="4" s="1"/>
  <c r="AA292" i="4"/>
  <c r="W293" i="4"/>
  <c r="AL293" i="4"/>
  <c r="AM292" i="4"/>
  <c r="AA293" i="4"/>
  <c r="AO292" i="4" l="1"/>
  <c r="Y292" i="4"/>
  <c r="AB292" i="4"/>
  <c r="AC292" i="4" s="1"/>
  <c r="X293" i="4"/>
  <c r="R294" i="4"/>
  <c r="S293" i="4"/>
  <c r="O295" i="4"/>
  <c r="Q295" i="4" s="1"/>
  <c r="AM293" i="4"/>
  <c r="AL294" i="4"/>
  <c r="W294" i="4"/>
  <c r="AA294" i="4" s="1"/>
  <c r="AO293" i="4" l="1"/>
  <c r="Y293" i="4"/>
  <c r="AB293" i="4"/>
  <c r="AB294" i="4" s="1"/>
  <c r="X294" i="4"/>
  <c r="R295" i="4"/>
  <c r="S294" i="4"/>
  <c r="O296" i="4"/>
  <c r="Q296" i="4" s="1"/>
  <c r="AL295" i="4"/>
  <c r="W295" i="4"/>
  <c r="AM294" i="4"/>
  <c r="AO294" i="4" l="1"/>
  <c r="Y294" i="4"/>
  <c r="AC293" i="4"/>
  <c r="AC294" i="4" s="1"/>
  <c r="X295" i="4"/>
  <c r="R296" i="4"/>
  <c r="S295" i="4"/>
  <c r="O297" i="4"/>
  <c r="Q297" i="4" s="1"/>
  <c r="AA295" i="4"/>
  <c r="AM295" i="4"/>
  <c r="AL296" i="4"/>
  <c r="W296" i="4"/>
  <c r="AB295" i="4" l="1"/>
  <c r="AO295" i="4"/>
  <c r="Y295" i="4"/>
  <c r="X296" i="4"/>
  <c r="R297" i="4"/>
  <c r="S296" i="4"/>
  <c r="AC295" i="4"/>
  <c r="O298" i="4"/>
  <c r="Q298" i="4" s="1"/>
  <c r="AA296" i="4"/>
  <c r="AL297" i="4"/>
  <c r="AM296" i="4"/>
  <c r="W297" i="4"/>
  <c r="AA297" i="4" s="1"/>
  <c r="AB296" i="4" l="1"/>
  <c r="AO296" i="4"/>
  <c r="Y296" i="4"/>
  <c r="X297" i="4"/>
  <c r="R298" i="4"/>
  <c r="S297" i="4"/>
  <c r="AC296" i="4"/>
  <c r="AB297" i="4"/>
  <c r="O299" i="4"/>
  <c r="Q299" i="4" s="1"/>
  <c r="AM297" i="4"/>
  <c r="W298" i="4"/>
  <c r="AL298" i="4"/>
  <c r="AA298" i="4"/>
  <c r="AO297" i="4" l="1"/>
  <c r="Y297" i="4"/>
  <c r="X298" i="4"/>
  <c r="S298" i="4"/>
  <c r="R299" i="4"/>
  <c r="AC297" i="4"/>
  <c r="AB298" i="4"/>
  <c r="O300" i="4"/>
  <c r="Q300" i="4" s="1"/>
  <c r="AM298" i="4"/>
  <c r="W299" i="4"/>
  <c r="AL299" i="4"/>
  <c r="AA299" i="4"/>
  <c r="AO298" i="4" l="1"/>
  <c r="Y298" i="4"/>
  <c r="X299" i="4"/>
  <c r="R300" i="4"/>
  <c r="S299" i="4"/>
  <c r="AC298" i="4"/>
  <c r="AB299" i="4"/>
  <c r="O301" i="4"/>
  <c r="Q301" i="4" s="1"/>
  <c r="AM299" i="4"/>
  <c r="W300" i="4"/>
  <c r="AL300" i="4"/>
  <c r="AA300" i="4"/>
  <c r="AO299" i="4" l="1"/>
  <c r="Y299" i="4"/>
  <c r="X300" i="4"/>
  <c r="R301" i="4"/>
  <c r="S300" i="4"/>
  <c r="AC299" i="4"/>
  <c r="AB300" i="4"/>
  <c r="O302" i="4"/>
  <c r="Q302" i="4" s="1"/>
  <c r="AM300" i="4"/>
  <c r="W301" i="4"/>
  <c r="AL301" i="4"/>
  <c r="AA301" i="4"/>
  <c r="AO300" i="4" l="1"/>
  <c r="Y300" i="4"/>
  <c r="X301" i="4"/>
  <c r="R302" i="4"/>
  <c r="S301" i="4"/>
  <c r="AC300" i="4"/>
  <c r="AB301" i="4"/>
  <c r="O303" i="4"/>
  <c r="Q303" i="4" s="1"/>
  <c r="W302" i="4"/>
  <c r="AA302" i="4"/>
  <c r="AM301" i="4"/>
  <c r="AL302" i="4"/>
  <c r="AO301" i="4" l="1"/>
  <c r="Y301" i="4"/>
  <c r="X302" i="4"/>
  <c r="R303" i="4"/>
  <c r="S302" i="4"/>
  <c r="AC301" i="4"/>
  <c r="AB302" i="4"/>
  <c r="O304" i="4"/>
  <c r="Q304" i="4" s="1"/>
  <c r="AM302" i="4"/>
  <c r="W303" i="4"/>
  <c r="AA303" i="4"/>
  <c r="AL303" i="4"/>
  <c r="AO302" i="4" l="1"/>
  <c r="Y302" i="4"/>
  <c r="X303" i="4"/>
  <c r="S303" i="4"/>
  <c r="R304" i="4"/>
  <c r="AC302" i="4"/>
  <c r="AB303" i="4"/>
  <c r="O305" i="4"/>
  <c r="Q305" i="4" s="1"/>
  <c r="AM303" i="4"/>
  <c r="W304" i="4"/>
  <c r="AA304" i="4"/>
  <c r="AL304" i="4"/>
  <c r="AO303" i="4" l="1"/>
  <c r="Y303" i="4"/>
  <c r="S304" i="4"/>
  <c r="X304" i="4"/>
  <c r="R305" i="4"/>
  <c r="AC303" i="4"/>
  <c r="AB304" i="4"/>
  <c r="O306" i="4"/>
  <c r="Q306" i="4" s="1"/>
  <c r="AM304" i="4"/>
  <c r="W305" i="4"/>
  <c r="AL305" i="4"/>
  <c r="AA305" i="4"/>
  <c r="AO304" i="4" l="1"/>
  <c r="Y304" i="4"/>
  <c r="S305" i="4"/>
  <c r="X305" i="4"/>
  <c r="R306" i="4"/>
  <c r="AC304" i="4"/>
  <c r="AB305" i="4"/>
  <c r="O307" i="4"/>
  <c r="Q307" i="4" s="1"/>
  <c r="AM305" i="4"/>
  <c r="AL306" i="4"/>
  <c r="W306" i="4"/>
  <c r="AO305" i="4" l="1"/>
  <c r="Y305" i="4"/>
  <c r="S306" i="4"/>
  <c r="X306" i="4"/>
  <c r="R307" i="4"/>
  <c r="AC305" i="4"/>
  <c r="O308" i="4"/>
  <c r="Q308" i="4" s="1"/>
  <c r="AA306" i="4"/>
  <c r="W307" i="4"/>
  <c r="AM306" i="4"/>
  <c r="AL307" i="4"/>
  <c r="AA307" i="4"/>
  <c r="Y306" i="4" l="1"/>
  <c r="AO306" i="4"/>
  <c r="S307" i="4"/>
  <c r="AB306" i="4"/>
  <c r="AB307" i="4" s="1"/>
  <c r="X307" i="4"/>
  <c r="R308" i="4"/>
  <c r="O309" i="4"/>
  <c r="Q309" i="4" s="1"/>
  <c r="W308" i="4"/>
  <c r="AL308" i="4"/>
  <c r="AM307" i="4"/>
  <c r="AO307" i="4" l="1"/>
  <c r="S308" i="4"/>
  <c r="AC306" i="4"/>
  <c r="AC307" i="4" s="1"/>
  <c r="X308" i="4"/>
  <c r="R309" i="4"/>
  <c r="Y307" i="4"/>
  <c r="O310" i="4"/>
  <c r="Q310" i="4" s="1"/>
  <c r="AL309" i="4"/>
  <c r="AA308" i="4"/>
  <c r="AM308" i="4"/>
  <c r="W309" i="4"/>
  <c r="AA309" i="4" s="1"/>
  <c r="AO308" i="4" l="1"/>
  <c r="S309" i="4"/>
  <c r="AB308" i="4"/>
  <c r="AB309" i="4" s="1"/>
  <c r="Y308" i="4"/>
  <c r="X309" i="4"/>
  <c r="R310" i="4"/>
  <c r="O311" i="4"/>
  <c r="Q311" i="4" s="1"/>
  <c r="AM309" i="4"/>
  <c r="AL310" i="4"/>
  <c r="W310" i="4"/>
  <c r="AO309" i="4" l="1"/>
  <c r="S310" i="4"/>
  <c r="AC308" i="4"/>
  <c r="AC309" i="4" s="1"/>
  <c r="Y309" i="4"/>
  <c r="X310" i="4"/>
  <c r="R311" i="4"/>
  <c r="O312" i="4"/>
  <c r="Q312" i="4" s="1"/>
  <c r="AA310" i="4"/>
  <c r="AM310" i="4"/>
  <c r="W311" i="4"/>
  <c r="AA311" i="4"/>
  <c r="AL311" i="4"/>
  <c r="AO310" i="4" l="1"/>
  <c r="S311" i="4"/>
  <c r="AB310" i="4"/>
  <c r="AC310" i="4" s="1"/>
  <c r="Y310" i="4"/>
  <c r="X311" i="4"/>
  <c r="R312" i="4"/>
  <c r="O313" i="4"/>
  <c r="Q313" i="4" s="1"/>
  <c r="AL312" i="4"/>
  <c r="W312" i="4"/>
  <c r="AM311" i="4"/>
  <c r="AO311" i="4" l="1"/>
  <c r="S312" i="4"/>
  <c r="AB311" i="4"/>
  <c r="AC311" i="4" s="1"/>
  <c r="Y311" i="4"/>
  <c r="X312" i="4"/>
  <c r="R313" i="4"/>
  <c r="O314" i="4"/>
  <c r="Q314" i="4" s="1"/>
  <c r="W313" i="4"/>
  <c r="AA313" i="4"/>
  <c r="AM312" i="4"/>
  <c r="AL313" i="4"/>
  <c r="AA312" i="4"/>
  <c r="AO312" i="4" l="1"/>
  <c r="S313" i="4"/>
  <c r="Y312" i="4"/>
  <c r="AB312" i="4"/>
  <c r="AC312" i="4" s="1"/>
  <c r="X313" i="4"/>
  <c r="R314" i="4"/>
  <c r="O315" i="4"/>
  <c r="Q315" i="4" s="1"/>
  <c r="W314" i="4"/>
  <c r="AL314" i="4"/>
  <c r="AM313" i="4"/>
  <c r="S314" i="4" l="1"/>
  <c r="AO313" i="4"/>
  <c r="AB313" i="4"/>
  <c r="AC313" i="4" s="1"/>
  <c r="X314" i="4"/>
  <c r="R315" i="4"/>
  <c r="Y313" i="4"/>
  <c r="O316" i="4"/>
  <c r="Q316" i="4" s="1"/>
  <c r="AA314" i="4"/>
  <c r="AM314" i="4"/>
  <c r="AL315" i="4"/>
  <c r="W315" i="4"/>
  <c r="S315" i="4" l="1"/>
  <c r="AO314" i="4"/>
  <c r="AB314" i="4"/>
  <c r="AC314" i="4" s="1"/>
  <c r="Y314" i="4"/>
  <c r="X315" i="4"/>
  <c r="R316" i="4"/>
  <c r="O317" i="4"/>
  <c r="Q317" i="4" s="1"/>
  <c r="AA315" i="4"/>
  <c r="AM315" i="4"/>
  <c r="AL316" i="4"/>
  <c r="W316" i="4"/>
  <c r="S316" i="4" l="1"/>
  <c r="AO315" i="4"/>
  <c r="AB315" i="4"/>
  <c r="AC315" i="4" s="1"/>
  <c r="Y315" i="4"/>
  <c r="X316" i="4"/>
  <c r="R317" i="4"/>
  <c r="O318" i="4"/>
  <c r="Q318" i="4" s="1"/>
  <c r="AM316" i="4"/>
  <c r="W317" i="4"/>
  <c r="AA317" i="4" s="1"/>
  <c r="AL317" i="4"/>
  <c r="AA316" i="4"/>
  <c r="S317" i="4" l="1"/>
  <c r="AO316" i="4"/>
  <c r="Y316" i="4"/>
  <c r="AB316" i="4"/>
  <c r="AC316" i="4" s="1"/>
  <c r="X317" i="4"/>
  <c r="R318" i="4"/>
  <c r="O319" i="4"/>
  <c r="Q319" i="4" s="1"/>
  <c r="W318" i="4"/>
  <c r="AL318" i="4"/>
  <c r="AM317" i="4"/>
  <c r="S318" i="4" l="1"/>
  <c r="AO317" i="4"/>
  <c r="AB317" i="4"/>
  <c r="AC317" i="4" s="1"/>
  <c r="Y317" i="4"/>
  <c r="X318" i="4"/>
  <c r="R319" i="4"/>
  <c r="O320" i="4"/>
  <c r="Q320" i="4" s="1"/>
  <c r="W319" i="4"/>
  <c r="AL319" i="4"/>
  <c r="AM318" i="4"/>
  <c r="AA319" i="4"/>
  <c r="AA318" i="4"/>
  <c r="S319" i="4" l="1"/>
  <c r="AO318" i="4"/>
  <c r="Y318" i="4"/>
  <c r="AB318" i="4"/>
  <c r="AC318" i="4" s="1"/>
  <c r="X319" i="4"/>
  <c r="R320" i="4"/>
  <c r="O321" i="4"/>
  <c r="Q321" i="4" s="1"/>
  <c r="AL320" i="4"/>
  <c r="W320" i="4"/>
  <c r="AM319" i="4"/>
  <c r="AA320" i="4"/>
  <c r="S320" i="4" l="1"/>
  <c r="AO319" i="4"/>
  <c r="AB319" i="4"/>
  <c r="AC319" i="4" s="1"/>
  <c r="Y319" i="4"/>
  <c r="X320" i="4"/>
  <c r="R321" i="4"/>
  <c r="O322" i="4"/>
  <c r="Q322" i="4" s="1"/>
  <c r="AM320" i="4"/>
  <c r="W321" i="4"/>
  <c r="AL321" i="4"/>
  <c r="S321" i="4" l="1"/>
  <c r="AB320" i="4"/>
  <c r="AC320" i="4" s="1"/>
  <c r="AO320" i="4"/>
  <c r="Y320" i="4"/>
  <c r="R322" i="4"/>
  <c r="X321" i="4"/>
  <c r="O323" i="4"/>
  <c r="Q323" i="4" s="1"/>
  <c r="W322" i="4"/>
  <c r="AM321" i="4"/>
  <c r="AA321" i="4"/>
  <c r="AL322" i="4"/>
  <c r="S322" i="4" l="1"/>
  <c r="AO321" i="4"/>
  <c r="Y321" i="4"/>
  <c r="AB321" i="4"/>
  <c r="AC321" i="4" s="1"/>
  <c r="R323" i="4"/>
  <c r="X322" i="4"/>
  <c r="O324" i="4"/>
  <c r="Q324" i="4" s="1"/>
  <c r="W323" i="4"/>
  <c r="AM322" i="4"/>
  <c r="AA322" i="4"/>
  <c r="AL323" i="4"/>
  <c r="S323" i="4" l="1"/>
  <c r="AO322" i="4"/>
  <c r="Y322" i="4"/>
  <c r="AB322" i="4"/>
  <c r="AC322" i="4" s="1"/>
  <c r="R324" i="4"/>
  <c r="X323" i="4"/>
  <c r="O325" i="4"/>
  <c r="Q325" i="4" s="1"/>
  <c r="AA323" i="4"/>
  <c r="W324" i="4"/>
  <c r="AM323" i="4"/>
  <c r="AL324" i="4"/>
  <c r="S324" i="4" l="1"/>
  <c r="AO323" i="4"/>
  <c r="AB323" i="4"/>
  <c r="AC323" i="4" s="1"/>
  <c r="X324" i="4"/>
  <c r="R325" i="4"/>
  <c r="Y323" i="4"/>
  <c r="O326" i="4"/>
  <c r="Q326" i="4" s="1"/>
  <c r="AA324" i="4"/>
  <c r="AL325" i="4"/>
  <c r="W325" i="4"/>
  <c r="AM324" i="4"/>
  <c r="S325" i="4" l="1"/>
  <c r="AO324" i="4"/>
  <c r="AB324" i="4"/>
  <c r="AC324" i="4" s="1"/>
  <c r="Y324" i="4"/>
  <c r="X325" i="4"/>
  <c r="R326" i="4"/>
  <c r="O327" i="4"/>
  <c r="Q327" i="4" s="1"/>
  <c r="AM325" i="4"/>
  <c r="W326" i="4"/>
  <c r="AL326" i="4"/>
  <c r="AA325" i="4"/>
  <c r="AO325" i="4" l="1"/>
  <c r="AB325" i="4"/>
  <c r="Y325" i="4"/>
  <c r="R327" i="4"/>
  <c r="X326" i="4"/>
  <c r="S326" i="4"/>
  <c r="O328" i="4"/>
  <c r="Q328" i="4" s="1"/>
  <c r="AM326" i="4"/>
  <c r="AL327" i="4"/>
  <c r="AA326" i="4"/>
  <c r="W327" i="4"/>
  <c r="AO326" i="4" l="1"/>
  <c r="AB326" i="4"/>
  <c r="AC325" i="4"/>
  <c r="Y326" i="4"/>
  <c r="R328" i="4"/>
  <c r="S327" i="4"/>
  <c r="X327" i="4"/>
  <c r="O329" i="4"/>
  <c r="Q329" i="4" s="1"/>
  <c r="W328" i="4"/>
  <c r="AA327" i="4"/>
  <c r="AL328" i="4"/>
  <c r="AM327" i="4"/>
  <c r="AO327" i="4" l="1"/>
  <c r="AB327" i="4"/>
  <c r="AC326" i="4"/>
  <c r="S328" i="4"/>
  <c r="X328" i="4"/>
  <c r="R329" i="4"/>
  <c r="Y327" i="4"/>
  <c r="O330" i="4"/>
  <c r="Q330" i="4" s="1"/>
  <c r="AM328" i="4"/>
  <c r="W329" i="4"/>
  <c r="AA328" i="4"/>
  <c r="AL329" i="4"/>
  <c r="AO328" i="4" l="1"/>
  <c r="AC327" i="4"/>
  <c r="AB328" i="4"/>
  <c r="Y328" i="4"/>
  <c r="X329" i="4"/>
  <c r="R330" i="4"/>
  <c r="S329" i="4"/>
  <c r="O331" i="4"/>
  <c r="Q331" i="4" s="1"/>
  <c r="AA329" i="4"/>
  <c r="W330" i="4"/>
  <c r="AL330" i="4"/>
  <c r="AA330" i="4"/>
  <c r="AM329" i="4"/>
  <c r="AB329" i="4" l="1"/>
  <c r="AO329" i="4"/>
  <c r="AC328" i="4"/>
  <c r="Y329" i="4"/>
  <c r="X330" i="4"/>
  <c r="R331" i="4"/>
  <c r="S330" i="4"/>
  <c r="AB330" i="4"/>
  <c r="O332" i="4"/>
  <c r="Q332" i="4" s="1"/>
  <c r="AL331" i="4"/>
  <c r="AM330" i="4"/>
  <c r="W331" i="4"/>
  <c r="AC329" i="4" l="1"/>
  <c r="AO330" i="4"/>
  <c r="Y330" i="4"/>
  <c r="X331" i="4"/>
  <c r="R332" i="4"/>
  <c r="S331" i="4"/>
  <c r="AC330" i="4"/>
  <c r="O333" i="4"/>
  <c r="Q333" i="4" s="1"/>
  <c r="AA331" i="4"/>
  <c r="W332" i="4"/>
  <c r="AM331" i="4"/>
  <c r="AL332" i="4"/>
  <c r="AA332" i="4"/>
  <c r="AB331" i="4" l="1"/>
  <c r="AO331" i="4"/>
  <c r="Y331" i="4"/>
  <c r="X332" i="4"/>
  <c r="R333" i="4"/>
  <c r="S332" i="4"/>
  <c r="AC331" i="4"/>
  <c r="AB332" i="4"/>
  <c r="O334" i="4"/>
  <c r="Q334" i="4" s="1"/>
  <c r="AM332" i="4"/>
  <c r="AL333" i="4"/>
  <c r="W333" i="4"/>
  <c r="AA333" i="4" s="1"/>
  <c r="AO332" i="4" l="1"/>
  <c r="Y332" i="4"/>
  <c r="X333" i="4"/>
  <c r="R334" i="4"/>
  <c r="S333" i="4"/>
  <c r="AC332" i="4"/>
  <c r="AB333" i="4"/>
  <c r="O335" i="4"/>
  <c r="Q335" i="4" s="1"/>
  <c r="AM333" i="4"/>
  <c r="AL334" i="4"/>
  <c r="W334" i="4"/>
  <c r="AO333" i="4" l="1"/>
  <c r="Y333" i="4"/>
  <c r="X334" i="4"/>
  <c r="R335" i="4"/>
  <c r="S334" i="4"/>
  <c r="AC333" i="4"/>
  <c r="O336" i="4"/>
  <c r="Q336" i="4" s="1"/>
  <c r="AA334" i="4"/>
  <c r="W335" i="4"/>
  <c r="AL335" i="4"/>
  <c r="AM334" i="4"/>
  <c r="AA335" i="4"/>
  <c r="AB334" i="4" l="1"/>
  <c r="AO334" i="4"/>
  <c r="Y334" i="4"/>
  <c r="X335" i="4"/>
  <c r="R336" i="4"/>
  <c r="S335" i="4"/>
  <c r="AC334" i="4"/>
  <c r="AB335" i="4"/>
  <c r="O337" i="4"/>
  <c r="Q337" i="4" s="1"/>
  <c r="W336" i="4"/>
  <c r="AM335" i="4"/>
  <c r="AA336" i="4"/>
  <c r="AL336" i="4"/>
  <c r="AO335" i="4" l="1"/>
  <c r="Y335" i="4"/>
  <c r="X336" i="4"/>
  <c r="R337" i="4"/>
  <c r="S336" i="4"/>
  <c r="AC335" i="4"/>
  <c r="AB336" i="4"/>
  <c r="O338" i="4"/>
  <c r="Q338" i="4" s="1"/>
  <c r="AM336" i="4"/>
  <c r="AL337" i="4"/>
  <c r="W337" i="4"/>
  <c r="AA337" i="4"/>
  <c r="AO336" i="4" l="1"/>
  <c r="Y336" i="4"/>
  <c r="X337" i="4"/>
  <c r="R338" i="4"/>
  <c r="S337" i="4"/>
  <c r="AB337" i="4"/>
  <c r="AC336" i="4"/>
  <c r="O339" i="4"/>
  <c r="Q339" i="4" s="1"/>
  <c r="AM337" i="4"/>
  <c r="W338" i="4"/>
  <c r="AL338" i="4"/>
  <c r="AA338" i="4"/>
  <c r="AO337" i="4" l="1"/>
  <c r="Y337" i="4"/>
  <c r="X338" i="4"/>
  <c r="R339" i="4"/>
  <c r="S338" i="4"/>
  <c r="AC337" i="4"/>
  <c r="AB338" i="4"/>
  <c r="O340" i="4"/>
  <c r="Q340" i="4" s="1"/>
  <c r="AM338" i="4"/>
  <c r="W339" i="4"/>
  <c r="AL339" i="4"/>
  <c r="AO338" i="4" l="1"/>
  <c r="Y338" i="4"/>
  <c r="X339" i="4"/>
  <c r="R340" i="4"/>
  <c r="S339" i="4"/>
  <c r="AC338" i="4"/>
  <c r="O341" i="4"/>
  <c r="Q341" i="4" s="1"/>
  <c r="AA339" i="4"/>
  <c r="W340" i="4"/>
  <c r="AL340" i="4"/>
  <c r="AA340" i="4"/>
  <c r="AM339" i="4"/>
  <c r="AB339" i="4" l="1"/>
  <c r="AO339" i="4"/>
  <c r="Y339" i="4"/>
  <c r="X340" i="4"/>
  <c r="R341" i="4"/>
  <c r="S340" i="4"/>
  <c r="AC339" i="4"/>
  <c r="AB340" i="4"/>
  <c r="O342" i="4"/>
  <c r="Q342" i="4" s="1"/>
  <c r="W341" i="4"/>
  <c r="AM340" i="4"/>
  <c r="AA341" i="4"/>
  <c r="AL341" i="4"/>
  <c r="AO340" i="4" l="1"/>
  <c r="Y340" i="4"/>
  <c r="X341" i="4"/>
  <c r="R342" i="4"/>
  <c r="S341" i="4"/>
  <c r="AC340" i="4"/>
  <c r="AB341" i="4"/>
  <c r="O343" i="4"/>
  <c r="Q343" i="4" s="1"/>
  <c r="AL342" i="4"/>
  <c r="W342" i="4"/>
  <c r="AM341" i="4"/>
  <c r="AO341" i="4" l="1"/>
  <c r="Y341" i="4"/>
  <c r="X342" i="4"/>
  <c r="R343" i="4"/>
  <c r="S342" i="4"/>
  <c r="AC341" i="4"/>
  <c r="O344" i="4"/>
  <c r="Q344" i="4" s="1"/>
  <c r="AA342" i="4"/>
  <c r="AL343" i="4"/>
  <c r="AM342" i="4"/>
  <c r="W343" i="4"/>
  <c r="AA343" i="4" s="1"/>
  <c r="AO342" i="4" l="1"/>
  <c r="Y342" i="4"/>
  <c r="AB342" i="4"/>
  <c r="AC342" i="4" s="1"/>
  <c r="X343" i="4"/>
  <c r="R344" i="4"/>
  <c r="S343" i="4"/>
  <c r="O345" i="4"/>
  <c r="Q345" i="4" s="1"/>
  <c r="W344" i="4"/>
  <c r="AL344" i="4"/>
  <c r="AM343" i="4"/>
  <c r="AA344" i="4"/>
  <c r="AO343" i="4" l="1"/>
  <c r="Y343" i="4"/>
  <c r="AB343" i="4"/>
  <c r="AC343" i="4" s="1"/>
  <c r="X344" i="4"/>
  <c r="S344" i="4"/>
  <c r="R345" i="4"/>
  <c r="O346" i="4"/>
  <c r="Q346" i="4" s="1"/>
  <c r="AM344" i="4"/>
  <c r="W345" i="4"/>
  <c r="AA345" i="4"/>
  <c r="AL345" i="4"/>
  <c r="AO344" i="4" l="1"/>
  <c r="Y344" i="4"/>
  <c r="AB344" i="4"/>
  <c r="AB345" i="4" s="1"/>
  <c r="S345" i="4"/>
  <c r="X345" i="4"/>
  <c r="R346" i="4"/>
  <c r="O347" i="4"/>
  <c r="Q347" i="4" s="1"/>
  <c r="W346" i="4"/>
  <c r="AL346" i="4"/>
  <c r="AM345" i="4"/>
  <c r="AO345" i="4" l="1"/>
  <c r="Y345" i="4"/>
  <c r="AC344" i="4"/>
  <c r="AC345" i="4" s="1"/>
  <c r="S346" i="4"/>
  <c r="X346" i="4"/>
  <c r="R347" i="4"/>
  <c r="O348" i="4"/>
  <c r="Q348" i="4" s="1"/>
  <c r="AM346" i="4"/>
  <c r="W347" i="4"/>
  <c r="AA347" i="4" s="1"/>
  <c r="AL347" i="4"/>
  <c r="AA346" i="4"/>
  <c r="AO346" i="4" l="1"/>
  <c r="Y346" i="4"/>
  <c r="AB346" i="4"/>
  <c r="AB347" i="4" s="1"/>
  <c r="S347" i="4"/>
  <c r="X347" i="4"/>
  <c r="R348" i="4"/>
  <c r="O349" i="4"/>
  <c r="Q349" i="4" s="1"/>
  <c r="AL348" i="4"/>
  <c r="W348" i="4"/>
  <c r="AM347" i="4"/>
  <c r="AO347" i="4" l="1"/>
  <c r="AC346" i="4"/>
  <c r="AC347" i="4" s="1"/>
  <c r="Y347" i="4"/>
  <c r="S348" i="4"/>
  <c r="X348" i="4"/>
  <c r="R349" i="4"/>
  <c r="O350" i="4"/>
  <c r="Q350" i="4" s="1"/>
  <c r="AA348" i="4"/>
  <c r="W349" i="4"/>
  <c r="AL349" i="4"/>
  <c r="AM348" i="4"/>
  <c r="AO348" i="4" l="1"/>
  <c r="Y348" i="4"/>
  <c r="AB348" i="4"/>
  <c r="AC348" i="4" s="1"/>
  <c r="X349" i="4"/>
  <c r="R350" i="4"/>
  <c r="S349" i="4"/>
  <c r="O351" i="4"/>
  <c r="Q351" i="4" s="1"/>
  <c r="AA349" i="4"/>
  <c r="AM349" i="4"/>
  <c r="AL350" i="4"/>
  <c r="W350" i="4"/>
  <c r="AO349" i="4" l="1"/>
  <c r="Y349" i="4"/>
  <c r="AB349" i="4"/>
  <c r="AC349" i="4" s="1"/>
  <c r="X350" i="4"/>
  <c r="R351" i="4"/>
  <c r="S350" i="4"/>
  <c r="O352" i="4"/>
  <c r="Q352" i="4" s="1"/>
  <c r="W351" i="4"/>
  <c r="AL351" i="4"/>
  <c r="AA351" i="4"/>
  <c r="AA350" i="4"/>
  <c r="AM350" i="4"/>
  <c r="AO350" i="4" l="1"/>
  <c r="Y350" i="4"/>
  <c r="AB350" i="4"/>
  <c r="AB351" i="4" s="1"/>
  <c r="X351" i="4"/>
  <c r="R352" i="4"/>
  <c r="S351" i="4"/>
  <c r="O353" i="4"/>
  <c r="Q353" i="4" s="1"/>
  <c r="W352" i="4"/>
  <c r="AL352" i="4"/>
  <c r="AA352" i="4"/>
  <c r="AM351" i="4"/>
  <c r="AO351" i="4" l="1"/>
  <c r="Y351" i="4"/>
  <c r="AC350" i="4"/>
  <c r="AC351" i="4" s="1"/>
  <c r="X352" i="4"/>
  <c r="S352" i="4"/>
  <c r="R353" i="4"/>
  <c r="AB352" i="4"/>
  <c r="O354" i="4"/>
  <c r="Q354" i="4" s="1"/>
  <c r="AM352" i="4"/>
  <c r="AL353" i="4"/>
  <c r="W353" i="4"/>
  <c r="AA353" i="4"/>
  <c r="AO352" i="4" l="1"/>
  <c r="Y352" i="4"/>
  <c r="X353" i="4"/>
  <c r="R354" i="4"/>
  <c r="S353" i="4"/>
  <c r="AC352" i="4"/>
  <c r="AB353" i="4"/>
  <c r="O355" i="4"/>
  <c r="Q355" i="4" s="1"/>
  <c r="AM353" i="4"/>
  <c r="AL354" i="4"/>
  <c r="W354" i="4"/>
  <c r="AA354" i="4" s="1"/>
  <c r="AO353" i="4" l="1"/>
  <c r="Y353" i="4"/>
  <c r="X354" i="4"/>
  <c r="R355" i="4"/>
  <c r="S354" i="4"/>
  <c r="AC353" i="4"/>
  <c r="AB354" i="4"/>
  <c r="O356" i="4"/>
  <c r="Q356" i="4" s="1"/>
  <c r="AM354" i="4"/>
  <c r="W355" i="4"/>
  <c r="AA355" i="4"/>
  <c r="AL355" i="4"/>
  <c r="AO354" i="4" l="1"/>
  <c r="Y354" i="4"/>
  <c r="X355" i="4"/>
  <c r="R356" i="4"/>
  <c r="S355" i="4"/>
  <c r="AC354" i="4"/>
  <c r="AB355" i="4"/>
  <c r="O357" i="4"/>
  <c r="Q357" i="4" s="1"/>
  <c r="AM355" i="4"/>
  <c r="AL356" i="4"/>
  <c r="W356" i="4"/>
  <c r="AO355" i="4" l="1"/>
  <c r="Y355" i="4"/>
  <c r="X356" i="4"/>
  <c r="R357" i="4"/>
  <c r="S356" i="4"/>
  <c r="AC355" i="4"/>
  <c r="O358" i="4"/>
  <c r="Q358" i="4" s="1"/>
  <c r="AA356" i="4"/>
  <c r="AM356" i="4"/>
  <c r="W357" i="4"/>
  <c r="AL357" i="4"/>
  <c r="AB356" i="4" l="1"/>
  <c r="Y356" i="4"/>
  <c r="AO356" i="4"/>
  <c r="X357" i="4"/>
  <c r="R358" i="4"/>
  <c r="S357" i="4"/>
  <c r="AC356" i="4"/>
  <c r="O359" i="4"/>
  <c r="Q359" i="4" s="1"/>
  <c r="AA357" i="4"/>
  <c r="AM357" i="4"/>
  <c r="AL358" i="4"/>
  <c r="W358" i="4"/>
  <c r="AA358" i="4" s="1"/>
  <c r="AB357" i="4" l="1"/>
  <c r="Y357" i="4"/>
  <c r="AO357" i="4"/>
  <c r="X358" i="4"/>
  <c r="S358" i="4"/>
  <c r="R359" i="4"/>
  <c r="AC357" i="4"/>
  <c r="AB358" i="4"/>
  <c r="O360" i="4"/>
  <c r="Q360" i="4" s="1"/>
  <c r="AM358" i="4"/>
  <c r="AL359" i="4"/>
  <c r="W359" i="4"/>
  <c r="AA359" i="4"/>
  <c r="Y358" i="4" l="1"/>
  <c r="AO358" i="4"/>
  <c r="X359" i="4"/>
  <c r="R360" i="4"/>
  <c r="S359" i="4"/>
  <c r="AC358" i="4"/>
  <c r="AB359" i="4"/>
  <c r="O361" i="4"/>
  <c r="Q361" i="4" s="1"/>
  <c r="AM359" i="4"/>
  <c r="AL360" i="4"/>
  <c r="W360" i="4"/>
  <c r="AA360" i="4"/>
  <c r="Y359" i="4" l="1"/>
  <c r="AO359" i="4"/>
  <c r="X360" i="4"/>
  <c r="R361" i="4"/>
  <c r="S360" i="4"/>
  <c r="AC359" i="4"/>
  <c r="AB360" i="4"/>
  <c r="O362" i="4"/>
  <c r="Q362" i="4" s="1"/>
  <c r="AM360" i="4"/>
  <c r="AL361" i="4"/>
  <c r="W361" i="4"/>
  <c r="AA361" i="4"/>
  <c r="Y360" i="4" l="1"/>
  <c r="AO360" i="4"/>
  <c r="X361" i="4"/>
  <c r="R362" i="4"/>
  <c r="S361" i="4"/>
  <c r="AC360" i="4"/>
  <c r="AB361" i="4"/>
  <c r="O363" i="4"/>
  <c r="Q363" i="4" s="1"/>
  <c r="AM361" i="4"/>
  <c r="W362" i="4"/>
  <c r="AA362" i="4"/>
  <c r="AL362" i="4"/>
  <c r="Y361" i="4" l="1"/>
  <c r="AO361" i="4"/>
  <c r="X362" i="4"/>
  <c r="S362" i="4"/>
  <c r="R363" i="4"/>
  <c r="AC361" i="4"/>
  <c r="AB362" i="4"/>
  <c r="O364" i="4"/>
  <c r="Q364" i="4" s="1"/>
  <c r="AM362" i="4"/>
  <c r="AL363" i="4"/>
  <c r="W363" i="4"/>
  <c r="AA363" i="4" s="1"/>
  <c r="Y362" i="4" l="1"/>
  <c r="AO362" i="4"/>
  <c r="S363" i="4"/>
  <c r="X363" i="4"/>
  <c r="R364" i="4"/>
  <c r="AC362" i="4"/>
  <c r="AB363" i="4"/>
  <c r="O365" i="4"/>
  <c r="Q365" i="4" s="1"/>
  <c r="AM363" i="4"/>
  <c r="AL364" i="4"/>
  <c r="W364" i="4"/>
  <c r="AA364" i="4" s="1"/>
  <c r="Y363" i="4" l="1"/>
  <c r="AO363" i="4"/>
  <c r="S364" i="4"/>
  <c r="X364" i="4"/>
  <c r="R365" i="4"/>
  <c r="AC363" i="4"/>
  <c r="AB364" i="4"/>
  <c r="O366" i="4"/>
  <c r="Q366" i="4" s="1"/>
  <c r="AM364" i="4"/>
  <c r="W365" i="4"/>
  <c r="AL365" i="4"/>
  <c r="Y364" i="4" l="1"/>
  <c r="AO364" i="4"/>
  <c r="X365" i="4"/>
  <c r="R366" i="4"/>
  <c r="S365" i="4"/>
  <c r="AC364" i="4"/>
  <c r="O367" i="4"/>
  <c r="Q367" i="4" s="1"/>
  <c r="AA365" i="4"/>
  <c r="W366" i="4"/>
  <c r="AL366" i="4"/>
  <c r="AM365" i="4"/>
  <c r="Y365" i="4" l="1"/>
  <c r="AO365" i="4"/>
  <c r="AB365" i="4"/>
  <c r="AC365" i="4" s="1"/>
  <c r="X366" i="4"/>
  <c r="R367" i="4"/>
  <c r="S366" i="4"/>
  <c r="O368" i="4"/>
  <c r="Q368" i="4" s="1"/>
  <c r="AA366" i="4"/>
  <c r="AM366" i="4"/>
  <c r="AL367" i="4"/>
  <c r="W367" i="4"/>
  <c r="AA367" i="4"/>
  <c r="Y366" i="4" l="1"/>
  <c r="AO366" i="4"/>
  <c r="AB366" i="4"/>
  <c r="AB367" i="4" s="1"/>
  <c r="X367" i="4"/>
  <c r="R368" i="4"/>
  <c r="S367" i="4"/>
  <c r="O369" i="4"/>
  <c r="Q369" i="4" s="1"/>
  <c r="AL368" i="4"/>
  <c r="W368" i="4"/>
  <c r="AA368" i="4"/>
  <c r="AM367" i="4"/>
  <c r="Y367" i="4" l="1"/>
  <c r="AO367" i="4"/>
  <c r="AC366" i="4"/>
  <c r="AC367" i="4" s="1"/>
  <c r="X368" i="4"/>
  <c r="R369" i="4"/>
  <c r="S368" i="4"/>
  <c r="AB368" i="4"/>
  <c r="O370" i="4"/>
  <c r="Q370" i="4" s="1"/>
  <c r="AM368" i="4"/>
  <c r="AL369" i="4"/>
  <c r="W369" i="4"/>
  <c r="Y368" i="4" l="1"/>
  <c r="AO368" i="4"/>
  <c r="X369" i="4"/>
  <c r="S369" i="4"/>
  <c r="AC368" i="4"/>
  <c r="R370" i="4"/>
  <c r="O371" i="4"/>
  <c r="Q371" i="4" s="1"/>
  <c r="AA369" i="4"/>
  <c r="AM369" i="4"/>
  <c r="AL370" i="4"/>
  <c r="W370" i="4"/>
  <c r="AA370" i="4"/>
  <c r="AB369" i="4" l="1"/>
  <c r="Y369" i="4"/>
  <c r="AO369" i="4"/>
  <c r="S370" i="4"/>
  <c r="X370" i="4"/>
  <c r="R371" i="4"/>
  <c r="AC369" i="4"/>
  <c r="AB370" i="4"/>
  <c r="O372" i="4"/>
  <c r="Q372" i="4" s="1"/>
  <c r="AM370" i="4"/>
  <c r="W371" i="4"/>
  <c r="AL371" i="4"/>
  <c r="Y370" i="4" l="1"/>
  <c r="AO370" i="4"/>
  <c r="S371" i="4"/>
  <c r="R372" i="4"/>
  <c r="X371" i="4"/>
  <c r="AC370" i="4"/>
  <c r="O373" i="4"/>
  <c r="Q373" i="4" s="1"/>
  <c r="AA371" i="4"/>
  <c r="AL372" i="4"/>
  <c r="W372" i="4"/>
  <c r="AM371" i="4"/>
  <c r="Y371" i="4" l="1"/>
  <c r="AO371" i="4"/>
  <c r="AB371" i="4"/>
  <c r="AC371" i="4" s="1"/>
  <c r="S372" i="4"/>
  <c r="R373" i="4"/>
  <c r="X372" i="4"/>
  <c r="O374" i="4"/>
  <c r="Q374" i="4" s="1"/>
  <c r="W373" i="4"/>
  <c r="AA372" i="4"/>
  <c r="AL373" i="4"/>
  <c r="AM372" i="4"/>
  <c r="AO372" i="4" l="1"/>
  <c r="AB372" i="4"/>
  <c r="AC372" i="4" s="1"/>
  <c r="S373" i="4"/>
  <c r="X373" i="4"/>
  <c r="R374" i="4"/>
  <c r="Y372" i="4"/>
  <c r="O375" i="4"/>
  <c r="Q375" i="4" s="1"/>
  <c r="AL374" i="4"/>
  <c r="AA373" i="4"/>
  <c r="W374" i="4"/>
  <c r="AM373" i="4"/>
  <c r="AO373" i="4" l="1"/>
  <c r="AB373" i="4"/>
  <c r="AC373" i="4" s="1"/>
  <c r="S374" i="4"/>
  <c r="Y373" i="4"/>
  <c r="X374" i="4"/>
  <c r="R375" i="4"/>
  <c r="O376" i="4"/>
  <c r="Q376" i="4" s="1"/>
  <c r="AA374" i="4"/>
  <c r="AM374" i="4"/>
  <c r="AL375" i="4"/>
  <c r="W375" i="4"/>
  <c r="AO374" i="4" l="1"/>
  <c r="AB374" i="4"/>
  <c r="AC374" i="4" s="1"/>
  <c r="S375" i="4"/>
  <c r="Y374" i="4"/>
  <c r="X375" i="4"/>
  <c r="R376" i="4"/>
  <c r="O377" i="4"/>
  <c r="Q377" i="4" s="1"/>
  <c r="AL376" i="4"/>
  <c r="AM375" i="4"/>
  <c r="AA375" i="4"/>
  <c r="W376" i="4"/>
  <c r="AO375" i="4" l="1"/>
  <c r="Y375" i="4"/>
  <c r="AB375" i="4"/>
  <c r="AC375" i="4" s="1"/>
  <c r="S376" i="4"/>
  <c r="X376" i="4"/>
  <c r="R377" i="4"/>
  <c r="O378" i="4"/>
  <c r="Q378" i="4" s="1"/>
  <c r="AA376" i="4"/>
  <c r="W377" i="4"/>
  <c r="AM376" i="4"/>
  <c r="AL377" i="4"/>
  <c r="AO376" i="4" l="1"/>
  <c r="Y376" i="4"/>
  <c r="AB376" i="4"/>
  <c r="AC376" i="4" s="1"/>
  <c r="S377" i="4"/>
  <c r="X377" i="4"/>
  <c r="R378" i="4"/>
  <c r="O379" i="4"/>
  <c r="Q379" i="4" s="1"/>
  <c r="W378" i="4"/>
  <c r="AM377" i="4"/>
  <c r="AA377" i="4"/>
  <c r="AL378" i="4"/>
  <c r="AO377" i="4" l="1"/>
  <c r="Y377" i="4"/>
  <c r="AB377" i="4"/>
  <c r="AC377" i="4" s="1"/>
  <c r="R379" i="4"/>
  <c r="S378" i="4"/>
  <c r="X378" i="4"/>
  <c r="O380" i="4"/>
  <c r="Q380" i="4" s="1"/>
  <c r="W379" i="4"/>
  <c r="AM378" i="4"/>
  <c r="AL379" i="4"/>
  <c r="AA378" i="4"/>
  <c r="AO378" i="4" l="1"/>
  <c r="AB378" i="4"/>
  <c r="S379" i="4"/>
  <c r="X379" i="4"/>
  <c r="R380" i="4"/>
  <c r="Y378" i="4"/>
  <c r="O381" i="4"/>
  <c r="Q381" i="4" s="1"/>
  <c r="AA379" i="4"/>
  <c r="AL380" i="4"/>
  <c r="W380" i="4"/>
  <c r="AM379" i="4"/>
  <c r="AO379" i="4" l="1"/>
  <c r="AB379" i="4"/>
  <c r="AC378" i="4"/>
  <c r="Y379" i="4"/>
  <c r="S380" i="4"/>
  <c r="X380" i="4"/>
  <c r="R381" i="4"/>
  <c r="O382" i="4"/>
  <c r="Q382" i="4" s="1"/>
  <c r="AA380" i="4"/>
  <c r="AM380" i="4"/>
  <c r="W381" i="4"/>
  <c r="AL381" i="4"/>
  <c r="AB380" i="4" l="1"/>
  <c r="AO380" i="4"/>
  <c r="AC379" i="4"/>
  <c r="AC380" i="4" s="1"/>
  <c r="S381" i="4"/>
  <c r="Y380" i="4"/>
  <c r="X381" i="4"/>
  <c r="R382" i="4"/>
  <c r="O383" i="4"/>
  <c r="Q383" i="4" s="1"/>
  <c r="AM381" i="4"/>
  <c r="W382" i="4"/>
  <c r="AA382" i="4" s="1"/>
  <c r="AA381" i="4"/>
  <c r="AL382" i="4"/>
  <c r="AO381" i="4" l="1"/>
  <c r="AB381" i="4"/>
  <c r="AC381" i="4" s="1"/>
  <c r="S382" i="4"/>
  <c r="Y381" i="4"/>
  <c r="X382" i="4"/>
  <c r="R383" i="4"/>
  <c r="O384" i="4"/>
  <c r="Q384" i="4" s="1"/>
  <c r="AL383" i="4"/>
  <c r="AM382" i="4"/>
  <c r="W383" i="4"/>
  <c r="AO382" i="4" l="1"/>
  <c r="AB382" i="4"/>
  <c r="AC382" i="4" s="1"/>
  <c r="S383" i="4"/>
  <c r="Y382" i="4"/>
  <c r="X383" i="4"/>
  <c r="R384" i="4"/>
  <c r="O385" i="4"/>
  <c r="Q385" i="4" s="1"/>
  <c r="AM383" i="4"/>
  <c r="AA383" i="4"/>
  <c r="W384" i="4"/>
  <c r="AL384" i="4"/>
  <c r="AO383" i="4" l="1"/>
  <c r="AB383" i="4"/>
  <c r="S384" i="4"/>
  <c r="Y383" i="4"/>
  <c r="X384" i="4"/>
  <c r="R385" i="4"/>
  <c r="O386" i="4"/>
  <c r="Q386" i="4" s="1"/>
  <c r="W385" i="4"/>
  <c r="AL385" i="4"/>
  <c r="AM384" i="4"/>
  <c r="AA384" i="4"/>
  <c r="AB384" i="4" l="1"/>
  <c r="AO384" i="4"/>
  <c r="AC383" i="4"/>
  <c r="Y384" i="4"/>
  <c r="X385" i="4"/>
  <c r="R386" i="4"/>
  <c r="S385" i="4"/>
  <c r="O387" i="4"/>
  <c r="Q387" i="4" s="1"/>
  <c r="AA385" i="4"/>
  <c r="W386" i="4"/>
  <c r="AL386" i="4"/>
  <c r="AM385" i="4"/>
  <c r="AC384" i="4" l="1"/>
  <c r="AO385" i="4"/>
  <c r="AB385" i="4"/>
  <c r="X386" i="4"/>
  <c r="R387" i="4"/>
  <c r="S386" i="4"/>
  <c r="Y385" i="4"/>
  <c r="O388" i="4"/>
  <c r="Q388" i="4" s="1"/>
  <c r="W387" i="4"/>
  <c r="AA386" i="4"/>
  <c r="AL387" i="4"/>
  <c r="AM386" i="4"/>
  <c r="AC385" i="4" l="1"/>
  <c r="AO386" i="4"/>
  <c r="AB386" i="4"/>
  <c r="Y386" i="4"/>
  <c r="X387" i="4"/>
  <c r="R388" i="4"/>
  <c r="S387" i="4"/>
  <c r="O389" i="4"/>
  <c r="Q389" i="4" s="1"/>
  <c r="AM387" i="4"/>
  <c r="AL388" i="4"/>
  <c r="W388" i="4"/>
  <c r="AA388" i="4"/>
  <c r="AA387" i="4"/>
  <c r="AB387" i="4" l="1"/>
  <c r="AB388" i="4" s="1"/>
  <c r="AO387" i="4"/>
  <c r="Y387" i="4"/>
  <c r="AC386" i="4"/>
  <c r="X388" i="4"/>
  <c r="R389" i="4"/>
  <c r="S388" i="4"/>
  <c r="O390" i="4"/>
  <c r="Q390" i="4" s="1"/>
  <c r="AM388" i="4"/>
  <c r="W389" i="4"/>
  <c r="AA389" i="4"/>
  <c r="AL389" i="4"/>
  <c r="AC387" i="4" l="1"/>
  <c r="AC388" i="4" s="1"/>
  <c r="AO388" i="4"/>
  <c r="Y388" i="4"/>
  <c r="X389" i="4"/>
  <c r="R390" i="4"/>
  <c r="S389" i="4"/>
  <c r="AB389" i="4"/>
  <c r="O391" i="4"/>
  <c r="Q391" i="4" s="1"/>
  <c r="AM389" i="4"/>
  <c r="AL390" i="4"/>
  <c r="W390" i="4"/>
  <c r="AA390" i="4"/>
  <c r="AO389" i="4" l="1"/>
  <c r="Y389" i="4"/>
  <c r="X390" i="4"/>
  <c r="R391" i="4"/>
  <c r="S390" i="4"/>
  <c r="AC389" i="4"/>
  <c r="AB390" i="4"/>
  <c r="O392" i="4"/>
  <c r="Q392" i="4" s="1"/>
  <c r="W391" i="4"/>
  <c r="AL391" i="4"/>
  <c r="AM390" i="4"/>
  <c r="AO390" i="4" l="1"/>
  <c r="X391" i="4"/>
  <c r="R392" i="4"/>
  <c r="S391" i="4"/>
  <c r="Y390" i="4"/>
  <c r="AC390" i="4"/>
  <c r="O393" i="4"/>
  <c r="Q393" i="4" s="1"/>
  <c r="W392" i="4"/>
  <c r="AM391" i="4"/>
  <c r="AL392" i="4"/>
  <c r="AA392" i="4"/>
  <c r="AA391" i="4"/>
  <c r="AO391" i="4" l="1"/>
  <c r="AB391" i="4"/>
  <c r="AB392" i="4" s="1"/>
  <c r="Y391" i="4"/>
  <c r="X392" i="4"/>
  <c r="R393" i="4"/>
  <c r="S392" i="4"/>
  <c r="O394" i="4"/>
  <c r="Q394" i="4" s="1"/>
  <c r="AL393" i="4"/>
  <c r="W393" i="4"/>
  <c r="AM392" i="4"/>
  <c r="AO392" i="4" l="1"/>
  <c r="AC391" i="4"/>
  <c r="AC392" i="4" s="1"/>
  <c r="Y392" i="4"/>
  <c r="X393" i="4"/>
  <c r="R394" i="4"/>
  <c r="S393" i="4"/>
  <c r="O395" i="4"/>
  <c r="Q395" i="4" s="1"/>
  <c r="W394" i="4"/>
  <c r="AL394" i="4"/>
  <c r="AA393" i="4"/>
  <c r="AM393" i="4"/>
  <c r="AO393" i="4" l="1"/>
  <c r="AB393" i="4"/>
  <c r="Y393" i="4"/>
  <c r="X394" i="4"/>
  <c r="R395" i="4"/>
  <c r="S394" i="4"/>
  <c r="O396" i="4"/>
  <c r="Q396" i="4" s="1"/>
  <c r="AL395" i="4"/>
  <c r="W395" i="4"/>
  <c r="AM394" i="4"/>
  <c r="AA394" i="4"/>
  <c r="AB394" i="4" l="1"/>
  <c r="AO394" i="4"/>
  <c r="AC393" i="4"/>
  <c r="AC394" i="4" s="1"/>
  <c r="Y394" i="4"/>
  <c r="X395" i="4"/>
  <c r="R396" i="4"/>
  <c r="S395" i="4"/>
  <c r="O397" i="4"/>
  <c r="Q397" i="4" s="1"/>
  <c r="AM395" i="4"/>
  <c r="AL396" i="4"/>
  <c r="W396" i="4"/>
  <c r="AA395" i="4"/>
  <c r="AA396" i="4"/>
  <c r="AB395" i="4" l="1"/>
  <c r="AC395" i="4" s="1"/>
  <c r="AO395" i="4"/>
  <c r="Y395" i="4"/>
  <c r="X396" i="4"/>
  <c r="R397" i="4"/>
  <c r="S396" i="4"/>
  <c r="O398" i="4"/>
  <c r="Q398" i="4" s="1"/>
  <c r="AM396" i="4"/>
  <c r="W397" i="4"/>
  <c r="AL397" i="4"/>
  <c r="AA397" i="4"/>
  <c r="AB396" i="4" l="1"/>
  <c r="AC396" i="4" s="1"/>
  <c r="AO396" i="4"/>
  <c r="Y396" i="4"/>
  <c r="X397" i="4"/>
  <c r="R398" i="4"/>
  <c r="S397" i="4"/>
  <c r="O399" i="4"/>
  <c r="Q399" i="4" s="1"/>
  <c r="AM397" i="4"/>
  <c r="W398" i="4"/>
  <c r="AL398" i="4"/>
  <c r="AA398" i="4"/>
  <c r="AB397" i="4" l="1"/>
  <c r="AB398" i="4" s="1"/>
  <c r="AO397" i="4"/>
  <c r="Y397" i="4"/>
  <c r="X398" i="4"/>
  <c r="R399" i="4"/>
  <c r="S398" i="4"/>
  <c r="O400" i="4"/>
  <c r="Q400" i="4" s="1"/>
  <c r="AM398" i="4"/>
  <c r="W399" i="4"/>
  <c r="AL399" i="4"/>
  <c r="AC397" i="4" l="1"/>
  <c r="AC398" i="4" s="1"/>
  <c r="AO398" i="4"/>
  <c r="Y398" i="4"/>
  <c r="X399" i="4"/>
  <c r="R400" i="4"/>
  <c r="S399" i="4"/>
  <c r="O401" i="4"/>
  <c r="Q401" i="4" s="1"/>
  <c r="AL400" i="4"/>
  <c r="AA399" i="4"/>
  <c r="AM399" i="4"/>
  <c r="W400" i="4"/>
  <c r="AA400" i="4" s="1"/>
  <c r="AO399" i="4" l="1"/>
  <c r="Y399" i="4"/>
  <c r="AB399" i="4"/>
  <c r="AB400" i="4" s="1"/>
  <c r="X400" i="4"/>
  <c r="R401" i="4"/>
  <c r="S400" i="4"/>
  <c r="O402" i="4"/>
  <c r="Q402" i="4" s="1"/>
  <c r="AL401" i="4"/>
  <c r="AM400" i="4"/>
  <c r="W401" i="4"/>
  <c r="AO400" i="4" l="1"/>
  <c r="AC399" i="4"/>
  <c r="AC400" i="4" s="1"/>
  <c r="Y400" i="4"/>
  <c r="R402" i="4"/>
  <c r="S401" i="4"/>
  <c r="X401" i="4"/>
  <c r="O403" i="4"/>
  <c r="Q403" i="4" s="1"/>
  <c r="AL402" i="4"/>
  <c r="W402" i="4"/>
  <c r="AM401" i="4"/>
  <c r="AA401" i="4"/>
  <c r="AO401" i="4" l="1"/>
  <c r="Y401" i="4"/>
  <c r="AB401" i="4"/>
  <c r="AC401" i="4" s="1"/>
  <c r="S402" i="4"/>
  <c r="R403" i="4"/>
  <c r="X402" i="4"/>
  <c r="O404" i="4"/>
  <c r="Q404" i="4" s="1"/>
  <c r="AM402" i="4"/>
  <c r="W403" i="4"/>
  <c r="AL403" i="4"/>
  <c r="AA402" i="4"/>
  <c r="AO402" i="4" l="1"/>
  <c r="AB402" i="4"/>
  <c r="S403" i="4"/>
  <c r="X403" i="4"/>
  <c r="R404" i="4"/>
  <c r="Y402" i="4"/>
  <c r="O405" i="4"/>
  <c r="Q405" i="4" s="1"/>
  <c r="AA403" i="4"/>
  <c r="W404" i="4"/>
  <c r="AL404" i="4"/>
  <c r="AM403" i="4"/>
  <c r="AO403" i="4" l="1"/>
  <c r="AB403" i="4"/>
  <c r="AC402" i="4"/>
  <c r="S404" i="4"/>
  <c r="Y403" i="4"/>
  <c r="X404" i="4"/>
  <c r="R405" i="4"/>
  <c r="O406" i="4"/>
  <c r="Q406" i="4" s="1"/>
  <c r="AM404" i="4"/>
  <c r="AL405" i="4"/>
  <c r="W405" i="4"/>
  <c r="AA404" i="4"/>
  <c r="AO404" i="4" l="1"/>
  <c r="AC403" i="4"/>
  <c r="AB404" i="4"/>
  <c r="S405" i="4"/>
  <c r="Y404" i="4"/>
  <c r="R406" i="4"/>
  <c r="X405" i="4"/>
  <c r="O407" i="4"/>
  <c r="Q407" i="4" s="1"/>
  <c r="AA405" i="4"/>
  <c r="AM405" i="4"/>
  <c r="AL406" i="4"/>
  <c r="W406" i="4"/>
  <c r="AO405" i="4" l="1"/>
  <c r="AC404" i="4"/>
  <c r="S406" i="4"/>
  <c r="AB405" i="4"/>
  <c r="Y405" i="4"/>
  <c r="R407" i="4"/>
  <c r="X406" i="4"/>
  <c r="O408" i="4"/>
  <c r="Q408" i="4" s="1"/>
  <c r="AA406" i="4"/>
  <c r="AL407" i="4"/>
  <c r="W407" i="4"/>
  <c r="AM406" i="4"/>
  <c r="AO406" i="4" l="1"/>
  <c r="AC405" i="4"/>
  <c r="S407" i="4"/>
  <c r="AB406" i="4"/>
  <c r="X407" i="4"/>
  <c r="R408" i="4"/>
  <c r="Y406" i="4"/>
  <c r="O409" i="4"/>
  <c r="Q409" i="4" s="1"/>
  <c r="W408" i="4"/>
  <c r="AA407" i="4"/>
  <c r="AM407" i="4"/>
  <c r="AL408" i="4"/>
  <c r="AA408" i="4"/>
  <c r="AO407" i="4" l="1"/>
  <c r="AC406" i="4"/>
  <c r="S408" i="4"/>
  <c r="AB407" i="4"/>
  <c r="AB408" i="4" s="1"/>
  <c r="Y407" i="4"/>
  <c r="X408" i="4"/>
  <c r="R409" i="4"/>
  <c r="O410" i="4"/>
  <c r="Q410" i="4" s="1"/>
  <c r="AM408" i="4"/>
  <c r="AL409" i="4"/>
  <c r="W409" i="4"/>
  <c r="AO408" i="4" l="1"/>
  <c r="AC407" i="4"/>
  <c r="AC408" i="4" s="1"/>
  <c r="S409" i="4"/>
  <c r="Y408" i="4"/>
  <c r="X409" i="4"/>
  <c r="R410" i="4"/>
  <c r="O411" i="4"/>
  <c r="Q411" i="4" s="1"/>
  <c r="AM409" i="4"/>
  <c r="AL410" i="4"/>
  <c r="W410" i="4"/>
  <c r="AA409" i="4"/>
  <c r="AA410" i="4"/>
  <c r="AO409" i="4" l="1"/>
  <c r="S410" i="4"/>
  <c r="Y409" i="4"/>
  <c r="AB409" i="4"/>
  <c r="AC409" i="4" s="1"/>
  <c r="X410" i="4"/>
  <c r="R411" i="4"/>
  <c r="O412" i="4"/>
  <c r="Q412" i="4" s="1"/>
  <c r="W411" i="4"/>
  <c r="AL411" i="4"/>
  <c r="AM410" i="4"/>
  <c r="AO410" i="4" l="1"/>
  <c r="Y410" i="4"/>
  <c r="S411" i="4"/>
  <c r="AB410" i="4"/>
  <c r="AC410" i="4" s="1"/>
  <c r="X411" i="4"/>
  <c r="R412" i="4"/>
  <c r="O413" i="4"/>
  <c r="Q413" i="4" s="1"/>
  <c r="AL412" i="4"/>
  <c r="AA411" i="4"/>
  <c r="AM411" i="4"/>
  <c r="W412" i="4"/>
  <c r="AA412" i="4" s="1"/>
  <c r="AO411" i="4" l="1"/>
  <c r="Y411" i="4"/>
  <c r="S412" i="4"/>
  <c r="AB411" i="4"/>
  <c r="AC411" i="4" s="1"/>
  <c r="X412" i="4"/>
  <c r="R413" i="4"/>
  <c r="O414" i="4"/>
  <c r="Q414" i="4" s="1"/>
  <c r="AL413" i="4"/>
  <c r="W413" i="4"/>
  <c r="AM412" i="4"/>
  <c r="AO412" i="4" l="1"/>
  <c r="Y412" i="4"/>
  <c r="S413" i="4"/>
  <c r="AB412" i="4"/>
  <c r="AC412" i="4" s="1"/>
  <c r="X413" i="4"/>
  <c r="R414" i="4"/>
  <c r="O415" i="4"/>
  <c r="Q415" i="4" s="1"/>
  <c r="AM413" i="4"/>
  <c r="W414" i="4"/>
  <c r="AA414" i="4"/>
  <c r="AL414" i="4"/>
  <c r="AA413" i="4"/>
  <c r="AO413" i="4" l="1"/>
  <c r="S414" i="4"/>
  <c r="Y413" i="4"/>
  <c r="AB413" i="4"/>
  <c r="AB414" i="4" s="1"/>
  <c r="X414" i="4"/>
  <c r="R415" i="4"/>
  <c r="O416" i="4"/>
  <c r="Q416" i="4" s="1"/>
  <c r="W415" i="4"/>
  <c r="AL415" i="4"/>
  <c r="AM414" i="4"/>
  <c r="AO414" i="4" l="1"/>
  <c r="Y414" i="4"/>
  <c r="S415" i="4"/>
  <c r="AC413" i="4"/>
  <c r="AC414" i="4" s="1"/>
  <c r="X415" i="4"/>
  <c r="R416" i="4"/>
  <c r="O417" i="4"/>
  <c r="Q417" i="4" s="1"/>
  <c r="AA415" i="4"/>
  <c r="AL416" i="4"/>
  <c r="W416" i="4"/>
  <c r="AM415" i="4"/>
  <c r="AO415" i="4" l="1"/>
  <c r="Y415" i="4"/>
  <c r="S416" i="4"/>
  <c r="AB415" i="4"/>
  <c r="AC415" i="4" s="1"/>
  <c r="X416" i="4"/>
  <c r="R417" i="4"/>
  <c r="O418" i="4"/>
  <c r="Q418" i="4" s="1"/>
  <c r="AA416" i="4"/>
  <c r="AM416" i="4"/>
  <c r="AL417" i="4"/>
  <c r="W417" i="4"/>
  <c r="AO416" i="4" l="1"/>
  <c r="Y416" i="4"/>
  <c r="AB416" i="4"/>
  <c r="AC416" i="4" s="1"/>
  <c r="R418" i="4"/>
  <c r="X417" i="4"/>
  <c r="S417" i="4"/>
  <c r="O419" i="4"/>
  <c r="Q419" i="4" s="1"/>
  <c r="AA417" i="4"/>
  <c r="AL418" i="4"/>
  <c r="AM417" i="4"/>
  <c r="W418" i="4"/>
  <c r="AO417" i="4" l="1"/>
  <c r="Y417" i="4"/>
  <c r="AB417" i="4"/>
  <c r="AC417" i="4" s="1"/>
  <c r="R419" i="4"/>
  <c r="S418" i="4"/>
  <c r="X418" i="4"/>
  <c r="O420" i="4"/>
  <c r="Q420" i="4" s="1"/>
  <c r="AA418" i="4"/>
  <c r="AM418" i="4"/>
  <c r="AL419" i="4"/>
  <c r="W419" i="4"/>
  <c r="AO418" i="4" l="1"/>
  <c r="AB418" i="4"/>
  <c r="AC418" i="4" s="1"/>
  <c r="S419" i="4"/>
  <c r="X419" i="4"/>
  <c r="Y418" i="4"/>
  <c r="R420" i="4"/>
  <c r="O421" i="4"/>
  <c r="Q421" i="4" s="1"/>
  <c r="AL420" i="4"/>
  <c r="AM419" i="4"/>
  <c r="AA419" i="4"/>
  <c r="W420" i="4"/>
  <c r="AO419" i="4" l="1"/>
  <c r="AB419" i="4"/>
  <c r="AC419" i="4" s="1"/>
  <c r="S420" i="4"/>
  <c r="Y419" i="4"/>
  <c r="X420" i="4"/>
  <c r="R421" i="4"/>
  <c r="O422" i="4"/>
  <c r="Q422" i="4" s="1"/>
  <c r="AA420" i="4"/>
  <c r="AL421" i="4"/>
  <c r="AM420" i="4"/>
  <c r="W421" i="4"/>
  <c r="AO420" i="4" l="1"/>
  <c r="AB420" i="4"/>
  <c r="S421" i="4"/>
  <c r="Y420" i="4"/>
  <c r="X421" i="4"/>
  <c r="R422" i="4"/>
  <c r="O423" i="4"/>
  <c r="Q423" i="4" s="1"/>
  <c r="AM421" i="4"/>
  <c r="W422" i="4"/>
  <c r="AL422" i="4"/>
  <c r="AA421" i="4"/>
  <c r="AO421" i="4" l="1"/>
  <c r="AB421" i="4"/>
  <c r="S422" i="4"/>
  <c r="AC420" i="4"/>
  <c r="Y421" i="4"/>
  <c r="X422" i="4"/>
  <c r="R423" i="4"/>
  <c r="O424" i="4"/>
  <c r="Q424" i="4" s="1"/>
  <c r="AA422" i="4"/>
  <c r="AM422" i="4"/>
  <c r="W423" i="4"/>
  <c r="AL423" i="4"/>
  <c r="AB422" i="4" l="1"/>
  <c r="AO422" i="4"/>
  <c r="AC421" i="4"/>
  <c r="AC422" i="4" s="1"/>
  <c r="S423" i="4"/>
  <c r="Y422" i="4"/>
  <c r="X423" i="4"/>
  <c r="R424" i="4"/>
  <c r="O425" i="4"/>
  <c r="Q425" i="4" s="1"/>
  <c r="AM423" i="4"/>
  <c r="AA423" i="4"/>
  <c r="W424" i="4"/>
  <c r="AA424" i="4"/>
  <c r="AL424" i="4"/>
  <c r="AO423" i="4" l="1"/>
  <c r="Y423" i="4"/>
  <c r="AB423" i="4"/>
  <c r="AB424" i="4" s="1"/>
  <c r="S424" i="4"/>
  <c r="X424" i="4"/>
  <c r="R425" i="4"/>
  <c r="O426" i="4"/>
  <c r="Q426" i="4" s="1"/>
  <c r="AL425" i="4"/>
  <c r="W425" i="4"/>
  <c r="AM424" i="4"/>
  <c r="AO424" i="4" l="1"/>
  <c r="Y424" i="4"/>
  <c r="AC423" i="4"/>
  <c r="AC424" i="4" s="1"/>
  <c r="S425" i="4"/>
  <c r="X425" i="4"/>
  <c r="R426" i="4"/>
  <c r="O427" i="4"/>
  <c r="Q427" i="4" s="1"/>
  <c r="AM425" i="4"/>
  <c r="W426" i="4"/>
  <c r="AA426" i="4" s="1"/>
  <c r="AA425" i="4"/>
  <c r="AL426" i="4"/>
  <c r="AO425" i="4" l="1"/>
  <c r="Y425" i="4"/>
  <c r="AB425" i="4"/>
  <c r="AC425" i="4" s="1"/>
  <c r="S426" i="4"/>
  <c r="X426" i="4"/>
  <c r="R427" i="4"/>
  <c r="O428" i="4"/>
  <c r="Q428" i="4" s="1"/>
  <c r="W427" i="4"/>
  <c r="AM426" i="4"/>
  <c r="AL427" i="4"/>
  <c r="AO426" i="4" l="1"/>
  <c r="AB426" i="4"/>
  <c r="X427" i="4"/>
  <c r="R428" i="4"/>
  <c r="S427" i="4"/>
  <c r="Y426" i="4"/>
  <c r="O429" i="4"/>
  <c r="Q429" i="4" s="1"/>
  <c r="AA427" i="4"/>
  <c r="AL428" i="4"/>
  <c r="W428" i="4"/>
  <c r="AM427" i="4"/>
  <c r="AO427" i="4" l="1"/>
  <c r="AB427" i="4"/>
  <c r="AC426" i="4"/>
  <c r="Y427" i="4"/>
  <c r="X428" i="4"/>
  <c r="R429" i="4"/>
  <c r="S428" i="4"/>
  <c r="O430" i="4"/>
  <c r="Q430" i="4" s="1"/>
  <c r="AA428" i="4"/>
  <c r="AM428" i="4"/>
  <c r="W429" i="4"/>
  <c r="AL429" i="4"/>
  <c r="AA429" i="4"/>
  <c r="AB428" i="4" l="1"/>
  <c r="AB429" i="4" s="1"/>
  <c r="AO428" i="4"/>
  <c r="Y428" i="4"/>
  <c r="AC427" i="4"/>
  <c r="X429" i="4"/>
  <c r="R430" i="4"/>
  <c r="S429" i="4"/>
  <c r="O431" i="4"/>
  <c r="Q431" i="4" s="1"/>
  <c r="AM429" i="4"/>
  <c r="W430" i="4"/>
  <c r="AL430" i="4"/>
  <c r="AC428" i="4" l="1"/>
  <c r="AO429" i="4"/>
  <c r="Y429" i="4"/>
  <c r="X430" i="4"/>
  <c r="R431" i="4"/>
  <c r="S430" i="4"/>
  <c r="AC429" i="4"/>
  <c r="O432" i="4"/>
  <c r="Q432" i="4" s="1"/>
  <c r="AA430" i="4"/>
  <c r="AM430" i="4"/>
  <c r="W431" i="4"/>
  <c r="AL431" i="4"/>
  <c r="AB430" i="4" l="1"/>
  <c r="AC430" i="4" s="1"/>
  <c r="AO430" i="4"/>
  <c r="Y430" i="4"/>
  <c r="X431" i="4"/>
  <c r="R432" i="4"/>
  <c r="S431" i="4"/>
  <c r="O433" i="4"/>
  <c r="Q433" i="4" s="1"/>
  <c r="AA431" i="4"/>
  <c r="W432" i="4"/>
  <c r="AA432" i="4"/>
  <c r="AL432" i="4"/>
  <c r="AM431" i="4"/>
  <c r="AB431" i="4" l="1"/>
  <c r="AO431" i="4"/>
  <c r="Y431" i="4"/>
  <c r="X432" i="4"/>
  <c r="R433" i="4"/>
  <c r="S432" i="4"/>
  <c r="AB432" i="4"/>
  <c r="AC431" i="4"/>
  <c r="O434" i="4"/>
  <c r="Q434" i="4" s="1"/>
  <c r="AM432" i="4"/>
  <c r="W433" i="4"/>
  <c r="AL433" i="4"/>
  <c r="AA433" i="4"/>
  <c r="AO432" i="4" l="1"/>
  <c r="Y432" i="4"/>
  <c r="S433" i="4"/>
  <c r="X433" i="4"/>
  <c r="R434" i="4"/>
  <c r="AC432" i="4"/>
  <c r="AB433" i="4"/>
  <c r="O435" i="4"/>
  <c r="Q435" i="4" s="1"/>
  <c r="AM433" i="4"/>
  <c r="W434" i="4"/>
  <c r="AA434" i="4"/>
  <c r="AL434" i="4"/>
  <c r="AO433" i="4" l="1"/>
  <c r="Y433" i="4"/>
  <c r="X434" i="4"/>
  <c r="R435" i="4"/>
  <c r="S434" i="4"/>
  <c r="AC433" i="4"/>
  <c r="AB434" i="4"/>
  <c r="O436" i="4"/>
  <c r="Q436" i="4" s="1"/>
  <c r="AM434" i="4"/>
  <c r="AL435" i="4"/>
  <c r="W435" i="4"/>
  <c r="AO434" i="4" l="1"/>
  <c r="Y434" i="4"/>
  <c r="X435" i="4"/>
  <c r="R436" i="4"/>
  <c r="S435" i="4"/>
  <c r="AC434" i="4"/>
  <c r="O437" i="4"/>
  <c r="Q437" i="4" s="1"/>
  <c r="AA435" i="4"/>
  <c r="AM435" i="4"/>
  <c r="AL436" i="4"/>
  <c r="W436" i="4"/>
  <c r="AA436" i="4" s="1"/>
  <c r="AB435" i="4" l="1"/>
  <c r="AO435" i="4"/>
  <c r="Y435" i="4"/>
  <c r="X436" i="4"/>
  <c r="R437" i="4"/>
  <c r="S436" i="4"/>
  <c r="AC435" i="4"/>
  <c r="AB436" i="4"/>
  <c r="O438" i="4"/>
  <c r="Q438" i="4" s="1"/>
  <c r="AM436" i="4"/>
  <c r="W437" i="4"/>
  <c r="AL437" i="4"/>
  <c r="AO436" i="4" l="1"/>
  <c r="Y436" i="4"/>
  <c r="X437" i="4"/>
  <c r="R438" i="4"/>
  <c r="S437" i="4"/>
  <c r="AC436" i="4"/>
  <c r="O439" i="4"/>
  <c r="Q439" i="4" s="1"/>
  <c r="AA437" i="4"/>
  <c r="AM437" i="4"/>
  <c r="AL438" i="4"/>
  <c r="W438" i="4"/>
  <c r="AB437" i="4" l="1"/>
  <c r="AO437" i="4"/>
  <c r="Y437" i="4"/>
  <c r="X438" i="4"/>
  <c r="R439" i="4"/>
  <c r="S438" i="4"/>
  <c r="AC437" i="4"/>
  <c r="O440" i="4"/>
  <c r="Q440" i="4" s="1"/>
  <c r="AA438" i="4"/>
  <c r="W439" i="4"/>
  <c r="AL439" i="4"/>
  <c r="AM438" i="4"/>
  <c r="AB438" i="4" l="1"/>
  <c r="AO438" i="4"/>
  <c r="Y438" i="4"/>
  <c r="X439" i="4"/>
  <c r="R440" i="4"/>
  <c r="S439" i="4"/>
  <c r="AC438" i="4"/>
  <c r="O441" i="4"/>
  <c r="Q441" i="4" s="1"/>
  <c r="AM439" i="4"/>
  <c r="W440" i="4"/>
  <c r="AA440" i="4" s="1"/>
  <c r="AL440" i="4"/>
  <c r="AA439" i="4"/>
  <c r="AO439" i="4" l="1"/>
  <c r="Y439" i="4"/>
  <c r="AB439" i="4"/>
  <c r="AC439" i="4" s="1"/>
  <c r="X440" i="4"/>
  <c r="R441" i="4"/>
  <c r="S440" i="4"/>
  <c r="O442" i="4"/>
  <c r="Q442" i="4" s="1"/>
  <c r="AM440" i="4"/>
  <c r="AL441" i="4"/>
  <c r="W441" i="4"/>
  <c r="AA441" i="4" s="1"/>
  <c r="AO440" i="4" l="1"/>
  <c r="Y440" i="4"/>
  <c r="AB440" i="4"/>
  <c r="AB441" i="4" s="1"/>
  <c r="X441" i="4"/>
  <c r="R442" i="4"/>
  <c r="S441" i="4"/>
  <c r="O443" i="4"/>
  <c r="Q443" i="4" s="1"/>
  <c r="W442" i="4"/>
  <c r="AL442" i="4"/>
  <c r="AM441" i="4"/>
  <c r="AO441" i="4" l="1"/>
  <c r="Y441" i="4"/>
  <c r="AC440" i="4"/>
  <c r="AC441" i="4" s="1"/>
  <c r="X442" i="4"/>
  <c r="R443" i="4"/>
  <c r="S442" i="4"/>
  <c r="O444" i="4"/>
  <c r="Q444" i="4" s="1"/>
  <c r="AA442" i="4"/>
  <c r="AM442" i="4"/>
  <c r="W443" i="4"/>
  <c r="AA443" i="4"/>
  <c r="AL443" i="4"/>
  <c r="AB442" i="4" l="1"/>
  <c r="AO442" i="4"/>
  <c r="Y442" i="4"/>
  <c r="X443" i="4"/>
  <c r="R444" i="4"/>
  <c r="S443" i="4"/>
  <c r="AB443" i="4"/>
  <c r="AC442" i="4"/>
  <c r="O445" i="4"/>
  <c r="Q445" i="4" s="1"/>
  <c r="AM443" i="4"/>
  <c r="W444" i="4"/>
  <c r="AL444" i="4"/>
  <c r="AO443" i="4" l="1"/>
  <c r="Y443" i="4"/>
  <c r="X444" i="4"/>
  <c r="S444" i="4"/>
  <c r="R445" i="4"/>
  <c r="AC443" i="4"/>
  <c r="O446" i="4"/>
  <c r="Q446" i="4" s="1"/>
  <c r="AA444" i="4"/>
  <c r="AM444" i="4"/>
  <c r="W445" i="4"/>
  <c r="AL445" i="4"/>
  <c r="AA445" i="4"/>
  <c r="AB444" i="4" l="1"/>
  <c r="AO444" i="4"/>
  <c r="Y444" i="4"/>
  <c r="X445" i="4"/>
  <c r="R446" i="4"/>
  <c r="S445" i="4"/>
  <c r="AC444" i="4"/>
  <c r="AB445" i="4"/>
  <c r="O447" i="4"/>
  <c r="Q447" i="4" s="1"/>
  <c r="AM445" i="4"/>
  <c r="W446" i="4"/>
  <c r="AL446" i="4"/>
  <c r="AA446" i="4"/>
  <c r="AO445" i="4" l="1"/>
  <c r="Y445" i="4"/>
  <c r="X446" i="4"/>
  <c r="R447" i="4"/>
  <c r="S446" i="4"/>
  <c r="AC445" i="4"/>
  <c r="AB446" i="4"/>
  <c r="O448" i="4"/>
  <c r="Q448" i="4" s="1"/>
  <c r="AM446" i="4"/>
  <c r="W447" i="4"/>
  <c r="AL447" i="4"/>
  <c r="AO446" i="4" l="1"/>
  <c r="Y446" i="4"/>
  <c r="R448" i="4"/>
  <c r="S447" i="4"/>
  <c r="X447" i="4"/>
  <c r="AC446" i="4"/>
  <c r="O449" i="4"/>
  <c r="Q449" i="4" s="1"/>
  <c r="AM447" i="4"/>
  <c r="AL448" i="4"/>
  <c r="W448" i="4"/>
  <c r="AA447" i="4"/>
  <c r="AO447" i="4" l="1"/>
  <c r="Y447" i="4"/>
  <c r="AB447" i="4"/>
  <c r="S448" i="4"/>
  <c r="R449" i="4"/>
  <c r="X448" i="4"/>
  <c r="O450" i="4"/>
  <c r="Q450" i="4" s="1"/>
  <c r="AM448" i="4"/>
  <c r="W449" i="4"/>
  <c r="AL449" i="4"/>
  <c r="AA448" i="4"/>
  <c r="AO448" i="4" l="1"/>
  <c r="Y448" i="4"/>
  <c r="AB448" i="4"/>
  <c r="AC447" i="4"/>
  <c r="S449" i="4"/>
  <c r="R450" i="4"/>
  <c r="X449" i="4"/>
  <c r="O451" i="4"/>
  <c r="Q451" i="4" s="1"/>
  <c r="AM449" i="4"/>
  <c r="AA449" i="4"/>
  <c r="AL450" i="4"/>
  <c r="W450" i="4"/>
  <c r="AO449" i="4" l="1"/>
  <c r="Y449" i="4"/>
  <c r="AC448" i="4"/>
  <c r="AB449" i="4"/>
  <c r="S450" i="4"/>
  <c r="R451" i="4"/>
  <c r="X450" i="4"/>
  <c r="O452" i="4"/>
  <c r="Q452" i="4" s="1"/>
  <c r="AA450" i="4"/>
  <c r="W451" i="4"/>
  <c r="AM450" i="4"/>
  <c r="AL451" i="4"/>
  <c r="AO450" i="4" l="1"/>
  <c r="AC449" i="4"/>
  <c r="AB450" i="4"/>
  <c r="S451" i="4"/>
  <c r="X451" i="4"/>
  <c r="R452" i="4"/>
  <c r="Y450" i="4"/>
  <c r="O453" i="4"/>
  <c r="Q453" i="4" s="1"/>
  <c r="AM451" i="4"/>
  <c r="AA451" i="4"/>
  <c r="W452" i="4"/>
  <c r="AL452" i="4"/>
  <c r="AA452" i="4"/>
  <c r="AO451" i="4" l="1"/>
  <c r="S452" i="4"/>
  <c r="AB451" i="4"/>
  <c r="AB452" i="4" s="1"/>
  <c r="AC450" i="4"/>
  <c r="Y451" i="4"/>
  <c r="X452" i="4"/>
  <c r="R453" i="4"/>
  <c r="O454" i="4"/>
  <c r="Q454" i="4" s="1"/>
  <c r="AM452" i="4"/>
  <c r="W453" i="4"/>
  <c r="AL453" i="4"/>
  <c r="AO452" i="4" l="1"/>
  <c r="S453" i="4"/>
  <c r="AC451" i="4"/>
  <c r="AC452" i="4" s="1"/>
  <c r="Y452" i="4"/>
  <c r="X453" i="4"/>
  <c r="R454" i="4"/>
  <c r="O455" i="4"/>
  <c r="Q455" i="4" s="1"/>
  <c r="AM453" i="4"/>
  <c r="AL454" i="4"/>
  <c r="W454" i="4"/>
  <c r="AA454" i="4"/>
  <c r="AA453" i="4"/>
  <c r="AO453" i="4" l="1"/>
  <c r="S454" i="4"/>
  <c r="AB453" i="4"/>
  <c r="AB454" i="4" s="1"/>
  <c r="Y453" i="4"/>
  <c r="X454" i="4"/>
  <c r="R455" i="4"/>
  <c r="O456" i="4"/>
  <c r="Q456" i="4" s="1"/>
  <c r="W455" i="4"/>
  <c r="AL455" i="4"/>
  <c r="AM454" i="4"/>
  <c r="AO454" i="4" l="1"/>
  <c r="S455" i="4"/>
  <c r="AC453" i="4"/>
  <c r="AC454" i="4" s="1"/>
  <c r="Y454" i="4"/>
  <c r="X455" i="4"/>
  <c r="R456" i="4"/>
  <c r="O457" i="4"/>
  <c r="Q457" i="4" s="1"/>
  <c r="AA455" i="4"/>
  <c r="AL456" i="4"/>
  <c r="W456" i="4"/>
  <c r="AM455" i="4"/>
  <c r="AO455" i="4" l="1"/>
  <c r="S456" i="4"/>
  <c r="Y455" i="4"/>
  <c r="AB455" i="4"/>
  <c r="X456" i="4"/>
  <c r="R457" i="4"/>
  <c r="O458" i="4"/>
  <c r="Q458" i="4" s="1"/>
  <c r="AA456" i="4"/>
  <c r="AM456" i="4"/>
  <c r="AL457" i="4"/>
  <c r="W457" i="4"/>
  <c r="AB456" i="4" l="1"/>
  <c r="AO456" i="4"/>
  <c r="S457" i="4"/>
  <c r="Y456" i="4"/>
  <c r="AC455" i="4"/>
  <c r="X457" i="4"/>
  <c r="R458" i="4"/>
  <c r="O459" i="4"/>
  <c r="Q459" i="4" s="1"/>
  <c r="AA457" i="4"/>
  <c r="W458" i="4"/>
  <c r="AL458" i="4"/>
  <c r="AM457" i="4"/>
  <c r="AC456" i="4" l="1"/>
  <c r="AO457" i="4"/>
  <c r="S458" i="4"/>
  <c r="Y457" i="4"/>
  <c r="AB457" i="4"/>
  <c r="X458" i="4"/>
  <c r="R459" i="4"/>
  <c r="O460" i="4"/>
  <c r="Q460" i="4" s="1"/>
  <c r="AA458" i="4"/>
  <c r="AM458" i="4"/>
  <c r="W459" i="4"/>
  <c r="AL459" i="4"/>
  <c r="AC457" i="4" l="1"/>
  <c r="S459" i="4"/>
  <c r="AO458" i="4"/>
  <c r="AB458" i="4"/>
  <c r="AC458" i="4" s="1"/>
  <c r="X459" i="4"/>
  <c r="R460" i="4"/>
  <c r="Y458" i="4"/>
  <c r="O461" i="4"/>
  <c r="Q461" i="4" s="1"/>
  <c r="AL460" i="4"/>
  <c r="AA459" i="4"/>
  <c r="W460" i="4"/>
  <c r="AM459" i="4"/>
  <c r="AA460" i="4"/>
  <c r="S460" i="4" l="1"/>
  <c r="AO459" i="4"/>
  <c r="AB459" i="4"/>
  <c r="AB460" i="4" s="1"/>
  <c r="Y459" i="4"/>
  <c r="X460" i="4"/>
  <c r="R461" i="4"/>
  <c r="O462" i="4"/>
  <c r="Q462" i="4" s="1"/>
  <c r="AL461" i="4"/>
  <c r="AM460" i="4"/>
  <c r="W461" i="4"/>
  <c r="AA461" i="4"/>
  <c r="S461" i="4" l="1"/>
  <c r="AO460" i="4"/>
  <c r="AC459" i="4"/>
  <c r="AC460" i="4" s="1"/>
  <c r="Y460" i="4"/>
  <c r="X461" i="4"/>
  <c r="R462" i="4"/>
  <c r="AB461" i="4"/>
  <c r="O463" i="4"/>
  <c r="Q463" i="4" s="1"/>
  <c r="AM461" i="4"/>
  <c r="W462" i="4"/>
  <c r="AL462" i="4"/>
  <c r="AA462" i="4"/>
  <c r="AO461" i="4" l="1"/>
  <c r="Y461" i="4"/>
  <c r="X462" i="4"/>
  <c r="R463" i="4"/>
  <c r="S462" i="4"/>
  <c r="AC461" i="4"/>
  <c r="AB462" i="4"/>
  <c r="O464" i="4"/>
  <c r="Q464" i="4" s="1"/>
  <c r="AM462" i="4"/>
  <c r="AL463" i="4"/>
  <c r="W463" i="4"/>
  <c r="AO462" i="4" l="1"/>
  <c r="Y462" i="4"/>
  <c r="X463" i="4"/>
  <c r="R464" i="4"/>
  <c r="S463" i="4"/>
  <c r="AC462" i="4"/>
  <c r="O465" i="4"/>
  <c r="Q465" i="4" s="1"/>
  <c r="AA463" i="4"/>
  <c r="AM463" i="4"/>
  <c r="W464" i="4"/>
  <c r="AL464" i="4"/>
  <c r="AB463" i="4" l="1"/>
  <c r="AC463" i="4" s="1"/>
  <c r="AO463" i="4"/>
  <c r="Y463" i="4"/>
  <c r="X464" i="4"/>
  <c r="R465" i="4"/>
  <c r="S464" i="4"/>
  <c r="O466" i="4"/>
  <c r="Q466" i="4" s="1"/>
  <c r="AA464" i="4"/>
  <c r="AL465" i="4"/>
  <c r="W465" i="4"/>
  <c r="AM464" i="4"/>
  <c r="AB464" i="4" l="1"/>
  <c r="AO464" i="4"/>
  <c r="Y464" i="4"/>
  <c r="X465" i="4"/>
  <c r="R466" i="4"/>
  <c r="S465" i="4"/>
  <c r="AC464" i="4"/>
  <c r="O467" i="4"/>
  <c r="Q467" i="4" s="1"/>
  <c r="AA465" i="4"/>
  <c r="W466" i="4"/>
  <c r="AM465" i="4"/>
  <c r="AA466" i="4"/>
  <c r="AL466" i="4"/>
  <c r="AO465" i="4" l="1"/>
  <c r="Y465" i="4"/>
  <c r="AB465" i="4"/>
  <c r="AB466" i="4" s="1"/>
  <c r="X466" i="4"/>
  <c r="R467" i="4"/>
  <c r="S466" i="4"/>
  <c r="O468" i="4"/>
  <c r="Q468" i="4" s="1"/>
  <c r="AL467" i="4"/>
  <c r="W467" i="4"/>
  <c r="AM466" i="4"/>
  <c r="AO466" i="4" l="1"/>
  <c r="Y466" i="4"/>
  <c r="AC465" i="4"/>
  <c r="AC466" i="4" s="1"/>
  <c r="X467" i="4"/>
  <c r="R468" i="4"/>
  <c r="S467" i="4"/>
  <c r="O469" i="4"/>
  <c r="Q469" i="4" s="1"/>
  <c r="AA467" i="4"/>
  <c r="AM467" i="4"/>
  <c r="W468" i="4"/>
  <c r="AL468" i="4"/>
  <c r="AA468" i="4"/>
  <c r="AB467" i="4" l="1"/>
  <c r="AO467" i="4"/>
  <c r="Y467" i="4"/>
  <c r="X468" i="4"/>
  <c r="S468" i="4"/>
  <c r="R469" i="4"/>
  <c r="AC467" i="4"/>
  <c r="AB468" i="4"/>
  <c r="O470" i="4"/>
  <c r="Q470" i="4" s="1"/>
  <c r="AM468" i="4"/>
  <c r="AL469" i="4"/>
  <c r="W469" i="4"/>
  <c r="AO468" i="4" l="1"/>
  <c r="Y468" i="4"/>
  <c r="S469" i="4"/>
  <c r="X469" i="4"/>
  <c r="R470" i="4"/>
  <c r="AC468" i="4"/>
  <c r="O471" i="4"/>
  <c r="Q471" i="4" s="1"/>
  <c r="AA469" i="4"/>
  <c r="W470" i="4"/>
  <c r="AL470" i="4"/>
  <c r="AA470" i="4"/>
  <c r="AM469" i="4"/>
  <c r="AO469" i="4" l="1"/>
  <c r="Y469" i="4"/>
  <c r="AB469" i="4"/>
  <c r="AB470" i="4" s="1"/>
  <c r="S470" i="4"/>
  <c r="X470" i="4"/>
  <c r="R471" i="4"/>
  <c r="O472" i="4"/>
  <c r="Q472" i="4" s="1"/>
  <c r="W471" i="4"/>
  <c r="AL471" i="4"/>
  <c r="AM470" i="4"/>
  <c r="AO470" i="4" l="1"/>
  <c r="AC469" i="4"/>
  <c r="AC470" i="4" s="1"/>
  <c r="S471" i="4"/>
  <c r="X471" i="4"/>
  <c r="Y470" i="4"/>
  <c r="R472" i="4"/>
  <c r="O473" i="4"/>
  <c r="Q473" i="4" s="1"/>
  <c r="AA471" i="4"/>
  <c r="W472" i="4"/>
  <c r="AM471" i="4"/>
  <c r="AL472" i="4"/>
  <c r="AO471" i="4" l="1"/>
  <c r="AB471" i="4"/>
  <c r="AC471" i="4" s="1"/>
  <c r="Y471" i="4"/>
  <c r="X472" i="4"/>
  <c r="R473" i="4"/>
  <c r="S472" i="4"/>
  <c r="O474" i="4"/>
  <c r="Q474" i="4" s="1"/>
  <c r="AA472" i="4"/>
  <c r="W473" i="4"/>
  <c r="AL473" i="4"/>
  <c r="AM472" i="4"/>
  <c r="AO472" i="4" l="1"/>
  <c r="AB472" i="4"/>
  <c r="AC472" i="4" s="1"/>
  <c r="Y472" i="4"/>
  <c r="X473" i="4"/>
  <c r="S473" i="4"/>
  <c r="R474" i="4"/>
  <c r="O475" i="4"/>
  <c r="Q475" i="4" s="1"/>
  <c r="AA473" i="4"/>
  <c r="AM473" i="4"/>
  <c r="AL474" i="4"/>
  <c r="W474" i="4"/>
  <c r="AA474" i="4" s="1"/>
  <c r="AO473" i="4" l="1"/>
  <c r="AB473" i="4"/>
  <c r="AB474" i="4" s="1"/>
  <c r="Y473" i="4"/>
  <c r="S474" i="4"/>
  <c r="X474" i="4"/>
  <c r="R475" i="4"/>
  <c r="O476" i="4"/>
  <c r="Q476" i="4" s="1"/>
  <c r="W475" i="4"/>
  <c r="AL475" i="4"/>
  <c r="AM474" i="4"/>
  <c r="AO474" i="4" l="1"/>
  <c r="AC473" i="4"/>
  <c r="AC474" i="4" s="1"/>
  <c r="S475" i="4"/>
  <c r="Y474" i="4"/>
  <c r="X475" i="4"/>
  <c r="R476" i="4"/>
  <c r="O477" i="4"/>
  <c r="Q477" i="4" s="1"/>
  <c r="AA475" i="4"/>
  <c r="AL476" i="4"/>
  <c r="AM475" i="4"/>
  <c r="W476" i="4"/>
  <c r="AO475" i="4" l="1"/>
  <c r="AB475" i="4"/>
  <c r="AC475" i="4" s="1"/>
  <c r="S476" i="4"/>
  <c r="Y475" i="4"/>
  <c r="X476" i="4"/>
  <c r="R477" i="4"/>
  <c r="O478" i="4"/>
  <c r="Q478" i="4" s="1"/>
  <c r="AA476" i="4"/>
  <c r="AL477" i="4"/>
  <c r="AM476" i="4"/>
  <c r="W477" i="4"/>
  <c r="AO476" i="4" l="1"/>
  <c r="AB476" i="4"/>
  <c r="AC476" i="4" s="1"/>
  <c r="X477" i="4"/>
  <c r="Y476" i="4"/>
  <c r="R478" i="4"/>
  <c r="S477" i="4"/>
  <c r="O479" i="4"/>
  <c r="Q479" i="4" s="1"/>
  <c r="W478" i="4"/>
  <c r="AL478" i="4"/>
  <c r="AA477" i="4"/>
  <c r="AM477" i="4"/>
  <c r="AO477" i="4" l="1"/>
  <c r="AB477" i="4"/>
  <c r="Y477" i="4"/>
  <c r="X478" i="4"/>
  <c r="R479" i="4"/>
  <c r="S478" i="4"/>
  <c r="O480" i="4"/>
  <c r="Q480" i="4" s="1"/>
  <c r="AA478" i="4"/>
  <c r="AM478" i="4"/>
  <c r="W479" i="4"/>
  <c r="AL479" i="4"/>
  <c r="AB478" i="4" l="1"/>
  <c r="AO478" i="4"/>
  <c r="AC477" i="4"/>
  <c r="AC478" i="4" s="1"/>
  <c r="Y478" i="4"/>
  <c r="X479" i="4"/>
  <c r="R480" i="4"/>
  <c r="S479" i="4"/>
  <c r="O481" i="4"/>
  <c r="Q481" i="4" s="1"/>
  <c r="AA479" i="4"/>
  <c r="AL480" i="4"/>
  <c r="W480" i="4"/>
  <c r="AM479" i="4"/>
  <c r="AA480" i="4"/>
  <c r="AB479" i="4" l="1"/>
  <c r="AO479" i="4"/>
  <c r="Y479" i="4"/>
  <c r="X480" i="4"/>
  <c r="R481" i="4"/>
  <c r="S480" i="4"/>
  <c r="AC479" i="4"/>
  <c r="AB480" i="4"/>
  <c r="O482" i="4"/>
  <c r="Q482" i="4" s="1"/>
  <c r="AM480" i="4"/>
  <c r="W481" i="4"/>
  <c r="AL481" i="4"/>
  <c r="AO480" i="4" l="1"/>
  <c r="Y480" i="4"/>
  <c r="X481" i="4"/>
  <c r="R482" i="4"/>
  <c r="S481" i="4"/>
  <c r="AC480" i="4"/>
  <c r="O483" i="4"/>
  <c r="Q483" i="4" s="1"/>
  <c r="AM481" i="4"/>
  <c r="W482" i="4"/>
  <c r="AL482" i="4"/>
  <c r="AA481" i="4"/>
  <c r="AA482" i="4"/>
  <c r="AO481" i="4" l="1"/>
  <c r="AB481" i="4"/>
  <c r="AB482" i="4" s="1"/>
  <c r="Y481" i="4"/>
  <c r="X482" i="4"/>
  <c r="R483" i="4"/>
  <c r="S482" i="4"/>
  <c r="O484" i="4"/>
  <c r="Q484" i="4" s="1"/>
  <c r="AL483" i="4"/>
  <c r="W483" i="4"/>
  <c r="AM482" i="4"/>
  <c r="AA483" i="4"/>
  <c r="AO482" i="4" l="1"/>
  <c r="AC481" i="4"/>
  <c r="AC482" i="4" s="1"/>
  <c r="Y482" i="4"/>
  <c r="X483" i="4"/>
  <c r="R484" i="4"/>
  <c r="S483" i="4"/>
  <c r="AB483" i="4"/>
  <c r="O485" i="4"/>
  <c r="Q485" i="4" s="1"/>
  <c r="AM483" i="4"/>
  <c r="W484" i="4"/>
  <c r="AL484" i="4"/>
  <c r="AA484" i="4"/>
  <c r="AO483" i="4" l="1"/>
  <c r="Y483" i="4"/>
  <c r="X484" i="4"/>
  <c r="R485" i="4"/>
  <c r="S484" i="4"/>
  <c r="AC483" i="4"/>
  <c r="AB484" i="4"/>
  <c r="O486" i="4"/>
  <c r="Q486" i="4" s="1"/>
  <c r="AM484" i="4"/>
  <c r="W485" i="4"/>
  <c r="AL485" i="4"/>
  <c r="AO484" i="4" l="1"/>
  <c r="X485" i="4"/>
  <c r="R486" i="4"/>
  <c r="Y484" i="4"/>
  <c r="S485" i="4"/>
  <c r="AC484" i="4"/>
  <c r="O487" i="4"/>
  <c r="Q487" i="4" s="1"/>
  <c r="AA485" i="4"/>
  <c r="AL486" i="4"/>
  <c r="AM485" i="4"/>
  <c r="W486" i="4"/>
  <c r="AO485" i="4" l="1"/>
  <c r="AB485" i="4"/>
  <c r="AC485" i="4" s="1"/>
  <c r="Y485" i="4"/>
  <c r="X486" i="4"/>
  <c r="R487" i="4"/>
  <c r="S486" i="4"/>
  <c r="O488" i="4"/>
  <c r="Q488" i="4" s="1"/>
  <c r="AA486" i="4"/>
  <c r="AL487" i="4"/>
  <c r="W487" i="4"/>
  <c r="AM486" i="4"/>
  <c r="AO486" i="4" l="1"/>
  <c r="AB486" i="4"/>
  <c r="Y486" i="4"/>
  <c r="X487" i="4"/>
  <c r="R488" i="4"/>
  <c r="S487" i="4"/>
  <c r="O489" i="4"/>
  <c r="Q489" i="4" s="1"/>
  <c r="AA487" i="4"/>
  <c r="AM487" i="4"/>
  <c r="W488" i="4"/>
  <c r="AL488" i="4"/>
  <c r="AB487" i="4" l="1"/>
  <c r="AO487" i="4"/>
  <c r="AC486" i="4"/>
  <c r="Y487" i="4"/>
  <c r="X488" i="4"/>
  <c r="R489" i="4"/>
  <c r="S488" i="4"/>
  <c r="O490" i="4"/>
  <c r="Q490" i="4" s="1"/>
  <c r="AA488" i="4"/>
  <c r="AM488" i="4"/>
  <c r="W489" i="4"/>
  <c r="AA489" i="4" s="1"/>
  <c r="AL489" i="4"/>
  <c r="AC487" i="4" l="1"/>
  <c r="AB488" i="4"/>
  <c r="AO488" i="4"/>
  <c r="Y488" i="4"/>
  <c r="X489" i="4"/>
  <c r="S489" i="4"/>
  <c r="R490" i="4"/>
  <c r="AB489" i="4"/>
  <c r="O491" i="4"/>
  <c r="Q491" i="4" s="1"/>
  <c r="AM489" i="4"/>
  <c r="W490" i="4"/>
  <c r="AL490" i="4"/>
  <c r="AC488" i="4" l="1"/>
  <c r="AO489" i="4"/>
  <c r="Y489" i="4"/>
  <c r="R491" i="4"/>
  <c r="S490" i="4"/>
  <c r="X490" i="4"/>
  <c r="AC489" i="4"/>
  <c r="O492" i="4"/>
  <c r="Q492" i="4" s="1"/>
  <c r="AM490" i="4"/>
  <c r="AA490" i="4"/>
  <c r="AL491" i="4"/>
  <c r="W491" i="4"/>
  <c r="AO490" i="4" l="1"/>
  <c r="AB490" i="4"/>
  <c r="X491" i="4"/>
  <c r="Y490" i="4"/>
  <c r="R492" i="4"/>
  <c r="S491" i="4"/>
  <c r="O493" i="4"/>
  <c r="Q493" i="4" s="1"/>
  <c r="AM491" i="4"/>
  <c r="W492" i="4"/>
  <c r="AL492" i="4"/>
  <c r="AA491" i="4"/>
  <c r="AO491" i="4" l="1"/>
  <c r="AB491" i="4"/>
  <c r="AC490" i="4"/>
  <c r="Y491" i="4"/>
  <c r="X492" i="4"/>
  <c r="S492" i="4"/>
  <c r="R493" i="4"/>
  <c r="O494" i="4"/>
  <c r="Q494" i="4" s="1"/>
  <c r="AA492" i="4"/>
  <c r="AM492" i="4"/>
  <c r="AL493" i="4"/>
  <c r="W493" i="4"/>
  <c r="AB492" i="4" l="1"/>
  <c r="AO492" i="4"/>
  <c r="AC491" i="4"/>
  <c r="Y492" i="4"/>
  <c r="X493" i="4"/>
  <c r="R494" i="4"/>
  <c r="S493" i="4"/>
  <c r="O495" i="4"/>
  <c r="Q495" i="4" s="1"/>
  <c r="AA493" i="4"/>
  <c r="AM493" i="4"/>
  <c r="AL494" i="4"/>
  <c r="W494" i="4"/>
  <c r="AA494" i="4" s="1"/>
  <c r="AC492" i="4" l="1"/>
  <c r="AB493" i="4"/>
  <c r="AB494" i="4" s="1"/>
  <c r="AO493" i="4"/>
  <c r="Y493" i="4"/>
  <c r="X494" i="4"/>
  <c r="R495" i="4"/>
  <c r="S494" i="4"/>
  <c r="O496" i="4"/>
  <c r="Q496" i="4" s="1"/>
  <c r="AM494" i="4"/>
  <c r="W495" i="4"/>
  <c r="AL495" i="4"/>
  <c r="AC493" i="4" l="1"/>
  <c r="AO494" i="4"/>
  <c r="Y494" i="4"/>
  <c r="X495" i="4"/>
  <c r="R496" i="4"/>
  <c r="S495" i="4"/>
  <c r="AC494" i="4"/>
  <c r="O497" i="4"/>
  <c r="Q497" i="4" s="1"/>
  <c r="AA495" i="4"/>
  <c r="AM495" i="4"/>
  <c r="AL496" i="4"/>
  <c r="W496" i="4"/>
  <c r="AA496" i="4" s="1"/>
  <c r="AB495" i="4" l="1"/>
  <c r="AO495" i="4"/>
  <c r="Y495" i="4"/>
  <c r="X496" i="4"/>
  <c r="S496" i="4"/>
  <c r="R497" i="4"/>
  <c r="AB496" i="4"/>
  <c r="AC495" i="4"/>
  <c r="O498" i="4"/>
  <c r="Q498" i="4" s="1"/>
  <c r="AM496" i="4"/>
  <c r="W497" i="4"/>
  <c r="AL497" i="4"/>
  <c r="AO496" i="4" l="1"/>
  <c r="Y496" i="4"/>
  <c r="S497" i="4"/>
  <c r="X497" i="4"/>
  <c r="R498" i="4"/>
  <c r="AC496" i="4"/>
  <c r="O499" i="4"/>
  <c r="Q499" i="4" s="1"/>
  <c r="AA497" i="4"/>
  <c r="AM497" i="4"/>
  <c r="AL498" i="4"/>
  <c r="W498" i="4"/>
  <c r="AB497" i="4" l="1"/>
  <c r="AO497" i="4"/>
  <c r="S498" i="4"/>
  <c r="X498" i="4"/>
  <c r="R499" i="4"/>
  <c r="Y497" i="4"/>
  <c r="AC497" i="4"/>
  <c r="O500" i="4"/>
  <c r="Q500" i="4" s="1"/>
  <c r="AM498" i="4"/>
  <c r="AA498" i="4"/>
  <c r="AL499" i="4"/>
  <c r="W499" i="4"/>
  <c r="AO498" i="4" l="1"/>
  <c r="AB498" i="4"/>
  <c r="AC498" i="4" s="1"/>
  <c r="S499" i="4"/>
  <c r="Y498" i="4"/>
  <c r="X499" i="4"/>
  <c r="R500" i="4"/>
  <c r="O501" i="4"/>
  <c r="Q501" i="4" s="1"/>
  <c r="W500" i="4"/>
  <c r="AM499" i="4"/>
  <c r="AA499" i="4"/>
  <c r="AL500" i="4"/>
  <c r="AO499" i="4" l="1"/>
  <c r="AB499" i="4"/>
  <c r="AC499" i="4" s="1"/>
  <c r="S500" i="4"/>
  <c r="X500" i="4"/>
  <c r="R501" i="4"/>
  <c r="Y499" i="4"/>
  <c r="O502" i="4"/>
  <c r="Q502" i="4" s="1"/>
  <c r="AA500" i="4"/>
  <c r="AL501" i="4"/>
  <c r="AM500" i="4"/>
  <c r="W501" i="4"/>
  <c r="AA501" i="4" s="1"/>
  <c r="AO500" i="4" l="1"/>
  <c r="AB500" i="4"/>
  <c r="AB501" i="4" s="1"/>
  <c r="S501" i="4"/>
  <c r="Y500" i="4"/>
  <c r="X501" i="4"/>
  <c r="R502" i="4"/>
  <c r="O503" i="4"/>
  <c r="Q503" i="4" s="1"/>
  <c r="AL502" i="4"/>
  <c r="W502" i="4"/>
  <c r="AA502" i="4"/>
  <c r="AM501" i="4"/>
  <c r="AO501" i="4" l="1"/>
  <c r="AC500" i="4"/>
  <c r="AC501" i="4" s="1"/>
  <c r="Y501" i="4"/>
  <c r="X502" i="4"/>
  <c r="R503" i="4"/>
  <c r="S502" i="4"/>
  <c r="AB502" i="4"/>
  <c r="O504" i="4"/>
  <c r="Q504" i="4" s="1"/>
  <c r="W503" i="4"/>
  <c r="AM502" i="4"/>
  <c r="AL503" i="4"/>
  <c r="AO502" i="4" l="1"/>
  <c r="Y502" i="4"/>
  <c r="S503" i="4"/>
  <c r="X503" i="4"/>
  <c r="R504" i="4"/>
  <c r="AC502" i="4"/>
  <c r="O505" i="4"/>
  <c r="Q505" i="4" s="1"/>
  <c r="AM503" i="4"/>
  <c r="AA503" i="4"/>
  <c r="W504" i="4"/>
  <c r="AL504" i="4"/>
  <c r="AO503" i="4" l="1"/>
  <c r="AB503" i="4"/>
  <c r="AC503" i="4" s="1"/>
  <c r="Y503" i="4"/>
  <c r="R505" i="4"/>
  <c r="S504" i="4"/>
  <c r="X504" i="4"/>
  <c r="O506" i="4"/>
  <c r="Q506" i="4" s="1"/>
  <c r="W505" i="4"/>
  <c r="AL505" i="4"/>
  <c r="AM504" i="4"/>
  <c r="AA504" i="4"/>
  <c r="AO504" i="4" l="1"/>
  <c r="AB504" i="4"/>
  <c r="AC504" i="4" s="1"/>
  <c r="S505" i="4"/>
  <c r="X505" i="4"/>
  <c r="Y504" i="4"/>
  <c r="R506" i="4"/>
  <c r="O507" i="4"/>
  <c r="Q507" i="4" s="1"/>
  <c r="AA505" i="4"/>
  <c r="AM505" i="4"/>
  <c r="W506" i="4"/>
  <c r="AA506" i="4"/>
  <c r="AL506" i="4"/>
  <c r="AO505" i="4" l="1"/>
  <c r="AB505" i="4"/>
  <c r="AC505" i="4" s="1"/>
  <c r="S506" i="4"/>
  <c r="Y505" i="4"/>
  <c r="X506" i="4"/>
  <c r="R507" i="4"/>
  <c r="O508" i="4"/>
  <c r="Q508" i="4" s="1"/>
  <c r="AM506" i="4"/>
  <c r="W507" i="4"/>
  <c r="AL507" i="4"/>
  <c r="AO506" i="4" l="1"/>
  <c r="AB506" i="4"/>
  <c r="AC506" i="4" s="1"/>
  <c r="Y506" i="4"/>
  <c r="X507" i="4"/>
  <c r="R508" i="4"/>
  <c r="S507" i="4"/>
  <c r="O509" i="4"/>
  <c r="Q509" i="4" s="1"/>
  <c r="W508" i="4"/>
  <c r="AA508" i="4"/>
  <c r="AM507" i="4"/>
  <c r="AA507" i="4"/>
  <c r="AL508" i="4"/>
  <c r="AO507" i="4" l="1"/>
  <c r="AB507" i="4"/>
  <c r="AC507" i="4" s="1"/>
  <c r="Y507" i="4"/>
  <c r="X508" i="4"/>
  <c r="R509" i="4"/>
  <c r="S508" i="4"/>
  <c r="O510" i="4"/>
  <c r="Q510" i="4" s="1"/>
  <c r="AL509" i="4"/>
  <c r="W509" i="4"/>
  <c r="AM508" i="4"/>
  <c r="AO508" i="4" l="1"/>
  <c r="AB508" i="4"/>
  <c r="AC508" i="4" s="1"/>
  <c r="Y508" i="4"/>
  <c r="X509" i="4"/>
  <c r="R510" i="4"/>
  <c r="S509" i="4"/>
  <c r="O511" i="4"/>
  <c r="Q511" i="4" s="1"/>
  <c r="AA509" i="4"/>
  <c r="AL510" i="4"/>
  <c r="AM509" i="4"/>
  <c r="W510" i="4"/>
  <c r="AA510" i="4"/>
  <c r="AO509" i="4" l="1"/>
  <c r="AB509" i="4"/>
  <c r="AB510" i="4" s="1"/>
  <c r="Y509" i="4"/>
  <c r="X510" i="4"/>
  <c r="R511" i="4"/>
  <c r="S510" i="4"/>
  <c r="O512" i="4"/>
  <c r="Q512" i="4" s="1"/>
  <c r="W511" i="4"/>
  <c r="AA511" i="4"/>
  <c r="AL511" i="4"/>
  <c r="AM510" i="4"/>
  <c r="AO510" i="4" l="1"/>
  <c r="Y510" i="4"/>
  <c r="AC509" i="4"/>
  <c r="AC510" i="4" s="1"/>
  <c r="X511" i="4"/>
  <c r="R512" i="4"/>
  <c r="S511" i="4"/>
  <c r="AB511" i="4"/>
  <c r="O513" i="4"/>
  <c r="Q513" i="4" s="1"/>
  <c r="AM511" i="4"/>
  <c r="W512" i="4"/>
  <c r="AL512" i="4"/>
  <c r="AO511" i="4" l="1"/>
  <c r="Y511" i="4"/>
  <c r="X512" i="4"/>
  <c r="S512" i="4"/>
  <c r="R513" i="4"/>
  <c r="AC511" i="4"/>
  <c r="O514" i="4"/>
  <c r="Q514" i="4" s="1"/>
  <c r="AA512" i="4"/>
  <c r="AM512" i="4"/>
  <c r="W513" i="4"/>
  <c r="AL513" i="4"/>
  <c r="AB512" i="4" l="1"/>
  <c r="AC512" i="4" s="1"/>
  <c r="AO512" i="4"/>
  <c r="Y512" i="4"/>
  <c r="X513" i="4"/>
  <c r="R514" i="4"/>
  <c r="S513" i="4"/>
  <c r="O515" i="4"/>
  <c r="Q515" i="4" s="1"/>
  <c r="AM513" i="4"/>
  <c r="AA513" i="4"/>
  <c r="AL514" i="4"/>
  <c r="W514" i="4"/>
  <c r="AO513" i="4" l="1"/>
  <c r="Y513" i="4"/>
  <c r="AB513" i="4"/>
  <c r="X514" i="4"/>
  <c r="R515" i="4"/>
  <c r="S514" i="4"/>
  <c r="O516" i="4"/>
  <c r="Q516" i="4" s="1"/>
  <c r="AA514" i="4"/>
  <c r="AM514" i="4"/>
  <c r="AL515" i="4"/>
  <c r="W515" i="4"/>
  <c r="AA515" i="4" s="1"/>
  <c r="AB514" i="4" l="1"/>
  <c r="AO514" i="4"/>
  <c r="Y514" i="4"/>
  <c r="AC513" i="4"/>
  <c r="AC514" i="4" s="1"/>
  <c r="X515" i="4"/>
  <c r="R516" i="4"/>
  <c r="S515" i="4"/>
  <c r="AB515" i="4"/>
  <c r="O517" i="4"/>
  <c r="Q517" i="4" s="1"/>
  <c r="AM515" i="4"/>
  <c r="AL516" i="4"/>
  <c r="W516" i="4"/>
  <c r="AA516" i="4" s="1"/>
  <c r="AO515" i="4" l="1"/>
  <c r="Y515" i="4"/>
  <c r="X516" i="4"/>
  <c r="S516" i="4"/>
  <c r="R517" i="4"/>
  <c r="AC515" i="4"/>
  <c r="AB516" i="4"/>
  <c r="O518" i="4"/>
  <c r="Q518" i="4" s="1"/>
  <c r="AM516" i="4"/>
  <c r="W517" i="4"/>
  <c r="AA517" i="4"/>
  <c r="AL517" i="4"/>
  <c r="AO516" i="4" l="1"/>
  <c r="Y516" i="4"/>
  <c r="X517" i="4"/>
  <c r="R518" i="4"/>
  <c r="S517" i="4"/>
  <c r="AC516" i="4"/>
  <c r="AB517" i="4"/>
  <c r="O519" i="4"/>
  <c r="Q519" i="4" s="1"/>
  <c r="W518" i="4"/>
  <c r="AM517" i="4"/>
  <c r="AL518" i="4"/>
  <c r="AO517" i="4" l="1"/>
  <c r="Y517" i="4"/>
  <c r="S518" i="4"/>
  <c r="X518" i="4"/>
  <c r="R519" i="4"/>
  <c r="AC517" i="4"/>
  <c r="O520" i="4"/>
  <c r="Q520" i="4" s="1"/>
  <c r="AA518" i="4"/>
  <c r="AM518" i="4"/>
  <c r="W519" i="4"/>
  <c r="AL519" i="4"/>
  <c r="AA519" i="4"/>
  <c r="AB518" i="4" l="1"/>
  <c r="AO518" i="4"/>
  <c r="Y518" i="4"/>
  <c r="S519" i="4"/>
  <c r="X519" i="4"/>
  <c r="R520" i="4"/>
  <c r="AC518" i="4"/>
  <c r="AB519" i="4"/>
  <c r="O521" i="4"/>
  <c r="Q521" i="4" s="1"/>
  <c r="AM519" i="4"/>
  <c r="W520" i="4"/>
  <c r="AA520" i="4" s="1"/>
  <c r="AL520" i="4"/>
  <c r="AO519" i="4" l="1"/>
  <c r="Y519" i="4"/>
  <c r="S520" i="4"/>
  <c r="X520" i="4"/>
  <c r="R521" i="4"/>
  <c r="AB520" i="4"/>
  <c r="AC519" i="4"/>
  <c r="O522" i="4"/>
  <c r="Q522" i="4" s="1"/>
  <c r="AM520" i="4"/>
  <c r="W521" i="4"/>
  <c r="AL521" i="4"/>
  <c r="AO520" i="4" l="1"/>
  <c r="Y520" i="4"/>
  <c r="X521" i="4"/>
  <c r="R522" i="4"/>
  <c r="S521" i="4"/>
  <c r="AC520" i="4"/>
  <c r="O523" i="4"/>
  <c r="Q523" i="4" s="1"/>
  <c r="AA521" i="4"/>
  <c r="W522" i="4"/>
  <c r="AL522" i="4"/>
  <c r="AA522" i="4"/>
  <c r="AM521" i="4"/>
  <c r="AO521" i="4" l="1"/>
  <c r="Y521" i="4"/>
  <c r="AB521" i="4"/>
  <c r="AB522" i="4" s="1"/>
  <c r="X522" i="4"/>
  <c r="S522" i="4"/>
  <c r="R523" i="4"/>
  <c r="O524" i="4"/>
  <c r="Q524" i="4" s="1"/>
  <c r="W523" i="4"/>
  <c r="AA523" i="4"/>
  <c r="AL523" i="4"/>
  <c r="AM522" i="4"/>
  <c r="AO522" i="4" l="1"/>
  <c r="Y522" i="4"/>
  <c r="AC521" i="4"/>
  <c r="AC522" i="4" s="1"/>
  <c r="S523" i="4"/>
  <c r="X523" i="4"/>
  <c r="R524" i="4"/>
  <c r="AB523" i="4"/>
  <c r="O525" i="4"/>
  <c r="Q525" i="4" s="1"/>
  <c r="AM523" i="4"/>
  <c r="AL524" i="4"/>
  <c r="W524" i="4"/>
  <c r="AA524" i="4" s="1"/>
  <c r="AO523" i="4" l="1"/>
  <c r="Y523" i="4"/>
  <c r="S524" i="4"/>
  <c r="X524" i="4"/>
  <c r="R525" i="4"/>
  <c r="AC523" i="4"/>
  <c r="AB524" i="4"/>
  <c r="O526" i="4"/>
  <c r="Q526" i="4" s="1"/>
  <c r="AM524" i="4"/>
  <c r="W525" i="4"/>
  <c r="AL525" i="4"/>
  <c r="AO524" i="4" l="1"/>
  <c r="Y524" i="4"/>
  <c r="S525" i="4"/>
  <c r="X525" i="4"/>
  <c r="R526" i="4"/>
  <c r="AC524" i="4"/>
  <c r="O527" i="4"/>
  <c r="Q527" i="4" s="1"/>
  <c r="AA525" i="4"/>
  <c r="W526" i="4"/>
  <c r="AL526" i="4"/>
  <c r="AM525" i="4"/>
  <c r="AO525" i="4" l="1"/>
  <c r="Y525" i="4"/>
  <c r="AB525" i="4"/>
  <c r="AC525" i="4" s="1"/>
  <c r="S526" i="4"/>
  <c r="X526" i="4"/>
  <c r="R527" i="4"/>
  <c r="O528" i="4"/>
  <c r="Q528" i="4" s="1"/>
  <c r="AA526" i="4"/>
  <c r="AM526" i="4"/>
  <c r="AL527" i="4"/>
  <c r="W527" i="4"/>
  <c r="AO526" i="4" l="1"/>
  <c r="AB526" i="4"/>
  <c r="AC526" i="4" s="1"/>
  <c r="S527" i="4"/>
  <c r="X527" i="4"/>
  <c r="R528" i="4"/>
  <c r="Y526" i="4"/>
  <c r="O529" i="4"/>
  <c r="Q529" i="4" s="1"/>
  <c r="AA527" i="4"/>
  <c r="W528" i="4"/>
  <c r="AL528" i="4"/>
  <c r="AM527" i="4"/>
  <c r="AO527" i="4" l="1"/>
  <c r="AB527" i="4"/>
  <c r="S528" i="4"/>
  <c r="Y527" i="4"/>
  <c r="X528" i="4"/>
  <c r="R529" i="4"/>
  <c r="O530" i="4"/>
  <c r="Q530" i="4" s="1"/>
  <c r="AA528" i="4"/>
  <c r="AM528" i="4"/>
  <c r="AL529" i="4"/>
  <c r="W529" i="4"/>
  <c r="AB528" i="4" l="1"/>
  <c r="AO528" i="4"/>
  <c r="AC527" i="4"/>
  <c r="X529" i="4"/>
  <c r="R530" i="4"/>
  <c r="S529" i="4"/>
  <c r="Y528" i="4"/>
  <c r="O531" i="4"/>
  <c r="Q531" i="4" s="1"/>
  <c r="AA529" i="4"/>
  <c r="AM529" i="4"/>
  <c r="AL530" i="4"/>
  <c r="W530" i="4"/>
  <c r="AA530" i="4"/>
  <c r="AC528" i="4" l="1"/>
  <c r="AO529" i="4"/>
  <c r="AB529" i="4"/>
  <c r="AB530" i="4" s="1"/>
  <c r="Y529" i="4"/>
  <c r="S530" i="4"/>
  <c r="X530" i="4"/>
  <c r="R531" i="4"/>
  <c r="O532" i="4"/>
  <c r="Q532" i="4" s="1"/>
  <c r="AL531" i="4"/>
  <c r="W531" i="4"/>
  <c r="AM530" i="4"/>
  <c r="AO530" i="4" l="1"/>
  <c r="AC529" i="4"/>
  <c r="AC530" i="4" s="1"/>
  <c r="Y530" i="4"/>
  <c r="X531" i="4"/>
  <c r="R532" i="4"/>
  <c r="S531" i="4"/>
  <c r="O533" i="4"/>
  <c r="Q533" i="4" s="1"/>
  <c r="AL532" i="4"/>
  <c r="W532" i="4"/>
  <c r="AA531" i="4"/>
  <c r="AM531" i="4"/>
  <c r="AO531" i="4" l="1"/>
  <c r="AB531" i="4"/>
  <c r="Y531" i="4"/>
  <c r="X532" i="4"/>
  <c r="R533" i="4"/>
  <c r="S532" i="4"/>
  <c r="O534" i="4"/>
  <c r="Q534" i="4" s="1"/>
  <c r="AA532" i="4"/>
  <c r="W533" i="4"/>
  <c r="AA533" i="4"/>
  <c r="AL533" i="4"/>
  <c r="AM532" i="4"/>
  <c r="AB532" i="4" l="1"/>
  <c r="AB533" i="4" s="1"/>
  <c r="AO532" i="4"/>
  <c r="Y532" i="4"/>
  <c r="AC531" i="4"/>
  <c r="X533" i="4"/>
  <c r="S533" i="4"/>
  <c r="R534" i="4"/>
  <c r="O535" i="4"/>
  <c r="Q535" i="4" s="1"/>
  <c r="AM533" i="4"/>
  <c r="W534" i="4"/>
  <c r="AL534" i="4"/>
  <c r="AA534" i="4"/>
  <c r="AC532" i="4" l="1"/>
  <c r="AC533" i="4" s="1"/>
  <c r="AO533" i="4"/>
  <c r="Y533" i="4"/>
  <c r="X534" i="4"/>
  <c r="S534" i="4"/>
  <c r="R535" i="4"/>
  <c r="AB534" i="4"/>
  <c r="O536" i="4"/>
  <c r="Q536" i="4" s="1"/>
  <c r="AM534" i="4"/>
  <c r="AL535" i="4"/>
  <c r="W535" i="4"/>
  <c r="AO534" i="4" l="1"/>
  <c r="Y534" i="4"/>
  <c r="X535" i="4"/>
  <c r="R536" i="4"/>
  <c r="S535" i="4"/>
  <c r="AC534" i="4"/>
  <c r="O537" i="4"/>
  <c r="Q537" i="4" s="1"/>
  <c r="AA535" i="4"/>
  <c r="AL536" i="4"/>
  <c r="AM535" i="4"/>
  <c r="W536" i="4"/>
  <c r="AA536" i="4" s="1"/>
  <c r="AO535" i="4" l="1"/>
  <c r="Y535" i="4"/>
  <c r="AB535" i="4"/>
  <c r="AC535" i="4" s="1"/>
  <c r="X536" i="4"/>
  <c r="R537" i="4"/>
  <c r="S536" i="4"/>
  <c r="O538" i="4"/>
  <c r="Q538" i="4" s="1"/>
  <c r="W537" i="4"/>
  <c r="AM536" i="4"/>
  <c r="AL537" i="4"/>
  <c r="AO536" i="4" l="1"/>
  <c r="Y536" i="4"/>
  <c r="AB536" i="4"/>
  <c r="AC536" i="4" s="1"/>
  <c r="X537" i="4"/>
  <c r="R538" i="4"/>
  <c r="S537" i="4"/>
  <c r="O539" i="4"/>
  <c r="Q539" i="4" s="1"/>
  <c r="AA537" i="4"/>
  <c r="W538" i="4"/>
  <c r="AA538" i="4"/>
  <c r="AL538" i="4"/>
  <c r="AM537" i="4"/>
  <c r="AO537" i="4" l="1"/>
  <c r="Y537" i="4"/>
  <c r="AB537" i="4"/>
  <c r="AB538" i="4" s="1"/>
  <c r="X538" i="4"/>
  <c r="R539" i="4"/>
  <c r="S538" i="4"/>
  <c r="O540" i="4"/>
  <c r="Q540" i="4" s="1"/>
  <c r="W539" i="4"/>
  <c r="AL539" i="4"/>
  <c r="AM538" i="4"/>
  <c r="AO538" i="4" l="1"/>
  <c r="Y538" i="4"/>
  <c r="AC537" i="4"/>
  <c r="AC538" i="4" s="1"/>
  <c r="X539" i="4"/>
  <c r="R540" i="4"/>
  <c r="S539" i="4"/>
  <c r="O541" i="4"/>
  <c r="Q541" i="4" s="1"/>
  <c r="W540" i="4"/>
  <c r="AL540" i="4"/>
  <c r="AA539" i="4"/>
  <c r="AA540" i="4"/>
  <c r="AM539" i="4"/>
  <c r="AO539" i="4" l="1"/>
  <c r="Y539" i="4"/>
  <c r="AB539" i="4"/>
  <c r="AC539" i="4" s="1"/>
  <c r="X540" i="4"/>
  <c r="S540" i="4"/>
  <c r="R541" i="4"/>
  <c r="O542" i="4"/>
  <c r="Q542" i="4" s="1"/>
  <c r="W541" i="4"/>
  <c r="AL541" i="4"/>
  <c r="AM540" i="4"/>
  <c r="AO540" i="4" l="1"/>
  <c r="Y540" i="4"/>
  <c r="AB540" i="4"/>
  <c r="AC540" i="4" s="1"/>
  <c r="X541" i="4"/>
  <c r="R542" i="4"/>
  <c r="S541" i="4"/>
  <c r="O543" i="4"/>
  <c r="Q543" i="4" s="1"/>
  <c r="AA541" i="4"/>
  <c r="W542" i="4"/>
  <c r="AM541" i="4"/>
  <c r="AL542" i="4"/>
  <c r="AA542" i="4"/>
  <c r="AO541" i="4" l="1"/>
  <c r="Y541" i="4"/>
  <c r="AB541" i="4"/>
  <c r="AB542" i="4" s="1"/>
  <c r="X542" i="4"/>
  <c r="R543" i="4"/>
  <c r="S542" i="4"/>
  <c r="O544" i="4"/>
  <c r="Q544" i="4" s="1"/>
  <c r="W543" i="4"/>
  <c r="AL543" i="4"/>
  <c r="AM542" i="4"/>
  <c r="AO542" i="4" l="1"/>
  <c r="Y542" i="4"/>
  <c r="AC541" i="4"/>
  <c r="AC542" i="4" s="1"/>
  <c r="X543" i="4"/>
  <c r="R544" i="4"/>
  <c r="S543" i="4"/>
  <c r="O545" i="4"/>
  <c r="Q545" i="4" s="1"/>
  <c r="AM543" i="4"/>
  <c r="AL544" i="4"/>
  <c r="W544" i="4"/>
  <c r="AA544" i="4"/>
  <c r="AA543" i="4"/>
  <c r="AO543" i="4" l="1"/>
  <c r="Y543" i="4"/>
  <c r="AB543" i="4"/>
  <c r="AC543" i="4" s="1"/>
  <c r="X544" i="4"/>
  <c r="R545" i="4"/>
  <c r="S544" i="4"/>
  <c r="O546" i="4"/>
  <c r="Q546" i="4" s="1"/>
  <c r="AL545" i="4"/>
  <c r="W545" i="4"/>
  <c r="AM544" i="4"/>
  <c r="AO544" i="4" l="1"/>
  <c r="Y544" i="4"/>
  <c r="AB544" i="4"/>
  <c r="R546" i="4"/>
  <c r="X545" i="4"/>
  <c r="S545" i="4"/>
  <c r="O547" i="4"/>
  <c r="Q547" i="4" s="1"/>
  <c r="AM545" i="4"/>
  <c r="AL546" i="4"/>
  <c r="W546" i="4"/>
  <c r="AA545" i="4"/>
  <c r="AO545" i="4" l="1"/>
  <c r="Y545" i="4"/>
  <c r="AB545" i="4"/>
  <c r="AC544" i="4"/>
  <c r="R547" i="4"/>
  <c r="X546" i="4"/>
  <c r="S546" i="4"/>
  <c r="O548" i="4"/>
  <c r="Q548" i="4" s="1"/>
  <c r="AA546" i="4"/>
  <c r="AL547" i="4"/>
  <c r="AM546" i="4"/>
  <c r="W547" i="4"/>
  <c r="AO546" i="4" l="1"/>
  <c r="AC545" i="4"/>
  <c r="AB546" i="4"/>
  <c r="X547" i="4"/>
  <c r="Y546" i="4"/>
  <c r="R548" i="4"/>
  <c r="S547" i="4"/>
  <c r="O549" i="4"/>
  <c r="Q549" i="4" s="1"/>
  <c r="AA547" i="4"/>
  <c r="W548" i="4"/>
  <c r="AL548" i="4"/>
  <c r="AM547" i="4"/>
  <c r="AO547" i="4" l="1"/>
  <c r="AC546" i="4"/>
  <c r="AB547" i="4"/>
  <c r="Y547" i="4"/>
  <c r="X548" i="4"/>
  <c r="R549" i="4"/>
  <c r="S548" i="4"/>
  <c r="O550" i="4"/>
  <c r="Q550" i="4" s="1"/>
  <c r="AA548" i="4"/>
  <c r="AM548" i="4"/>
  <c r="W549" i="4"/>
  <c r="AL549" i="4"/>
  <c r="AA549" i="4"/>
  <c r="AO548" i="4" l="1"/>
  <c r="Y548" i="4"/>
  <c r="AC547" i="4"/>
  <c r="AB548" i="4"/>
  <c r="AB549" i="4" s="1"/>
  <c r="X549" i="4"/>
  <c r="R550" i="4"/>
  <c r="S549" i="4"/>
  <c r="O551" i="4"/>
  <c r="Q551" i="4" s="1"/>
  <c r="AM549" i="4"/>
  <c r="W550" i="4"/>
  <c r="AL550" i="4"/>
  <c r="AO549" i="4" l="1"/>
  <c r="Y549" i="4"/>
  <c r="AC548" i="4"/>
  <c r="AC549" i="4" s="1"/>
  <c r="R551" i="4"/>
  <c r="S550" i="4"/>
  <c r="X550" i="4"/>
  <c r="O552" i="4"/>
  <c r="Q552" i="4" s="1"/>
  <c r="AA550" i="4"/>
  <c r="AL551" i="4"/>
  <c r="W551" i="4"/>
  <c r="AM550" i="4"/>
  <c r="AO550" i="4" l="1"/>
  <c r="AB550" i="4"/>
  <c r="AC550" i="4" s="1"/>
  <c r="S551" i="4"/>
  <c r="X551" i="4"/>
  <c r="R552" i="4"/>
  <c r="Y550" i="4"/>
  <c r="O553" i="4"/>
  <c r="Q553" i="4" s="1"/>
  <c r="AM551" i="4"/>
  <c r="W552" i="4"/>
  <c r="AL552" i="4"/>
  <c r="AA551" i="4"/>
  <c r="AO551" i="4" l="1"/>
  <c r="AB551" i="4"/>
  <c r="AC551" i="4" s="1"/>
  <c r="Y551" i="4"/>
  <c r="S552" i="4"/>
  <c r="X552" i="4"/>
  <c r="R553" i="4"/>
  <c r="O554" i="4"/>
  <c r="Q554" i="4" s="1"/>
  <c r="AA552" i="4"/>
  <c r="AM552" i="4"/>
  <c r="AL553" i="4"/>
  <c r="W553" i="4"/>
  <c r="AO552" i="4" l="1"/>
  <c r="AB552" i="4"/>
  <c r="AC552" i="4" s="1"/>
  <c r="Y552" i="4"/>
  <c r="X553" i="4"/>
  <c r="R554" i="4"/>
  <c r="S553" i="4"/>
  <c r="O555" i="4"/>
  <c r="Q555" i="4" s="1"/>
  <c r="AA553" i="4"/>
  <c r="W554" i="4"/>
  <c r="AA554" i="4"/>
  <c r="AM553" i="4"/>
  <c r="AL554" i="4"/>
  <c r="AO553" i="4" l="1"/>
  <c r="AB553" i="4"/>
  <c r="AB554" i="4" s="1"/>
  <c r="Y553" i="4"/>
  <c r="X554" i="4"/>
  <c r="S554" i="4"/>
  <c r="R555" i="4"/>
  <c r="O556" i="4"/>
  <c r="Q556" i="4" s="1"/>
  <c r="AL555" i="4"/>
  <c r="W555" i="4"/>
  <c r="AM554" i="4"/>
  <c r="AO554" i="4" l="1"/>
  <c r="AC553" i="4"/>
  <c r="AC554" i="4" s="1"/>
  <c r="Y554" i="4"/>
  <c r="S555" i="4"/>
  <c r="X555" i="4"/>
  <c r="R556" i="4"/>
  <c r="O557" i="4"/>
  <c r="Q557" i="4" s="1"/>
  <c r="AA555" i="4"/>
  <c r="AM555" i="4"/>
  <c r="W556" i="4"/>
  <c r="AL556" i="4"/>
  <c r="AB555" i="4" l="1"/>
  <c r="AO555" i="4"/>
  <c r="Y555" i="4"/>
  <c r="S556" i="4"/>
  <c r="X556" i="4"/>
  <c r="R557" i="4"/>
  <c r="AC555" i="4"/>
  <c r="O558" i="4"/>
  <c r="Q558" i="4" s="1"/>
  <c r="AM556" i="4"/>
  <c r="W557" i="4"/>
  <c r="AA556" i="4"/>
  <c r="AL557" i="4"/>
  <c r="AB556" i="4" l="1"/>
  <c r="AC556" i="4" s="1"/>
  <c r="AO556" i="4"/>
  <c r="Y556" i="4"/>
  <c r="S557" i="4"/>
  <c r="X557" i="4"/>
  <c r="R558" i="4"/>
  <c r="O559" i="4"/>
  <c r="Q559" i="4" s="1"/>
  <c r="AA557" i="4"/>
  <c r="AM557" i="4"/>
  <c r="AL558" i="4"/>
  <c r="W558" i="4"/>
  <c r="AO557" i="4" l="1"/>
  <c r="AB557" i="4"/>
  <c r="AC557" i="4" s="1"/>
  <c r="Y557" i="4"/>
  <c r="S558" i="4"/>
  <c r="R559" i="4"/>
  <c r="X558" i="4"/>
  <c r="O560" i="4"/>
  <c r="Q560" i="4" s="1"/>
  <c r="W559" i="4"/>
  <c r="AM558" i="4"/>
  <c r="AA558" i="4"/>
  <c r="AL559" i="4"/>
  <c r="AO558" i="4" l="1"/>
  <c r="AB558" i="4"/>
  <c r="AC558" i="4" s="1"/>
  <c r="X559" i="4"/>
  <c r="R560" i="4"/>
  <c r="S559" i="4"/>
  <c r="Y558" i="4"/>
  <c r="O561" i="4"/>
  <c r="Q561" i="4" s="1"/>
  <c r="W560" i="4"/>
  <c r="AL560" i="4"/>
  <c r="AM559" i="4"/>
  <c r="AA559" i="4"/>
  <c r="AO559" i="4" l="1"/>
  <c r="AB559" i="4"/>
  <c r="Y559" i="4"/>
  <c r="S560" i="4"/>
  <c r="X560" i="4"/>
  <c r="R561" i="4"/>
  <c r="O562" i="4"/>
  <c r="Q562" i="4" s="1"/>
  <c r="AA560" i="4"/>
  <c r="AM560" i="4"/>
  <c r="AL561" i="4"/>
  <c r="W561" i="4"/>
  <c r="AA561" i="4"/>
  <c r="AB560" i="4" l="1"/>
  <c r="AB561" i="4" s="1"/>
  <c r="AO560" i="4"/>
  <c r="AC559" i="4"/>
  <c r="Y560" i="4"/>
  <c r="S561" i="4"/>
  <c r="X561" i="4"/>
  <c r="R562" i="4"/>
  <c r="O563" i="4"/>
  <c r="Q563" i="4" s="1"/>
  <c r="AM561" i="4"/>
  <c r="W562" i="4"/>
  <c r="AL562" i="4"/>
  <c r="AC560" i="4" l="1"/>
  <c r="AO561" i="4"/>
  <c r="S562" i="4"/>
  <c r="Y561" i="4"/>
  <c r="R563" i="4"/>
  <c r="X562" i="4"/>
  <c r="AC561" i="4"/>
  <c r="O564" i="4"/>
  <c r="Q564" i="4" s="1"/>
  <c r="AM562" i="4"/>
  <c r="AA562" i="4"/>
  <c r="W563" i="4"/>
  <c r="AL563" i="4"/>
  <c r="AO563" i="4" l="1"/>
  <c r="AO562" i="4"/>
  <c r="AB562" i="4"/>
  <c r="AC562" i="4" s="1"/>
  <c r="Y562" i="4"/>
  <c r="X563" i="4"/>
  <c r="S563" i="4"/>
  <c r="O565" i="4"/>
  <c r="Q565" i="4" s="1"/>
  <c r="R564" i="4"/>
  <c r="AM563" i="4"/>
  <c r="AA563" i="4"/>
  <c r="W564" i="4"/>
  <c r="AL564" i="4"/>
  <c r="AA564" i="4"/>
  <c r="AM564" i="4"/>
  <c r="AO564" i="4" l="1"/>
  <c r="Y563" i="4"/>
  <c r="AB563" i="4"/>
  <c r="AC563" i="4" s="1"/>
  <c r="X564" i="4"/>
  <c r="S564" i="4"/>
  <c r="O566" i="4"/>
  <c r="Q566" i="4" s="1"/>
  <c r="R565" i="4"/>
  <c r="W565" i="4"/>
  <c r="AL565" i="4"/>
  <c r="AM565" i="4"/>
  <c r="AA565" i="4"/>
  <c r="AO565" i="4" l="1"/>
  <c r="AB564" i="4"/>
  <c r="X565" i="4"/>
  <c r="Y564" i="4"/>
  <c r="S565" i="4"/>
  <c r="O567" i="4"/>
  <c r="Q567" i="4" s="1"/>
  <c r="R566" i="4"/>
  <c r="W566" i="4"/>
  <c r="AA566" i="4"/>
  <c r="AL566" i="4"/>
  <c r="AM566" i="4" s="1"/>
  <c r="AO566" i="4" l="1"/>
  <c r="AB565" i="4"/>
  <c r="AC564" i="4"/>
  <c r="Y565" i="4"/>
  <c r="X566" i="4"/>
  <c r="S566" i="4"/>
  <c r="R567" i="4"/>
  <c r="O568" i="4"/>
  <c r="Q568" i="4" s="1"/>
  <c r="AL567" i="4"/>
  <c r="W567" i="4"/>
  <c r="AA567" i="4"/>
  <c r="AM567" i="4"/>
  <c r="AO567" i="4" l="1"/>
  <c r="AB566" i="4"/>
  <c r="AC565" i="4"/>
  <c r="X567" i="4"/>
  <c r="Y566" i="4"/>
  <c r="S567" i="4"/>
  <c r="R568" i="4"/>
  <c r="O569" i="4"/>
  <c r="Q569" i="4" s="1"/>
  <c r="AL568" i="4"/>
  <c r="W568" i="4"/>
  <c r="AA568" i="4"/>
  <c r="AM568" i="4"/>
  <c r="AO568" i="4" l="1"/>
  <c r="AC566" i="4"/>
  <c r="AB567" i="4"/>
  <c r="Y567" i="4"/>
  <c r="X568" i="4"/>
  <c r="S568" i="4"/>
  <c r="R569" i="4"/>
  <c r="O570" i="4"/>
  <c r="Q570" i="4" s="1"/>
  <c r="AL569" i="4"/>
  <c r="W569" i="4"/>
  <c r="AA569" i="4"/>
  <c r="AM569" i="4"/>
  <c r="AO569" i="4" l="1"/>
  <c r="AC567" i="4"/>
  <c r="AB568" i="4"/>
  <c r="X569" i="4"/>
  <c r="Y568" i="4"/>
  <c r="S569" i="4"/>
  <c r="R570" i="4"/>
  <c r="O571" i="4"/>
  <c r="Q571" i="4" s="1"/>
  <c r="AL570" i="4"/>
  <c r="W570" i="4"/>
  <c r="AM570" i="4"/>
  <c r="AA570" i="4"/>
  <c r="AO570" i="4" l="1"/>
  <c r="AC568" i="4"/>
  <c r="AB569" i="4"/>
  <c r="Y569" i="4"/>
  <c r="X570" i="4"/>
  <c r="S570" i="4"/>
  <c r="R571" i="4"/>
  <c r="O572" i="4"/>
  <c r="Q572" i="4" s="1"/>
  <c r="AL571" i="4"/>
  <c r="AM571" i="4"/>
  <c r="W571" i="4"/>
  <c r="AO571" i="4" l="1"/>
  <c r="AC569" i="4"/>
  <c r="AB570" i="4"/>
  <c r="X571" i="4"/>
  <c r="Y570" i="4"/>
  <c r="S571" i="4"/>
  <c r="R572" i="4"/>
  <c r="O573" i="4"/>
  <c r="Q573" i="4" s="1"/>
  <c r="AA571" i="4"/>
  <c r="AL572" i="4"/>
  <c r="W572" i="4"/>
  <c r="AA572" i="4"/>
  <c r="AM572" i="4"/>
  <c r="AO572" i="4" l="1"/>
  <c r="AB571" i="4"/>
  <c r="AC570" i="4"/>
  <c r="Y571" i="4"/>
  <c r="X572" i="4"/>
  <c r="S572" i="4"/>
  <c r="R573" i="4"/>
  <c r="O574" i="4"/>
  <c r="Q574" i="4" s="1"/>
  <c r="AL573" i="4"/>
  <c r="AM573" i="4"/>
  <c r="W573" i="4"/>
  <c r="AA573" i="4"/>
  <c r="AO573" i="4" l="1"/>
  <c r="AC571" i="4"/>
  <c r="AB572" i="4"/>
  <c r="X573" i="4"/>
  <c r="Y572" i="4"/>
  <c r="S573" i="4"/>
  <c r="R574" i="4"/>
  <c r="O575" i="4"/>
  <c r="Q575" i="4" s="1"/>
  <c r="AL574" i="4"/>
  <c r="AM574" i="4"/>
  <c r="W574" i="4"/>
  <c r="AA574" i="4" s="1"/>
  <c r="AO574" i="4" l="1"/>
  <c r="AB573" i="4"/>
  <c r="AC572" i="4"/>
  <c r="Y573" i="4"/>
  <c r="X574" i="4"/>
  <c r="S574" i="4"/>
  <c r="R575" i="4"/>
  <c r="O576" i="4"/>
  <c r="Q576" i="4" s="1"/>
  <c r="AL575" i="4"/>
  <c r="W575" i="4"/>
  <c r="AA575" i="4" s="1"/>
  <c r="AO575" i="4" l="1"/>
  <c r="AC573" i="4"/>
  <c r="AB574" i="4"/>
  <c r="X575" i="4"/>
  <c r="Y574" i="4"/>
  <c r="S575" i="4"/>
  <c r="R576" i="4"/>
  <c r="O577" i="4"/>
  <c r="Q577" i="4" s="1"/>
  <c r="AM575" i="4"/>
  <c r="AL576" i="4"/>
  <c r="W576" i="4"/>
  <c r="AA576" i="4" s="1"/>
  <c r="AM576" i="4"/>
  <c r="AO576" i="4" l="1"/>
  <c r="AB575" i="4"/>
  <c r="AC574" i="4"/>
  <c r="Y575" i="4"/>
  <c r="X576" i="4"/>
  <c r="S576" i="4"/>
  <c r="R577" i="4"/>
  <c r="O578" i="4"/>
  <c r="Q578" i="4" s="1"/>
  <c r="AL577" i="4"/>
  <c r="W577" i="4"/>
  <c r="AA577" i="4" s="1"/>
  <c r="AM577" i="4"/>
  <c r="AO577" i="4" l="1"/>
  <c r="AC575" i="4"/>
  <c r="AB576" i="4"/>
  <c r="X577" i="4"/>
  <c r="Y576" i="4"/>
  <c r="S577" i="4"/>
  <c r="R578" i="4"/>
  <c r="O579" i="4"/>
  <c r="Q579" i="4" s="1"/>
  <c r="AL578" i="4"/>
  <c r="W578" i="4"/>
  <c r="AM578" i="4"/>
  <c r="AO578" i="4" l="1"/>
  <c r="AC576" i="4"/>
  <c r="AB577" i="4"/>
  <c r="Y577" i="4"/>
  <c r="X578" i="4"/>
  <c r="S578" i="4"/>
  <c r="R579" i="4"/>
  <c r="O580" i="4"/>
  <c r="Q580" i="4" s="1"/>
  <c r="AA578" i="4"/>
  <c r="AL579" i="4"/>
  <c r="W579" i="4"/>
  <c r="AM579" i="4"/>
  <c r="AA579" i="4"/>
  <c r="AO579" i="4" l="1"/>
  <c r="AC577" i="4"/>
  <c r="AB578" i="4"/>
  <c r="X579" i="4"/>
  <c r="Y578" i="4"/>
  <c r="S579" i="4"/>
  <c r="R580" i="4"/>
  <c r="O581" i="4"/>
  <c r="Q581" i="4" s="1"/>
  <c r="AL580" i="4"/>
  <c r="W580" i="4"/>
  <c r="AA580" i="4"/>
  <c r="AM580" i="4"/>
  <c r="AO580" i="4" l="1"/>
  <c r="AB579" i="4"/>
  <c r="AC578" i="4"/>
  <c r="Y579" i="4"/>
  <c r="X580" i="4"/>
  <c r="S580" i="4"/>
  <c r="R581" i="4"/>
  <c r="O582" i="4"/>
  <c r="Q582" i="4" s="1"/>
  <c r="AL581" i="4"/>
  <c r="W581" i="4"/>
  <c r="AM581" i="4"/>
  <c r="AA581" i="4"/>
  <c r="AO581" i="4" l="1"/>
  <c r="AB580" i="4"/>
  <c r="AC579" i="4"/>
  <c r="X581" i="4"/>
  <c r="Y580" i="4"/>
  <c r="S581" i="4"/>
  <c r="O583" i="4"/>
  <c r="Q583" i="4" s="1"/>
  <c r="R582" i="4"/>
  <c r="W582" i="4"/>
  <c r="AL582" i="4"/>
  <c r="AM582" i="4" s="1"/>
  <c r="AO582" i="4" l="1"/>
  <c r="AC580" i="4"/>
  <c r="AB581" i="4"/>
  <c r="Y581" i="4"/>
  <c r="X582" i="4"/>
  <c r="S582" i="4"/>
  <c r="O584" i="4"/>
  <c r="Q584" i="4" s="1"/>
  <c r="R583" i="4"/>
  <c r="AA582" i="4"/>
  <c r="AL583" i="4"/>
  <c r="W583" i="4"/>
  <c r="AA583" i="4"/>
  <c r="AM583" i="4"/>
  <c r="AO583" i="4" l="1"/>
  <c r="AC581" i="4"/>
  <c r="AB582" i="4"/>
  <c r="X583" i="4"/>
  <c r="Y582" i="4"/>
  <c r="S583" i="4"/>
  <c r="O585" i="4"/>
  <c r="Q585" i="4" s="1"/>
  <c r="R584" i="4"/>
  <c r="AL584" i="4"/>
  <c r="W584" i="4"/>
  <c r="AO584" i="4" l="1"/>
  <c r="AC582" i="4"/>
  <c r="AB583" i="4"/>
  <c r="Y583" i="4"/>
  <c r="X584" i="4"/>
  <c r="S584" i="4"/>
  <c r="O586" i="4"/>
  <c r="Q586" i="4" s="1"/>
  <c r="R585" i="4"/>
  <c r="AA584" i="4"/>
  <c r="AM584" i="4"/>
  <c r="AL585" i="4"/>
  <c r="W585" i="4"/>
  <c r="AO585" i="4" l="1"/>
  <c r="AC583" i="4"/>
  <c r="AB584" i="4"/>
  <c r="X585" i="4"/>
  <c r="Y584" i="4"/>
  <c r="S585" i="4"/>
  <c r="O587" i="4"/>
  <c r="Q587" i="4" s="1"/>
  <c r="R586" i="4"/>
  <c r="AA585" i="4"/>
  <c r="AM585" i="4"/>
  <c r="W586" i="4"/>
  <c r="AL586" i="4"/>
  <c r="AM586" i="4"/>
  <c r="AA586" i="4"/>
  <c r="AO586" i="4" l="1"/>
  <c r="AB585" i="4"/>
  <c r="AC584" i="4"/>
  <c r="Y585" i="4"/>
  <c r="X586" i="4"/>
  <c r="S586" i="4"/>
  <c r="O588" i="4"/>
  <c r="Q588" i="4" s="1"/>
  <c r="R587" i="4"/>
  <c r="W587" i="4"/>
  <c r="AL587" i="4"/>
  <c r="AM587" i="4"/>
  <c r="AA587" i="4"/>
  <c r="AO587" i="4" l="1"/>
  <c r="AB586" i="4"/>
  <c r="AC585" i="4"/>
  <c r="X587" i="4"/>
  <c r="Y586" i="4"/>
  <c r="S587" i="4"/>
  <c r="O589" i="4"/>
  <c r="Q589" i="4" s="1"/>
  <c r="R588" i="4"/>
  <c r="AL588" i="4"/>
  <c r="W588" i="4"/>
  <c r="AM588" i="4"/>
  <c r="AA588" i="4"/>
  <c r="AO588" i="4" l="1"/>
  <c r="AB587" i="4"/>
  <c r="AC586" i="4"/>
  <c r="Y587" i="4"/>
  <c r="X588" i="4"/>
  <c r="S588" i="4"/>
  <c r="O590" i="4"/>
  <c r="Q590" i="4" s="1"/>
  <c r="R589" i="4"/>
  <c r="W589" i="4"/>
  <c r="AA589" i="4"/>
  <c r="AL589" i="4"/>
  <c r="AM589" i="4"/>
  <c r="AO589" i="4" l="1"/>
  <c r="AC587" i="4"/>
  <c r="AB588" i="4"/>
  <c r="X589" i="4"/>
  <c r="Y588" i="4"/>
  <c r="S589" i="4"/>
  <c r="O591" i="4"/>
  <c r="Q591" i="4" s="1"/>
  <c r="R590" i="4"/>
  <c r="W590" i="4"/>
  <c r="AA590" i="4"/>
  <c r="AL590" i="4"/>
  <c r="AM590" i="4"/>
  <c r="AO590" i="4" l="1"/>
  <c r="AB589" i="4"/>
  <c r="AC588" i="4"/>
  <c r="Y589" i="4"/>
  <c r="X590" i="4"/>
  <c r="S590" i="4"/>
  <c r="O592" i="4"/>
  <c r="Q592" i="4" s="1"/>
  <c r="R591" i="4"/>
  <c r="AL591" i="4"/>
  <c r="W591" i="4"/>
  <c r="AM591" i="4"/>
  <c r="AA591" i="4"/>
  <c r="AO591" i="4" l="1"/>
  <c r="AC589" i="4"/>
  <c r="AB590" i="4"/>
  <c r="X591" i="4"/>
  <c r="Y590" i="4"/>
  <c r="S591" i="4"/>
  <c r="O593" i="4"/>
  <c r="Q593" i="4" s="1"/>
  <c r="R592" i="4"/>
  <c r="AL592" i="4"/>
  <c r="W592" i="4"/>
  <c r="AA592" i="4"/>
  <c r="AM592" i="4"/>
  <c r="AO592" i="4" l="1"/>
  <c r="AB591" i="4"/>
  <c r="AC590" i="4"/>
  <c r="Y591" i="4"/>
  <c r="X592" i="4"/>
  <c r="S592" i="4"/>
  <c r="O594" i="4"/>
  <c r="Q594" i="4" s="1"/>
  <c r="R593" i="4"/>
  <c r="AL593" i="4"/>
  <c r="W593" i="4"/>
  <c r="AM593" i="4"/>
  <c r="AO593" i="4" l="1"/>
  <c r="AC591" i="4"/>
  <c r="AB592" i="4"/>
  <c r="X593" i="4"/>
  <c r="Y592" i="4"/>
  <c r="S593" i="4"/>
  <c r="O595" i="4"/>
  <c r="Q595" i="4" s="1"/>
  <c r="R594" i="4"/>
  <c r="AA593" i="4"/>
  <c r="AL594" i="4"/>
  <c r="W594" i="4"/>
  <c r="AM594" i="4"/>
  <c r="AO594" i="4" l="1"/>
  <c r="AB593" i="4"/>
  <c r="AC592" i="4"/>
  <c r="Y593" i="4"/>
  <c r="X594" i="4"/>
  <c r="S594" i="4"/>
  <c r="O596" i="4"/>
  <c r="Q596" i="4" s="1"/>
  <c r="R595" i="4"/>
  <c r="AA594" i="4"/>
  <c r="W595" i="4"/>
  <c r="AL595" i="4"/>
  <c r="AM595" i="4" s="1"/>
  <c r="AA595" i="4"/>
  <c r="AO595" i="4" l="1"/>
  <c r="AB594" i="4"/>
  <c r="AC593" i="4"/>
  <c r="X595" i="4"/>
  <c r="Y594" i="4"/>
  <c r="S595" i="4"/>
  <c r="O597" i="4"/>
  <c r="Q597" i="4" s="1"/>
  <c r="R596" i="4"/>
  <c r="W596" i="4"/>
  <c r="AL596" i="4"/>
  <c r="AA596" i="4"/>
  <c r="AM596" i="4"/>
  <c r="AO596" i="4" l="1"/>
  <c r="AC594" i="4"/>
  <c r="AB595" i="4"/>
  <c r="Y595" i="4"/>
  <c r="X596" i="4"/>
  <c r="S596" i="4"/>
  <c r="O598" i="4"/>
  <c r="Q598" i="4" s="1"/>
  <c r="R597" i="4"/>
  <c r="W597" i="4"/>
  <c r="AL597" i="4"/>
  <c r="AM597" i="4" s="1"/>
  <c r="AA597" i="4"/>
  <c r="AO597" i="4" l="1"/>
  <c r="AC595" i="4"/>
  <c r="AB596" i="4"/>
  <c r="X597" i="4"/>
  <c r="Y596" i="4"/>
  <c r="S597" i="4"/>
  <c r="O599" i="4"/>
  <c r="Q599" i="4" s="1"/>
  <c r="R598" i="4"/>
  <c r="AL598" i="4"/>
  <c r="W598" i="4"/>
  <c r="AA598" i="4"/>
  <c r="AM598" i="4"/>
  <c r="AO598" i="4" l="1"/>
  <c r="AB597" i="4"/>
  <c r="AC596" i="4"/>
  <c r="Y597" i="4"/>
  <c r="X598" i="4"/>
  <c r="S598" i="4"/>
  <c r="O600" i="4"/>
  <c r="Q600" i="4" s="1"/>
  <c r="R599" i="4"/>
  <c r="AL599" i="4"/>
  <c r="W599" i="4"/>
  <c r="AA599" i="4" s="1"/>
  <c r="AM599" i="4"/>
  <c r="AO599" i="4" l="1"/>
  <c r="AB598" i="4"/>
  <c r="AC597" i="4"/>
  <c r="X599" i="4"/>
  <c r="Y598" i="4"/>
  <c r="S599" i="4"/>
  <c r="O601" i="4"/>
  <c r="Q601" i="4" s="1"/>
  <c r="R600" i="4"/>
  <c r="AL600" i="4"/>
  <c r="AM600" i="4"/>
  <c r="W600" i="4"/>
  <c r="AO600" i="4" l="1"/>
  <c r="AC598" i="4"/>
  <c r="AB599" i="4"/>
  <c r="Y599" i="4"/>
  <c r="X600" i="4"/>
  <c r="S600" i="4"/>
  <c r="O602" i="4"/>
  <c r="Q602" i="4" s="1"/>
  <c r="R601" i="4"/>
  <c r="AA600" i="4"/>
  <c r="AL601" i="4"/>
  <c r="AM601" i="4"/>
  <c r="W601" i="4"/>
  <c r="AO601" i="4" l="1"/>
  <c r="AC599" i="4"/>
  <c r="AB600" i="4"/>
  <c r="X601" i="4"/>
  <c r="Y600" i="4"/>
  <c r="S601" i="4"/>
  <c r="O603" i="4"/>
  <c r="Q603" i="4" s="1"/>
  <c r="R602" i="4"/>
  <c r="AA601" i="4"/>
  <c r="W602" i="4"/>
  <c r="AA602" i="4"/>
  <c r="AL602" i="4"/>
  <c r="AM602" i="4"/>
  <c r="AO602" i="4" l="1"/>
  <c r="AB601" i="4"/>
  <c r="AC600" i="4"/>
  <c r="Y601" i="4"/>
  <c r="X602" i="4"/>
  <c r="S602" i="4"/>
  <c r="O604" i="4"/>
  <c r="Q604" i="4" s="1"/>
  <c r="R603" i="4"/>
  <c r="AL603" i="4"/>
  <c r="AM603" i="4"/>
  <c r="W603" i="4"/>
  <c r="AA603" i="4" s="1"/>
  <c r="AO603" i="4" l="1"/>
  <c r="AC601" i="4"/>
  <c r="AB602" i="4"/>
  <c r="X603" i="4"/>
  <c r="Y602" i="4"/>
  <c r="S603" i="4"/>
  <c r="O605" i="4"/>
  <c r="Q605" i="4" s="1"/>
  <c r="R604" i="4"/>
  <c r="AL604" i="4"/>
  <c r="W604" i="4"/>
  <c r="AM604" i="4"/>
  <c r="AA604" i="4"/>
  <c r="AO604" i="4" l="1"/>
  <c r="AB603" i="4"/>
  <c r="AC602" i="4"/>
  <c r="Y603" i="4"/>
  <c r="X604" i="4"/>
  <c r="S604" i="4"/>
  <c r="O606" i="4"/>
  <c r="Q606" i="4" s="1"/>
  <c r="R605" i="4"/>
  <c r="AL605" i="4"/>
  <c r="W605" i="4"/>
  <c r="AA605" i="4" s="1"/>
  <c r="AM605" i="4"/>
  <c r="AO605" i="4" l="1"/>
  <c r="AC603" i="4"/>
  <c r="AB604" i="4"/>
  <c r="X605" i="4"/>
  <c r="Y604" i="4"/>
  <c r="S605" i="4"/>
  <c r="O607" i="4"/>
  <c r="Q607" i="4" s="1"/>
  <c r="R606" i="4"/>
  <c r="AL606" i="4"/>
  <c r="AM606" i="4"/>
  <c r="W606" i="4"/>
  <c r="AO606" i="4" l="1"/>
  <c r="AB605" i="4"/>
  <c r="AC604" i="4"/>
  <c r="Y605" i="4"/>
  <c r="X606" i="4"/>
  <c r="S606" i="4"/>
  <c r="O608" i="4"/>
  <c r="Q608" i="4" s="1"/>
  <c r="R607" i="4"/>
  <c r="AA606" i="4"/>
  <c r="W607" i="4"/>
  <c r="AL607" i="4"/>
  <c r="AM607" i="4"/>
  <c r="AA607" i="4"/>
  <c r="AO607" i="4" l="1"/>
  <c r="AC605" i="4"/>
  <c r="AB606" i="4"/>
  <c r="X607" i="4"/>
  <c r="Y606" i="4"/>
  <c r="S607" i="4"/>
  <c r="O609" i="4"/>
  <c r="Q609" i="4" s="1"/>
  <c r="R608" i="4"/>
  <c r="AL608" i="4"/>
  <c r="W608" i="4"/>
  <c r="AA608" i="4"/>
  <c r="AM608" i="4"/>
  <c r="AO608" i="4" l="1"/>
  <c r="AC606" i="4"/>
  <c r="AB607" i="4"/>
  <c r="Y607" i="4"/>
  <c r="X608" i="4"/>
  <c r="S608" i="4"/>
  <c r="O610" i="4"/>
  <c r="Q610" i="4" s="1"/>
  <c r="R609" i="4"/>
  <c r="AL609" i="4"/>
  <c r="W609" i="4"/>
  <c r="AA609" i="4"/>
  <c r="AM609" i="4"/>
  <c r="AO609" i="4" l="1"/>
  <c r="AC607" i="4"/>
  <c r="AB608" i="4"/>
  <c r="X609" i="4"/>
  <c r="Y608" i="4"/>
  <c r="S609" i="4"/>
  <c r="O611" i="4"/>
  <c r="Q611" i="4" s="1"/>
  <c r="R610" i="4"/>
  <c r="AL610" i="4"/>
  <c r="W610" i="4"/>
  <c r="AA610" i="4"/>
  <c r="AM610" i="4"/>
  <c r="AO610" i="4" l="1"/>
  <c r="AC608" i="4"/>
  <c r="AB609" i="4"/>
  <c r="Y609" i="4"/>
  <c r="X610" i="4"/>
  <c r="S610" i="4"/>
  <c r="O612" i="4"/>
  <c r="Q612" i="4" s="1"/>
  <c r="R611" i="4"/>
  <c r="AL611" i="4"/>
  <c r="W611" i="4"/>
  <c r="AA611" i="4"/>
  <c r="AM611" i="4"/>
  <c r="AO611" i="4" l="1"/>
  <c r="AC609" i="4"/>
  <c r="AB610" i="4"/>
  <c r="X611" i="4"/>
  <c r="Y610" i="4"/>
  <c r="S611" i="4"/>
  <c r="O613" i="4"/>
  <c r="Q613" i="4" s="1"/>
  <c r="R612" i="4"/>
  <c r="AL612" i="4"/>
  <c r="W612" i="4"/>
  <c r="AA612" i="4"/>
  <c r="AM612" i="4"/>
  <c r="AO612" i="4" l="1"/>
  <c r="AB611" i="4"/>
  <c r="AC610" i="4"/>
  <c r="Y611" i="4"/>
  <c r="X612" i="4"/>
  <c r="S612" i="4"/>
  <c r="O614" i="4"/>
  <c r="Q614" i="4" s="1"/>
  <c r="R613" i="4"/>
  <c r="W613" i="4"/>
  <c r="AL613" i="4"/>
  <c r="AM613" i="4"/>
  <c r="AA613" i="4"/>
  <c r="AO613" i="4" l="1"/>
  <c r="AC611" i="4"/>
  <c r="AB612" i="4"/>
  <c r="X613" i="4"/>
  <c r="Y612" i="4"/>
  <c r="S613" i="4"/>
  <c r="O615" i="4"/>
  <c r="Q615" i="4" s="1"/>
  <c r="R614" i="4"/>
  <c r="W614" i="4"/>
  <c r="AL614" i="4"/>
  <c r="AA614" i="4"/>
  <c r="AB613" i="4" l="1"/>
  <c r="AC612" i="4"/>
  <c r="Y613" i="4"/>
  <c r="X614" i="4"/>
  <c r="S614" i="4"/>
  <c r="T614" i="4" s="1"/>
  <c r="O616" i="4"/>
  <c r="Q616" i="4" s="1"/>
  <c r="R615" i="4"/>
  <c r="AM614" i="4"/>
  <c r="AL615" i="4"/>
  <c r="AM615" i="4" s="1"/>
  <c r="W615" i="4"/>
  <c r="AN615" i="4" l="1"/>
  <c r="AO615" i="4" s="1"/>
  <c r="AN614" i="4"/>
  <c r="AO614" i="4" s="1"/>
  <c r="U614" i="4"/>
  <c r="V614" i="4" s="1"/>
  <c r="AC613" i="4"/>
  <c r="AB614" i="4"/>
  <c r="X615" i="4"/>
  <c r="Y614" i="4"/>
  <c r="S615" i="4"/>
  <c r="T615" i="4" s="1"/>
  <c r="O617" i="4"/>
  <c r="Q617" i="4" s="1"/>
  <c r="R616" i="4"/>
  <c r="AA615" i="4"/>
  <c r="AL616" i="4"/>
  <c r="W616" i="4"/>
  <c r="AM616" i="4"/>
  <c r="AN616" i="4" l="1"/>
  <c r="AO616" i="4" s="1"/>
  <c r="U615" i="4"/>
  <c r="V615" i="4" s="1"/>
  <c r="AB615" i="4"/>
  <c r="AC614" i="4"/>
  <c r="Y615" i="4"/>
  <c r="X616" i="4"/>
  <c r="S616" i="4"/>
  <c r="T616" i="4" s="1"/>
  <c r="O618" i="4"/>
  <c r="Q618" i="4" s="1"/>
  <c r="R617" i="4"/>
  <c r="AA616" i="4"/>
  <c r="AL617" i="4"/>
  <c r="AM617" i="4"/>
  <c r="W617" i="4"/>
  <c r="AA617" i="4" s="1"/>
  <c r="AN617" i="4" l="1"/>
  <c r="AO617" i="4" s="1"/>
  <c r="U616" i="4"/>
  <c r="V616" i="4" s="1"/>
  <c r="AB616" i="4"/>
  <c r="AC615" i="4"/>
  <c r="X617" i="4"/>
  <c r="Y616" i="4"/>
  <c r="S617" i="4"/>
  <c r="T617" i="4" s="1"/>
  <c r="U617" i="4" s="1"/>
  <c r="V617" i="4" s="1"/>
  <c r="O619" i="4"/>
  <c r="Q619" i="4" s="1"/>
  <c r="R618" i="4"/>
  <c r="W618" i="4"/>
  <c r="AA618" i="4"/>
  <c r="AL618" i="4"/>
  <c r="AM618" i="4"/>
  <c r="AN618" i="4" l="1"/>
  <c r="AC616" i="4"/>
  <c r="AB617" i="4"/>
  <c r="Y617" i="4"/>
  <c r="X618" i="4"/>
  <c r="S618" i="4"/>
  <c r="O620" i="4"/>
  <c r="Q620" i="4" s="1"/>
  <c r="R619" i="4"/>
  <c r="AL619" i="4"/>
  <c r="W619" i="4"/>
  <c r="AA619" i="4"/>
  <c r="AO618" i="4" l="1"/>
  <c r="T618" i="4"/>
  <c r="U618" i="4" s="1"/>
  <c r="V618" i="4" s="1"/>
  <c r="AC617" i="4"/>
  <c r="AB618" i="4"/>
  <c r="X619" i="4"/>
  <c r="Y618" i="4"/>
  <c r="S619" i="4"/>
  <c r="O621" i="4"/>
  <c r="Q621" i="4" s="1"/>
  <c r="R620" i="4"/>
  <c r="AM619" i="4"/>
  <c r="AL620" i="4"/>
  <c r="W620" i="4"/>
  <c r="AM620" i="4"/>
  <c r="AN619" i="4" l="1"/>
  <c r="AO619" i="4" s="1"/>
  <c r="AN620" i="4"/>
  <c r="T619" i="4"/>
  <c r="U619" i="4" s="1"/>
  <c r="V619" i="4" s="1"/>
  <c r="AC618" i="4"/>
  <c r="AB619" i="4"/>
  <c r="Y619" i="4"/>
  <c r="X620" i="4"/>
  <c r="S620" i="4"/>
  <c r="O622" i="4"/>
  <c r="Q622" i="4" s="1"/>
  <c r="R621" i="4"/>
  <c r="AA620" i="4"/>
  <c r="AL621" i="4"/>
  <c r="W621" i="4"/>
  <c r="AM621" i="4"/>
  <c r="AN621" i="4" l="1"/>
  <c r="AO620" i="4"/>
  <c r="T620" i="4"/>
  <c r="U620" i="4" s="1"/>
  <c r="V620" i="4" s="1"/>
  <c r="AC619" i="4"/>
  <c r="AB620" i="4"/>
  <c r="X621" i="4"/>
  <c r="Y620" i="4"/>
  <c r="S621" i="4"/>
  <c r="O623" i="4"/>
  <c r="Q623" i="4" s="1"/>
  <c r="R622" i="4"/>
  <c r="AA621" i="4"/>
  <c r="AL622" i="4"/>
  <c r="AM622" i="4"/>
  <c r="W622" i="4"/>
  <c r="AA622" i="4" s="1"/>
  <c r="AN622" i="4" l="1"/>
  <c r="AO621" i="4"/>
  <c r="T621" i="4"/>
  <c r="U621" i="4" s="1"/>
  <c r="V621" i="4" s="1"/>
  <c r="AB621" i="4"/>
  <c r="AC620" i="4"/>
  <c r="Y621" i="4"/>
  <c r="X622" i="4"/>
  <c r="S622" i="4"/>
  <c r="O624" i="4"/>
  <c r="Q624" i="4" s="1"/>
  <c r="R623" i="4"/>
  <c r="W623" i="4"/>
  <c r="AL623" i="4"/>
  <c r="AA623" i="4"/>
  <c r="AM623" i="4"/>
  <c r="AN623" i="4" l="1"/>
  <c r="AO622" i="4"/>
  <c r="T622" i="4"/>
  <c r="U622" i="4" s="1"/>
  <c r="V622" i="4" s="1"/>
  <c r="AC621" i="4"/>
  <c r="AB622" i="4"/>
  <c r="X623" i="4"/>
  <c r="Y622" i="4"/>
  <c r="S623" i="4"/>
  <c r="O625" i="4"/>
  <c r="Q625" i="4" s="1"/>
  <c r="R624" i="4"/>
  <c r="W624" i="4"/>
  <c r="AA624" i="4"/>
  <c r="AL624" i="4"/>
  <c r="AO623" i="4" l="1"/>
  <c r="T623" i="4"/>
  <c r="U623" i="4" s="1"/>
  <c r="V623" i="4" s="1"/>
  <c r="AC622" i="4"/>
  <c r="AB623" i="4"/>
  <c r="Y623" i="4"/>
  <c r="X624" i="4"/>
  <c r="S624" i="4"/>
  <c r="O626" i="4"/>
  <c r="Q626" i="4" s="1"/>
  <c r="R625" i="4"/>
  <c r="AM624" i="4"/>
  <c r="W625" i="4"/>
  <c r="AL625" i="4"/>
  <c r="AA625" i="4"/>
  <c r="AN624" i="4" l="1"/>
  <c r="AO624" i="4" s="1"/>
  <c r="T624" i="4"/>
  <c r="U624" i="4" s="1"/>
  <c r="V624" i="4" s="1"/>
  <c r="AC623" i="4"/>
  <c r="AB624" i="4"/>
  <c r="X625" i="4"/>
  <c r="Y624" i="4"/>
  <c r="S625" i="4"/>
  <c r="O627" i="4"/>
  <c r="Q627" i="4" s="1"/>
  <c r="R626" i="4"/>
  <c r="AM625" i="4"/>
  <c r="W626" i="4"/>
  <c r="AA626" i="4"/>
  <c r="AL626" i="4"/>
  <c r="AM626" i="4" s="1"/>
  <c r="AN625" i="4" l="1"/>
  <c r="AO625" i="4" s="1"/>
  <c r="AN626" i="4"/>
  <c r="T625" i="4"/>
  <c r="U625" i="4" s="1"/>
  <c r="V625" i="4" s="1"/>
  <c r="AC624" i="4"/>
  <c r="AB625" i="4"/>
  <c r="Y625" i="4"/>
  <c r="X626" i="4"/>
  <c r="S626" i="4"/>
  <c r="O628" i="4"/>
  <c r="Q628" i="4" s="1"/>
  <c r="R627" i="4"/>
  <c r="W627" i="4"/>
  <c r="AL627" i="4"/>
  <c r="AA627" i="4"/>
  <c r="AO626" i="4" l="1"/>
  <c r="T626" i="4"/>
  <c r="U626" i="4" s="1"/>
  <c r="V626" i="4" s="1"/>
  <c r="AC625" i="4"/>
  <c r="AB626" i="4"/>
  <c r="X627" i="4"/>
  <c r="Y626" i="4"/>
  <c r="S627" i="4"/>
  <c r="O629" i="4"/>
  <c r="Q629" i="4" s="1"/>
  <c r="R628" i="4"/>
  <c r="AM627" i="4"/>
  <c r="AL628" i="4"/>
  <c r="AM628" i="4"/>
  <c r="W628" i="4"/>
  <c r="AA628" i="4"/>
  <c r="AN627" i="4" l="1"/>
  <c r="AO627" i="4" s="1"/>
  <c r="AN628" i="4"/>
  <c r="AO628" i="4" s="1"/>
  <c r="T627" i="4"/>
  <c r="U627" i="4" s="1"/>
  <c r="V627" i="4" s="1"/>
  <c r="AB627" i="4"/>
  <c r="AC626" i="4"/>
  <c r="Y627" i="4"/>
  <c r="X628" i="4"/>
  <c r="S628" i="4"/>
  <c r="O630" i="4"/>
  <c r="Q630" i="4" s="1"/>
  <c r="R629" i="4"/>
  <c r="AL629" i="4"/>
  <c r="W629" i="4"/>
  <c r="AA629" i="4" s="1"/>
  <c r="AM629" i="4"/>
  <c r="AN629" i="4" l="1"/>
  <c r="AO629" i="4" s="1"/>
  <c r="T628" i="4"/>
  <c r="U628" i="4" s="1"/>
  <c r="V628" i="4" s="1"/>
  <c r="AC627" i="4"/>
  <c r="AB628" i="4"/>
  <c r="X629" i="4"/>
  <c r="Y628" i="4"/>
  <c r="S629" i="4"/>
  <c r="O631" i="4"/>
  <c r="Q631" i="4" s="1"/>
  <c r="R630" i="4"/>
  <c r="W630" i="4"/>
  <c r="AA630" i="4"/>
  <c r="AL630" i="4"/>
  <c r="AM630" i="4" s="1"/>
  <c r="AN630" i="4" l="1"/>
  <c r="AO630" i="4" s="1"/>
  <c r="T629" i="4"/>
  <c r="U629" i="4" s="1"/>
  <c r="V629" i="4" s="1"/>
  <c r="AC628" i="4"/>
  <c r="AB629" i="4"/>
  <c r="Y629" i="4"/>
  <c r="X630" i="4"/>
  <c r="S630" i="4"/>
  <c r="O632" i="4"/>
  <c r="Q632" i="4" s="1"/>
  <c r="R631" i="4"/>
  <c r="AL631" i="4"/>
  <c r="W631" i="4"/>
  <c r="AA631" i="4"/>
  <c r="AM631" i="4"/>
  <c r="AN631" i="4" l="1"/>
  <c r="AO631" i="4" s="1"/>
  <c r="T630" i="4"/>
  <c r="U630" i="4" s="1"/>
  <c r="V630" i="4" s="1"/>
  <c r="AC629" i="4"/>
  <c r="AB630" i="4"/>
  <c r="X631" i="4"/>
  <c r="Y630" i="4"/>
  <c r="S631" i="4"/>
  <c r="O633" i="4"/>
  <c r="Q633" i="4" s="1"/>
  <c r="R632" i="4"/>
  <c r="AL632" i="4"/>
  <c r="AM632" i="4"/>
  <c r="W632" i="4"/>
  <c r="AN632" i="4" l="1"/>
  <c r="AO632" i="4" s="1"/>
  <c r="T631" i="4"/>
  <c r="U631" i="4" s="1"/>
  <c r="V631" i="4" s="1"/>
  <c r="AB631" i="4"/>
  <c r="AC630" i="4"/>
  <c r="Y631" i="4"/>
  <c r="X632" i="4"/>
  <c r="S632" i="4"/>
  <c r="O634" i="4"/>
  <c r="Q634" i="4" s="1"/>
  <c r="R633" i="4"/>
  <c r="AA632" i="4"/>
  <c r="W633" i="4"/>
  <c r="AL633" i="4"/>
  <c r="AM633" i="4"/>
  <c r="AA633" i="4"/>
  <c r="AN633" i="4" l="1"/>
  <c r="AO633" i="4" s="1"/>
  <c r="T632" i="4"/>
  <c r="U632" i="4" s="1"/>
  <c r="V632" i="4" s="1"/>
  <c r="AC631" i="4"/>
  <c r="AB632" i="4"/>
  <c r="X633" i="4"/>
  <c r="Y632" i="4"/>
  <c r="S633" i="4"/>
  <c r="O635" i="4"/>
  <c r="Q635" i="4" s="1"/>
  <c r="R634" i="4"/>
  <c r="W634" i="4"/>
  <c r="AA634" i="4"/>
  <c r="AL634" i="4"/>
  <c r="T633" i="4" l="1"/>
  <c r="U633" i="4" s="1"/>
  <c r="V633" i="4" s="1"/>
  <c r="AB633" i="4"/>
  <c r="AC632" i="4"/>
  <c r="Y633" i="4"/>
  <c r="X634" i="4"/>
  <c r="S634" i="4"/>
  <c r="O636" i="4"/>
  <c r="Q636" i="4" s="1"/>
  <c r="R635" i="4"/>
  <c r="AM634" i="4"/>
  <c r="AL635" i="4"/>
  <c r="W635" i="4"/>
  <c r="AA635" i="4" s="1"/>
  <c r="AM635" i="4"/>
  <c r="AN634" i="4" l="1"/>
  <c r="AO634" i="4" s="1"/>
  <c r="AN635" i="4"/>
  <c r="AO635" i="4" s="1"/>
  <c r="T634" i="4"/>
  <c r="U634" i="4" s="1"/>
  <c r="V634" i="4" s="1"/>
  <c r="AB634" i="4"/>
  <c r="AC633" i="4"/>
  <c r="X635" i="4"/>
  <c r="Y634" i="4"/>
  <c r="S635" i="4"/>
  <c r="O637" i="4"/>
  <c r="Q637" i="4" s="1"/>
  <c r="R636" i="4"/>
  <c r="AL636" i="4"/>
  <c r="AM636" i="4"/>
  <c r="W636" i="4"/>
  <c r="AA636" i="4"/>
  <c r="AN636" i="4" l="1"/>
  <c r="AO636" i="4" s="1"/>
  <c r="T635" i="4"/>
  <c r="U635" i="4" s="1"/>
  <c r="V635" i="4" s="1"/>
  <c r="AC634" i="4"/>
  <c r="AB635" i="4"/>
  <c r="Y635" i="4"/>
  <c r="X636" i="4"/>
  <c r="S636" i="4"/>
  <c r="O638" i="4"/>
  <c r="Q638" i="4" s="1"/>
  <c r="R637" i="4"/>
  <c r="AL637" i="4"/>
  <c r="W637" i="4"/>
  <c r="T636" i="4" l="1"/>
  <c r="U636" i="4" s="1"/>
  <c r="V636" i="4" s="1"/>
  <c r="AC635" i="4"/>
  <c r="AB636" i="4"/>
  <c r="X637" i="4"/>
  <c r="Y636" i="4"/>
  <c r="S637" i="4"/>
  <c r="O639" i="4"/>
  <c r="Q639" i="4" s="1"/>
  <c r="R638" i="4"/>
  <c r="AA637" i="4"/>
  <c r="AM637" i="4"/>
  <c r="W638" i="4"/>
  <c r="AL638" i="4"/>
  <c r="AM638" i="4" s="1"/>
  <c r="AN637" i="4" l="1"/>
  <c r="AO637" i="4" s="1"/>
  <c r="AN638" i="4"/>
  <c r="AO638" i="4" s="1"/>
  <c r="T637" i="4"/>
  <c r="U637" i="4" s="1"/>
  <c r="V637" i="4" s="1"/>
  <c r="AB637" i="4"/>
  <c r="AC636" i="4"/>
  <c r="Y637" i="4"/>
  <c r="X638" i="4"/>
  <c r="S638" i="4"/>
  <c r="O640" i="4"/>
  <c r="Q640" i="4" s="1"/>
  <c r="R639" i="4"/>
  <c r="AA638" i="4"/>
  <c r="AL639" i="4"/>
  <c r="AM639" i="4"/>
  <c r="W639" i="4"/>
  <c r="AA639" i="4" s="1"/>
  <c r="AN639" i="4" l="1"/>
  <c r="AO639" i="4" s="1"/>
  <c r="T638" i="4"/>
  <c r="U638" i="4" s="1"/>
  <c r="V638" i="4" s="1"/>
  <c r="AB638" i="4"/>
  <c r="AC637" i="4"/>
  <c r="X639" i="4"/>
  <c r="Y638" i="4"/>
  <c r="S639" i="4"/>
  <c r="O641" i="4"/>
  <c r="Q641" i="4" s="1"/>
  <c r="R640" i="4"/>
  <c r="W640" i="4"/>
  <c r="AA640" i="4"/>
  <c r="AL640" i="4"/>
  <c r="AM640" i="4"/>
  <c r="AN640" i="4" l="1"/>
  <c r="AO640" i="4" s="1"/>
  <c r="T639" i="4"/>
  <c r="U639" i="4" s="1"/>
  <c r="V639" i="4" s="1"/>
  <c r="AC638" i="4"/>
  <c r="AB639" i="4"/>
  <c r="Y639" i="4"/>
  <c r="X640" i="4"/>
  <c r="S640" i="4"/>
  <c r="O642" i="4"/>
  <c r="Q642" i="4" s="1"/>
  <c r="R641" i="4"/>
  <c r="AL641" i="4"/>
  <c r="AM641" i="4"/>
  <c r="W641" i="4"/>
  <c r="AN641" i="4" l="1"/>
  <c r="AO641" i="4" s="1"/>
  <c r="T640" i="4"/>
  <c r="U640" i="4" s="1"/>
  <c r="V640" i="4" s="1"/>
  <c r="AC639" i="4"/>
  <c r="AB640" i="4"/>
  <c r="X641" i="4"/>
  <c r="Y640" i="4"/>
  <c r="S641" i="4"/>
  <c r="O643" i="4"/>
  <c r="Q643" i="4" s="1"/>
  <c r="R642" i="4"/>
  <c r="AA641" i="4"/>
  <c r="AL642" i="4"/>
  <c r="AM642" i="4" s="1"/>
  <c r="W642" i="4"/>
  <c r="AN642" i="4" l="1"/>
  <c r="AO642" i="4" s="1"/>
  <c r="T641" i="4"/>
  <c r="U641" i="4" s="1"/>
  <c r="V641" i="4" s="1"/>
  <c r="AB641" i="4"/>
  <c r="AC640" i="4"/>
  <c r="Y641" i="4"/>
  <c r="X642" i="4"/>
  <c r="S642" i="4"/>
  <c r="O644" i="4"/>
  <c r="Q644" i="4" s="1"/>
  <c r="R643" i="4"/>
  <c r="AA642" i="4"/>
  <c r="AL643" i="4"/>
  <c r="AM643" i="4" s="1"/>
  <c r="W643" i="4"/>
  <c r="AN643" i="4" l="1"/>
  <c r="AO643" i="4" s="1"/>
  <c r="T642" i="4"/>
  <c r="U642" i="4" s="1"/>
  <c r="V642" i="4" s="1"/>
  <c r="AB642" i="4"/>
  <c r="AC641" i="4"/>
  <c r="X643" i="4"/>
  <c r="Y642" i="4"/>
  <c r="S643" i="4"/>
  <c r="O645" i="4"/>
  <c r="Q645" i="4" s="1"/>
  <c r="R644" i="4"/>
  <c r="AA643" i="4"/>
  <c r="AL644" i="4"/>
  <c r="W644" i="4"/>
  <c r="AM644" i="4"/>
  <c r="AN644" i="4" l="1"/>
  <c r="AO644" i="4" s="1"/>
  <c r="T643" i="4"/>
  <c r="U643" i="4" s="1"/>
  <c r="V643" i="4" s="1"/>
  <c r="AC642" i="4"/>
  <c r="Y643" i="4"/>
  <c r="AB643" i="4"/>
  <c r="X644" i="4"/>
  <c r="S644" i="4"/>
  <c r="O646" i="4"/>
  <c r="Q646" i="4" s="1"/>
  <c r="R645" i="4"/>
  <c r="AA644" i="4"/>
  <c r="AL645" i="4"/>
  <c r="AM645" i="4"/>
  <c r="W645" i="4"/>
  <c r="AN645" i="4" l="1"/>
  <c r="AO645" i="4" s="1"/>
  <c r="T644" i="4"/>
  <c r="U644" i="4" s="1"/>
  <c r="V644" i="4" s="1"/>
  <c r="AC643" i="4"/>
  <c r="AB644" i="4"/>
  <c r="X645" i="4"/>
  <c r="Y644" i="4"/>
  <c r="S645" i="4"/>
  <c r="O647" i="4"/>
  <c r="Q647" i="4" s="1"/>
  <c r="R646" i="4"/>
  <c r="AA645" i="4"/>
  <c r="AL646" i="4"/>
  <c r="W646" i="4"/>
  <c r="AM646" i="4"/>
  <c r="AN646" i="4" l="1"/>
  <c r="AO646" i="4" s="1"/>
  <c r="T645" i="4"/>
  <c r="U645" i="4" s="1"/>
  <c r="V645" i="4" s="1"/>
  <c r="AB645" i="4"/>
  <c r="AC644" i="4"/>
  <c r="Y645" i="4"/>
  <c r="X646" i="4"/>
  <c r="S646" i="4"/>
  <c r="O648" i="4"/>
  <c r="Q648" i="4" s="1"/>
  <c r="R647" i="4"/>
  <c r="AA646" i="4"/>
  <c r="W647" i="4"/>
  <c r="AA647" i="4" s="1"/>
  <c r="AL647" i="4"/>
  <c r="AM647" i="4"/>
  <c r="AN647" i="4" l="1"/>
  <c r="AO647" i="4" s="1"/>
  <c r="T646" i="4"/>
  <c r="U646" i="4" s="1"/>
  <c r="V646" i="4" s="1"/>
  <c r="AC645" i="4"/>
  <c r="AB646" i="4"/>
  <c r="X647" i="4"/>
  <c r="Y646" i="4"/>
  <c r="S647" i="4"/>
  <c r="O649" i="4"/>
  <c r="Q649" i="4" s="1"/>
  <c r="R648" i="4"/>
  <c r="AL648" i="4"/>
  <c r="AM648" i="4" s="1"/>
  <c r="W648" i="4"/>
  <c r="AA648" i="4"/>
  <c r="AN648" i="4" l="1"/>
  <c r="AO648" i="4" s="1"/>
  <c r="T647" i="4"/>
  <c r="U647" i="4" s="1"/>
  <c r="V647" i="4" s="1"/>
  <c r="AC646" i="4"/>
  <c r="AB647" i="4"/>
  <c r="Y647" i="4"/>
  <c r="X648" i="4"/>
  <c r="S648" i="4"/>
  <c r="O650" i="4"/>
  <c r="Q650" i="4" s="1"/>
  <c r="R649" i="4"/>
  <c r="W649" i="4"/>
  <c r="AA649" i="4"/>
  <c r="AL649" i="4"/>
  <c r="T648" i="4" l="1"/>
  <c r="U648" i="4" s="1"/>
  <c r="V648" i="4" s="1"/>
  <c r="AC647" i="4"/>
  <c r="AB648" i="4"/>
  <c r="X649" i="4"/>
  <c r="Y648" i="4"/>
  <c r="S649" i="4"/>
  <c r="O651" i="4"/>
  <c r="Q651" i="4" s="1"/>
  <c r="R650" i="4"/>
  <c r="AM649" i="4"/>
  <c r="AL650" i="4"/>
  <c r="W650" i="4"/>
  <c r="AM650" i="4"/>
  <c r="AN649" i="4" l="1"/>
  <c r="AO649" i="4" s="1"/>
  <c r="AN650" i="4"/>
  <c r="AO650" i="4" s="1"/>
  <c r="T649" i="4"/>
  <c r="U649" i="4" s="1"/>
  <c r="V649" i="4" s="1"/>
  <c r="AC648" i="4"/>
  <c r="AB649" i="4"/>
  <c r="Y649" i="4"/>
  <c r="X650" i="4"/>
  <c r="S650" i="4"/>
  <c r="O652" i="4"/>
  <c r="Q652" i="4" s="1"/>
  <c r="R651" i="4"/>
  <c r="AA650" i="4"/>
  <c r="AL651" i="4"/>
  <c r="W651" i="4"/>
  <c r="AM651" i="4"/>
  <c r="AA651" i="4"/>
  <c r="AN651" i="4" l="1"/>
  <c r="AO651" i="4" s="1"/>
  <c r="T650" i="4"/>
  <c r="U650" i="4" s="1"/>
  <c r="V650" i="4" s="1"/>
  <c r="AC649" i="4"/>
  <c r="AB650" i="4"/>
  <c r="X651" i="4"/>
  <c r="Y650" i="4"/>
  <c r="S651" i="4"/>
  <c r="O653" i="4"/>
  <c r="Q653" i="4" s="1"/>
  <c r="R652" i="4"/>
  <c r="AL652" i="4"/>
  <c r="AM652" i="4" s="1"/>
  <c r="W652" i="4"/>
  <c r="AA652" i="4"/>
  <c r="AN652" i="4" l="1"/>
  <c r="AO652" i="4" s="1"/>
  <c r="T651" i="4"/>
  <c r="U651" i="4" s="1"/>
  <c r="V651" i="4" s="1"/>
  <c r="AC650" i="4"/>
  <c r="AB651" i="4"/>
  <c r="Y651" i="4"/>
  <c r="X652" i="4"/>
  <c r="S652" i="4"/>
  <c r="O654" i="4"/>
  <c r="Q654" i="4" s="1"/>
  <c r="R653" i="4"/>
  <c r="AL653" i="4"/>
  <c r="W653" i="4"/>
  <c r="AM653" i="4"/>
  <c r="AN653" i="4" l="1"/>
  <c r="AO653" i="4" s="1"/>
  <c r="T652" i="4"/>
  <c r="U652" i="4" s="1"/>
  <c r="V652" i="4" s="1"/>
  <c r="AC651" i="4"/>
  <c r="AB652" i="4"/>
  <c r="X653" i="4"/>
  <c r="Y652" i="4"/>
  <c r="S653" i="4"/>
  <c r="O655" i="4"/>
  <c r="Q655" i="4" s="1"/>
  <c r="R654" i="4"/>
  <c r="AA653" i="4"/>
  <c r="AL654" i="4"/>
  <c r="AM654" i="4" s="1"/>
  <c r="W654" i="4"/>
  <c r="AN654" i="4" l="1"/>
  <c r="AO654" i="4" s="1"/>
  <c r="T653" i="4"/>
  <c r="U653" i="4" s="1"/>
  <c r="V653" i="4" s="1"/>
  <c r="AB653" i="4"/>
  <c r="AC652" i="4"/>
  <c r="Y653" i="4"/>
  <c r="X654" i="4"/>
  <c r="S654" i="4"/>
  <c r="O656" i="4"/>
  <c r="Q656" i="4" s="1"/>
  <c r="R655" i="4"/>
  <c r="AA654" i="4"/>
  <c r="AL655" i="4"/>
  <c r="AM655" i="4" s="1"/>
  <c r="W655" i="4"/>
  <c r="AA655" i="4"/>
  <c r="AN655" i="4" l="1"/>
  <c r="AO655" i="4" s="1"/>
  <c r="T654" i="4"/>
  <c r="U654" i="4" s="1"/>
  <c r="V654" i="4" s="1"/>
  <c r="AC653" i="4"/>
  <c r="AB654" i="4"/>
  <c r="X655" i="4"/>
  <c r="Y654" i="4"/>
  <c r="S655" i="4"/>
  <c r="O657" i="4"/>
  <c r="Q657" i="4" s="1"/>
  <c r="R656" i="4"/>
  <c r="AL656" i="4"/>
  <c r="AM656" i="4"/>
  <c r="W656" i="4"/>
  <c r="AN656" i="4" l="1"/>
  <c r="AO656" i="4" s="1"/>
  <c r="T655" i="4"/>
  <c r="U655" i="4" s="1"/>
  <c r="V655" i="4" s="1"/>
  <c r="AB655" i="4"/>
  <c r="AC654" i="4"/>
  <c r="Y655" i="4"/>
  <c r="X656" i="4"/>
  <c r="S656" i="4"/>
  <c r="O658" i="4"/>
  <c r="Q658" i="4" s="1"/>
  <c r="R657" i="4"/>
  <c r="AA656" i="4"/>
  <c r="W657" i="4"/>
  <c r="AA657" i="4"/>
  <c r="AL657" i="4"/>
  <c r="AM657" i="4"/>
  <c r="AN657" i="4" l="1"/>
  <c r="AO657" i="4" s="1"/>
  <c r="T656" i="4"/>
  <c r="U656" i="4" s="1"/>
  <c r="V656" i="4" s="1"/>
  <c r="AC655" i="4"/>
  <c r="AB656" i="4"/>
  <c r="X657" i="4"/>
  <c r="Y656" i="4"/>
  <c r="S657" i="4"/>
  <c r="O659" i="4"/>
  <c r="Q659" i="4" s="1"/>
  <c r="R658" i="4"/>
  <c r="AL658" i="4"/>
  <c r="AM658" i="4"/>
  <c r="W658" i="4"/>
  <c r="AA658" i="4"/>
  <c r="AN658" i="4" l="1"/>
  <c r="AO658" i="4" s="1"/>
  <c r="T657" i="4"/>
  <c r="U657" i="4" s="1"/>
  <c r="V657" i="4" s="1"/>
  <c r="AC656" i="4"/>
  <c r="AB657" i="4"/>
  <c r="Y657" i="4"/>
  <c r="X658" i="4"/>
  <c r="S658" i="4"/>
  <c r="O660" i="4"/>
  <c r="Q660" i="4" s="1"/>
  <c r="R659" i="4"/>
  <c r="W659" i="4"/>
  <c r="AA659" i="4" s="1"/>
  <c r="AL659" i="4"/>
  <c r="AM659" i="4"/>
  <c r="AN659" i="4" l="1"/>
  <c r="AO659" i="4" s="1"/>
  <c r="T658" i="4"/>
  <c r="U658" i="4" s="1"/>
  <c r="V658" i="4" s="1"/>
  <c r="AC657" i="4"/>
  <c r="AB658" i="4"/>
  <c r="X659" i="4"/>
  <c r="Y658" i="4"/>
  <c r="S659" i="4"/>
  <c r="O661" i="4"/>
  <c r="Q661" i="4" s="1"/>
  <c r="R660" i="4"/>
  <c r="AL660" i="4"/>
  <c r="W660" i="4"/>
  <c r="AA660" i="4"/>
  <c r="AM660" i="4"/>
  <c r="AN660" i="4" l="1"/>
  <c r="AO660" i="4" s="1"/>
  <c r="T659" i="4"/>
  <c r="U659" i="4" s="1"/>
  <c r="V659" i="4" s="1"/>
  <c r="AB659" i="4"/>
  <c r="AC658" i="4"/>
  <c r="Y659" i="4"/>
  <c r="X660" i="4"/>
  <c r="S660" i="4"/>
  <c r="O662" i="4"/>
  <c r="Q662" i="4" s="1"/>
  <c r="R661" i="4"/>
  <c r="W661" i="4"/>
  <c r="AL661" i="4"/>
  <c r="AA661" i="4"/>
  <c r="T660" i="4" l="1"/>
  <c r="U660" i="4" s="1"/>
  <c r="V660" i="4" s="1"/>
  <c r="AC659" i="4"/>
  <c r="AB660" i="4"/>
  <c r="X661" i="4"/>
  <c r="Y660" i="4"/>
  <c r="S661" i="4"/>
  <c r="O663" i="4"/>
  <c r="Q663" i="4" s="1"/>
  <c r="R662" i="4"/>
  <c r="AM661" i="4"/>
  <c r="W662" i="4"/>
  <c r="AL662" i="4"/>
  <c r="AA662" i="4"/>
  <c r="AN661" i="4" l="1"/>
  <c r="AO661" i="4" s="1"/>
  <c r="T661" i="4"/>
  <c r="U661" i="4" s="1"/>
  <c r="V661" i="4" s="1"/>
  <c r="AB661" i="4"/>
  <c r="AC660" i="4"/>
  <c r="Y661" i="4"/>
  <c r="X662" i="4"/>
  <c r="S662" i="4"/>
  <c r="O664" i="4"/>
  <c r="Q664" i="4" s="1"/>
  <c r="R663" i="4"/>
  <c r="AM662" i="4"/>
  <c r="AL663" i="4"/>
  <c r="W663" i="4"/>
  <c r="AN662" i="4" l="1"/>
  <c r="AO662" i="4" s="1"/>
  <c r="T662" i="4"/>
  <c r="U662" i="4" s="1"/>
  <c r="V662" i="4" s="1"/>
  <c r="AB662" i="4"/>
  <c r="AC661" i="4"/>
  <c r="X663" i="4"/>
  <c r="Y662" i="4"/>
  <c r="S663" i="4"/>
  <c r="O665" i="4"/>
  <c r="Q665" i="4" s="1"/>
  <c r="R664" i="4"/>
  <c r="AA663" i="4"/>
  <c r="AM663" i="4"/>
  <c r="AL664" i="4"/>
  <c r="AM664" i="4"/>
  <c r="W664" i="4"/>
  <c r="AA664" i="4"/>
  <c r="AN663" i="4" l="1"/>
  <c r="AO663" i="4" s="1"/>
  <c r="AN664" i="4"/>
  <c r="AO664" i="4" s="1"/>
  <c r="T663" i="4"/>
  <c r="U663" i="4" s="1"/>
  <c r="V663" i="4" s="1"/>
  <c r="AB663" i="4"/>
  <c r="AC662" i="4"/>
  <c r="Y663" i="4"/>
  <c r="X664" i="4"/>
  <c r="S664" i="4"/>
  <c r="O666" i="4"/>
  <c r="Q666" i="4" s="1"/>
  <c r="R665" i="4"/>
  <c r="W665" i="4"/>
  <c r="AL665" i="4"/>
  <c r="AM665" i="4"/>
  <c r="AA665" i="4"/>
  <c r="AN665" i="4" l="1"/>
  <c r="AO665" i="4" s="1"/>
  <c r="T664" i="4"/>
  <c r="U664" i="4" s="1"/>
  <c r="V664" i="4" s="1"/>
  <c r="AC663" i="4"/>
  <c r="AB664" i="4"/>
  <c r="X665" i="4"/>
  <c r="Y664" i="4"/>
  <c r="S665" i="4"/>
  <c r="O667" i="4"/>
  <c r="Q667" i="4" s="1"/>
  <c r="R666" i="4"/>
  <c r="AL666" i="4"/>
  <c r="W666" i="4"/>
  <c r="AM666" i="4"/>
  <c r="AA666" i="4"/>
  <c r="AN666" i="4" l="1"/>
  <c r="AO666" i="4" s="1"/>
  <c r="T665" i="4"/>
  <c r="U665" i="4" s="1"/>
  <c r="V665" i="4" s="1"/>
  <c r="AC664" i="4"/>
  <c r="AB665" i="4"/>
  <c r="Y665" i="4"/>
  <c r="X666" i="4"/>
  <c r="S666" i="4"/>
  <c r="O668" i="4"/>
  <c r="Q668" i="4" s="1"/>
  <c r="R667" i="4"/>
  <c r="AL667" i="4"/>
  <c r="W667" i="4"/>
  <c r="AA667" i="4"/>
  <c r="AM667" i="4"/>
  <c r="AN667" i="4" l="1"/>
  <c r="AO667" i="4" s="1"/>
  <c r="T666" i="4"/>
  <c r="U666" i="4" s="1"/>
  <c r="V666" i="4" s="1"/>
  <c r="AC665" i="4"/>
  <c r="AB666" i="4"/>
  <c r="X667" i="4"/>
  <c r="Y666" i="4"/>
  <c r="S667" i="4"/>
  <c r="O669" i="4"/>
  <c r="Q669" i="4" s="1"/>
  <c r="R668" i="4"/>
  <c r="AL668" i="4"/>
  <c r="W668" i="4"/>
  <c r="T667" i="4" l="1"/>
  <c r="U667" i="4" s="1"/>
  <c r="V667" i="4" s="1"/>
  <c r="AB667" i="4"/>
  <c r="AC666" i="4"/>
  <c r="Y667" i="4"/>
  <c r="X668" i="4"/>
  <c r="S668" i="4"/>
  <c r="O670" i="4"/>
  <c r="Q670" i="4" s="1"/>
  <c r="R669" i="4"/>
  <c r="AA668" i="4"/>
  <c r="AM668" i="4"/>
  <c r="W669" i="4"/>
  <c r="AL669" i="4"/>
  <c r="AA669" i="4"/>
  <c r="AN668" i="4" l="1"/>
  <c r="AO668" i="4" s="1"/>
  <c r="T668" i="4"/>
  <c r="U668" i="4" s="1"/>
  <c r="V668" i="4" s="1"/>
  <c r="AC667" i="4"/>
  <c r="AB668" i="4"/>
  <c r="X669" i="4"/>
  <c r="Y668" i="4"/>
  <c r="S669" i="4"/>
  <c r="O671" i="4"/>
  <c r="Q671" i="4" s="1"/>
  <c r="R670" i="4"/>
  <c r="AM669" i="4"/>
  <c r="AL670" i="4"/>
  <c r="AM670" i="4"/>
  <c r="W670" i="4"/>
  <c r="AN669" i="4" l="1"/>
  <c r="AO669" i="4" s="1"/>
  <c r="AN670" i="4"/>
  <c r="AO670" i="4" s="1"/>
  <c r="T669" i="4"/>
  <c r="U669" i="4" s="1"/>
  <c r="V669" i="4" s="1"/>
  <c r="AC668" i="4"/>
  <c r="AB669" i="4"/>
  <c r="Y669" i="4"/>
  <c r="X670" i="4"/>
  <c r="S670" i="4"/>
  <c r="O672" i="4"/>
  <c r="Q672" i="4" s="1"/>
  <c r="R671" i="4"/>
  <c r="AA670" i="4"/>
  <c r="W671" i="4"/>
  <c r="AA671" i="4"/>
  <c r="AL671" i="4"/>
  <c r="AM671" i="4" s="1"/>
  <c r="AN671" i="4" l="1"/>
  <c r="AO671" i="4" s="1"/>
  <c r="T670" i="4"/>
  <c r="U670" i="4" s="1"/>
  <c r="V670" i="4" s="1"/>
  <c r="AC669" i="4"/>
  <c r="AB670" i="4"/>
  <c r="X671" i="4"/>
  <c r="Y670" i="4"/>
  <c r="S671" i="4"/>
  <c r="O673" i="4"/>
  <c r="Q673" i="4" s="1"/>
  <c r="R672" i="4"/>
  <c r="AL672" i="4"/>
  <c r="W672" i="4"/>
  <c r="AM672" i="4"/>
  <c r="AA672" i="4"/>
  <c r="AN672" i="4" l="1"/>
  <c r="AO672" i="4" s="1"/>
  <c r="T671" i="4"/>
  <c r="U671" i="4" s="1"/>
  <c r="V671" i="4" s="1"/>
  <c r="AC670" i="4"/>
  <c r="AB671" i="4"/>
  <c r="Y671" i="4"/>
  <c r="X672" i="4"/>
  <c r="S672" i="4"/>
  <c r="O674" i="4"/>
  <c r="Q674" i="4" s="1"/>
  <c r="R673" i="4"/>
  <c r="AL673" i="4"/>
  <c r="AM673" i="4" s="1"/>
  <c r="W673" i="4"/>
  <c r="AA673" i="4"/>
  <c r="AN673" i="4" l="1"/>
  <c r="AO673" i="4" s="1"/>
  <c r="T672" i="4"/>
  <c r="U672" i="4" s="1"/>
  <c r="V672" i="4" s="1"/>
  <c r="AC671" i="4"/>
  <c r="AB672" i="4"/>
  <c r="X673" i="4"/>
  <c r="Y672" i="4"/>
  <c r="S673" i="4"/>
  <c r="O675" i="4"/>
  <c r="Q675" i="4" s="1"/>
  <c r="R674" i="4"/>
  <c r="W674" i="4"/>
  <c r="AA674" i="4"/>
  <c r="AL674" i="4"/>
  <c r="AM674" i="4"/>
  <c r="AN674" i="4" l="1"/>
  <c r="AO674" i="4" s="1"/>
  <c r="T673" i="4"/>
  <c r="U673" i="4" s="1"/>
  <c r="V673" i="4" s="1"/>
  <c r="AB673" i="4"/>
  <c r="AC672" i="4"/>
  <c r="Y673" i="4"/>
  <c r="X674" i="4"/>
  <c r="S674" i="4"/>
  <c r="O676" i="4"/>
  <c r="Q676" i="4" s="1"/>
  <c r="R675" i="4"/>
  <c r="W675" i="4"/>
  <c r="AL675" i="4"/>
  <c r="AM675" i="4"/>
  <c r="AA675" i="4"/>
  <c r="AN675" i="4" l="1"/>
  <c r="AO675" i="4" s="1"/>
  <c r="T674" i="4"/>
  <c r="U674" i="4" s="1"/>
  <c r="V674" i="4" s="1"/>
  <c r="AB674" i="4"/>
  <c r="AC673" i="4"/>
  <c r="X675" i="4"/>
  <c r="Y674" i="4"/>
  <c r="S675" i="4"/>
  <c r="O677" i="4"/>
  <c r="Q677" i="4" s="1"/>
  <c r="R676" i="4"/>
  <c r="AL676" i="4"/>
  <c r="W676" i="4"/>
  <c r="AM676" i="4"/>
  <c r="AA676" i="4"/>
  <c r="AN676" i="4" l="1"/>
  <c r="AO676" i="4" s="1"/>
  <c r="T675" i="4"/>
  <c r="U675" i="4" s="1"/>
  <c r="V675" i="4" s="1"/>
  <c r="AC674" i="4"/>
  <c r="AB675" i="4"/>
  <c r="Y675" i="4"/>
  <c r="X676" i="4"/>
  <c r="S676" i="4"/>
  <c r="O678" i="4"/>
  <c r="Q678" i="4" s="1"/>
  <c r="R677" i="4"/>
  <c r="W677" i="4"/>
  <c r="AL677" i="4"/>
  <c r="AM677" i="4" s="1"/>
  <c r="AA677" i="4"/>
  <c r="AN677" i="4" l="1"/>
  <c r="AO677" i="4" s="1"/>
  <c r="T676" i="4"/>
  <c r="U676" i="4" s="1"/>
  <c r="V676" i="4" s="1"/>
  <c r="AC675" i="4"/>
  <c r="AB676" i="4"/>
  <c r="X677" i="4"/>
  <c r="Y676" i="4"/>
  <c r="S677" i="4"/>
  <c r="O679" i="4"/>
  <c r="Q679" i="4" s="1"/>
  <c r="R678" i="4"/>
  <c r="W678" i="4"/>
  <c r="AA678" i="4"/>
  <c r="AL678" i="4"/>
  <c r="AM678" i="4" s="1"/>
  <c r="AN678" i="4" l="1"/>
  <c r="AO678" i="4" s="1"/>
  <c r="T677" i="4"/>
  <c r="U677" i="4" s="1"/>
  <c r="V677" i="4" s="1"/>
  <c r="AB677" i="4"/>
  <c r="AC676" i="4"/>
  <c r="Y677" i="4"/>
  <c r="X678" i="4"/>
  <c r="S678" i="4"/>
  <c r="O680" i="4"/>
  <c r="Q680" i="4" s="1"/>
  <c r="R679" i="4"/>
  <c r="W679" i="4"/>
  <c r="AL679" i="4"/>
  <c r="AA679" i="4"/>
  <c r="T678" i="4" l="1"/>
  <c r="U678" i="4" s="1"/>
  <c r="V678" i="4" s="1"/>
  <c r="AC677" i="4"/>
  <c r="AB678" i="4"/>
  <c r="X679" i="4"/>
  <c r="Y678" i="4"/>
  <c r="S679" i="4"/>
  <c r="O681" i="4"/>
  <c r="Q681" i="4" s="1"/>
  <c r="R680" i="4"/>
  <c r="AM679" i="4"/>
  <c r="AL680" i="4"/>
  <c r="W680" i="4"/>
  <c r="AA680" i="4"/>
  <c r="AM680" i="4"/>
  <c r="AN679" i="4" l="1"/>
  <c r="AO679" i="4" s="1"/>
  <c r="AN680" i="4"/>
  <c r="AO680" i="4" s="1"/>
  <c r="T679" i="4"/>
  <c r="U679" i="4" s="1"/>
  <c r="V679" i="4" s="1"/>
  <c r="AB679" i="4"/>
  <c r="AC678" i="4"/>
  <c r="Y679" i="4"/>
  <c r="X680" i="4"/>
  <c r="S680" i="4"/>
  <c r="O682" i="4"/>
  <c r="Q682" i="4" s="1"/>
  <c r="R681" i="4"/>
  <c r="AL681" i="4"/>
  <c r="AM681" i="4"/>
  <c r="W681" i="4"/>
  <c r="AA681" i="4"/>
  <c r="AN681" i="4" l="1"/>
  <c r="AO681" i="4" s="1"/>
  <c r="T680" i="4"/>
  <c r="U680" i="4" s="1"/>
  <c r="V680" i="4" s="1"/>
  <c r="AC679" i="4"/>
  <c r="AB680" i="4"/>
  <c r="X681" i="4"/>
  <c r="Y680" i="4"/>
  <c r="S681" i="4"/>
  <c r="O683" i="4"/>
  <c r="Q683" i="4" s="1"/>
  <c r="R682" i="4"/>
  <c r="AL682" i="4"/>
  <c r="W682" i="4"/>
  <c r="AM682" i="4"/>
  <c r="AN682" i="4" l="1"/>
  <c r="AO682" i="4" s="1"/>
  <c r="T681" i="4"/>
  <c r="U681" i="4" s="1"/>
  <c r="V681" i="4" s="1"/>
  <c r="AC680" i="4"/>
  <c r="AB681" i="4"/>
  <c r="Y681" i="4"/>
  <c r="X682" i="4"/>
  <c r="S682" i="4"/>
  <c r="O684" i="4"/>
  <c r="Q684" i="4" s="1"/>
  <c r="R683" i="4"/>
  <c r="AA682" i="4"/>
  <c r="W683" i="4"/>
  <c r="AL683" i="4"/>
  <c r="AM683" i="4" s="1"/>
  <c r="AN683" i="4" l="1"/>
  <c r="AO683" i="4" s="1"/>
  <c r="T682" i="4"/>
  <c r="U682" i="4" s="1"/>
  <c r="V682" i="4" s="1"/>
  <c r="AC681" i="4"/>
  <c r="AB682" i="4"/>
  <c r="X683" i="4"/>
  <c r="Y682" i="4"/>
  <c r="S683" i="4"/>
  <c r="O685" i="4"/>
  <c r="Q685" i="4" s="1"/>
  <c r="R684" i="4"/>
  <c r="AA683" i="4"/>
  <c r="W684" i="4"/>
  <c r="AL684" i="4"/>
  <c r="AA684" i="4"/>
  <c r="AM684" i="4"/>
  <c r="AN684" i="4" l="1"/>
  <c r="AO684" i="4" s="1"/>
  <c r="T683" i="4"/>
  <c r="U683" i="4" s="1"/>
  <c r="V683" i="4" s="1"/>
  <c r="AC682" i="4"/>
  <c r="AB683" i="4"/>
  <c r="Y683" i="4"/>
  <c r="X684" i="4"/>
  <c r="S684" i="4"/>
  <c r="O686" i="4"/>
  <c r="Q686" i="4" s="1"/>
  <c r="R685" i="4"/>
  <c r="AL685" i="4"/>
  <c r="AM685" i="4"/>
  <c r="W685" i="4"/>
  <c r="AN685" i="4" l="1"/>
  <c r="AO685" i="4" s="1"/>
  <c r="T684" i="4"/>
  <c r="U684" i="4" s="1"/>
  <c r="V684" i="4" s="1"/>
  <c r="AC683" i="4"/>
  <c r="AB684" i="4"/>
  <c r="X685" i="4"/>
  <c r="Y684" i="4"/>
  <c r="S685" i="4"/>
  <c r="O687" i="4"/>
  <c r="Q687" i="4" s="1"/>
  <c r="R686" i="4"/>
  <c r="AA685" i="4"/>
  <c r="W686" i="4"/>
  <c r="AL686" i="4"/>
  <c r="AA686" i="4"/>
  <c r="AM686" i="4"/>
  <c r="AN686" i="4" l="1"/>
  <c r="AO686" i="4" s="1"/>
  <c r="T685" i="4"/>
  <c r="U685" i="4" s="1"/>
  <c r="V685" i="4" s="1"/>
  <c r="AB685" i="4"/>
  <c r="AC684" i="4"/>
  <c r="Y685" i="4"/>
  <c r="X686" i="4"/>
  <c r="S686" i="4"/>
  <c r="O688" i="4"/>
  <c r="Q688" i="4" s="1"/>
  <c r="R687" i="4"/>
  <c r="AL687" i="4"/>
  <c r="W687" i="4"/>
  <c r="AM687" i="4"/>
  <c r="AN687" i="4" l="1"/>
  <c r="AO687" i="4" s="1"/>
  <c r="T686" i="4"/>
  <c r="U686" i="4" s="1"/>
  <c r="V686" i="4" s="1"/>
  <c r="AC685" i="4"/>
  <c r="AB686" i="4"/>
  <c r="X687" i="4"/>
  <c r="Y686" i="4"/>
  <c r="S687" i="4"/>
  <c r="O689" i="4"/>
  <c r="Q689" i="4" s="1"/>
  <c r="R688" i="4"/>
  <c r="AA687" i="4"/>
  <c r="W688" i="4"/>
  <c r="AL688" i="4"/>
  <c r="AA688" i="4"/>
  <c r="AM688" i="4"/>
  <c r="AN688" i="4" l="1"/>
  <c r="AO688" i="4" s="1"/>
  <c r="T687" i="4"/>
  <c r="U687" i="4" s="1"/>
  <c r="V687" i="4" s="1"/>
  <c r="AC686" i="4"/>
  <c r="AB687" i="4"/>
  <c r="Y687" i="4"/>
  <c r="X688" i="4"/>
  <c r="S688" i="4"/>
  <c r="O690" i="4"/>
  <c r="Q690" i="4" s="1"/>
  <c r="R689" i="4"/>
  <c r="W689" i="4"/>
  <c r="AL689" i="4"/>
  <c r="AA689" i="4"/>
  <c r="T688" i="4" l="1"/>
  <c r="U688" i="4" s="1"/>
  <c r="V688" i="4" s="1"/>
  <c r="AC687" i="4"/>
  <c r="AB688" i="4"/>
  <c r="X689" i="4"/>
  <c r="Y688" i="4"/>
  <c r="S689" i="4"/>
  <c r="O691" i="4"/>
  <c r="Q691" i="4" s="1"/>
  <c r="R690" i="4"/>
  <c r="AM689" i="4"/>
  <c r="AL690" i="4"/>
  <c r="AM690" i="4" s="1"/>
  <c r="W690" i="4"/>
  <c r="AA690" i="4"/>
  <c r="AN689" i="4" l="1"/>
  <c r="AO689" i="4" s="1"/>
  <c r="AN690" i="4"/>
  <c r="AO690" i="4" s="1"/>
  <c r="T689" i="4"/>
  <c r="U689" i="4" s="1"/>
  <c r="V689" i="4" s="1"/>
  <c r="AC688" i="4"/>
  <c r="AB689" i="4"/>
  <c r="Y689" i="4"/>
  <c r="X690" i="4"/>
  <c r="S690" i="4"/>
  <c r="O692" i="4"/>
  <c r="Q692" i="4" s="1"/>
  <c r="R691" i="4"/>
  <c r="W691" i="4"/>
  <c r="AL691" i="4"/>
  <c r="AM691" i="4" s="1"/>
  <c r="AA691" i="4"/>
  <c r="AN691" i="4" l="1"/>
  <c r="AO691" i="4" s="1"/>
  <c r="T690" i="4"/>
  <c r="U690" i="4" s="1"/>
  <c r="V690" i="4" s="1"/>
  <c r="AC689" i="4"/>
  <c r="AB690" i="4"/>
  <c r="X691" i="4"/>
  <c r="Y690" i="4"/>
  <c r="S691" i="4"/>
  <c r="O693" i="4"/>
  <c r="Q693" i="4" s="1"/>
  <c r="R692" i="4"/>
  <c r="AL692" i="4"/>
  <c r="W692" i="4"/>
  <c r="AM692" i="4"/>
  <c r="AA692" i="4"/>
  <c r="AN692" i="4" l="1"/>
  <c r="AO692" i="4" s="1"/>
  <c r="T691" i="4"/>
  <c r="U691" i="4" s="1"/>
  <c r="V691" i="4" s="1"/>
  <c r="AB691" i="4"/>
  <c r="AC690" i="4"/>
  <c r="Y691" i="4"/>
  <c r="X692" i="4"/>
  <c r="S692" i="4"/>
  <c r="O694" i="4"/>
  <c r="Q694" i="4" s="1"/>
  <c r="R693" i="4"/>
  <c r="AL693" i="4"/>
  <c r="AM693" i="4" s="1"/>
  <c r="W693" i="4"/>
  <c r="AN693" i="4" l="1"/>
  <c r="AO693" i="4" s="1"/>
  <c r="T692" i="4"/>
  <c r="U692" i="4" s="1"/>
  <c r="V692" i="4" s="1"/>
  <c r="AC691" i="4"/>
  <c r="AB692" i="4"/>
  <c r="X693" i="4"/>
  <c r="Y692" i="4"/>
  <c r="S693" i="4"/>
  <c r="O695" i="4"/>
  <c r="Q695" i="4" s="1"/>
  <c r="R694" i="4"/>
  <c r="AA693" i="4"/>
  <c r="AL694" i="4"/>
  <c r="AM694" i="4" s="1"/>
  <c r="W694" i="4"/>
  <c r="AN694" i="4" l="1"/>
  <c r="AO694" i="4" s="1"/>
  <c r="T693" i="4"/>
  <c r="U693" i="4" s="1"/>
  <c r="V693" i="4" s="1"/>
  <c r="AC692" i="4"/>
  <c r="AB693" i="4"/>
  <c r="Y693" i="4"/>
  <c r="X694" i="4"/>
  <c r="S694" i="4"/>
  <c r="O696" i="4"/>
  <c r="Q696" i="4" s="1"/>
  <c r="R695" i="4"/>
  <c r="W695" i="4"/>
  <c r="AL695" i="4"/>
  <c r="AM695" i="4" s="1"/>
  <c r="AA694" i="4"/>
  <c r="AN695" i="4" l="1"/>
  <c r="AO695" i="4" s="1"/>
  <c r="T694" i="4"/>
  <c r="U694" i="4" s="1"/>
  <c r="V694" i="4" s="1"/>
  <c r="AC693" i="4"/>
  <c r="AB694" i="4"/>
  <c r="X695" i="4"/>
  <c r="Y694" i="4"/>
  <c r="S695" i="4"/>
  <c r="O697" i="4"/>
  <c r="Q697" i="4" s="1"/>
  <c r="R696" i="4"/>
  <c r="W696" i="4"/>
  <c r="AA696" i="4" s="1"/>
  <c r="AL696" i="4"/>
  <c r="AM696" i="4"/>
  <c r="AA695" i="4"/>
  <c r="AN696" i="4" l="1"/>
  <c r="AO696" i="4" s="1"/>
  <c r="T695" i="4"/>
  <c r="U695" i="4" s="1"/>
  <c r="V695" i="4" s="1"/>
  <c r="AC694" i="4"/>
  <c r="AB695" i="4"/>
  <c r="Y695" i="4"/>
  <c r="X696" i="4"/>
  <c r="S696" i="4"/>
  <c r="O698" i="4"/>
  <c r="Q698" i="4" s="1"/>
  <c r="R697" i="4"/>
  <c r="AL697" i="4"/>
  <c r="W697" i="4"/>
  <c r="AA697" i="4"/>
  <c r="AM697" i="4"/>
  <c r="AN697" i="4" l="1"/>
  <c r="AO697" i="4" s="1"/>
  <c r="T696" i="4"/>
  <c r="U696" i="4" s="1"/>
  <c r="V696" i="4" s="1"/>
  <c r="AC695" i="4"/>
  <c r="AB696" i="4"/>
  <c r="X697" i="4"/>
  <c r="Y696" i="4"/>
  <c r="S697" i="4"/>
  <c r="O699" i="4"/>
  <c r="Q699" i="4" s="1"/>
  <c r="R698" i="4"/>
  <c r="AL698" i="4"/>
  <c r="W698" i="4"/>
  <c r="AA698" i="4"/>
  <c r="AM698" i="4"/>
  <c r="AN698" i="4" l="1"/>
  <c r="AO698" i="4" s="1"/>
  <c r="T697" i="4"/>
  <c r="U697" i="4" s="1"/>
  <c r="V697" i="4" s="1"/>
  <c r="AC696" i="4"/>
  <c r="AB697" i="4"/>
  <c r="Y697" i="4"/>
  <c r="X698" i="4"/>
  <c r="S698" i="4"/>
  <c r="O700" i="4"/>
  <c r="Q700" i="4" s="1"/>
  <c r="R699" i="4"/>
  <c r="AL699" i="4"/>
  <c r="AM699" i="4"/>
  <c r="W699" i="4"/>
  <c r="AA699" i="4"/>
  <c r="AN699" i="4" l="1"/>
  <c r="AO699" i="4" s="1"/>
  <c r="T698" i="4"/>
  <c r="U698" i="4" s="1"/>
  <c r="V698" i="4" s="1"/>
  <c r="AC697" i="4"/>
  <c r="AB698" i="4"/>
  <c r="X699" i="4"/>
  <c r="Y698" i="4"/>
  <c r="S699" i="4"/>
  <c r="O701" i="4"/>
  <c r="Q701" i="4" s="1"/>
  <c r="R700" i="4"/>
  <c r="AL700" i="4"/>
  <c r="W700" i="4"/>
  <c r="AM700" i="4"/>
  <c r="AN700" i="4" l="1"/>
  <c r="AO700" i="4" s="1"/>
  <c r="T699" i="4"/>
  <c r="U699" i="4" s="1"/>
  <c r="V699" i="4" s="1"/>
  <c r="AC698" i="4"/>
  <c r="AB699" i="4"/>
  <c r="Y699" i="4"/>
  <c r="X700" i="4"/>
  <c r="S700" i="4"/>
  <c r="O702" i="4"/>
  <c r="Q702" i="4" s="1"/>
  <c r="R701" i="4"/>
  <c r="AA700" i="4"/>
  <c r="W701" i="4"/>
  <c r="AL701" i="4"/>
  <c r="AA701" i="4"/>
  <c r="T700" i="4" l="1"/>
  <c r="U700" i="4" s="1"/>
  <c r="V700" i="4" s="1"/>
  <c r="AC699" i="4"/>
  <c r="AB700" i="4"/>
  <c r="X701" i="4"/>
  <c r="Y700" i="4"/>
  <c r="S701" i="4"/>
  <c r="O703" i="4"/>
  <c r="Q703" i="4" s="1"/>
  <c r="R702" i="4"/>
  <c r="AM701" i="4"/>
  <c r="AL702" i="4"/>
  <c r="AM702" i="4" s="1"/>
  <c r="W702" i="4"/>
  <c r="AA702" i="4"/>
  <c r="AN701" i="4" l="1"/>
  <c r="AO701" i="4" s="1"/>
  <c r="AN702" i="4"/>
  <c r="AO702" i="4" s="1"/>
  <c r="T701" i="4"/>
  <c r="U701" i="4" s="1"/>
  <c r="V701" i="4" s="1"/>
  <c r="AC700" i="4"/>
  <c r="AB701" i="4"/>
  <c r="Y701" i="4"/>
  <c r="X702" i="4"/>
  <c r="S702" i="4"/>
  <c r="O704" i="4"/>
  <c r="Q704" i="4" s="1"/>
  <c r="R703" i="4"/>
  <c r="W703" i="4"/>
  <c r="AL703" i="4"/>
  <c r="AM703" i="4"/>
  <c r="AN703" i="4" l="1"/>
  <c r="AO703" i="4" s="1"/>
  <c r="T702" i="4"/>
  <c r="U702" i="4" s="1"/>
  <c r="V702" i="4" s="1"/>
  <c r="AC701" i="4"/>
  <c r="AB702" i="4"/>
  <c r="X703" i="4"/>
  <c r="Y702" i="4"/>
  <c r="S703" i="4"/>
  <c r="O705" i="4"/>
  <c r="Q705" i="4" s="1"/>
  <c r="R704" i="4"/>
  <c r="AA703" i="4"/>
  <c r="AL704" i="4"/>
  <c r="W704" i="4"/>
  <c r="AA704" i="4"/>
  <c r="AM704" i="4"/>
  <c r="AN704" i="4" l="1"/>
  <c r="AO704" i="4" s="1"/>
  <c r="T703" i="4"/>
  <c r="U703" i="4" s="1"/>
  <c r="V703" i="4" s="1"/>
  <c r="AC702" i="4"/>
  <c r="AB703" i="4"/>
  <c r="Y703" i="4"/>
  <c r="X704" i="4"/>
  <c r="S704" i="4"/>
  <c r="O706" i="4"/>
  <c r="Q706" i="4" s="1"/>
  <c r="R705" i="4"/>
  <c r="W705" i="4"/>
  <c r="AL705" i="4"/>
  <c r="AA705" i="4"/>
  <c r="T704" i="4" l="1"/>
  <c r="U704" i="4" s="1"/>
  <c r="V704" i="4" s="1"/>
  <c r="AC703" i="4"/>
  <c r="AB704" i="4"/>
  <c r="X705" i="4"/>
  <c r="Y704" i="4"/>
  <c r="S705" i="4"/>
  <c r="O707" i="4"/>
  <c r="Q707" i="4" s="1"/>
  <c r="R706" i="4"/>
  <c r="AM705" i="4"/>
  <c r="AL706" i="4"/>
  <c r="W706" i="4"/>
  <c r="AA706" i="4"/>
  <c r="AM706" i="4"/>
  <c r="AN705" i="4" l="1"/>
  <c r="AO705" i="4" s="1"/>
  <c r="AN706" i="4"/>
  <c r="AO706" i="4" s="1"/>
  <c r="T705" i="4"/>
  <c r="U705" i="4" s="1"/>
  <c r="V705" i="4" s="1"/>
  <c r="AC704" i="4"/>
  <c r="AB705" i="4"/>
  <c r="Y705" i="4"/>
  <c r="X706" i="4"/>
  <c r="S706" i="4"/>
  <c r="O708" i="4"/>
  <c r="Q708" i="4" s="1"/>
  <c r="R707" i="4"/>
  <c r="AL707" i="4"/>
  <c r="AM707" i="4"/>
  <c r="W707" i="4"/>
  <c r="AA707" i="4" s="1"/>
  <c r="AN707" i="4" l="1"/>
  <c r="AO707" i="4" s="1"/>
  <c r="T706" i="4"/>
  <c r="U706" i="4" s="1"/>
  <c r="V706" i="4" s="1"/>
  <c r="AC705" i="4"/>
  <c r="AB706" i="4"/>
  <c r="X707" i="4"/>
  <c r="Y706" i="4"/>
  <c r="S707" i="4"/>
  <c r="O709" i="4"/>
  <c r="Q709" i="4" s="1"/>
  <c r="R708" i="4"/>
  <c r="AL708" i="4"/>
  <c r="W708" i="4"/>
  <c r="AM708" i="4"/>
  <c r="AN708" i="4" l="1"/>
  <c r="AO708" i="4" s="1"/>
  <c r="T707" i="4"/>
  <c r="U707" i="4" s="1"/>
  <c r="V707" i="4" s="1"/>
  <c r="AB707" i="4"/>
  <c r="AC706" i="4"/>
  <c r="Y707" i="4"/>
  <c r="X708" i="4"/>
  <c r="S708" i="4"/>
  <c r="O710" i="4"/>
  <c r="Q710" i="4" s="1"/>
  <c r="R709" i="4"/>
  <c r="W709" i="4"/>
  <c r="AL709" i="4"/>
  <c r="AM709" i="4"/>
  <c r="AA708" i="4"/>
  <c r="AN709" i="4" l="1"/>
  <c r="AO709" i="4" s="1"/>
  <c r="T708" i="4"/>
  <c r="U708" i="4" s="1"/>
  <c r="V708" i="4" s="1"/>
  <c r="AC707" i="4"/>
  <c r="AB708" i="4"/>
  <c r="X709" i="4"/>
  <c r="Y708" i="4"/>
  <c r="S709" i="4"/>
  <c r="O711" i="4"/>
  <c r="Q711" i="4" s="1"/>
  <c r="R710" i="4"/>
  <c r="AA709" i="4"/>
  <c r="W710" i="4"/>
  <c r="AL710" i="4"/>
  <c r="AM710" i="4"/>
  <c r="AA710" i="4"/>
  <c r="AN710" i="4" l="1"/>
  <c r="AO710" i="4" s="1"/>
  <c r="T709" i="4"/>
  <c r="U709" i="4" s="1"/>
  <c r="V709" i="4" s="1"/>
  <c r="AC708" i="4"/>
  <c r="AB709" i="4"/>
  <c r="Y709" i="4"/>
  <c r="X710" i="4"/>
  <c r="S710" i="4"/>
  <c r="O712" i="4"/>
  <c r="Q712" i="4" s="1"/>
  <c r="R711" i="4"/>
  <c r="AL711" i="4"/>
  <c r="W711" i="4"/>
  <c r="T710" i="4" l="1"/>
  <c r="U710" i="4" s="1"/>
  <c r="V710" i="4" s="1"/>
  <c r="AC709" i="4"/>
  <c r="AB710" i="4"/>
  <c r="X711" i="4"/>
  <c r="Y710" i="4"/>
  <c r="S711" i="4"/>
  <c r="O713" i="4"/>
  <c r="Q713" i="4" s="1"/>
  <c r="R712" i="4"/>
  <c r="AM711" i="4"/>
  <c r="AL712" i="4"/>
  <c r="W712" i="4"/>
  <c r="AM712" i="4"/>
  <c r="AA711" i="4"/>
  <c r="AN711" i="4" l="1"/>
  <c r="AO711" i="4" s="1"/>
  <c r="AN712" i="4"/>
  <c r="AO712" i="4" s="1"/>
  <c r="T711" i="4"/>
  <c r="U711" i="4" s="1"/>
  <c r="V711" i="4" s="1"/>
  <c r="AC710" i="4"/>
  <c r="AB711" i="4"/>
  <c r="Y711" i="4"/>
  <c r="X712" i="4"/>
  <c r="S712" i="4"/>
  <c r="O714" i="4"/>
  <c r="Q714" i="4" s="1"/>
  <c r="R713" i="4"/>
  <c r="AA712" i="4"/>
  <c r="W713" i="4"/>
  <c r="AL713" i="4"/>
  <c r="AM713" i="4"/>
  <c r="AN713" i="4" l="1"/>
  <c r="AO713" i="4" s="1"/>
  <c r="T712" i="4"/>
  <c r="U712" i="4" s="1"/>
  <c r="V712" i="4" s="1"/>
  <c r="AC711" i="4"/>
  <c r="AB712" i="4"/>
  <c r="X713" i="4"/>
  <c r="Y712" i="4"/>
  <c r="S713" i="4"/>
  <c r="O715" i="4"/>
  <c r="Q715" i="4" s="1"/>
  <c r="R714" i="4"/>
  <c r="W714" i="4"/>
  <c r="AA714" i="4"/>
  <c r="AL714" i="4"/>
  <c r="AA713" i="4"/>
  <c r="T713" i="4" l="1"/>
  <c r="U713" i="4" s="1"/>
  <c r="V713" i="4" s="1"/>
  <c r="AC712" i="4"/>
  <c r="AB713" i="4"/>
  <c r="Y713" i="4"/>
  <c r="X714" i="4"/>
  <c r="S714" i="4"/>
  <c r="O716" i="4"/>
  <c r="Q716" i="4" s="1"/>
  <c r="R715" i="4"/>
  <c r="AL715" i="4"/>
  <c r="W715" i="4"/>
  <c r="AM714" i="4"/>
  <c r="AM715" i="4" s="1"/>
  <c r="AN714" i="4" l="1"/>
  <c r="AO714" i="4" s="1"/>
  <c r="AN715" i="4"/>
  <c r="AO715" i="4" s="1"/>
  <c r="T714" i="4"/>
  <c r="U714" i="4" s="1"/>
  <c r="V714" i="4" s="1"/>
  <c r="AC713" i="4"/>
  <c r="AB714" i="4"/>
  <c r="X715" i="4"/>
  <c r="Y714" i="4"/>
  <c r="S715" i="4"/>
  <c r="O717" i="4"/>
  <c r="Q717" i="4" s="1"/>
  <c r="R716" i="4"/>
  <c r="AA715" i="4"/>
  <c r="W716" i="4"/>
  <c r="AL716" i="4"/>
  <c r="AA716" i="4"/>
  <c r="T715" i="4" l="1"/>
  <c r="U715" i="4" s="1"/>
  <c r="V715" i="4" s="1"/>
  <c r="AC714" i="4"/>
  <c r="AB715" i="4"/>
  <c r="Y715" i="4"/>
  <c r="X716" i="4"/>
  <c r="S716" i="4"/>
  <c r="O718" i="4"/>
  <c r="Q718" i="4" s="1"/>
  <c r="R717" i="4"/>
  <c r="AM716" i="4"/>
  <c r="AL717" i="4"/>
  <c r="W717" i="4"/>
  <c r="AM717" i="4"/>
  <c r="AN716" i="4" l="1"/>
  <c r="AO716" i="4" s="1"/>
  <c r="AN717" i="4"/>
  <c r="AO717" i="4" s="1"/>
  <c r="T716" i="4"/>
  <c r="U716" i="4" s="1"/>
  <c r="V716" i="4" s="1"/>
  <c r="AC715" i="4"/>
  <c r="AB716" i="4"/>
  <c r="X717" i="4"/>
  <c r="Y716" i="4"/>
  <c r="S717" i="4"/>
  <c r="O719" i="4"/>
  <c r="Q719" i="4" s="1"/>
  <c r="R718" i="4"/>
  <c r="AL718" i="4"/>
  <c r="W718" i="4"/>
  <c r="AM718" i="4"/>
  <c r="AA717" i="4"/>
  <c r="AN718" i="4" l="1"/>
  <c r="AO718" i="4" s="1"/>
  <c r="T717" i="4"/>
  <c r="U717" i="4" s="1"/>
  <c r="V717" i="4" s="1"/>
  <c r="AC716" i="4"/>
  <c r="AB717" i="4"/>
  <c r="Y717" i="4"/>
  <c r="X718" i="4"/>
  <c r="S718" i="4"/>
  <c r="O720" i="4"/>
  <c r="Q720" i="4" s="1"/>
  <c r="R719" i="4"/>
  <c r="AA718" i="4"/>
  <c r="AL719" i="4"/>
  <c r="W719" i="4"/>
  <c r="AM719" i="4"/>
  <c r="AN719" i="4" l="1"/>
  <c r="AO719" i="4" s="1"/>
  <c r="T718" i="4"/>
  <c r="U718" i="4" s="1"/>
  <c r="V718" i="4" s="1"/>
  <c r="AC717" i="4"/>
  <c r="AB718" i="4"/>
  <c r="X719" i="4"/>
  <c r="Y718" i="4"/>
  <c r="S719" i="4"/>
  <c r="O721" i="4"/>
  <c r="Q721" i="4" s="1"/>
  <c r="R720" i="4"/>
  <c r="W720" i="4"/>
  <c r="AA720" i="4"/>
  <c r="AL720" i="4"/>
  <c r="AA719" i="4"/>
  <c r="T719" i="4" l="1"/>
  <c r="U719" i="4" s="1"/>
  <c r="V719" i="4" s="1"/>
  <c r="AC718" i="4"/>
  <c r="AB719" i="4"/>
  <c r="Y719" i="4"/>
  <c r="X720" i="4"/>
  <c r="S720" i="4"/>
  <c r="O722" i="4"/>
  <c r="Q722" i="4" s="1"/>
  <c r="R721" i="4"/>
  <c r="AM720" i="4"/>
  <c r="W721" i="4"/>
  <c r="AA721" i="4" s="1"/>
  <c r="AL721" i="4"/>
  <c r="AM721" i="4" s="1"/>
  <c r="AN720" i="4" l="1"/>
  <c r="AO720" i="4" s="1"/>
  <c r="AN721" i="4"/>
  <c r="AO721" i="4" s="1"/>
  <c r="T720" i="4"/>
  <c r="U720" i="4" s="1"/>
  <c r="V720" i="4" s="1"/>
  <c r="AC719" i="4"/>
  <c r="AB720" i="4"/>
  <c r="X721" i="4"/>
  <c r="Y720" i="4"/>
  <c r="S721" i="4"/>
  <c r="O723" i="4"/>
  <c r="Q723" i="4" s="1"/>
  <c r="R722" i="4"/>
  <c r="AL722" i="4"/>
  <c r="AM722" i="4"/>
  <c r="W722" i="4"/>
  <c r="AN722" i="4" l="1"/>
  <c r="AO722" i="4" s="1"/>
  <c r="T721" i="4"/>
  <c r="U721" i="4" s="1"/>
  <c r="V721" i="4" s="1"/>
  <c r="AC720" i="4"/>
  <c r="AB721" i="4"/>
  <c r="Y721" i="4"/>
  <c r="X722" i="4"/>
  <c r="S722" i="4"/>
  <c r="O724" i="4"/>
  <c r="Q724" i="4" s="1"/>
  <c r="R723" i="4"/>
  <c r="AA722" i="4"/>
  <c r="AL723" i="4"/>
  <c r="W723" i="4"/>
  <c r="AA723" i="4" s="1"/>
  <c r="AM723" i="4"/>
  <c r="AN723" i="4" l="1"/>
  <c r="AO723" i="4" s="1"/>
  <c r="T722" i="4"/>
  <c r="U722" i="4" s="1"/>
  <c r="V722" i="4" s="1"/>
  <c r="AC721" i="4"/>
  <c r="AB722" i="4"/>
  <c r="X723" i="4"/>
  <c r="Y722" i="4"/>
  <c r="S723" i="4"/>
  <c r="O725" i="4"/>
  <c r="Q725" i="4" s="1"/>
  <c r="R724" i="4"/>
  <c r="W724" i="4"/>
  <c r="AL724" i="4"/>
  <c r="AA724" i="4"/>
  <c r="T723" i="4" l="1"/>
  <c r="U723" i="4" s="1"/>
  <c r="V723" i="4" s="1"/>
  <c r="AC722" i="4"/>
  <c r="AB723" i="4"/>
  <c r="Y723" i="4"/>
  <c r="X724" i="4"/>
  <c r="S724" i="4"/>
  <c r="O726" i="4"/>
  <c r="Q726" i="4" s="1"/>
  <c r="R725" i="4"/>
  <c r="AM724" i="4"/>
  <c r="AL725" i="4"/>
  <c r="AM725" i="4"/>
  <c r="W725" i="4"/>
  <c r="AA725" i="4"/>
  <c r="AN724" i="4" l="1"/>
  <c r="AO724" i="4" s="1"/>
  <c r="AN725" i="4"/>
  <c r="AO725" i="4" s="1"/>
  <c r="T724" i="4"/>
  <c r="U724" i="4" s="1"/>
  <c r="V724" i="4" s="1"/>
  <c r="AC723" i="4"/>
  <c r="AB724" i="4"/>
  <c r="X725" i="4"/>
  <c r="Y724" i="4"/>
  <c r="S725" i="4"/>
  <c r="O727" i="4"/>
  <c r="Q727" i="4" s="1"/>
  <c r="R726" i="4"/>
  <c r="AL726" i="4"/>
  <c r="W726" i="4"/>
  <c r="AM726" i="4"/>
  <c r="AN726" i="4" l="1"/>
  <c r="AO726" i="4" s="1"/>
  <c r="T725" i="4"/>
  <c r="U725" i="4" s="1"/>
  <c r="V725" i="4" s="1"/>
  <c r="AC724" i="4"/>
  <c r="AB725" i="4"/>
  <c r="Y725" i="4"/>
  <c r="X726" i="4"/>
  <c r="S726" i="4"/>
  <c r="O728" i="4"/>
  <c r="Q728" i="4" s="1"/>
  <c r="R727" i="4"/>
  <c r="AA726" i="4"/>
  <c r="AL727" i="4"/>
  <c r="AM727" i="4" s="1"/>
  <c r="W727" i="4"/>
  <c r="AA727" i="4" s="1"/>
  <c r="AN727" i="4" l="1"/>
  <c r="AO727" i="4" s="1"/>
  <c r="T726" i="4"/>
  <c r="U726" i="4" s="1"/>
  <c r="V726" i="4" s="1"/>
  <c r="AC725" i="4"/>
  <c r="AB726" i="4"/>
  <c r="X727" i="4"/>
  <c r="Y726" i="4"/>
  <c r="S727" i="4"/>
  <c r="O729" i="4"/>
  <c r="Q729" i="4" s="1"/>
  <c r="R728" i="4"/>
  <c r="AL728" i="4"/>
  <c r="W728" i="4"/>
  <c r="AM728" i="4"/>
  <c r="AA728" i="4"/>
  <c r="AN728" i="4" l="1"/>
  <c r="AO728" i="4" s="1"/>
  <c r="T727" i="4"/>
  <c r="U727" i="4" s="1"/>
  <c r="V727" i="4" s="1"/>
  <c r="AC726" i="4"/>
  <c r="AB727" i="4"/>
  <c r="Y727" i="4"/>
  <c r="X728" i="4"/>
  <c r="S728" i="4"/>
  <c r="O730" i="4"/>
  <c r="Q730" i="4" s="1"/>
  <c r="R729" i="4"/>
  <c r="AL729" i="4"/>
  <c r="W729" i="4"/>
  <c r="AM729" i="4"/>
  <c r="AN729" i="4" l="1"/>
  <c r="AO729" i="4" s="1"/>
  <c r="T728" i="4"/>
  <c r="U728" i="4" s="1"/>
  <c r="V728" i="4" s="1"/>
  <c r="AC727" i="4"/>
  <c r="AB728" i="4"/>
  <c r="X729" i="4"/>
  <c r="Y728" i="4"/>
  <c r="S729" i="4"/>
  <c r="O731" i="4"/>
  <c r="Q731" i="4" s="1"/>
  <c r="R730" i="4"/>
  <c r="AA729" i="4"/>
  <c r="AL730" i="4"/>
  <c r="W730" i="4"/>
  <c r="AM730" i="4"/>
  <c r="AN730" i="4" l="1"/>
  <c r="AO730" i="4" s="1"/>
  <c r="T729" i="4"/>
  <c r="U729" i="4" s="1"/>
  <c r="V729" i="4" s="1"/>
  <c r="AC728" i="4"/>
  <c r="AB729" i="4"/>
  <c r="Y729" i="4"/>
  <c r="X730" i="4"/>
  <c r="S730" i="4"/>
  <c r="O732" i="4"/>
  <c r="Q732" i="4" s="1"/>
  <c r="R731" i="4"/>
  <c r="AA730" i="4"/>
  <c r="W731" i="4"/>
  <c r="AL731" i="4"/>
  <c r="AM731" i="4"/>
  <c r="AN731" i="4" l="1"/>
  <c r="AO731" i="4" s="1"/>
  <c r="T730" i="4"/>
  <c r="U730" i="4" s="1"/>
  <c r="V730" i="4" s="1"/>
  <c r="AC729" i="4"/>
  <c r="AB730" i="4"/>
  <c r="X731" i="4"/>
  <c r="Y730" i="4"/>
  <c r="S731" i="4"/>
  <c r="O733" i="4"/>
  <c r="Q733" i="4" s="1"/>
  <c r="R732" i="4"/>
  <c r="AA731" i="4"/>
  <c r="W732" i="4"/>
  <c r="AA732" i="4"/>
  <c r="AL732" i="4"/>
  <c r="AM732" i="4"/>
  <c r="AN732" i="4" l="1"/>
  <c r="AO732" i="4" s="1"/>
  <c r="T731" i="4"/>
  <c r="U731" i="4" s="1"/>
  <c r="V731" i="4" s="1"/>
  <c r="AC730" i="4"/>
  <c r="AB731" i="4"/>
  <c r="Y731" i="4"/>
  <c r="X732" i="4"/>
  <c r="S732" i="4"/>
  <c r="O734" i="4"/>
  <c r="Q734" i="4" s="1"/>
  <c r="R733" i="4"/>
  <c r="AL733" i="4"/>
  <c r="AM733" i="4"/>
  <c r="W733" i="4"/>
  <c r="AN733" i="4" l="1"/>
  <c r="AO733" i="4" s="1"/>
  <c r="T732" i="4"/>
  <c r="U732" i="4" s="1"/>
  <c r="V732" i="4" s="1"/>
  <c r="AC731" i="4"/>
  <c r="AB732" i="4"/>
  <c r="X733" i="4"/>
  <c r="Y732" i="4"/>
  <c r="S733" i="4"/>
  <c r="O735" i="4"/>
  <c r="Q735" i="4" s="1"/>
  <c r="R734" i="4"/>
  <c r="AA733" i="4"/>
  <c r="W734" i="4"/>
  <c r="AL734" i="4"/>
  <c r="T733" i="4" l="1"/>
  <c r="U733" i="4" s="1"/>
  <c r="V733" i="4" s="1"/>
  <c r="AC732" i="4"/>
  <c r="AB733" i="4"/>
  <c r="Y733" i="4"/>
  <c r="X734" i="4"/>
  <c r="S734" i="4"/>
  <c r="O736" i="4"/>
  <c r="Q736" i="4" s="1"/>
  <c r="R735" i="4"/>
  <c r="AM734" i="4"/>
  <c r="AA734" i="4"/>
  <c r="AL735" i="4"/>
  <c r="AM735" i="4"/>
  <c r="W735" i="4"/>
  <c r="AA735" i="4" s="1"/>
  <c r="AN734" i="4" l="1"/>
  <c r="AO734" i="4" s="1"/>
  <c r="AN735" i="4"/>
  <c r="AO735" i="4" s="1"/>
  <c r="T734" i="4"/>
  <c r="U734" i="4" s="1"/>
  <c r="V734" i="4" s="1"/>
  <c r="AC733" i="4"/>
  <c r="AB734" i="4"/>
  <c r="X735" i="4"/>
  <c r="Y734" i="4"/>
  <c r="S735" i="4"/>
  <c r="O737" i="4"/>
  <c r="Q737" i="4" s="1"/>
  <c r="R736" i="4"/>
  <c r="AL736" i="4"/>
  <c r="W736" i="4"/>
  <c r="AA736" i="4" s="1"/>
  <c r="AM736" i="4"/>
  <c r="AN736" i="4" l="1"/>
  <c r="AO736" i="4" s="1"/>
  <c r="T735" i="4"/>
  <c r="U735" i="4" s="1"/>
  <c r="V735" i="4" s="1"/>
  <c r="AC734" i="4"/>
  <c r="AB735" i="4"/>
  <c r="Y735" i="4"/>
  <c r="X736" i="4"/>
  <c r="S736" i="4"/>
  <c r="O738" i="4"/>
  <c r="Q738" i="4" s="1"/>
  <c r="R737" i="4"/>
  <c r="AL737" i="4"/>
  <c r="W737" i="4"/>
  <c r="AM737" i="4"/>
  <c r="AN737" i="4" l="1"/>
  <c r="AO737" i="4" s="1"/>
  <c r="T736" i="4"/>
  <c r="U736" i="4" s="1"/>
  <c r="V736" i="4" s="1"/>
  <c r="AB736" i="4"/>
  <c r="AC735" i="4"/>
  <c r="X737" i="4"/>
  <c r="Y736" i="4"/>
  <c r="S737" i="4"/>
  <c r="O739" i="4"/>
  <c r="Q739" i="4" s="1"/>
  <c r="R738" i="4"/>
  <c r="AL738" i="4"/>
  <c r="AA737" i="4"/>
  <c r="W738" i="4"/>
  <c r="T737" i="4" l="1"/>
  <c r="U737" i="4" s="1"/>
  <c r="V737" i="4" s="1"/>
  <c r="AC736" i="4"/>
  <c r="AB737" i="4"/>
  <c r="Y737" i="4"/>
  <c r="X738" i="4"/>
  <c r="S738" i="4"/>
  <c r="O740" i="4"/>
  <c r="Q740" i="4" s="1"/>
  <c r="R739" i="4"/>
  <c r="AA738" i="4"/>
  <c r="AM738" i="4"/>
  <c r="AL739" i="4"/>
  <c r="W739" i="4"/>
  <c r="AM739" i="4"/>
  <c r="AN738" i="4" l="1"/>
  <c r="AO738" i="4" s="1"/>
  <c r="AN739" i="4"/>
  <c r="AO739" i="4" s="1"/>
  <c r="T738" i="4"/>
  <c r="U738" i="4" s="1"/>
  <c r="V738" i="4" s="1"/>
  <c r="AC737" i="4"/>
  <c r="AB738" i="4"/>
  <c r="X739" i="4"/>
  <c r="Y738" i="4"/>
  <c r="S739" i="4"/>
  <c r="O741" i="4"/>
  <c r="Q741" i="4" s="1"/>
  <c r="R740" i="4"/>
  <c r="AA739" i="4"/>
  <c r="W740" i="4"/>
  <c r="AA740" i="4"/>
  <c r="AL740" i="4"/>
  <c r="AM740" i="4"/>
  <c r="AN740" i="4" l="1"/>
  <c r="AO740" i="4" s="1"/>
  <c r="T739" i="4"/>
  <c r="U739" i="4" s="1"/>
  <c r="V739" i="4" s="1"/>
  <c r="AC738" i="4"/>
  <c r="AB739" i="4"/>
  <c r="Y739" i="4"/>
  <c r="X740" i="4"/>
  <c r="S740" i="4"/>
  <c r="O742" i="4"/>
  <c r="Q742" i="4" s="1"/>
  <c r="R741" i="4"/>
  <c r="W741" i="4"/>
  <c r="AA741" i="4"/>
  <c r="AL741" i="4"/>
  <c r="AM741" i="4" s="1"/>
  <c r="AN741" i="4" l="1"/>
  <c r="AO741" i="4" s="1"/>
  <c r="T740" i="4"/>
  <c r="U740" i="4" s="1"/>
  <c r="V740" i="4" s="1"/>
  <c r="AC739" i="4"/>
  <c r="AB740" i="4"/>
  <c r="X741" i="4"/>
  <c r="Y740" i="4"/>
  <c r="S741" i="4"/>
  <c r="O743" i="4"/>
  <c r="Q743" i="4" s="1"/>
  <c r="R742" i="4"/>
  <c r="W742" i="4"/>
  <c r="AA742" i="4"/>
  <c r="AL742" i="4"/>
  <c r="AM742" i="4"/>
  <c r="AN742" i="4" l="1"/>
  <c r="AO742" i="4" s="1"/>
  <c r="T741" i="4"/>
  <c r="U741" i="4" s="1"/>
  <c r="V741" i="4" s="1"/>
  <c r="AC740" i="4"/>
  <c r="AB741" i="4"/>
  <c r="Y741" i="4"/>
  <c r="X742" i="4"/>
  <c r="S742" i="4"/>
  <c r="O744" i="4"/>
  <c r="Q744" i="4" s="1"/>
  <c r="R743" i="4"/>
  <c r="AL743" i="4"/>
  <c r="W743" i="4"/>
  <c r="AA743" i="4"/>
  <c r="AM743" i="4"/>
  <c r="AN743" i="4" l="1"/>
  <c r="AO743" i="4" s="1"/>
  <c r="T742" i="4"/>
  <c r="U742" i="4" s="1"/>
  <c r="V742" i="4" s="1"/>
  <c r="AC741" i="4"/>
  <c r="AB742" i="4"/>
  <c r="X743" i="4"/>
  <c r="Y742" i="4"/>
  <c r="S743" i="4"/>
  <c r="O745" i="4"/>
  <c r="Q745" i="4" s="1"/>
  <c r="R744" i="4"/>
  <c r="AL744" i="4"/>
  <c r="W744" i="4"/>
  <c r="T743" i="4" l="1"/>
  <c r="U743" i="4" s="1"/>
  <c r="V743" i="4" s="1"/>
  <c r="AC742" i="4"/>
  <c r="AB743" i="4"/>
  <c r="Y743" i="4"/>
  <c r="X744" i="4"/>
  <c r="S744" i="4"/>
  <c r="O746" i="4"/>
  <c r="Q746" i="4" s="1"/>
  <c r="R745" i="4"/>
  <c r="AM744" i="4"/>
  <c r="W745" i="4"/>
  <c r="AA745" i="4"/>
  <c r="AA744" i="4"/>
  <c r="AL745" i="4"/>
  <c r="AN744" i="4" l="1"/>
  <c r="AO744" i="4" s="1"/>
  <c r="T744" i="4"/>
  <c r="U744" i="4" s="1"/>
  <c r="V744" i="4" s="1"/>
  <c r="AC743" i="4"/>
  <c r="AB744" i="4"/>
  <c r="X745" i="4"/>
  <c r="Y744" i="4"/>
  <c r="S745" i="4"/>
  <c r="O747" i="4"/>
  <c r="Q747" i="4" s="1"/>
  <c r="R746" i="4"/>
  <c r="AM745" i="4"/>
  <c r="W746" i="4"/>
  <c r="AL746" i="4"/>
  <c r="AM746" i="4" s="1"/>
  <c r="AA746" i="4"/>
  <c r="AN745" i="4" l="1"/>
  <c r="AO745" i="4" s="1"/>
  <c r="AN746" i="4"/>
  <c r="AO746" i="4" s="1"/>
  <c r="T745" i="4"/>
  <c r="U745" i="4" s="1"/>
  <c r="V745" i="4" s="1"/>
  <c r="AC744" i="4"/>
  <c r="AB745" i="4"/>
  <c r="Y745" i="4"/>
  <c r="X746" i="4"/>
  <c r="S746" i="4"/>
  <c r="O748" i="4"/>
  <c r="Q748" i="4" s="1"/>
  <c r="R747" i="4"/>
  <c r="AL747" i="4"/>
  <c r="W747" i="4"/>
  <c r="AM747" i="4"/>
  <c r="AN747" i="4" l="1"/>
  <c r="AO747" i="4" s="1"/>
  <c r="T746" i="4"/>
  <c r="U746" i="4" s="1"/>
  <c r="V746" i="4" s="1"/>
  <c r="AC745" i="4"/>
  <c r="AB746" i="4"/>
  <c r="X747" i="4"/>
  <c r="Y746" i="4"/>
  <c r="S747" i="4"/>
  <c r="O749" i="4"/>
  <c r="Q749" i="4" s="1"/>
  <c r="R748" i="4"/>
  <c r="AA747" i="4"/>
  <c r="W748" i="4"/>
  <c r="AL748" i="4"/>
  <c r="AM748" i="4" s="1"/>
  <c r="AA748" i="4"/>
  <c r="AN748" i="4" l="1"/>
  <c r="AO748" i="4" s="1"/>
  <c r="T747" i="4"/>
  <c r="U747" i="4" s="1"/>
  <c r="V747" i="4" s="1"/>
  <c r="AC746" i="4"/>
  <c r="AB747" i="4"/>
  <c r="Y747" i="4"/>
  <c r="X748" i="4"/>
  <c r="S748" i="4"/>
  <c r="O750" i="4"/>
  <c r="Q750" i="4" s="1"/>
  <c r="R749" i="4"/>
  <c r="W749" i="4"/>
  <c r="AA749" i="4"/>
  <c r="AL749" i="4"/>
  <c r="AM749" i="4"/>
  <c r="AN749" i="4" l="1"/>
  <c r="AO749" i="4" s="1"/>
  <c r="T748" i="4"/>
  <c r="U748" i="4" s="1"/>
  <c r="V748" i="4" s="1"/>
  <c r="AC747" i="4"/>
  <c r="AB748" i="4"/>
  <c r="X749" i="4"/>
  <c r="Y748" i="4"/>
  <c r="S749" i="4"/>
  <c r="O751" i="4"/>
  <c r="Q751" i="4" s="1"/>
  <c r="R750" i="4"/>
  <c r="AL750" i="4"/>
  <c r="W750" i="4"/>
  <c r="AM750" i="4"/>
  <c r="AN750" i="4" l="1"/>
  <c r="T749" i="4"/>
  <c r="U749" i="4" s="1"/>
  <c r="V749" i="4" s="1"/>
  <c r="AC748" i="4"/>
  <c r="AB749" i="4"/>
  <c r="Y749" i="4"/>
  <c r="X750" i="4"/>
  <c r="S750" i="4"/>
  <c r="O752" i="4"/>
  <c r="Q752" i="4" s="1"/>
  <c r="R751" i="4"/>
  <c r="AL751" i="4"/>
  <c r="W751" i="4"/>
  <c r="AA751" i="4"/>
  <c r="AM751" i="4"/>
  <c r="AA750" i="4"/>
  <c r="AN751" i="4" l="1"/>
  <c r="AO751" i="4" s="1"/>
  <c r="T750" i="4"/>
  <c r="U750" i="4" s="1"/>
  <c r="V750" i="4" s="1"/>
  <c r="AO750" i="4"/>
  <c r="AC749" i="4"/>
  <c r="AB750" i="4"/>
  <c r="X751" i="4"/>
  <c r="Y750" i="4"/>
  <c r="S751" i="4"/>
  <c r="O753" i="4"/>
  <c r="Q753" i="4" s="1"/>
  <c r="R752" i="4"/>
  <c r="W752" i="4"/>
  <c r="AL752" i="4"/>
  <c r="AM752" i="4" s="1"/>
  <c r="AA752" i="4"/>
  <c r="AN752" i="4" l="1"/>
  <c r="AO752" i="4" s="1"/>
  <c r="T751" i="4"/>
  <c r="U751" i="4" s="1"/>
  <c r="V751" i="4" s="1"/>
  <c r="AC750" i="4"/>
  <c r="AB751" i="4"/>
  <c r="Y751" i="4"/>
  <c r="X752" i="4"/>
  <c r="S752" i="4"/>
  <c r="O754" i="4"/>
  <c r="Q754" i="4" s="1"/>
  <c r="R753" i="4"/>
  <c r="W753" i="4"/>
  <c r="AA753" i="4" s="1"/>
  <c r="AL753" i="4"/>
  <c r="AM753" i="4" s="1"/>
  <c r="AN753" i="4" l="1"/>
  <c r="AO753" i="4" s="1"/>
  <c r="T752" i="4"/>
  <c r="U752" i="4" s="1"/>
  <c r="V752" i="4" s="1"/>
  <c r="AC751" i="4"/>
  <c r="AB752" i="4"/>
  <c r="X753" i="4"/>
  <c r="Y752" i="4"/>
  <c r="S753" i="4"/>
  <c r="O755" i="4"/>
  <c r="Q755" i="4" s="1"/>
  <c r="R754" i="4"/>
  <c r="AL754" i="4"/>
  <c r="W754" i="4"/>
  <c r="T753" i="4" l="1"/>
  <c r="U753" i="4" s="1"/>
  <c r="V753" i="4" s="1"/>
  <c r="AB753" i="4"/>
  <c r="AC752" i="4"/>
  <c r="Y753" i="4"/>
  <c r="X754" i="4"/>
  <c r="S754" i="4"/>
  <c r="O756" i="4"/>
  <c r="Q756" i="4" s="1"/>
  <c r="R755" i="4"/>
  <c r="AA754" i="4"/>
  <c r="AM754" i="4"/>
  <c r="AL755" i="4"/>
  <c r="AM755" i="4"/>
  <c r="W755" i="4"/>
  <c r="AA755" i="4"/>
  <c r="AN754" i="4" l="1"/>
  <c r="AO754" i="4" s="1"/>
  <c r="AN755" i="4"/>
  <c r="T754" i="4"/>
  <c r="U754" i="4" s="1"/>
  <c r="V754" i="4" s="1"/>
  <c r="AC753" i="4"/>
  <c r="AB754" i="4"/>
  <c r="X755" i="4"/>
  <c r="Y754" i="4"/>
  <c r="S755" i="4"/>
  <c r="O757" i="4"/>
  <c r="Q757" i="4" s="1"/>
  <c r="R756" i="4"/>
  <c r="W756" i="4"/>
  <c r="AA756" i="4"/>
  <c r="AL756" i="4"/>
  <c r="AM756" i="4"/>
  <c r="AN756" i="4" l="1"/>
  <c r="AO756" i="4" s="1"/>
  <c r="T755" i="4"/>
  <c r="U755" i="4" s="1"/>
  <c r="V755" i="4" s="1"/>
  <c r="AO755" i="4"/>
  <c r="AC754" i="4"/>
  <c r="AB755" i="4"/>
  <c r="Y755" i="4"/>
  <c r="X756" i="4"/>
  <c r="S756" i="4"/>
  <c r="O758" i="4"/>
  <c r="Q758" i="4" s="1"/>
  <c r="R757" i="4"/>
  <c r="W757" i="4"/>
  <c r="AL757" i="4"/>
  <c r="AM757" i="4"/>
  <c r="AN757" i="4" l="1"/>
  <c r="AO757" i="4" s="1"/>
  <c r="T756" i="4"/>
  <c r="U756" i="4" s="1"/>
  <c r="V756" i="4" s="1"/>
  <c r="AC755" i="4"/>
  <c r="AB756" i="4"/>
  <c r="X757" i="4"/>
  <c r="Y756" i="4"/>
  <c r="S757" i="4"/>
  <c r="O759" i="4"/>
  <c r="Q759" i="4" s="1"/>
  <c r="R758" i="4"/>
  <c r="AA757" i="4"/>
  <c r="AL758" i="4"/>
  <c r="AM758" i="4"/>
  <c r="W758" i="4"/>
  <c r="AN758" i="4" l="1"/>
  <c r="AO758" i="4" s="1"/>
  <c r="T757" i="4"/>
  <c r="U757" i="4" s="1"/>
  <c r="V757" i="4" s="1"/>
  <c r="AC756" i="4"/>
  <c r="AB757" i="4"/>
  <c r="Y757" i="4"/>
  <c r="X758" i="4"/>
  <c r="S758" i="4"/>
  <c r="O760" i="4"/>
  <c r="Q760" i="4" s="1"/>
  <c r="R759" i="4"/>
  <c r="AA758" i="4"/>
  <c r="W759" i="4"/>
  <c r="AL759" i="4"/>
  <c r="T758" i="4" l="1"/>
  <c r="U758" i="4" s="1"/>
  <c r="V758" i="4" s="1"/>
  <c r="AC757" i="4"/>
  <c r="AB758" i="4"/>
  <c r="X759" i="4"/>
  <c r="Y758" i="4"/>
  <c r="S759" i="4"/>
  <c r="O761" i="4"/>
  <c r="Q761" i="4" s="1"/>
  <c r="R760" i="4"/>
  <c r="AM759" i="4"/>
  <c r="W760" i="4"/>
  <c r="AA759" i="4"/>
  <c r="AL760" i="4"/>
  <c r="AM760" i="4"/>
  <c r="AA760" i="4"/>
  <c r="AN759" i="4" l="1"/>
  <c r="AO759" i="4" s="1"/>
  <c r="AN760" i="4"/>
  <c r="AO760" i="4" s="1"/>
  <c r="T759" i="4"/>
  <c r="U759" i="4" s="1"/>
  <c r="V759" i="4" s="1"/>
  <c r="AC758" i="4"/>
  <c r="AB759" i="4"/>
  <c r="Y759" i="4"/>
  <c r="X760" i="4"/>
  <c r="S760" i="4"/>
  <c r="O762" i="4"/>
  <c r="Q762" i="4" s="1"/>
  <c r="R761" i="4"/>
  <c r="W761" i="4"/>
  <c r="AA761" i="4" s="1"/>
  <c r="AL761" i="4"/>
  <c r="AM761" i="4" s="1"/>
  <c r="AN761" i="4" l="1"/>
  <c r="AO761" i="4" s="1"/>
  <c r="T760" i="4"/>
  <c r="U760" i="4" s="1"/>
  <c r="V760" i="4" s="1"/>
  <c r="AC759" i="4"/>
  <c r="AB760" i="4"/>
  <c r="X761" i="4"/>
  <c r="Y760" i="4"/>
  <c r="S761" i="4"/>
  <c r="O763" i="4"/>
  <c r="Q763" i="4" s="1"/>
  <c r="R762" i="4"/>
  <c r="AL762" i="4"/>
  <c r="AM762" i="4"/>
  <c r="W762" i="4"/>
  <c r="AN762" i="4" l="1"/>
  <c r="AO762" i="4" s="1"/>
  <c r="T761" i="4"/>
  <c r="U761" i="4" s="1"/>
  <c r="V761" i="4" s="1"/>
  <c r="AC760" i="4"/>
  <c r="AB761" i="4"/>
  <c r="Y761" i="4"/>
  <c r="X762" i="4"/>
  <c r="S762" i="4"/>
  <c r="O764" i="4"/>
  <c r="Q764" i="4" s="1"/>
  <c r="R763" i="4"/>
  <c r="AA762" i="4"/>
  <c r="AL763" i="4"/>
  <c r="AM763" i="4"/>
  <c r="W763" i="4"/>
  <c r="AA763" i="4"/>
  <c r="AN763" i="4" l="1"/>
  <c r="AO763" i="4" s="1"/>
  <c r="T762" i="4"/>
  <c r="U762" i="4" s="1"/>
  <c r="V762" i="4" s="1"/>
  <c r="AC761" i="4"/>
  <c r="AB762" i="4"/>
  <c r="X763" i="4"/>
  <c r="Y762" i="4"/>
  <c r="S763" i="4"/>
  <c r="O765" i="4"/>
  <c r="Q765" i="4" s="1"/>
  <c r="R764" i="4"/>
  <c r="AL764" i="4"/>
  <c r="AM764" i="4"/>
  <c r="W764" i="4"/>
  <c r="AA764" i="4" s="1"/>
  <c r="AN764" i="4" l="1"/>
  <c r="AO764" i="4" s="1"/>
  <c r="T763" i="4"/>
  <c r="U763" i="4" s="1"/>
  <c r="V763" i="4" s="1"/>
  <c r="AC762" i="4"/>
  <c r="AB763" i="4"/>
  <c r="Y763" i="4"/>
  <c r="X764" i="4"/>
  <c r="S764" i="4"/>
  <c r="O766" i="4"/>
  <c r="Q766" i="4" s="1"/>
  <c r="R765" i="4"/>
  <c r="AL765" i="4"/>
  <c r="AM765" i="4"/>
  <c r="W765" i="4"/>
  <c r="AA765" i="4" s="1"/>
  <c r="AN765" i="4" l="1"/>
  <c r="AO765" i="4" s="1"/>
  <c r="T764" i="4"/>
  <c r="U764" i="4" s="1"/>
  <c r="V764" i="4" s="1"/>
  <c r="AC763" i="4"/>
  <c r="AB764" i="4"/>
  <c r="X765" i="4"/>
  <c r="Y764" i="4"/>
  <c r="S765" i="4"/>
  <c r="O767" i="4"/>
  <c r="Q767" i="4" s="1"/>
  <c r="R766" i="4"/>
  <c r="AL766" i="4"/>
  <c r="AM766" i="4"/>
  <c r="W766" i="4"/>
  <c r="AN766" i="4" l="1"/>
  <c r="AO766" i="4" s="1"/>
  <c r="T765" i="4"/>
  <c r="U765" i="4" s="1"/>
  <c r="V765" i="4" s="1"/>
  <c r="AC764" i="4"/>
  <c r="AB765" i="4"/>
  <c r="Y765" i="4"/>
  <c r="X766" i="4"/>
  <c r="S766" i="4"/>
  <c r="O768" i="4"/>
  <c r="Q768" i="4" s="1"/>
  <c r="R767" i="4"/>
  <c r="AA766" i="4"/>
  <c r="AL767" i="4"/>
  <c r="W767" i="4"/>
  <c r="AM767" i="4"/>
  <c r="AN767" i="4" l="1"/>
  <c r="AO767" i="4" s="1"/>
  <c r="T766" i="4"/>
  <c r="U766" i="4" s="1"/>
  <c r="V766" i="4" s="1"/>
  <c r="AC765" i="4"/>
  <c r="AB766" i="4"/>
  <c r="X767" i="4"/>
  <c r="Y766" i="4"/>
  <c r="S767" i="4"/>
  <c r="O769" i="4"/>
  <c r="Q769" i="4" s="1"/>
  <c r="R768" i="4"/>
  <c r="AA767" i="4"/>
  <c r="AL768" i="4"/>
  <c r="AM768" i="4"/>
  <c r="W768" i="4"/>
  <c r="AA768" i="4" s="1"/>
  <c r="AN768" i="4" l="1"/>
  <c r="AO768" i="4" s="1"/>
  <c r="T767" i="4"/>
  <c r="U767" i="4" s="1"/>
  <c r="V767" i="4" s="1"/>
  <c r="AC766" i="4"/>
  <c r="AB767" i="4"/>
  <c r="Y767" i="4"/>
  <c r="X768" i="4"/>
  <c r="S768" i="4"/>
  <c r="O770" i="4"/>
  <c r="Q770" i="4" s="1"/>
  <c r="R769" i="4"/>
  <c r="AL769" i="4"/>
  <c r="AM769" i="4"/>
  <c r="W769" i="4"/>
  <c r="AA769" i="4" s="1"/>
  <c r="AN769" i="4" l="1"/>
  <c r="AO769" i="4" s="1"/>
  <c r="T768" i="4"/>
  <c r="U768" i="4" s="1"/>
  <c r="V768" i="4" s="1"/>
  <c r="AC767" i="4"/>
  <c r="AB768" i="4"/>
  <c r="X769" i="4"/>
  <c r="Y768" i="4"/>
  <c r="S769" i="4"/>
  <c r="O771" i="4"/>
  <c r="Q771" i="4" s="1"/>
  <c r="R770" i="4"/>
  <c r="AL770" i="4"/>
  <c r="W770" i="4"/>
  <c r="AM770" i="4"/>
  <c r="AA770" i="4"/>
  <c r="AN770" i="4" l="1"/>
  <c r="AO770" i="4" s="1"/>
  <c r="T769" i="4"/>
  <c r="U769" i="4" s="1"/>
  <c r="V769" i="4" s="1"/>
  <c r="AC768" i="4"/>
  <c r="AB769" i="4"/>
  <c r="Y769" i="4"/>
  <c r="X770" i="4"/>
  <c r="S770" i="4"/>
  <c r="O772" i="4"/>
  <c r="Q772" i="4" s="1"/>
  <c r="R771" i="4"/>
  <c r="AL771" i="4"/>
  <c r="AM771" i="4"/>
  <c r="W771" i="4"/>
  <c r="AA771" i="4"/>
  <c r="AN771" i="4" l="1"/>
  <c r="AO771" i="4" s="1"/>
  <c r="T770" i="4"/>
  <c r="U770" i="4" s="1"/>
  <c r="V770" i="4" s="1"/>
  <c r="AC769" i="4"/>
  <c r="AB770" i="4"/>
  <c r="X771" i="4"/>
  <c r="Y770" i="4"/>
  <c r="S771" i="4"/>
  <c r="O773" i="4"/>
  <c r="Q773" i="4" s="1"/>
  <c r="R772" i="4"/>
  <c r="AL772" i="4"/>
  <c r="W772" i="4"/>
  <c r="AM772" i="4"/>
  <c r="AA772" i="4"/>
  <c r="AN772" i="4" l="1"/>
  <c r="AO772" i="4" s="1"/>
  <c r="T771" i="4"/>
  <c r="U771" i="4" s="1"/>
  <c r="V771" i="4" s="1"/>
  <c r="AC770" i="4"/>
  <c r="AB771" i="4"/>
  <c r="Y771" i="4"/>
  <c r="X772" i="4"/>
  <c r="S772" i="4"/>
  <c r="O774" i="4"/>
  <c r="Q774" i="4" s="1"/>
  <c r="R773" i="4"/>
  <c r="AL773" i="4"/>
  <c r="W773" i="4"/>
  <c r="AA773" i="4"/>
  <c r="AM773" i="4"/>
  <c r="AN773" i="4" l="1"/>
  <c r="AO773" i="4" s="1"/>
  <c r="T772" i="4"/>
  <c r="U772" i="4" s="1"/>
  <c r="V772" i="4" s="1"/>
  <c r="AC771" i="4"/>
  <c r="AB772" i="4"/>
  <c r="X773" i="4"/>
  <c r="Y772" i="4"/>
  <c r="S773" i="4"/>
  <c r="O775" i="4"/>
  <c r="Q775" i="4" s="1"/>
  <c r="R774" i="4"/>
  <c r="AL774" i="4"/>
  <c r="W774" i="4"/>
  <c r="AM774" i="4"/>
  <c r="AN774" i="4" l="1"/>
  <c r="AO774" i="4" s="1"/>
  <c r="T773" i="4"/>
  <c r="U773" i="4" s="1"/>
  <c r="V773" i="4" s="1"/>
  <c r="AB773" i="4"/>
  <c r="AC772" i="4"/>
  <c r="Y773" i="4"/>
  <c r="X774" i="4"/>
  <c r="S774" i="4"/>
  <c r="O776" i="4"/>
  <c r="Q776" i="4" s="1"/>
  <c r="R775" i="4"/>
  <c r="AA774" i="4"/>
  <c r="AL775" i="4"/>
  <c r="AM775" i="4" s="1"/>
  <c r="W775" i="4"/>
  <c r="AN775" i="4" l="1"/>
  <c r="AO775" i="4" s="1"/>
  <c r="T774" i="4"/>
  <c r="U774" i="4" s="1"/>
  <c r="V774" i="4" s="1"/>
  <c r="AC773" i="4"/>
  <c r="AB774" i="4"/>
  <c r="X775" i="4"/>
  <c r="Y774" i="4"/>
  <c r="S775" i="4"/>
  <c r="O777" i="4"/>
  <c r="Q777" i="4" s="1"/>
  <c r="R776" i="4"/>
  <c r="AA775" i="4"/>
  <c r="AL776" i="4"/>
  <c r="AM776" i="4" s="1"/>
  <c r="W776" i="4"/>
  <c r="AN776" i="4" l="1"/>
  <c r="AO776" i="4" s="1"/>
  <c r="T775" i="4"/>
  <c r="U775" i="4" s="1"/>
  <c r="V775" i="4" s="1"/>
  <c r="AC774" i="4"/>
  <c r="AB775" i="4"/>
  <c r="Y775" i="4"/>
  <c r="X776" i="4"/>
  <c r="S776" i="4"/>
  <c r="O778" i="4"/>
  <c r="Q778" i="4" s="1"/>
  <c r="R777" i="4"/>
  <c r="AA776" i="4"/>
  <c r="AL777" i="4"/>
  <c r="AM777" i="4"/>
  <c r="W777" i="4"/>
  <c r="AN777" i="4" l="1"/>
  <c r="AO777" i="4" s="1"/>
  <c r="T776" i="4"/>
  <c r="U776" i="4" s="1"/>
  <c r="V776" i="4" s="1"/>
  <c r="AC775" i="4"/>
  <c r="AB776" i="4"/>
  <c r="X777" i="4"/>
  <c r="Y776" i="4"/>
  <c r="S777" i="4"/>
  <c r="O779" i="4"/>
  <c r="Q779" i="4" s="1"/>
  <c r="R778" i="4"/>
  <c r="AA777" i="4"/>
  <c r="W778" i="4"/>
  <c r="AL778" i="4"/>
  <c r="AM778" i="4"/>
  <c r="AN778" i="4" l="1"/>
  <c r="AO778" i="4" s="1"/>
  <c r="T777" i="4"/>
  <c r="U777" i="4" s="1"/>
  <c r="V777" i="4" s="1"/>
  <c r="AC776" i="4"/>
  <c r="AB777" i="4"/>
  <c r="Y777" i="4"/>
  <c r="X778" i="4"/>
  <c r="S778" i="4"/>
  <c r="O780" i="4"/>
  <c r="Q780" i="4" s="1"/>
  <c r="R779" i="4"/>
  <c r="AA778" i="4"/>
  <c r="AL779" i="4"/>
  <c r="AM779" i="4"/>
  <c r="W779" i="4"/>
  <c r="AA779" i="4" s="1"/>
  <c r="AN779" i="4" l="1"/>
  <c r="AO779" i="4" s="1"/>
  <c r="T778" i="4"/>
  <c r="U778" i="4" s="1"/>
  <c r="V778" i="4" s="1"/>
  <c r="AC777" i="4"/>
  <c r="AB778" i="4"/>
  <c r="X779" i="4"/>
  <c r="Y778" i="4"/>
  <c r="S779" i="4"/>
  <c r="O781" i="4"/>
  <c r="Q781" i="4" s="1"/>
  <c r="R780" i="4"/>
  <c r="AL780" i="4"/>
  <c r="W780" i="4"/>
  <c r="AM780" i="4"/>
  <c r="AN780" i="4" l="1"/>
  <c r="AO780" i="4" s="1"/>
  <c r="T779" i="4"/>
  <c r="U779" i="4" s="1"/>
  <c r="V779" i="4" s="1"/>
  <c r="AC778" i="4"/>
  <c r="AB779" i="4"/>
  <c r="Y779" i="4"/>
  <c r="X780" i="4"/>
  <c r="S780" i="4"/>
  <c r="O782" i="4"/>
  <c r="Q782" i="4" s="1"/>
  <c r="R781" i="4"/>
  <c r="AA780" i="4"/>
  <c r="AL781" i="4"/>
  <c r="AM781" i="4"/>
  <c r="W781" i="4"/>
  <c r="AA781" i="4"/>
  <c r="AN781" i="4" l="1"/>
  <c r="AO781" i="4" s="1"/>
  <c r="T780" i="4"/>
  <c r="U780" i="4" s="1"/>
  <c r="V780" i="4" s="1"/>
  <c r="AC779" i="4"/>
  <c r="AB780" i="4"/>
  <c r="X781" i="4"/>
  <c r="Y780" i="4"/>
  <c r="S781" i="4"/>
  <c r="O783" i="4"/>
  <c r="Q783" i="4" s="1"/>
  <c r="R782" i="4"/>
  <c r="W782" i="4"/>
  <c r="AA782" i="4"/>
  <c r="AL782" i="4"/>
  <c r="AM782" i="4"/>
  <c r="AN782" i="4" l="1"/>
  <c r="AO782" i="4" s="1"/>
  <c r="T781" i="4"/>
  <c r="U781" i="4" s="1"/>
  <c r="V781" i="4" s="1"/>
  <c r="AC780" i="4"/>
  <c r="AB781" i="4"/>
  <c r="Y781" i="4"/>
  <c r="X782" i="4"/>
  <c r="S782" i="4"/>
  <c r="O784" i="4"/>
  <c r="Q784" i="4" s="1"/>
  <c r="R783" i="4"/>
  <c r="AL783" i="4"/>
  <c r="W783" i="4"/>
  <c r="AM783" i="4"/>
  <c r="AN783" i="4" l="1"/>
  <c r="AO783" i="4" s="1"/>
  <c r="T782" i="4"/>
  <c r="U782" i="4" s="1"/>
  <c r="V782" i="4" s="1"/>
  <c r="AC781" i="4"/>
  <c r="AB782" i="4"/>
  <c r="X783" i="4"/>
  <c r="Y782" i="4"/>
  <c r="S783" i="4"/>
  <c r="O785" i="4"/>
  <c r="Q785" i="4" s="1"/>
  <c r="R784" i="4"/>
  <c r="AA783" i="4"/>
  <c r="AL784" i="4"/>
  <c r="W784" i="4"/>
  <c r="AA784" i="4"/>
  <c r="T783" i="4" l="1"/>
  <c r="U783" i="4" s="1"/>
  <c r="V783" i="4" s="1"/>
  <c r="AC782" i="4"/>
  <c r="AB783" i="4"/>
  <c r="Y783" i="4"/>
  <c r="X784" i="4"/>
  <c r="S784" i="4"/>
  <c r="O786" i="4"/>
  <c r="Q786" i="4" s="1"/>
  <c r="R785" i="4"/>
  <c r="AM784" i="4"/>
  <c r="AL785" i="4"/>
  <c r="W785" i="4"/>
  <c r="AN784" i="4" l="1"/>
  <c r="AO784" i="4" s="1"/>
  <c r="T784" i="4"/>
  <c r="U784" i="4" s="1"/>
  <c r="V784" i="4" s="1"/>
  <c r="AC783" i="4"/>
  <c r="AB784" i="4"/>
  <c r="X785" i="4"/>
  <c r="Y784" i="4"/>
  <c r="S785" i="4"/>
  <c r="O787" i="4"/>
  <c r="Q787" i="4" s="1"/>
  <c r="R786" i="4"/>
  <c r="AA785" i="4"/>
  <c r="AM785" i="4"/>
  <c r="AL786" i="4"/>
  <c r="W786" i="4"/>
  <c r="AA786" i="4" s="1"/>
  <c r="AM786" i="4"/>
  <c r="AN785" i="4" l="1"/>
  <c r="AO785" i="4" s="1"/>
  <c r="AN786" i="4"/>
  <c r="AO786" i="4" s="1"/>
  <c r="T785" i="4"/>
  <c r="U785" i="4" s="1"/>
  <c r="V785" i="4" s="1"/>
  <c r="AC784" i="4"/>
  <c r="AB785" i="4"/>
  <c r="Y785" i="4"/>
  <c r="X786" i="4"/>
  <c r="S786" i="4"/>
  <c r="O788" i="4"/>
  <c r="Q788" i="4" s="1"/>
  <c r="R787" i="4"/>
  <c r="W787" i="4"/>
  <c r="AL787" i="4"/>
  <c r="AA787" i="4"/>
  <c r="AM787" i="4"/>
  <c r="AN787" i="4" l="1"/>
  <c r="AO787" i="4" s="1"/>
  <c r="T786" i="4"/>
  <c r="U786" i="4" s="1"/>
  <c r="V786" i="4" s="1"/>
  <c r="AC785" i="4"/>
  <c r="AB786" i="4"/>
  <c r="X787" i="4"/>
  <c r="Y786" i="4"/>
  <c r="S787" i="4"/>
  <c r="O789" i="4"/>
  <c r="Q789" i="4" s="1"/>
  <c r="R788" i="4"/>
  <c r="AL788" i="4"/>
  <c r="W788" i="4"/>
  <c r="AA788" i="4"/>
  <c r="AM788" i="4"/>
  <c r="AN788" i="4" l="1"/>
  <c r="AO788" i="4" s="1"/>
  <c r="T787" i="4"/>
  <c r="U787" i="4" s="1"/>
  <c r="V787" i="4" s="1"/>
  <c r="AC786" i="4"/>
  <c r="AB787" i="4"/>
  <c r="Y787" i="4"/>
  <c r="X788" i="4"/>
  <c r="S788" i="4"/>
  <c r="O790" i="4"/>
  <c r="Q790" i="4" s="1"/>
  <c r="R789" i="4"/>
  <c r="AL789" i="4"/>
  <c r="W789" i="4"/>
  <c r="AM789" i="4"/>
  <c r="AA789" i="4"/>
  <c r="AN789" i="4" l="1"/>
  <c r="AO789" i="4" s="1"/>
  <c r="T788" i="4"/>
  <c r="U788" i="4" s="1"/>
  <c r="V788" i="4" s="1"/>
  <c r="AC787" i="4"/>
  <c r="AB788" i="4"/>
  <c r="X789" i="4"/>
  <c r="Y788" i="4"/>
  <c r="S789" i="4"/>
  <c r="O791" i="4"/>
  <c r="Q791" i="4" s="1"/>
  <c r="R790" i="4"/>
  <c r="AL790" i="4"/>
  <c r="W790" i="4"/>
  <c r="AA790" i="4"/>
  <c r="AM790" i="4"/>
  <c r="AN790" i="4" l="1"/>
  <c r="AO790" i="4" s="1"/>
  <c r="T789" i="4"/>
  <c r="U789" i="4" s="1"/>
  <c r="V789" i="4" s="1"/>
  <c r="AC788" i="4"/>
  <c r="AB789" i="4"/>
  <c r="Y789" i="4"/>
  <c r="X790" i="4"/>
  <c r="S790" i="4"/>
  <c r="O792" i="4"/>
  <c r="Q792" i="4" s="1"/>
  <c r="R791" i="4"/>
  <c r="W791" i="4"/>
  <c r="AL791" i="4"/>
  <c r="AM791" i="4"/>
  <c r="AA791" i="4"/>
  <c r="AN791" i="4" l="1"/>
  <c r="AO791" i="4" s="1"/>
  <c r="T790" i="4"/>
  <c r="U790" i="4" s="1"/>
  <c r="V790" i="4" s="1"/>
  <c r="AC789" i="4"/>
  <c r="AB790" i="4"/>
  <c r="X791" i="4"/>
  <c r="Y790" i="4"/>
  <c r="S791" i="4"/>
  <c r="O793" i="4"/>
  <c r="Q793" i="4" s="1"/>
  <c r="R792" i="4"/>
  <c r="AL792" i="4"/>
  <c r="W792" i="4"/>
  <c r="AM792" i="4"/>
  <c r="AN792" i="4" l="1"/>
  <c r="AO792" i="4" s="1"/>
  <c r="T791" i="4"/>
  <c r="U791" i="4" s="1"/>
  <c r="V791" i="4" s="1"/>
  <c r="AC790" i="4"/>
  <c r="AB791" i="4"/>
  <c r="Y791" i="4"/>
  <c r="X792" i="4"/>
  <c r="S792" i="4"/>
  <c r="O794" i="4"/>
  <c r="Q794" i="4" s="1"/>
  <c r="R793" i="4"/>
  <c r="AA792" i="4"/>
  <c r="AL793" i="4"/>
  <c r="AM793" i="4"/>
  <c r="W793" i="4"/>
  <c r="AN793" i="4" l="1"/>
  <c r="AO793" i="4" s="1"/>
  <c r="T792" i="4"/>
  <c r="U792" i="4" s="1"/>
  <c r="V792" i="4" s="1"/>
  <c r="AC791" i="4"/>
  <c r="AB792" i="4"/>
  <c r="X793" i="4"/>
  <c r="Y792" i="4"/>
  <c r="S793" i="4"/>
  <c r="O795" i="4"/>
  <c r="Q795" i="4" s="1"/>
  <c r="R794" i="4"/>
  <c r="AA793" i="4"/>
  <c r="AL794" i="4"/>
  <c r="W794" i="4"/>
  <c r="AM794" i="4"/>
  <c r="AN794" i="4" l="1"/>
  <c r="AO794" i="4" s="1"/>
  <c r="T793" i="4"/>
  <c r="U793" i="4" s="1"/>
  <c r="V793" i="4" s="1"/>
  <c r="AC792" i="4"/>
  <c r="AB793" i="4"/>
  <c r="Y793" i="4"/>
  <c r="X794" i="4"/>
  <c r="S794" i="4"/>
  <c r="O796" i="4"/>
  <c r="Q796" i="4" s="1"/>
  <c r="R795" i="4"/>
  <c r="AA794" i="4"/>
  <c r="W795" i="4"/>
  <c r="AL795" i="4"/>
  <c r="AM795" i="4"/>
  <c r="AN795" i="4" l="1"/>
  <c r="AO795" i="4" s="1"/>
  <c r="T794" i="4"/>
  <c r="U794" i="4" s="1"/>
  <c r="V794" i="4" s="1"/>
  <c r="AC793" i="4"/>
  <c r="AB794" i="4"/>
  <c r="X795" i="4"/>
  <c r="Y794" i="4"/>
  <c r="S795" i="4"/>
  <c r="O797" i="4"/>
  <c r="Q797" i="4" s="1"/>
  <c r="R796" i="4"/>
  <c r="AA795" i="4"/>
  <c r="W796" i="4"/>
  <c r="AL796" i="4"/>
  <c r="AA796" i="4"/>
  <c r="AM796" i="4"/>
  <c r="AN796" i="4" l="1"/>
  <c r="AO796" i="4" s="1"/>
  <c r="T795" i="4"/>
  <c r="U795" i="4" s="1"/>
  <c r="V795" i="4" s="1"/>
  <c r="AC794" i="4"/>
  <c r="AB795" i="4"/>
  <c r="Y795" i="4"/>
  <c r="X796" i="4"/>
  <c r="S796" i="4"/>
  <c r="O798" i="4"/>
  <c r="Q798" i="4" s="1"/>
  <c r="R797" i="4"/>
  <c r="W797" i="4"/>
  <c r="AL797" i="4"/>
  <c r="AA797" i="4"/>
  <c r="T796" i="4" l="1"/>
  <c r="U796" i="4" s="1"/>
  <c r="V796" i="4" s="1"/>
  <c r="AC795" i="4"/>
  <c r="AB796" i="4"/>
  <c r="X797" i="4"/>
  <c r="Y796" i="4"/>
  <c r="S797" i="4"/>
  <c r="O799" i="4"/>
  <c r="Q799" i="4" s="1"/>
  <c r="R798" i="4"/>
  <c r="AM797" i="4"/>
  <c r="W798" i="4"/>
  <c r="AA798" i="4" s="1"/>
  <c r="AL798" i="4"/>
  <c r="AN797" i="4" l="1"/>
  <c r="AO797" i="4" s="1"/>
  <c r="T797" i="4"/>
  <c r="U797" i="4" s="1"/>
  <c r="V797" i="4" s="1"/>
  <c r="AC796" i="4"/>
  <c r="AB797" i="4"/>
  <c r="Y797" i="4"/>
  <c r="X798" i="4"/>
  <c r="S798" i="4"/>
  <c r="O800" i="4"/>
  <c r="Q800" i="4" s="1"/>
  <c r="R799" i="4"/>
  <c r="AM798" i="4"/>
  <c r="AL799" i="4"/>
  <c r="AM799" i="4"/>
  <c r="W799" i="4"/>
  <c r="AA799" i="4" s="1"/>
  <c r="AN798" i="4" l="1"/>
  <c r="AO798" i="4" s="1"/>
  <c r="AN799" i="4"/>
  <c r="AO799" i="4" s="1"/>
  <c r="T798" i="4"/>
  <c r="U798" i="4" s="1"/>
  <c r="V798" i="4" s="1"/>
  <c r="AC797" i="4"/>
  <c r="AB798" i="4"/>
  <c r="X799" i="4"/>
  <c r="Y798" i="4"/>
  <c r="S799" i="4"/>
  <c r="O801" i="4"/>
  <c r="Q801" i="4" s="1"/>
  <c r="R800" i="4"/>
  <c r="W800" i="4"/>
  <c r="AL800" i="4"/>
  <c r="AA800" i="4"/>
  <c r="AM800" i="4"/>
  <c r="AN800" i="4" l="1"/>
  <c r="AO800" i="4" s="1"/>
  <c r="T799" i="4"/>
  <c r="U799" i="4" s="1"/>
  <c r="V799" i="4" s="1"/>
  <c r="AC798" i="4"/>
  <c r="AB799" i="4"/>
  <c r="Y799" i="4"/>
  <c r="X800" i="4"/>
  <c r="S800" i="4"/>
  <c r="O802" i="4"/>
  <c r="Q802" i="4" s="1"/>
  <c r="R801" i="4"/>
  <c r="AL801" i="4"/>
  <c r="W801" i="4"/>
  <c r="AM801" i="4"/>
  <c r="AN801" i="4" l="1"/>
  <c r="AO801" i="4" s="1"/>
  <c r="T800" i="4"/>
  <c r="U800" i="4" s="1"/>
  <c r="V800" i="4" s="1"/>
  <c r="AC799" i="4"/>
  <c r="AB800" i="4"/>
  <c r="X801" i="4"/>
  <c r="Y800" i="4"/>
  <c r="S801" i="4"/>
  <c r="O803" i="4"/>
  <c r="Q803" i="4" s="1"/>
  <c r="R802" i="4"/>
  <c r="AA801" i="4"/>
  <c r="AL802" i="4"/>
  <c r="AM802" i="4"/>
  <c r="W802" i="4"/>
  <c r="AN802" i="4" l="1"/>
  <c r="AO802" i="4" s="1"/>
  <c r="T801" i="4"/>
  <c r="U801" i="4" s="1"/>
  <c r="V801" i="4" s="1"/>
  <c r="AC800" i="4"/>
  <c r="AB801" i="4"/>
  <c r="Y801" i="4"/>
  <c r="X802" i="4"/>
  <c r="S802" i="4"/>
  <c r="O804" i="4"/>
  <c r="Q804" i="4" s="1"/>
  <c r="R803" i="4"/>
  <c r="AA802" i="4"/>
  <c r="AL803" i="4"/>
  <c r="W803" i="4"/>
  <c r="AM803" i="4"/>
  <c r="AN803" i="4" l="1"/>
  <c r="AO803" i="4" s="1"/>
  <c r="T802" i="4"/>
  <c r="U802" i="4" s="1"/>
  <c r="V802" i="4" s="1"/>
  <c r="AC801" i="4"/>
  <c r="AB802" i="4"/>
  <c r="X803" i="4"/>
  <c r="Y802" i="4"/>
  <c r="S803" i="4"/>
  <c r="O805" i="4"/>
  <c r="Q805" i="4" s="1"/>
  <c r="R804" i="4"/>
  <c r="AA803" i="4"/>
  <c r="W804" i="4"/>
  <c r="AL804" i="4"/>
  <c r="AM804" i="4" s="1"/>
  <c r="AN804" i="4" l="1"/>
  <c r="AO804" i="4" s="1"/>
  <c r="T803" i="4"/>
  <c r="U803" i="4" s="1"/>
  <c r="V803" i="4" s="1"/>
  <c r="AC802" i="4"/>
  <c r="AB803" i="4"/>
  <c r="Y803" i="4"/>
  <c r="X804" i="4"/>
  <c r="S804" i="4"/>
  <c r="O806" i="4"/>
  <c r="Q806" i="4" s="1"/>
  <c r="R805" i="4"/>
  <c r="AA804" i="4"/>
  <c r="W805" i="4"/>
  <c r="AL805" i="4"/>
  <c r="AM805" i="4" s="1"/>
  <c r="AN805" i="4" l="1"/>
  <c r="AO805" i="4" s="1"/>
  <c r="T804" i="4"/>
  <c r="U804" i="4" s="1"/>
  <c r="V804" i="4" s="1"/>
  <c r="AC803" i="4"/>
  <c r="AB804" i="4"/>
  <c r="X805" i="4"/>
  <c r="Y804" i="4"/>
  <c r="S805" i="4"/>
  <c r="O807" i="4"/>
  <c r="Q807" i="4" s="1"/>
  <c r="R806" i="4"/>
  <c r="AA805" i="4"/>
  <c r="AL806" i="4"/>
  <c r="AM806" i="4"/>
  <c r="W806" i="4"/>
  <c r="AA806" i="4" s="1"/>
  <c r="AN806" i="4" l="1"/>
  <c r="AO806" i="4" s="1"/>
  <c r="T805" i="4"/>
  <c r="U805" i="4" s="1"/>
  <c r="V805" i="4" s="1"/>
  <c r="AC804" i="4"/>
  <c r="AB805" i="4"/>
  <c r="Y805" i="4"/>
  <c r="X806" i="4"/>
  <c r="S806" i="4"/>
  <c r="O808" i="4"/>
  <c r="Q808" i="4" s="1"/>
  <c r="R807" i="4"/>
  <c r="AL807" i="4"/>
  <c r="W807" i="4"/>
  <c r="AA807" i="4"/>
  <c r="AM807" i="4"/>
  <c r="AN807" i="4" l="1"/>
  <c r="AO807" i="4" s="1"/>
  <c r="T806" i="4"/>
  <c r="U806" i="4" s="1"/>
  <c r="V806" i="4" s="1"/>
  <c r="AC805" i="4"/>
  <c r="AB806" i="4"/>
  <c r="X807" i="4"/>
  <c r="Y806" i="4"/>
  <c r="S807" i="4"/>
  <c r="O809" i="4"/>
  <c r="Q809" i="4" s="1"/>
  <c r="R808" i="4"/>
  <c r="AL808" i="4"/>
  <c r="AM808" i="4"/>
  <c r="W808" i="4"/>
  <c r="AN808" i="4" l="1"/>
  <c r="AO808" i="4" s="1"/>
  <c r="T807" i="4"/>
  <c r="U807" i="4" s="1"/>
  <c r="V807" i="4" s="1"/>
  <c r="AC806" i="4"/>
  <c r="AB807" i="4"/>
  <c r="Y807" i="4"/>
  <c r="X808" i="4"/>
  <c r="S808" i="4"/>
  <c r="O810" i="4"/>
  <c r="Q810" i="4" s="1"/>
  <c r="R809" i="4"/>
  <c r="AA808" i="4"/>
  <c r="W809" i="4"/>
  <c r="AL809" i="4"/>
  <c r="AM809" i="4" s="1"/>
  <c r="AA809" i="4"/>
  <c r="AN809" i="4" l="1"/>
  <c r="AO809" i="4" s="1"/>
  <c r="T808" i="4"/>
  <c r="U808" i="4" s="1"/>
  <c r="V808" i="4" s="1"/>
  <c r="AC807" i="4"/>
  <c r="AB808" i="4"/>
  <c r="X809" i="4"/>
  <c r="Y808" i="4"/>
  <c r="S809" i="4"/>
  <c r="O811" i="4"/>
  <c r="Q811" i="4" s="1"/>
  <c r="R810" i="4"/>
  <c r="AL810" i="4"/>
  <c r="W810" i="4"/>
  <c r="AM810" i="4"/>
  <c r="AN810" i="4" l="1"/>
  <c r="AO810" i="4" s="1"/>
  <c r="T809" i="4"/>
  <c r="U809" i="4" s="1"/>
  <c r="V809" i="4" s="1"/>
  <c r="AC808" i="4"/>
  <c r="AB809" i="4"/>
  <c r="Y809" i="4"/>
  <c r="X810" i="4"/>
  <c r="S810" i="4"/>
  <c r="O812" i="4"/>
  <c r="Q812" i="4" s="1"/>
  <c r="R811" i="4"/>
  <c r="AA810" i="4"/>
  <c r="AL811" i="4"/>
  <c r="W811" i="4"/>
  <c r="AM811" i="4"/>
  <c r="AN811" i="4" l="1"/>
  <c r="AO811" i="4" s="1"/>
  <c r="T810" i="4"/>
  <c r="U810" i="4" s="1"/>
  <c r="V810" i="4" s="1"/>
  <c r="AC809" i="4"/>
  <c r="AB810" i="4"/>
  <c r="X811" i="4"/>
  <c r="Y810" i="4"/>
  <c r="S811" i="4"/>
  <c r="O813" i="4"/>
  <c r="Q813" i="4" s="1"/>
  <c r="R812" i="4"/>
  <c r="AA811" i="4"/>
  <c r="AL812" i="4"/>
  <c r="AM812" i="4" s="1"/>
  <c r="W812" i="4"/>
  <c r="AN812" i="4" l="1"/>
  <c r="AO812" i="4" s="1"/>
  <c r="T811" i="4"/>
  <c r="U811" i="4" s="1"/>
  <c r="V811" i="4" s="1"/>
  <c r="AC810" i="4"/>
  <c r="AB811" i="4"/>
  <c r="Y811" i="4"/>
  <c r="X812" i="4"/>
  <c r="S812" i="4"/>
  <c r="O814" i="4"/>
  <c r="Q814" i="4" s="1"/>
  <c r="R813" i="4"/>
  <c r="AA812" i="4"/>
  <c r="W813" i="4"/>
  <c r="AL813" i="4"/>
  <c r="AM813" i="4" s="1"/>
  <c r="AA813" i="4"/>
  <c r="AN813" i="4" l="1"/>
  <c r="AO813" i="4" s="1"/>
  <c r="T812" i="4"/>
  <c r="U812" i="4" s="1"/>
  <c r="V812" i="4" s="1"/>
  <c r="AC811" i="4"/>
  <c r="AB812" i="4"/>
  <c r="X813" i="4"/>
  <c r="Y812" i="4"/>
  <c r="S813" i="4"/>
  <c r="O815" i="4"/>
  <c r="Q815" i="4" s="1"/>
  <c r="R814" i="4"/>
  <c r="AL814" i="4"/>
  <c r="AM814" i="4"/>
  <c r="W814" i="4"/>
  <c r="AN814" i="4" l="1"/>
  <c r="AO814" i="4" s="1"/>
  <c r="T813" i="4"/>
  <c r="U813" i="4" s="1"/>
  <c r="V813" i="4" s="1"/>
  <c r="AC812" i="4"/>
  <c r="AB813" i="4"/>
  <c r="Y813" i="4"/>
  <c r="X814" i="4"/>
  <c r="S814" i="4"/>
  <c r="O816" i="4"/>
  <c r="Q816" i="4" s="1"/>
  <c r="R815" i="4"/>
  <c r="AA814" i="4"/>
  <c r="AL815" i="4"/>
  <c r="W815" i="4"/>
  <c r="AA815" i="4"/>
  <c r="T814" i="4" l="1"/>
  <c r="U814" i="4" s="1"/>
  <c r="V814" i="4" s="1"/>
  <c r="AC813" i="4"/>
  <c r="AB814" i="4"/>
  <c r="X815" i="4"/>
  <c r="Y814" i="4"/>
  <c r="S815" i="4"/>
  <c r="O817" i="4"/>
  <c r="Q817" i="4" s="1"/>
  <c r="R816" i="4"/>
  <c r="AM815" i="4"/>
  <c r="W816" i="4"/>
  <c r="AA816" i="4" s="1"/>
  <c r="AL816" i="4"/>
  <c r="AN815" i="4" l="1"/>
  <c r="AO815" i="4" s="1"/>
  <c r="T815" i="4"/>
  <c r="U815" i="4" s="1"/>
  <c r="V815" i="4" s="1"/>
  <c r="AC814" i="4"/>
  <c r="AB815" i="4"/>
  <c r="Y815" i="4"/>
  <c r="X816" i="4"/>
  <c r="S816" i="4"/>
  <c r="O818" i="4"/>
  <c r="Q818" i="4" s="1"/>
  <c r="R817" i="4"/>
  <c r="AM816" i="4"/>
  <c r="W817" i="4"/>
  <c r="AA817" i="4"/>
  <c r="AL817" i="4"/>
  <c r="AM817" i="4" s="1"/>
  <c r="AN816" i="4" l="1"/>
  <c r="AO816" i="4" s="1"/>
  <c r="AN817" i="4"/>
  <c r="AO817" i="4" s="1"/>
  <c r="T816" i="4"/>
  <c r="U816" i="4" s="1"/>
  <c r="V816" i="4" s="1"/>
  <c r="AC815" i="4"/>
  <c r="AB816" i="4"/>
  <c r="X817" i="4"/>
  <c r="Y816" i="4"/>
  <c r="S817" i="4"/>
  <c r="O819" i="4"/>
  <c r="Q819" i="4" s="1"/>
  <c r="R818" i="4"/>
  <c r="W818" i="4"/>
  <c r="AL818" i="4"/>
  <c r="AM818" i="4"/>
  <c r="AN818" i="4" l="1"/>
  <c r="AO818" i="4" s="1"/>
  <c r="T817" i="4"/>
  <c r="U817" i="4" s="1"/>
  <c r="V817" i="4" s="1"/>
  <c r="AC816" i="4"/>
  <c r="AB817" i="4"/>
  <c r="Y817" i="4"/>
  <c r="X818" i="4"/>
  <c r="S818" i="4"/>
  <c r="O820" i="4"/>
  <c r="Q820" i="4" s="1"/>
  <c r="R819" i="4"/>
  <c r="AA818" i="4"/>
  <c r="W819" i="4"/>
  <c r="AL819" i="4"/>
  <c r="AM819" i="4"/>
  <c r="AN819" i="4" l="1"/>
  <c r="AO819" i="4" s="1"/>
  <c r="T818" i="4"/>
  <c r="U818" i="4" s="1"/>
  <c r="V818" i="4" s="1"/>
  <c r="AC817" i="4"/>
  <c r="AB818" i="4"/>
  <c r="X819" i="4"/>
  <c r="Y818" i="4"/>
  <c r="S819" i="4"/>
  <c r="O821" i="4"/>
  <c r="Q821" i="4" s="1"/>
  <c r="R820" i="4"/>
  <c r="AA819" i="4"/>
  <c r="AL820" i="4"/>
  <c r="W820" i="4"/>
  <c r="AA820" i="4" s="1"/>
  <c r="AM820" i="4"/>
  <c r="AN820" i="4" l="1"/>
  <c r="AO820" i="4" s="1"/>
  <c r="T819" i="4"/>
  <c r="U819" i="4" s="1"/>
  <c r="V819" i="4" s="1"/>
  <c r="AC818" i="4"/>
  <c r="AB819" i="4"/>
  <c r="Y819" i="4"/>
  <c r="X820" i="4"/>
  <c r="S820" i="4"/>
  <c r="O822" i="4"/>
  <c r="Q822" i="4" s="1"/>
  <c r="R821" i="4"/>
  <c r="AL821" i="4"/>
  <c r="W821" i="4"/>
  <c r="AA821" i="4"/>
  <c r="AM821" i="4"/>
  <c r="AN821" i="4" l="1"/>
  <c r="AO821" i="4" s="1"/>
  <c r="T820" i="4"/>
  <c r="U820" i="4" s="1"/>
  <c r="V820" i="4" s="1"/>
  <c r="AC819" i="4"/>
  <c r="AB820" i="4"/>
  <c r="X821" i="4"/>
  <c r="Y820" i="4"/>
  <c r="S821" i="4"/>
  <c r="O823" i="4"/>
  <c r="Q823" i="4" s="1"/>
  <c r="R822" i="4"/>
  <c r="AL822" i="4"/>
  <c r="W822" i="4"/>
  <c r="AM822" i="4"/>
  <c r="AA822" i="4"/>
  <c r="AN822" i="4" l="1"/>
  <c r="AO822" i="4" s="1"/>
  <c r="T821" i="4"/>
  <c r="U821" i="4" s="1"/>
  <c r="V821" i="4" s="1"/>
  <c r="AC820" i="4"/>
  <c r="AB821" i="4"/>
  <c r="Y821" i="4"/>
  <c r="X822" i="4"/>
  <c r="S822" i="4"/>
  <c r="O824" i="4"/>
  <c r="Q824" i="4" s="1"/>
  <c r="R823" i="4"/>
  <c r="AL823" i="4"/>
  <c r="W823" i="4"/>
  <c r="AA823" i="4" s="1"/>
  <c r="AM823" i="4"/>
  <c r="AN823" i="4" l="1"/>
  <c r="AO823" i="4" s="1"/>
  <c r="T822" i="4"/>
  <c r="U822" i="4" s="1"/>
  <c r="V822" i="4" s="1"/>
  <c r="AC821" i="4"/>
  <c r="AB822" i="4"/>
  <c r="X823" i="4"/>
  <c r="Y822" i="4"/>
  <c r="S823" i="4"/>
  <c r="O825" i="4"/>
  <c r="Q825" i="4" s="1"/>
  <c r="R824" i="4"/>
  <c r="AL824" i="4"/>
  <c r="AM824" i="4"/>
  <c r="W824" i="4"/>
  <c r="AN824" i="4" l="1"/>
  <c r="AO824" i="4" s="1"/>
  <c r="T823" i="4"/>
  <c r="U823" i="4" s="1"/>
  <c r="V823" i="4" s="1"/>
  <c r="AC822" i="4"/>
  <c r="AB823" i="4"/>
  <c r="Y823" i="4"/>
  <c r="X824" i="4"/>
  <c r="S824" i="4"/>
  <c r="O826" i="4"/>
  <c r="Q826" i="4" s="1"/>
  <c r="R825" i="4"/>
  <c r="AA824" i="4"/>
  <c r="AL825" i="4"/>
  <c r="W825" i="4"/>
  <c r="AA825" i="4"/>
  <c r="AM825" i="4"/>
  <c r="AN825" i="4" l="1"/>
  <c r="AO825" i="4" s="1"/>
  <c r="T824" i="4"/>
  <c r="U824" i="4" s="1"/>
  <c r="V824" i="4" s="1"/>
  <c r="AC823" i="4"/>
  <c r="AB824" i="4"/>
  <c r="X825" i="4"/>
  <c r="Y824" i="4"/>
  <c r="S825" i="4"/>
  <c r="O827" i="4"/>
  <c r="Q827" i="4" s="1"/>
  <c r="R826" i="4"/>
  <c r="AL826" i="4"/>
  <c r="AM826" i="4"/>
  <c r="W826" i="4"/>
  <c r="AN826" i="4" l="1"/>
  <c r="AO826" i="4" s="1"/>
  <c r="T825" i="4"/>
  <c r="U825" i="4" s="1"/>
  <c r="V825" i="4" s="1"/>
  <c r="AC824" i="4"/>
  <c r="AB825" i="4"/>
  <c r="Y825" i="4"/>
  <c r="X826" i="4"/>
  <c r="S826" i="4"/>
  <c r="O828" i="4"/>
  <c r="Q828" i="4" s="1"/>
  <c r="R827" i="4"/>
  <c r="AA826" i="4"/>
  <c r="W827" i="4"/>
  <c r="AL827" i="4"/>
  <c r="AM827" i="4"/>
  <c r="AN827" i="4" l="1"/>
  <c r="AO827" i="4" s="1"/>
  <c r="T826" i="4"/>
  <c r="U826" i="4" s="1"/>
  <c r="V826" i="4" s="1"/>
  <c r="AC825" i="4"/>
  <c r="AB826" i="4"/>
  <c r="X827" i="4"/>
  <c r="Y826" i="4"/>
  <c r="S827" i="4"/>
  <c r="O829" i="4"/>
  <c r="Q829" i="4" s="1"/>
  <c r="R828" i="4"/>
  <c r="AA827" i="4"/>
  <c r="W828" i="4"/>
  <c r="AA828" i="4"/>
  <c r="AL828" i="4"/>
  <c r="AM828" i="4"/>
  <c r="AN828" i="4" l="1"/>
  <c r="AO828" i="4" s="1"/>
  <c r="T827" i="4"/>
  <c r="U827" i="4" s="1"/>
  <c r="V827" i="4" s="1"/>
  <c r="AC826" i="4"/>
  <c r="AB827" i="4"/>
  <c r="Y827" i="4"/>
  <c r="X828" i="4"/>
  <c r="S828" i="4"/>
  <c r="O830" i="4"/>
  <c r="Q830" i="4" s="1"/>
  <c r="R829" i="4"/>
  <c r="AL829" i="4"/>
  <c r="W829" i="4"/>
  <c r="AM829" i="4"/>
  <c r="AN829" i="4" l="1"/>
  <c r="AO829" i="4" s="1"/>
  <c r="T828" i="4"/>
  <c r="U828" i="4" s="1"/>
  <c r="V828" i="4" s="1"/>
  <c r="AC827" i="4"/>
  <c r="AB828" i="4"/>
  <c r="X829" i="4"/>
  <c r="Y828" i="4"/>
  <c r="S829" i="4"/>
  <c r="O831" i="4"/>
  <c r="Q831" i="4" s="1"/>
  <c r="R830" i="4"/>
  <c r="AA829" i="4"/>
  <c r="AL830" i="4"/>
  <c r="W830" i="4"/>
  <c r="AM830" i="4"/>
  <c r="AA830" i="4"/>
  <c r="AN830" i="4" l="1"/>
  <c r="AO830" i="4" s="1"/>
  <c r="T829" i="4"/>
  <c r="U829" i="4" s="1"/>
  <c r="V829" i="4" s="1"/>
  <c r="AC828" i="4"/>
  <c r="AB829" i="4"/>
  <c r="Y829" i="4"/>
  <c r="X830" i="4"/>
  <c r="S830" i="4"/>
  <c r="O832" i="4"/>
  <c r="Q832" i="4" s="1"/>
  <c r="R831" i="4"/>
  <c r="AL831" i="4"/>
  <c r="W831" i="4"/>
  <c r="AM831" i="4"/>
  <c r="AN831" i="4" l="1"/>
  <c r="AO831" i="4" s="1"/>
  <c r="T830" i="4"/>
  <c r="U830" i="4" s="1"/>
  <c r="V830" i="4" s="1"/>
  <c r="AC829" i="4"/>
  <c r="AB830" i="4"/>
  <c r="X831" i="4"/>
  <c r="Y830" i="4"/>
  <c r="S831" i="4"/>
  <c r="O833" i="4"/>
  <c r="Q833" i="4" s="1"/>
  <c r="R832" i="4"/>
  <c r="AA831" i="4"/>
  <c r="AL832" i="4"/>
  <c r="AM832" i="4" s="1"/>
  <c r="W832" i="4"/>
  <c r="AN832" i="4" l="1"/>
  <c r="AO832" i="4" s="1"/>
  <c r="T831" i="4"/>
  <c r="U831" i="4" s="1"/>
  <c r="V831" i="4" s="1"/>
  <c r="AC830" i="4"/>
  <c r="AB831" i="4"/>
  <c r="Y831" i="4"/>
  <c r="X832" i="4"/>
  <c r="S832" i="4"/>
  <c r="O834" i="4"/>
  <c r="Q834" i="4" s="1"/>
  <c r="R833" i="4"/>
  <c r="AA832" i="4"/>
  <c r="W833" i="4"/>
  <c r="AA833" i="4"/>
  <c r="AL833" i="4"/>
  <c r="AM833" i="4" s="1"/>
  <c r="AN833" i="4" l="1"/>
  <c r="AO833" i="4" s="1"/>
  <c r="AC831" i="4"/>
  <c r="T832" i="4"/>
  <c r="U832" i="4" s="1"/>
  <c r="V832" i="4" s="1"/>
  <c r="AB832" i="4"/>
  <c r="X833" i="4"/>
  <c r="Y832" i="4"/>
  <c r="S833" i="4"/>
  <c r="O835" i="4"/>
  <c r="Q835" i="4" s="1"/>
  <c r="R834" i="4"/>
  <c r="AL834" i="4"/>
  <c r="W834" i="4"/>
  <c r="AM834" i="4"/>
  <c r="AA834" i="4"/>
  <c r="AN834" i="4" l="1"/>
  <c r="AO834" i="4" s="1"/>
  <c r="AC832" i="4"/>
  <c r="T833" i="4"/>
  <c r="U833" i="4" s="1"/>
  <c r="V833" i="4" s="1"/>
  <c r="AB833" i="4"/>
  <c r="Y833" i="4"/>
  <c r="X834" i="4"/>
  <c r="S834" i="4"/>
  <c r="O836" i="4"/>
  <c r="Q836" i="4" s="1"/>
  <c r="R835" i="4"/>
  <c r="AL835" i="4"/>
  <c r="W835" i="4"/>
  <c r="AA835" i="4" s="1"/>
  <c r="AM835" i="4"/>
  <c r="AN835" i="4" l="1"/>
  <c r="AO835" i="4" s="1"/>
  <c r="AC833" i="4"/>
  <c r="T834" i="4"/>
  <c r="U834" i="4" s="1"/>
  <c r="V834" i="4" s="1"/>
  <c r="AB834" i="4"/>
  <c r="X835" i="4"/>
  <c r="Y834" i="4"/>
  <c r="S835" i="4"/>
  <c r="O837" i="4"/>
  <c r="Q837" i="4" s="1"/>
  <c r="R836" i="4"/>
  <c r="AL836" i="4"/>
  <c r="W836" i="4"/>
  <c r="AM836" i="4"/>
  <c r="AN836" i="4" l="1"/>
  <c r="AO836" i="4" s="1"/>
  <c r="AC834" i="4"/>
  <c r="T835" i="4"/>
  <c r="U835" i="4" s="1"/>
  <c r="V835" i="4" s="1"/>
  <c r="AB835" i="4"/>
  <c r="Y835" i="4"/>
  <c r="X836" i="4"/>
  <c r="S836" i="4"/>
  <c r="O838" i="4"/>
  <c r="Q838" i="4" s="1"/>
  <c r="R837" i="4"/>
  <c r="AA836" i="4"/>
  <c r="W837" i="4"/>
  <c r="AA837" i="4" s="1"/>
  <c r="AL837" i="4"/>
  <c r="AM837" i="4" s="1"/>
  <c r="AN837" i="4" l="1"/>
  <c r="AO837" i="4" s="1"/>
  <c r="AC835" i="4"/>
  <c r="T836" i="4"/>
  <c r="U836" i="4" s="1"/>
  <c r="V836" i="4" s="1"/>
  <c r="AB836" i="4"/>
  <c r="X837" i="4"/>
  <c r="Y836" i="4"/>
  <c r="S837" i="4"/>
  <c r="O839" i="4"/>
  <c r="Q839" i="4" s="1"/>
  <c r="R838" i="4"/>
  <c r="AL838" i="4"/>
  <c r="W838" i="4"/>
  <c r="AA838" i="4"/>
  <c r="AM838" i="4"/>
  <c r="AN838" i="4" l="1"/>
  <c r="AO838" i="4" s="1"/>
  <c r="AC836" i="4"/>
  <c r="T837" i="4"/>
  <c r="U837" i="4" s="1"/>
  <c r="V837" i="4" s="1"/>
  <c r="AB837" i="4"/>
  <c r="Y837" i="4"/>
  <c r="X838" i="4"/>
  <c r="S838" i="4"/>
  <c r="O840" i="4"/>
  <c r="Q840" i="4" s="1"/>
  <c r="R839" i="4"/>
  <c r="AL839" i="4"/>
  <c r="AM839" i="4" s="1"/>
  <c r="W839" i="4"/>
  <c r="AN839" i="4" l="1"/>
  <c r="AO839" i="4" s="1"/>
  <c r="AC837" i="4"/>
  <c r="T838" i="4"/>
  <c r="U838" i="4" s="1"/>
  <c r="V838" i="4" s="1"/>
  <c r="AB838" i="4"/>
  <c r="X839" i="4"/>
  <c r="Y838" i="4"/>
  <c r="S839" i="4"/>
  <c r="O841" i="4"/>
  <c r="Q841" i="4" s="1"/>
  <c r="R840" i="4"/>
  <c r="AA839" i="4"/>
  <c r="W840" i="4"/>
  <c r="AL840" i="4"/>
  <c r="AM840" i="4" s="1"/>
  <c r="AN840" i="4" l="1"/>
  <c r="AO840" i="4" s="1"/>
  <c r="AC838" i="4"/>
  <c r="T839" i="4"/>
  <c r="U839" i="4" s="1"/>
  <c r="V839" i="4" s="1"/>
  <c r="AB839" i="4"/>
  <c r="Y839" i="4"/>
  <c r="X840" i="4"/>
  <c r="S840" i="4"/>
  <c r="O842" i="4"/>
  <c r="Q842" i="4" s="1"/>
  <c r="R841" i="4"/>
  <c r="AA840" i="4"/>
  <c r="W841" i="4"/>
  <c r="AA841" i="4"/>
  <c r="AL841" i="4"/>
  <c r="AM841" i="4" s="1"/>
  <c r="AN841" i="4" l="1"/>
  <c r="AO841" i="4" s="1"/>
  <c r="AC839" i="4"/>
  <c r="T840" i="4"/>
  <c r="U840" i="4" s="1"/>
  <c r="V840" i="4" s="1"/>
  <c r="AB840" i="4"/>
  <c r="X841" i="4"/>
  <c r="Y840" i="4"/>
  <c r="S841" i="4"/>
  <c r="O843" i="4"/>
  <c r="Q843" i="4" s="1"/>
  <c r="R842" i="4"/>
  <c r="W842" i="4"/>
  <c r="AL842" i="4"/>
  <c r="AM842" i="4" s="1"/>
  <c r="AN842" i="4" l="1"/>
  <c r="AO842" i="4" s="1"/>
  <c r="AC840" i="4"/>
  <c r="T841" i="4"/>
  <c r="U841" i="4" s="1"/>
  <c r="V841" i="4" s="1"/>
  <c r="AB841" i="4"/>
  <c r="Y841" i="4"/>
  <c r="X842" i="4"/>
  <c r="S842" i="4"/>
  <c r="O844" i="4"/>
  <c r="Q844" i="4" s="1"/>
  <c r="R843" i="4"/>
  <c r="AA842" i="4"/>
  <c r="AL843" i="4"/>
  <c r="AM843" i="4" s="1"/>
  <c r="W843" i="4"/>
  <c r="AC841" i="4" l="1"/>
  <c r="AN843" i="4"/>
  <c r="AO843" i="4" s="1"/>
  <c r="T842" i="4"/>
  <c r="U842" i="4" s="1"/>
  <c r="V842" i="4" s="1"/>
  <c r="AB842" i="4"/>
  <c r="AC842" i="4" s="1"/>
  <c r="X843" i="4"/>
  <c r="Y842" i="4"/>
  <c r="S843" i="4"/>
  <c r="O845" i="4"/>
  <c r="Q845" i="4" s="1"/>
  <c r="R844" i="4"/>
  <c r="AA843" i="4"/>
  <c r="AL844" i="4"/>
  <c r="AM844" i="4" s="1"/>
  <c r="W844" i="4"/>
  <c r="AN844" i="4" l="1"/>
  <c r="AO844" i="4" s="1"/>
  <c r="T843" i="4"/>
  <c r="U843" i="4" s="1"/>
  <c r="V843" i="4" s="1"/>
  <c r="AB843" i="4"/>
  <c r="AC843" i="4" s="1"/>
  <c r="Y843" i="4"/>
  <c r="X844" i="4"/>
  <c r="S844" i="4"/>
  <c r="O846" i="4"/>
  <c r="Q846" i="4" s="1"/>
  <c r="R845" i="4"/>
  <c r="AA844" i="4"/>
  <c r="AL845" i="4"/>
  <c r="W845" i="4"/>
  <c r="AM845" i="4"/>
  <c r="AN845" i="4" l="1"/>
  <c r="AO845" i="4" s="1"/>
  <c r="T844" i="4"/>
  <c r="U844" i="4" s="1"/>
  <c r="V844" i="4" s="1"/>
  <c r="AB844" i="4"/>
  <c r="AC844" i="4" s="1"/>
  <c r="X845" i="4"/>
  <c r="Y844" i="4"/>
  <c r="S845" i="4"/>
  <c r="O847" i="4"/>
  <c r="Q847" i="4" s="1"/>
  <c r="R846" i="4"/>
  <c r="AA845" i="4"/>
  <c r="AL846" i="4"/>
  <c r="AM846" i="4"/>
  <c r="W846" i="4"/>
  <c r="AN846" i="4" l="1"/>
  <c r="AO846" i="4" s="1"/>
  <c r="T845" i="4"/>
  <c r="U845" i="4" s="1"/>
  <c r="V845" i="4" s="1"/>
  <c r="AB845" i="4"/>
  <c r="AC845" i="4" s="1"/>
  <c r="Y845" i="4"/>
  <c r="X846" i="4"/>
  <c r="S846" i="4"/>
  <c r="O848" i="4"/>
  <c r="Q848" i="4" s="1"/>
  <c r="R847" i="4"/>
  <c r="AA846" i="4"/>
  <c r="AL847" i="4"/>
  <c r="AM847" i="4"/>
  <c r="W847" i="4"/>
  <c r="AA847" i="4" s="1"/>
  <c r="AN847" i="4" l="1"/>
  <c r="AO847" i="4" s="1"/>
  <c r="T846" i="4"/>
  <c r="U846" i="4" s="1"/>
  <c r="V846" i="4" s="1"/>
  <c r="AB846" i="4"/>
  <c r="AC846" i="4" s="1"/>
  <c r="X847" i="4"/>
  <c r="Y846" i="4"/>
  <c r="S847" i="4"/>
  <c r="O849" i="4"/>
  <c r="Q849" i="4" s="1"/>
  <c r="R848" i="4"/>
  <c r="AL848" i="4"/>
  <c r="W848" i="4"/>
  <c r="AM848" i="4"/>
  <c r="AA848" i="4"/>
  <c r="AN848" i="4" l="1"/>
  <c r="AO848" i="4" s="1"/>
  <c r="T847" i="4"/>
  <c r="U847" i="4" s="1"/>
  <c r="V847" i="4" s="1"/>
  <c r="AB847" i="4"/>
  <c r="AC847" i="4" s="1"/>
  <c r="Y847" i="4"/>
  <c r="X848" i="4"/>
  <c r="S848" i="4"/>
  <c r="O850" i="4"/>
  <c r="Q850" i="4" s="1"/>
  <c r="R849" i="4"/>
  <c r="AL849" i="4"/>
  <c r="W849" i="4"/>
  <c r="AM849" i="4"/>
  <c r="AN849" i="4" l="1"/>
  <c r="AO849" i="4" s="1"/>
  <c r="T848" i="4"/>
  <c r="U848" i="4" s="1"/>
  <c r="V848" i="4" s="1"/>
  <c r="AB848" i="4"/>
  <c r="AC848" i="4" s="1"/>
  <c r="X849" i="4"/>
  <c r="Y848" i="4"/>
  <c r="S849" i="4"/>
  <c r="O851" i="4"/>
  <c r="Q851" i="4" s="1"/>
  <c r="R850" i="4"/>
  <c r="AA849" i="4"/>
  <c r="AL850" i="4"/>
  <c r="W850" i="4"/>
  <c r="AM850" i="4"/>
  <c r="AN850" i="4" l="1"/>
  <c r="AO850" i="4" s="1"/>
  <c r="T849" i="4"/>
  <c r="U849" i="4" s="1"/>
  <c r="V849" i="4" s="1"/>
  <c r="AB849" i="4"/>
  <c r="AC849" i="4" s="1"/>
  <c r="Y849" i="4"/>
  <c r="X850" i="4"/>
  <c r="S850" i="4"/>
  <c r="O852" i="4"/>
  <c r="Q852" i="4" s="1"/>
  <c r="R851" i="4"/>
  <c r="AA850" i="4"/>
  <c r="AL851" i="4"/>
  <c r="AM851" i="4"/>
  <c r="W851" i="4"/>
  <c r="AN851" i="4" l="1"/>
  <c r="AO851" i="4" s="1"/>
  <c r="T850" i="4"/>
  <c r="U850" i="4" s="1"/>
  <c r="V850" i="4" s="1"/>
  <c r="AB850" i="4"/>
  <c r="AC850" i="4" s="1"/>
  <c r="X851" i="4"/>
  <c r="Y850" i="4"/>
  <c r="S851" i="4"/>
  <c r="O853" i="4"/>
  <c r="Q853" i="4" s="1"/>
  <c r="R852" i="4"/>
  <c r="AA851" i="4"/>
  <c r="AL852" i="4"/>
  <c r="W852" i="4"/>
  <c r="AM852" i="4"/>
  <c r="AN852" i="4" l="1"/>
  <c r="AO852" i="4" s="1"/>
  <c r="T851" i="4"/>
  <c r="U851" i="4" s="1"/>
  <c r="V851" i="4" s="1"/>
  <c r="AB851" i="4"/>
  <c r="AC851" i="4" s="1"/>
  <c r="Y851" i="4"/>
  <c r="X852" i="4"/>
  <c r="S852" i="4"/>
  <c r="O854" i="4"/>
  <c r="Q854" i="4" s="1"/>
  <c r="R853" i="4"/>
  <c r="AA852" i="4"/>
  <c r="AL853" i="4"/>
  <c r="AM853" i="4"/>
  <c r="W853" i="4"/>
  <c r="AN853" i="4" l="1"/>
  <c r="AO853" i="4" s="1"/>
  <c r="T852" i="4"/>
  <c r="U852" i="4" s="1"/>
  <c r="V852" i="4" s="1"/>
  <c r="AB852" i="4"/>
  <c r="AC852" i="4" s="1"/>
  <c r="X853" i="4"/>
  <c r="Y852" i="4"/>
  <c r="S853" i="4"/>
  <c r="O855" i="4"/>
  <c r="Q855" i="4" s="1"/>
  <c r="R854" i="4"/>
  <c r="AA853" i="4"/>
  <c r="AL854" i="4"/>
  <c r="AM854" i="4"/>
  <c r="W854" i="4"/>
  <c r="AN854" i="4" l="1"/>
  <c r="AO854" i="4" s="1"/>
  <c r="T853" i="4"/>
  <c r="U853" i="4" s="1"/>
  <c r="V853" i="4" s="1"/>
  <c r="AB853" i="4"/>
  <c r="AC853" i="4" s="1"/>
  <c r="Y853" i="4"/>
  <c r="X854" i="4"/>
  <c r="S854" i="4"/>
  <c r="O856" i="4"/>
  <c r="Q856" i="4" s="1"/>
  <c r="R855" i="4"/>
  <c r="AA854" i="4"/>
  <c r="AL855" i="4"/>
  <c r="W855" i="4"/>
  <c r="AM855" i="4"/>
  <c r="AN855" i="4" l="1"/>
  <c r="AO855" i="4" s="1"/>
  <c r="T854" i="4"/>
  <c r="U854" i="4" s="1"/>
  <c r="V854" i="4" s="1"/>
  <c r="AB854" i="4"/>
  <c r="AC854" i="4" s="1"/>
  <c r="X855" i="4"/>
  <c r="Y854" i="4"/>
  <c r="S855" i="4"/>
  <c r="O857" i="4"/>
  <c r="Q857" i="4" s="1"/>
  <c r="R856" i="4"/>
  <c r="AA855" i="4"/>
  <c r="AL856" i="4"/>
  <c r="AM856" i="4"/>
  <c r="W856" i="4"/>
  <c r="AN856" i="4" l="1"/>
  <c r="AO856" i="4" s="1"/>
  <c r="T855" i="4"/>
  <c r="U855" i="4" s="1"/>
  <c r="V855" i="4" s="1"/>
  <c r="AB855" i="4"/>
  <c r="AC855" i="4" s="1"/>
  <c r="Y855" i="4"/>
  <c r="X856" i="4"/>
  <c r="S856" i="4"/>
  <c r="O858" i="4"/>
  <c r="Q858" i="4" s="1"/>
  <c r="R857" i="4"/>
  <c r="AA856" i="4"/>
  <c r="AL857" i="4"/>
  <c r="W857" i="4"/>
  <c r="AM857" i="4"/>
  <c r="AA857" i="4"/>
  <c r="AN857" i="4" l="1"/>
  <c r="AO857" i="4" s="1"/>
  <c r="T856" i="4"/>
  <c r="U856" i="4" s="1"/>
  <c r="V856" i="4" s="1"/>
  <c r="AB856" i="4"/>
  <c r="AC856" i="4" s="1"/>
  <c r="X857" i="4"/>
  <c r="Y856" i="4"/>
  <c r="S857" i="4"/>
  <c r="O859" i="4"/>
  <c r="Q859" i="4" s="1"/>
  <c r="R858" i="4"/>
  <c r="AL858" i="4"/>
  <c r="AM858" i="4"/>
  <c r="W858" i="4"/>
  <c r="AN858" i="4" l="1"/>
  <c r="AO858" i="4" s="1"/>
  <c r="T857" i="4"/>
  <c r="U857" i="4" s="1"/>
  <c r="V857" i="4" s="1"/>
  <c r="AB857" i="4"/>
  <c r="AC857" i="4" s="1"/>
  <c r="Y857" i="4"/>
  <c r="X858" i="4"/>
  <c r="S858" i="4"/>
  <c r="O860" i="4"/>
  <c r="Q860" i="4" s="1"/>
  <c r="R859" i="4"/>
  <c r="AA858" i="4"/>
  <c r="AL859" i="4"/>
  <c r="AM859" i="4" s="1"/>
  <c r="W859" i="4"/>
  <c r="AN859" i="4" l="1"/>
  <c r="AO859" i="4" s="1"/>
  <c r="T858" i="4"/>
  <c r="U858" i="4" s="1"/>
  <c r="V858" i="4" s="1"/>
  <c r="AB858" i="4"/>
  <c r="AC858" i="4" s="1"/>
  <c r="X859" i="4"/>
  <c r="Y858" i="4"/>
  <c r="S859" i="4"/>
  <c r="O861" i="4"/>
  <c r="Q861" i="4" s="1"/>
  <c r="R860" i="4"/>
  <c r="AA859" i="4"/>
  <c r="AL860" i="4"/>
  <c r="AM860" i="4"/>
  <c r="W860" i="4"/>
  <c r="AA860" i="4"/>
  <c r="AN860" i="4" l="1"/>
  <c r="T859" i="4"/>
  <c r="U859" i="4" s="1"/>
  <c r="V859" i="4" s="1"/>
  <c r="AB859" i="4"/>
  <c r="AC859" i="4" s="1"/>
  <c r="Y859" i="4"/>
  <c r="X860" i="4"/>
  <c r="S860" i="4"/>
  <c r="O862" i="4"/>
  <c r="Q862" i="4" s="1"/>
  <c r="R861" i="4"/>
  <c r="AL861" i="4"/>
  <c r="W861" i="4"/>
  <c r="AA861" i="4" s="1"/>
  <c r="AM861" i="4"/>
  <c r="AN861" i="4" l="1"/>
  <c r="AO861" i="4" s="1"/>
  <c r="T860" i="4"/>
  <c r="U860" i="4" s="1"/>
  <c r="V860" i="4" s="1"/>
  <c r="AO860" i="4"/>
  <c r="AB860" i="4"/>
  <c r="AC860" i="4" s="1"/>
  <c r="X861" i="4"/>
  <c r="Y860" i="4"/>
  <c r="S861" i="4"/>
  <c r="O863" i="4"/>
  <c r="Q863" i="4" s="1"/>
  <c r="R862" i="4"/>
  <c r="AL862" i="4"/>
  <c r="W862" i="4"/>
  <c r="AM862" i="4"/>
  <c r="AN862" i="4" l="1"/>
  <c r="AO862" i="4" s="1"/>
  <c r="T861" i="4"/>
  <c r="U861" i="4" s="1"/>
  <c r="V861" i="4" s="1"/>
  <c r="AB861" i="4"/>
  <c r="AC861" i="4" s="1"/>
  <c r="Y861" i="4"/>
  <c r="X862" i="4"/>
  <c r="S862" i="4"/>
  <c r="O864" i="4"/>
  <c r="Q864" i="4" s="1"/>
  <c r="R863" i="4"/>
  <c r="AA862" i="4"/>
  <c r="AL863" i="4"/>
  <c r="W863" i="4"/>
  <c r="AM863" i="4"/>
  <c r="AN863" i="4" l="1"/>
  <c r="AO863" i="4" s="1"/>
  <c r="T862" i="4"/>
  <c r="U862" i="4" s="1"/>
  <c r="V862" i="4" s="1"/>
  <c r="AB862" i="4"/>
  <c r="AC862" i="4" s="1"/>
  <c r="X863" i="4"/>
  <c r="Y862" i="4"/>
  <c r="S863" i="4"/>
  <c r="O865" i="4"/>
  <c r="Q865" i="4" s="1"/>
  <c r="R864" i="4"/>
  <c r="AA863" i="4"/>
  <c r="W864" i="4"/>
  <c r="AA864" i="4"/>
  <c r="AL864" i="4"/>
  <c r="T863" i="4" l="1"/>
  <c r="U863" i="4" s="1"/>
  <c r="V863" i="4" s="1"/>
  <c r="AB863" i="4"/>
  <c r="AC863" i="4" s="1"/>
  <c r="Y863" i="4"/>
  <c r="X864" i="4"/>
  <c r="S864" i="4"/>
  <c r="O866" i="4"/>
  <c r="Q866" i="4" s="1"/>
  <c r="R865" i="4"/>
  <c r="AM864" i="4"/>
  <c r="W865" i="4"/>
  <c r="AL865" i="4"/>
  <c r="AM865" i="4"/>
  <c r="AA865" i="4"/>
  <c r="AN864" i="4" l="1"/>
  <c r="AO864" i="4" s="1"/>
  <c r="AN865" i="4"/>
  <c r="AO865" i="4" s="1"/>
  <c r="T864" i="4"/>
  <c r="U864" i="4" s="1"/>
  <c r="V864" i="4" s="1"/>
  <c r="AB864" i="4"/>
  <c r="AC864" i="4" s="1"/>
  <c r="X865" i="4"/>
  <c r="Y864" i="4"/>
  <c r="S865" i="4"/>
  <c r="O867" i="4"/>
  <c r="Q867" i="4" s="1"/>
  <c r="R866" i="4"/>
  <c r="AL866" i="4"/>
  <c r="W866" i="4"/>
  <c r="AM866" i="4"/>
  <c r="AA866" i="4"/>
  <c r="AN866" i="4" l="1"/>
  <c r="AO866" i="4" s="1"/>
  <c r="T865" i="4"/>
  <c r="U865" i="4" s="1"/>
  <c r="V865" i="4" s="1"/>
  <c r="AB865" i="4"/>
  <c r="AC865" i="4" s="1"/>
  <c r="Y865" i="4"/>
  <c r="X866" i="4"/>
  <c r="S866" i="4"/>
  <c r="O868" i="4"/>
  <c r="Q868" i="4" s="1"/>
  <c r="R867" i="4"/>
  <c r="AL867" i="4"/>
  <c r="W867" i="4"/>
  <c r="AA867" i="4"/>
  <c r="AM867" i="4"/>
  <c r="AN867" i="4" l="1"/>
  <c r="AO867" i="4" s="1"/>
  <c r="T866" i="4"/>
  <c r="U866" i="4" s="1"/>
  <c r="V866" i="4" s="1"/>
  <c r="AB866" i="4"/>
  <c r="AC866" i="4" s="1"/>
  <c r="X867" i="4"/>
  <c r="Y866" i="4"/>
  <c r="S867" i="4"/>
  <c r="O869" i="4"/>
  <c r="Q869" i="4" s="1"/>
  <c r="R868" i="4"/>
  <c r="AL868" i="4"/>
  <c r="AM868" i="4"/>
  <c r="W868" i="4"/>
  <c r="AA868" i="4"/>
  <c r="AN868" i="4" l="1"/>
  <c r="AO868" i="4" s="1"/>
  <c r="T867" i="4"/>
  <c r="U867" i="4" s="1"/>
  <c r="V867" i="4" s="1"/>
  <c r="AB867" i="4"/>
  <c r="AC867" i="4" s="1"/>
  <c r="Y867" i="4"/>
  <c r="X868" i="4"/>
  <c r="S868" i="4"/>
  <c r="O870" i="4"/>
  <c r="Q870" i="4" s="1"/>
  <c r="R869" i="4"/>
  <c r="AL869" i="4"/>
  <c r="W869" i="4"/>
  <c r="AM869" i="4"/>
  <c r="AA869" i="4"/>
  <c r="AN869" i="4" l="1"/>
  <c r="AO869" i="4" s="1"/>
  <c r="T868" i="4"/>
  <c r="U868" i="4" s="1"/>
  <c r="V868" i="4" s="1"/>
  <c r="AB868" i="4"/>
  <c r="AC868" i="4" s="1"/>
  <c r="X869" i="4"/>
  <c r="Y868" i="4"/>
  <c r="S869" i="4"/>
  <c r="O871" i="4"/>
  <c r="Q871" i="4" s="1"/>
  <c r="R870" i="4"/>
  <c r="AL870" i="4"/>
  <c r="W870" i="4"/>
  <c r="AM870" i="4"/>
  <c r="AA870" i="4"/>
  <c r="AN870" i="4" l="1"/>
  <c r="AO870" i="4" s="1"/>
  <c r="T869" i="4"/>
  <c r="U869" i="4" s="1"/>
  <c r="V869" i="4" s="1"/>
  <c r="AB869" i="4"/>
  <c r="AC869" i="4" s="1"/>
  <c r="Y869" i="4"/>
  <c r="X870" i="4"/>
  <c r="S870" i="4"/>
  <c r="O872" i="4"/>
  <c r="Q872" i="4" s="1"/>
  <c r="R871" i="4"/>
  <c r="AL871" i="4"/>
  <c r="W871" i="4"/>
  <c r="AA871" i="4"/>
  <c r="AM871" i="4"/>
  <c r="AN871" i="4" l="1"/>
  <c r="AO871" i="4" s="1"/>
  <c r="T870" i="4"/>
  <c r="U870" i="4" s="1"/>
  <c r="V870" i="4" s="1"/>
  <c r="AB870" i="4"/>
  <c r="AC870" i="4" s="1"/>
  <c r="X871" i="4"/>
  <c r="Y870" i="4"/>
  <c r="S871" i="4"/>
  <c r="O873" i="4"/>
  <c r="Q873" i="4" s="1"/>
  <c r="R872" i="4"/>
  <c r="AL872" i="4"/>
  <c r="W872" i="4"/>
  <c r="AM872" i="4"/>
  <c r="AN872" i="4" l="1"/>
  <c r="AO872" i="4" s="1"/>
  <c r="T871" i="4"/>
  <c r="U871" i="4" s="1"/>
  <c r="V871" i="4" s="1"/>
  <c r="AB871" i="4"/>
  <c r="AC871" i="4" s="1"/>
  <c r="Y871" i="4"/>
  <c r="X872" i="4"/>
  <c r="S872" i="4"/>
  <c r="O874" i="4"/>
  <c r="Q874" i="4" s="1"/>
  <c r="R873" i="4"/>
  <c r="AA872" i="4"/>
  <c r="AL873" i="4"/>
  <c r="W873" i="4"/>
  <c r="AM873" i="4"/>
  <c r="AA873" i="4"/>
  <c r="AN873" i="4" l="1"/>
  <c r="AO873" i="4" s="1"/>
  <c r="T872" i="4"/>
  <c r="U872" i="4" s="1"/>
  <c r="V872" i="4" s="1"/>
  <c r="AB872" i="4"/>
  <c r="AC872" i="4" s="1"/>
  <c r="X873" i="4"/>
  <c r="Y872" i="4"/>
  <c r="S873" i="4"/>
  <c r="O875" i="4"/>
  <c r="Q875" i="4" s="1"/>
  <c r="R874" i="4"/>
  <c r="AL874" i="4"/>
  <c r="W874" i="4"/>
  <c r="AA874" i="4"/>
  <c r="AM874" i="4"/>
  <c r="AN874" i="4" l="1"/>
  <c r="AO874" i="4" s="1"/>
  <c r="T873" i="4"/>
  <c r="U873" i="4" s="1"/>
  <c r="V873" i="4" s="1"/>
  <c r="AB873" i="4"/>
  <c r="AC873" i="4" s="1"/>
  <c r="Y873" i="4"/>
  <c r="X874" i="4"/>
  <c r="S874" i="4"/>
  <c r="O876" i="4"/>
  <c r="Q876" i="4" s="1"/>
  <c r="R875" i="4"/>
  <c r="AL875" i="4"/>
  <c r="W875" i="4"/>
  <c r="AA875" i="4"/>
  <c r="AM875" i="4"/>
  <c r="AN875" i="4" l="1"/>
  <c r="AO875" i="4" s="1"/>
  <c r="T874" i="4"/>
  <c r="U874" i="4" s="1"/>
  <c r="V874" i="4" s="1"/>
  <c r="AB874" i="4"/>
  <c r="AC874" i="4" s="1"/>
  <c r="X875" i="4"/>
  <c r="Y874" i="4"/>
  <c r="S875" i="4"/>
  <c r="O877" i="4"/>
  <c r="Q877" i="4" s="1"/>
  <c r="R876" i="4"/>
  <c r="AL876" i="4"/>
  <c r="W876" i="4"/>
  <c r="AA876" i="4"/>
  <c r="AM876" i="4"/>
  <c r="AN876" i="4" l="1"/>
  <c r="AO876" i="4" s="1"/>
  <c r="T875" i="4"/>
  <c r="U875" i="4" s="1"/>
  <c r="V875" i="4" s="1"/>
  <c r="AB875" i="4"/>
  <c r="AC875" i="4" s="1"/>
  <c r="Y875" i="4"/>
  <c r="X876" i="4"/>
  <c r="S876" i="4"/>
  <c r="O878" i="4"/>
  <c r="Q878" i="4" s="1"/>
  <c r="R877" i="4"/>
  <c r="AL877" i="4"/>
  <c r="W877" i="4"/>
  <c r="AM877" i="4"/>
  <c r="AA877" i="4"/>
  <c r="AN877" i="4" l="1"/>
  <c r="AO877" i="4" s="1"/>
  <c r="T876" i="4"/>
  <c r="U876" i="4" s="1"/>
  <c r="V876" i="4" s="1"/>
  <c r="AB876" i="4"/>
  <c r="AC876" i="4" s="1"/>
  <c r="X877" i="4"/>
  <c r="Y876" i="4"/>
  <c r="S877" i="4"/>
  <c r="O879" i="4"/>
  <c r="Q879" i="4" s="1"/>
  <c r="R878" i="4"/>
  <c r="AL878" i="4"/>
  <c r="W878" i="4"/>
  <c r="AA878" i="4"/>
  <c r="AM878" i="4"/>
  <c r="AN878" i="4" l="1"/>
  <c r="AO878" i="4" s="1"/>
  <c r="T877" i="4"/>
  <c r="U877" i="4" s="1"/>
  <c r="V877" i="4" s="1"/>
  <c r="AB877" i="4"/>
  <c r="AC877" i="4" s="1"/>
  <c r="Y877" i="4"/>
  <c r="X878" i="4"/>
  <c r="S878" i="4"/>
  <c r="O880" i="4"/>
  <c r="Q880" i="4" s="1"/>
  <c r="R879" i="4"/>
  <c r="AL879" i="4"/>
  <c r="W879" i="4"/>
  <c r="AA879" i="4"/>
  <c r="AM879" i="4"/>
  <c r="AN879" i="4" l="1"/>
  <c r="AO879" i="4" s="1"/>
  <c r="T878" i="4"/>
  <c r="U878" i="4" s="1"/>
  <c r="V878" i="4" s="1"/>
  <c r="AB878" i="4"/>
  <c r="AC878" i="4" s="1"/>
  <c r="X879" i="4"/>
  <c r="Y878" i="4"/>
  <c r="S879" i="4"/>
  <c r="O881" i="4"/>
  <c r="Q881" i="4" s="1"/>
  <c r="R880" i="4"/>
  <c r="AL880" i="4"/>
  <c r="W880" i="4"/>
  <c r="AA880" i="4"/>
  <c r="AM880" i="4"/>
  <c r="AN880" i="4" l="1"/>
  <c r="AO880" i="4" s="1"/>
  <c r="T879" i="4"/>
  <c r="U879" i="4" s="1"/>
  <c r="V879" i="4" s="1"/>
  <c r="AB879" i="4"/>
  <c r="AC879" i="4" s="1"/>
  <c r="Y879" i="4"/>
  <c r="X880" i="4"/>
  <c r="S880" i="4"/>
  <c r="O882" i="4"/>
  <c r="Q882" i="4" s="1"/>
  <c r="R881" i="4"/>
  <c r="AL881" i="4"/>
  <c r="W881" i="4"/>
  <c r="AA881" i="4"/>
  <c r="AM881" i="4"/>
  <c r="AN881" i="4" l="1"/>
  <c r="AO881" i="4" s="1"/>
  <c r="T880" i="4"/>
  <c r="U880" i="4" s="1"/>
  <c r="V880" i="4" s="1"/>
  <c r="AB880" i="4"/>
  <c r="AC880" i="4" s="1"/>
  <c r="X881" i="4"/>
  <c r="Y880" i="4"/>
  <c r="S881" i="4"/>
  <c r="O883" i="4"/>
  <c r="Q883" i="4" s="1"/>
  <c r="R882" i="4"/>
  <c r="AL882" i="4"/>
  <c r="W882" i="4"/>
  <c r="AA882" i="4"/>
  <c r="AM882" i="4"/>
  <c r="AN882" i="4" l="1"/>
  <c r="AO882" i="4" s="1"/>
  <c r="T881" i="4"/>
  <c r="U881" i="4" s="1"/>
  <c r="V881" i="4" s="1"/>
  <c r="AB881" i="4"/>
  <c r="AC881" i="4" s="1"/>
  <c r="Y881" i="4"/>
  <c r="X882" i="4"/>
  <c r="S882" i="4"/>
  <c r="O884" i="4"/>
  <c r="Q884" i="4" s="1"/>
  <c r="R883" i="4"/>
  <c r="AL883" i="4"/>
  <c r="AM883" i="4"/>
  <c r="W883" i="4"/>
  <c r="AA883" i="4" s="1"/>
  <c r="AN883" i="4" l="1"/>
  <c r="AO883" i="4" s="1"/>
  <c r="T882" i="4"/>
  <c r="U882" i="4" s="1"/>
  <c r="V882" i="4" s="1"/>
  <c r="AB882" i="4"/>
  <c r="AC882" i="4" s="1"/>
  <c r="X883" i="4"/>
  <c r="Y882" i="4"/>
  <c r="S883" i="4"/>
  <c r="O885" i="4"/>
  <c r="Q885" i="4" s="1"/>
  <c r="R884" i="4"/>
  <c r="AL884" i="4"/>
  <c r="W884" i="4"/>
  <c r="AA884" i="4"/>
  <c r="AM884" i="4"/>
  <c r="AN884" i="4" l="1"/>
  <c r="AO884" i="4" s="1"/>
  <c r="T883" i="4"/>
  <c r="U883" i="4" s="1"/>
  <c r="V883" i="4" s="1"/>
  <c r="AB883" i="4"/>
  <c r="AC883" i="4" s="1"/>
  <c r="Y883" i="4"/>
  <c r="X884" i="4"/>
  <c r="S884" i="4"/>
  <c r="O886" i="4"/>
  <c r="Q886" i="4" s="1"/>
  <c r="R885" i="4"/>
  <c r="AL885" i="4"/>
  <c r="W885" i="4"/>
  <c r="AM885" i="4"/>
  <c r="AA885" i="4"/>
  <c r="AN885" i="4" l="1"/>
  <c r="AO885" i="4" s="1"/>
  <c r="T884" i="4"/>
  <c r="U884" i="4" s="1"/>
  <c r="V884" i="4" s="1"/>
  <c r="AB884" i="4"/>
  <c r="AC884" i="4" s="1"/>
  <c r="X885" i="4"/>
  <c r="Y884" i="4"/>
  <c r="S885" i="4"/>
  <c r="O887" i="4"/>
  <c r="Q887" i="4" s="1"/>
  <c r="R886" i="4"/>
  <c r="AL886" i="4"/>
  <c r="AM886" i="4"/>
  <c r="W886" i="4"/>
  <c r="AN886" i="4" l="1"/>
  <c r="AO886" i="4" s="1"/>
  <c r="T885" i="4"/>
  <c r="U885" i="4" s="1"/>
  <c r="V885" i="4" s="1"/>
  <c r="AB885" i="4"/>
  <c r="AC885" i="4" s="1"/>
  <c r="Y885" i="4"/>
  <c r="X886" i="4"/>
  <c r="S886" i="4"/>
  <c r="O888" i="4"/>
  <c r="Q888" i="4" s="1"/>
  <c r="R887" i="4"/>
  <c r="AA886" i="4"/>
  <c r="AL887" i="4"/>
  <c r="W887" i="4"/>
  <c r="AA887" i="4"/>
  <c r="AM887" i="4"/>
  <c r="AN887" i="4" l="1"/>
  <c r="AO887" i="4" s="1"/>
  <c r="T886" i="4"/>
  <c r="U886" i="4" s="1"/>
  <c r="V886" i="4" s="1"/>
  <c r="AB886" i="4"/>
  <c r="AC886" i="4" s="1"/>
  <c r="X887" i="4"/>
  <c r="Y886" i="4"/>
  <c r="S887" i="4"/>
  <c r="O889" i="4"/>
  <c r="Q889" i="4" s="1"/>
  <c r="R888" i="4"/>
  <c r="AL888" i="4"/>
  <c r="W888" i="4"/>
  <c r="AM888" i="4"/>
  <c r="AN888" i="4" l="1"/>
  <c r="AO888" i="4" s="1"/>
  <c r="T887" i="4"/>
  <c r="U887" i="4" s="1"/>
  <c r="V887" i="4" s="1"/>
  <c r="Y887" i="4"/>
  <c r="AB887" i="4"/>
  <c r="X888" i="4"/>
  <c r="S888" i="4"/>
  <c r="O890" i="4"/>
  <c r="Q890" i="4" s="1"/>
  <c r="R889" i="4"/>
  <c r="AA888" i="4"/>
  <c r="AL889" i="4"/>
  <c r="AM889" i="4" s="1"/>
  <c r="W889" i="4"/>
  <c r="AA889" i="4"/>
  <c r="AN889" i="4" l="1"/>
  <c r="AO889" i="4" s="1"/>
  <c r="T888" i="4"/>
  <c r="U888" i="4" s="1"/>
  <c r="V888" i="4" s="1"/>
  <c r="AB888" i="4"/>
  <c r="AC887" i="4"/>
  <c r="X889" i="4"/>
  <c r="Y888" i="4"/>
  <c r="S889" i="4"/>
  <c r="O891" i="4"/>
  <c r="Q891" i="4" s="1"/>
  <c r="R890" i="4"/>
  <c r="AL890" i="4"/>
  <c r="W890" i="4"/>
  <c r="AA890" i="4"/>
  <c r="AM890" i="4"/>
  <c r="AN890" i="4" l="1"/>
  <c r="AO890" i="4" s="1"/>
  <c r="T889" i="4"/>
  <c r="U889" i="4" s="1"/>
  <c r="V889" i="4" s="1"/>
  <c r="AC888" i="4"/>
  <c r="AB889" i="4"/>
  <c r="Y889" i="4"/>
  <c r="X890" i="4"/>
  <c r="S890" i="4"/>
  <c r="O892" i="4"/>
  <c r="Q892" i="4" s="1"/>
  <c r="R891" i="4"/>
  <c r="AL891" i="4"/>
  <c r="W891" i="4"/>
  <c r="AM891" i="4"/>
  <c r="AN891" i="4" l="1"/>
  <c r="AO891" i="4" s="1"/>
  <c r="T890" i="4"/>
  <c r="U890" i="4" s="1"/>
  <c r="V890" i="4" s="1"/>
  <c r="AC889" i="4"/>
  <c r="AB890" i="4"/>
  <c r="X891" i="4"/>
  <c r="Y890" i="4"/>
  <c r="S891" i="4"/>
  <c r="O893" i="4"/>
  <c r="Q893" i="4" s="1"/>
  <c r="R892" i="4"/>
  <c r="AA891" i="4"/>
  <c r="AL892" i="4"/>
  <c r="AM892" i="4"/>
  <c r="W892" i="4"/>
  <c r="AN892" i="4" l="1"/>
  <c r="AO892" i="4" s="1"/>
  <c r="T891" i="4"/>
  <c r="U891" i="4" s="1"/>
  <c r="V891" i="4" s="1"/>
  <c r="AC890" i="4"/>
  <c r="AB891" i="4"/>
  <c r="Y891" i="4"/>
  <c r="X892" i="4"/>
  <c r="S892" i="4"/>
  <c r="O894" i="4"/>
  <c r="Q894" i="4" s="1"/>
  <c r="R893" i="4"/>
  <c r="AA892" i="4"/>
  <c r="W893" i="4"/>
  <c r="AA893" i="4" s="1"/>
  <c r="AL893" i="4"/>
  <c r="AM893" i="4" s="1"/>
  <c r="AN893" i="4" l="1"/>
  <c r="AO893" i="4" s="1"/>
  <c r="T892" i="4"/>
  <c r="U892" i="4" s="1"/>
  <c r="V892" i="4" s="1"/>
  <c r="AC891" i="4"/>
  <c r="AB892" i="4"/>
  <c r="X893" i="4"/>
  <c r="Y892" i="4"/>
  <c r="S893" i="4"/>
  <c r="O895" i="4"/>
  <c r="Q895" i="4" s="1"/>
  <c r="R894" i="4"/>
  <c r="AL894" i="4"/>
  <c r="AM894" i="4"/>
  <c r="W894" i="4"/>
  <c r="AA894" i="4" s="1"/>
  <c r="AN894" i="4" l="1"/>
  <c r="AO894" i="4" s="1"/>
  <c r="T893" i="4"/>
  <c r="U893" i="4" s="1"/>
  <c r="V893" i="4" s="1"/>
  <c r="AC892" i="4"/>
  <c r="AB893" i="4"/>
  <c r="Y893" i="4"/>
  <c r="X894" i="4"/>
  <c r="S894" i="4"/>
  <c r="O896" i="4"/>
  <c r="Q896" i="4" s="1"/>
  <c r="R895" i="4"/>
  <c r="AL895" i="4"/>
  <c r="W895" i="4"/>
  <c r="AA895" i="4" s="1"/>
  <c r="T894" i="4" l="1"/>
  <c r="U894" i="4" s="1"/>
  <c r="V894" i="4" s="1"/>
  <c r="AC893" i="4"/>
  <c r="AB894" i="4"/>
  <c r="X895" i="4"/>
  <c r="Y894" i="4"/>
  <c r="S895" i="4"/>
  <c r="O897" i="4"/>
  <c r="Q897" i="4" s="1"/>
  <c r="R896" i="4"/>
  <c r="AM895" i="4"/>
  <c r="AL896" i="4"/>
  <c r="W896" i="4"/>
  <c r="AA896" i="4"/>
  <c r="AM896" i="4"/>
  <c r="AN895" i="4" l="1"/>
  <c r="AO895" i="4" s="1"/>
  <c r="AN896" i="4"/>
  <c r="AO896" i="4" s="1"/>
  <c r="T895" i="4"/>
  <c r="U895" i="4" s="1"/>
  <c r="V895" i="4" s="1"/>
  <c r="AC894" i="4"/>
  <c r="AB895" i="4"/>
  <c r="Y895" i="4"/>
  <c r="X896" i="4"/>
  <c r="S896" i="4"/>
  <c r="O898" i="4"/>
  <c r="Q898" i="4" s="1"/>
  <c r="R897" i="4"/>
  <c r="W897" i="4"/>
  <c r="AL897" i="4"/>
  <c r="AA897" i="4"/>
  <c r="T896" i="4" l="1"/>
  <c r="U896" i="4" s="1"/>
  <c r="V896" i="4" s="1"/>
  <c r="AC895" i="4"/>
  <c r="AB896" i="4"/>
  <c r="X897" i="4"/>
  <c r="Y896" i="4"/>
  <c r="S897" i="4"/>
  <c r="O899" i="4"/>
  <c r="Q899" i="4" s="1"/>
  <c r="R898" i="4"/>
  <c r="AM897" i="4"/>
  <c r="AL898" i="4"/>
  <c r="W898" i="4"/>
  <c r="AA898" i="4" s="1"/>
  <c r="AN897" i="4" l="1"/>
  <c r="AO897" i="4" s="1"/>
  <c r="T897" i="4"/>
  <c r="U897" i="4" s="1"/>
  <c r="V897" i="4" s="1"/>
  <c r="AC896" i="4"/>
  <c r="Y897" i="4"/>
  <c r="AB897" i="4"/>
  <c r="X898" i="4"/>
  <c r="S898" i="4"/>
  <c r="O900" i="4"/>
  <c r="Q900" i="4" s="1"/>
  <c r="R899" i="4"/>
  <c r="AM898" i="4"/>
  <c r="AL899" i="4"/>
  <c r="W899" i="4"/>
  <c r="AA899" i="4" s="1"/>
  <c r="AM899" i="4"/>
  <c r="AN898" i="4" l="1"/>
  <c r="AO898" i="4" s="1"/>
  <c r="AN899" i="4"/>
  <c r="AO899" i="4" s="1"/>
  <c r="T898" i="4"/>
  <c r="U898" i="4" s="1"/>
  <c r="V898" i="4" s="1"/>
  <c r="AC897" i="4"/>
  <c r="AB898" i="4"/>
  <c r="X899" i="4"/>
  <c r="Y898" i="4"/>
  <c r="S899" i="4"/>
  <c r="O901" i="4"/>
  <c r="Q901" i="4" s="1"/>
  <c r="R900" i="4"/>
  <c r="W900" i="4"/>
  <c r="AA900" i="4" s="1"/>
  <c r="AL900" i="4"/>
  <c r="T899" i="4" l="1"/>
  <c r="U899" i="4" s="1"/>
  <c r="V899" i="4" s="1"/>
  <c r="AC898" i="4"/>
  <c r="Y899" i="4"/>
  <c r="AB899" i="4"/>
  <c r="X900" i="4"/>
  <c r="S900" i="4"/>
  <c r="O902" i="4"/>
  <c r="Q902" i="4" s="1"/>
  <c r="R901" i="4"/>
  <c r="AM900" i="4"/>
  <c r="AL901" i="4"/>
  <c r="W901" i="4"/>
  <c r="AM901" i="4"/>
  <c r="AA901" i="4"/>
  <c r="AN900" i="4" l="1"/>
  <c r="AO900" i="4" s="1"/>
  <c r="AN901" i="4"/>
  <c r="AO901" i="4" s="1"/>
  <c r="T900" i="4"/>
  <c r="U900" i="4" s="1"/>
  <c r="V900" i="4" s="1"/>
  <c r="AC899" i="4"/>
  <c r="AB900" i="4"/>
  <c r="X901" i="4"/>
  <c r="Y900" i="4"/>
  <c r="S901" i="4"/>
  <c r="O903" i="4"/>
  <c r="Q903" i="4" s="1"/>
  <c r="R902" i="4"/>
  <c r="AL902" i="4"/>
  <c r="W902" i="4"/>
  <c r="AA902" i="4" s="1"/>
  <c r="AM902" i="4"/>
  <c r="AN902" i="4" l="1"/>
  <c r="AO902" i="4" s="1"/>
  <c r="T901" i="4"/>
  <c r="U901" i="4" s="1"/>
  <c r="V901" i="4" s="1"/>
  <c r="AC900" i="4"/>
  <c r="AB901" i="4"/>
  <c r="Y901" i="4"/>
  <c r="X902" i="4"/>
  <c r="S902" i="4"/>
  <c r="O904" i="4"/>
  <c r="Q904" i="4" s="1"/>
  <c r="R903" i="4"/>
  <c r="AL903" i="4"/>
  <c r="AM903" i="4" s="1"/>
  <c r="W903" i="4"/>
  <c r="AA903" i="4" s="1"/>
  <c r="AN903" i="4" l="1"/>
  <c r="AO903" i="4" s="1"/>
  <c r="T902" i="4"/>
  <c r="U902" i="4" s="1"/>
  <c r="V902" i="4" s="1"/>
  <c r="AC901" i="4"/>
  <c r="AB902" i="4"/>
  <c r="X903" i="4"/>
  <c r="Y902" i="4"/>
  <c r="S903" i="4"/>
  <c r="O905" i="4"/>
  <c r="Q905" i="4" s="1"/>
  <c r="R904" i="4"/>
  <c r="W904" i="4"/>
  <c r="AA904" i="4"/>
  <c r="AL904" i="4"/>
  <c r="T903" i="4" l="1"/>
  <c r="U903" i="4" s="1"/>
  <c r="V903" i="4" s="1"/>
  <c r="AC902" i="4"/>
  <c r="AB903" i="4"/>
  <c r="Y903" i="4"/>
  <c r="X904" i="4"/>
  <c r="S904" i="4"/>
  <c r="O906" i="4"/>
  <c r="Q906" i="4" s="1"/>
  <c r="R905" i="4"/>
  <c r="AM904" i="4"/>
  <c r="W905" i="4"/>
  <c r="AL905" i="4"/>
  <c r="AM905" i="4"/>
  <c r="AN904" i="4" l="1"/>
  <c r="AO904" i="4" s="1"/>
  <c r="AN905" i="4"/>
  <c r="AO905" i="4" s="1"/>
  <c r="T904" i="4"/>
  <c r="U904" i="4" s="1"/>
  <c r="V904" i="4" s="1"/>
  <c r="AC903" i="4"/>
  <c r="AB904" i="4"/>
  <c r="X905" i="4"/>
  <c r="Y904" i="4"/>
  <c r="S905" i="4"/>
  <c r="O907" i="4"/>
  <c r="Q907" i="4" s="1"/>
  <c r="R906" i="4"/>
  <c r="AA905" i="4"/>
  <c r="W906" i="4"/>
  <c r="AL906" i="4"/>
  <c r="AA906" i="4"/>
  <c r="AM906" i="4"/>
  <c r="AN906" i="4" l="1"/>
  <c r="AO906" i="4" s="1"/>
  <c r="T905" i="4"/>
  <c r="U905" i="4" s="1"/>
  <c r="V905" i="4" s="1"/>
  <c r="AC904" i="4"/>
  <c r="AB905" i="4"/>
  <c r="Y905" i="4"/>
  <c r="X906" i="4"/>
  <c r="S906" i="4"/>
  <c r="O908" i="4"/>
  <c r="Q908" i="4" s="1"/>
  <c r="R907" i="4"/>
  <c r="AL907" i="4"/>
  <c r="W907" i="4"/>
  <c r="AM907" i="4"/>
  <c r="AN907" i="4" l="1"/>
  <c r="AO907" i="4" s="1"/>
  <c r="T906" i="4"/>
  <c r="U906" i="4" s="1"/>
  <c r="V906" i="4" s="1"/>
  <c r="AC905" i="4"/>
  <c r="AB906" i="4"/>
  <c r="X907" i="4"/>
  <c r="Y906" i="4"/>
  <c r="S907" i="4"/>
  <c r="O909" i="4"/>
  <c r="Q909" i="4" s="1"/>
  <c r="R908" i="4"/>
  <c r="AA907" i="4"/>
  <c r="AL908" i="4"/>
  <c r="AM908" i="4"/>
  <c r="W908" i="4"/>
  <c r="AA908" i="4"/>
  <c r="AN908" i="4" l="1"/>
  <c r="AO908" i="4" s="1"/>
  <c r="T907" i="4"/>
  <c r="U907" i="4" s="1"/>
  <c r="V907" i="4" s="1"/>
  <c r="AC906" i="4"/>
  <c r="AB907" i="4"/>
  <c r="Y907" i="4"/>
  <c r="X908" i="4"/>
  <c r="S908" i="4"/>
  <c r="O910" i="4"/>
  <c r="Q910" i="4" s="1"/>
  <c r="R909" i="4"/>
  <c r="W909" i="4"/>
  <c r="AA909" i="4"/>
  <c r="AL909" i="4"/>
  <c r="AM909" i="4" s="1"/>
  <c r="AN909" i="4" l="1"/>
  <c r="AO909" i="4" s="1"/>
  <c r="T908" i="4"/>
  <c r="U908" i="4" s="1"/>
  <c r="V908" i="4" s="1"/>
  <c r="AC907" i="4"/>
  <c r="AB908" i="4"/>
  <c r="X909" i="4"/>
  <c r="Y908" i="4"/>
  <c r="S909" i="4"/>
  <c r="O911" i="4"/>
  <c r="Q911" i="4" s="1"/>
  <c r="R910" i="4"/>
  <c r="AL910" i="4"/>
  <c r="W910" i="4"/>
  <c r="AM910" i="4"/>
  <c r="AN910" i="4" l="1"/>
  <c r="AO910" i="4" s="1"/>
  <c r="T909" i="4"/>
  <c r="U909" i="4" s="1"/>
  <c r="V909" i="4" s="1"/>
  <c r="AC908" i="4"/>
  <c r="AB909" i="4"/>
  <c r="Y909" i="4"/>
  <c r="X910" i="4"/>
  <c r="S910" i="4"/>
  <c r="O912" i="4"/>
  <c r="Q912" i="4" s="1"/>
  <c r="R911" i="4"/>
  <c r="AA910" i="4"/>
  <c r="AL911" i="4"/>
  <c r="AM911" i="4" s="1"/>
  <c r="W911" i="4"/>
  <c r="AN911" i="4" l="1"/>
  <c r="AO911" i="4" s="1"/>
  <c r="T910" i="4"/>
  <c r="U910" i="4" s="1"/>
  <c r="V910" i="4" s="1"/>
  <c r="AC909" i="4"/>
  <c r="AB910" i="4"/>
  <c r="X911" i="4"/>
  <c r="Y910" i="4"/>
  <c r="S911" i="4"/>
  <c r="O913" i="4"/>
  <c r="Q913" i="4" s="1"/>
  <c r="R912" i="4"/>
  <c r="AA911" i="4"/>
  <c r="AL912" i="4"/>
  <c r="AM912" i="4" s="1"/>
  <c r="W912" i="4"/>
  <c r="AA912" i="4" s="1"/>
  <c r="AN912" i="4" l="1"/>
  <c r="AO912" i="4" s="1"/>
  <c r="T911" i="4"/>
  <c r="U911" i="4" s="1"/>
  <c r="V911" i="4" s="1"/>
  <c r="AC910" i="4"/>
  <c r="AB911" i="4"/>
  <c r="Y911" i="4"/>
  <c r="X912" i="4"/>
  <c r="S912" i="4"/>
  <c r="O914" i="4"/>
  <c r="Q914" i="4" s="1"/>
  <c r="R913" i="4"/>
  <c r="AL913" i="4"/>
  <c r="AM913" i="4"/>
  <c r="W913" i="4"/>
  <c r="AA913" i="4" s="1"/>
  <c r="AN913" i="4" l="1"/>
  <c r="AO913" i="4" s="1"/>
  <c r="T912" i="4"/>
  <c r="U912" i="4" s="1"/>
  <c r="V912" i="4" s="1"/>
  <c r="AC911" i="4"/>
  <c r="AB912" i="4"/>
  <c r="X913" i="4"/>
  <c r="Y912" i="4"/>
  <c r="S913" i="4"/>
  <c r="O915" i="4"/>
  <c r="Q915" i="4" s="1"/>
  <c r="R914" i="4"/>
  <c r="AL914" i="4"/>
  <c r="AM914" i="4"/>
  <c r="W914" i="4"/>
  <c r="AN914" i="4" l="1"/>
  <c r="AO914" i="4" s="1"/>
  <c r="T913" i="4"/>
  <c r="U913" i="4" s="1"/>
  <c r="V913" i="4" s="1"/>
  <c r="AC912" i="4"/>
  <c r="Y913" i="4"/>
  <c r="AB913" i="4"/>
  <c r="X914" i="4"/>
  <c r="S914" i="4"/>
  <c r="O916" i="4"/>
  <c r="Q916" i="4" s="1"/>
  <c r="R915" i="4"/>
  <c r="AA914" i="4"/>
  <c r="AL915" i="4"/>
  <c r="AM915" i="4"/>
  <c r="W915" i="4"/>
  <c r="AA915" i="4" s="1"/>
  <c r="AN915" i="4" l="1"/>
  <c r="AO915" i="4" s="1"/>
  <c r="T914" i="4"/>
  <c r="U914" i="4" s="1"/>
  <c r="V914" i="4" s="1"/>
  <c r="AC913" i="4"/>
  <c r="AB914" i="4"/>
  <c r="X915" i="4"/>
  <c r="Y914" i="4"/>
  <c r="S915" i="4"/>
  <c r="O917" i="4"/>
  <c r="Q917" i="4" s="1"/>
  <c r="R916" i="4"/>
  <c r="AL916" i="4"/>
  <c r="AM916" i="4"/>
  <c r="W916" i="4"/>
  <c r="AN916" i="4" l="1"/>
  <c r="AO916" i="4" s="1"/>
  <c r="T915" i="4"/>
  <c r="U915" i="4" s="1"/>
  <c r="V915" i="4" s="1"/>
  <c r="AC914" i="4"/>
  <c r="Y915" i="4"/>
  <c r="AB915" i="4"/>
  <c r="X916" i="4"/>
  <c r="S916" i="4"/>
  <c r="O918" i="4"/>
  <c r="Q918" i="4" s="1"/>
  <c r="R917" i="4"/>
  <c r="AA916" i="4"/>
  <c r="AL917" i="4"/>
  <c r="W917" i="4"/>
  <c r="AA917" i="4" s="1"/>
  <c r="AM917" i="4"/>
  <c r="AN917" i="4" l="1"/>
  <c r="AO917" i="4" s="1"/>
  <c r="T916" i="4"/>
  <c r="U916" i="4" s="1"/>
  <c r="V916" i="4" s="1"/>
  <c r="AC915" i="4"/>
  <c r="AB916" i="4"/>
  <c r="X917" i="4"/>
  <c r="Y916" i="4"/>
  <c r="S917" i="4"/>
  <c r="O919" i="4"/>
  <c r="Q919" i="4" s="1"/>
  <c r="R918" i="4"/>
  <c r="AL918" i="4"/>
  <c r="AM918" i="4"/>
  <c r="W918" i="4"/>
  <c r="AA918" i="4" s="1"/>
  <c r="AN918" i="4" l="1"/>
  <c r="AO918" i="4" s="1"/>
  <c r="T917" i="4"/>
  <c r="U917" i="4" s="1"/>
  <c r="V917" i="4" s="1"/>
  <c r="AC916" i="4"/>
  <c r="AB917" i="4"/>
  <c r="Y917" i="4"/>
  <c r="X918" i="4"/>
  <c r="S918" i="4"/>
  <c r="O920" i="4"/>
  <c r="Q920" i="4" s="1"/>
  <c r="R919" i="4"/>
  <c r="AL919" i="4"/>
  <c r="W919" i="4"/>
  <c r="AA919" i="4" s="1"/>
  <c r="AM919" i="4"/>
  <c r="AN919" i="4" l="1"/>
  <c r="AO919" i="4" s="1"/>
  <c r="T918" i="4"/>
  <c r="U918" i="4" s="1"/>
  <c r="V918" i="4" s="1"/>
  <c r="AC917" i="4"/>
  <c r="AB918" i="4"/>
  <c r="X919" i="4"/>
  <c r="Y918" i="4"/>
  <c r="S919" i="4"/>
  <c r="O921" i="4"/>
  <c r="Q921" i="4" s="1"/>
  <c r="R920" i="4"/>
  <c r="AL920" i="4"/>
  <c r="AM920" i="4" s="1"/>
  <c r="W920" i="4"/>
  <c r="AA920" i="4"/>
  <c r="AN920" i="4" l="1"/>
  <c r="AO920" i="4" s="1"/>
  <c r="T919" i="4"/>
  <c r="U919" i="4" s="1"/>
  <c r="V919" i="4" s="1"/>
  <c r="AC918" i="4"/>
  <c r="Y919" i="4"/>
  <c r="AB919" i="4"/>
  <c r="X920" i="4"/>
  <c r="S920" i="4"/>
  <c r="O922" i="4"/>
  <c r="Q922" i="4" s="1"/>
  <c r="R921" i="4"/>
  <c r="AL921" i="4"/>
  <c r="AM921" i="4"/>
  <c r="W921" i="4"/>
  <c r="AA921" i="4" s="1"/>
  <c r="AN921" i="4" l="1"/>
  <c r="AO921" i="4" s="1"/>
  <c r="T920" i="4"/>
  <c r="U920" i="4" s="1"/>
  <c r="V920" i="4" s="1"/>
  <c r="AC919" i="4"/>
  <c r="AB920" i="4"/>
  <c r="X921" i="4"/>
  <c r="Y920" i="4"/>
  <c r="S921" i="4"/>
  <c r="O923" i="4"/>
  <c r="Q923" i="4" s="1"/>
  <c r="R922" i="4"/>
  <c r="W922" i="4"/>
  <c r="AA922" i="4"/>
  <c r="AL922" i="4"/>
  <c r="T921" i="4" l="1"/>
  <c r="U921" i="4" s="1"/>
  <c r="V921" i="4" s="1"/>
  <c r="AC920" i="4"/>
  <c r="AB921" i="4"/>
  <c r="Y921" i="4"/>
  <c r="X922" i="4"/>
  <c r="S922" i="4"/>
  <c r="O924" i="4"/>
  <c r="Q924" i="4" s="1"/>
  <c r="R923" i="4"/>
  <c r="AM922" i="4"/>
  <c r="W923" i="4"/>
  <c r="AA923" i="4"/>
  <c r="AL923" i="4"/>
  <c r="AM923" i="4"/>
  <c r="AN922" i="4" l="1"/>
  <c r="AO922" i="4" s="1"/>
  <c r="AN923" i="4"/>
  <c r="AO923" i="4" s="1"/>
  <c r="T922" i="4"/>
  <c r="U922" i="4" s="1"/>
  <c r="V922" i="4" s="1"/>
  <c r="AC921" i="4"/>
  <c r="AB922" i="4"/>
  <c r="X923" i="4"/>
  <c r="Y922" i="4"/>
  <c r="S923" i="4"/>
  <c r="O925" i="4"/>
  <c r="Q925" i="4" s="1"/>
  <c r="R924" i="4"/>
  <c r="W924" i="4"/>
  <c r="AL924" i="4"/>
  <c r="AM924" i="4" s="1"/>
  <c r="AA924" i="4"/>
  <c r="AN924" i="4" l="1"/>
  <c r="AO924" i="4" s="1"/>
  <c r="T923" i="4"/>
  <c r="U923" i="4" s="1"/>
  <c r="V923" i="4" s="1"/>
  <c r="AC922" i="4"/>
  <c r="AB923" i="4"/>
  <c r="Y923" i="4"/>
  <c r="X924" i="4"/>
  <c r="S924" i="4"/>
  <c r="O926" i="4"/>
  <c r="Q926" i="4" s="1"/>
  <c r="R925" i="4"/>
  <c r="AL925" i="4"/>
  <c r="W925" i="4"/>
  <c r="AA925" i="4" s="1"/>
  <c r="AM925" i="4"/>
  <c r="AN925" i="4" l="1"/>
  <c r="AO925" i="4" s="1"/>
  <c r="T924" i="4"/>
  <c r="U924" i="4" s="1"/>
  <c r="V924" i="4" s="1"/>
  <c r="AC923" i="4"/>
  <c r="AB924" i="4"/>
  <c r="X925" i="4"/>
  <c r="Y924" i="4"/>
  <c r="S925" i="4"/>
  <c r="O927" i="4"/>
  <c r="Q927" i="4" s="1"/>
  <c r="R926" i="4"/>
  <c r="AL926" i="4"/>
  <c r="AM926" i="4"/>
  <c r="W926" i="4"/>
  <c r="AA926" i="4"/>
  <c r="AN926" i="4" l="1"/>
  <c r="AO926" i="4" s="1"/>
  <c r="T925" i="4"/>
  <c r="U925" i="4" s="1"/>
  <c r="V925" i="4" s="1"/>
  <c r="AC924" i="4"/>
  <c r="AB925" i="4"/>
  <c r="Y925" i="4"/>
  <c r="X926" i="4"/>
  <c r="S926" i="4"/>
  <c r="O928" i="4"/>
  <c r="Q928" i="4" s="1"/>
  <c r="R927" i="4"/>
  <c r="AL927" i="4"/>
  <c r="AM927" i="4"/>
  <c r="W927" i="4"/>
  <c r="AA927" i="4" s="1"/>
  <c r="AN927" i="4" l="1"/>
  <c r="AO927" i="4" s="1"/>
  <c r="T926" i="4"/>
  <c r="U926" i="4" s="1"/>
  <c r="V926" i="4" s="1"/>
  <c r="AC925" i="4"/>
  <c r="AB926" i="4"/>
  <c r="X927" i="4"/>
  <c r="Y926" i="4"/>
  <c r="S927" i="4"/>
  <c r="O929" i="4"/>
  <c r="Q929" i="4" s="1"/>
  <c r="R928" i="4"/>
  <c r="AL928" i="4"/>
  <c r="W928" i="4"/>
  <c r="AA928" i="4"/>
  <c r="AM928" i="4"/>
  <c r="AN928" i="4" l="1"/>
  <c r="AO928" i="4" s="1"/>
  <c r="T927" i="4"/>
  <c r="U927" i="4" s="1"/>
  <c r="V927" i="4" s="1"/>
  <c r="AC926" i="4"/>
  <c r="AB927" i="4"/>
  <c r="Y927" i="4"/>
  <c r="X928" i="4"/>
  <c r="S928" i="4"/>
  <c r="O930" i="4"/>
  <c r="Q930" i="4" s="1"/>
  <c r="R929" i="4"/>
  <c r="AL929" i="4"/>
  <c r="W929" i="4"/>
  <c r="AA929" i="4" s="1"/>
  <c r="AM929" i="4"/>
  <c r="AN929" i="4" l="1"/>
  <c r="AO929" i="4" s="1"/>
  <c r="T928" i="4"/>
  <c r="U928" i="4" s="1"/>
  <c r="V928" i="4" s="1"/>
  <c r="AC927" i="4"/>
  <c r="AB928" i="4"/>
  <c r="X929" i="4"/>
  <c r="Y928" i="4"/>
  <c r="S929" i="4"/>
  <c r="O931" i="4"/>
  <c r="R930" i="4"/>
  <c r="AL930" i="4"/>
  <c r="W930" i="4"/>
  <c r="AA930" i="4"/>
  <c r="T929" i="4" l="1"/>
  <c r="U929" i="4" s="1"/>
  <c r="V929" i="4" s="1"/>
  <c r="AC928" i="4"/>
  <c r="Q931" i="4"/>
  <c r="R931" i="4" s="1"/>
  <c r="AO931" i="4"/>
  <c r="AB929" i="4"/>
  <c r="Y929" i="4"/>
  <c r="X930" i="4"/>
  <c r="S930" i="4"/>
  <c r="O932" i="4"/>
  <c r="AM930" i="4"/>
  <c r="AL931" i="4"/>
  <c r="W931" i="4"/>
  <c r="AA931" i="4" s="1"/>
  <c r="AN930" i="4" l="1"/>
  <c r="T930" i="4"/>
  <c r="U930" i="4" s="1"/>
  <c r="V930" i="4" s="1"/>
  <c r="AC929" i="4"/>
  <c r="Q932" i="4"/>
  <c r="R932" i="4" s="1"/>
  <c r="AO932" i="4"/>
  <c r="B26" i="6" a="1"/>
  <c r="B26" i="6" s="1"/>
  <c r="B27" i="6" a="1"/>
  <c r="B27" i="6" s="1"/>
  <c r="AB930" i="4"/>
  <c r="X931" i="4"/>
  <c r="Y930" i="4"/>
  <c r="S931" i="4"/>
  <c r="O933" i="4"/>
  <c r="AL932" i="4"/>
  <c r="W932" i="4"/>
  <c r="AR774" i="4" l="1"/>
  <c r="AR589" i="4"/>
  <c r="AR956" i="4"/>
  <c r="AR682" i="4"/>
  <c r="AR706" i="4"/>
  <c r="AR883" i="4"/>
  <c r="AR640" i="4"/>
  <c r="AR913" i="4"/>
  <c r="AR1090" i="4"/>
  <c r="AR612" i="4"/>
  <c r="AR1045" i="4"/>
  <c r="AR910" i="4"/>
  <c r="AR843" i="4"/>
  <c r="AR805" i="4"/>
  <c r="AR984" i="4"/>
  <c r="AR602" i="4"/>
  <c r="AR715" i="4"/>
  <c r="AR677" i="4"/>
  <c r="AR726" i="4"/>
  <c r="AR823" i="4"/>
  <c r="AR965" i="4"/>
  <c r="AR719" i="4"/>
  <c r="AR654" i="4"/>
  <c r="AR871" i="4"/>
  <c r="AR1120" i="4"/>
  <c r="AR990" i="4"/>
  <c r="AR895" i="4"/>
  <c r="AR1032" i="4"/>
  <c r="AR1081" i="4"/>
  <c r="AR985" i="4"/>
  <c r="AR1098" i="4"/>
  <c r="AR661" i="4"/>
  <c r="AR646" i="4"/>
  <c r="AR855" i="4"/>
  <c r="AR1072" i="4"/>
  <c r="AR642" i="4"/>
  <c r="AR876" i="4"/>
  <c r="AR1058" i="4"/>
  <c r="AR1110" i="4"/>
  <c r="AR889" i="4"/>
  <c r="AR882" i="4"/>
  <c r="AR930" i="4"/>
  <c r="AR1107" i="4"/>
  <c r="AR885" i="4"/>
  <c r="AR750" i="4"/>
  <c r="AR1007" i="4"/>
  <c r="AR1055" i="4"/>
  <c r="AR835" i="4"/>
  <c r="AR613" i="4"/>
  <c r="AR782" i="4"/>
  <c r="AR1029" i="4"/>
  <c r="AR663" i="4"/>
  <c r="AR928" i="4"/>
  <c r="AR926" i="4"/>
  <c r="AR664" i="4"/>
  <c r="AR836" i="4"/>
  <c r="AR933" i="4"/>
  <c r="AR687" i="4"/>
  <c r="AR638" i="4"/>
  <c r="AR919" i="4"/>
  <c r="AR768" i="4"/>
  <c r="AR1052" i="4"/>
  <c r="AR1109" i="4"/>
  <c r="AR849" i="4"/>
  <c r="AR842" i="4"/>
  <c r="AR1083" i="4"/>
  <c r="AR981" i="4"/>
  <c r="AR966" i="4"/>
  <c r="AR1063" i="4"/>
  <c r="AR695" i="4"/>
  <c r="AR770" i="4"/>
  <c r="AR947" i="4"/>
  <c r="AR893" i="4"/>
  <c r="AR878" i="4"/>
  <c r="AR616" i="4"/>
  <c r="AR1073" i="4"/>
  <c r="AR1066" i="4"/>
  <c r="AR939" i="4"/>
  <c r="AR916" i="4"/>
  <c r="AR763" i="4"/>
  <c r="AR1119" i="4"/>
  <c r="AR793" i="4"/>
  <c r="AR906" i="4"/>
  <c r="AR812" i="4"/>
  <c r="AR925" i="4"/>
  <c r="AR790" i="4"/>
  <c r="AR665" i="4"/>
  <c r="AR778" i="4"/>
  <c r="AR817" i="4"/>
  <c r="AR810" i="4"/>
  <c r="AR950" i="4"/>
  <c r="AR624" i="4"/>
  <c r="AR961" i="4"/>
  <c r="AR834" i="4"/>
  <c r="AR738" i="4"/>
  <c r="AR915" i="4"/>
  <c r="AR725" i="4"/>
  <c r="AR995" i="4"/>
  <c r="AR957" i="4"/>
  <c r="AR647" i="4"/>
  <c r="AR680" i="4"/>
  <c r="AR833" i="4"/>
  <c r="AR737" i="4"/>
  <c r="AR914" i="4"/>
  <c r="AR854" i="4"/>
  <c r="AR1071" i="4"/>
  <c r="AR1121" i="4"/>
  <c r="AR659" i="4"/>
  <c r="AR636" i="4"/>
  <c r="AR949" i="4"/>
  <c r="AR597" i="4"/>
  <c r="AR607" i="4"/>
  <c r="AR884" i="4"/>
  <c r="AR1100" i="4"/>
  <c r="AR668" i="4"/>
  <c r="AR987" i="4"/>
  <c r="AR765" i="4"/>
  <c r="AR630" i="4"/>
  <c r="AR634" i="4"/>
  <c r="AR747" i="4"/>
  <c r="AR693" i="4"/>
  <c r="AR678" i="4"/>
  <c r="AR864" i="4"/>
  <c r="AR873" i="4"/>
  <c r="AR702" i="4"/>
  <c r="AR983" i="4"/>
  <c r="AR840" i="4"/>
  <c r="AR890" i="4"/>
  <c r="AR1003" i="4"/>
  <c r="AR760" i="4"/>
  <c r="AR1033" i="4"/>
  <c r="AR635" i="4"/>
  <c r="AR732" i="4"/>
  <c r="AR660" i="4"/>
  <c r="AR908" i="4"/>
  <c r="AR748" i="4"/>
  <c r="AR787" i="4"/>
  <c r="AR764" i="4"/>
  <c r="AR734" i="4"/>
  <c r="AR848" i="4"/>
  <c r="AR745" i="4"/>
  <c r="AR618" i="4"/>
  <c r="AR1064" i="4"/>
  <c r="AR827" i="4"/>
  <c r="AR709" i="4"/>
  <c r="AR758" i="4"/>
  <c r="AR1095" i="4"/>
  <c r="AR953" i="4"/>
  <c r="AR946" i="4"/>
  <c r="AR819" i="4"/>
  <c r="AR727" i="4"/>
  <c r="AR816" i="4"/>
  <c r="AR604" i="4"/>
  <c r="AR1037" i="4"/>
  <c r="AR1113" i="4"/>
  <c r="AR1104" i="4"/>
  <c r="AR628" i="4"/>
  <c r="AR877" i="4"/>
  <c r="AR599" i="4"/>
  <c r="AR1030" i="4"/>
  <c r="AR751" i="4"/>
  <c r="AR1059" i="4"/>
  <c r="AR1021" i="4"/>
  <c r="AR711" i="4"/>
  <c r="AR744" i="4"/>
  <c r="AR897" i="4"/>
  <c r="AR801" i="4"/>
  <c r="AR978" i="4"/>
  <c r="AR740" i="4"/>
  <c r="AR1022" i="4"/>
  <c r="AR671" i="4"/>
  <c r="AR832" i="4"/>
  <c r="AR1097" i="4"/>
  <c r="AR970" i="4"/>
  <c r="AR804" i="4"/>
  <c r="AR1115" i="4"/>
  <c r="AR705" i="4"/>
  <c r="AR762" i="4"/>
  <c r="AR875" i="4"/>
  <c r="AR972" i="4"/>
  <c r="AR892" i="4"/>
  <c r="AR829" i="4"/>
  <c r="AR672" i="4"/>
  <c r="AR1065" i="4"/>
  <c r="AR1040" i="4"/>
  <c r="AR841" i="4"/>
  <c r="AR1082" i="4"/>
  <c r="AR988" i="4"/>
  <c r="AR712" i="4"/>
  <c r="AR865" i="4"/>
  <c r="AR1042" i="4"/>
  <c r="AR954" i="4"/>
  <c r="AR1067" i="4"/>
  <c r="AR1013" i="4"/>
  <c r="AR1096" i="4"/>
  <c r="AR800" i="4"/>
  <c r="AR1044" i="4"/>
  <c r="AR867" i="4"/>
  <c r="AR724" i="4"/>
  <c r="AR1012" i="4"/>
  <c r="AR622" i="4"/>
  <c r="AR1023" i="4"/>
  <c r="AR851" i="4"/>
  <c r="AR629" i="4"/>
  <c r="AR798" i="4"/>
  <c r="AR976" i="4"/>
  <c r="AR809" i="4"/>
  <c r="AR1084" i="4"/>
  <c r="AR667" i="4"/>
  <c r="AR644" i="4"/>
  <c r="AR1046" i="4"/>
  <c r="AR1015" i="4"/>
  <c r="AR625" i="4"/>
  <c r="AR828" i="4"/>
  <c r="AR694" i="4"/>
  <c r="AR1031" i="4"/>
  <c r="AR938" i="4"/>
  <c r="AR739" i="4"/>
  <c r="AR701" i="4"/>
  <c r="AR806" i="4"/>
  <c r="AR1087" i="4"/>
  <c r="AR1048" i="4"/>
  <c r="AR856" i="4"/>
  <c r="AR658" i="4"/>
  <c r="AR697" i="4"/>
  <c r="AR690" i="4"/>
  <c r="AR766" i="4"/>
  <c r="AR912" i="4"/>
  <c r="AR777" i="4"/>
  <c r="AR650" i="4"/>
  <c r="AR815" i="4"/>
  <c r="AR795" i="4"/>
  <c r="AR605" i="4"/>
  <c r="AR590" i="4"/>
  <c r="AR773" i="4"/>
  <c r="AR942" i="4"/>
  <c r="AR896" i="4"/>
  <c r="AR649" i="4"/>
  <c r="AR1028" i="4"/>
  <c r="AR794" i="4"/>
  <c r="AR670" i="4"/>
  <c r="AR951" i="4"/>
  <c r="AR681" i="4"/>
  <c r="AR704" i="4"/>
  <c r="AR977" i="4"/>
  <c r="AR850" i="4"/>
  <c r="AR887" i="4"/>
  <c r="AR617" i="4"/>
  <c r="AR651" i="4"/>
  <c r="AR692" i="4"/>
  <c r="AR662" i="4"/>
  <c r="AR999" i="4"/>
  <c r="AR675" i="4"/>
  <c r="AR707" i="4"/>
  <c r="AR669" i="4"/>
  <c r="AR907" i="4"/>
  <c r="AR685" i="4"/>
  <c r="AR918" i="4"/>
  <c r="AR592" i="4"/>
  <c r="AR673" i="4"/>
  <c r="AR905" i="4"/>
  <c r="AR844" i="4"/>
  <c r="AR652" i="4"/>
  <c r="AR1085" i="4"/>
  <c r="AR775" i="4"/>
  <c r="AR633" i="4"/>
  <c r="AR626" i="4"/>
  <c r="AR820" i="4"/>
  <c r="AR839" i="4"/>
  <c r="AR731" i="4"/>
  <c r="AR708" i="4"/>
  <c r="AR614" i="4"/>
  <c r="AR1079" i="4"/>
  <c r="AR689" i="4"/>
  <c r="AR1060" i="4"/>
  <c r="AR723" i="4"/>
  <c r="AR621" i="4"/>
  <c r="AR796" i="4"/>
  <c r="AR1057" i="4"/>
  <c r="AR595" i="4"/>
  <c r="AR756" i="4"/>
  <c r="AR1038" i="4"/>
  <c r="AR639" i="4"/>
  <c r="AR958" i="4"/>
  <c r="AR696" i="4"/>
  <c r="AR788" i="4"/>
  <c r="AR917" i="4"/>
  <c r="AR929" i="4"/>
  <c r="AR1106" i="4"/>
  <c r="AR1099" i="4"/>
  <c r="AR757" i="4"/>
  <c r="AR874" i="4"/>
  <c r="AR830" i="4"/>
  <c r="AR997" i="4"/>
  <c r="AR631" i="4"/>
  <c r="AR720" i="4"/>
  <c r="AR837" i="4"/>
  <c r="AR591" i="4"/>
  <c r="AR1024" i="4"/>
  <c r="AR713" i="4"/>
  <c r="AR909" i="4"/>
  <c r="AR858" i="4"/>
  <c r="AR620" i="4"/>
  <c r="AR1053" i="4"/>
  <c r="AR743" i="4"/>
  <c r="AR822" i="4"/>
  <c r="AR1039" i="4"/>
  <c r="AR952" i="4"/>
  <c r="AR676" i="4"/>
  <c r="AR1080" i="4"/>
  <c r="AR969" i="4"/>
  <c r="AR1026" i="4"/>
  <c r="AR1020" i="4"/>
  <c r="AR1101" i="4"/>
  <c r="AR894" i="4"/>
  <c r="AR991" i="4"/>
  <c r="AR742" i="4"/>
  <c r="AR992" i="4"/>
  <c r="AR971" i="4"/>
  <c r="AR749" i="4"/>
  <c r="AR1070" i="4"/>
  <c r="AR656" i="4"/>
  <c r="AR735" i="4"/>
  <c r="AR1088" i="4"/>
  <c r="AR967" i="4"/>
  <c r="AR825" i="4"/>
  <c r="AR927" i="4"/>
  <c r="AR601" i="4"/>
  <c r="AR714" i="4"/>
  <c r="AR955" i="4"/>
  <c r="AR733" i="4"/>
  <c r="AR598" i="4"/>
  <c r="AR962" i="4"/>
  <c r="AR1123" i="4"/>
  <c r="AR901" i="4"/>
  <c r="AR655" i="4"/>
  <c r="AR808" i="4"/>
  <c r="AR852" i="4"/>
  <c r="AR1018" i="4"/>
  <c r="AR998" i="4"/>
  <c r="AR1041" i="4"/>
  <c r="AR1094" i="4"/>
  <c r="AR679" i="4"/>
  <c r="AR609" i="4"/>
  <c r="AR786" i="4"/>
  <c r="AR963" i="4"/>
  <c r="AR741" i="4"/>
  <c r="AR606" i="4"/>
  <c r="AR1006" i="4"/>
  <c r="AR911" i="4"/>
  <c r="AR818" i="4"/>
  <c r="AR811" i="4"/>
  <c r="AR868" i="4"/>
  <c r="AR686" i="4"/>
  <c r="AR903" i="4"/>
  <c r="AR752" i="4"/>
  <c r="AR1000" i="4"/>
  <c r="AR980" i="4"/>
  <c r="AR920" i="4"/>
  <c r="AR1092" i="4"/>
  <c r="AR683" i="4"/>
  <c r="AR1047" i="4"/>
  <c r="AR657" i="4"/>
  <c r="AR948" i="4"/>
  <c r="AR1011" i="4"/>
  <c r="AR611" i="4"/>
  <c r="AR684" i="4"/>
  <c r="AR1117" i="4"/>
  <c r="AR1112" i="4"/>
  <c r="AR886" i="4"/>
  <c r="AR1103" i="4"/>
  <c r="AR593" i="4"/>
  <c r="AR1010" i="4"/>
  <c r="AR931" i="4"/>
  <c r="AR936" i="4"/>
  <c r="AR1124" i="4"/>
  <c r="AR755" i="4"/>
  <c r="AR803" i="4"/>
  <c r="AR1086" i="4"/>
  <c r="AR1093" i="4"/>
  <c r="AR1089" i="4"/>
  <c r="AR627" i="4"/>
  <c r="AR772" i="4"/>
  <c r="AR1062" i="4"/>
  <c r="AR959" i="4"/>
  <c r="AR753" i="4"/>
  <c r="AR746" i="4"/>
  <c r="AR619" i="4"/>
  <c r="AR934" i="4"/>
  <c r="AR736" i="4"/>
  <c r="AR1050" i="4"/>
  <c r="AR1043" i="4"/>
  <c r="AR941" i="4"/>
  <c r="AR759" i="4"/>
  <c r="AR728" i="4"/>
  <c r="AR881" i="4"/>
  <c r="AR785" i="4"/>
  <c r="AR641" i="4"/>
  <c r="AR776" i="4"/>
  <c r="AR594" i="4"/>
  <c r="AR771" i="4"/>
  <c r="AR996" i="4"/>
  <c r="AR1061" i="4"/>
  <c r="AR847" i="4"/>
  <c r="AR1105" i="4"/>
  <c r="AR643" i="4"/>
  <c r="AR900" i="4"/>
  <c r="AR1118" i="4"/>
  <c r="AR975" i="4"/>
  <c r="AR769" i="4"/>
  <c r="AR826" i="4"/>
  <c r="AR699" i="4"/>
  <c r="AR603" i="4"/>
  <c r="AR700" i="4"/>
  <c r="AR1009" i="4"/>
  <c r="AR1002" i="4"/>
  <c r="AR1114" i="4"/>
  <c r="AR1116" i="4"/>
  <c r="AR1005" i="4"/>
  <c r="AR870" i="4"/>
  <c r="AR824" i="4"/>
  <c r="AR1056" i="4"/>
  <c r="AR1019" i="4"/>
  <c r="AR797" i="4"/>
  <c r="AR902" i="4"/>
  <c r="AR986" i="4"/>
  <c r="AR979" i="4"/>
  <c r="AR637" i="4"/>
  <c r="AR754" i="4"/>
  <c r="AR813" i="4"/>
  <c r="AR862" i="4"/>
  <c r="AR600" i="4"/>
  <c r="AR863" i="4"/>
  <c r="AR968" i="4"/>
  <c r="AR1049" i="4"/>
  <c r="AR780" i="4"/>
  <c r="AR1074" i="4"/>
  <c r="AR610" i="4"/>
  <c r="AR982" i="4"/>
  <c r="AR767" i="4"/>
  <c r="AR1016" i="4"/>
  <c r="AR994" i="4"/>
  <c r="AR1051" i="4"/>
  <c r="AR645" i="4"/>
  <c r="AR880" i="4"/>
  <c r="AR945" i="4"/>
  <c r="AR1111" i="4"/>
  <c r="AR721" i="4"/>
  <c r="AR898" i="4"/>
  <c r="AR1075" i="4"/>
  <c r="AR853" i="4"/>
  <c r="AR718" i="4"/>
  <c r="AR615" i="4"/>
  <c r="AR1027" i="4"/>
  <c r="AR989" i="4"/>
  <c r="AR729" i="4"/>
  <c r="AR722" i="4"/>
  <c r="AR899" i="4"/>
  <c r="AR861" i="4"/>
  <c r="AR846" i="4"/>
  <c r="AR943" i="4"/>
  <c r="AR814" i="4"/>
  <c r="AR1008" i="4"/>
  <c r="AR866" i="4"/>
  <c r="AR923" i="4"/>
  <c r="AR821" i="4"/>
  <c r="AR1102" i="4"/>
  <c r="AR608" i="4"/>
  <c r="AR761" i="4"/>
  <c r="AR922" i="4"/>
  <c r="AR1035" i="4"/>
  <c r="AR1122" i="4"/>
  <c r="AR924" i="4"/>
  <c r="AR1077" i="4"/>
  <c r="AR831" i="4"/>
  <c r="AR904" i="4"/>
  <c r="AR1017" i="4"/>
  <c r="AR921" i="4"/>
  <c r="AR1034" i="4"/>
  <c r="AR1054" i="4"/>
  <c r="AR960" i="4"/>
  <c r="AR666" i="4"/>
  <c r="AR779" i="4"/>
  <c r="AR1036" i="4"/>
  <c r="AR1069" i="4"/>
  <c r="AR717" i="4"/>
  <c r="AR791" i="4"/>
  <c r="AR698" i="4"/>
  <c r="AR691" i="4"/>
  <c r="AR596" i="4"/>
  <c r="AR1078" i="4"/>
  <c r="AR783" i="4"/>
  <c r="AR632" i="4"/>
  <c r="AR792" i="4"/>
  <c r="AR993" i="4"/>
  <c r="AR688" i="4"/>
  <c r="AR1025" i="4"/>
  <c r="AR1068" i="4"/>
  <c r="AR802" i="4"/>
  <c r="AR859" i="4"/>
  <c r="AR716" i="4"/>
  <c r="AR891" i="4"/>
  <c r="AR789" i="4"/>
  <c r="AR674" i="4"/>
  <c r="AR1091" i="4"/>
  <c r="AR869" i="4"/>
  <c r="AR623" i="4"/>
  <c r="AR944" i="4"/>
  <c r="AR857" i="4"/>
  <c r="AR730" i="4"/>
  <c r="AR703" i="4"/>
  <c r="AR888" i="4"/>
  <c r="AR940" i="4"/>
  <c r="AR860" i="4"/>
  <c r="AR974" i="4"/>
  <c r="AR879" i="4"/>
  <c r="AR872" i="4"/>
  <c r="AR1001" i="4"/>
  <c r="AR1014" i="4"/>
  <c r="AR799" i="4"/>
  <c r="AR845" i="4"/>
  <c r="AR710" i="4"/>
  <c r="AR1076" i="4"/>
  <c r="AR932" i="4"/>
  <c r="AR1108" i="4"/>
  <c r="AR935" i="4"/>
  <c r="AR838" i="4"/>
  <c r="AR937" i="4"/>
  <c r="AR653" i="4"/>
  <c r="AR648" i="4"/>
  <c r="AR1004" i="4"/>
  <c r="AR784" i="4"/>
  <c r="AR781" i="4"/>
  <c r="AR807" i="4"/>
  <c r="AR964" i="4"/>
  <c r="AR973" i="4"/>
  <c r="AR281" i="4"/>
  <c r="AR486" i="4"/>
  <c r="AR319" i="4"/>
  <c r="AR569" i="4"/>
  <c r="AR557" i="4"/>
  <c r="AR247" i="4"/>
  <c r="AR497" i="4"/>
  <c r="AR154" i="4"/>
  <c r="AR234" i="4"/>
  <c r="AR554" i="4"/>
  <c r="AR54" i="4"/>
  <c r="AR502" i="4"/>
  <c r="AR137" i="4"/>
  <c r="AR125" i="4"/>
  <c r="AR430" i="4"/>
  <c r="AR344" i="4"/>
  <c r="AR393" i="4"/>
  <c r="AR58" i="4"/>
  <c r="AR255" i="4"/>
  <c r="AR142" i="4"/>
  <c r="AR440" i="4"/>
  <c r="AR475" i="4"/>
  <c r="AR213" i="4"/>
  <c r="AR368" i="4"/>
  <c r="AR184" i="4"/>
  <c r="AR498" i="4"/>
  <c r="AR328" i="4"/>
  <c r="AR438" i="4"/>
  <c r="AR586" i="4"/>
  <c r="AR303" i="4"/>
  <c r="AR553" i="4"/>
  <c r="AR564" i="4"/>
  <c r="AR334" i="4"/>
  <c r="AR167" i="4"/>
  <c r="AR495" i="4"/>
  <c r="AR24" i="4"/>
  <c r="AR262" i="4"/>
  <c r="AR523" i="4"/>
  <c r="AR102" i="4"/>
  <c r="AR249" i="4"/>
  <c r="AR26" i="4"/>
  <c r="AR219" i="4"/>
  <c r="AR191" i="4"/>
  <c r="AR271" i="4"/>
  <c r="AR101" i="4"/>
  <c r="AR178" i="4"/>
  <c r="AR325" i="4"/>
  <c r="AR480" i="4"/>
  <c r="AR265" i="4"/>
  <c r="AR42" i="4"/>
  <c r="AR189" i="4"/>
  <c r="AR374" i="4"/>
  <c r="AR198" i="4"/>
  <c r="AR355" i="4"/>
  <c r="AR161" i="4"/>
  <c r="AR149" i="4"/>
  <c r="AR407" i="4"/>
  <c r="AR25" i="4"/>
  <c r="AR13" i="4"/>
  <c r="AR341" i="4"/>
  <c r="AR37" i="4"/>
  <c r="AR298" i="4"/>
  <c r="AR520" i="4"/>
  <c r="AR266" i="4"/>
  <c r="AR206" i="4"/>
  <c r="AR384" i="4"/>
  <c r="AR403" i="4"/>
  <c r="AR180" i="4"/>
  <c r="AR337" i="4"/>
  <c r="AR567" i="4"/>
  <c r="AR305" i="4"/>
  <c r="AR82" i="4"/>
  <c r="AR229" i="4"/>
  <c r="AR431" i="4"/>
  <c r="AR211" i="4"/>
  <c r="AR338" i="4"/>
  <c r="AR34" i="4"/>
  <c r="AR312" i="4"/>
  <c r="AR135" i="4"/>
  <c r="AR378" i="4"/>
  <c r="AR580" i="4"/>
  <c r="AR230" i="4"/>
  <c r="AR528" i="4"/>
  <c r="AR193" i="4"/>
  <c r="AR273" i="4"/>
  <c r="AR115" i="4"/>
  <c r="AR439" i="4"/>
  <c r="AR469" i="4"/>
  <c r="AR474" i="4"/>
  <c r="AR92" i="4"/>
  <c r="AR397" i="4"/>
  <c r="AR217" i="4"/>
  <c r="AR64" i="4"/>
  <c r="AR512" i="4"/>
  <c r="AR235" i="4"/>
  <c r="AR165" i="4"/>
  <c r="AR487" i="4"/>
  <c r="AR66" i="4"/>
  <c r="AR236" i="4"/>
  <c r="AR415" i="4"/>
  <c r="AR231" i="4"/>
  <c r="AR123" i="4"/>
  <c r="AR375" i="4"/>
  <c r="AR555" i="4"/>
  <c r="AR286" i="4"/>
  <c r="AR584" i="4"/>
  <c r="AR291" i="4"/>
  <c r="AR357" i="4"/>
  <c r="AR150" i="4"/>
  <c r="AR478" i="4"/>
  <c r="AR558" i="4"/>
  <c r="AR285" i="4"/>
  <c r="AR362" i="4"/>
  <c r="AR509" i="4"/>
  <c r="AR280" i="4"/>
  <c r="AR65" i="4"/>
  <c r="AR513" i="4"/>
  <c r="AR67" i="4"/>
  <c r="AR46" i="4"/>
  <c r="AR382" i="4"/>
  <c r="AR124" i="4"/>
  <c r="AR345" i="4"/>
  <c r="AR476" i="4"/>
  <c r="AR527" i="4"/>
  <c r="AR296" i="4"/>
  <c r="AR81" i="4"/>
  <c r="AR212" i="4"/>
  <c r="AR525" i="4"/>
  <c r="AR221" i="4"/>
  <c r="AR98" i="4"/>
  <c r="AR192" i="4"/>
  <c r="AR172" i="4"/>
  <c r="AR390" i="4"/>
  <c r="AR56" i="4"/>
  <c r="AR36" i="4"/>
  <c r="AR364" i="4"/>
  <c r="AR60" i="4"/>
  <c r="AR244" i="4"/>
  <c r="AR521" i="4"/>
  <c r="AR239" i="4"/>
  <c r="AR330" i="4"/>
  <c r="AR413" i="4"/>
  <c r="AR103" i="4"/>
  <c r="AR194" i="4"/>
  <c r="AR571" i="4"/>
  <c r="AR218" i="4"/>
  <c r="AR496" i="4"/>
  <c r="AR550" i="4"/>
  <c r="AR336" i="4"/>
  <c r="AR121" i="4"/>
  <c r="AR252" i="4"/>
  <c r="AR414" i="4"/>
  <c r="AR49" i="4"/>
  <c r="AR377" i="4"/>
  <c r="AR457" i="4"/>
  <c r="AR187" i="4"/>
  <c r="AR205" i="4"/>
  <c r="AR139" i="4"/>
  <c r="AR168" i="4"/>
  <c r="AR148" i="4"/>
  <c r="AR453" i="4"/>
  <c r="AR96" i="4"/>
  <c r="AR424" i="4"/>
  <c r="AR97" i="4"/>
  <c r="AR522" i="4"/>
  <c r="AR492" i="4"/>
  <c r="AR59" i="4"/>
  <c r="AR250" i="4"/>
  <c r="AR420" i="4"/>
  <c r="AR87" i="4"/>
  <c r="AR248" i="4"/>
  <c r="AR111" i="4"/>
  <c r="AR559" i="4"/>
  <c r="AR75" i="4"/>
  <c r="AR188" i="4"/>
  <c r="AR470" i="4"/>
  <c r="AR105" i="4"/>
  <c r="AR514" i="4"/>
  <c r="AR398" i="4"/>
  <c r="AR214" i="4"/>
  <c r="AR47" i="4"/>
  <c r="AR358" i="4"/>
  <c r="AR582" i="4"/>
  <c r="AR162" i="4"/>
  <c r="AR309" i="4"/>
  <c r="AR418" i="4"/>
  <c r="AR90" i="4"/>
  <c r="AR380" i="4"/>
  <c r="AR173" i="4"/>
  <c r="AR501" i="4"/>
  <c r="AR581" i="4"/>
  <c r="AR308" i="4"/>
  <c r="AR401" i="4"/>
  <c r="AR532" i="4"/>
  <c r="AR199" i="4"/>
  <c r="AR329" i="4"/>
  <c r="AR307" i="4"/>
  <c r="AR69" i="4"/>
  <c r="AR405" i="4"/>
  <c r="AR282" i="4"/>
  <c r="AR376" i="4"/>
  <c r="AR339" i="4"/>
  <c r="AR23" i="4"/>
  <c r="AR471" i="4"/>
  <c r="AR240" i="4"/>
  <c r="AR386" i="4"/>
  <c r="AR548" i="4"/>
  <c r="AR100" i="4"/>
  <c r="AR12" i="4"/>
  <c r="AR321" i="4"/>
  <c r="AR423" i="4"/>
  <c r="AR147" i="4"/>
  <c r="AR203" i="4"/>
  <c r="AR454" i="4"/>
  <c r="AR287" i="4"/>
  <c r="AR537" i="4"/>
  <c r="AR539" i="4"/>
  <c r="AR562" i="4"/>
  <c r="AR552" i="4"/>
  <c r="AR222" i="4"/>
  <c r="AR369" i="4"/>
  <c r="AR427" i="4"/>
  <c r="AR436" i="4"/>
  <c r="AR86" i="4"/>
  <c r="AR233" i="4"/>
  <c r="AR561" i="4"/>
  <c r="AR257" i="4"/>
  <c r="AR359" i="4"/>
  <c r="AR118" i="4"/>
  <c r="AR583" i="4"/>
  <c r="AR352" i="4"/>
  <c r="AR419" i="4"/>
  <c r="AR575" i="4"/>
  <c r="AR410" i="4"/>
  <c r="AR432" i="4"/>
  <c r="AR55" i="4"/>
  <c r="AR228" i="4"/>
  <c r="AR21" i="4"/>
  <c r="AR343" i="4"/>
  <c r="AR306" i="4"/>
  <c r="AR143" i="4"/>
  <c r="AR128" i="4"/>
  <c r="AR238" i="4"/>
  <c r="AR467" i="4"/>
  <c r="AR39" i="4"/>
  <c r="AR289" i="4"/>
  <c r="AR267" i="4"/>
  <c r="AR70" i="4"/>
  <c r="AR295" i="4"/>
  <c r="AR94" i="4"/>
  <c r="AR542" i="4"/>
  <c r="AR141" i="4"/>
  <c r="AR346" i="4"/>
  <c r="AR493" i="4"/>
  <c r="AR136" i="4"/>
  <c r="AR433" i="4"/>
  <c r="AR421" i="4"/>
  <c r="AR237" i="4"/>
  <c r="AR317" i="4"/>
  <c r="AR110" i="4"/>
  <c r="AR363" i="4"/>
  <c r="AR585" i="4"/>
  <c r="AR61" i="4"/>
  <c r="AR179" i="4"/>
  <c r="AR129" i="4"/>
  <c r="AR323" i="4"/>
  <c r="AR460" i="4"/>
  <c r="AR253" i="4"/>
  <c r="AR77" i="4"/>
  <c r="AR155" i="4"/>
  <c r="AR560" i="4"/>
  <c r="AR28" i="4"/>
  <c r="AR182" i="4"/>
  <c r="AR360" i="4"/>
  <c r="AR106" i="4"/>
  <c r="AR451" i="4"/>
  <c r="AR220" i="4"/>
  <c r="AR428" i="4"/>
  <c r="AR505" i="4"/>
  <c r="AR186" i="4"/>
  <c r="AR333" i="4"/>
  <c r="AR535" i="4"/>
  <c r="AR145" i="4"/>
  <c r="AR434" i="4"/>
  <c r="AR331" i="4"/>
  <c r="AR73" i="4"/>
  <c r="AR406" i="4"/>
  <c r="AR41" i="4"/>
  <c r="AR29" i="4"/>
  <c r="AR477" i="4"/>
  <c r="AR270" i="4"/>
  <c r="AR568" i="4"/>
  <c r="AR74" i="4"/>
  <c r="AR441" i="4"/>
  <c r="AR543" i="4"/>
  <c r="AR445" i="4"/>
  <c r="AR383" i="4"/>
  <c r="AR152" i="4"/>
  <c r="AR43" i="4"/>
  <c r="AR437" i="4"/>
  <c r="AR80" i="4"/>
  <c r="AR408" i="4"/>
  <c r="AR488" i="4"/>
  <c r="AR342" i="4"/>
  <c r="AR269" i="4"/>
  <c r="AR566" i="4"/>
  <c r="AR399" i="4"/>
  <c r="AR546" i="4"/>
  <c r="AR195" i="4"/>
  <c r="AR327" i="4"/>
  <c r="AR538" i="4"/>
  <c r="AR479" i="4"/>
  <c r="AR38" i="4"/>
  <c r="AR466" i="4"/>
  <c r="AR44" i="4"/>
  <c r="AR326" i="4"/>
  <c r="AR473" i="4"/>
  <c r="AR299" i="4"/>
  <c r="AR254" i="4"/>
  <c r="AR506" i="4"/>
  <c r="AR175" i="4"/>
  <c r="AR261" i="4"/>
  <c r="AR18" i="4"/>
  <c r="AR22" i="4"/>
  <c r="AR320" i="4"/>
  <c r="AR394" i="4"/>
  <c r="AR93" i="4"/>
  <c r="AR278" i="4"/>
  <c r="AR117" i="4"/>
  <c r="AR565" i="4"/>
  <c r="AR164" i="4"/>
  <c r="AR385" i="4"/>
  <c r="AR516" i="4"/>
  <c r="AR183" i="4"/>
  <c r="AR464" i="4"/>
  <c r="AR444" i="4"/>
  <c r="AR260" i="4"/>
  <c r="AR340" i="4"/>
  <c r="AR133" i="4"/>
  <c r="AR138" i="4"/>
  <c r="AR442" i="4"/>
  <c r="AR84" i="4"/>
  <c r="AR366" i="4"/>
  <c r="AR32" i="4"/>
  <c r="AR577" i="4"/>
  <c r="AR587" i="4"/>
  <c r="AR276" i="4"/>
  <c r="AR177" i="4"/>
  <c r="AR112" i="4"/>
  <c r="AR242" i="4"/>
  <c r="AR389" i="4"/>
  <c r="AR79" i="4"/>
  <c r="AR170" i="4"/>
  <c r="AR243" i="4"/>
  <c r="AR258" i="4"/>
  <c r="AR536" i="4"/>
  <c r="AR570" i="4"/>
  <c r="AR225" i="4"/>
  <c r="AR356" i="4"/>
  <c r="AR518" i="4"/>
  <c r="AR304" i="4"/>
  <c r="AR89" i="4"/>
  <c r="AR417" i="4"/>
  <c r="AR426" i="4"/>
  <c r="AR48" i="4"/>
  <c r="AR245" i="4"/>
  <c r="AR400" i="4"/>
  <c r="AR146" i="4"/>
  <c r="AR395" i="4"/>
  <c r="AR109" i="4"/>
  <c r="AR264" i="4"/>
  <c r="AR227" i="4"/>
  <c r="AR526" i="4"/>
  <c r="AR468" i="4"/>
  <c r="AR482" i="4"/>
  <c r="AR449" i="4"/>
  <c r="AR332" i="4"/>
  <c r="AR127" i="4"/>
  <c r="AR160" i="4"/>
  <c r="AR578" i="4"/>
  <c r="AR365" i="4"/>
  <c r="AR292" i="4"/>
  <c r="AR62" i="4"/>
  <c r="AR510" i="4"/>
  <c r="AR17" i="4"/>
  <c r="AR156" i="4"/>
  <c r="AR310" i="4"/>
  <c r="AR151" i="4"/>
  <c r="AR462" i="4"/>
  <c r="AR588" i="4"/>
  <c r="AR425" i="4"/>
  <c r="AR202" i="4"/>
  <c r="AR349" i="4"/>
  <c r="AR504" i="4"/>
  <c r="AR130" i="4"/>
  <c r="AR277" i="4"/>
  <c r="AR158" i="4"/>
  <c r="AR412" i="4"/>
  <c r="AR57" i="4"/>
  <c r="AR45" i="4"/>
  <c r="AR367" i="4"/>
  <c r="AR35" i="4"/>
  <c r="AR116" i="4"/>
  <c r="AR301" i="4"/>
  <c r="AR381" i="4"/>
  <c r="AR422" i="4"/>
  <c r="AR322" i="4"/>
  <c r="AR288" i="4"/>
  <c r="AR283" i="4"/>
  <c r="AR166" i="4"/>
  <c r="AR511" i="4"/>
  <c r="AR459" i="4"/>
  <c r="AR107" i="4"/>
  <c r="AR379" i="4"/>
  <c r="AR284" i="4"/>
  <c r="AR499" i="4"/>
  <c r="AR576" i="4"/>
  <c r="AR361" i="4"/>
  <c r="AR335" i="4"/>
  <c r="AR171" i="4"/>
  <c r="AR573" i="4"/>
  <c r="AR263" i="4"/>
  <c r="AR490" i="4"/>
  <c r="AR347" i="4"/>
  <c r="AR83" i="4"/>
  <c r="AR19" i="4"/>
  <c r="AR208" i="4"/>
  <c r="AR159" i="4"/>
  <c r="AR409" i="4"/>
  <c r="AR540" i="4"/>
  <c r="AR190" i="4"/>
  <c r="AR209" i="4"/>
  <c r="AR153" i="4"/>
  <c r="AR297" i="4"/>
  <c r="AR104" i="4"/>
  <c r="AR429" i="4"/>
  <c r="AR72" i="4"/>
  <c r="AR52" i="4"/>
  <c r="AR500" i="4"/>
  <c r="AR293" i="4"/>
  <c r="AR113" i="4"/>
  <c r="AR472" i="4"/>
  <c r="AR95" i="4"/>
  <c r="AR131" i="4"/>
  <c r="AR447" i="4"/>
  <c r="AR185" i="4"/>
  <c r="AR458" i="4"/>
  <c r="AR132" i="4"/>
  <c r="AR311" i="4"/>
  <c r="AR450" i="4"/>
  <c r="AR40" i="4"/>
  <c r="AR549" i="4"/>
  <c r="AR275" i="4"/>
  <c r="AR15" i="4"/>
  <c r="AR416" i="4"/>
  <c r="AR201" i="4"/>
  <c r="AR315" i="4"/>
  <c r="AR494" i="4"/>
  <c r="AR207" i="4"/>
  <c r="AR31" i="4"/>
  <c r="AR388" i="4"/>
  <c r="AR27" i="4"/>
  <c r="AR85" i="4"/>
  <c r="AR533" i="4"/>
  <c r="AR176" i="4"/>
  <c r="AR314" i="4"/>
  <c r="AR461" i="4"/>
  <c r="AR134" i="4"/>
  <c r="AR485" i="4"/>
  <c r="AR483" i="4"/>
  <c r="AR456" i="4"/>
  <c r="AR241" i="4"/>
  <c r="AR372" i="4"/>
  <c r="AR551" i="4"/>
  <c r="AR169" i="4"/>
  <c r="AR300" i="4"/>
  <c r="AR530" i="4"/>
  <c r="AR181" i="4"/>
  <c r="AR579" i="4"/>
  <c r="AR88" i="4"/>
  <c r="AR68" i="4"/>
  <c r="AR350" i="4"/>
  <c r="AR16" i="4"/>
  <c r="AR274" i="4"/>
  <c r="AR324" i="4"/>
  <c r="AR404" i="4"/>
  <c r="AR76" i="4"/>
  <c r="AR370" i="4"/>
  <c r="AR71" i="4"/>
  <c r="AR519" i="4"/>
  <c r="AR226" i="4"/>
  <c r="AR373" i="4"/>
  <c r="AR63" i="4"/>
  <c r="AR313" i="4"/>
  <c r="AR251" i="4"/>
  <c r="AR515" i="4"/>
  <c r="AR402" i="4"/>
  <c r="AR392" i="4"/>
  <c r="AR446" i="4"/>
  <c r="AR465" i="4"/>
  <c r="AR246" i="4"/>
  <c r="AR544" i="4"/>
  <c r="AR50" i="4"/>
  <c r="AR33" i="4"/>
  <c r="AR481" i="4"/>
  <c r="AR455" i="4"/>
  <c r="AR574" i="4"/>
  <c r="AR256" i="4"/>
  <c r="AR507" i="4"/>
  <c r="AR541" i="4"/>
  <c r="AR351" i="4"/>
  <c r="AR120" i="4"/>
  <c r="AR448" i="4"/>
  <c r="AR99" i="4"/>
  <c r="AR279" i="4"/>
  <c r="AR452" i="4"/>
  <c r="AR119" i="4"/>
  <c r="AR210" i="4"/>
  <c r="AR531" i="4"/>
  <c r="AR316" i="4"/>
  <c r="AR51" i="4"/>
  <c r="AR144" i="4"/>
  <c r="AR224" i="4"/>
  <c r="AR78" i="4"/>
  <c r="AR20" i="4"/>
  <c r="AR302" i="4"/>
  <c r="AR216" i="4"/>
  <c r="AR290" i="4"/>
  <c r="AR294" i="4"/>
  <c r="AR391" i="4"/>
  <c r="AR215" i="4"/>
  <c r="AR572" i="4"/>
  <c r="AR122" i="4"/>
  <c r="AR126" i="4"/>
  <c r="AR463" i="4"/>
  <c r="AR232" i="4"/>
  <c r="AR529" i="4"/>
  <c r="AR517" i="4"/>
  <c r="AR318" i="4"/>
  <c r="AR14" i="4"/>
  <c r="AR387" i="4"/>
  <c r="AR489" i="4"/>
  <c r="AR108" i="4"/>
  <c r="AR556" i="4"/>
  <c r="AR223" i="4"/>
  <c r="AR353" i="4"/>
  <c r="AR484" i="4"/>
  <c r="AR157" i="4"/>
  <c r="AR508" i="4"/>
  <c r="AR114" i="4"/>
  <c r="AR503" i="4"/>
  <c r="AR272" i="4"/>
  <c r="AR259" i="4"/>
  <c r="AR534" i="4"/>
  <c r="AR200" i="4"/>
  <c r="AR91" i="4"/>
  <c r="AR491" i="4"/>
  <c r="AR163" i="4"/>
  <c r="AR524" i="4"/>
  <c r="AR563" i="4"/>
  <c r="AR411" i="4"/>
  <c r="AR545" i="4"/>
  <c r="AR396" i="4"/>
  <c r="AR204" i="4"/>
  <c r="AR547" i="4"/>
  <c r="AR268" i="4"/>
  <c r="AR30" i="4"/>
  <c r="AR196" i="4"/>
  <c r="AR371" i="4"/>
  <c r="AR435" i="4"/>
  <c r="AR174" i="4"/>
  <c r="AR53" i="4"/>
  <c r="AR443" i="4"/>
  <c r="AR348" i="4"/>
  <c r="AR140" i="4"/>
  <c r="AR354" i="4"/>
  <c r="AR197" i="4"/>
  <c r="AR2" i="4"/>
  <c r="AR11" i="4"/>
  <c r="AR4" i="4"/>
  <c r="AR7" i="4"/>
  <c r="AR5" i="4"/>
  <c r="AR6" i="4"/>
  <c r="AR8" i="4"/>
  <c r="AR3" i="4"/>
  <c r="AR9" i="4"/>
  <c r="AR10" i="4"/>
  <c r="AO930" i="4"/>
  <c r="AC930" i="4"/>
  <c r="T931" i="4"/>
  <c r="U931" i="4" s="1"/>
  <c r="V931" i="4" s="1"/>
  <c r="Q933" i="4"/>
  <c r="R933" i="4" s="1"/>
  <c r="AO933" i="4"/>
  <c r="AB931" i="4"/>
  <c r="Y931" i="4"/>
  <c r="X932" i="4"/>
  <c r="S932" i="4"/>
  <c r="O934" i="4"/>
  <c r="AA932" i="4"/>
  <c r="W933" i="4"/>
  <c r="AL933" i="4"/>
  <c r="AC931" i="4" l="1"/>
  <c r="T932" i="4"/>
  <c r="U932" i="4" s="1"/>
  <c r="V932" i="4" s="1"/>
  <c r="Q934" i="4"/>
  <c r="R934" i="4" s="1"/>
  <c r="AO934" i="4"/>
  <c r="AB932" i="4"/>
  <c r="X933" i="4"/>
  <c r="Y932" i="4"/>
  <c r="S933" i="4"/>
  <c r="O935" i="4"/>
  <c r="AA933" i="4"/>
  <c r="AL934" i="4"/>
  <c r="W934" i="4"/>
  <c r="AC932" i="4" l="1"/>
  <c r="T933" i="4"/>
  <c r="U933" i="4" s="1"/>
  <c r="V933" i="4" s="1"/>
  <c r="Q935" i="4"/>
  <c r="R935" i="4" s="1"/>
  <c r="AO935" i="4"/>
  <c r="Y933" i="4"/>
  <c r="AB933" i="4"/>
  <c r="X934" i="4"/>
  <c r="S934" i="4"/>
  <c r="O936" i="4"/>
  <c r="AA934" i="4"/>
  <c r="AL935" i="4"/>
  <c r="W935" i="4"/>
  <c r="AC933" i="4" l="1"/>
  <c r="T934" i="4"/>
  <c r="U934" i="4" s="1"/>
  <c r="V934" i="4" s="1"/>
  <c r="Q936" i="4"/>
  <c r="R936" i="4" s="1"/>
  <c r="AO936" i="4"/>
  <c r="AB934" i="4"/>
  <c r="X935" i="4"/>
  <c r="Y934" i="4"/>
  <c r="S935" i="4"/>
  <c r="O937" i="4"/>
  <c r="W936" i="4"/>
  <c r="AL936" i="4"/>
  <c r="AA935" i="4"/>
  <c r="AC934" i="4" l="1"/>
  <c r="T935" i="4"/>
  <c r="U935" i="4" s="1"/>
  <c r="V935" i="4" s="1"/>
  <c r="Q937" i="4"/>
  <c r="R937" i="4" s="1"/>
  <c r="AO937" i="4"/>
  <c r="AB935" i="4"/>
  <c r="Y935" i="4"/>
  <c r="X936" i="4"/>
  <c r="S936" i="4"/>
  <c r="O938" i="4"/>
  <c r="AA936" i="4"/>
  <c r="W937" i="4"/>
  <c r="AL937" i="4"/>
  <c r="AC935" i="4" l="1"/>
  <c r="T936" i="4"/>
  <c r="U936" i="4" s="1"/>
  <c r="V936" i="4" s="1"/>
  <c r="Q938" i="4"/>
  <c r="R938" i="4" s="1"/>
  <c r="AO938" i="4"/>
  <c r="AB936" i="4"/>
  <c r="X937" i="4"/>
  <c r="Y936" i="4"/>
  <c r="S937" i="4"/>
  <c r="O939" i="4"/>
  <c r="AA937" i="4"/>
  <c r="W938" i="4"/>
  <c r="AL938" i="4"/>
  <c r="AC936" i="4" l="1"/>
  <c r="T937" i="4"/>
  <c r="U937" i="4" s="1"/>
  <c r="V937" i="4" s="1"/>
  <c r="Q939" i="4"/>
  <c r="R939" i="4" s="1"/>
  <c r="AO939" i="4"/>
  <c r="Y937" i="4"/>
  <c r="AB937" i="4"/>
  <c r="X938" i="4"/>
  <c r="S938" i="4"/>
  <c r="O940" i="4"/>
  <c r="W939" i="4"/>
  <c r="AL939" i="4"/>
  <c r="AA938" i="4"/>
  <c r="AC937" i="4" l="1"/>
  <c r="T938" i="4"/>
  <c r="U938" i="4" s="1"/>
  <c r="V938" i="4" s="1"/>
  <c r="Q940" i="4"/>
  <c r="R940" i="4" s="1"/>
  <c r="AO940" i="4"/>
  <c r="AB938" i="4"/>
  <c r="X939" i="4"/>
  <c r="Y938" i="4"/>
  <c r="S939" i="4"/>
  <c r="O941" i="4"/>
  <c r="W940" i="4"/>
  <c r="AL940" i="4"/>
  <c r="AA939" i="4"/>
  <c r="AC938" i="4" l="1"/>
  <c r="T939" i="4"/>
  <c r="U939" i="4" s="1"/>
  <c r="V939" i="4" s="1"/>
  <c r="Q941" i="4"/>
  <c r="R941" i="4" s="1"/>
  <c r="AO941" i="4"/>
  <c r="AB939" i="4"/>
  <c r="Y939" i="4"/>
  <c r="X940" i="4"/>
  <c r="S940" i="4"/>
  <c r="O942" i="4"/>
  <c r="W941" i="4"/>
  <c r="AA940" i="4"/>
  <c r="AL941" i="4"/>
  <c r="AC939" i="4" l="1"/>
  <c r="T940" i="4"/>
  <c r="U940" i="4" s="1"/>
  <c r="V940" i="4" s="1"/>
  <c r="Q942" i="4"/>
  <c r="R942" i="4" s="1"/>
  <c r="AO942" i="4"/>
  <c r="AB940" i="4"/>
  <c r="X941" i="4"/>
  <c r="Y940" i="4"/>
  <c r="S941" i="4"/>
  <c r="O943" i="4"/>
  <c r="AL942" i="4"/>
  <c r="W942" i="4"/>
  <c r="AA941" i="4"/>
  <c r="AC940" i="4" l="1"/>
  <c r="Q943" i="4"/>
  <c r="R943" i="4" s="1"/>
  <c r="AO943" i="4"/>
  <c r="AB941" i="4"/>
  <c r="Y941" i="4"/>
  <c r="X942" i="4"/>
  <c r="S942" i="4"/>
  <c r="O944" i="4"/>
  <c r="AL943" i="4"/>
  <c r="AA942" i="4"/>
  <c r="W943" i="4"/>
  <c r="AC941" i="4" l="1"/>
  <c r="Q944" i="4"/>
  <c r="R944" i="4" s="1"/>
  <c r="AO944" i="4"/>
  <c r="AB942" i="4"/>
  <c r="X943" i="4"/>
  <c r="Y942" i="4"/>
  <c r="S943" i="4"/>
  <c r="O945" i="4"/>
  <c r="W944" i="4"/>
  <c r="AA943" i="4"/>
  <c r="AL944" i="4"/>
  <c r="AC942" i="4" l="1"/>
  <c r="Q945" i="4"/>
  <c r="R945" i="4" s="1"/>
  <c r="AO945" i="4"/>
  <c r="AB943" i="4"/>
  <c r="Y943" i="4"/>
  <c r="X944" i="4"/>
  <c r="S944" i="4"/>
  <c r="O946" i="4"/>
  <c r="AL945" i="4"/>
  <c r="AA944" i="4"/>
  <c r="W945" i="4"/>
  <c r="AC943" i="4" l="1"/>
  <c r="Q946" i="4"/>
  <c r="R946" i="4" s="1"/>
  <c r="AO946" i="4"/>
  <c r="AB944" i="4"/>
  <c r="X945" i="4"/>
  <c r="Y944" i="4"/>
  <c r="S945" i="4"/>
  <c r="O947" i="4"/>
  <c r="W946" i="4"/>
  <c r="AA945" i="4"/>
  <c r="AL946" i="4"/>
  <c r="AC944" i="4" l="1"/>
  <c r="Q947" i="4"/>
  <c r="R947" i="4" s="1"/>
  <c r="AO947" i="4"/>
  <c r="AB945" i="4"/>
  <c r="Y945" i="4"/>
  <c r="X946" i="4"/>
  <c r="S946" i="4"/>
  <c r="O948" i="4"/>
  <c r="AL947" i="4"/>
  <c r="AA946" i="4"/>
  <c r="W947" i="4"/>
  <c r="AC945" i="4" l="1"/>
  <c r="Q948" i="4"/>
  <c r="R948" i="4" s="1"/>
  <c r="AO948" i="4"/>
  <c r="AB946" i="4"/>
  <c r="X947" i="4"/>
  <c r="Y946" i="4"/>
  <c r="S947" i="4"/>
  <c r="O949" i="4"/>
  <c r="W948" i="4"/>
  <c r="AL948" i="4"/>
  <c r="AA947" i="4"/>
  <c r="AC946" i="4" l="1"/>
  <c r="Q949" i="4"/>
  <c r="R949" i="4" s="1"/>
  <c r="AO949" i="4"/>
  <c r="AB947" i="4"/>
  <c r="Y947" i="4"/>
  <c r="X948" i="4"/>
  <c r="S948" i="4"/>
  <c r="O950" i="4"/>
  <c r="W949" i="4"/>
  <c r="AA948" i="4"/>
  <c r="AL949" i="4"/>
  <c r="AC947" i="4" l="1"/>
  <c r="Q950" i="4"/>
  <c r="R950" i="4" s="1"/>
  <c r="AO950" i="4"/>
  <c r="AB948" i="4"/>
  <c r="X949" i="4"/>
  <c r="Y948" i="4"/>
  <c r="S949" i="4"/>
  <c r="O951" i="4"/>
  <c r="W950" i="4"/>
  <c r="AA949" i="4"/>
  <c r="AL950" i="4"/>
  <c r="AC948" i="4" l="1"/>
  <c r="Q951" i="4"/>
  <c r="R951" i="4" s="1"/>
  <c r="AO951" i="4"/>
  <c r="AB949" i="4"/>
  <c r="Y949" i="4"/>
  <c r="X950" i="4"/>
  <c r="S950" i="4"/>
  <c r="O952" i="4"/>
  <c r="W951" i="4"/>
  <c r="AL951" i="4"/>
  <c r="AA950" i="4"/>
  <c r="AC949" i="4" l="1"/>
  <c r="Q952" i="4"/>
  <c r="R952" i="4" s="1"/>
  <c r="AO952" i="4"/>
  <c r="AB950" i="4"/>
  <c r="X951" i="4"/>
  <c r="Y950" i="4"/>
  <c r="S951" i="4"/>
  <c r="O953" i="4"/>
  <c r="AA951" i="4"/>
  <c r="AL952" i="4"/>
  <c r="W952" i="4"/>
  <c r="AC950" i="4" l="1"/>
  <c r="Q953" i="4"/>
  <c r="R953" i="4" s="1"/>
  <c r="AO953" i="4"/>
  <c r="AB951" i="4"/>
  <c r="Y951" i="4"/>
  <c r="X952" i="4"/>
  <c r="S952" i="4"/>
  <c r="O954" i="4"/>
  <c r="AA952" i="4"/>
  <c r="AL953" i="4"/>
  <c r="W953" i="4"/>
  <c r="AC951" i="4" l="1"/>
  <c r="Q954" i="4"/>
  <c r="R954" i="4" s="1"/>
  <c r="AO954" i="4"/>
  <c r="AB952" i="4"/>
  <c r="X953" i="4"/>
  <c r="Y952" i="4"/>
  <c r="S953" i="4"/>
  <c r="O955" i="4"/>
  <c r="AA953" i="4"/>
  <c r="W954" i="4"/>
  <c r="AL954" i="4"/>
  <c r="AC952" i="4" l="1"/>
  <c r="Q955" i="4"/>
  <c r="R955" i="4" s="1"/>
  <c r="AO955" i="4"/>
  <c r="AB953" i="4"/>
  <c r="Y953" i="4"/>
  <c r="X954" i="4"/>
  <c r="S954" i="4"/>
  <c r="O956" i="4"/>
  <c r="AA954" i="4"/>
  <c r="W955" i="4"/>
  <c r="AL955" i="4"/>
  <c r="AC953" i="4" l="1"/>
  <c r="Q956" i="4"/>
  <c r="R956" i="4" s="1"/>
  <c r="AO956" i="4"/>
  <c r="AB954" i="4"/>
  <c r="X955" i="4"/>
  <c r="Y954" i="4"/>
  <c r="S955" i="4"/>
  <c r="O957" i="4"/>
  <c r="AA955" i="4"/>
  <c r="W956" i="4"/>
  <c r="AL956" i="4"/>
  <c r="AC954" i="4" l="1"/>
  <c r="Q957" i="4"/>
  <c r="R957" i="4" s="1"/>
  <c r="AO957" i="4"/>
  <c r="Y955" i="4"/>
  <c r="AB955" i="4"/>
  <c r="X956" i="4"/>
  <c r="S956" i="4"/>
  <c r="O958" i="4"/>
  <c r="AA956" i="4"/>
  <c r="AL957" i="4"/>
  <c r="W957" i="4"/>
  <c r="AC955" i="4" l="1"/>
  <c r="Q958" i="4"/>
  <c r="R958" i="4" s="1"/>
  <c r="AO958" i="4"/>
  <c r="AB956" i="4"/>
  <c r="X957" i="4"/>
  <c r="Y956" i="4"/>
  <c r="S957" i="4"/>
  <c r="O959" i="4"/>
  <c r="W958" i="4"/>
  <c r="AL958" i="4"/>
  <c r="AA957" i="4"/>
  <c r="AC956" i="4" l="1"/>
  <c r="Q959" i="4"/>
  <c r="R959" i="4" s="1"/>
  <c r="AO959" i="4"/>
  <c r="Y957" i="4"/>
  <c r="AB957" i="4"/>
  <c r="X958" i="4"/>
  <c r="S958" i="4"/>
  <c r="O960" i="4"/>
  <c r="AA958" i="4"/>
  <c r="W959" i="4"/>
  <c r="AL959" i="4"/>
  <c r="AC957" i="4" l="1"/>
  <c r="Q960" i="4"/>
  <c r="R960" i="4" s="1"/>
  <c r="AO960" i="4"/>
  <c r="AB958" i="4"/>
  <c r="X959" i="4"/>
  <c r="Y958" i="4"/>
  <c r="S959" i="4"/>
  <c r="O961" i="4"/>
  <c r="AA959" i="4"/>
  <c r="AL960" i="4"/>
  <c r="W960" i="4"/>
  <c r="AC958" i="4" l="1"/>
  <c r="Q961" i="4"/>
  <c r="R961" i="4" s="1"/>
  <c r="AO961" i="4"/>
  <c r="AB959" i="4"/>
  <c r="Y959" i="4"/>
  <c r="X960" i="4"/>
  <c r="S960" i="4"/>
  <c r="O962" i="4"/>
  <c r="AA960" i="4"/>
  <c r="W961" i="4"/>
  <c r="AL961" i="4"/>
  <c r="AC959" i="4" l="1"/>
  <c r="Q962" i="4"/>
  <c r="R962" i="4" s="1"/>
  <c r="AO962" i="4"/>
  <c r="AB960" i="4"/>
  <c r="X961" i="4"/>
  <c r="Y960" i="4"/>
  <c r="S961" i="4"/>
  <c r="O963" i="4"/>
  <c r="AA961" i="4"/>
  <c r="W962" i="4"/>
  <c r="AL962" i="4"/>
  <c r="AC960" i="4" l="1"/>
  <c r="Q963" i="4"/>
  <c r="R963" i="4" s="1"/>
  <c r="AO963" i="4"/>
  <c r="AB961" i="4"/>
  <c r="Y961" i="4"/>
  <c r="X962" i="4"/>
  <c r="S962" i="4"/>
  <c r="O964" i="4"/>
  <c r="AA962" i="4"/>
  <c r="AL963" i="4"/>
  <c r="W963" i="4"/>
  <c r="AC961" i="4" l="1"/>
  <c r="Q964" i="4"/>
  <c r="R964" i="4" s="1"/>
  <c r="AO964" i="4"/>
  <c r="AB962" i="4"/>
  <c r="X963" i="4"/>
  <c r="Y962" i="4"/>
  <c r="S963" i="4"/>
  <c r="O965" i="4"/>
  <c r="AA963" i="4"/>
  <c r="W964" i="4"/>
  <c r="AL964" i="4"/>
  <c r="AC962" i="4" l="1"/>
  <c r="Q965" i="4"/>
  <c r="R965" i="4" s="1"/>
  <c r="AO965" i="4"/>
  <c r="AB963" i="4"/>
  <c r="Y963" i="4"/>
  <c r="X964" i="4"/>
  <c r="S964" i="4"/>
  <c r="O966" i="4"/>
  <c r="AA964" i="4"/>
  <c r="AL965" i="4"/>
  <c r="W965" i="4"/>
  <c r="AC963" i="4" l="1"/>
  <c r="Q966" i="4"/>
  <c r="R966" i="4" s="1"/>
  <c r="AO966" i="4"/>
  <c r="AB964" i="4"/>
  <c r="X965" i="4"/>
  <c r="Y964" i="4"/>
  <c r="S965" i="4"/>
  <c r="O967" i="4"/>
  <c r="AA965" i="4"/>
  <c r="W966" i="4"/>
  <c r="AL966" i="4"/>
  <c r="AC964" i="4" l="1"/>
  <c r="Q967" i="4"/>
  <c r="R967" i="4" s="1"/>
  <c r="AO967" i="4"/>
  <c r="Y965" i="4"/>
  <c r="AB965" i="4"/>
  <c r="X966" i="4"/>
  <c r="S966" i="4"/>
  <c r="O968" i="4"/>
  <c r="AA966" i="4"/>
  <c r="W967" i="4"/>
  <c r="AL967" i="4"/>
  <c r="AC965" i="4" l="1"/>
  <c r="Q968" i="4"/>
  <c r="R968" i="4" s="1"/>
  <c r="AO968" i="4"/>
  <c r="AB966" i="4"/>
  <c r="X967" i="4"/>
  <c r="Y966" i="4"/>
  <c r="S967" i="4"/>
  <c r="O969" i="4"/>
  <c r="AA967" i="4"/>
  <c r="W968" i="4"/>
  <c r="AL968" i="4"/>
  <c r="AC966" i="4" l="1"/>
  <c r="Q969" i="4"/>
  <c r="R969" i="4" s="1"/>
  <c r="AO969" i="4"/>
  <c r="Y967" i="4"/>
  <c r="AB967" i="4"/>
  <c r="X968" i="4"/>
  <c r="S968" i="4"/>
  <c r="O970" i="4"/>
  <c r="AA968" i="4"/>
  <c r="W969" i="4"/>
  <c r="AL969" i="4"/>
  <c r="AC967" i="4" l="1"/>
  <c r="Q970" i="4"/>
  <c r="R970" i="4" s="1"/>
  <c r="AO970" i="4"/>
  <c r="AB968" i="4"/>
  <c r="X969" i="4"/>
  <c r="Y968" i="4"/>
  <c r="S969" i="4"/>
  <c r="O971" i="4"/>
  <c r="AA969" i="4"/>
  <c r="AL970" i="4"/>
  <c r="W970" i="4"/>
  <c r="AC968" i="4" l="1"/>
  <c r="Q971" i="4"/>
  <c r="R971" i="4" s="1"/>
  <c r="AO971" i="4"/>
  <c r="AB969" i="4"/>
  <c r="Y969" i="4"/>
  <c r="X970" i="4"/>
  <c r="S970" i="4"/>
  <c r="O972" i="4"/>
  <c r="AA970" i="4"/>
  <c r="AL971" i="4"/>
  <c r="W971" i="4"/>
  <c r="AC969" i="4" l="1"/>
  <c r="Q972" i="4"/>
  <c r="R972" i="4" s="1"/>
  <c r="AO972" i="4"/>
  <c r="AB970" i="4"/>
  <c r="X971" i="4"/>
  <c r="Y970" i="4"/>
  <c r="S971" i="4"/>
  <c r="O973" i="4"/>
  <c r="AA971" i="4"/>
  <c r="AL972" i="4"/>
  <c r="W972" i="4"/>
  <c r="AC970" i="4" l="1"/>
  <c r="Q973" i="4"/>
  <c r="R973" i="4" s="1"/>
  <c r="AO973" i="4"/>
  <c r="AB971" i="4"/>
  <c r="Y971" i="4"/>
  <c r="X972" i="4"/>
  <c r="S972" i="4"/>
  <c r="O974" i="4"/>
  <c r="AA972" i="4"/>
  <c r="W973" i="4"/>
  <c r="AL973" i="4"/>
  <c r="AC971" i="4" l="1"/>
  <c r="Q974" i="4"/>
  <c r="R974" i="4" s="1"/>
  <c r="AO974" i="4"/>
  <c r="AB972" i="4"/>
  <c r="X973" i="4"/>
  <c r="Y972" i="4"/>
  <c r="S973" i="4"/>
  <c r="O975" i="4"/>
  <c r="AA973" i="4"/>
  <c r="AL974" i="4"/>
  <c r="W974" i="4"/>
  <c r="AC972" i="4" l="1"/>
  <c r="Q975" i="4"/>
  <c r="R975" i="4" s="1"/>
  <c r="AO975" i="4"/>
  <c r="AB973" i="4"/>
  <c r="Y973" i="4"/>
  <c r="X974" i="4"/>
  <c r="S974" i="4"/>
  <c r="O976" i="4"/>
  <c r="AA974" i="4"/>
  <c r="AL975" i="4"/>
  <c r="W975" i="4"/>
  <c r="AC973" i="4" l="1"/>
  <c r="Q976" i="4"/>
  <c r="R976" i="4" s="1"/>
  <c r="AO976" i="4"/>
  <c r="AB974" i="4"/>
  <c r="X975" i="4"/>
  <c r="Y974" i="4"/>
  <c r="S975" i="4"/>
  <c r="O977" i="4"/>
  <c r="AA975" i="4"/>
  <c r="W976" i="4"/>
  <c r="AL976" i="4"/>
  <c r="AC974" i="4" l="1"/>
  <c r="Q977" i="4"/>
  <c r="R977" i="4" s="1"/>
  <c r="AO977" i="4"/>
  <c r="AB975" i="4"/>
  <c r="Y975" i="4"/>
  <c r="X976" i="4"/>
  <c r="S976" i="4"/>
  <c r="O978" i="4"/>
  <c r="AA976" i="4"/>
  <c r="W977" i="4"/>
  <c r="AL977" i="4"/>
  <c r="AC975" i="4" l="1"/>
  <c r="Q978" i="4"/>
  <c r="R978" i="4" s="1"/>
  <c r="AO978" i="4"/>
  <c r="AB976" i="4"/>
  <c r="X977" i="4"/>
  <c r="Y976" i="4"/>
  <c r="S977" i="4"/>
  <c r="O979" i="4"/>
  <c r="AA977" i="4"/>
  <c r="AL978" i="4"/>
  <c r="W978" i="4"/>
  <c r="AC976" i="4" l="1"/>
  <c r="Q979" i="4"/>
  <c r="R979" i="4" s="1"/>
  <c r="AO979" i="4"/>
  <c r="AB977" i="4"/>
  <c r="Y977" i="4"/>
  <c r="X978" i="4"/>
  <c r="S978" i="4"/>
  <c r="O980" i="4"/>
  <c r="AA978" i="4"/>
  <c r="W979" i="4"/>
  <c r="AL979" i="4"/>
  <c r="AC977" i="4" l="1"/>
  <c r="Q980" i="4"/>
  <c r="R980" i="4" s="1"/>
  <c r="AO980" i="4"/>
  <c r="AB978" i="4"/>
  <c r="X979" i="4"/>
  <c r="Y978" i="4"/>
  <c r="S979" i="4"/>
  <c r="O981" i="4"/>
  <c r="AA979" i="4"/>
  <c r="AL980" i="4"/>
  <c r="W980" i="4"/>
  <c r="AC978" i="4" l="1"/>
  <c r="Q981" i="4"/>
  <c r="R981" i="4" s="1"/>
  <c r="AO981" i="4"/>
  <c r="Y979" i="4"/>
  <c r="AB979" i="4"/>
  <c r="X980" i="4"/>
  <c r="S980" i="4"/>
  <c r="O982" i="4"/>
  <c r="AA980" i="4"/>
  <c r="W981" i="4"/>
  <c r="AL981" i="4"/>
  <c r="AC979" i="4" l="1"/>
  <c r="Q982" i="4"/>
  <c r="R982" i="4" s="1"/>
  <c r="AO982" i="4"/>
  <c r="AB980" i="4"/>
  <c r="X981" i="4"/>
  <c r="Y980" i="4"/>
  <c r="S981" i="4"/>
  <c r="O983" i="4"/>
  <c r="AA981" i="4"/>
  <c r="AL982" i="4"/>
  <c r="W982" i="4"/>
  <c r="AC980" i="4" l="1"/>
  <c r="Q983" i="4"/>
  <c r="R983" i="4" s="1"/>
  <c r="AO983" i="4"/>
  <c r="AB981" i="4"/>
  <c r="Y981" i="4"/>
  <c r="X982" i="4"/>
  <c r="S982" i="4"/>
  <c r="O984" i="4"/>
  <c r="AA982" i="4"/>
  <c r="AL983" i="4"/>
  <c r="W983" i="4"/>
  <c r="AC981" i="4" l="1"/>
  <c r="Q984" i="4"/>
  <c r="R984" i="4" s="1"/>
  <c r="AO984" i="4"/>
  <c r="AB982" i="4"/>
  <c r="X983" i="4"/>
  <c r="Y982" i="4"/>
  <c r="S983" i="4"/>
  <c r="O985" i="4"/>
  <c r="AA983" i="4"/>
  <c r="AL984" i="4"/>
  <c r="W984" i="4"/>
  <c r="AC982" i="4" l="1"/>
  <c r="Q985" i="4"/>
  <c r="R985" i="4" s="1"/>
  <c r="AO985" i="4"/>
  <c r="Y983" i="4"/>
  <c r="AB983" i="4"/>
  <c r="X984" i="4"/>
  <c r="S984" i="4"/>
  <c r="O986" i="4"/>
  <c r="AA984" i="4"/>
  <c r="AL985" i="4"/>
  <c r="W985" i="4"/>
  <c r="AC983" i="4" l="1"/>
  <c r="Q986" i="4"/>
  <c r="R986" i="4" s="1"/>
  <c r="AO986" i="4"/>
  <c r="AB984" i="4"/>
  <c r="X985" i="4"/>
  <c r="Y984" i="4"/>
  <c r="S985" i="4"/>
  <c r="O987" i="4"/>
  <c r="AA985" i="4"/>
  <c r="AL986" i="4"/>
  <c r="W986" i="4"/>
  <c r="AC984" i="4" l="1"/>
  <c r="Q987" i="4"/>
  <c r="R987" i="4" s="1"/>
  <c r="AO987" i="4"/>
  <c r="AB985" i="4"/>
  <c r="Y985" i="4"/>
  <c r="X986" i="4"/>
  <c r="S986" i="4"/>
  <c r="O988" i="4"/>
  <c r="AA986" i="4"/>
  <c r="AL987" i="4"/>
  <c r="W987" i="4"/>
  <c r="AC985" i="4" l="1"/>
  <c r="Q988" i="4"/>
  <c r="R988" i="4" s="1"/>
  <c r="AO988" i="4"/>
  <c r="AB986" i="4"/>
  <c r="X987" i="4"/>
  <c r="Y986" i="4"/>
  <c r="S987" i="4"/>
  <c r="O989" i="4"/>
  <c r="AA987" i="4"/>
  <c r="W988" i="4"/>
  <c r="AL988" i="4"/>
  <c r="AC986" i="4" l="1"/>
  <c r="Q989" i="4"/>
  <c r="R989" i="4" s="1"/>
  <c r="AO989" i="4"/>
  <c r="AB987" i="4"/>
  <c r="Y987" i="4"/>
  <c r="X988" i="4"/>
  <c r="S988" i="4"/>
  <c r="O990" i="4"/>
  <c r="AA988" i="4"/>
  <c r="AL989" i="4"/>
  <c r="W989" i="4"/>
  <c r="AC987" i="4" l="1"/>
  <c r="Q990" i="4"/>
  <c r="R990" i="4" s="1"/>
  <c r="AO990" i="4"/>
  <c r="AB988" i="4"/>
  <c r="X989" i="4"/>
  <c r="Y988" i="4"/>
  <c r="S989" i="4"/>
  <c r="O991" i="4"/>
  <c r="AA989" i="4"/>
  <c r="W990" i="4"/>
  <c r="AL990" i="4"/>
  <c r="AC988" i="4" l="1"/>
  <c r="Q991" i="4"/>
  <c r="R991" i="4" s="1"/>
  <c r="AO991" i="4"/>
  <c r="AB989" i="4"/>
  <c r="Y989" i="4"/>
  <c r="X990" i="4"/>
  <c r="S990" i="4"/>
  <c r="O992" i="4"/>
  <c r="AA990" i="4"/>
  <c r="AL991" i="4"/>
  <c r="W991" i="4"/>
  <c r="AC989" i="4" l="1"/>
  <c r="Q992" i="4"/>
  <c r="R992" i="4" s="1"/>
  <c r="AO992" i="4"/>
  <c r="AB990" i="4"/>
  <c r="X991" i="4"/>
  <c r="Y990" i="4"/>
  <c r="S991" i="4"/>
  <c r="O993" i="4"/>
  <c r="AA991" i="4"/>
  <c r="W992" i="4"/>
  <c r="AL992" i="4"/>
  <c r="AC990" i="4" l="1"/>
  <c r="Q993" i="4"/>
  <c r="R993" i="4" s="1"/>
  <c r="AO993" i="4"/>
  <c r="AB991" i="4"/>
  <c r="Y991" i="4"/>
  <c r="X992" i="4"/>
  <c r="S992" i="4"/>
  <c r="O994" i="4"/>
  <c r="AA992" i="4"/>
  <c r="W993" i="4"/>
  <c r="AL993" i="4"/>
  <c r="AC991" i="4" l="1"/>
  <c r="Q994" i="4"/>
  <c r="R994" i="4" s="1"/>
  <c r="AO994" i="4"/>
  <c r="AB992" i="4"/>
  <c r="X993" i="4"/>
  <c r="Y992" i="4"/>
  <c r="S993" i="4"/>
  <c r="O995" i="4"/>
  <c r="AA993" i="4"/>
  <c r="W994" i="4"/>
  <c r="AL994" i="4"/>
  <c r="AC992" i="4" l="1"/>
  <c r="Q995" i="4"/>
  <c r="R995" i="4" s="1"/>
  <c r="AO995" i="4"/>
  <c r="Y993" i="4"/>
  <c r="AB993" i="4"/>
  <c r="X994" i="4"/>
  <c r="S994" i="4"/>
  <c r="O996" i="4"/>
  <c r="AA994" i="4"/>
  <c r="AL995" i="4"/>
  <c r="W995" i="4"/>
  <c r="AC993" i="4" l="1"/>
  <c r="Q996" i="4"/>
  <c r="R996" i="4" s="1"/>
  <c r="AO996" i="4"/>
  <c r="AB994" i="4"/>
  <c r="X995" i="4"/>
  <c r="Y994" i="4"/>
  <c r="S995" i="4"/>
  <c r="O997" i="4"/>
  <c r="AA995" i="4"/>
  <c r="W996" i="4"/>
  <c r="AL996" i="4"/>
  <c r="AC994" i="4" l="1"/>
  <c r="Q997" i="4"/>
  <c r="R997" i="4" s="1"/>
  <c r="AO997" i="4"/>
  <c r="AB995" i="4"/>
  <c r="Y995" i="4"/>
  <c r="X996" i="4"/>
  <c r="S996" i="4"/>
  <c r="O998" i="4"/>
  <c r="AA996" i="4"/>
  <c r="AL997" i="4"/>
  <c r="W997" i="4"/>
  <c r="AC995" i="4" l="1"/>
  <c r="Q998" i="4"/>
  <c r="R998" i="4" s="1"/>
  <c r="AO998" i="4"/>
  <c r="AB996" i="4"/>
  <c r="X997" i="4"/>
  <c r="Y996" i="4"/>
  <c r="S997" i="4"/>
  <c r="O999" i="4"/>
  <c r="AA997" i="4"/>
  <c r="W998" i="4"/>
  <c r="AL998" i="4"/>
  <c r="AC996" i="4" l="1"/>
  <c r="Q999" i="4"/>
  <c r="R999" i="4" s="1"/>
  <c r="AO999" i="4"/>
  <c r="Y997" i="4"/>
  <c r="AB997" i="4"/>
  <c r="X998" i="4"/>
  <c r="S998" i="4"/>
  <c r="O1000" i="4"/>
  <c r="AA998" i="4"/>
  <c r="W999" i="4"/>
  <c r="AL999" i="4"/>
  <c r="AC997" i="4" l="1"/>
  <c r="Q1000" i="4"/>
  <c r="R1000" i="4" s="1"/>
  <c r="AO1000" i="4"/>
  <c r="AB998" i="4"/>
  <c r="X999" i="4"/>
  <c r="Y998" i="4"/>
  <c r="S999" i="4"/>
  <c r="O1001" i="4"/>
  <c r="AA999" i="4"/>
  <c r="W1000" i="4"/>
  <c r="AL1000" i="4"/>
  <c r="AC998" i="4" l="1"/>
  <c r="Q1001" i="4"/>
  <c r="R1001" i="4" s="1"/>
  <c r="AO1001" i="4"/>
  <c r="AB999" i="4"/>
  <c r="Y999" i="4"/>
  <c r="X1000" i="4"/>
  <c r="S1000" i="4"/>
  <c r="O1002" i="4"/>
  <c r="AA1000" i="4"/>
  <c r="W1001" i="4"/>
  <c r="AL1001" i="4"/>
  <c r="AC999" i="4" l="1"/>
  <c r="Q1002" i="4"/>
  <c r="R1002" i="4" s="1"/>
  <c r="AO1002" i="4"/>
  <c r="Y1000" i="4"/>
  <c r="AB1000" i="4"/>
  <c r="X1001" i="4"/>
  <c r="S1001" i="4"/>
  <c r="O1003" i="4"/>
  <c r="AA1001" i="4"/>
  <c r="AL1002" i="4"/>
  <c r="W1002" i="4"/>
  <c r="Q1003" i="4" l="1"/>
  <c r="R1003" i="4" s="1"/>
  <c r="AO1003" i="4"/>
  <c r="Y1001" i="4"/>
  <c r="AB1001" i="4"/>
  <c r="AC1000" i="4"/>
  <c r="X1002" i="4"/>
  <c r="S1002" i="4"/>
  <c r="O1004" i="4"/>
  <c r="AA1002" i="4"/>
  <c r="W1003" i="4"/>
  <c r="AL1003" i="4"/>
  <c r="Q1004" i="4" l="1"/>
  <c r="R1004" i="4" s="1"/>
  <c r="AO1004" i="4"/>
  <c r="AC1001" i="4"/>
  <c r="AB1002" i="4"/>
  <c r="X1003" i="4"/>
  <c r="Y1002" i="4"/>
  <c r="S1003" i="4"/>
  <c r="O1005" i="4"/>
  <c r="AA1003" i="4"/>
  <c r="W1004" i="4"/>
  <c r="AA1004" i="4"/>
  <c r="AL1004" i="4"/>
  <c r="Q1005" i="4" l="1"/>
  <c r="R1005" i="4" s="1"/>
  <c r="AO1005" i="4"/>
  <c r="AC1002" i="4"/>
  <c r="AB1003" i="4"/>
  <c r="Y1003" i="4"/>
  <c r="X1004" i="4"/>
  <c r="S1004" i="4"/>
  <c r="O1006" i="4"/>
  <c r="W1005" i="4"/>
  <c r="AL1005" i="4"/>
  <c r="AA1005" i="4"/>
  <c r="Q1006" i="4" l="1"/>
  <c r="R1006" i="4" s="1"/>
  <c r="AO1006" i="4"/>
  <c r="AC1003" i="4"/>
  <c r="AB1004" i="4"/>
  <c r="X1005" i="4"/>
  <c r="Y1004" i="4"/>
  <c r="S1005" i="4"/>
  <c r="O1007" i="4"/>
  <c r="W1006" i="4"/>
  <c r="AL1006" i="4"/>
  <c r="AA1006" i="4"/>
  <c r="Q1007" i="4" l="1"/>
  <c r="R1007" i="4" s="1"/>
  <c r="AO1007" i="4"/>
  <c r="AC1004" i="4"/>
  <c r="AB1005" i="4"/>
  <c r="X1006" i="4"/>
  <c r="Y1005" i="4"/>
  <c r="S1006" i="4"/>
  <c r="O1008" i="4"/>
  <c r="W1007" i="4"/>
  <c r="AL1007" i="4"/>
  <c r="AA1007" i="4"/>
  <c r="Q1008" i="4" l="1"/>
  <c r="R1008" i="4" s="1"/>
  <c r="AO1008" i="4"/>
  <c r="AC1005" i="4"/>
  <c r="Y1006" i="4"/>
  <c r="AB1006" i="4"/>
  <c r="X1007" i="4"/>
  <c r="S1007" i="4"/>
  <c r="O1009" i="4"/>
  <c r="W1008" i="4"/>
  <c r="AL1008" i="4"/>
  <c r="AA1008" i="4"/>
  <c r="Q1009" i="4" l="1"/>
  <c r="R1009" i="4" s="1"/>
  <c r="AO1009" i="4"/>
  <c r="AC1006" i="4"/>
  <c r="AB1007" i="4"/>
  <c r="X1008" i="4"/>
  <c r="Y1007" i="4"/>
  <c r="S1008" i="4"/>
  <c r="O1010" i="4"/>
  <c r="W1009" i="4"/>
  <c r="AA1009" i="4"/>
  <c r="AL1009" i="4"/>
  <c r="Q1010" i="4" l="1"/>
  <c r="R1010" i="4" s="1"/>
  <c r="AO1010" i="4"/>
  <c r="AC1007" i="4"/>
  <c r="AB1008" i="4"/>
  <c r="Y1008" i="4"/>
  <c r="X1009" i="4"/>
  <c r="S1009" i="4"/>
  <c r="O1011" i="4"/>
  <c r="W1010" i="4"/>
  <c r="AA1010" i="4"/>
  <c r="AL1010" i="4"/>
  <c r="Q1011" i="4" l="1"/>
  <c r="R1011" i="4" s="1"/>
  <c r="AO1011" i="4"/>
  <c r="AC1008" i="4"/>
  <c r="AB1009" i="4"/>
  <c r="X1010" i="4"/>
  <c r="Y1009" i="4"/>
  <c r="S1010" i="4"/>
  <c r="O1012" i="4"/>
  <c r="W1011" i="4"/>
  <c r="AL1011" i="4"/>
  <c r="AA1011" i="4"/>
  <c r="Q1012" i="4" l="1"/>
  <c r="R1012" i="4" s="1"/>
  <c r="AO1012" i="4"/>
  <c r="AC1009" i="4"/>
  <c r="Y1010" i="4"/>
  <c r="AB1010" i="4"/>
  <c r="X1011" i="4"/>
  <c r="S1011" i="4"/>
  <c r="O1013" i="4"/>
  <c r="W1012" i="4"/>
  <c r="AL1012" i="4"/>
  <c r="Q1013" i="4" l="1"/>
  <c r="R1013" i="4" s="1"/>
  <c r="AO1013" i="4"/>
  <c r="AC1010" i="4"/>
  <c r="AB1011" i="4"/>
  <c r="X1012" i="4"/>
  <c r="Y1011" i="4"/>
  <c r="S1012" i="4"/>
  <c r="O1014" i="4"/>
  <c r="AA1012" i="4"/>
  <c r="W1013" i="4"/>
  <c r="AA1013" i="4"/>
  <c r="AL1013" i="4"/>
  <c r="Q1014" i="4" l="1"/>
  <c r="R1014" i="4" s="1"/>
  <c r="AO1014" i="4"/>
  <c r="AC1011" i="4"/>
  <c r="AB1012" i="4"/>
  <c r="Y1012" i="4"/>
  <c r="X1013" i="4"/>
  <c r="S1013" i="4"/>
  <c r="O1015" i="4"/>
  <c r="W1014" i="4"/>
  <c r="AA1014" i="4"/>
  <c r="AL1014" i="4"/>
  <c r="Q1015" i="4" l="1"/>
  <c r="R1015" i="4" s="1"/>
  <c r="AO1015" i="4"/>
  <c r="AC1012" i="4"/>
  <c r="AB1013" i="4"/>
  <c r="X1014" i="4"/>
  <c r="Y1013" i="4"/>
  <c r="S1014" i="4"/>
  <c r="O1016" i="4"/>
  <c r="W1015" i="4"/>
  <c r="AL1015" i="4"/>
  <c r="AA1015" i="4"/>
  <c r="Q1016" i="4" l="1"/>
  <c r="R1016" i="4" s="1"/>
  <c r="AO1016" i="4"/>
  <c r="AC1013" i="4"/>
  <c r="Y1014" i="4"/>
  <c r="AB1014" i="4"/>
  <c r="X1015" i="4"/>
  <c r="S1015" i="4"/>
  <c r="O1017" i="4"/>
  <c r="W1016" i="4"/>
  <c r="AA1016" i="4"/>
  <c r="AL1016" i="4"/>
  <c r="Q1017" i="4" l="1"/>
  <c r="R1017" i="4" s="1"/>
  <c r="AO1017" i="4"/>
  <c r="AC1014" i="4"/>
  <c r="AB1015" i="4"/>
  <c r="X1016" i="4"/>
  <c r="Y1015" i="4"/>
  <c r="S1016" i="4"/>
  <c r="O1018" i="4"/>
  <c r="W1017" i="4"/>
  <c r="AL1017" i="4"/>
  <c r="AA1017" i="4"/>
  <c r="Q1018" i="4" l="1"/>
  <c r="R1018" i="4" s="1"/>
  <c r="AO1018" i="4"/>
  <c r="AC1015" i="4"/>
  <c r="AB1016" i="4"/>
  <c r="Y1016" i="4"/>
  <c r="X1017" i="4"/>
  <c r="S1017" i="4"/>
  <c r="O1019" i="4"/>
  <c r="W1018" i="4"/>
  <c r="AL1018" i="4"/>
  <c r="Q1019" i="4" l="1"/>
  <c r="R1019" i="4" s="1"/>
  <c r="AO1019" i="4"/>
  <c r="AC1016" i="4"/>
  <c r="AB1017" i="4"/>
  <c r="X1018" i="4"/>
  <c r="Y1017" i="4"/>
  <c r="S1018" i="4"/>
  <c r="O1020" i="4"/>
  <c r="AA1018" i="4"/>
  <c r="W1019" i="4"/>
  <c r="AA1019" i="4"/>
  <c r="AL1019" i="4"/>
  <c r="Q1020" i="4" l="1"/>
  <c r="R1020" i="4" s="1"/>
  <c r="AO1020" i="4"/>
  <c r="AC1017" i="4"/>
  <c r="AB1018" i="4"/>
  <c r="Y1018" i="4"/>
  <c r="X1019" i="4"/>
  <c r="S1019" i="4"/>
  <c r="O1021" i="4"/>
  <c r="W1020" i="4"/>
  <c r="AL1020" i="4"/>
  <c r="AA1020" i="4"/>
  <c r="Q1021" i="4" l="1"/>
  <c r="R1021" i="4" s="1"/>
  <c r="AO1021" i="4"/>
  <c r="AC1018" i="4"/>
  <c r="AB1019" i="4"/>
  <c r="X1020" i="4"/>
  <c r="Y1019" i="4"/>
  <c r="S1020" i="4"/>
  <c r="O1022" i="4"/>
  <c r="W1021" i="4"/>
  <c r="AA1021" i="4"/>
  <c r="AL1021" i="4"/>
  <c r="Q1022" i="4" l="1"/>
  <c r="R1022" i="4" s="1"/>
  <c r="AO1022" i="4"/>
  <c r="AC1019" i="4"/>
  <c r="Y1020" i="4"/>
  <c r="AB1020" i="4"/>
  <c r="X1021" i="4"/>
  <c r="S1021" i="4"/>
  <c r="O1023" i="4"/>
  <c r="W1022" i="4"/>
  <c r="AL1022" i="4"/>
  <c r="AA1022" i="4"/>
  <c r="Q1023" i="4" l="1"/>
  <c r="R1023" i="4" s="1"/>
  <c r="AO1023" i="4"/>
  <c r="AC1020" i="4"/>
  <c r="AB1021" i="4"/>
  <c r="X1022" i="4"/>
  <c r="Y1021" i="4"/>
  <c r="S1022" i="4"/>
  <c r="O1024" i="4"/>
  <c r="W1023" i="4"/>
  <c r="AL1023" i="4"/>
  <c r="AA1023" i="4"/>
  <c r="Q1024" i="4" l="1"/>
  <c r="R1024" i="4" s="1"/>
  <c r="AO1024" i="4"/>
  <c r="AC1021" i="4"/>
  <c r="AB1022" i="4"/>
  <c r="Y1022" i="4"/>
  <c r="X1023" i="4"/>
  <c r="S1023" i="4"/>
  <c r="O1025" i="4"/>
  <c r="W1024" i="4"/>
  <c r="AL1024" i="4"/>
  <c r="AA1024" i="4"/>
  <c r="Q1025" i="4" l="1"/>
  <c r="R1025" i="4" s="1"/>
  <c r="AO1025" i="4"/>
  <c r="AC1022" i="4"/>
  <c r="AB1023" i="4"/>
  <c r="X1024" i="4"/>
  <c r="Y1023" i="4"/>
  <c r="S1024" i="4"/>
  <c r="O1026" i="4"/>
  <c r="W1025" i="4"/>
  <c r="AL1025" i="4"/>
  <c r="AA1025" i="4"/>
  <c r="Q1026" i="4" l="1"/>
  <c r="R1026" i="4" s="1"/>
  <c r="AO1026" i="4"/>
  <c r="AC1023" i="4"/>
  <c r="AB1024" i="4"/>
  <c r="Y1024" i="4"/>
  <c r="X1025" i="4"/>
  <c r="S1025" i="4"/>
  <c r="O1027" i="4"/>
  <c r="W1026" i="4"/>
  <c r="AA1026" i="4"/>
  <c r="AL1026" i="4"/>
  <c r="Q1027" i="4" l="1"/>
  <c r="R1027" i="4" s="1"/>
  <c r="AO1027" i="4"/>
  <c r="AC1024" i="4"/>
  <c r="AB1025" i="4"/>
  <c r="X1026" i="4"/>
  <c r="Y1025" i="4"/>
  <c r="S1026" i="4"/>
  <c r="O1028" i="4"/>
  <c r="W1027" i="4"/>
  <c r="AL1027" i="4"/>
  <c r="AA1027" i="4"/>
  <c r="Q1028" i="4" l="1"/>
  <c r="R1028" i="4" s="1"/>
  <c r="AO1028" i="4"/>
  <c r="AC1025" i="4"/>
  <c r="AB1026" i="4"/>
  <c r="Y1026" i="4"/>
  <c r="X1027" i="4"/>
  <c r="S1027" i="4"/>
  <c r="O1029" i="4"/>
  <c r="W1028" i="4"/>
  <c r="AL1028" i="4"/>
  <c r="AA1028" i="4"/>
  <c r="Q1029" i="4" l="1"/>
  <c r="R1029" i="4" s="1"/>
  <c r="AO1029" i="4"/>
  <c r="AC1026" i="4"/>
  <c r="AB1027" i="4"/>
  <c r="X1028" i="4"/>
  <c r="Y1027" i="4"/>
  <c r="S1028" i="4"/>
  <c r="O1030" i="4"/>
  <c r="W1029" i="4"/>
  <c r="AL1029" i="4"/>
  <c r="AA1029" i="4"/>
  <c r="Q1030" i="4" l="1"/>
  <c r="R1030" i="4" s="1"/>
  <c r="AO1030" i="4"/>
  <c r="AC1027" i="4"/>
  <c r="AB1028" i="4"/>
  <c r="Y1028" i="4"/>
  <c r="X1029" i="4"/>
  <c r="S1029" i="4"/>
  <c r="O1031" i="4"/>
  <c r="W1030" i="4"/>
  <c r="AL1030" i="4"/>
  <c r="Q1031" i="4" l="1"/>
  <c r="R1031" i="4" s="1"/>
  <c r="AO1031" i="4"/>
  <c r="AC1028" i="4"/>
  <c r="AB1029" i="4"/>
  <c r="X1030" i="4"/>
  <c r="Y1029" i="4"/>
  <c r="S1030" i="4"/>
  <c r="O1032" i="4"/>
  <c r="AA1030" i="4"/>
  <c r="W1031" i="4"/>
  <c r="AL1031" i="4"/>
  <c r="AA1031" i="4"/>
  <c r="Q1032" i="4" l="1"/>
  <c r="R1032" i="4" s="1"/>
  <c r="AO1032" i="4"/>
  <c r="AC1029" i="4"/>
  <c r="AB1030" i="4"/>
  <c r="Y1030" i="4"/>
  <c r="X1031" i="4"/>
  <c r="S1031" i="4"/>
  <c r="O1033" i="4"/>
  <c r="AL1032" i="4"/>
  <c r="W1032" i="4"/>
  <c r="AA1032" i="4"/>
  <c r="Q1033" i="4" l="1"/>
  <c r="R1033" i="4" s="1"/>
  <c r="AO1033" i="4"/>
  <c r="AC1030" i="4"/>
  <c r="AB1031" i="4"/>
  <c r="X1032" i="4"/>
  <c r="Y1031" i="4"/>
  <c r="S1032" i="4"/>
  <c r="O1034" i="4"/>
  <c r="AL1033" i="4"/>
  <c r="W1033" i="4"/>
  <c r="AA1033" i="4" s="1"/>
  <c r="Q1034" i="4" l="1"/>
  <c r="R1034" i="4" s="1"/>
  <c r="AO1034" i="4"/>
  <c r="AC1031" i="4"/>
  <c r="AB1032" i="4"/>
  <c r="Y1032" i="4"/>
  <c r="X1033" i="4"/>
  <c r="S1033" i="4"/>
  <c r="O1035" i="4"/>
  <c r="W1034" i="4"/>
  <c r="AA1034" i="4"/>
  <c r="AL1034" i="4"/>
  <c r="Q1035" i="4" l="1"/>
  <c r="R1035" i="4" s="1"/>
  <c r="AO1035" i="4"/>
  <c r="AC1032" i="4"/>
  <c r="AB1033" i="4"/>
  <c r="X1034" i="4"/>
  <c r="Y1033" i="4"/>
  <c r="S1034" i="4"/>
  <c r="O1036" i="4"/>
  <c r="W1035" i="4"/>
  <c r="AL1035" i="4"/>
  <c r="AA1035" i="4"/>
  <c r="Q1036" i="4" l="1"/>
  <c r="R1036" i="4" s="1"/>
  <c r="AO1036" i="4"/>
  <c r="AC1033" i="4"/>
  <c r="AB1034" i="4"/>
  <c r="Y1034" i="4"/>
  <c r="X1035" i="4"/>
  <c r="S1035" i="4"/>
  <c r="O1037" i="4"/>
  <c r="AL1036" i="4"/>
  <c r="W1036" i="4"/>
  <c r="AA1036" i="4" s="1"/>
  <c r="Q1037" i="4" l="1"/>
  <c r="R1037" i="4" s="1"/>
  <c r="AO1037" i="4"/>
  <c r="AC1034" i="4"/>
  <c r="AB1035" i="4"/>
  <c r="X1036" i="4"/>
  <c r="Y1035" i="4"/>
  <c r="S1036" i="4"/>
  <c r="O1038" i="4"/>
  <c r="AL1037" i="4"/>
  <c r="W1037" i="4"/>
  <c r="AA1037" i="4"/>
  <c r="Q1038" i="4" l="1"/>
  <c r="R1038" i="4" s="1"/>
  <c r="AO1038" i="4"/>
  <c r="AC1035" i="4"/>
  <c r="AB1036" i="4"/>
  <c r="Y1036" i="4"/>
  <c r="X1037" i="4"/>
  <c r="S1037" i="4"/>
  <c r="O1039" i="4"/>
  <c r="W1038" i="4"/>
  <c r="AA1038" i="4"/>
  <c r="AL1038" i="4"/>
  <c r="Q1039" i="4" l="1"/>
  <c r="R1039" i="4" s="1"/>
  <c r="AO1039" i="4"/>
  <c r="AC1036" i="4"/>
  <c r="AB1037" i="4"/>
  <c r="X1038" i="4"/>
  <c r="Y1037" i="4"/>
  <c r="S1038" i="4"/>
  <c r="O1040" i="4"/>
  <c r="W1039" i="4"/>
  <c r="AL1039" i="4"/>
  <c r="Q1040" i="4" l="1"/>
  <c r="R1040" i="4" s="1"/>
  <c r="AO1040" i="4"/>
  <c r="AC1037" i="4"/>
  <c r="AB1038" i="4"/>
  <c r="Y1038" i="4"/>
  <c r="X1039" i="4"/>
  <c r="S1039" i="4"/>
  <c r="O1041" i="4"/>
  <c r="AA1039" i="4"/>
  <c r="W1040" i="4"/>
  <c r="AL1040" i="4"/>
  <c r="AA1040" i="4"/>
  <c r="Q1041" i="4" l="1"/>
  <c r="R1041" i="4" s="1"/>
  <c r="AO1041" i="4"/>
  <c r="AC1038" i="4"/>
  <c r="AB1039" i="4"/>
  <c r="X1040" i="4"/>
  <c r="Y1039" i="4"/>
  <c r="S1040" i="4"/>
  <c r="O1042" i="4"/>
  <c r="AL1041" i="4"/>
  <c r="W1041" i="4"/>
  <c r="Q1042" i="4" l="1"/>
  <c r="R1042" i="4" s="1"/>
  <c r="AO1042" i="4"/>
  <c r="AC1039" i="4"/>
  <c r="Y1040" i="4"/>
  <c r="AB1040" i="4"/>
  <c r="X1041" i="4"/>
  <c r="S1041" i="4"/>
  <c r="O1043" i="4"/>
  <c r="AA1041" i="4"/>
  <c r="W1042" i="4"/>
  <c r="AL1042" i="4"/>
  <c r="Q1043" i="4" l="1"/>
  <c r="R1043" i="4" s="1"/>
  <c r="AO1043" i="4"/>
  <c r="AC1040" i="4"/>
  <c r="AB1041" i="4"/>
  <c r="X1042" i="4"/>
  <c r="Y1041" i="4"/>
  <c r="S1042" i="4"/>
  <c r="O1044" i="4"/>
  <c r="AA1042" i="4"/>
  <c r="W1043" i="4"/>
  <c r="AA1043" i="4"/>
  <c r="AL1043" i="4"/>
  <c r="Q1044" i="4" l="1"/>
  <c r="R1044" i="4" s="1"/>
  <c r="AO1044" i="4"/>
  <c r="AC1041" i="4"/>
  <c r="AB1042" i="4"/>
  <c r="Y1042" i="4"/>
  <c r="X1043" i="4"/>
  <c r="S1043" i="4"/>
  <c r="O1045" i="4"/>
  <c r="W1044" i="4"/>
  <c r="AL1044" i="4"/>
  <c r="AA1044" i="4"/>
  <c r="Q1045" i="4" l="1"/>
  <c r="R1045" i="4" s="1"/>
  <c r="AO1045" i="4"/>
  <c r="AC1042" i="4"/>
  <c r="AB1043" i="4"/>
  <c r="X1044" i="4"/>
  <c r="Y1043" i="4"/>
  <c r="S1044" i="4"/>
  <c r="O1046" i="4"/>
  <c r="W1045" i="4"/>
  <c r="AA1045" i="4"/>
  <c r="AL1045" i="4"/>
  <c r="Q1046" i="4" l="1"/>
  <c r="R1046" i="4" s="1"/>
  <c r="AO1046" i="4"/>
  <c r="AC1043" i="4"/>
  <c r="Y1044" i="4"/>
  <c r="AB1044" i="4"/>
  <c r="X1045" i="4"/>
  <c r="S1045" i="4"/>
  <c r="O1047" i="4"/>
  <c r="W1046" i="4"/>
  <c r="AA1046" i="4"/>
  <c r="AL1046" i="4"/>
  <c r="Q1047" i="4" l="1"/>
  <c r="R1047" i="4" s="1"/>
  <c r="AO1047" i="4"/>
  <c r="AC1044" i="4"/>
  <c r="AB1045" i="4"/>
  <c r="X1046" i="4"/>
  <c r="Y1045" i="4"/>
  <c r="S1046" i="4"/>
  <c r="O1048" i="4"/>
  <c r="W1047" i="4"/>
  <c r="AL1047" i="4"/>
  <c r="Q1048" i="4" l="1"/>
  <c r="R1048" i="4" s="1"/>
  <c r="AO1048" i="4"/>
  <c r="AC1045" i="4"/>
  <c r="Y1046" i="4"/>
  <c r="AB1046" i="4"/>
  <c r="X1047" i="4"/>
  <c r="S1047" i="4"/>
  <c r="O1049" i="4"/>
  <c r="AA1047" i="4"/>
  <c r="W1048" i="4"/>
  <c r="AL1048" i="4"/>
  <c r="AA1048" i="4"/>
  <c r="Q1049" i="4" l="1"/>
  <c r="R1049" i="4" s="1"/>
  <c r="AO1049" i="4"/>
  <c r="AC1046" i="4"/>
  <c r="AB1047" i="4"/>
  <c r="X1048" i="4"/>
  <c r="Y1047" i="4"/>
  <c r="S1048" i="4"/>
  <c r="O1050" i="4"/>
  <c r="W1049" i="4"/>
  <c r="AA1049" i="4"/>
  <c r="AL1049" i="4"/>
  <c r="Q1050" i="4" l="1"/>
  <c r="R1050" i="4" s="1"/>
  <c r="AO1050" i="4"/>
  <c r="AC1047" i="4"/>
  <c r="AB1048" i="4"/>
  <c r="Y1048" i="4"/>
  <c r="X1049" i="4"/>
  <c r="S1049" i="4"/>
  <c r="O1051" i="4"/>
  <c r="W1050" i="4"/>
  <c r="AA1050" i="4"/>
  <c r="AL1050" i="4"/>
  <c r="Q1051" i="4" l="1"/>
  <c r="R1051" i="4" s="1"/>
  <c r="AO1051" i="4"/>
  <c r="AC1048" i="4"/>
  <c r="AB1049" i="4"/>
  <c r="X1050" i="4"/>
  <c r="Y1049" i="4"/>
  <c r="S1050" i="4"/>
  <c r="O1052" i="4"/>
  <c r="AL1051" i="4"/>
  <c r="W1051" i="4"/>
  <c r="Q1052" i="4" l="1"/>
  <c r="R1052" i="4" s="1"/>
  <c r="AO1052" i="4"/>
  <c r="AC1049" i="4"/>
  <c r="AB1050" i="4"/>
  <c r="Y1050" i="4"/>
  <c r="X1051" i="4"/>
  <c r="S1051" i="4"/>
  <c r="O1053" i="4"/>
  <c r="AA1051" i="4"/>
  <c r="W1052" i="4"/>
  <c r="AL1052" i="4"/>
  <c r="AA1052" i="4"/>
  <c r="Q1053" i="4" l="1"/>
  <c r="R1053" i="4" s="1"/>
  <c r="AO1053" i="4"/>
  <c r="AC1050" i="4"/>
  <c r="AB1051" i="4"/>
  <c r="X1052" i="4"/>
  <c r="Y1051" i="4"/>
  <c r="S1052" i="4"/>
  <c r="O1054" i="4"/>
  <c r="W1053" i="4"/>
  <c r="AL1053" i="4"/>
  <c r="AA1053" i="4"/>
  <c r="Q1054" i="4" l="1"/>
  <c r="R1054" i="4" s="1"/>
  <c r="AO1054" i="4"/>
  <c r="AC1051" i="4"/>
  <c r="AB1052" i="4"/>
  <c r="Y1052" i="4"/>
  <c r="X1053" i="4"/>
  <c r="S1053" i="4"/>
  <c r="O1055" i="4"/>
  <c r="AL1054" i="4"/>
  <c r="W1054" i="4"/>
  <c r="Q1055" i="4" l="1"/>
  <c r="R1055" i="4" s="1"/>
  <c r="AO1055" i="4"/>
  <c r="AC1052" i="4"/>
  <c r="AB1053" i="4"/>
  <c r="X1054" i="4"/>
  <c r="Y1053" i="4"/>
  <c r="S1054" i="4"/>
  <c r="O1056" i="4"/>
  <c r="AA1054" i="4"/>
  <c r="W1055" i="4"/>
  <c r="AA1055" i="4"/>
  <c r="AL1055" i="4"/>
  <c r="Q1056" i="4" l="1"/>
  <c r="R1056" i="4" s="1"/>
  <c r="AO1056" i="4"/>
  <c r="AC1053" i="4"/>
  <c r="AB1054" i="4"/>
  <c r="Y1054" i="4"/>
  <c r="X1055" i="4"/>
  <c r="S1055" i="4"/>
  <c r="O1057" i="4"/>
  <c r="W1056" i="4"/>
  <c r="AL1056" i="4"/>
  <c r="AA1056" i="4"/>
  <c r="Q1057" i="4" l="1"/>
  <c r="R1057" i="4" s="1"/>
  <c r="AO1057" i="4"/>
  <c r="AC1054" i="4"/>
  <c r="AB1055" i="4"/>
  <c r="X1056" i="4"/>
  <c r="Y1055" i="4"/>
  <c r="S1056" i="4"/>
  <c r="O1058" i="4"/>
  <c r="W1057" i="4"/>
  <c r="AA1057" i="4"/>
  <c r="AL1057" i="4"/>
  <c r="Q1058" i="4" l="1"/>
  <c r="R1058" i="4" s="1"/>
  <c r="AO1058" i="4"/>
  <c r="AC1055" i="4"/>
  <c r="AB1056" i="4"/>
  <c r="Y1056" i="4"/>
  <c r="X1057" i="4"/>
  <c r="S1057" i="4"/>
  <c r="O1059" i="4"/>
  <c r="W1058" i="4"/>
  <c r="AL1058" i="4"/>
  <c r="AA1058" i="4"/>
  <c r="Q1059" i="4" l="1"/>
  <c r="R1059" i="4" s="1"/>
  <c r="AO1059" i="4"/>
  <c r="AC1056" i="4"/>
  <c r="AB1057" i="4"/>
  <c r="X1058" i="4"/>
  <c r="Y1057" i="4"/>
  <c r="S1058" i="4"/>
  <c r="O1060" i="4"/>
  <c r="W1059" i="4"/>
  <c r="AL1059" i="4"/>
  <c r="AA1059" i="4"/>
  <c r="Q1060" i="4" l="1"/>
  <c r="R1060" i="4" s="1"/>
  <c r="AO1060" i="4"/>
  <c r="AC1057" i="4"/>
  <c r="AB1058" i="4"/>
  <c r="Y1058" i="4"/>
  <c r="X1059" i="4"/>
  <c r="S1059" i="4"/>
  <c r="O1061" i="4"/>
  <c r="W1060" i="4"/>
  <c r="AA1060" i="4"/>
  <c r="AL1060" i="4"/>
  <c r="Q1061" i="4" l="1"/>
  <c r="R1061" i="4" s="1"/>
  <c r="AO1061" i="4"/>
  <c r="AC1058" i="4"/>
  <c r="AB1059" i="4"/>
  <c r="X1060" i="4"/>
  <c r="Y1059" i="4"/>
  <c r="S1060" i="4"/>
  <c r="O1062" i="4"/>
  <c r="W1061" i="4"/>
  <c r="AA1061" i="4"/>
  <c r="AL1061" i="4"/>
  <c r="Q1062" i="4" l="1"/>
  <c r="R1062" i="4" s="1"/>
  <c r="AO1062" i="4"/>
  <c r="AC1059" i="4"/>
  <c r="AB1060" i="4"/>
  <c r="Y1060" i="4"/>
  <c r="X1061" i="4"/>
  <c r="S1061" i="4"/>
  <c r="O1063" i="4"/>
  <c r="W1062" i="4"/>
  <c r="AL1062" i="4"/>
  <c r="AA1062" i="4"/>
  <c r="Q1063" i="4" l="1"/>
  <c r="R1063" i="4" s="1"/>
  <c r="AO1063" i="4"/>
  <c r="AC1060" i="4"/>
  <c r="AB1061" i="4"/>
  <c r="X1062" i="4"/>
  <c r="Y1061" i="4"/>
  <c r="S1062" i="4"/>
  <c r="O1064" i="4"/>
  <c r="W1063" i="4"/>
  <c r="AL1063" i="4"/>
  <c r="AA1063" i="4"/>
  <c r="Q1064" i="4" l="1"/>
  <c r="R1064" i="4" s="1"/>
  <c r="AO1064" i="4"/>
  <c r="AC1061" i="4"/>
  <c r="AB1062" i="4"/>
  <c r="Y1062" i="4"/>
  <c r="X1063" i="4"/>
  <c r="S1063" i="4"/>
  <c r="O1065" i="4"/>
  <c r="W1064" i="4"/>
  <c r="AL1064" i="4"/>
  <c r="AA1064" i="4"/>
  <c r="Q1065" i="4" l="1"/>
  <c r="R1065" i="4" s="1"/>
  <c r="AO1065" i="4"/>
  <c r="AC1062" i="4"/>
  <c r="AB1063" i="4"/>
  <c r="X1064" i="4"/>
  <c r="Y1063" i="4"/>
  <c r="S1064" i="4"/>
  <c r="O1066" i="4"/>
  <c r="W1065" i="4"/>
  <c r="AL1065" i="4"/>
  <c r="AA1065" i="4"/>
  <c r="Q1066" i="4" l="1"/>
  <c r="R1066" i="4" s="1"/>
  <c r="AO1066" i="4"/>
  <c r="AC1063" i="4"/>
  <c r="AB1064" i="4"/>
  <c r="Y1064" i="4"/>
  <c r="X1065" i="4"/>
  <c r="S1065" i="4"/>
  <c r="O1067" i="4"/>
  <c r="W1066" i="4"/>
  <c r="AL1066" i="4"/>
  <c r="AA1066" i="4"/>
  <c r="Q1067" i="4" l="1"/>
  <c r="R1067" i="4" s="1"/>
  <c r="AO1067" i="4"/>
  <c r="AC1064" i="4"/>
  <c r="AB1065" i="4"/>
  <c r="X1066" i="4"/>
  <c r="Y1065" i="4"/>
  <c r="S1066" i="4"/>
  <c r="O1068" i="4"/>
  <c r="W1067" i="4"/>
  <c r="AA1067" i="4"/>
  <c r="AL1067" i="4"/>
  <c r="Q1068" i="4" l="1"/>
  <c r="R1068" i="4" s="1"/>
  <c r="AO1068" i="4"/>
  <c r="AC1065" i="4"/>
  <c r="AB1066" i="4"/>
  <c r="Y1066" i="4"/>
  <c r="X1067" i="4"/>
  <c r="S1067" i="4"/>
  <c r="O1069" i="4"/>
  <c r="W1068" i="4"/>
  <c r="AA1068" i="4"/>
  <c r="AL1068" i="4"/>
  <c r="Q1069" i="4" l="1"/>
  <c r="R1069" i="4" s="1"/>
  <c r="AO1069" i="4"/>
  <c r="AC1066" i="4"/>
  <c r="AB1067" i="4"/>
  <c r="X1068" i="4"/>
  <c r="Y1067" i="4"/>
  <c r="S1068" i="4"/>
  <c r="O1070" i="4"/>
  <c r="W1069" i="4"/>
  <c r="AL1069" i="4"/>
  <c r="AA1069" i="4"/>
  <c r="Q1070" i="4" l="1"/>
  <c r="R1070" i="4" s="1"/>
  <c r="AO1070" i="4"/>
  <c r="AC1067" i="4"/>
  <c r="AB1068" i="4"/>
  <c r="Y1068" i="4"/>
  <c r="X1069" i="4"/>
  <c r="S1069" i="4"/>
  <c r="O1071" i="4"/>
  <c r="W1070" i="4"/>
  <c r="AL1070" i="4"/>
  <c r="AA1070" i="4"/>
  <c r="Q1071" i="4" l="1"/>
  <c r="R1071" i="4" s="1"/>
  <c r="AO1071" i="4"/>
  <c r="AC1068" i="4"/>
  <c r="AB1069" i="4"/>
  <c r="X1070" i="4"/>
  <c r="Y1069" i="4"/>
  <c r="S1070" i="4"/>
  <c r="O1072" i="4"/>
  <c r="W1071" i="4"/>
  <c r="AL1071" i="4"/>
  <c r="AA1071" i="4"/>
  <c r="Q1072" i="4" l="1"/>
  <c r="R1072" i="4" s="1"/>
  <c r="AO1072" i="4"/>
  <c r="AC1069" i="4"/>
  <c r="Y1070" i="4"/>
  <c r="AB1070" i="4"/>
  <c r="X1071" i="4"/>
  <c r="S1071" i="4"/>
  <c r="O1073" i="4"/>
  <c r="W1072" i="4"/>
  <c r="AA1072" i="4"/>
  <c r="AL1072" i="4"/>
  <c r="Q1073" i="4" l="1"/>
  <c r="R1073" i="4" s="1"/>
  <c r="AO1073" i="4"/>
  <c r="AC1070" i="4"/>
  <c r="AB1071" i="4"/>
  <c r="X1072" i="4"/>
  <c r="Y1071" i="4"/>
  <c r="S1072" i="4"/>
  <c r="O1074" i="4"/>
  <c r="W1073" i="4"/>
  <c r="AL1073" i="4"/>
  <c r="AA1073" i="4"/>
  <c r="Q1074" i="4" l="1"/>
  <c r="R1074" i="4" s="1"/>
  <c r="AO1074" i="4"/>
  <c r="AC1071" i="4"/>
  <c r="AB1072" i="4"/>
  <c r="Y1072" i="4"/>
  <c r="X1073" i="4"/>
  <c r="S1073" i="4"/>
  <c r="O1075" i="4"/>
  <c r="W1074" i="4"/>
  <c r="AL1074" i="4"/>
  <c r="AA1074" i="4"/>
  <c r="Q1075" i="4" l="1"/>
  <c r="R1075" i="4" s="1"/>
  <c r="AO1075" i="4"/>
  <c r="AC1072" i="4"/>
  <c r="AB1073" i="4"/>
  <c r="X1074" i="4"/>
  <c r="Y1073" i="4"/>
  <c r="S1074" i="4"/>
  <c r="O1076" i="4"/>
  <c r="W1075" i="4"/>
  <c r="AL1075" i="4"/>
  <c r="AA1075" i="4"/>
  <c r="Q1076" i="4" l="1"/>
  <c r="R1076" i="4" s="1"/>
  <c r="AO1076" i="4"/>
  <c r="AC1073" i="4"/>
  <c r="Y1074" i="4"/>
  <c r="AB1074" i="4"/>
  <c r="X1075" i="4"/>
  <c r="S1075" i="4"/>
  <c r="O1077" i="4"/>
  <c r="W1076" i="4"/>
  <c r="AL1076" i="4"/>
  <c r="Q1077" i="4" l="1"/>
  <c r="R1077" i="4" s="1"/>
  <c r="AO1077" i="4"/>
  <c r="AC1074" i="4"/>
  <c r="AB1075" i="4"/>
  <c r="X1076" i="4"/>
  <c r="Y1075" i="4"/>
  <c r="S1076" i="4"/>
  <c r="O1078" i="4"/>
  <c r="AA1076" i="4"/>
  <c r="W1077" i="4"/>
  <c r="AL1077" i="4"/>
  <c r="AA1077" i="4"/>
  <c r="Q1078" i="4" l="1"/>
  <c r="R1078" i="4" s="1"/>
  <c r="AO1078" i="4"/>
  <c r="AC1075" i="4"/>
  <c r="Y1076" i="4"/>
  <c r="AB1076" i="4"/>
  <c r="X1077" i="4"/>
  <c r="S1077" i="4"/>
  <c r="O1079" i="4"/>
  <c r="AL1078" i="4"/>
  <c r="W1078" i="4"/>
  <c r="AA1078" i="4"/>
  <c r="Q1079" i="4" l="1"/>
  <c r="R1079" i="4" s="1"/>
  <c r="AO1079" i="4"/>
  <c r="AC1076" i="4"/>
  <c r="AB1077" i="4"/>
  <c r="X1078" i="4"/>
  <c r="Y1077" i="4"/>
  <c r="S1078" i="4"/>
  <c r="O1080" i="4"/>
  <c r="W1079" i="4"/>
  <c r="AL1079" i="4"/>
  <c r="AA1079" i="4"/>
  <c r="Q1080" i="4" l="1"/>
  <c r="R1080" i="4" s="1"/>
  <c r="AO1080" i="4"/>
  <c r="AC1077" i="4"/>
  <c r="AB1078" i="4"/>
  <c r="Y1078" i="4"/>
  <c r="X1079" i="4"/>
  <c r="S1079" i="4"/>
  <c r="O1081" i="4"/>
  <c r="W1080" i="4"/>
  <c r="AL1080" i="4"/>
  <c r="AA1080" i="4"/>
  <c r="Q1081" i="4" l="1"/>
  <c r="R1081" i="4" s="1"/>
  <c r="AO1081" i="4"/>
  <c r="AC1078" i="4"/>
  <c r="AB1079" i="4"/>
  <c r="X1080" i="4"/>
  <c r="Y1079" i="4"/>
  <c r="S1080" i="4"/>
  <c r="O1082" i="4"/>
  <c r="W1081" i="4"/>
  <c r="AL1081" i="4"/>
  <c r="AA1081" i="4"/>
  <c r="Q1082" i="4" l="1"/>
  <c r="R1082" i="4" s="1"/>
  <c r="AO1082" i="4"/>
  <c r="AC1079" i="4"/>
  <c r="AB1080" i="4"/>
  <c r="Y1080" i="4"/>
  <c r="X1081" i="4"/>
  <c r="S1081" i="4"/>
  <c r="O1083" i="4"/>
  <c r="W1082" i="4"/>
  <c r="AL1082" i="4"/>
  <c r="AA1082" i="4"/>
  <c r="Q1083" i="4" l="1"/>
  <c r="R1083" i="4" s="1"/>
  <c r="AO1083" i="4"/>
  <c r="AC1080" i="4"/>
  <c r="AB1081" i="4"/>
  <c r="X1082" i="4"/>
  <c r="Y1081" i="4"/>
  <c r="S1082" i="4"/>
  <c r="O1084" i="4"/>
  <c r="AL1083" i="4"/>
  <c r="W1083" i="4"/>
  <c r="Q1084" i="4" l="1"/>
  <c r="R1084" i="4" s="1"/>
  <c r="AO1084" i="4"/>
  <c r="AC1081" i="4"/>
  <c r="AB1082" i="4"/>
  <c r="Y1082" i="4"/>
  <c r="X1083" i="4"/>
  <c r="S1083" i="4"/>
  <c r="O1085" i="4"/>
  <c r="AA1083" i="4"/>
  <c r="W1084" i="4"/>
  <c r="AL1084" i="4"/>
  <c r="AA1084" i="4"/>
  <c r="Q1085" i="4" l="1"/>
  <c r="R1085" i="4" s="1"/>
  <c r="AO1085" i="4"/>
  <c r="AC1082" i="4"/>
  <c r="AB1083" i="4"/>
  <c r="X1084" i="4"/>
  <c r="Y1083" i="4"/>
  <c r="S1084" i="4"/>
  <c r="O1086" i="4"/>
  <c r="W1085" i="4"/>
  <c r="AL1085" i="4"/>
  <c r="AA1085" i="4"/>
  <c r="Q1086" i="4" l="1"/>
  <c r="R1086" i="4" s="1"/>
  <c r="AO1086" i="4"/>
  <c r="AC1083" i="4"/>
  <c r="Y1084" i="4"/>
  <c r="AB1084" i="4"/>
  <c r="X1085" i="4"/>
  <c r="S1085" i="4"/>
  <c r="O1087" i="4"/>
  <c r="AL1086" i="4"/>
  <c r="W1086" i="4"/>
  <c r="Q1087" i="4" l="1"/>
  <c r="R1087" i="4" s="1"/>
  <c r="AO1087" i="4"/>
  <c r="AC1084" i="4"/>
  <c r="AB1085" i="4"/>
  <c r="X1086" i="4"/>
  <c r="Y1085" i="4"/>
  <c r="S1086" i="4"/>
  <c r="O1088" i="4"/>
  <c r="AA1086" i="4"/>
  <c r="W1087" i="4"/>
  <c r="AA1087" i="4"/>
  <c r="AL1087" i="4"/>
  <c r="Q1088" i="4" l="1"/>
  <c r="R1088" i="4" s="1"/>
  <c r="AO1088" i="4"/>
  <c r="AC1085" i="4"/>
  <c r="AB1086" i="4"/>
  <c r="Y1086" i="4"/>
  <c r="X1087" i="4"/>
  <c r="S1087" i="4"/>
  <c r="O1089" i="4"/>
  <c r="AL1088" i="4"/>
  <c r="W1088" i="4"/>
  <c r="Q1089" i="4" l="1"/>
  <c r="R1089" i="4" s="1"/>
  <c r="AO1089" i="4"/>
  <c r="AC1086" i="4"/>
  <c r="AB1087" i="4"/>
  <c r="X1088" i="4"/>
  <c r="Y1087" i="4"/>
  <c r="S1088" i="4"/>
  <c r="O1090" i="4"/>
  <c r="AA1088" i="4"/>
  <c r="W1089" i="4"/>
  <c r="AL1089" i="4"/>
  <c r="Q1090" i="4" l="1"/>
  <c r="R1090" i="4" s="1"/>
  <c r="AO1090" i="4"/>
  <c r="AC1087" i="4"/>
  <c r="AB1088" i="4"/>
  <c r="Y1088" i="4"/>
  <c r="X1089" i="4"/>
  <c r="S1089" i="4"/>
  <c r="O1091" i="4"/>
  <c r="AA1089" i="4"/>
  <c r="AL1090" i="4"/>
  <c r="W1090" i="4"/>
  <c r="Q1091" i="4" l="1"/>
  <c r="R1091" i="4" s="1"/>
  <c r="AO1091" i="4"/>
  <c r="AC1088" i="4"/>
  <c r="AB1089" i="4"/>
  <c r="X1090" i="4"/>
  <c r="Y1089" i="4"/>
  <c r="S1090" i="4"/>
  <c r="O1092" i="4"/>
  <c r="AA1090" i="4"/>
  <c r="AL1091" i="4"/>
  <c r="W1091" i="4"/>
  <c r="Q1092" i="4" l="1"/>
  <c r="R1092" i="4" s="1"/>
  <c r="AO1092" i="4"/>
  <c r="AC1089" i="4"/>
  <c r="Y1090" i="4"/>
  <c r="AB1090" i="4"/>
  <c r="X1091" i="4"/>
  <c r="S1091" i="4"/>
  <c r="O1093" i="4"/>
  <c r="AA1091" i="4"/>
  <c r="W1092" i="4"/>
  <c r="AA1092" i="4"/>
  <c r="AL1092" i="4"/>
  <c r="Q1093" i="4" l="1"/>
  <c r="R1093" i="4" s="1"/>
  <c r="AO1093" i="4"/>
  <c r="AC1090" i="4"/>
  <c r="AB1091" i="4"/>
  <c r="X1092" i="4"/>
  <c r="Y1091" i="4"/>
  <c r="S1092" i="4"/>
  <c r="O1094" i="4"/>
  <c r="W1093" i="4"/>
  <c r="AA1093" i="4"/>
  <c r="AL1093" i="4"/>
  <c r="Q1094" i="4" l="1"/>
  <c r="R1094" i="4" s="1"/>
  <c r="AO1094" i="4"/>
  <c r="AC1091" i="4"/>
  <c r="AB1092" i="4"/>
  <c r="Y1092" i="4"/>
  <c r="X1093" i="4"/>
  <c r="S1093" i="4"/>
  <c r="O1095" i="4"/>
  <c r="AL1094" i="4"/>
  <c r="W1094" i="4"/>
  <c r="AA1094" i="4"/>
  <c r="Q1095" i="4" l="1"/>
  <c r="R1095" i="4" s="1"/>
  <c r="AO1095" i="4"/>
  <c r="AC1092" i="4"/>
  <c r="AB1093" i="4"/>
  <c r="X1094" i="4"/>
  <c r="Y1093" i="4"/>
  <c r="S1094" i="4"/>
  <c r="O1096" i="4"/>
  <c r="AL1095" i="4"/>
  <c r="W1095" i="4"/>
  <c r="Q1096" i="4" l="1"/>
  <c r="R1096" i="4" s="1"/>
  <c r="AO1096" i="4"/>
  <c r="AC1093" i="4"/>
  <c r="AB1094" i="4"/>
  <c r="Y1094" i="4"/>
  <c r="X1095" i="4"/>
  <c r="S1095" i="4"/>
  <c r="O1097" i="4"/>
  <c r="AA1095" i="4"/>
  <c r="W1096" i="4"/>
  <c r="AL1096" i="4"/>
  <c r="Q1097" i="4" l="1"/>
  <c r="R1097" i="4" s="1"/>
  <c r="AO1097" i="4"/>
  <c r="AC1094" i="4"/>
  <c r="AB1095" i="4"/>
  <c r="X1096" i="4"/>
  <c r="Y1095" i="4"/>
  <c r="S1096" i="4"/>
  <c r="O1098" i="4"/>
  <c r="AA1096" i="4"/>
  <c r="W1097" i="4"/>
  <c r="AA1097" i="4"/>
  <c r="AL1097" i="4"/>
  <c r="Q1098" i="4" l="1"/>
  <c r="R1098" i="4" s="1"/>
  <c r="AO1098" i="4"/>
  <c r="AC1095" i="4"/>
  <c r="AB1096" i="4"/>
  <c r="Y1096" i="4"/>
  <c r="X1097" i="4"/>
  <c r="S1097" i="4"/>
  <c r="O1099" i="4"/>
  <c r="W1098" i="4"/>
  <c r="AL1098" i="4"/>
  <c r="Q1099" i="4" l="1"/>
  <c r="R1099" i="4" s="1"/>
  <c r="AO1099" i="4"/>
  <c r="AC1096" i="4"/>
  <c r="AB1097" i="4"/>
  <c r="X1098" i="4"/>
  <c r="Y1097" i="4"/>
  <c r="S1098" i="4"/>
  <c r="O1100" i="4"/>
  <c r="AA1098" i="4"/>
  <c r="AL1099" i="4"/>
  <c r="W1099" i="4"/>
  <c r="AA1099" i="4"/>
  <c r="Q1100" i="4" l="1"/>
  <c r="R1100" i="4" s="1"/>
  <c r="AO1100" i="4"/>
  <c r="AC1097" i="4"/>
  <c r="AB1098" i="4"/>
  <c r="Y1098" i="4"/>
  <c r="X1099" i="4"/>
  <c r="S1099" i="4"/>
  <c r="O1101" i="4"/>
  <c r="W1100" i="4"/>
  <c r="AL1100" i="4"/>
  <c r="AA1100" i="4"/>
  <c r="Q1101" i="4" l="1"/>
  <c r="R1101" i="4" s="1"/>
  <c r="AO1101" i="4"/>
  <c r="AC1098" i="4"/>
  <c r="AB1099" i="4"/>
  <c r="X1100" i="4"/>
  <c r="Y1099" i="4"/>
  <c r="S1100" i="4"/>
  <c r="O1102" i="4"/>
  <c r="AL1101" i="4"/>
  <c r="W1101" i="4"/>
  <c r="Q1102" i="4" l="1"/>
  <c r="R1102" i="4" s="1"/>
  <c r="AO1102" i="4"/>
  <c r="AC1099" i="4"/>
  <c r="AB1100" i="4"/>
  <c r="Y1100" i="4"/>
  <c r="X1101" i="4"/>
  <c r="S1101" i="4"/>
  <c r="O1103" i="4"/>
  <c r="AA1101" i="4"/>
  <c r="W1102" i="4"/>
  <c r="AL1102" i="4"/>
  <c r="AA1102" i="4"/>
  <c r="Q1103" i="4" l="1"/>
  <c r="R1103" i="4" s="1"/>
  <c r="AO1103" i="4"/>
  <c r="AC1100" i="4"/>
  <c r="AB1101" i="4"/>
  <c r="X1102" i="4"/>
  <c r="Y1101" i="4"/>
  <c r="S1102" i="4"/>
  <c r="O1104" i="4"/>
  <c r="W1103" i="4"/>
  <c r="AL1103" i="4"/>
  <c r="Q1104" i="4" l="1"/>
  <c r="R1104" i="4" s="1"/>
  <c r="AO1104" i="4"/>
  <c r="AC1101" i="4"/>
  <c r="Y1102" i="4"/>
  <c r="AB1102" i="4"/>
  <c r="X1103" i="4"/>
  <c r="S1103" i="4"/>
  <c r="O1105" i="4"/>
  <c r="AA1103" i="4"/>
  <c r="AL1104" i="4"/>
  <c r="W1104" i="4"/>
  <c r="AA1104" i="4"/>
  <c r="Q1105" i="4" l="1"/>
  <c r="R1105" i="4" s="1"/>
  <c r="AO1105" i="4"/>
  <c r="AC1102" i="4"/>
  <c r="AB1103" i="4"/>
  <c r="X1104" i="4"/>
  <c r="Y1103" i="4"/>
  <c r="S1104" i="4"/>
  <c r="O1106" i="4"/>
  <c r="W1105" i="4"/>
  <c r="AL1105" i="4"/>
  <c r="AA1105" i="4"/>
  <c r="Q1106" i="4" l="1"/>
  <c r="R1106" i="4" s="1"/>
  <c r="AO1106" i="4"/>
  <c r="AC1103" i="4"/>
  <c r="AB1104" i="4"/>
  <c r="Y1104" i="4"/>
  <c r="X1105" i="4"/>
  <c r="S1105" i="4"/>
  <c r="O1107" i="4"/>
  <c r="W1106" i="4"/>
  <c r="AL1106" i="4"/>
  <c r="Q1107" i="4" l="1"/>
  <c r="R1107" i="4" s="1"/>
  <c r="AO1107" i="4"/>
  <c r="AC1104" i="4"/>
  <c r="AB1105" i="4"/>
  <c r="X1106" i="4"/>
  <c r="Y1105" i="4"/>
  <c r="S1106" i="4"/>
  <c r="O1108" i="4"/>
  <c r="W1107" i="4"/>
  <c r="AA1106" i="4"/>
  <c r="AL1107" i="4"/>
  <c r="AA1107" i="4"/>
  <c r="Q1108" i="4" l="1"/>
  <c r="R1108" i="4" s="1"/>
  <c r="AO1108" i="4"/>
  <c r="AC1105" i="4"/>
  <c r="Y1106" i="4"/>
  <c r="AB1106" i="4"/>
  <c r="X1107" i="4"/>
  <c r="S1107" i="4"/>
  <c r="O1109" i="4"/>
  <c r="AL1108" i="4"/>
  <c r="W1108" i="4"/>
  <c r="AA1108" i="4"/>
  <c r="Q1109" i="4" l="1"/>
  <c r="R1109" i="4" s="1"/>
  <c r="AO1109" i="4"/>
  <c r="AC1106" i="4"/>
  <c r="AB1107" i="4"/>
  <c r="X1108" i="4"/>
  <c r="Y1107" i="4"/>
  <c r="S1108" i="4"/>
  <c r="O1110" i="4"/>
  <c r="AL1109" i="4"/>
  <c r="W1109" i="4"/>
  <c r="Q1110" i="4" l="1"/>
  <c r="R1110" i="4" s="1"/>
  <c r="AO1110" i="4"/>
  <c r="AC1107" i="4"/>
  <c r="AB1108" i="4"/>
  <c r="Y1108" i="4"/>
  <c r="X1109" i="4"/>
  <c r="S1109" i="4"/>
  <c r="O1111" i="4"/>
  <c r="AA1109" i="4"/>
  <c r="W1110" i="4"/>
  <c r="AL1110" i="4"/>
  <c r="AA1110" i="4"/>
  <c r="Q1111" i="4" l="1"/>
  <c r="R1111" i="4" s="1"/>
  <c r="AO1111" i="4"/>
  <c r="AC1108" i="4"/>
  <c r="AB1109" i="4"/>
  <c r="X1110" i="4"/>
  <c r="Y1109" i="4"/>
  <c r="S1110" i="4"/>
  <c r="O1112" i="4"/>
  <c r="AL1111" i="4"/>
  <c r="W1111" i="4"/>
  <c r="AA1111" i="4" s="1"/>
  <c r="Q1112" i="4" l="1"/>
  <c r="R1112" i="4" s="1"/>
  <c r="AO1112" i="4"/>
  <c r="AC1109" i="4"/>
  <c r="AB1110" i="4"/>
  <c r="Y1110" i="4"/>
  <c r="X1111" i="4"/>
  <c r="S1111" i="4"/>
  <c r="O1113" i="4"/>
  <c r="W1112" i="4"/>
  <c r="AL1112" i="4"/>
  <c r="Q1113" i="4" l="1"/>
  <c r="R1113" i="4" s="1"/>
  <c r="AO1113" i="4"/>
  <c r="AC1110" i="4"/>
  <c r="AB1111" i="4"/>
  <c r="X1112" i="4"/>
  <c r="Y1111" i="4"/>
  <c r="S1112" i="4"/>
  <c r="O1114" i="4"/>
  <c r="AA1112" i="4"/>
  <c r="AL1113" i="4"/>
  <c r="W1113" i="4"/>
  <c r="AA1113" i="4" s="1"/>
  <c r="Q1114" i="4" l="1"/>
  <c r="R1114" i="4" s="1"/>
  <c r="AO1114" i="4"/>
  <c r="AC1111" i="4"/>
  <c r="Y1112" i="4"/>
  <c r="AB1112" i="4"/>
  <c r="X1113" i="4"/>
  <c r="S1113" i="4"/>
  <c r="O1115" i="4"/>
  <c r="AL1114" i="4"/>
  <c r="W1114" i="4"/>
  <c r="AA1114" i="4"/>
  <c r="Q1115" i="4" l="1"/>
  <c r="R1115" i="4" s="1"/>
  <c r="AO1115" i="4"/>
  <c r="AC1112" i="4"/>
  <c r="AB1113" i="4"/>
  <c r="X1114" i="4"/>
  <c r="Y1113" i="4"/>
  <c r="S1114" i="4"/>
  <c r="O1116" i="4"/>
  <c r="W1115" i="4"/>
  <c r="AA1115" i="4"/>
  <c r="AL1115" i="4"/>
  <c r="Q1116" i="4" l="1"/>
  <c r="R1116" i="4" s="1"/>
  <c r="AO1116" i="4"/>
  <c r="AC1113" i="4"/>
  <c r="AB1114" i="4"/>
  <c r="Y1114" i="4"/>
  <c r="X1115" i="4"/>
  <c r="S1115" i="4"/>
  <c r="O1117" i="4"/>
  <c r="W1116" i="4"/>
  <c r="AL1116" i="4"/>
  <c r="AA1116" i="4"/>
  <c r="Q1117" i="4" l="1"/>
  <c r="R1117" i="4" s="1"/>
  <c r="AO1117" i="4"/>
  <c r="AB1115" i="4"/>
  <c r="AC1114" i="4"/>
  <c r="X1116" i="4"/>
  <c r="Y1115" i="4"/>
  <c r="S1116" i="4"/>
  <c r="O1118" i="4"/>
  <c r="W1117" i="4"/>
  <c r="AL1117" i="4"/>
  <c r="Q1118" i="4" l="1"/>
  <c r="R1118" i="4" s="1"/>
  <c r="AO1118" i="4"/>
  <c r="AC1115" i="4"/>
  <c r="AB1116" i="4"/>
  <c r="Y1116" i="4"/>
  <c r="X1117" i="4"/>
  <c r="S1117" i="4"/>
  <c r="O1119" i="4"/>
  <c r="AA1117" i="4"/>
  <c r="W1118" i="4"/>
  <c r="AL1118" i="4"/>
  <c r="Q1119" i="4" l="1"/>
  <c r="R1119" i="4" s="1"/>
  <c r="AO1119" i="4"/>
  <c r="AC1116" i="4"/>
  <c r="AB1117" i="4"/>
  <c r="X1118" i="4"/>
  <c r="Y1117" i="4"/>
  <c r="S1118" i="4"/>
  <c r="O1120" i="4"/>
  <c r="AA1118" i="4"/>
  <c r="W1119" i="4"/>
  <c r="AL1119" i="4"/>
  <c r="Q1120" i="4" l="1"/>
  <c r="R1120" i="4" s="1"/>
  <c r="AO1120" i="4"/>
  <c r="AC1117" i="4"/>
  <c r="AB1118" i="4"/>
  <c r="Y1118" i="4"/>
  <c r="X1119" i="4"/>
  <c r="S1119" i="4"/>
  <c r="O1121" i="4"/>
  <c r="AA1119" i="4"/>
  <c r="W1120" i="4"/>
  <c r="AA1120" i="4"/>
  <c r="AL1120" i="4"/>
  <c r="Q1121" i="4" l="1"/>
  <c r="R1121" i="4" s="1"/>
  <c r="AO1121" i="4"/>
  <c r="AC1118" i="4"/>
  <c r="AB1119" i="4"/>
  <c r="X1120" i="4"/>
  <c r="Y1119" i="4"/>
  <c r="S1120" i="4"/>
  <c r="O1122" i="4"/>
  <c r="B32" i="6" s="1" a="1"/>
  <c r="B32" i="6" s="1"/>
  <c r="AL1121" i="4"/>
  <c r="W1121" i="4"/>
  <c r="Q1122" i="4" l="1"/>
  <c r="R1122" i="4" s="1"/>
  <c r="AO1122" i="4"/>
  <c r="AC1119" i="4"/>
  <c r="AB1120" i="4"/>
  <c r="Y1120" i="4"/>
  <c r="X1121" i="4"/>
  <c r="S1121" i="4"/>
  <c r="O1123" i="4"/>
  <c r="AA1121" i="4"/>
  <c r="W1122" i="4"/>
  <c r="AA1122" i="4"/>
  <c r="AL1122" i="4"/>
  <c r="Q1123" i="4" l="1"/>
  <c r="R1123" i="4" s="1"/>
  <c r="AO1123" i="4"/>
  <c r="AC1120" i="4"/>
  <c r="AB1121" i="4"/>
  <c r="X1122" i="4"/>
  <c r="Y1121" i="4"/>
  <c r="S1122" i="4"/>
  <c r="O1124" i="4"/>
  <c r="W1123" i="4"/>
  <c r="AL1123" i="4"/>
  <c r="Q1124" i="4" l="1"/>
  <c r="R1124" i="4" s="1"/>
  <c r="AO1124" i="4"/>
  <c r="AC1121" i="4"/>
  <c r="AB1122" i="4"/>
  <c r="Y1122" i="4"/>
  <c r="X1123" i="4"/>
  <c r="S1123" i="4"/>
  <c r="W1124" i="4"/>
  <c r="AL1124" i="4"/>
  <c r="AA1123" i="4"/>
  <c r="AC1122" i="4" l="1"/>
  <c r="AB1123" i="4"/>
  <c r="X1124" i="4"/>
  <c r="Y1123" i="4"/>
  <c r="S1124" i="4"/>
  <c r="AA1124" i="4"/>
  <c r="AC1123" i="4" l="1"/>
  <c r="Y1124" i="4"/>
  <c r="AB1124" i="4"/>
  <c r="AC1124" i="4" l="1"/>
</calcChain>
</file>

<file path=xl/connections.xml><?xml version="1.0" encoding="utf-8"?>
<connections xmlns="http://schemas.openxmlformats.org/spreadsheetml/2006/main">
  <connection id="1" name="Bag 220411_Flight2" type="6" refreshedVersion="6" background="1" saveData="1">
    <textPr codePage="850" sourceFile="C:\Users\maag\Documents\Maag\Studium\T3100\Analyse\Parrot\Bag 220411_Flight2.txt" decimal="," thousands="." semicolon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<sst xmlns="http://schemas.openxmlformats.org/spreadsheetml/2006/main" count="91" uniqueCount="77">
  <si>
    <t>Index</t>
  </si>
  <si>
    <t>Time</t>
  </si>
  <si>
    <t>Δt</t>
  </si>
  <si>
    <t>Integral1_raw</t>
  </si>
  <si>
    <t>Integral2_raw</t>
  </si>
  <si>
    <t>Median</t>
  </si>
  <si>
    <t>Average(Median)</t>
  </si>
  <si>
    <t>Offset</t>
  </si>
  <si>
    <t>Value</t>
  </si>
  <si>
    <t>Value_raw</t>
  </si>
  <si>
    <t>Parameter</t>
  </si>
  <si>
    <t>Time_Offset</t>
  </si>
  <si>
    <t>ID</t>
  </si>
  <si>
    <t>ax</t>
  </si>
  <si>
    <t>ay</t>
  </si>
  <si>
    <t>az</t>
  </si>
  <si>
    <t>vx</t>
  </si>
  <si>
    <t>vy</t>
  </si>
  <si>
    <t>vz</t>
  </si>
  <si>
    <t>Input Bezug</t>
  </si>
  <si>
    <t>G</t>
  </si>
  <si>
    <t>Median_Count</t>
  </si>
  <si>
    <t>Average_Count</t>
  </si>
  <si>
    <t>Offset_Count</t>
  </si>
  <si>
    <t>Data_Offsetted</t>
  </si>
  <si>
    <t>Offset_Error</t>
  </si>
  <si>
    <t>Offset_Sum</t>
  </si>
  <si>
    <t>Integral_raw_Error</t>
  </si>
  <si>
    <t>Integral_filtered_Error</t>
  </si>
  <si>
    <t>Input_Filter</t>
  </si>
  <si>
    <t>q</t>
  </si>
  <si>
    <t>Scissor_low</t>
  </si>
  <si>
    <t>Scissor_high</t>
  </si>
  <si>
    <t>height Adapted</t>
  </si>
  <si>
    <t>Height_Offset</t>
  </si>
  <si>
    <t>Height_Factor</t>
  </si>
  <si>
    <t>Covarianz (Integral2_filtered; Height(t))</t>
  </si>
  <si>
    <t>Time_OffsetID</t>
  </si>
  <si>
    <t>Time_Touchdown</t>
  </si>
  <si>
    <t>Time_Takeoff</t>
  </si>
  <si>
    <t>Integral1_k_D</t>
  </si>
  <si>
    <t>Integral2_k_D</t>
  </si>
  <si>
    <t>Difference</t>
  </si>
  <si>
    <t>Variance Input Value</t>
  </si>
  <si>
    <t>Offset_Variance</t>
  </si>
  <si>
    <t>Integral_raw_Slope</t>
  </si>
  <si>
    <t>Offset_Begin</t>
  </si>
  <si>
    <t>Offset_End</t>
  </si>
  <si>
    <t>Offset_Time_Begin</t>
  </si>
  <si>
    <t>Offset_Time_End</t>
  </si>
  <si>
    <t>average(Δt)</t>
  </si>
  <si>
    <t>Δt/average(Δt)</t>
  </si>
  <si>
    <t>Variance(Value_raw)</t>
  </si>
  <si>
    <t>Variance_Border</t>
  </si>
  <si>
    <t>Variance_StartSlope</t>
  </si>
  <si>
    <t>Variance(Value_raw) /dt</t>
  </si>
  <si>
    <t>I(az)</t>
  </si>
  <si>
    <t>I(I(az))</t>
  </si>
  <si>
    <t>O(az)</t>
  </si>
  <si>
    <t>Flight_Expectation</t>
  </si>
  <si>
    <t>az /dt</t>
  </si>
  <si>
    <t>StatusID</t>
  </si>
  <si>
    <t>Height</t>
  </si>
  <si>
    <t>I2(O(az))</t>
  </si>
  <si>
    <t>I2(I2(O(az)))</t>
  </si>
  <si>
    <t>Variance(Diff, Flight)</t>
  </si>
  <si>
    <t>Stretch</t>
  </si>
  <si>
    <t>I2(I2(O(az)))*k+b</t>
  </si>
  <si>
    <t>Shift</t>
  </si>
  <si>
    <t>Flight_Status</t>
  </si>
  <si>
    <t>Stretch origin</t>
  </si>
  <si>
    <t>Shift origin</t>
  </si>
  <si>
    <t>State</t>
  </si>
  <si>
    <t>rx</t>
  </si>
  <si>
    <t>ry</t>
  </si>
  <si>
    <t>rz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</si>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</sst>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0" fillId="3" borderId="0" xfId="0" applyFill="1"/>
    <xf numFmtId="0" fontId="1" fillId="2" borderId="0" xfId="0" applyFont="1" applyFill="1"/>
    <xf numFmtId="3" fontId="0" fillId="0" borderId="0" xfId="0" applyNumberFormat="1"/>
    <xf numFmtId="164" fontId="0" fillId="0" borderId="0" xfId="0" applyNumberFormat="1"/>
    <xf numFmtId="164" fontId="0" fillId="2" borderId="0" xfId="0" applyNumberFormat="1" applyFill="1"/>
    <xf numFmtId="0" fontId="0" fillId="4" borderId="0" xfId="0" applyFill="1"/>
    <xf numFmtId="0" fontId="0" fillId="5" borderId="0" xfId="0" applyFill="1"/>
    <xf numFmtId="165" fontId="0" fillId="4" borderId="0" xfId="0" applyNumberFormat="1" applyFill="1"/>
  </cellXfs>
  <cellStyles count="1">
    <cellStyle name="Standard" xfId="0" builtinId="0"/>
  </cellStyles>
  <dxfs count="1">
    <dxf>
      <font>
        <strike val="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8"/>
          <c:tx>
            <c:strRef>
              <c:f>'Flight Input'!$AB$1</c:f>
              <c:strCache>
                <c:ptCount val="1"/>
                <c:pt idx="0">
                  <c:v>rx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'Flight Input'!$T$2:$T$1118</c:f>
              <c:numCache>
                <c:formatCode>General</c:formatCode>
                <c:ptCount val="1117"/>
                <c:pt idx="0">
                  <c:v>0</c:v>
                </c:pt>
                <c:pt idx="1">
                  <c:v>1.9563999958336353E-2</c:v>
                </c:pt>
                <c:pt idx="2">
                  <c:v>3.6159000010229647E-2</c:v>
                </c:pt>
                <c:pt idx="3">
                  <c:v>5.6963999988511205E-2</c:v>
                </c:pt>
                <c:pt idx="4">
                  <c:v>8.1719000008888543E-2</c:v>
                </c:pt>
                <c:pt idx="5">
                  <c:v>9.5315000042319298E-2</c:v>
                </c:pt>
                <c:pt idx="6">
                  <c:v>0.11652799998410046</c:v>
                </c:pt>
                <c:pt idx="7">
                  <c:v>0.13519900001119822</c:v>
                </c:pt>
                <c:pt idx="8">
                  <c:v>0.16087699995841831</c:v>
                </c:pt>
                <c:pt idx="9">
                  <c:v>0.18141700001433492</c:v>
                </c:pt>
                <c:pt idx="10">
                  <c:v>0.20019400003366172</c:v>
                </c:pt>
                <c:pt idx="11">
                  <c:v>0.21545300004072487</c:v>
                </c:pt>
                <c:pt idx="12">
                  <c:v>0.23079199995845556</c:v>
                </c:pt>
                <c:pt idx="13">
                  <c:v>0.2609230000525713</c:v>
                </c:pt>
                <c:pt idx="14">
                  <c:v>0.27603299997281283</c:v>
                </c:pt>
                <c:pt idx="15">
                  <c:v>0.3010329999960959</c:v>
                </c:pt>
                <c:pt idx="16">
                  <c:v>0.31972799997311085</c:v>
                </c:pt>
                <c:pt idx="17">
                  <c:v>0.33597799995914102</c:v>
                </c:pt>
                <c:pt idx="18">
                  <c:v>0.35759000002872199</c:v>
                </c:pt>
                <c:pt idx="19">
                  <c:v>0.37765299994498491</c:v>
                </c:pt>
                <c:pt idx="20">
                  <c:v>0.39710800000466406</c:v>
                </c:pt>
                <c:pt idx="21">
                  <c:v>0.41665599995758384</c:v>
                </c:pt>
                <c:pt idx="22">
                  <c:v>0.43804300006013364</c:v>
                </c:pt>
                <c:pt idx="23">
                  <c:v>0.45675699994899333</c:v>
                </c:pt>
                <c:pt idx="24">
                  <c:v>0.47970499994698912</c:v>
                </c:pt>
                <c:pt idx="25">
                  <c:v>0.49705999996513128</c:v>
                </c:pt>
                <c:pt idx="26">
                  <c:v>0.51856400002725422</c:v>
                </c:pt>
                <c:pt idx="27">
                  <c:v>0.54057900002226233</c:v>
                </c:pt>
                <c:pt idx="28">
                  <c:v>0.55734399997163564</c:v>
                </c:pt>
                <c:pt idx="29">
                  <c:v>0.57929699996020645</c:v>
                </c:pt>
                <c:pt idx="30">
                  <c:v>0.59977099997922778</c:v>
                </c:pt>
                <c:pt idx="31">
                  <c:v>0.61553199996706098</c:v>
                </c:pt>
                <c:pt idx="32">
                  <c:v>0.63737200002651662</c:v>
                </c:pt>
                <c:pt idx="33">
                  <c:v>0.65854900004342198</c:v>
                </c:pt>
                <c:pt idx="34">
                  <c:v>0.66760799998883158</c:v>
                </c:pt>
                <c:pt idx="35">
                  <c:v>0.70031900005415082</c:v>
                </c:pt>
                <c:pt idx="36">
                  <c:v>0.71870199998375028</c:v>
                </c:pt>
                <c:pt idx="37">
                  <c:v>0.73884600005112588</c:v>
                </c:pt>
                <c:pt idx="38">
                  <c:v>0.75902100000530481</c:v>
                </c:pt>
                <c:pt idx="39">
                  <c:v>0.77910100005101413</c:v>
                </c:pt>
                <c:pt idx="40">
                  <c:v>0.79993099998682737</c:v>
                </c:pt>
                <c:pt idx="41">
                  <c:v>0.81429600005503744</c:v>
                </c:pt>
                <c:pt idx="42">
                  <c:v>0.83908199996221811</c:v>
                </c:pt>
                <c:pt idx="43">
                  <c:v>0.85952599998563528</c:v>
                </c:pt>
                <c:pt idx="44">
                  <c:v>0.87445000000298023</c:v>
                </c:pt>
                <c:pt idx="45">
                  <c:v>0.89508699998259544</c:v>
                </c:pt>
                <c:pt idx="46">
                  <c:v>0.91429800004698336</c:v>
                </c:pt>
                <c:pt idx="47">
                  <c:v>0.94034800003282726</c:v>
                </c:pt>
                <c:pt idx="48">
                  <c:v>0.95808699994813651</c:v>
                </c:pt>
                <c:pt idx="49">
                  <c:v>0.97596299997530878</c:v>
                </c:pt>
                <c:pt idx="50">
                  <c:v>1.0003639999777079</c:v>
                </c:pt>
                <c:pt idx="51">
                  <c:v>1.0176780000329018</c:v>
                </c:pt>
                <c:pt idx="52">
                  <c:v>1.0400709999958053</c:v>
                </c:pt>
                <c:pt idx="53">
                  <c:v>1.059497999958694</c:v>
                </c:pt>
                <c:pt idx="54">
                  <c:v>1.0803300000261515</c:v>
                </c:pt>
                <c:pt idx="55">
                  <c:v>1.0980759999947622</c:v>
                </c:pt>
                <c:pt idx="56">
                  <c:v>1.1205570000456646</c:v>
                </c:pt>
                <c:pt idx="57">
                  <c:v>1.1408250000094995</c:v>
                </c:pt>
                <c:pt idx="58">
                  <c:v>1.1609559999778867</c:v>
                </c:pt>
                <c:pt idx="59">
                  <c:v>1.1773840000387281</c:v>
                </c:pt>
                <c:pt idx="60">
                  <c:v>1.200942000024952</c:v>
                </c:pt>
                <c:pt idx="61">
                  <c:v>1.2181420000270009</c:v>
                </c:pt>
                <c:pt idx="62">
                  <c:v>1.2382610000204295</c:v>
                </c:pt>
                <c:pt idx="63">
                  <c:v>1.2563780000200495</c:v>
                </c:pt>
                <c:pt idx="64">
                  <c:v>1.2730310000479221</c:v>
                </c:pt>
                <c:pt idx="65">
                  <c:v>1.3016999999526888</c:v>
                </c:pt>
                <c:pt idx="66">
                  <c:v>1.3172239999985322</c:v>
                </c:pt>
                <c:pt idx="67">
                  <c:v>1.3370959999738261</c:v>
                </c:pt>
                <c:pt idx="68">
                  <c:v>1.3570749999489635</c:v>
                </c:pt>
                <c:pt idx="69">
                  <c:v>1.3771339999511838</c:v>
                </c:pt>
                <c:pt idx="70">
                  <c:v>1.3982049999758601</c:v>
                </c:pt>
                <c:pt idx="71">
                  <c:v>1.4208349999971688</c:v>
                </c:pt>
                <c:pt idx="72">
                  <c:v>1.4375699999509379</c:v>
                </c:pt>
                <c:pt idx="73">
                  <c:v>1.4597910000011325</c:v>
                </c:pt>
                <c:pt idx="74">
                  <c:v>1.4777110000140965</c:v>
                </c:pt>
                <c:pt idx="75">
                  <c:v>1.49759299994912</c:v>
                </c:pt>
                <c:pt idx="76">
                  <c:v>1.5128290000138804</c:v>
                </c:pt>
                <c:pt idx="77">
                  <c:v>1.5384360000025481</c:v>
                </c:pt>
                <c:pt idx="78">
                  <c:v>1.5585229999851435</c:v>
                </c:pt>
                <c:pt idx="79">
                  <c:v>1.5794140000361949</c:v>
                </c:pt>
                <c:pt idx="80">
                  <c:v>1.5950850000372157</c:v>
                </c:pt>
                <c:pt idx="81">
                  <c:v>1.6198589999694377</c:v>
                </c:pt>
                <c:pt idx="82">
                  <c:v>1.6334839999908581</c:v>
                </c:pt>
                <c:pt idx="83">
                  <c:v>1.6539790000533685</c:v>
                </c:pt>
                <c:pt idx="84">
                  <c:v>1.6791039999807253</c:v>
                </c:pt>
                <c:pt idx="85">
                  <c:v>1.6941850000293925</c:v>
                </c:pt>
                <c:pt idx="86">
                  <c:v>1.7199150000233203</c:v>
                </c:pt>
                <c:pt idx="87">
                  <c:v>1.7348090000450611</c:v>
                </c:pt>
                <c:pt idx="88">
                  <c:v>1.7599459999473765</c:v>
                </c:pt>
                <c:pt idx="89">
                  <c:v>1.7692289999686182</c:v>
                </c:pt>
                <c:pt idx="90">
                  <c:v>1.8008499999996275</c:v>
                </c:pt>
                <c:pt idx="91">
                  <c:v>1.8199289999902248</c:v>
                </c:pt>
                <c:pt idx="92">
                  <c:v>1.8306630000006407</c:v>
                </c:pt>
                <c:pt idx="93">
                  <c:v>1.8550660000182688</c:v>
                </c:pt>
                <c:pt idx="94">
                  <c:v>1.8752830000594258</c:v>
                </c:pt>
                <c:pt idx="95">
                  <c:v>1.895213000010699</c:v>
                </c:pt>
                <c:pt idx="96">
                  <c:v>1.9197870000498369</c:v>
                </c:pt>
                <c:pt idx="97">
                  <c:v>1.9353180000325665</c:v>
                </c:pt>
                <c:pt idx="98">
                  <c:v>1.9613520000129938</c:v>
                </c:pt>
                <c:pt idx="99">
                  <c:v>1.9765840000472963</c:v>
                </c:pt>
                <c:pt idx="100">
                  <c:v>1.9987800000235438</c:v>
                </c:pt>
                <c:pt idx="101">
                  <c:v>2.0215359999565408</c:v>
                </c:pt>
                <c:pt idx="102">
                  <c:v>2.0409470000304282</c:v>
                </c:pt>
                <c:pt idx="103">
                  <c:v>2.0606449999613687</c:v>
                </c:pt>
                <c:pt idx="104">
                  <c:v>2.0784840000560507</c:v>
                </c:pt>
                <c:pt idx="105">
                  <c:v>2.0982830000575632</c:v>
                </c:pt>
                <c:pt idx="106">
                  <c:v>2.1169859999790788</c:v>
                </c:pt>
                <c:pt idx="107">
                  <c:v>2.1398549999576062</c:v>
                </c:pt>
                <c:pt idx="108">
                  <c:v>2.1563150000292808</c:v>
                </c:pt>
                <c:pt idx="109">
                  <c:v>2.1768330000340939</c:v>
                </c:pt>
                <c:pt idx="110">
                  <c:v>2.1938620000146329</c:v>
                </c:pt>
                <c:pt idx="111">
                  <c:v>2.217049999977462</c:v>
                </c:pt>
                <c:pt idx="112">
                  <c:v>2.2374840000411496</c:v>
                </c:pt>
                <c:pt idx="113">
                  <c:v>2.2536959999706596</c:v>
                </c:pt>
                <c:pt idx="114">
                  <c:v>2.2817140000406653</c:v>
                </c:pt>
                <c:pt idx="115">
                  <c:v>2.2981060000602156</c:v>
                </c:pt>
                <c:pt idx="116">
                  <c:v>2.3176270000403747</c:v>
                </c:pt>
                <c:pt idx="117">
                  <c:v>2.3403809999581426</c:v>
                </c:pt>
                <c:pt idx="118">
                  <c:v>2.3574260000605136</c:v>
                </c:pt>
                <c:pt idx="119">
                  <c:v>2.3779189999913797</c:v>
                </c:pt>
                <c:pt idx="120">
                  <c:v>2.3985589999938384</c:v>
                </c:pt>
                <c:pt idx="121">
                  <c:v>2.4186729999491945</c:v>
                </c:pt>
                <c:pt idx="122">
                  <c:v>2.4433170000556856</c:v>
                </c:pt>
                <c:pt idx="123">
                  <c:v>2.4601069999625906</c:v>
                </c:pt>
                <c:pt idx="124">
                  <c:v>2.4782869999762625</c:v>
                </c:pt>
                <c:pt idx="125">
                  <c:v>2.499824000056833</c:v>
                </c:pt>
                <c:pt idx="126">
                  <c:v>2.5134049999760464</c:v>
                </c:pt>
                <c:pt idx="127">
                  <c:v>2.5388850000454113</c:v>
                </c:pt>
                <c:pt idx="128">
                  <c:v>2.554041999974288</c:v>
                </c:pt>
                <c:pt idx="129">
                  <c:v>2.5800919999601319</c:v>
                </c:pt>
                <c:pt idx="130">
                  <c:v>2.6000139999669045</c:v>
                </c:pt>
                <c:pt idx="131">
                  <c:v>2.6149969999678433</c:v>
                </c:pt>
                <c:pt idx="132">
                  <c:v>2.6399939999682829</c:v>
                </c:pt>
                <c:pt idx="133">
                  <c:v>2.6505810000235215</c:v>
                </c:pt>
                <c:pt idx="134">
                  <c:v>2.6801719999639317</c:v>
                </c:pt>
                <c:pt idx="135">
                  <c:v>2.6892350000562146</c:v>
                </c:pt>
                <c:pt idx="136">
                  <c:v>2.7199760000221431</c:v>
                </c:pt>
                <c:pt idx="137">
                  <c:v>2.7399689999874681</c:v>
                </c:pt>
                <c:pt idx="138">
                  <c:v>2.7497059999732301</c:v>
                </c:pt>
                <c:pt idx="139">
                  <c:v>2.7756199999712408</c:v>
                </c:pt>
                <c:pt idx="140">
                  <c:v>2.7916589999804273</c:v>
                </c:pt>
                <c:pt idx="141">
                  <c:v>2.8166660000570118</c:v>
                </c:pt>
                <c:pt idx="142">
                  <c:v>2.8356640000129119</c:v>
                </c:pt>
                <c:pt idx="143">
                  <c:v>2.8554289999883622</c:v>
                </c:pt>
                <c:pt idx="144">
                  <c:v>2.8780519999563694</c:v>
                </c:pt>
                <c:pt idx="145">
                  <c:v>2.8957399999490008</c:v>
                </c:pt>
                <c:pt idx="146">
                  <c:v>2.9175410000607371</c:v>
                </c:pt>
                <c:pt idx="147">
                  <c:v>2.9359229999827221</c:v>
                </c:pt>
                <c:pt idx="148">
                  <c:v>2.9560419999761507</c:v>
                </c:pt>
                <c:pt idx="149">
                  <c:v>2.9769930000184104</c:v>
                </c:pt>
                <c:pt idx="150">
                  <c:v>2.9972680000355467</c:v>
                </c:pt>
                <c:pt idx="151">
                  <c:v>3.0124549999600276</c:v>
                </c:pt>
                <c:pt idx="152">
                  <c:v>3.0366609999909997</c:v>
                </c:pt>
                <c:pt idx="153">
                  <c:v>3.0607030000537634</c:v>
                </c:pt>
                <c:pt idx="154">
                  <c:v>3.081607999978587</c:v>
                </c:pt>
                <c:pt idx="155">
                  <c:v>3.096817999961786</c:v>
                </c:pt>
                <c:pt idx="156">
                  <c:v>3.1123780000489205</c:v>
                </c:pt>
                <c:pt idx="157">
                  <c:v>3.1377489999867976</c:v>
                </c:pt>
                <c:pt idx="158">
                  <c:v>3.1620119999861345</c:v>
                </c:pt>
                <c:pt idx="159">
                  <c:v>3.1787160000531003</c:v>
                </c:pt>
                <c:pt idx="160">
                  <c:v>3.1976929999655113</c:v>
                </c:pt>
                <c:pt idx="161">
                  <c:v>3.217534999945201</c:v>
                </c:pt>
                <c:pt idx="162">
                  <c:v>3.2402080000611022</c:v>
                </c:pt>
                <c:pt idx="163">
                  <c:v>3.2590730000520125</c:v>
                </c:pt>
                <c:pt idx="164">
                  <c:v>3.2737450000131503</c:v>
                </c:pt>
                <c:pt idx="165">
                  <c:v>3.298462999984622</c:v>
                </c:pt>
                <c:pt idx="166">
                  <c:v>3.3203539999667555</c:v>
                </c:pt>
                <c:pt idx="167">
                  <c:v>3.3330629999982193</c:v>
                </c:pt>
                <c:pt idx="168">
                  <c:v>3.3590489999623969</c:v>
                </c:pt>
                <c:pt idx="169">
                  <c:v>3.3684509999584407</c:v>
                </c:pt>
                <c:pt idx="170">
                  <c:v>3.3989389999769628</c:v>
                </c:pt>
                <c:pt idx="171">
                  <c:v>3.4189079999923706</c:v>
                </c:pt>
                <c:pt idx="172">
                  <c:v>3.4370099999941885</c:v>
                </c:pt>
                <c:pt idx="173">
                  <c:v>3.4592669999692589</c:v>
                </c:pt>
                <c:pt idx="174">
                  <c:v>3.4738849999848753</c:v>
                </c:pt>
                <c:pt idx="175">
                  <c:v>3.4990659999893978</c:v>
                </c:pt>
                <c:pt idx="176">
                  <c:v>3.5199540000176057</c:v>
                </c:pt>
                <c:pt idx="177">
                  <c:v>3.5358130000531673</c:v>
                </c:pt>
                <c:pt idx="178">
                  <c:v>3.560689999954775</c:v>
                </c:pt>
                <c:pt idx="179">
                  <c:v>3.579937000060454</c:v>
                </c:pt>
                <c:pt idx="180">
                  <c:v>3.5947300000116229</c:v>
                </c:pt>
                <c:pt idx="181">
                  <c:v>3.6156620000256225</c:v>
                </c:pt>
                <c:pt idx="182">
                  <c:v>3.6407449999824166</c:v>
                </c:pt>
                <c:pt idx="183">
                  <c:v>3.6617049999767914</c:v>
                </c:pt>
                <c:pt idx="184">
                  <c:v>3.6759389999788254</c:v>
                </c:pt>
                <c:pt idx="185">
                  <c:v>3.7003740000072867</c:v>
                </c:pt>
                <c:pt idx="186">
                  <c:v>3.7108030000235885</c:v>
                </c:pt>
                <c:pt idx="187">
                  <c:v>3.7396650000009686</c:v>
                </c:pt>
                <c:pt idx="188">
                  <c:v>3.7608539999928325</c:v>
                </c:pt>
                <c:pt idx="189">
                  <c:v>3.7809330000309274</c:v>
                </c:pt>
                <c:pt idx="190">
                  <c:v>3.7928100000135601</c:v>
                </c:pt>
                <c:pt idx="191">
                  <c:v>3.816380999982357</c:v>
                </c:pt>
                <c:pt idx="192">
                  <c:v>3.8316750000230968</c:v>
                </c:pt>
                <c:pt idx="193">
                  <c:v>3.8584699999773875</c:v>
                </c:pt>
                <c:pt idx="194">
                  <c:v>3.8765310000162572</c:v>
                </c:pt>
                <c:pt idx="195">
                  <c:v>3.9011620000237599</c:v>
                </c:pt>
                <c:pt idx="196">
                  <c:v>3.9168259999714792</c:v>
                </c:pt>
                <c:pt idx="197">
                  <c:v>3.9338310000021011</c:v>
                </c:pt>
                <c:pt idx="198">
                  <c:v>3.9567779999924824</c:v>
                </c:pt>
                <c:pt idx="199">
                  <c:v>3.9779159999452531</c:v>
                </c:pt>
                <c:pt idx="200">
                  <c:v>3.9979149999562651</c:v>
                </c:pt>
                <c:pt idx="201">
                  <c:v>4.0167750000255182</c:v>
                </c:pt>
                <c:pt idx="202">
                  <c:v>4.0324310000287369</c:v>
                </c:pt>
                <c:pt idx="203">
                  <c:v>4.0609699999913573</c:v>
                </c:pt>
                <c:pt idx="204">
                  <c:v>4.0788310000207275</c:v>
                </c:pt>
                <c:pt idx="205">
                  <c:v>4.0982830000575632</c:v>
                </c:pt>
                <c:pt idx="206">
                  <c:v>4.117435000021942</c:v>
                </c:pt>
                <c:pt idx="207">
                  <c:v>4.1376389999641106</c:v>
                </c:pt>
                <c:pt idx="208">
                  <c:v>4.1609389999648556</c:v>
                </c:pt>
                <c:pt idx="209">
                  <c:v>4.1806189999915659</c:v>
                </c:pt>
                <c:pt idx="210">
                  <c:v>4.1918849999783561</c:v>
                </c:pt>
                <c:pt idx="211">
                  <c:v>4.2195150000043213</c:v>
                </c:pt>
                <c:pt idx="212">
                  <c:v>4.2387109999544919</c:v>
                </c:pt>
                <c:pt idx="213">
                  <c:v>4.2538530000019819</c:v>
                </c:pt>
                <c:pt idx="214">
                  <c:v>4.2799090000335127</c:v>
                </c:pt>
                <c:pt idx="215">
                  <c:v>4.3002130000386387</c:v>
                </c:pt>
                <c:pt idx="216">
                  <c:v>4.3188670000527054</c:v>
                </c:pt>
                <c:pt idx="217">
                  <c:v>4.3393990000477061</c:v>
                </c:pt>
                <c:pt idx="218">
                  <c:v>4.3597229999722913</c:v>
                </c:pt>
                <c:pt idx="219">
                  <c:v>4.3796350000193343</c:v>
                </c:pt>
                <c:pt idx="220">
                  <c:v>4.4017689999891445</c:v>
                </c:pt>
                <c:pt idx="221">
                  <c:v>4.4201459999894723</c:v>
                </c:pt>
                <c:pt idx="222">
                  <c:v>4.4409740000264719</c:v>
                </c:pt>
                <c:pt idx="223">
                  <c:v>4.4558569999644533</c:v>
                </c:pt>
                <c:pt idx="224">
                  <c:v>4.4798370000207797</c:v>
                </c:pt>
                <c:pt idx="225">
                  <c:v>4.4971849999856204</c:v>
                </c:pt>
                <c:pt idx="226">
                  <c:v>4.5149039999814704</c:v>
                </c:pt>
                <c:pt idx="227">
                  <c:v>4.5362479999894276</c:v>
                </c:pt>
                <c:pt idx="228">
                  <c:v>4.5607280000112951</c:v>
                </c:pt>
                <c:pt idx="229">
                  <c:v>4.5755409999983385</c:v>
                </c:pt>
                <c:pt idx="230">
                  <c:v>4.6004220000468194</c:v>
                </c:pt>
                <c:pt idx="231">
                  <c:v>4.6171270000049844</c:v>
                </c:pt>
                <c:pt idx="232">
                  <c:v>4.6363140000030398</c:v>
                </c:pt>
                <c:pt idx="233">
                  <c:v>4.6604839999927208</c:v>
                </c:pt>
                <c:pt idx="234">
                  <c:v>4.6805640000384301</c:v>
                </c:pt>
                <c:pt idx="235">
                  <c:v>4.6960709999548271</c:v>
                </c:pt>
                <c:pt idx="236">
                  <c:v>4.7201290000230074</c:v>
                </c:pt>
                <c:pt idx="237">
                  <c:v>4.7367689999518916</c:v>
                </c:pt>
                <c:pt idx="238">
                  <c:v>4.7583550000563264</c:v>
                </c:pt>
                <c:pt idx="239">
                  <c:v>4.7792350000236183</c:v>
                </c:pt>
                <c:pt idx="240">
                  <c:v>4.7965029999613762</c:v>
                </c:pt>
                <c:pt idx="241">
                  <c:v>4.8187799999723211</c:v>
                </c:pt>
                <c:pt idx="242">
                  <c:v>4.8381079999962822</c:v>
                </c:pt>
                <c:pt idx="243">
                  <c:v>4.860850999946706</c:v>
                </c:pt>
                <c:pt idx="244">
                  <c:v>4.8770700000459328</c:v>
                </c:pt>
                <c:pt idx="245">
                  <c:v>4.8998679999494925</c:v>
                </c:pt>
                <c:pt idx="246">
                  <c:v>4.9182550000259653</c:v>
                </c:pt>
                <c:pt idx="247">
                  <c:v>4.9375709999585524</c:v>
                </c:pt>
                <c:pt idx="248">
                  <c:v>4.9575810000533238</c:v>
                </c:pt>
                <c:pt idx="249">
                  <c:v>4.9739599999738857</c:v>
                </c:pt>
                <c:pt idx="250">
                  <c:v>4.9985830000368878</c:v>
                </c:pt>
                <c:pt idx="251">
                  <c:v>5.020498999976553</c:v>
                </c:pt>
                <c:pt idx="252">
                  <c:v>5.0387859999900684</c:v>
                </c:pt>
                <c:pt idx="253">
                  <c:v>5.0586830000393093</c:v>
                </c:pt>
                <c:pt idx="254">
                  <c:v>5.0803170000435784</c:v>
                </c:pt>
                <c:pt idx="255">
                  <c:v>5.1003529999870807</c:v>
                </c:pt>
                <c:pt idx="256">
                  <c:v>5.1097049999516457</c:v>
                </c:pt>
                <c:pt idx="257">
                  <c:v>5.1333990000421181</c:v>
                </c:pt>
                <c:pt idx="258">
                  <c:v>5.1597980000078678</c:v>
                </c:pt>
                <c:pt idx="259">
                  <c:v>5.1796839999733493</c:v>
                </c:pt>
                <c:pt idx="260">
                  <c:v>5.1941120000556111</c:v>
                </c:pt>
                <c:pt idx="261">
                  <c:v>5.2189899999648333</c:v>
                </c:pt>
                <c:pt idx="262">
                  <c:v>5.239471000037156</c:v>
                </c:pt>
                <c:pt idx="263">
                  <c:v>5.2566489999881014</c:v>
                </c:pt>
                <c:pt idx="264">
                  <c:v>5.2799009999725968</c:v>
                </c:pt>
                <c:pt idx="265">
                  <c:v>5.2993809999898076</c:v>
                </c:pt>
                <c:pt idx="266">
                  <c:v>5.3168880000011995</c:v>
                </c:pt>
                <c:pt idx="267">
                  <c:v>5.3407260000240058</c:v>
                </c:pt>
                <c:pt idx="268">
                  <c:v>5.3601849999977276</c:v>
                </c:pt>
                <c:pt idx="269">
                  <c:v>5.3801209999946877</c:v>
                </c:pt>
                <c:pt idx="270">
                  <c:v>5.3987389999674633</c:v>
                </c:pt>
                <c:pt idx="271">
                  <c:v>5.4152930000564083</c:v>
                </c:pt>
                <c:pt idx="272">
                  <c:v>5.4407460000365973</c:v>
                </c:pt>
                <c:pt idx="273">
                  <c:v>5.4509710000129417</c:v>
                </c:pt>
                <c:pt idx="274">
                  <c:v>5.4810650000581518</c:v>
                </c:pt>
                <c:pt idx="275">
                  <c:v>5.4984560000011697</c:v>
                </c:pt>
                <c:pt idx="276">
                  <c:v>5.5163669999456033</c:v>
                </c:pt>
                <c:pt idx="277">
                  <c:v>5.5392909999936819</c:v>
                </c:pt>
                <c:pt idx="278">
                  <c:v>5.5568440000060946</c:v>
                </c:pt>
                <c:pt idx="279">
                  <c:v>5.573441999964416</c:v>
                </c:pt>
                <c:pt idx="280">
                  <c:v>5.600021000020206</c:v>
                </c:pt>
                <c:pt idx="281">
                  <c:v>5.6167040000436828</c:v>
                </c:pt>
                <c:pt idx="282">
                  <c:v>5.6382679999805987</c:v>
                </c:pt>
                <c:pt idx="283">
                  <c:v>5.6593009999487549</c:v>
                </c:pt>
                <c:pt idx="284">
                  <c:v>5.6794579999987036</c:v>
                </c:pt>
                <c:pt idx="285">
                  <c:v>5.6976209999993443</c:v>
                </c:pt>
                <c:pt idx="286">
                  <c:v>5.7127790000522509</c:v>
                </c:pt>
                <c:pt idx="287">
                  <c:v>5.7399809999624267</c:v>
                </c:pt>
                <c:pt idx="288">
                  <c:v>5.7601349999895319</c:v>
                </c:pt>
                <c:pt idx="289">
                  <c:v>5.7777220000280067</c:v>
                </c:pt>
                <c:pt idx="290">
                  <c:v>5.7992360000498593</c:v>
                </c:pt>
                <c:pt idx="291">
                  <c:v>5.8124590000370517</c:v>
                </c:pt>
                <c:pt idx="292">
                  <c:v>5.8373889999929816</c:v>
                </c:pt>
                <c:pt idx="293">
                  <c:v>5.8574700000463054</c:v>
                </c:pt>
                <c:pt idx="294">
                  <c:v>5.8795029999455437</c:v>
                </c:pt>
                <c:pt idx="295">
                  <c:v>5.8999240000266582</c:v>
                </c:pt>
                <c:pt idx="296">
                  <c:v>5.9179820000426844</c:v>
                </c:pt>
                <c:pt idx="297">
                  <c:v>5.9385479999473318</c:v>
                </c:pt>
                <c:pt idx="298">
                  <c:v>5.9598919999552891</c:v>
                </c:pt>
                <c:pt idx="299">
                  <c:v>5.9781189999775961</c:v>
                </c:pt>
                <c:pt idx="300">
                  <c:v>5.9979550000280142</c:v>
                </c:pt>
                <c:pt idx="301">
                  <c:v>6.0156369999749586</c:v>
                </c:pt>
                <c:pt idx="302">
                  <c:v>6.0387750000227243</c:v>
                </c:pt>
                <c:pt idx="303">
                  <c:v>6.0593309999676421</c:v>
                </c:pt>
                <c:pt idx="304">
                  <c:v>6.0795530000468716</c:v>
                </c:pt>
                <c:pt idx="305">
                  <c:v>6.1007570000365376</c:v>
                </c:pt>
                <c:pt idx="306">
                  <c:v>6.1151890000328422</c:v>
                </c:pt>
                <c:pt idx="307">
                  <c:v>6.1361190000316128</c:v>
                </c:pt>
                <c:pt idx="308">
                  <c:v>6.1547060000011697</c:v>
                </c:pt>
                <c:pt idx="309">
                  <c:v>6.1809420000063255</c:v>
                </c:pt>
                <c:pt idx="310">
                  <c:v>6.200453000026755</c:v>
                </c:pt>
                <c:pt idx="311">
                  <c:v>6.2197689999593422</c:v>
                </c:pt>
                <c:pt idx="312">
                  <c:v>6.2349519999697804</c:v>
                </c:pt>
                <c:pt idx="313">
                  <c:v>6.2507710000500083</c:v>
                </c:pt>
                <c:pt idx="314">
                  <c:v>6.2799880000529811</c:v>
                </c:pt>
                <c:pt idx="315">
                  <c:v>6.2969730000477284</c:v>
                </c:pt>
                <c:pt idx="316">
                  <c:v>6.3155729999998584</c:v>
                </c:pt>
                <c:pt idx="317">
                  <c:v>6.3354599999729544</c:v>
                </c:pt>
                <c:pt idx="318">
                  <c:v>6.3610340000595897</c:v>
                </c:pt>
                <c:pt idx="319">
                  <c:v>6.3804719999898225</c:v>
                </c:pt>
                <c:pt idx="320">
                  <c:v>6.4010420000413433</c:v>
                </c:pt>
                <c:pt idx="321">
                  <c:v>6.42107899999246</c:v>
                </c:pt>
                <c:pt idx="322">
                  <c:v>6.4373700000578538</c:v>
                </c:pt>
                <c:pt idx="323">
                  <c:v>6.4567970000207424</c:v>
                </c:pt>
                <c:pt idx="324">
                  <c:v>6.4771559999790043</c:v>
                </c:pt>
                <c:pt idx="325">
                  <c:v>6.4933050000108778</c:v>
                </c:pt>
                <c:pt idx="326">
                  <c:v>6.5176910000154749</c:v>
                </c:pt>
                <c:pt idx="327">
                  <c:v>6.5365839999867603</c:v>
                </c:pt>
                <c:pt idx="328">
                  <c:v>6.5573830000357702</c:v>
                </c:pt>
                <c:pt idx="329">
                  <c:v>6.5778799999970943</c:v>
                </c:pt>
                <c:pt idx="330">
                  <c:v>6.5993220000527799</c:v>
                </c:pt>
                <c:pt idx="331">
                  <c:v>6.6187879999633878</c:v>
                </c:pt>
                <c:pt idx="332">
                  <c:v>6.6401580000529066</c:v>
                </c:pt>
                <c:pt idx="333">
                  <c:v>6.6578679999802262</c:v>
                </c:pt>
                <c:pt idx="334">
                  <c:v>6.679046000004746</c:v>
                </c:pt>
                <c:pt idx="335">
                  <c:v>6.6974209999898449</c:v>
                </c:pt>
                <c:pt idx="336">
                  <c:v>6.7192130000330508</c:v>
                </c:pt>
                <c:pt idx="337">
                  <c:v>6.7390809999778867</c:v>
                </c:pt>
                <c:pt idx="338">
                  <c:v>6.7588580000447109</c:v>
                </c:pt>
                <c:pt idx="339">
                  <c:v>6.7783060000510886</c:v>
                </c:pt>
                <c:pt idx="340">
                  <c:v>6.8008909999625757</c:v>
                </c:pt>
                <c:pt idx="341">
                  <c:v>6.8132469999836758</c:v>
                </c:pt>
                <c:pt idx="342">
                  <c:v>6.8337850000243634</c:v>
                </c:pt>
                <c:pt idx="343">
                  <c:v>6.8565670000389218</c:v>
                </c:pt>
                <c:pt idx="344">
                  <c:v>6.8832979999715462</c:v>
                </c:pt>
                <c:pt idx="345">
                  <c:v>6.8969959999667481</c:v>
                </c:pt>
                <c:pt idx="346">
                  <c:v>6.9180369999958202</c:v>
                </c:pt>
                <c:pt idx="347">
                  <c:v>6.9392089999746531</c:v>
                </c:pt>
                <c:pt idx="348">
                  <c:v>6.9594470000592992</c:v>
                </c:pt>
                <c:pt idx="349">
                  <c:v>6.9790430000284687</c:v>
                </c:pt>
                <c:pt idx="350">
                  <c:v>6.9976709999609739</c:v>
                </c:pt>
                <c:pt idx="351">
                  <c:v>7.0195610000519082</c:v>
                </c:pt>
                <c:pt idx="352">
                  <c:v>7.0393919999478385</c:v>
                </c:pt>
                <c:pt idx="353">
                  <c:v>7.0502090000081807</c:v>
                </c:pt>
                <c:pt idx="354">
                  <c:v>7.0795399999478832</c:v>
                </c:pt>
                <c:pt idx="355">
                  <c:v>7.0999120000051335</c:v>
                </c:pt>
                <c:pt idx="356">
                  <c:v>7.1177560000214726</c:v>
                </c:pt>
                <c:pt idx="357">
                  <c:v>7.1405690000392497</c:v>
                </c:pt>
                <c:pt idx="358">
                  <c:v>7.1560270000481978</c:v>
                </c:pt>
                <c:pt idx="359">
                  <c:v>7.1759280000114813</c:v>
                </c:pt>
                <c:pt idx="360">
                  <c:v>7.1992160000372678</c:v>
                </c:pt>
                <c:pt idx="361">
                  <c:v>7.2153410000028089</c:v>
                </c:pt>
                <c:pt idx="362">
                  <c:v>7.2405819999985397</c:v>
                </c:pt>
                <c:pt idx="363">
                  <c:v>7.2567500000586733</c:v>
                </c:pt>
                <c:pt idx="364">
                  <c:v>7.2824239999754354</c:v>
                </c:pt>
                <c:pt idx="365">
                  <c:v>7.2965150000527501</c:v>
                </c:pt>
                <c:pt idx="366">
                  <c:v>7.3208909999812022</c:v>
                </c:pt>
                <c:pt idx="367">
                  <c:v>7.3357710000127554</c:v>
                </c:pt>
                <c:pt idx="368">
                  <c:v>7.3521279999986291</c:v>
                </c:pt>
                <c:pt idx="369">
                  <c:v>7.3783330000005662</c:v>
                </c:pt>
                <c:pt idx="370">
                  <c:v>7.396870999946259</c:v>
                </c:pt>
                <c:pt idx="371">
                  <c:v>7.4204690000042319</c:v>
                </c:pt>
                <c:pt idx="372">
                  <c:v>7.4365759999491274</c:v>
                </c:pt>
                <c:pt idx="373">
                  <c:v>7.4569469999987632</c:v>
                </c:pt>
                <c:pt idx="374">
                  <c:v>7.480995999998413</c:v>
                </c:pt>
                <c:pt idx="375">
                  <c:v>7.4981279999483377</c:v>
                </c:pt>
                <c:pt idx="376">
                  <c:v>7.5166810000082478</c:v>
                </c:pt>
                <c:pt idx="377">
                  <c:v>7.5380819999845698</c:v>
                </c:pt>
                <c:pt idx="378">
                  <c:v>7.5604440000606701</c:v>
                </c:pt>
                <c:pt idx="379">
                  <c:v>7.577424000017345</c:v>
                </c:pt>
                <c:pt idx="380">
                  <c:v>7.5974029999924824</c:v>
                </c:pt>
                <c:pt idx="381">
                  <c:v>7.618030000012368</c:v>
                </c:pt>
                <c:pt idx="382">
                  <c:v>7.6398220000555739</c:v>
                </c:pt>
                <c:pt idx="383">
                  <c:v>7.6593720000237226</c:v>
                </c:pt>
                <c:pt idx="384">
                  <c:v>7.6802479999605566</c:v>
                </c:pt>
                <c:pt idx="385">
                  <c:v>7.6985270000295714</c:v>
                </c:pt>
                <c:pt idx="386">
                  <c:v>7.7202119999565184</c:v>
                </c:pt>
                <c:pt idx="387">
                  <c:v>7.736648999969475</c:v>
                </c:pt>
                <c:pt idx="388">
                  <c:v>7.753599000046961</c:v>
                </c:pt>
                <c:pt idx="389">
                  <c:v>7.7812139999587089</c:v>
                </c:pt>
                <c:pt idx="390">
                  <c:v>7.7996030000504106</c:v>
                </c:pt>
                <c:pt idx="391">
                  <c:v>7.8198789999587461</c:v>
                </c:pt>
                <c:pt idx="392">
                  <c:v>7.8341840000357479</c:v>
                </c:pt>
                <c:pt idx="393">
                  <c:v>7.8592339999740943</c:v>
                </c:pt>
                <c:pt idx="394">
                  <c:v>7.8805690000299364</c:v>
                </c:pt>
                <c:pt idx="395">
                  <c:v>7.9004839999834076</c:v>
                </c:pt>
                <c:pt idx="396">
                  <c:v>7.919376999954693</c:v>
                </c:pt>
                <c:pt idx="397">
                  <c:v>7.9397520000347868</c:v>
                </c:pt>
                <c:pt idx="398">
                  <c:v>7.9580640000058338</c:v>
                </c:pt>
                <c:pt idx="399">
                  <c:v>7.9751369999721646</c:v>
                </c:pt>
                <c:pt idx="400">
                  <c:v>7.9994599999627098</c:v>
                </c:pt>
                <c:pt idx="401">
                  <c:v>8.0199090000241995</c:v>
                </c:pt>
                <c:pt idx="402">
                  <c:v>8.0406070000026375</c:v>
                </c:pt>
                <c:pt idx="403">
                  <c:v>8.0615299999481067</c:v>
                </c:pt>
                <c:pt idx="404">
                  <c:v>8.0777839999645948</c:v>
                </c:pt>
                <c:pt idx="405">
                  <c:v>8.098225999972783</c:v>
                </c:pt>
                <c:pt idx="406">
                  <c:v>8.1155159999616444</c:v>
                </c:pt>
                <c:pt idx="407">
                  <c:v>8.1409680000506341</c:v>
                </c:pt>
                <c:pt idx="408">
                  <c:v>8.1584980000043288</c:v>
                </c:pt>
                <c:pt idx="409">
                  <c:v>8.1808179999934509</c:v>
                </c:pt>
                <c:pt idx="410">
                  <c:v>8.1966209999518469</c:v>
                </c:pt>
                <c:pt idx="411">
                  <c:v>8.2160989999538288</c:v>
                </c:pt>
                <c:pt idx="412">
                  <c:v>8.238855000003241</c:v>
                </c:pt>
                <c:pt idx="413">
                  <c:v>8.2574859999585897</c:v>
                </c:pt>
                <c:pt idx="414">
                  <c:v>8.2775039999978617</c:v>
                </c:pt>
                <c:pt idx="415">
                  <c:v>8.2980400000233203</c:v>
                </c:pt>
                <c:pt idx="416">
                  <c:v>8.3172110000159591</c:v>
                </c:pt>
                <c:pt idx="417">
                  <c:v>8.340059999958612</c:v>
                </c:pt>
                <c:pt idx="418">
                  <c:v>8.3574500000104308</c:v>
                </c:pt>
                <c:pt idx="419">
                  <c:v>8.37621300003957</c:v>
                </c:pt>
                <c:pt idx="420">
                  <c:v>8.3990550000453368</c:v>
                </c:pt>
                <c:pt idx="421">
                  <c:v>8.4175340000074357</c:v>
                </c:pt>
                <c:pt idx="422">
                  <c:v>8.4379839999601245</c:v>
                </c:pt>
                <c:pt idx="423">
                  <c:v>8.4603679999709129</c:v>
                </c:pt>
                <c:pt idx="424">
                  <c:v>8.479719000053592</c:v>
                </c:pt>
                <c:pt idx="425">
                  <c:v>8.5004819999448955</c:v>
                </c:pt>
                <c:pt idx="426">
                  <c:v>8.5196310000028461</c:v>
                </c:pt>
                <c:pt idx="427">
                  <c:v>8.533943000016734</c:v>
                </c:pt>
                <c:pt idx="428">
                  <c:v>8.5603780000237748</c:v>
                </c:pt>
                <c:pt idx="429">
                  <c:v>8.578235000022687</c:v>
                </c:pt>
                <c:pt idx="430">
                  <c:v>8.5990890000248328</c:v>
                </c:pt>
                <c:pt idx="431">
                  <c:v>8.6184839999768883</c:v>
                </c:pt>
                <c:pt idx="432">
                  <c:v>8.63903299998492</c:v>
                </c:pt>
                <c:pt idx="433">
                  <c:v>8.6596999999601394</c:v>
                </c:pt>
                <c:pt idx="434">
                  <c:v>8.680547000025399</c:v>
                </c:pt>
                <c:pt idx="435">
                  <c:v>8.6991060000145808</c:v>
                </c:pt>
                <c:pt idx="436">
                  <c:v>8.7199509999481961</c:v>
                </c:pt>
                <c:pt idx="437">
                  <c:v>8.7393050000537187</c:v>
                </c:pt>
                <c:pt idx="438">
                  <c:v>8.7594459999818355</c:v>
                </c:pt>
                <c:pt idx="439">
                  <c:v>8.7795390000101179</c:v>
                </c:pt>
                <c:pt idx="440">
                  <c:v>8.8006270000478253</c:v>
                </c:pt>
                <c:pt idx="441">
                  <c:v>8.8213789999717847</c:v>
                </c:pt>
                <c:pt idx="442">
                  <c:v>8.8396039999788627</c:v>
                </c:pt>
                <c:pt idx="443">
                  <c:v>8.8607130000600591</c:v>
                </c:pt>
                <c:pt idx="444">
                  <c:v>8.87579600000754</c:v>
                </c:pt>
                <c:pt idx="445">
                  <c:v>8.8961089999647811</c:v>
                </c:pt>
                <c:pt idx="446">
                  <c:v>8.9201990000437945</c:v>
                </c:pt>
                <c:pt idx="447">
                  <c:v>8.9365750000579283</c:v>
                </c:pt>
                <c:pt idx="448">
                  <c:v>8.9632879999699071</c:v>
                </c:pt>
                <c:pt idx="449">
                  <c:v>8.980582999996841</c:v>
                </c:pt>
                <c:pt idx="450">
                  <c:v>9.0007060000207275</c:v>
                </c:pt>
                <c:pt idx="451">
                  <c:v>9.0176869999850169</c:v>
                </c:pt>
                <c:pt idx="452">
                  <c:v>9.0407750000013039</c:v>
                </c:pt>
                <c:pt idx="453">
                  <c:v>9.0583900000201538</c:v>
                </c:pt>
                <c:pt idx="454">
                  <c:v>9.0776060000061989</c:v>
                </c:pt>
                <c:pt idx="455">
                  <c:v>9.0970710000256076</c:v>
                </c:pt>
                <c:pt idx="456">
                  <c:v>9.1199849999975413</c:v>
                </c:pt>
                <c:pt idx="457">
                  <c:v>9.1255959999980405</c:v>
                </c:pt>
                <c:pt idx="458">
                  <c:v>9.159233000013046</c:v>
                </c:pt>
                <c:pt idx="459">
                  <c:v>9.1816790000302717</c:v>
                </c:pt>
                <c:pt idx="460">
                  <c:v>9.1966470000334084</c:v>
                </c:pt>
                <c:pt idx="461">
                  <c:v>9.2181949999649078</c:v>
                </c:pt>
                <c:pt idx="462">
                  <c:v>9.2368290000595152</c:v>
                </c:pt>
                <c:pt idx="463">
                  <c:v>9.2570800000103191</c:v>
                </c:pt>
                <c:pt idx="464">
                  <c:v>9.2808590000495315</c:v>
                </c:pt>
                <c:pt idx="465">
                  <c:v>9.2985030000563711</c:v>
                </c:pt>
                <c:pt idx="466">
                  <c:v>9.3194000000366941</c:v>
                </c:pt>
                <c:pt idx="467">
                  <c:v>9.3404840000439435</c:v>
                </c:pt>
                <c:pt idx="468">
                  <c:v>9.3573140000225976</c:v>
                </c:pt>
                <c:pt idx="469">
                  <c:v>9.3796180000063032</c:v>
                </c:pt>
                <c:pt idx="470">
                  <c:v>9.3993270000210032</c:v>
                </c:pt>
                <c:pt idx="471">
                  <c:v>9.4204100000206381</c:v>
                </c:pt>
                <c:pt idx="472">
                  <c:v>9.4395129999611527</c:v>
                </c:pt>
                <c:pt idx="473">
                  <c:v>9.4620819999836385</c:v>
                </c:pt>
                <c:pt idx="474">
                  <c:v>9.4798090000404045</c:v>
                </c:pt>
                <c:pt idx="475">
                  <c:v>9.500603000051342</c:v>
                </c:pt>
                <c:pt idx="476">
                  <c:v>9.5165890000062063</c:v>
                </c:pt>
                <c:pt idx="477">
                  <c:v>9.5385089999763295</c:v>
                </c:pt>
                <c:pt idx="478">
                  <c:v>9.5598920000484213</c:v>
                </c:pt>
                <c:pt idx="479">
                  <c:v>9.5771510000340641</c:v>
                </c:pt>
                <c:pt idx="480">
                  <c:v>9.5990870000096038</c:v>
                </c:pt>
                <c:pt idx="481">
                  <c:v>9.619107999955304</c:v>
                </c:pt>
                <c:pt idx="482">
                  <c:v>9.6445979999843985</c:v>
                </c:pt>
                <c:pt idx="483">
                  <c:v>9.6600570000009611</c:v>
                </c:pt>
                <c:pt idx="484">
                  <c:v>9.6796590000158176</c:v>
                </c:pt>
                <c:pt idx="485">
                  <c:v>9.700520999962464</c:v>
                </c:pt>
                <c:pt idx="486">
                  <c:v>9.7155359999742359</c:v>
                </c:pt>
                <c:pt idx="487">
                  <c:v>9.7402770000044256</c:v>
                </c:pt>
                <c:pt idx="488">
                  <c:v>9.7500330000184476</c:v>
                </c:pt>
                <c:pt idx="489">
                  <c:v>9.7760130000533536</c:v>
                </c:pt>
                <c:pt idx="490">
                  <c:v>9.7952270000241697</c:v>
                </c:pt>
                <c:pt idx="491">
                  <c:v>9.8152919999556616</c:v>
                </c:pt>
                <c:pt idx="492">
                  <c:v>9.8409669999964535</c:v>
                </c:pt>
                <c:pt idx="493">
                  <c:v>9.8566629999550059</c:v>
                </c:pt>
                <c:pt idx="494">
                  <c:v>9.8814009999623522</c:v>
                </c:pt>
                <c:pt idx="495">
                  <c:v>9.8957540000556037</c:v>
                </c:pt>
                <c:pt idx="496">
                  <c:v>9.9200910000363365</c:v>
                </c:pt>
                <c:pt idx="497">
                  <c:v>9.9365870000328869</c:v>
                </c:pt>
                <c:pt idx="498">
                  <c:v>9.9577740000095218</c:v>
                </c:pt>
                <c:pt idx="499">
                  <c:v>9.977292999974452</c:v>
                </c:pt>
                <c:pt idx="500">
                  <c:v>9.9994579999474809</c:v>
                </c:pt>
                <c:pt idx="501">
                  <c:v>10.01670399995055</c:v>
                </c:pt>
                <c:pt idx="502">
                  <c:v>10.039923000033014</c:v>
                </c:pt>
                <c:pt idx="503">
                  <c:v>10.060375000000931</c:v>
                </c:pt>
                <c:pt idx="504">
                  <c:v>10.077722999965772</c:v>
                </c:pt>
                <c:pt idx="505">
                  <c:v>10.097316000028513</c:v>
                </c:pt>
                <c:pt idx="506">
                  <c:v>10.119221000000834</c:v>
                </c:pt>
                <c:pt idx="507">
                  <c:v>10.137963999994099</c:v>
                </c:pt>
                <c:pt idx="508">
                  <c:v>10.157314999960363</c:v>
                </c:pt>
                <c:pt idx="509">
                  <c:v>10.174873000010848</c:v>
                </c:pt>
                <c:pt idx="510">
                  <c:v>10.199563000001945</c:v>
                </c:pt>
                <c:pt idx="511">
                  <c:v>10.219870000029914</c:v>
                </c:pt>
                <c:pt idx="512">
                  <c:v>10.239966999972239</c:v>
                </c:pt>
                <c:pt idx="513">
                  <c:v>10.259353999979794</c:v>
                </c:pt>
                <c:pt idx="514">
                  <c:v>10.278371999971569</c:v>
                </c:pt>
                <c:pt idx="515">
                  <c:v>10.298110999981873</c:v>
                </c:pt>
                <c:pt idx="516">
                  <c:v>10.313628999982029</c:v>
                </c:pt>
                <c:pt idx="517">
                  <c:v>10.339198000030592</c:v>
                </c:pt>
                <c:pt idx="518">
                  <c:v>10.358756999950856</c:v>
                </c:pt>
                <c:pt idx="519">
                  <c:v>10.378777000005357</c:v>
                </c:pt>
                <c:pt idx="520">
                  <c:v>10.390427000005729</c:v>
                </c:pt>
                <c:pt idx="521">
                  <c:v>10.420910999993794</c:v>
                </c:pt>
                <c:pt idx="522">
                  <c:v>10.439847000059672</c:v>
                </c:pt>
                <c:pt idx="523">
                  <c:v>10.459666999988258</c:v>
                </c:pt>
                <c:pt idx="524">
                  <c:v>10.476400000043213</c:v>
                </c:pt>
                <c:pt idx="525">
                  <c:v>10.498046000022441</c:v>
                </c:pt>
                <c:pt idx="526">
                  <c:v>10.51925500005018</c:v>
                </c:pt>
                <c:pt idx="527">
                  <c:v>10.534388000029139</c:v>
                </c:pt>
                <c:pt idx="528">
                  <c:v>10.559767000027932</c:v>
                </c:pt>
                <c:pt idx="529">
                  <c:v>10.579802999971434</c:v>
                </c:pt>
                <c:pt idx="530">
                  <c:v>10.599821000010706</c:v>
                </c:pt>
                <c:pt idx="531">
                  <c:v>10.620945999980904</c:v>
                </c:pt>
                <c:pt idx="532">
                  <c:v>10.636505999951623</c:v>
                </c:pt>
                <c:pt idx="533">
                  <c:v>10.660448999959044</c:v>
                </c:pt>
                <c:pt idx="534">
                  <c:v>10.680596000049263</c:v>
                </c:pt>
                <c:pt idx="535">
                  <c:v>10.695705999969505</c:v>
                </c:pt>
                <c:pt idx="536">
                  <c:v>10.716191999963485</c:v>
                </c:pt>
                <c:pt idx="537">
                  <c:v>10.737490999978036</c:v>
                </c:pt>
                <c:pt idx="538">
                  <c:v>10.760299999965355</c:v>
                </c:pt>
                <c:pt idx="539">
                  <c:v>10.775747000006959</c:v>
                </c:pt>
                <c:pt idx="540">
                  <c:v>10.796753000002354</c:v>
                </c:pt>
                <c:pt idx="541">
                  <c:v>10.817721999948844</c:v>
                </c:pt>
                <c:pt idx="542">
                  <c:v>10.839033000054769</c:v>
                </c:pt>
                <c:pt idx="543">
                  <c:v>10.856748000020161</c:v>
                </c:pt>
                <c:pt idx="544">
                  <c:v>10.875146999955177</c:v>
                </c:pt>
                <c:pt idx="545">
                  <c:v>10.898378000012599</c:v>
                </c:pt>
                <c:pt idx="546">
                  <c:v>10.913577000028454</c:v>
                </c:pt>
                <c:pt idx="547">
                  <c:v>10.938708000001498</c:v>
                </c:pt>
                <c:pt idx="548">
                  <c:v>10.957601999980398</c:v>
                </c:pt>
                <c:pt idx="549">
                  <c:v>10.977610999951139</c:v>
                </c:pt>
                <c:pt idx="550">
                  <c:v>10.997009000042453</c:v>
                </c:pt>
                <c:pt idx="551">
                  <c:v>11.019544000038877</c:v>
                </c:pt>
                <c:pt idx="552">
                  <c:v>11.039498000056483</c:v>
                </c:pt>
                <c:pt idx="553">
                  <c:v>11.06112700002268</c:v>
                </c:pt>
                <c:pt idx="554">
                  <c:v>11.079026999999769</c:v>
                </c:pt>
                <c:pt idx="555">
                  <c:v>11.099615999963135</c:v>
                </c:pt>
                <c:pt idx="556">
                  <c:v>11.117971000028774</c:v>
                </c:pt>
                <c:pt idx="557">
                  <c:v>11.1394020000007</c:v>
                </c:pt>
                <c:pt idx="558">
                  <c:v>11.159804000053555</c:v>
                </c:pt>
                <c:pt idx="559">
                  <c:v>11.178700000047684</c:v>
                </c:pt>
                <c:pt idx="560">
                  <c:v>11.198260999983177</c:v>
                </c:pt>
                <c:pt idx="561">
                  <c:v>11.218693000031635</c:v>
                </c:pt>
                <c:pt idx="562">
                  <c:v>11.240330000058748</c:v>
                </c:pt>
                <c:pt idx="563">
                  <c:v>11.259034999995492</c:v>
                </c:pt>
                <c:pt idx="564">
                  <c:v>11.27877700002864</c:v>
                </c:pt>
                <c:pt idx="565">
                  <c:v>11.300688000046648</c:v>
                </c:pt>
                <c:pt idx="566">
                  <c:v>11.319882999989204</c:v>
                </c:pt>
                <c:pt idx="567">
                  <c:v>11.339454000000842</c:v>
                </c:pt>
                <c:pt idx="568">
                  <c:v>11.35428700002376</c:v>
                </c:pt>
                <c:pt idx="569">
                  <c:v>11.378375999978743</c:v>
                </c:pt>
                <c:pt idx="570">
                  <c:v>11.396765999961644</c:v>
                </c:pt>
                <c:pt idx="571">
                  <c:v>11.419754000031389</c:v>
                </c:pt>
                <c:pt idx="572">
                  <c:v>11.439342000056058</c:v>
                </c:pt>
                <c:pt idx="573">
                  <c:v>11.456150999991223</c:v>
                </c:pt>
                <c:pt idx="574">
                  <c:v>11.479697000002488</c:v>
                </c:pt>
                <c:pt idx="575">
                  <c:v>11.50039800000377</c:v>
                </c:pt>
                <c:pt idx="576">
                  <c:v>11.515598000027239</c:v>
                </c:pt>
                <c:pt idx="577">
                  <c:v>11.540806000004523</c:v>
                </c:pt>
                <c:pt idx="578">
                  <c:v>11.556087999953888</c:v>
                </c:pt>
                <c:pt idx="579">
                  <c:v>11.577864999999292</c:v>
                </c:pt>
                <c:pt idx="580">
                  <c:v>11.601599000045098</c:v>
                </c:pt>
                <c:pt idx="581">
                  <c:v>11.616522999946028</c:v>
                </c:pt>
                <c:pt idx="582">
                  <c:v>11.640698999981396</c:v>
                </c:pt>
                <c:pt idx="583">
                  <c:v>11.661321999970824</c:v>
                </c:pt>
                <c:pt idx="584">
                  <c:v>11.676427999977022</c:v>
                </c:pt>
                <c:pt idx="585">
                  <c:v>11.697061000042595</c:v>
                </c:pt>
                <c:pt idx="586">
                  <c:v>11.718111000023782</c:v>
                </c:pt>
                <c:pt idx="587">
                  <c:v>11.736631999956444</c:v>
                </c:pt>
                <c:pt idx="588">
                  <c:v>11.756826999946497</c:v>
                </c:pt>
                <c:pt idx="589">
                  <c:v>11.778974000015296</c:v>
                </c:pt>
                <c:pt idx="590">
                  <c:v>11.797372000059113</c:v>
                </c:pt>
                <c:pt idx="591">
                  <c:v>11.81868799997028</c:v>
                </c:pt>
                <c:pt idx="592">
                  <c:v>11.838071999954991</c:v>
                </c:pt>
                <c:pt idx="593">
                  <c:v>11.857008000020869</c:v>
                </c:pt>
                <c:pt idx="594">
                  <c:v>11.877687999978662</c:v>
                </c:pt>
                <c:pt idx="595">
                  <c:v>11.897439999971539</c:v>
                </c:pt>
                <c:pt idx="596">
                  <c:v>11.916213999968022</c:v>
                </c:pt>
                <c:pt idx="597">
                  <c:v>11.937914000009187</c:v>
                </c:pt>
                <c:pt idx="598">
                  <c:v>11.959724999964237</c:v>
                </c:pt>
                <c:pt idx="599">
                  <c:v>11.974500000011176</c:v>
                </c:pt>
                <c:pt idx="600">
                  <c:v>11.99824800004717</c:v>
                </c:pt>
                <c:pt idx="601">
                  <c:v>12.020645000040531</c:v>
                </c:pt>
                <c:pt idx="602">
                  <c:v>12.043259999947622</c:v>
                </c:pt>
                <c:pt idx="603">
                  <c:v>12.05533700005617</c:v>
                </c:pt>
                <c:pt idx="604">
                  <c:v>12.07939400000032</c:v>
                </c:pt>
                <c:pt idx="605">
                  <c:v>12.098935000016354</c:v>
                </c:pt>
                <c:pt idx="606">
                  <c:v>12.119303000043146</c:v>
                </c:pt>
                <c:pt idx="607">
                  <c:v>12.139199999975972</c:v>
                </c:pt>
                <c:pt idx="608">
                  <c:v>12.1603340000147</c:v>
                </c:pt>
                <c:pt idx="609">
                  <c:v>12.174230000004172</c:v>
                </c:pt>
                <c:pt idx="610">
                  <c:v>12.198280000011437</c:v>
                </c:pt>
                <c:pt idx="611">
                  <c:v>12.207722999970429</c:v>
                </c:pt>
                <c:pt idx="612">
                  <c:v>13.22004799998831</c:v>
                </c:pt>
                <c:pt idx="613">
                  <c:v>13.24011699995026</c:v>
                </c:pt>
                <c:pt idx="614">
                  <c:v>13.257121999980882</c:v>
                </c:pt>
                <c:pt idx="615">
                  <c:v>13.275652999989688</c:v>
                </c:pt>
                <c:pt idx="616">
                  <c:v>13.298133000032976</c:v>
                </c:pt>
                <c:pt idx="617">
                  <c:v>13.319132999982685</c:v>
                </c:pt>
                <c:pt idx="618">
                  <c:v>13.335878000012599</c:v>
                </c:pt>
                <c:pt idx="619">
                  <c:v>13.357037000008859</c:v>
                </c:pt>
                <c:pt idx="620">
                  <c:v>13.376021999982186</c:v>
                </c:pt>
                <c:pt idx="621">
                  <c:v>13.397098000044934</c:v>
                </c:pt>
                <c:pt idx="622">
                  <c:v>13.418146000010893</c:v>
                </c:pt>
                <c:pt idx="623">
                  <c:v>13.43653299997095</c:v>
                </c:pt>
                <c:pt idx="624">
                  <c:v>13.453209000057541</c:v>
                </c:pt>
                <c:pt idx="625">
                  <c:v>13.476950000040233</c:v>
                </c:pt>
                <c:pt idx="626">
                  <c:v>13.500144000048749</c:v>
                </c:pt>
                <c:pt idx="627">
                  <c:v>13.519515000050887</c:v>
                </c:pt>
                <c:pt idx="628">
                  <c:v>13.538922999985516</c:v>
                </c:pt>
                <c:pt idx="629">
                  <c:v>13.558486000052653</c:v>
                </c:pt>
                <c:pt idx="630">
                  <c:v>13.575662999995984</c:v>
                </c:pt>
                <c:pt idx="631">
                  <c:v>13.598042999976315</c:v>
                </c:pt>
                <c:pt idx="632">
                  <c:v>13.618756999960169</c:v>
                </c:pt>
                <c:pt idx="633">
                  <c:v>13.637269000057131</c:v>
                </c:pt>
                <c:pt idx="634">
                  <c:v>13.662229000008665</c:v>
                </c:pt>
                <c:pt idx="635">
                  <c:v>13.677821999997832</c:v>
                </c:pt>
                <c:pt idx="636">
                  <c:v>13.699972999980673</c:v>
                </c:pt>
                <c:pt idx="637">
                  <c:v>13.718635999946855</c:v>
                </c:pt>
                <c:pt idx="638">
                  <c:v>13.739010000019334</c:v>
                </c:pt>
                <c:pt idx="639">
                  <c:v>13.758065999951214</c:v>
                </c:pt>
                <c:pt idx="640">
                  <c:v>13.778072000015527</c:v>
                </c:pt>
                <c:pt idx="641">
                  <c:v>13.800885000033304</c:v>
                </c:pt>
                <c:pt idx="642">
                  <c:v>13.81836499995552</c:v>
                </c:pt>
                <c:pt idx="643">
                  <c:v>13.83857599995099</c:v>
                </c:pt>
                <c:pt idx="644">
                  <c:v>13.860917999991216</c:v>
                </c:pt>
                <c:pt idx="645">
                  <c:v>13.882851999951527</c:v>
                </c:pt>
                <c:pt idx="646">
                  <c:v>13.893901000032201</c:v>
                </c:pt>
                <c:pt idx="647">
                  <c:v>13.919747999985702</c:v>
                </c:pt>
                <c:pt idx="648">
                  <c:v>13.941151999984868</c:v>
                </c:pt>
                <c:pt idx="649">
                  <c:v>13.960019999998622</c:v>
                </c:pt>
                <c:pt idx="650">
                  <c:v>13.979615999967791</c:v>
                </c:pt>
                <c:pt idx="651">
                  <c:v>13.996159999980591</c:v>
                </c:pt>
                <c:pt idx="652">
                  <c:v>14.014455999946222</c:v>
                </c:pt>
                <c:pt idx="653">
                  <c:v>14.034763999981806</c:v>
                </c:pt>
                <c:pt idx="654">
                  <c:v>14.059989999979734</c:v>
                </c:pt>
                <c:pt idx="655">
                  <c:v>14.080242000054568</c:v>
                </c:pt>
                <c:pt idx="656">
                  <c:v>14.096809000009671</c:v>
                </c:pt>
                <c:pt idx="657">
                  <c:v>14.115546999964863</c:v>
                </c:pt>
                <c:pt idx="658">
                  <c:v>14.138761000009254</c:v>
                </c:pt>
                <c:pt idx="659">
                  <c:v>14.159331000060774</c:v>
                </c:pt>
                <c:pt idx="660">
                  <c:v>14.179967000032775</c:v>
                </c:pt>
                <c:pt idx="661">
                  <c:v>14.198669999954291</c:v>
                </c:pt>
                <c:pt idx="662">
                  <c:v>14.216108000022359</c:v>
                </c:pt>
                <c:pt idx="663">
                  <c:v>14.237989000044763</c:v>
                </c:pt>
                <c:pt idx="664">
                  <c:v>14.258068999974057</c:v>
                </c:pt>
                <c:pt idx="665">
                  <c:v>14.261306999949738</c:v>
                </c:pt>
                <c:pt idx="666">
                  <c:v>14.288960000034422</c:v>
                </c:pt>
                <c:pt idx="667">
                  <c:v>14.316625999985263</c:v>
                </c:pt>
                <c:pt idx="668">
                  <c:v>14.336644000024535</c:v>
                </c:pt>
                <c:pt idx="669">
                  <c:v>14.358586000045761</c:v>
                </c:pt>
                <c:pt idx="670">
                  <c:v>14.374229999957606</c:v>
                </c:pt>
                <c:pt idx="671">
                  <c:v>14.398834999999963</c:v>
                </c:pt>
                <c:pt idx="672">
                  <c:v>14.418438000022434</c:v>
                </c:pt>
                <c:pt idx="673">
                  <c:v>14.442501000012271</c:v>
                </c:pt>
                <c:pt idx="674">
                  <c:v>14.457906999974512</c:v>
                </c:pt>
                <c:pt idx="675">
                  <c:v>14.479560000007041</c:v>
                </c:pt>
                <c:pt idx="676">
                  <c:v>14.497545000049286</c:v>
                </c:pt>
                <c:pt idx="677">
                  <c:v>14.517507000011392</c:v>
                </c:pt>
                <c:pt idx="678">
                  <c:v>14.537884999997914</c:v>
                </c:pt>
                <c:pt idx="679">
                  <c:v>14.558447999996133</c:v>
                </c:pt>
                <c:pt idx="680">
                  <c:v>14.578062999993563</c:v>
                </c:pt>
                <c:pt idx="681">
                  <c:v>14.599275000044145</c:v>
                </c:pt>
                <c:pt idx="682">
                  <c:v>14.615068000042811</c:v>
                </c:pt>
                <c:pt idx="683">
                  <c:v>14.638410000014119</c:v>
                </c:pt>
                <c:pt idx="684">
                  <c:v>14.658902000053786</c:v>
                </c:pt>
                <c:pt idx="685">
                  <c:v>14.678826999966986</c:v>
                </c:pt>
                <c:pt idx="686">
                  <c:v>14.700656999950297</c:v>
                </c:pt>
                <c:pt idx="687">
                  <c:v>14.721520000020973</c:v>
                </c:pt>
                <c:pt idx="688">
                  <c:v>14.738786000059918</c:v>
                </c:pt>
                <c:pt idx="689">
                  <c:v>14.760519000003114</c:v>
                </c:pt>
                <c:pt idx="690">
                  <c:v>14.78124000004027</c:v>
                </c:pt>
                <c:pt idx="691">
                  <c:v>14.799402000033297</c:v>
                </c:pt>
                <c:pt idx="692">
                  <c:v>14.820554999983869</c:v>
                </c:pt>
                <c:pt idx="693">
                  <c:v>14.8263909999514</c:v>
                </c:pt>
                <c:pt idx="694">
                  <c:v>14.858939000056125</c:v>
                </c:pt>
                <c:pt idx="695">
                  <c:v>14.879405000014231</c:v>
                </c:pt>
                <c:pt idx="696">
                  <c:v>14.900785999954678</c:v>
                </c:pt>
                <c:pt idx="697">
                  <c:v>14.916397999972105</c:v>
                </c:pt>
                <c:pt idx="698">
                  <c:v>14.934911999967881</c:v>
                </c:pt>
                <c:pt idx="699">
                  <c:v>14.946536000003107</c:v>
                </c:pt>
                <c:pt idx="700">
                  <c:v>14.977782999980263</c:v>
                </c:pt>
                <c:pt idx="701">
                  <c:v>14.997696000034921</c:v>
                </c:pt>
                <c:pt idx="702">
                  <c:v>15.01763400004711</c:v>
                </c:pt>
                <c:pt idx="703">
                  <c:v>15.040232000057586</c:v>
                </c:pt>
                <c:pt idx="704">
                  <c:v>15.055918999947608</c:v>
                </c:pt>
                <c:pt idx="705">
                  <c:v>15.078855999978259</c:v>
                </c:pt>
                <c:pt idx="706">
                  <c:v>15.096017000032589</c:v>
                </c:pt>
                <c:pt idx="707">
                  <c:v>15.112391000031494</c:v>
                </c:pt>
                <c:pt idx="708">
                  <c:v>15.137778999982402</c:v>
                </c:pt>
                <c:pt idx="709">
                  <c:v>15.148583000060171</c:v>
                </c:pt>
                <c:pt idx="710">
                  <c:v>15.1738090000581</c:v>
                </c:pt>
                <c:pt idx="711">
                  <c:v>15.200148000032641</c:v>
                </c:pt>
                <c:pt idx="712">
                  <c:v>15.205819000024348</c:v>
                </c:pt>
                <c:pt idx="713">
                  <c:v>15.236586999963038</c:v>
                </c:pt>
                <c:pt idx="714">
                  <c:v>15.252348999958485</c:v>
                </c:pt>
                <c:pt idx="715">
                  <c:v>15.277441999991424</c:v>
                </c:pt>
                <c:pt idx="716">
                  <c:v>15.298822000040673</c:v>
                </c:pt>
                <c:pt idx="717">
                  <c:v>15.318197999964468</c:v>
                </c:pt>
                <c:pt idx="718">
                  <c:v>15.339789999998175</c:v>
                </c:pt>
                <c:pt idx="719">
                  <c:v>15.357323999982327</c:v>
                </c:pt>
                <c:pt idx="720">
                  <c:v>15.378313999972306</c:v>
                </c:pt>
                <c:pt idx="721">
                  <c:v>15.400353000033647</c:v>
                </c:pt>
                <c:pt idx="722">
                  <c:v>15.417888000025414</c:v>
                </c:pt>
                <c:pt idx="723">
                  <c:v>15.437705000047572</c:v>
                </c:pt>
                <c:pt idx="724">
                  <c:v>15.458893000031821</c:v>
                </c:pt>
                <c:pt idx="725">
                  <c:v>15.474484000005759</c:v>
                </c:pt>
                <c:pt idx="726">
                  <c:v>15.501121000037529</c:v>
                </c:pt>
                <c:pt idx="727">
                  <c:v>15.520025999983773</c:v>
                </c:pt>
                <c:pt idx="728">
                  <c:v>15.535516000003554</c:v>
                </c:pt>
                <c:pt idx="729">
                  <c:v>15.55438900005538</c:v>
                </c:pt>
                <c:pt idx="730">
                  <c:v>15.580456999945454</c:v>
                </c:pt>
                <c:pt idx="731">
                  <c:v>15.599491000059061</c:v>
                </c:pt>
                <c:pt idx="732">
                  <c:v>15.616198000032455</c:v>
                </c:pt>
                <c:pt idx="733">
                  <c:v>15.639761000056751</c:v>
                </c:pt>
                <c:pt idx="734">
                  <c:v>15.659464000025764</c:v>
                </c:pt>
                <c:pt idx="735">
                  <c:v>15.679271999979392</c:v>
                </c:pt>
                <c:pt idx="736">
                  <c:v>15.701322000008076</c:v>
                </c:pt>
                <c:pt idx="737">
                  <c:v>15.720014999969862</c:v>
                </c:pt>
                <c:pt idx="738">
                  <c:v>15.740377999958582</c:v>
                </c:pt>
                <c:pt idx="739">
                  <c:v>15.754864000016823</c:v>
                </c:pt>
                <c:pt idx="740">
                  <c:v>15.780358999967575</c:v>
                </c:pt>
                <c:pt idx="741">
                  <c:v>15.799850999959745</c:v>
                </c:pt>
                <c:pt idx="742">
                  <c:v>15.814977000001818</c:v>
                </c:pt>
                <c:pt idx="743">
                  <c:v>15.838019000017084</c:v>
                </c:pt>
                <c:pt idx="744">
                  <c:v>15.85659800004214</c:v>
                </c:pt>
                <c:pt idx="745">
                  <c:v>15.880145999952219</c:v>
                </c:pt>
                <c:pt idx="746">
                  <c:v>15.900799000053667</c:v>
                </c:pt>
                <c:pt idx="747">
                  <c:v>15.915092000039294</c:v>
                </c:pt>
                <c:pt idx="748">
                  <c:v>15.942188999964856</c:v>
                </c:pt>
                <c:pt idx="749">
                  <c:v>15.957364000030793</c:v>
                </c:pt>
                <c:pt idx="750">
                  <c:v>15.976502000004984</c:v>
                </c:pt>
                <c:pt idx="751">
                  <c:v>15.992379999952391</c:v>
                </c:pt>
                <c:pt idx="752">
                  <c:v>16.019227999961004</c:v>
                </c:pt>
                <c:pt idx="753">
                  <c:v>16.036949999979697</c:v>
                </c:pt>
                <c:pt idx="754">
                  <c:v>16.056478000013158</c:v>
                </c:pt>
                <c:pt idx="755">
                  <c:v>16.076236000051722</c:v>
                </c:pt>
                <c:pt idx="756">
                  <c:v>16.099424000014551</c:v>
                </c:pt>
                <c:pt idx="757">
                  <c:v>16.117109999991953</c:v>
                </c:pt>
                <c:pt idx="758">
                  <c:v>16.137319999979809</c:v>
                </c:pt>
                <c:pt idx="759">
                  <c:v>16.156318000052124</c:v>
                </c:pt>
                <c:pt idx="760">
                  <c:v>16.177040999988094</c:v>
                </c:pt>
                <c:pt idx="761">
                  <c:v>16.197133000008762</c:v>
                </c:pt>
                <c:pt idx="762">
                  <c:v>16.204983999952674</c:v>
                </c:pt>
                <c:pt idx="763">
                  <c:v>16.256551000056788</c:v>
                </c:pt>
                <c:pt idx="764">
                  <c:v>16.278186999959871</c:v>
                </c:pt>
                <c:pt idx="765">
                  <c:v>16.297906000050716</c:v>
                </c:pt>
                <c:pt idx="766">
                  <c:v>16.312999999965541</c:v>
                </c:pt>
                <c:pt idx="767">
                  <c:v>16.338151999982074</c:v>
                </c:pt>
                <c:pt idx="768">
                  <c:v>16.359898000024259</c:v>
                </c:pt>
                <c:pt idx="769">
                  <c:v>16.380971999955364</c:v>
                </c:pt>
                <c:pt idx="770">
                  <c:v>16.399197999970056</c:v>
                </c:pt>
                <c:pt idx="771">
                  <c:v>16.413465999998152</c:v>
                </c:pt>
                <c:pt idx="772">
                  <c:v>16.437286000000313</c:v>
                </c:pt>
                <c:pt idx="773">
                  <c:v>16.448547999956645</c:v>
                </c:pt>
                <c:pt idx="774">
                  <c:v>16.480741000035778</c:v>
                </c:pt>
                <c:pt idx="775">
                  <c:v>16.499774000025354</c:v>
                </c:pt>
                <c:pt idx="776">
                  <c:v>16.520905000041239</c:v>
                </c:pt>
                <c:pt idx="777">
                  <c:v>16.534540000022389</c:v>
                </c:pt>
                <c:pt idx="778">
                  <c:v>16.559224999975413</c:v>
                </c:pt>
                <c:pt idx="779">
                  <c:v>16.579764000023715</c:v>
                </c:pt>
                <c:pt idx="780">
                  <c:v>16.599221999989823</c:v>
                </c:pt>
                <c:pt idx="781">
                  <c:v>16.619829999981448</c:v>
                </c:pt>
                <c:pt idx="782">
                  <c:v>16.637060999986716</c:v>
                </c:pt>
                <c:pt idx="783">
                  <c:v>16.655086999991909</c:v>
                </c:pt>
                <c:pt idx="784">
                  <c:v>16.683544000028633</c:v>
                </c:pt>
                <c:pt idx="785">
                  <c:v>16.700412999955006</c:v>
                </c:pt>
                <c:pt idx="786">
                  <c:v>16.720657999976538</c:v>
                </c:pt>
                <c:pt idx="787">
                  <c:v>16.738455999991857</c:v>
                </c:pt>
                <c:pt idx="788">
                  <c:v>16.760067000053823</c:v>
                </c:pt>
                <c:pt idx="789">
                  <c:v>16.778659999952652</c:v>
                </c:pt>
                <c:pt idx="790">
                  <c:v>16.797326000058092</c:v>
                </c:pt>
                <c:pt idx="791">
                  <c:v>16.820349000045098</c:v>
                </c:pt>
                <c:pt idx="792">
                  <c:v>16.834425000008196</c:v>
                </c:pt>
                <c:pt idx="793">
                  <c:v>16.851124000037089</c:v>
                </c:pt>
                <c:pt idx="794">
                  <c:v>16.870889000012539</c:v>
                </c:pt>
                <c:pt idx="795">
                  <c:v>16.893969999975525</c:v>
                </c:pt>
                <c:pt idx="796">
                  <c:v>16.91853899997659</c:v>
                </c:pt>
                <c:pt idx="797">
                  <c:v>16.940676999976858</c:v>
                </c:pt>
                <c:pt idx="798">
                  <c:v>16.960233999998309</c:v>
                </c:pt>
                <c:pt idx="799">
                  <c:v>16.970233000000007</c:v>
                </c:pt>
                <c:pt idx="800">
                  <c:v>17.000850999960676</c:v>
                </c:pt>
                <c:pt idx="801">
                  <c:v>17.017356000025757</c:v>
                </c:pt>
                <c:pt idx="802">
                  <c:v>17.040408000000753</c:v>
                </c:pt>
                <c:pt idx="803">
                  <c:v>17.052445000037551</c:v>
                </c:pt>
                <c:pt idx="804">
                  <c:v>17.07756700005848</c:v>
                </c:pt>
                <c:pt idx="805">
                  <c:v>17.097797999973409</c:v>
                </c:pt>
                <c:pt idx="806">
                  <c:v>17.119386999984272</c:v>
                </c:pt>
                <c:pt idx="807">
                  <c:v>17.134045999962837</c:v>
                </c:pt>
                <c:pt idx="808">
                  <c:v>17.15879799996037</c:v>
                </c:pt>
                <c:pt idx="809">
                  <c:v>17.178751999977976</c:v>
                </c:pt>
                <c:pt idx="810">
                  <c:v>17.19907900004182</c:v>
                </c:pt>
                <c:pt idx="811">
                  <c:v>17.220295000006445</c:v>
                </c:pt>
                <c:pt idx="812">
                  <c:v>17.237459999974817</c:v>
                </c:pt>
                <c:pt idx="813">
                  <c:v>17.255583000020124</c:v>
                </c:pt>
                <c:pt idx="814">
                  <c:v>17.278372999979183</c:v>
                </c:pt>
                <c:pt idx="815">
                  <c:v>17.297448000055738</c:v>
                </c:pt>
                <c:pt idx="816">
                  <c:v>17.319045000011101</c:v>
                </c:pt>
                <c:pt idx="817">
                  <c:v>17.340929000056349</c:v>
                </c:pt>
                <c:pt idx="818">
                  <c:v>17.36108000006061</c:v>
                </c:pt>
                <c:pt idx="819">
                  <c:v>17.366758999996819</c:v>
                </c:pt>
                <c:pt idx="820">
                  <c:v>17.399179000058211</c:v>
                </c:pt>
                <c:pt idx="821">
                  <c:v>17.418662999989465</c:v>
                </c:pt>
                <c:pt idx="822">
                  <c:v>17.434948000009172</c:v>
                </c:pt>
                <c:pt idx="823">
                  <c:v>17.450983999995515</c:v>
                </c:pt>
                <c:pt idx="824">
                  <c:v>17.475072999950498</c:v>
                </c:pt>
                <c:pt idx="825">
                  <c:v>17.501255000010133</c:v>
                </c:pt>
                <c:pt idx="826">
                  <c:v>17.519790000049397</c:v>
                </c:pt>
                <c:pt idx="827">
                  <c:v>17.54086800001096</c:v>
                </c:pt>
                <c:pt idx="828">
                  <c:v>17.580898000043817</c:v>
                </c:pt>
                <c:pt idx="829">
                  <c:v>17.600923000019975</c:v>
                </c:pt>
                <c:pt idx="830">
                  <c:v>17.605683999950998</c:v>
                </c:pt>
                <c:pt idx="831">
                  <c:v>17.641462999978103</c:v>
                </c:pt>
                <c:pt idx="832">
                  <c:v>17.655726999975741</c:v>
                </c:pt>
                <c:pt idx="833">
                  <c:v>17.682215000037104</c:v>
                </c:pt>
                <c:pt idx="834">
                  <c:v>17.692640000022948</c:v>
                </c:pt>
                <c:pt idx="835">
                  <c:v>17.718819999950938</c:v>
                </c:pt>
                <c:pt idx="836">
                  <c:v>17.722640000050887</c:v>
                </c:pt>
                <c:pt idx="837">
                  <c:v>17.760428000008687</c:v>
                </c:pt>
                <c:pt idx="838">
                  <c:v>17.776737999985926</c:v>
                </c:pt>
                <c:pt idx="839">
                  <c:v>17.796960999956354</c:v>
                </c:pt>
                <c:pt idx="840">
                  <c:v>17.817629000055604</c:v>
                </c:pt>
                <c:pt idx="841">
                  <c:v>17.830355999991298</c:v>
                </c:pt>
                <c:pt idx="842">
                  <c:v>17.859133000019938</c:v>
                </c:pt>
                <c:pt idx="843">
                  <c:v>17.863081000046805</c:v>
                </c:pt>
                <c:pt idx="844">
                  <c:v>17.895771999959834</c:v>
                </c:pt>
                <c:pt idx="845">
                  <c:v>17.918359000002965</c:v>
                </c:pt>
                <c:pt idx="846">
                  <c:v>17.930678999982774</c:v>
                </c:pt>
                <c:pt idx="847">
                  <c:v>17.974845999968238</c:v>
                </c:pt>
                <c:pt idx="848">
                  <c:v>18.035986999981105</c:v>
                </c:pt>
                <c:pt idx="849">
                  <c:v>18.048733999952674</c:v>
                </c:pt>
                <c:pt idx="850">
                  <c:v>18.189189999946393</c:v>
                </c:pt>
                <c:pt idx="851">
                  <c:v>18.248314999975264</c:v>
                </c:pt>
                <c:pt idx="852">
                  <c:v>18.273756999988109</c:v>
                </c:pt>
                <c:pt idx="853">
                  <c:v>18.290812000050209</c:v>
                </c:pt>
                <c:pt idx="854">
                  <c:v>18.319213000009768</c:v>
                </c:pt>
                <c:pt idx="855">
                  <c:v>18.325282000005245</c:v>
                </c:pt>
                <c:pt idx="856">
                  <c:v>18.399959999951534</c:v>
                </c:pt>
                <c:pt idx="857">
                  <c:v>18.460544000030495</c:v>
                </c:pt>
                <c:pt idx="858">
                  <c:v>18.468537000007927</c:v>
                </c:pt>
                <c:pt idx="859">
                  <c:v>18.512057999963872</c:v>
                </c:pt>
                <c:pt idx="860">
                  <c:v>18.537618999951519</c:v>
                </c:pt>
                <c:pt idx="861">
                  <c:v>18.573934999993071</c:v>
                </c:pt>
                <c:pt idx="862">
                  <c:v>18.595721999998204</c:v>
                </c:pt>
                <c:pt idx="863">
                  <c:v>18.620116999954917</c:v>
                </c:pt>
                <c:pt idx="864">
                  <c:v>18.639640999957919</c:v>
                </c:pt>
                <c:pt idx="865">
                  <c:v>18.656548999948427</c:v>
                </c:pt>
                <c:pt idx="866">
                  <c:v>18.717066999990493</c:v>
                </c:pt>
                <c:pt idx="867">
                  <c:v>18.721483999979682</c:v>
                </c:pt>
                <c:pt idx="868">
                  <c:v>18.799987999955192</c:v>
                </c:pt>
                <c:pt idx="869">
                  <c:v>18.817612000042573</c:v>
                </c:pt>
                <c:pt idx="870">
                  <c:v>18.83824499999173</c:v>
                </c:pt>
                <c:pt idx="871">
                  <c:v>18.858725000056438</c:v>
                </c:pt>
                <c:pt idx="872">
                  <c:v>18.869736999971792</c:v>
                </c:pt>
                <c:pt idx="873">
                  <c:v>18.898768999963067</c:v>
                </c:pt>
                <c:pt idx="874">
                  <c:v>18.939523000037298</c:v>
                </c:pt>
                <c:pt idx="875">
                  <c:v>18.955955000012182</c:v>
                </c:pt>
                <c:pt idx="876">
                  <c:v>18.97767599998042</c:v>
                </c:pt>
                <c:pt idx="877">
                  <c:v>18.989283000002615</c:v>
                </c:pt>
                <c:pt idx="878">
                  <c:v>19.004171999986283</c:v>
                </c:pt>
                <c:pt idx="879">
                  <c:v>19.060641000047326</c:v>
                </c:pt>
                <c:pt idx="880">
                  <c:v>19.078301000059582</c:v>
                </c:pt>
                <c:pt idx="881">
                  <c:v>19.138205999974161</c:v>
                </c:pt>
                <c:pt idx="882">
                  <c:v>19.146143999998458</c:v>
                </c:pt>
                <c:pt idx="883">
                  <c:v>19.198949999990873</c:v>
                </c:pt>
                <c:pt idx="884">
                  <c:v>19.215732999960892</c:v>
                </c:pt>
                <c:pt idx="885">
                  <c:v>19.280423999996856</c:v>
                </c:pt>
                <c:pt idx="886">
                  <c:v>19.285075000021607</c:v>
                </c:pt>
                <c:pt idx="887">
                  <c:v>19.338271999964491</c:v>
                </c:pt>
                <c:pt idx="888">
                  <c:v>19.341726999962702</c:v>
                </c:pt>
                <c:pt idx="889">
                  <c:v>19.426723000011407</c:v>
                </c:pt>
                <c:pt idx="890">
                  <c:v>19.477086000028066</c:v>
                </c:pt>
                <c:pt idx="891">
                  <c:v>19.484514000010677</c:v>
                </c:pt>
                <c:pt idx="892">
                  <c:v>19.54977499996312</c:v>
                </c:pt>
                <c:pt idx="893">
                  <c:v>19.622833000030369</c:v>
                </c:pt>
                <c:pt idx="894">
                  <c:v>19.698226999957114</c:v>
                </c:pt>
                <c:pt idx="895">
                  <c:v>19.758548000012524</c:v>
                </c:pt>
                <c:pt idx="896">
                  <c:v>19.764374000020325</c:v>
                </c:pt>
                <c:pt idx="897">
                  <c:v>19.894479000009596</c:v>
                </c:pt>
                <c:pt idx="898">
                  <c:v>19.906099000014365</c:v>
                </c:pt>
                <c:pt idx="899">
                  <c:v>19.953943999949843</c:v>
                </c:pt>
                <c:pt idx="900">
                  <c:v>19.974267999990843</c:v>
                </c:pt>
                <c:pt idx="901">
                  <c:v>20.033270000014454</c:v>
                </c:pt>
                <c:pt idx="902">
                  <c:v>20.044191000051796</c:v>
                </c:pt>
                <c:pt idx="903">
                  <c:v>20.112563999951817</c:v>
                </c:pt>
                <c:pt idx="904">
                  <c:v>20.240775999962352</c:v>
                </c:pt>
                <c:pt idx="905">
                  <c:v>20.248760999995284</c:v>
                </c:pt>
                <c:pt idx="906">
                  <c:v>20.312653000000864</c:v>
                </c:pt>
                <c:pt idx="907">
                  <c:v>20.376558999996632</c:v>
                </c:pt>
                <c:pt idx="908">
                  <c:v>20.389612999977544</c:v>
                </c:pt>
                <c:pt idx="909">
                  <c:v>20.426218000007793</c:v>
                </c:pt>
                <c:pt idx="910">
                  <c:v>20.455977999954484</c:v>
                </c:pt>
                <c:pt idx="911">
                  <c:v>20.477411000058055</c:v>
                </c:pt>
                <c:pt idx="912">
                  <c:v>20.487330000032671</c:v>
                </c:pt>
                <c:pt idx="913">
                  <c:v>20.540605999995023</c:v>
                </c:pt>
                <c:pt idx="914">
                  <c:v>20.557864999980666</c:v>
                </c:pt>
                <c:pt idx="915">
                  <c:v>20.579106000019237</c:v>
                </c:pt>
                <c:pt idx="916">
                  <c:v>20.581728999968618</c:v>
                </c:pt>
                <c:pt idx="917">
                  <c:v>20.638386999955401</c:v>
                </c:pt>
                <c:pt idx="918">
                  <c:v>20.650130999973044</c:v>
                </c:pt>
                <c:pt idx="919">
                  <c:v>20.720130000030622</c:v>
                </c:pt>
                <c:pt idx="920">
                  <c:v>20.778270000009798</c:v>
                </c:pt>
                <c:pt idx="921">
                  <c:v>20.785678999964148</c:v>
                </c:pt>
                <c:pt idx="922">
                  <c:v>20.858347999979742</c:v>
                </c:pt>
                <c:pt idx="923">
                  <c:v>20.92739900003653</c:v>
                </c:pt>
                <c:pt idx="924">
                  <c:v>20.9918319999706</c:v>
                </c:pt>
                <c:pt idx="925">
                  <c:v>21.057593000004999</c:v>
                </c:pt>
                <c:pt idx="926">
                  <c:v>21.061274999985471</c:v>
                </c:pt>
                <c:pt idx="927">
                  <c:v>21.135755999945104</c:v>
                </c:pt>
                <c:pt idx="928">
                  <c:v>21.264138999977149</c:v>
                </c:pt>
                <c:pt idx="929">
                  <c:v>21.345024000038393</c:v>
                </c:pt>
                <c:pt idx="930">
                  <c:v>21.539846000028774</c:v>
                </c:pt>
                <c:pt idx="931">
                  <c:v>21.669944999972358</c:v>
                </c:pt>
                <c:pt idx="932">
                  <c:v>21.688155999989249</c:v>
                </c:pt>
                <c:pt idx="933">
                  <c:v>21.797623999998905</c:v>
                </c:pt>
                <c:pt idx="934">
                  <c:v>21.819071999983862</c:v>
                </c:pt>
                <c:pt idx="935">
                  <c:v>21.837855000048876</c:v>
                </c:pt>
                <c:pt idx="936">
                  <c:v>21.856757999979891</c:v>
                </c:pt>
                <c:pt idx="937">
                  <c:v>21.877560000051744</c:v>
                </c:pt>
                <c:pt idx="938">
                  <c:v>21.901154999970458</c:v>
                </c:pt>
                <c:pt idx="939">
                  <c:v>21.919161999947391</c:v>
                </c:pt>
                <c:pt idx="940">
                  <c:v>21.977858999976888</c:v>
                </c:pt>
                <c:pt idx="941">
                  <c:v>21.997864000033587</c:v>
                </c:pt>
                <c:pt idx="942">
                  <c:v>22.021810999955051</c:v>
                </c:pt>
                <c:pt idx="943">
                  <c:v>22.084292000043206</c:v>
                </c:pt>
                <c:pt idx="944">
                  <c:v>22.137717999983579</c:v>
                </c:pt>
                <c:pt idx="945">
                  <c:v>22.207644999958575</c:v>
                </c:pt>
                <c:pt idx="946">
                  <c:v>22.228203000035137</c:v>
                </c:pt>
                <c:pt idx="947">
                  <c:v>22.565714000025764</c:v>
                </c:pt>
                <c:pt idx="948">
                  <c:v>22.620762999984436</c:v>
                </c:pt>
                <c:pt idx="949">
                  <c:v>22.64454799995292</c:v>
                </c:pt>
                <c:pt idx="950">
                  <c:v>22.762974999961443</c:v>
                </c:pt>
                <c:pt idx="951">
                  <c:v>22.805012000026181</c:v>
                </c:pt>
                <c:pt idx="952">
                  <c:v>22.833064000005834</c:v>
                </c:pt>
                <c:pt idx="953">
                  <c:v>22.879277999978513</c:v>
                </c:pt>
                <c:pt idx="954">
                  <c:v>22.909979999996722</c:v>
                </c:pt>
                <c:pt idx="955">
                  <c:v>22.927427000016905</c:v>
                </c:pt>
                <c:pt idx="956">
                  <c:v>22.946603000047617</c:v>
                </c:pt>
                <c:pt idx="957">
                  <c:v>22.969708999968134</c:v>
                </c:pt>
                <c:pt idx="958">
                  <c:v>23.017825999995694</c:v>
                </c:pt>
                <c:pt idx="959">
                  <c:v>23.038371999980882</c:v>
                </c:pt>
                <c:pt idx="960">
                  <c:v>23.05620800005272</c:v>
                </c:pt>
                <c:pt idx="961">
                  <c:v>23.085990000050515</c:v>
                </c:pt>
                <c:pt idx="962">
                  <c:v>23.107086000032723</c:v>
                </c:pt>
                <c:pt idx="963">
                  <c:v>23.1420559999533</c:v>
                </c:pt>
                <c:pt idx="964">
                  <c:v>23.150542999967001</c:v>
                </c:pt>
                <c:pt idx="965">
                  <c:v>23.173085000016727</c:v>
                </c:pt>
                <c:pt idx="966">
                  <c:v>23.190690999967046</c:v>
                </c:pt>
                <c:pt idx="967">
                  <c:v>23.20886699995026</c:v>
                </c:pt>
                <c:pt idx="968">
                  <c:v>23.226861999952234</c:v>
                </c:pt>
                <c:pt idx="969">
                  <c:v>23.256098999991082</c:v>
                </c:pt>
                <c:pt idx="970">
                  <c:v>23.276680000009947</c:v>
                </c:pt>
                <c:pt idx="971">
                  <c:v>23.304895999957807</c:v>
                </c:pt>
                <c:pt idx="972">
                  <c:v>23.335131000028923</c:v>
                </c:pt>
                <c:pt idx="973">
                  <c:v>23.353597000008449</c:v>
                </c:pt>
                <c:pt idx="974">
                  <c:v>23.372410999960266</c:v>
                </c:pt>
                <c:pt idx="975">
                  <c:v>23.390097999945283</c:v>
                </c:pt>
                <c:pt idx="976">
                  <c:v>23.413437000010163</c:v>
                </c:pt>
                <c:pt idx="977">
                  <c:v>23.439482999965549</c:v>
                </c:pt>
                <c:pt idx="978">
                  <c:v>23.461100999964401</c:v>
                </c:pt>
                <c:pt idx="979">
                  <c:v>23.477679000003263</c:v>
                </c:pt>
                <c:pt idx="980">
                  <c:v>23.494784999988042</c:v>
                </c:pt>
                <c:pt idx="981">
                  <c:v>23.514047999982722</c:v>
                </c:pt>
                <c:pt idx="982">
                  <c:v>23.524028999963775</c:v>
                </c:pt>
                <c:pt idx="983">
                  <c:v>23.558399999979883</c:v>
                </c:pt>
                <c:pt idx="984">
                  <c:v>23.571070999954827</c:v>
                </c:pt>
                <c:pt idx="985">
                  <c:v>23.598748999997042</c:v>
                </c:pt>
                <c:pt idx="986">
                  <c:v>23.621198000037111</c:v>
                </c:pt>
                <c:pt idx="987">
                  <c:v>23.639794999966398</c:v>
                </c:pt>
                <c:pt idx="988">
                  <c:v>23.655273000011221</c:v>
                </c:pt>
                <c:pt idx="989">
                  <c:v>23.676652000052854</c:v>
                </c:pt>
                <c:pt idx="990">
                  <c:v>23.697388999979012</c:v>
                </c:pt>
                <c:pt idx="991">
                  <c:v>23.719962000031956</c:v>
                </c:pt>
                <c:pt idx="992">
                  <c:v>23.74033399997279</c:v>
                </c:pt>
                <c:pt idx="993">
                  <c:v>23.760005000047386</c:v>
                </c:pt>
                <c:pt idx="994">
                  <c:v>23.781294999993406</c:v>
                </c:pt>
                <c:pt idx="995">
                  <c:v>23.796928999945521</c:v>
                </c:pt>
                <c:pt idx="996">
                  <c:v>23.8185260000173</c:v>
                </c:pt>
                <c:pt idx="997">
                  <c:v>23.837350000045262</c:v>
                </c:pt>
                <c:pt idx="998">
                  <c:v>23.859599999967031</c:v>
                </c:pt>
                <c:pt idx="999">
                  <c:v>23.873235999955796</c:v>
                </c:pt>
                <c:pt idx="1000">
                  <c:v>23.898435999988578</c:v>
                </c:pt>
                <c:pt idx="1001">
                  <c:v>23.919511000043713</c:v>
                </c:pt>
                <c:pt idx="1002">
                  <c:v>23.939341000048444</c:v>
                </c:pt>
                <c:pt idx="1003">
                  <c:v>23.957135000033304</c:v>
                </c:pt>
                <c:pt idx="1004">
                  <c:v>23.97776200005319</c:v>
                </c:pt>
                <c:pt idx="1005">
                  <c:v>23.99878699996043</c:v>
                </c:pt>
                <c:pt idx="1006">
                  <c:v>24.018016000045463</c:v>
                </c:pt>
                <c:pt idx="1007">
                  <c:v>24.037609999999404</c:v>
                </c:pt>
                <c:pt idx="1008">
                  <c:v>24.053442999953404</c:v>
                </c:pt>
                <c:pt idx="1009">
                  <c:v>24.078549999976531</c:v>
                </c:pt>
                <c:pt idx="1010">
                  <c:v>24.09851499996148</c:v>
                </c:pt>
                <c:pt idx="1011">
                  <c:v>24.119320999947377</c:v>
                </c:pt>
                <c:pt idx="1012">
                  <c:v>24.128544999985024</c:v>
                </c:pt>
                <c:pt idx="1013">
                  <c:v>24.159022000036202</c:v>
                </c:pt>
                <c:pt idx="1014">
                  <c:v>24.18057399999816</c:v>
                </c:pt>
                <c:pt idx="1015">
                  <c:v>24.201141000026837</c:v>
                </c:pt>
                <c:pt idx="1016">
                  <c:v>24.220439000055194</c:v>
                </c:pt>
                <c:pt idx="1017">
                  <c:v>24.23891299997922</c:v>
                </c:pt>
                <c:pt idx="1018">
                  <c:v>24.254562000045553</c:v>
                </c:pt>
                <c:pt idx="1019">
                  <c:v>24.279747999971732</c:v>
                </c:pt>
                <c:pt idx="1020">
                  <c:v>24.299044999992475</c:v>
                </c:pt>
                <c:pt idx="1021">
                  <c:v>24.320054000010714</c:v>
                </c:pt>
                <c:pt idx="1022">
                  <c:v>24.340627999976277</c:v>
                </c:pt>
                <c:pt idx="1023">
                  <c:v>24.36161100002937</c:v>
                </c:pt>
                <c:pt idx="1024">
                  <c:v>24.38167000003159</c:v>
                </c:pt>
                <c:pt idx="1025">
                  <c:v>24.395274000009522</c:v>
                </c:pt>
                <c:pt idx="1026">
                  <c:v>24.416249000001699</c:v>
                </c:pt>
                <c:pt idx="1027">
                  <c:v>24.436786000034772</c:v>
                </c:pt>
                <c:pt idx="1028">
                  <c:v>24.460349999950267</c:v>
                </c:pt>
                <c:pt idx="1029">
                  <c:v>24.481169000035152</c:v>
                </c:pt>
                <c:pt idx="1030">
                  <c:v>24.498374999966472</c:v>
                </c:pt>
                <c:pt idx="1031">
                  <c:v>24.515399000025354</c:v>
                </c:pt>
                <c:pt idx="1032">
                  <c:v>24.536852000048384</c:v>
                </c:pt>
                <c:pt idx="1033">
                  <c:v>24.559096000040881</c:v>
                </c:pt>
                <c:pt idx="1034">
                  <c:v>24.580848000012338</c:v>
                </c:pt>
                <c:pt idx="1035">
                  <c:v>24.59741699998267</c:v>
                </c:pt>
                <c:pt idx="1036">
                  <c:v>24.61650899995584</c:v>
                </c:pt>
                <c:pt idx="1037">
                  <c:v>24.640440999995917</c:v>
                </c:pt>
                <c:pt idx="1038">
                  <c:v>24.657232000026852</c:v>
                </c:pt>
                <c:pt idx="1039">
                  <c:v>24.678910000016913</c:v>
                </c:pt>
                <c:pt idx="1040">
                  <c:v>24.699159999960102</c:v>
                </c:pt>
                <c:pt idx="1041">
                  <c:v>24.719838000019081</c:v>
                </c:pt>
                <c:pt idx="1042">
                  <c:v>24.731899000005797</c:v>
                </c:pt>
                <c:pt idx="1043">
                  <c:v>24.757472999976017</c:v>
                </c:pt>
                <c:pt idx="1044">
                  <c:v>24.773432999965735</c:v>
                </c:pt>
                <c:pt idx="1045">
                  <c:v>24.792139000026509</c:v>
                </c:pt>
                <c:pt idx="1046">
                  <c:v>24.820835000020452</c:v>
                </c:pt>
                <c:pt idx="1047">
                  <c:v>24.838818000047468</c:v>
                </c:pt>
                <c:pt idx="1048">
                  <c:v>24.858812000020407</c:v>
                </c:pt>
                <c:pt idx="1049">
                  <c:v>24.877723000012338</c:v>
                </c:pt>
                <c:pt idx="1050">
                  <c:v>24.897395999985747</c:v>
                </c:pt>
                <c:pt idx="1051">
                  <c:v>24.917826000018977</c:v>
                </c:pt>
                <c:pt idx="1052">
                  <c:v>24.937768999952823</c:v>
                </c:pt>
                <c:pt idx="1053">
                  <c:v>24.958321999991313</c:v>
                </c:pt>
                <c:pt idx="1054">
                  <c:v>24.980337999993935</c:v>
                </c:pt>
                <c:pt idx="1055">
                  <c:v>24.998389999964274</c:v>
                </c:pt>
                <c:pt idx="1056">
                  <c:v>25.019504999974743</c:v>
                </c:pt>
                <c:pt idx="1057">
                  <c:v>25.03827200003434</c:v>
                </c:pt>
                <c:pt idx="1058">
                  <c:v>25.059668999980204</c:v>
                </c:pt>
                <c:pt idx="1059">
                  <c:v>25.064132999978028</c:v>
                </c:pt>
                <c:pt idx="1060">
                  <c:v>25.102131000021473</c:v>
                </c:pt>
                <c:pt idx="1061">
                  <c:v>25.116849999991246</c:v>
                </c:pt>
                <c:pt idx="1062">
                  <c:v>25.138741999980994</c:v>
                </c:pt>
                <c:pt idx="1063">
                  <c:v>25.159908000030555</c:v>
                </c:pt>
                <c:pt idx="1064">
                  <c:v>25.179670999990776</c:v>
                </c:pt>
                <c:pt idx="1065">
                  <c:v>25.199343999964185</c:v>
                </c:pt>
                <c:pt idx="1066">
                  <c:v>25.214797000051476</c:v>
                </c:pt>
                <c:pt idx="1067">
                  <c:v>25.235064000007696</c:v>
                </c:pt>
                <c:pt idx="1068">
                  <c:v>25.26001600001473</c:v>
                </c:pt>
                <c:pt idx="1069">
                  <c:v>25.278132000006735</c:v>
                </c:pt>
                <c:pt idx="1070">
                  <c:v>25.300953999976628</c:v>
                </c:pt>
                <c:pt idx="1071">
                  <c:v>25.317077000043355</c:v>
                </c:pt>
                <c:pt idx="1072">
                  <c:v>25.335580999962986</c:v>
                </c:pt>
                <c:pt idx="1073">
                  <c:v>25.35561400000006</c:v>
                </c:pt>
                <c:pt idx="1074">
                  <c:v>25.380937000038102</c:v>
                </c:pt>
                <c:pt idx="1075">
                  <c:v>25.400464999955148</c:v>
                </c:pt>
                <c:pt idx="1076">
                  <c:v>25.418337999959476</c:v>
                </c:pt>
                <c:pt idx="1077">
                  <c:v>25.436929999967106</c:v>
                </c:pt>
                <c:pt idx="1078">
                  <c:v>25.460253000026569</c:v>
                </c:pt>
                <c:pt idx="1079">
                  <c:v>25.47241699998267</c:v>
                </c:pt>
                <c:pt idx="1080">
                  <c:v>25.496810000040568</c:v>
                </c:pt>
                <c:pt idx="1081">
                  <c:v>25.517419000039808</c:v>
                </c:pt>
                <c:pt idx="1082">
                  <c:v>25.538349000038579</c:v>
                </c:pt>
                <c:pt idx="1083">
                  <c:v>25.556418000021949</c:v>
                </c:pt>
                <c:pt idx="1084">
                  <c:v>25.577581000048667</c:v>
                </c:pt>
                <c:pt idx="1085">
                  <c:v>25.596664999960922</c:v>
                </c:pt>
                <c:pt idx="1086">
                  <c:v>25.620589999947697</c:v>
                </c:pt>
                <c:pt idx="1087">
                  <c:v>25.637141000013798</c:v>
                </c:pt>
                <c:pt idx="1088">
                  <c:v>25.658338999957778</c:v>
                </c:pt>
                <c:pt idx="1089">
                  <c:v>25.677109000040218</c:v>
                </c:pt>
                <c:pt idx="1090">
                  <c:v>25.697991000022739</c:v>
                </c:pt>
                <c:pt idx="1091">
                  <c:v>25.712443000054918</c:v>
                </c:pt>
                <c:pt idx="1092">
                  <c:v>25.738242999999784</c:v>
                </c:pt>
                <c:pt idx="1093">
                  <c:v>25.758073000004515</c:v>
                </c:pt>
                <c:pt idx="1094">
                  <c:v>25.779014999978244</c:v>
                </c:pt>
                <c:pt idx="1095">
                  <c:v>25.797659000032581</c:v>
                </c:pt>
                <c:pt idx="1096">
                  <c:v>25.817883000010625</c:v>
                </c:pt>
                <c:pt idx="1097">
                  <c:v>25.841036000056192</c:v>
                </c:pt>
                <c:pt idx="1098">
                  <c:v>25.858271999983117</c:v>
                </c:pt>
                <c:pt idx="1099">
                  <c:v>25.878683999995701</c:v>
                </c:pt>
                <c:pt idx="1100">
                  <c:v>25.900817999965511</c:v>
                </c:pt>
                <c:pt idx="1101">
                  <c:v>25.919871999998577</c:v>
                </c:pt>
                <c:pt idx="1102">
                  <c:v>25.940854000044055</c:v>
                </c:pt>
                <c:pt idx="1103">
                  <c:v>25.960637000040151</c:v>
                </c:pt>
                <c:pt idx="1104">
                  <c:v>25.98093499999959</c:v>
                </c:pt>
                <c:pt idx="1105">
                  <c:v>25.998953000060283</c:v>
                </c:pt>
                <c:pt idx="1106">
                  <c:v>26.019773000036366</c:v>
                </c:pt>
                <c:pt idx="1107">
                  <c:v>26.029207000043243</c:v>
                </c:pt>
                <c:pt idx="1108">
                  <c:v>26.060453000012785</c:v>
                </c:pt>
                <c:pt idx="1109">
                  <c:v>26.080721999984235</c:v>
                </c:pt>
                <c:pt idx="1110">
                  <c:v>26.100028999964707</c:v>
                </c:pt>
                <c:pt idx="1111">
                  <c:v>26.120580999995582</c:v>
                </c:pt>
                <c:pt idx="1112">
                  <c:v>26.134785000002012</c:v>
                </c:pt>
                <c:pt idx="1113">
                  <c:v>26.157389000058174</c:v>
                </c:pt>
                <c:pt idx="1114">
                  <c:v>26.175535000045784</c:v>
                </c:pt>
                <c:pt idx="1115">
                  <c:v>26.19684300001245</c:v>
                </c:pt>
                <c:pt idx="1116">
                  <c:v>26.220937000005506</c:v>
                </c:pt>
              </c:numCache>
            </c:numRef>
          </c:xVal>
          <c:yVal>
            <c:numRef>
              <c:f>'Flight Input'!$AB$2:$AB$1118</c:f>
              <c:numCache>
                <c:formatCode>General</c:formatCode>
                <c:ptCount val="1117"/>
                <c:pt idx="0">
                  <c:v>-9.3460000000000001</c:v>
                </c:pt>
                <c:pt idx="1">
                  <c:v>-9.3450000000000006</c:v>
                </c:pt>
                <c:pt idx="2">
                  <c:v>-9.3439999999999994</c:v>
                </c:pt>
                <c:pt idx="3">
                  <c:v>-9.3450000000000006</c:v>
                </c:pt>
                <c:pt idx="4">
                  <c:v>-9.3439999999999994</c:v>
                </c:pt>
                <c:pt idx="5">
                  <c:v>-9.3439999999999994</c:v>
                </c:pt>
                <c:pt idx="6">
                  <c:v>-9.3439999999999994</c:v>
                </c:pt>
                <c:pt idx="7">
                  <c:v>-9.3490000000000002</c:v>
                </c:pt>
                <c:pt idx="8">
                  <c:v>-9.3539999999999992</c:v>
                </c:pt>
                <c:pt idx="9">
                  <c:v>-9.359</c:v>
                </c:pt>
                <c:pt idx="10">
                  <c:v>-9.36</c:v>
                </c:pt>
                <c:pt idx="11">
                  <c:v>-9.3620000000000001</c:v>
                </c:pt>
                <c:pt idx="12">
                  <c:v>-9.3640000000000008</c:v>
                </c:pt>
                <c:pt idx="13">
                  <c:v>-9.3629999999999995</c:v>
                </c:pt>
                <c:pt idx="14">
                  <c:v>-9.3629999999999995</c:v>
                </c:pt>
                <c:pt idx="15">
                  <c:v>-9.3620000000000001</c:v>
                </c:pt>
                <c:pt idx="16">
                  <c:v>-9.3620000000000001</c:v>
                </c:pt>
                <c:pt idx="17">
                  <c:v>-9.36</c:v>
                </c:pt>
                <c:pt idx="18">
                  <c:v>-9.3610000000000007</c:v>
                </c:pt>
                <c:pt idx="19">
                  <c:v>-9.3670000000000009</c:v>
                </c:pt>
                <c:pt idx="20">
                  <c:v>-9.3699999999999992</c:v>
                </c:pt>
                <c:pt idx="21">
                  <c:v>-9.3689999999999998</c:v>
                </c:pt>
                <c:pt idx="22">
                  <c:v>-9.3699999999999992</c:v>
                </c:pt>
                <c:pt idx="23">
                  <c:v>-9.3689999999999998</c:v>
                </c:pt>
                <c:pt idx="24">
                  <c:v>-9.3699999999999992</c:v>
                </c:pt>
                <c:pt idx="25">
                  <c:v>-9.3699999999999992</c:v>
                </c:pt>
                <c:pt idx="26">
                  <c:v>-9.3689999999999998</c:v>
                </c:pt>
                <c:pt idx="27">
                  <c:v>-9.3680000000000003</c:v>
                </c:pt>
                <c:pt idx="28">
                  <c:v>-9.3670000000000009</c:v>
                </c:pt>
                <c:pt idx="29">
                  <c:v>-9.3659999999999997</c:v>
                </c:pt>
                <c:pt idx="30">
                  <c:v>-9.3670000000000009</c:v>
                </c:pt>
                <c:pt idx="31">
                  <c:v>-9.3659999999999997</c:v>
                </c:pt>
                <c:pt idx="32">
                  <c:v>-9.3659999999999997</c:v>
                </c:pt>
                <c:pt idx="33">
                  <c:v>-9.3659999999999997</c:v>
                </c:pt>
                <c:pt idx="34">
                  <c:v>-9.3659999999999997</c:v>
                </c:pt>
                <c:pt idx="35">
                  <c:v>-9.3659999999999997</c:v>
                </c:pt>
                <c:pt idx="36">
                  <c:v>-9.3659999999999997</c:v>
                </c:pt>
                <c:pt idx="37">
                  <c:v>-9.3650000000000002</c:v>
                </c:pt>
                <c:pt idx="38">
                  <c:v>-9.3629999999999995</c:v>
                </c:pt>
                <c:pt idx="39">
                  <c:v>-9.3640000000000008</c:v>
                </c:pt>
                <c:pt idx="40">
                  <c:v>-9.3640000000000008</c:v>
                </c:pt>
                <c:pt idx="41">
                  <c:v>-9.3629999999999995</c:v>
                </c:pt>
                <c:pt idx="42">
                  <c:v>-9.3620000000000001</c:v>
                </c:pt>
                <c:pt idx="43">
                  <c:v>-9.3610000000000007</c:v>
                </c:pt>
                <c:pt idx="44">
                  <c:v>-9.36</c:v>
                </c:pt>
                <c:pt idx="45">
                  <c:v>-9.359</c:v>
                </c:pt>
                <c:pt idx="46">
                  <c:v>-9.3580000000000005</c:v>
                </c:pt>
                <c:pt idx="47">
                  <c:v>-9.3569999999999993</c:v>
                </c:pt>
                <c:pt idx="48">
                  <c:v>-9.3569999999999993</c:v>
                </c:pt>
                <c:pt idx="49">
                  <c:v>-9.3559999999999999</c:v>
                </c:pt>
                <c:pt idx="50">
                  <c:v>-9.3550000000000004</c:v>
                </c:pt>
                <c:pt idx="51">
                  <c:v>-9.3539999999999992</c:v>
                </c:pt>
                <c:pt idx="52">
                  <c:v>-9.3539999999999992</c:v>
                </c:pt>
                <c:pt idx="53">
                  <c:v>-9.3529999999999998</c:v>
                </c:pt>
                <c:pt idx="54">
                  <c:v>-9.3529999999999998</c:v>
                </c:pt>
                <c:pt idx="55">
                  <c:v>-9.3529999999999998</c:v>
                </c:pt>
                <c:pt idx="56">
                  <c:v>-9.3529999999999998</c:v>
                </c:pt>
                <c:pt idx="57">
                  <c:v>-9.3539999999999992</c:v>
                </c:pt>
                <c:pt idx="58">
                  <c:v>-9.3539999999999992</c:v>
                </c:pt>
                <c:pt idx="59">
                  <c:v>-9.3529999999999998</c:v>
                </c:pt>
                <c:pt idx="60">
                  <c:v>-9.3529999999999998</c:v>
                </c:pt>
                <c:pt idx="61">
                  <c:v>-9.3520000000000003</c:v>
                </c:pt>
                <c:pt idx="62">
                  <c:v>-9.3510000000000009</c:v>
                </c:pt>
                <c:pt idx="63">
                  <c:v>-9.35</c:v>
                </c:pt>
                <c:pt idx="64">
                  <c:v>-9.35</c:v>
                </c:pt>
                <c:pt idx="65">
                  <c:v>-9.3510000000000009</c:v>
                </c:pt>
                <c:pt idx="66">
                  <c:v>-9.3510000000000009</c:v>
                </c:pt>
                <c:pt idx="67">
                  <c:v>-9.3510000000000009</c:v>
                </c:pt>
                <c:pt idx="68">
                  <c:v>-9.3520000000000003</c:v>
                </c:pt>
                <c:pt idx="69">
                  <c:v>-9.3520000000000003</c:v>
                </c:pt>
                <c:pt idx="70">
                  <c:v>-9.35</c:v>
                </c:pt>
                <c:pt idx="71">
                  <c:v>-9.35</c:v>
                </c:pt>
                <c:pt idx="72">
                  <c:v>-9.35</c:v>
                </c:pt>
                <c:pt idx="73">
                  <c:v>-9.35</c:v>
                </c:pt>
                <c:pt idx="74">
                  <c:v>-9.3510000000000009</c:v>
                </c:pt>
                <c:pt idx="75">
                  <c:v>-9.3510000000000009</c:v>
                </c:pt>
                <c:pt idx="76">
                  <c:v>-9.3510000000000009</c:v>
                </c:pt>
                <c:pt idx="77">
                  <c:v>-9.3510000000000009</c:v>
                </c:pt>
                <c:pt idx="78">
                  <c:v>-9.35</c:v>
                </c:pt>
                <c:pt idx="79">
                  <c:v>-9.3490000000000002</c:v>
                </c:pt>
                <c:pt idx="80">
                  <c:v>-9.3490000000000002</c:v>
                </c:pt>
                <c:pt idx="81">
                  <c:v>-9.3490000000000002</c:v>
                </c:pt>
                <c:pt idx="82">
                  <c:v>-9.35</c:v>
                </c:pt>
                <c:pt idx="83">
                  <c:v>-9.3490000000000002</c:v>
                </c:pt>
                <c:pt idx="84">
                  <c:v>-9.35</c:v>
                </c:pt>
                <c:pt idx="85">
                  <c:v>-9.3520000000000003</c:v>
                </c:pt>
                <c:pt idx="86">
                  <c:v>-9.359</c:v>
                </c:pt>
                <c:pt idx="87">
                  <c:v>-9.3620000000000001</c:v>
                </c:pt>
                <c:pt idx="88">
                  <c:v>-9.3670000000000009</c:v>
                </c:pt>
                <c:pt idx="89">
                  <c:v>-9.3670000000000009</c:v>
                </c:pt>
                <c:pt idx="90">
                  <c:v>-9.3659999999999997</c:v>
                </c:pt>
                <c:pt idx="91">
                  <c:v>-9.3659999999999997</c:v>
                </c:pt>
                <c:pt idx="92">
                  <c:v>-9.3659999999999997</c:v>
                </c:pt>
                <c:pt idx="93">
                  <c:v>-9.3640000000000008</c:v>
                </c:pt>
                <c:pt idx="94">
                  <c:v>-9.3629999999999995</c:v>
                </c:pt>
                <c:pt idx="95">
                  <c:v>-9.3620000000000001</c:v>
                </c:pt>
                <c:pt idx="96">
                  <c:v>-9.3620000000000001</c:v>
                </c:pt>
                <c:pt idx="97">
                  <c:v>-9.3620000000000001</c:v>
                </c:pt>
                <c:pt idx="98">
                  <c:v>-9.359</c:v>
                </c:pt>
                <c:pt idx="99">
                  <c:v>-9.3580000000000005</c:v>
                </c:pt>
                <c:pt idx="100">
                  <c:v>-9.3569999999999993</c:v>
                </c:pt>
                <c:pt idx="101">
                  <c:v>-9.3559999999999999</c:v>
                </c:pt>
                <c:pt idx="102">
                  <c:v>-9.3580000000000005</c:v>
                </c:pt>
                <c:pt idx="103">
                  <c:v>-9.3559999999999999</c:v>
                </c:pt>
                <c:pt idx="104">
                  <c:v>-9.3559999999999999</c:v>
                </c:pt>
                <c:pt idx="105">
                  <c:v>-9.3559999999999999</c:v>
                </c:pt>
                <c:pt idx="106">
                  <c:v>-9.3550000000000004</c:v>
                </c:pt>
                <c:pt idx="107">
                  <c:v>-9.3539999999999992</c:v>
                </c:pt>
                <c:pt idx="108">
                  <c:v>-9.3539999999999992</c:v>
                </c:pt>
                <c:pt idx="109">
                  <c:v>-9.3550000000000004</c:v>
                </c:pt>
                <c:pt idx="110">
                  <c:v>-9.3539999999999992</c:v>
                </c:pt>
                <c:pt idx="111">
                  <c:v>-9.3539999999999992</c:v>
                </c:pt>
                <c:pt idx="112">
                  <c:v>-9.3569999999999993</c:v>
                </c:pt>
                <c:pt idx="113">
                  <c:v>-9.3559999999999999</c:v>
                </c:pt>
                <c:pt idx="114">
                  <c:v>-9.3559999999999999</c:v>
                </c:pt>
                <c:pt idx="115">
                  <c:v>-9.359</c:v>
                </c:pt>
                <c:pt idx="116">
                  <c:v>-9.3620000000000001</c:v>
                </c:pt>
                <c:pt idx="117">
                  <c:v>-9.3629999999999995</c:v>
                </c:pt>
                <c:pt idx="118">
                  <c:v>-9.3620000000000001</c:v>
                </c:pt>
                <c:pt idx="119">
                  <c:v>-9.3610000000000007</c:v>
                </c:pt>
                <c:pt idx="120">
                  <c:v>-9.3610000000000007</c:v>
                </c:pt>
                <c:pt idx="121">
                  <c:v>-9.36</c:v>
                </c:pt>
                <c:pt idx="122">
                  <c:v>-9.359</c:v>
                </c:pt>
                <c:pt idx="123">
                  <c:v>-9.359</c:v>
                </c:pt>
                <c:pt idx="124">
                  <c:v>-9.359</c:v>
                </c:pt>
                <c:pt idx="125">
                  <c:v>-9.3580000000000005</c:v>
                </c:pt>
                <c:pt idx="126">
                  <c:v>-9.3559999999999999</c:v>
                </c:pt>
                <c:pt idx="127">
                  <c:v>-9.3569999999999993</c:v>
                </c:pt>
                <c:pt idx="128">
                  <c:v>-9.3569999999999993</c:v>
                </c:pt>
                <c:pt idx="129">
                  <c:v>-9.3569999999999993</c:v>
                </c:pt>
                <c:pt idx="130">
                  <c:v>-9.3559999999999999</c:v>
                </c:pt>
                <c:pt idx="131">
                  <c:v>-9.3550000000000004</c:v>
                </c:pt>
                <c:pt idx="132">
                  <c:v>-9.3550000000000004</c:v>
                </c:pt>
                <c:pt idx="133">
                  <c:v>-9.3539999999999992</c:v>
                </c:pt>
                <c:pt idx="134">
                  <c:v>-9.3539999999999992</c:v>
                </c:pt>
                <c:pt idx="135">
                  <c:v>-9.3529999999999998</c:v>
                </c:pt>
                <c:pt idx="136">
                  <c:v>-9.3539999999999992</c:v>
                </c:pt>
                <c:pt idx="137">
                  <c:v>-9.3529999999999998</c:v>
                </c:pt>
                <c:pt idx="138">
                  <c:v>-9.3520000000000003</c:v>
                </c:pt>
                <c:pt idx="139">
                  <c:v>-9.3520000000000003</c:v>
                </c:pt>
                <c:pt idx="140">
                  <c:v>-9.3510000000000009</c:v>
                </c:pt>
                <c:pt idx="141">
                  <c:v>-9.3510000000000009</c:v>
                </c:pt>
                <c:pt idx="142">
                  <c:v>-9.35</c:v>
                </c:pt>
                <c:pt idx="143">
                  <c:v>-9.3490000000000002</c:v>
                </c:pt>
                <c:pt idx="144">
                  <c:v>-9.3480000000000008</c:v>
                </c:pt>
                <c:pt idx="145">
                  <c:v>-9.3480000000000008</c:v>
                </c:pt>
                <c:pt idx="146">
                  <c:v>-9.3480000000000008</c:v>
                </c:pt>
                <c:pt idx="147">
                  <c:v>-9.3480000000000008</c:v>
                </c:pt>
                <c:pt idx="148">
                  <c:v>-9.3469999999999995</c:v>
                </c:pt>
                <c:pt idx="149">
                  <c:v>-9.3460000000000001</c:v>
                </c:pt>
                <c:pt idx="150">
                  <c:v>-9.3460000000000001</c:v>
                </c:pt>
                <c:pt idx="151">
                  <c:v>-9.3460000000000001</c:v>
                </c:pt>
                <c:pt idx="152">
                  <c:v>-9.3460000000000001</c:v>
                </c:pt>
                <c:pt idx="153">
                  <c:v>-9.3460000000000001</c:v>
                </c:pt>
                <c:pt idx="154">
                  <c:v>-9.3460000000000001</c:v>
                </c:pt>
                <c:pt idx="155">
                  <c:v>-9.3469999999999995</c:v>
                </c:pt>
                <c:pt idx="156">
                  <c:v>-9.3469999999999995</c:v>
                </c:pt>
                <c:pt idx="157">
                  <c:v>-9.3469999999999995</c:v>
                </c:pt>
                <c:pt idx="158">
                  <c:v>-9.3480000000000008</c:v>
                </c:pt>
                <c:pt idx="159">
                  <c:v>-9.3480000000000008</c:v>
                </c:pt>
                <c:pt idx="160">
                  <c:v>-9.3469999999999995</c:v>
                </c:pt>
                <c:pt idx="161">
                  <c:v>-9.3469999999999995</c:v>
                </c:pt>
                <c:pt idx="162">
                  <c:v>-9.3460000000000001</c:v>
                </c:pt>
                <c:pt idx="163">
                  <c:v>-9.3469999999999995</c:v>
                </c:pt>
                <c:pt idx="164">
                  <c:v>-9.3450000000000006</c:v>
                </c:pt>
                <c:pt idx="165">
                  <c:v>-9.3450000000000006</c:v>
                </c:pt>
                <c:pt idx="166">
                  <c:v>-9.3450000000000006</c:v>
                </c:pt>
                <c:pt idx="167">
                  <c:v>-9.3450000000000006</c:v>
                </c:pt>
                <c:pt idx="168">
                  <c:v>-9.3450000000000006</c:v>
                </c:pt>
                <c:pt idx="169">
                  <c:v>-9.3450000000000006</c:v>
                </c:pt>
                <c:pt idx="170">
                  <c:v>-9.3450000000000006</c:v>
                </c:pt>
                <c:pt idx="171">
                  <c:v>-9.3439999999999994</c:v>
                </c:pt>
                <c:pt idx="172">
                  <c:v>-9.3439999999999994</c:v>
                </c:pt>
                <c:pt idx="173">
                  <c:v>-9.3439999999999994</c:v>
                </c:pt>
                <c:pt idx="174">
                  <c:v>-9.3439999999999994</c:v>
                </c:pt>
                <c:pt idx="175">
                  <c:v>-9.3439999999999994</c:v>
                </c:pt>
                <c:pt idx="176">
                  <c:v>-9.3439999999999994</c:v>
                </c:pt>
                <c:pt idx="177">
                  <c:v>-9.343</c:v>
                </c:pt>
                <c:pt idx="178">
                  <c:v>-9.3420000000000005</c:v>
                </c:pt>
                <c:pt idx="179">
                  <c:v>-9.3420000000000005</c:v>
                </c:pt>
                <c:pt idx="180">
                  <c:v>-9.3420000000000005</c:v>
                </c:pt>
                <c:pt idx="181">
                  <c:v>0</c:v>
                </c:pt>
                <c:pt idx="182">
                  <c:v>-1E-3</c:v>
                </c:pt>
                <c:pt idx="183">
                  <c:v>-5.0000000000000001E-3</c:v>
                </c:pt>
                <c:pt idx="184">
                  <c:v>-6.0000000000000001E-3</c:v>
                </c:pt>
                <c:pt idx="185">
                  <c:v>-8.0000000000000002E-3</c:v>
                </c:pt>
                <c:pt idx="186">
                  <c:v>-8.0000000000000002E-3</c:v>
                </c:pt>
                <c:pt idx="187">
                  <c:v>-0.01</c:v>
                </c:pt>
                <c:pt idx="188">
                  <c:v>-0.01</c:v>
                </c:pt>
                <c:pt idx="189">
                  <c:v>-1.0999999999999999E-2</c:v>
                </c:pt>
                <c:pt idx="190">
                  <c:v>-1.2E-2</c:v>
                </c:pt>
                <c:pt idx="191">
                  <c:v>-1.2E-2</c:v>
                </c:pt>
                <c:pt idx="192">
                  <c:v>-1.2E-2</c:v>
                </c:pt>
                <c:pt idx="193">
                  <c:v>-1.2999999999999999E-2</c:v>
                </c:pt>
                <c:pt idx="194">
                  <c:v>-1.2999999999999999E-2</c:v>
                </c:pt>
                <c:pt idx="195">
                  <c:v>-1.4999999999999999E-2</c:v>
                </c:pt>
                <c:pt idx="196">
                  <c:v>-1.6E-2</c:v>
                </c:pt>
                <c:pt idx="197">
                  <c:v>-1.7000000000000001E-2</c:v>
                </c:pt>
                <c:pt idx="198">
                  <c:v>-1.9E-2</c:v>
                </c:pt>
                <c:pt idx="199">
                  <c:v>-0.02</c:v>
                </c:pt>
                <c:pt idx="200">
                  <c:v>-2.1000000000000001E-2</c:v>
                </c:pt>
                <c:pt idx="201">
                  <c:v>-2.4E-2</c:v>
                </c:pt>
                <c:pt idx="202">
                  <c:v>-2.4E-2</c:v>
                </c:pt>
                <c:pt idx="203">
                  <c:v>-2.5000000000000001E-2</c:v>
                </c:pt>
                <c:pt idx="204">
                  <c:v>-2.7E-2</c:v>
                </c:pt>
                <c:pt idx="205">
                  <c:v>-2.8000000000000001E-2</c:v>
                </c:pt>
                <c:pt idx="206">
                  <c:v>-2.9000000000000001E-2</c:v>
                </c:pt>
                <c:pt idx="207">
                  <c:v>-3.1E-2</c:v>
                </c:pt>
                <c:pt idx="208">
                  <c:v>-3.2000000000000001E-2</c:v>
                </c:pt>
                <c:pt idx="209">
                  <c:v>-3.3000000000000002E-2</c:v>
                </c:pt>
                <c:pt idx="210">
                  <c:v>-3.3000000000000002E-2</c:v>
                </c:pt>
                <c:pt idx="211">
                  <c:v>-3.5000000000000003E-2</c:v>
                </c:pt>
                <c:pt idx="212">
                  <c:v>-3.5000000000000003E-2</c:v>
                </c:pt>
                <c:pt idx="213">
                  <c:v>-3.5000000000000003E-2</c:v>
                </c:pt>
                <c:pt idx="214">
                  <c:v>-3.6999999999999998E-2</c:v>
                </c:pt>
                <c:pt idx="215">
                  <c:v>-3.5999999999999997E-2</c:v>
                </c:pt>
                <c:pt idx="216">
                  <c:v>-3.5999999999999997E-2</c:v>
                </c:pt>
                <c:pt idx="217">
                  <c:v>-3.6999999999999998E-2</c:v>
                </c:pt>
                <c:pt idx="218">
                  <c:v>-3.7999999999999999E-2</c:v>
                </c:pt>
                <c:pt idx="219">
                  <c:v>-3.7999999999999999E-2</c:v>
                </c:pt>
                <c:pt idx="220">
                  <c:v>-3.7999999999999999E-2</c:v>
                </c:pt>
                <c:pt idx="221">
                  <c:v>-0.04</c:v>
                </c:pt>
                <c:pt idx="222">
                  <c:v>-4.1000000000000002E-2</c:v>
                </c:pt>
                <c:pt idx="223">
                  <c:v>-4.2999999999999997E-2</c:v>
                </c:pt>
                <c:pt idx="224">
                  <c:v>-0.05</c:v>
                </c:pt>
                <c:pt idx="225">
                  <c:v>-5.1999999999999998E-2</c:v>
                </c:pt>
                <c:pt idx="226">
                  <c:v>-5.1999999999999998E-2</c:v>
                </c:pt>
                <c:pt idx="227">
                  <c:v>-5.1999999999999998E-2</c:v>
                </c:pt>
                <c:pt idx="228">
                  <c:v>-5.8999999999999997E-2</c:v>
                </c:pt>
                <c:pt idx="229">
                  <c:v>-6.3E-2</c:v>
                </c:pt>
                <c:pt idx="230">
                  <c:v>-6.4000000000000001E-2</c:v>
                </c:pt>
                <c:pt idx="231">
                  <c:v>-6.5000000000000002E-2</c:v>
                </c:pt>
                <c:pt idx="232">
                  <c:v>-6.5000000000000002E-2</c:v>
                </c:pt>
                <c:pt idx="233">
                  <c:v>-6.5000000000000002E-2</c:v>
                </c:pt>
                <c:pt idx="234">
                  <c:v>-6.7000000000000004E-2</c:v>
                </c:pt>
                <c:pt idx="235">
                  <c:v>-6.7000000000000004E-2</c:v>
                </c:pt>
                <c:pt idx="236">
                  <c:v>-6.9000000000000006E-2</c:v>
                </c:pt>
                <c:pt idx="237">
                  <c:v>-7.0999999999999994E-2</c:v>
                </c:pt>
                <c:pt idx="238">
                  <c:v>-7.4999999999999997E-2</c:v>
                </c:pt>
                <c:pt idx="239">
                  <c:v>-7.4999999999999997E-2</c:v>
                </c:pt>
                <c:pt idx="240">
                  <c:v>-7.5999999999999998E-2</c:v>
                </c:pt>
                <c:pt idx="241">
                  <c:v>-7.8E-2</c:v>
                </c:pt>
                <c:pt idx="242">
                  <c:v>-7.8E-2</c:v>
                </c:pt>
                <c:pt idx="243">
                  <c:v>-7.8E-2</c:v>
                </c:pt>
                <c:pt idx="244">
                  <c:v>-7.8E-2</c:v>
                </c:pt>
                <c:pt idx="245">
                  <c:v>-7.8E-2</c:v>
                </c:pt>
                <c:pt idx="246">
                  <c:v>-7.8E-2</c:v>
                </c:pt>
                <c:pt idx="247">
                  <c:v>-7.6999999999999999E-2</c:v>
                </c:pt>
                <c:pt idx="248">
                  <c:v>-7.6999999999999999E-2</c:v>
                </c:pt>
                <c:pt idx="249">
                  <c:v>-7.6999999999999999E-2</c:v>
                </c:pt>
                <c:pt idx="250">
                  <c:v>-7.6999999999999999E-2</c:v>
                </c:pt>
                <c:pt idx="251">
                  <c:v>-7.6999999999999999E-2</c:v>
                </c:pt>
                <c:pt idx="252">
                  <c:v>-7.6999999999999999E-2</c:v>
                </c:pt>
                <c:pt idx="253">
                  <c:v>-7.6999999999999999E-2</c:v>
                </c:pt>
                <c:pt idx="254">
                  <c:v>-7.6999999999999999E-2</c:v>
                </c:pt>
                <c:pt idx="255">
                  <c:v>-7.8E-2</c:v>
                </c:pt>
                <c:pt idx="256">
                  <c:v>-7.8E-2</c:v>
                </c:pt>
                <c:pt idx="257">
                  <c:v>-7.8E-2</c:v>
                </c:pt>
                <c:pt idx="258">
                  <c:v>-7.9000000000000001E-2</c:v>
                </c:pt>
                <c:pt idx="259">
                  <c:v>-7.9000000000000001E-2</c:v>
                </c:pt>
                <c:pt idx="260">
                  <c:v>-7.9000000000000001E-2</c:v>
                </c:pt>
                <c:pt idx="261">
                  <c:v>-7.8E-2</c:v>
                </c:pt>
                <c:pt idx="262">
                  <c:v>-7.9000000000000001E-2</c:v>
                </c:pt>
                <c:pt idx="263">
                  <c:v>-8.4000000000000005E-2</c:v>
                </c:pt>
                <c:pt idx="264">
                  <c:v>-8.5999999999999993E-2</c:v>
                </c:pt>
                <c:pt idx="265">
                  <c:v>-8.6999999999999994E-2</c:v>
                </c:pt>
                <c:pt idx="266">
                  <c:v>-8.5999999999999993E-2</c:v>
                </c:pt>
                <c:pt idx="267">
                  <c:v>-8.5999999999999993E-2</c:v>
                </c:pt>
                <c:pt idx="268">
                  <c:v>-8.5000000000000006E-2</c:v>
                </c:pt>
                <c:pt idx="269">
                  <c:v>-8.5000000000000006E-2</c:v>
                </c:pt>
                <c:pt idx="270">
                  <c:v>-8.4000000000000005E-2</c:v>
                </c:pt>
                <c:pt idx="271">
                  <c:v>-8.4000000000000005E-2</c:v>
                </c:pt>
                <c:pt idx="272">
                  <c:v>-8.4000000000000005E-2</c:v>
                </c:pt>
                <c:pt idx="273">
                  <c:v>-8.4000000000000005E-2</c:v>
                </c:pt>
                <c:pt idx="274">
                  <c:v>-8.2000000000000003E-2</c:v>
                </c:pt>
                <c:pt idx="275">
                  <c:v>-8.2000000000000003E-2</c:v>
                </c:pt>
                <c:pt idx="276">
                  <c:v>-8.2000000000000003E-2</c:v>
                </c:pt>
                <c:pt idx="277">
                  <c:v>-8.3000000000000004E-2</c:v>
                </c:pt>
                <c:pt idx="278">
                  <c:v>-8.7999999999999995E-2</c:v>
                </c:pt>
                <c:pt idx="279">
                  <c:v>-0.09</c:v>
                </c:pt>
                <c:pt idx="280">
                  <c:v>-9.2999999999999999E-2</c:v>
                </c:pt>
                <c:pt idx="281">
                  <c:v>-9.4E-2</c:v>
                </c:pt>
                <c:pt idx="282">
                  <c:v>-9.2999999999999999E-2</c:v>
                </c:pt>
                <c:pt idx="283">
                  <c:v>-9.4E-2</c:v>
                </c:pt>
                <c:pt idx="284">
                  <c:v>-9.2999999999999999E-2</c:v>
                </c:pt>
                <c:pt idx="285">
                  <c:v>-9.4E-2</c:v>
                </c:pt>
                <c:pt idx="286">
                  <c:v>-9.4E-2</c:v>
                </c:pt>
                <c:pt idx="287">
                  <c:v>-9.2999999999999999E-2</c:v>
                </c:pt>
                <c:pt idx="288">
                  <c:v>-9.1999999999999998E-2</c:v>
                </c:pt>
                <c:pt idx="289">
                  <c:v>-9.2999999999999999E-2</c:v>
                </c:pt>
                <c:pt idx="290">
                  <c:v>-9.1999999999999998E-2</c:v>
                </c:pt>
                <c:pt idx="291">
                  <c:v>-9.1999999999999998E-2</c:v>
                </c:pt>
                <c:pt idx="292">
                  <c:v>-9.1999999999999998E-2</c:v>
                </c:pt>
                <c:pt idx="293">
                  <c:v>-9.0999999999999998E-2</c:v>
                </c:pt>
                <c:pt idx="294">
                  <c:v>-9.0999999999999998E-2</c:v>
                </c:pt>
                <c:pt idx="295">
                  <c:v>-9.0999999999999998E-2</c:v>
                </c:pt>
                <c:pt idx="296">
                  <c:v>-9.1999999999999998E-2</c:v>
                </c:pt>
                <c:pt idx="297">
                  <c:v>-9.0999999999999998E-2</c:v>
                </c:pt>
                <c:pt idx="298">
                  <c:v>-0.09</c:v>
                </c:pt>
                <c:pt idx="299">
                  <c:v>-8.8999999999999996E-2</c:v>
                </c:pt>
                <c:pt idx="300">
                  <c:v>-8.8999999999999996E-2</c:v>
                </c:pt>
                <c:pt idx="301">
                  <c:v>-8.8999999999999996E-2</c:v>
                </c:pt>
                <c:pt idx="302">
                  <c:v>-8.8999999999999996E-2</c:v>
                </c:pt>
                <c:pt idx="303">
                  <c:v>-0.09</c:v>
                </c:pt>
                <c:pt idx="304">
                  <c:v>-9.1999999999999998E-2</c:v>
                </c:pt>
                <c:pt idx="305">
                  <c:v>-9.1999999999999998E-2</c:v>
                </c:pt>
                <c:pt idx="306">
                  <c:v>-9.1999999999999998E-2</c:v>
                </c:pt>
                <c:pt idx="307">
                  <c:v>-9.1999999999999998E-2</c:v>
                </c:pt>
                <c:pt idx="308">
                  <c:v>-9.1999999999999998E-2</c:v>
                </c:pt>
                <c:pt idx="309">
                  <c:v>-9.0999999999999998E-2</c:v>
                </c:pt>
                <c:pt idx="310">
                  <c:v>-9.1999999999999998E-2</c:v>
                </c:pt>
                <c:pt idx="311">
                  <c:v>-9.0999999999999998E-2</c:v>
                </c:pt>
                <c:pt idx="312">
                  <c:v>-9.0999999999999998E-2</c:v>
                </c:pt>
                <c:pt idx="313">
                  <c:v>-9.0999999999999998E-2</c:v>
                </c:pt>
                <c:pt idx="314">
                  <c:v>-0.09</c:v>
                </c:pt>
                <c:pt idx="315">
                  <c:v>-0.09</c:v>
                </c:pt>
                <c:pt idx="316">
                  <c:v>-0.09</c:v>
                </c:pt>
                <c:pt idx="317">
                  <c:v>-0.09</c:v>
                </c:pt>
                <c:pt idx="318">
                  <c:v>-0.09</c:v>
                </c:pt>
                <c:pt idx="319">
                  <c:v>-9.0999999999999998E-2</c:v>
                </c:pt>
                <c:pt idx="320">
                  <c:v>-9.0999999999999998E-2</c:v>
                </c:pt>
                <c:pt idx="321">
                  <c:v>-9.1999999999999998E-2</c:v>
                </c:pt>
                <c:pt idx="322">
                  <c:v>-9.1999999999999998E-2</c:v>
                </c:pt>
                <c:pt idx="323">
                  <c:v>-9.0999999999999998E-2</c:v>
                </c:pt>
                <c:pt idx="324">
                  <c:v>-9.0999999999999998E-2</c:v>
                </c:pt>
                <c:pt idx="325">
                  <c:v>-0.09</c:v>
                </c:pt>
                <c:pt idx="326">
                  <c:v>-0.09</c:v>
                </c:pt>
                <c:pt idx="327">
                  <c:v>-8.8999999999999996E-2</c:v>
                </c:pt>
                <c:pt idx="328">
                  <c:v>-8.8999999999999996E-2</c:v>
                </c:pt>
                <c:pt idx="329">
                  <c:v>-8.8999999999999996E-2</c:v>
                </c:pt>
                <c:pt idx="330">
                  <c:v>-8.7999999999999995E-2</c:v>
                </c:pt>
                <c:pt idx="331">
                  <c:v>-8.8999999999999996E-2</c:v>
                </c:pt>
                <c:pt idx="332">
                  <c:v>-8.7999999999999995E-2</c:v>
                </c:pt>
                <c:pt idx="333">
                  <c:v>-8.8999999999999996E-2</c:v>
                </c:pt>
                <c:pt idx="334">
                  <c:v>-0.09</c:v>
                </c:pt>
                <c:pt idx="335">
                  <c:v>-8.8999999999999996E-2</c:v>
                </c:pt>
                <c:pt idx="336">
                  <c:v>-8.8999999999999996E-2</c:v>
                </c:pt>
                <c:pt idx="337">
                  <c:v>-8.8999999999999996E-2</c:v>
                </c:pt>
                <c:pt idx="338">
                  <c:v>-8.8999999999999996E-2</c:v>
                </c:pt>
                <c:pt idx="339">
                  <c:v>-0.09</c:v>
                </c:pt>
                <c:pt idx="340">
                  <c:v>-8.8999999999999996E-2</c:v>
                </c:pt>
                <c:pt idx="341">
                  <c:v>-0.09</c:v>
                </c:pt>
                <c:pt idx="342">
                  <c:v>-0.09</c:v>
                </c:pt>
                <c:pt idx="343">
                  <c:v>-0.09</c:v>
                </c:pt>
                <c:pt idx="344">
                  <c:v>-8.8999999999999996E-2</c:v>
                </c:pt>
                <c:pt idx="345">
                  <c:v>-8.8999999999999996E-2</c:v>
                </c:pt>
                <c:pt idx="346">
                  <c:v>-0.09</c:v>
                </c:pt>
                <c:pt idx="347">
                  <c:v>-9.5000000000000001E-2</c:v>
                </c:pt>
                <c:pt idx="348">
                  <c:v>-0.10100000000000001</c:v>
                </c:pt>
                <c:pt idx="349">
                  <c:v>-0.105</c:v>
                </c:pt>
                <c:pt idx="350">
                  <c:v>-0.106</c:v>
                </c:pt>
                <c:pt idx="351">
                  <c:v>-0.104</c:v>
                </c:pt>
                <c:pt idx="352">
                  <c:v>-0.10299999999999999</c:v>
                </c:pt>
                <c:pt idx="353">
                  <c:v>-0.10299999999999999</c:v>
                </c:pt>
                <c:pt idx="354">
                  <c:v>-0.10100000000000001</c:v>
                </c:pt>
                <c:pt idx="355">
                  <c:v>-0.1</c:v>
                </c:pt>
                <c:pt idx="356">
                  <c:v>-0.1</c:v>
                </c:pt>
                <c:pt idx="357">
                  <c:v>-9.9000000000000005E-2</c:v>
                </c:pt>
                <c:pt idx="358">
                  <c:v>-0.1</c:v>
                </c:pt>
                <c:pt idx="359">
                  <c:v>-9.9000000000000005E-2</c:v>
                </c:pt>
                <c:pt idx="360">
                  <c:v>-9.9000000000000005E-2</c:v>
                </c:pt>
                <c:pt idx="361">
                  <c:v>-9.8000000000000004E-2</c:v>
                </c:pt>
                <c:pt idx="362">
                  <c:v>-9.7000000000000003E-2</c:v>
                </c:pt>
                <c:pt idx="363">
                  <c:v>-9.6000000000000002E-2</c:v>
                </c:pt>
                <c:pt idx="364">
                  <c:v>-9.8000000000000004E-2</c:v>
                </c:pt>
                <c:pt idx="365">
                  <c:v>-0.10100000000000001</c:v>
                </c:pt>
                <c:pt idx="366">
                  <c:v>-0.1</c:v>
                </c:pt>
                <c:pt idx="367">
                  <c:v>-9.9000000000000005E-2</c:v>
                </c:pt>
                <c:pt idx="368">
                  <c:v>-9.8000000000000004E-2</c:v>
                </c:pt>
                <c:pt idx="369">
                  <c:v>-9.7000000000000003E-2</c:v>
                </c:pt>
                <c:pt idx="370">
                  <c:v>-9.7000000000000003E-2</c:v>
                </c:pt>
                <c:pt idx="371">
                  <c:v>-9.5000000000000001E-2</c:v>
                </c:pt>
                <c:pt idx="372">
                  <c:v>-9.6000000000000002E-2</c:v>
                </c:pt>
                <c:pt idx="373">
                  <c:v>-9.7000000000000003E-2</c:v>
                </c:pt>
                <c:pt idx="374">
                  <c:v>-0.10299999999999999</c:v>
                </c:pt>
                <c:pt idx="375">
                  <c:v>-0.107</c:v>
                </c:pt>
                <c:pt idx="376">
                  <c:v>-0.108</c:v>
                </c:pt>
                <c:pt idx="377">
                  <c:v>-0.108</c:v>
                </c:pt>
                <c:pt idx="378">
                  <c:v>-0.107</c:v>
                </c:pt>
                <c:pt idx="379">
                  <c:v>-0.108</c:v>
                </c:pt>
                <c:pt idx="380">
                  <c:v>-0.113</c:v>
                </c:pt>
                <c:pt idx="381">
                  <c:v>-0.11600000000000001</c:v>
                </c:pt>
                <c:pt idx="382">
                  <c:v>-0.114</c:v>
                </c:pt>
                <c:pt idx="383">
                  <c:v>-0.114</c:v>
                </c:pt>
                <c:pt idx="384">
                  <c:v>-0.113</c:v>
                </c:pt>
                <c:pt idx="385">
                  <c:v>-0.112</c:v>
                </c:pt>
                <c:pt idx="386">
                  <c:v>-0.113</c:v>
                </c:pt>
                <c:pt idx="387">
                  <c:v>-0.112</c:v>
                </c:pt>
                <c:pt idx="388">
                  <c:v>-0.113</c:v>
                </c:pt>
                <c:pt idx="389">
                  <c:v>-0.113</c:v>
                </c:pt>
                <c:pt idx="390">
                  <c:v>-0.112</c:v>
                </c:pt>
                <c:pt idx="391">
                  <c:v>-0.112</c:v>
                </c:pt>
                <c:pt idx="392">
                  <c:v>-0.111</c:v>
                </c:pt>
                <c:pt idx="393">
                  <c:v>-0.111</c:v>
                </c:pt>
                <c:pt idx="394">
                  <c:v>-0.115</c:v>
                </c:pt>
                <c:pt idx="395">
                  <c:v>-0.11899999999999999</c:v>
                </c:pt>
                <c:pt idx="396">
                  <c:v>-0.12</c:v>
                </c:pt>
                <c:pt idx="397">
                  <c:v>-0.125</c:v>
                </c:pt>
                <c:pt idx="398">
                  <c:v>-0.126</c:v>
                </c:pt>
                <c:pt idx="399">
                  <c:v>-0.126</c:v>
                </c:pt>
                <c:pt idx="400">
                  <c:v>-0.125</c:v>
                </c:pt>
                <c:pt idx="401">
                  <c:v>-0.126</c:v>
                </c:pt>
                <c:pt idx="402">
                  <c:v>-0.129</c:v>
                </c:pt>
                <c:pt idx="403">
                  <c:v>-0.13</c:v>
                </c:pt>
                <c:pt idx="404">
                  <c:v>-0.129</c:v>
                </c:pt>
                <c:pt idx="405">
                  <c:v>-0.129</c:v>
                </c:pt>
                <c:pt idx="406">
                  <c:v>-0.128</c:v>
                </c:pt>
                <c:pt idx="407">
                  <c:v>-0.127</c:v>
                </c:pt>
                <c:pt idx="408">
                  <c:v>-0.126</c:v>
                </c:pt>
                <c:pt idx="409">
                  <c:v>-0.127</c:v>
                </c:pt>
                <c:pt idx="410">
                  <c:v>-0.126</c:v>
                </c:pt>
                <c:pt idx="411">
                  <c:v>-0.126</c:v>
                </c:pt>
                <c:pt idx="412">
                  <c:v>-0.127</c:v>
                </c:pt>
                <c:pt idx="413">
                  <c:v>-0.127</c:v>
                </c:pt>
                <c:pt idx="414">
                  <c:v>-0.129</c:v>
                </c:pt>
                <c:pt idx="415">
                  <c:v>-0.13100000000000001</c:v>
                </c:pt>
                <c:pt idx="416">
                  <c:v>-0.13300000000000001</c:v>
                </c:pt>
                <c:pt idx="417">
                  <c:v>-0.13200000000000001</c:v>
                </c:pt>
                <c:pt idx="418">
                  <c:v>-0.13100000000000001</c:v>
                </c:pt>
                <c:pt idx="419">
                  <c:v>-0.13200000000000001</c:v>
                </c:pt>
                <c:pt idx="420">
                  <c:v>-0.13100000000000001</c:v>
                </c:pt>
                <c:pt idx="421">
                  <c:v>-0.13200000000000001</c:v>
                </c:pt>
                <c:pt idx="422">
                  <c:v>-0.13100000000000001</c:v>
                </c:pt>
                <c:pt idx="423">
                  <c:v>-0.13100000000000001</c:v>
                </c:pt>
                <c:pt idx="424">
                  <c:v>-0.13</c:v>
                </c:pt>
                <c:pt idx="425">
                  <c:v>-0.13200000000000001</c:v>
                </c:pt>
                <c:pt idx="426">
                  <c:v>-0.13600000000000001</c:v>
                </c:pt>
                <c:pt idx="427">
                  <c:v>-0.13500000000000001</c:v>
                </c:pt>
                <c:pt idx="428">
                  <c:v>-0.13500000000000001</c:v>
                </c:pt>
                <c:pt idx="429">
                  <c:v>-0.13500000000000001</c:v>
                </c:pt>
                <c:pt idx="430">
                  <c:v>-0.13400000000000001</c:v>
                </c:pt>
                <c:pt idx="431">
                  <c:v>-0.13500000000000001</c:v>
                </c:pt>
                <c:pt idx="432">
                  <c:v>-0.13500000000000001</c:v>
                </c:pt>
                <c:pt idx="433">
                  <c:v>-0.13400000000000001</c:v>
                </c:pt>
                <c:pt idx="434">
                  <c:v>-0.13400000000000001</c:v>
                </c:pt>
                <c:pt idx="435">
                  <c:v>-0.13300000000000001</c:v>
                </c:pt>
                <c:pt idx="436">
                  <c:v>-0.13300000000000001</c:v>
                </c:pt>
                <c:pt idx="437">
                  <c:v>-0.13200000000000001</c:v>
                </c:pt>
                <c:pt idx="438">
                  <c:v>-0.13400000000000001</c:v>
                </c:pt>
                <c:pt idx="439">
                  <c:v>-0.13300000000000001</c:v>
                </c:pt>
                <c:pt idx="440">
                  <c:v>-0.13300000000000001</c:v>
                </c:pt>
                <c:pt idx="441">
                  <c:v>-0.13200000000000001</c:v>
                </c:pt>
                <c:pt idx="442">
                  <c:v>-0.13600000000000001</c:v>
                </c:pt>
                <c:pt idx="443">
                  <c:v>-0.13500000000000001</c:v>
                </c:pt>
                <c:pt idx="444">
                  <c:v>-0.13500000000000001</c:v>
                </c:pt>
                <c:pt idx="445">
                  <c:v>-0.13900000000000001</c:v>
                </c:pt>
                <c:pt idx="446">
                  <c:v>-0.14299999999999999</c:v>
                </c:pt>
                <c:pt idx="447">
                  <c:v>-0.14299999999999999</c:v>
                </c:pt>
                <c:pt idx="448">
                  <c:v>-0.14299999999999999</c:v>
                </c:pt>
                <c:pt idx="449">
                  <c:v>-0.14499999999999999</c:v>
                </c:pt>
                <c:pt idx="450">
                  <c:v>-0.14499999999999999</c:v>
                </c:pt>
                <c:pt idx="451">
                  <c:v>-0.14399999999999999</c:v>
                </c:pt>
                <c:pt idx="452">
                  <c:v>-0.14299999999999999</c:v>
                </c:pt>
                <c:pt idx="453">
                  <c:v>-0.14599999999999999</c:v>
                </c:pt>
                <c:pt idx="454">
                  <c:v>-0.15</c:v>
                </c:pt>
                <c:pt idx="455">
                  <c:v>-0.15</c:v>
                </c:pt>
                <c:pt idx="456">
                  <c:v>-0.14899999999999999</c:v>
                </c:pt>
                <c:pt idx="457">
                  <c:v>-0.14899999999999999</c:v>
                </c:pt>
                <c:pt idx="458">
                  <c:v>-0.14799999999999999</c:v>
                </c:pt>
                <c:pt idx="459">
                  <c:v>-0.14699999999999999</c:v>
                </c:pt>
                <c:pt idx="460">
                  <c:v>-0.14699999999999999</c:v>
                </c:pt>
                <c:pt idx="461">
                  <c:v>-0.14499999999999999</c:v>
                </c:pt>
                <c:pt idx="462">
                  <c:v>-0.14399999999999999</c:v>
                </c:pt>
                <c:pt idx="463">
                  <c:v>-0.14299999999999999</c:v>
                </c:pt>
                <c:pt idx="464">
                  <c:v>-0.14299999999999999</c:v>
                </c:pt>
                <c:pt idx="465">
                  <c:v>-0.14299999999999999</c:v>
                </c:pt>
                <c:pt idx="466">
                  <c:v>-0.14599999999999999</c:v>
                </c:pt>
                <c:pt idx="467">
                  <c:v>-0.14899999999999999</c:v>
                </c:pt>
                <c:pt idx="468">
                  <c:v>-0.152</c:v>
                </c:pt>
                <c:pt idx="469">
                  <c:v>-0.154</c:v>
                </c:pt>
                <c:pt idx="470">
                  <c:v>-0.157</c:v>
                </c:pt>
                <c:pt idx="471">
                  <c:v>-0.157</c:v>
                </c:pt>
                <c:pt idx="472">
                  <c:v>-0.155</c:v>
                </c:pt>
                <c:pt idx="473">
                  <c:v>-0.152</c:v>
                </c:pt>
                <c:pt idx="474">
                  <c:v>-0.14899999999999999</c:v>
                </c:pt>
                <c:pt idx="475">
                  <c:v>-0.14599999999999999</c:v>
                </c:pt>
                <c:pt idx="476">
                  <c:v>-0.14299999999999999</c:v>
                </c:pt>
                <c:pt idx="477">
                  <c:v>-0.14000000000000001</c:v>
                </c:pt>
                <c:pt idx="478">
                  <c:v>-0.13800000000000001</c:v>
                </c:pt>
                <c:pt idx="479">
                  <c:v>-0.13800000000000001</c:v>
                </c:pt>
                <c:pt idx="480">
                  <c:v>-0.13500000000000001</c:v>
                </c:pt>
                <c:pt idx="481">
                  <c:v>-0.13400000000000001</c:v>
                </c:pt>
                <c:pt idx="482">
                  <c:v>-0.13300000000000001</c:v>
                </c:pt>
                <c:pt idx="483">
                  <c:v>-0.13100000000000001</c:v>
                </c:pt>
                <c:pt idx="484">
                  <c:v>-0.127</c:v>
                </c:pt>
                <c:pt idx="485">
                  <c:v>-0.126</c:v>
                </c:pt>
                <c:pt idx="486">
                  <c:v>-0.127</c:v>
                </c:pt>
                <c:pt idx="487">
                  <c:v>-0.13900000000000001</c:v>
                </c:pt>
                <c:pt idx="488">
                  <c:v>-0.13400000000000001</c:v>
                </c:pt>
                <c:pt idx="489">
                  <c:v>-0.13200000000000001</c:v>
                </c:pt>
                <c:pt idx="490">
                  <c:v>-0.13700000000000001</c:v>
                </c:pt>
                <c:pt idx="491">
                  <c:v>-0.128</c:v>
                </c:pt>
                <c:pt idx="492">
                  <c:v>-0.13400000000000001</c:v>
                </c:pt>
                <c:pt idx="493">
                  <c:v>-0.13700000000000001</c:v>
                </c:pt>
                <c:pt idx="494">
                  <c:v>-0.13800000000000001</c:v>
                </c:pt>
                <c:pt idx="495">
                  <c:v>-0.13800000000000001</c:v>
                </c:pt>
                <c:pt idx="496">
                  <c:v>-0.13400000000000001</c:v>
                </c:pt>
                <c:pt idx="497">
                  <c:v>-0.13200000000000001</c:v>
                </c:pt>
                <c:pt idx="498">
                  <c:v>-0.129</c:v>
                </c:pt>
                <c:pt idx="499">
                  <c:v>-0.129</c:v>
                </c:pt>
                <c:pt idx="500">
                  <c:v>-0.128</c:v>
                </c:pt>
                <c:pt idx="501">
                  <c:v>-0.123</c:v>
                </c:pt>
                <c:pt idx="502">
                  <c:v>-0.125</c:v>
                </c:pt>
                <c:pt idx="503">
                  <c:v>-0.124</c:v>
                </c:pt>
                <c:pt idx="504">
                  <c:v>-0.11899999999999999</c:v>
                </c:pt>
                <c:pt idx="505">
                  <c:v>-0.122</c:v>
                </c:pt>
                <c:pt idx="506">
                  <c:v>-0.12</c:v>
                </c:pt>
                <c:pt idx="507">
                  <c:v>-0.12</c:v>
                </c:pt>
                <c:pt idx="508">
                  <c:v>-0.12</c:v>
                </c:pt>
                <c:pt idx="509">
                  <c:v>-0.124</c:v>
                </c:pt>
                <c:pt idx="510">
                  <c:v>-0.127</c:v>
                </c:pt>
                <c:pt idx="511">
                  <c:v>-0.13100000000000001</c:v>
                </c:pt>
                <c:pt idx="512">
                  <c:v>-0.128</c:v>
                </c:pt>
                <c:pt idx="513">
                  <c:v>-0.126</c:v>
                </c:pt>
                <c:pt idx="514">
                  <c:v>-0.126</c:v>
                </c:pt>
                <c:pt idx="515">
                  <c:v>-0.13200000000000001</c:v>
                </c:pt>
                <c:pt idx="516">
                  <c:v>-0.13500000000000001</c:v>
                </c:pt>
                <c:pt idx="517">
                  <c:v>-0.13200000000000001</c:v>
                </c:pt>
                <c:pt idx="518">
                  <c:v>-0.13300000000000001</c:v>
                </c:pt>
                <c:pt idx="519">
                  <c:v>-0.13200000000000001</c:v>
                </c:pt>
                <c:pt idx="520">
                  <c:v>-0.13200000000000001</c:v>
                </c:pt>
                <c:pt idx="521">
                  <c:v>-0.13500000000000001</c:v>
                </c:pt>
                <c:pt idx="522">
                  <c:v>-0.13500000000000001</c:v>
                </c:pt>
                <c:pt idx="523">
                  <c:v>-0.13200000000000001</c:v>
                </c:pt>
                <c:pt idx="524">
                  <c:v>-0.128</c:v>
                </c:pt>
                <c:pt idx="525">
                  <c:v>-0.128</c:v>
                </c:pt>
                <c:pt idx="526">
                  <c:v>-0.123</c:v>
                </c:pt>
                <c:pt idx="527">
                  <c:v>-0.11799999999999999</c:v>
                </c:pt>
                <c:pt idx="528">
                  <c:v>-0.11799999999999999</c:v>
                </c:pt>
                <c:pt idx="529">
                  <c:v>-0.11899999999999999</c:v>
                </c:pt>
                <c:pt idx="530">
                  <c:v>-0.121</c:v>
                </c:pt>
                <c:pt idx="531">
                  <c:v>-0.114</c:v>
                </c:pt>
                <c:pt idx="532">
                  <c:v>-0.11700000000000001</c:v>
                </c:pt>
                <c:pt idx="533">
                  <c:v>-0.11</c:v>
                </c:pt>
                <c:pt idx="534">
                  <c:v>-0.112</c:v>
                </c:pt>
                <c:pt idx="535">
                  <c:v>-0.12</c:v>
                </c:pt>
                <c:pt idx="536">
                  <c:v>-0.11600000000000001</c:v>
                </c:pt>
                <c:pt idx="537">
                  <c:v>-0.126</c:v>
                </c:pt>
                <c:pt idx="538">
                  <c:v>-0.12</c:v>
                </c:pt>
                <c:pt idx="539">
                  <c:v>-0.11799999999999999</c:v>
                </c:pt>
                <c:pt idx="540">
                  <c:v>-0.122</c:v>
                </c:pt>
                <c:pt idx="541">
                  <c:v>-0.123</c:v>
                </c:pt>
                <c:pt idx="542">
                  <c:v>-0.12</c:v>
                </c:pt>
                <c:pt idx="543">
                  <c:v>-0.12</c:v>
                </c:pt>
                <c:pt idx="544">
                  <c:v>-0.12</c:v>
                </c:pt>
                <c:pt idx="545">
                  <c:v>-0.12</c:v>
                </c:pt>
                <c:pt idx="546">
                  <c:v>-0.11799999999999999</c:v>
                </c:pt>
                <c:pt idx="547">
                  <c:v>-0.124</c:v>
                </c:pt>
                <c:pt idx="548">
                  <c:v>-0.11799999999999999</c:v>
                </c:pt>
                <c:pt idx="549">
                  <c:v>-0.12</c:v>
                </c:pt>
                <c:pt idx="550">
                  <c:v>-0.113</c:v>
                </c:pt>
                <c:pt idx="551">
                  <c:v>-0.11700000000000001</c:v>
                </c:pt>
                <c:pt idx="552">
                  <c:v>-0.121</c:v>
                </c:pt>
                <c:pt idx="553">
                  <c:v>-9.7000000000000003E-2</c:v>
                </c:pt>
                <c:pt idx="554">
                  <c:v>-0.10199999999999999</c:v>
                </c:pt>
                <c:pt idx="555">
                  <c:v>-0.108</c:v>
                </c:pt>
                <c:pt idx="556">
                  <c:v>-0.10199999999999999</c:v>
                </c:pt>
                <c:pt idx="557">
                  <c:v>-0.122</c:v>
                </c:pt>
                <c:pt idx="558">
                  <c:v>-0.11</c:v>
                </c:pt>
                <c:pt idx="559">
                  <c:v>-0.111</c:v>
                </c:pt>
                <c:pt idx="560">
                  <c:v>-0.123</c:v>
                </c:pt>
                <c:pt idx="561">
                  <c:v>-0.112</c:v>
                </c:pt>
                <c:pt idx="562">
                  <c:v>-0.122</c:v>
                </c:pt>
                <c:pt idx="563">
                  <c:v>-0.13500000000000001</c:v>
                </c:pt>
                <c:pt idx="564">
                  <c:v>-0.14599999999999999</c:v>
                </c:pt>
                <c:pt idx="565">
                  <c:v>-0.14599999999999999</c:v>
                </c:pt>
                <c:pt idx="566">
                  <c:v>-0.159</c:v>
                </c:pt>
                <c:pt idx="567">
                  <c:v>-0.14199999999999999</c:v>
                </c:pt>
                <c:pt idx="568">
                  <c:v>-0.17599999999999999</c:v>
                </c:pt>
                <c:pt idx="569">
                  <c:v>-0.18</c:v>
                </c:pt>
                <c:pt idx="570">
                  <c:v>-0.19400000000000001</c:v>
                </c:pt>
                <c:pt idx="571">
                  <c:v>-0.214</c:v>
                </c:pt>
                <c:pt idx="572">
                  <c:v>-0.161</c:v>
                </c:pt>
                <c:pt idx="573">
                  <c:v>-0.216</c:v>
                </c:pt>
                <c:pt idx="574">
                  <c:v>-0.16500000000000001</c:v>
                </c:pt>
                <c:pt idx="575">
                  <c:v>-0.23200000000000001</c:v>
                </c:pt>
                <c:pt idx="576">
                  <c:v>-0.104</c:v>
                </c:pt>
                <c:pt idx="577">
                  <c:v>-0.20699999999999999</c:v>
                </c:pt>
                <c:pt idx="578">
                  <c:v>-0.109</c:v>
                </c:pt>
                <c:pt idx="579">
                  <c:v>-0.16400000000000001</c:v>
                </c:pt>
                <c:pt idx="580">
                  <c:v>-0.11700000000000001</c:v>
                </c:pt>
                <c:pt idx="581">
                  <c:v>-0.13300000000000001</c:v>
                </c:pt>
                <c:pt idx="582">
                  <c:v>-0.14599999999999999</c:v>
                </c:pt>
                <c:pt idx="583">
                  <c:v>-0.16700000000000001</c:v>
                </c:pt>
                <c:pt idx="584">
                  <c:v>-0.17699999999999999</c:v>
                </c:pt>
                <c:pt idx="585">
                  <c:v>-0.17199999999999999</c:v>
                </c:pt>
                <c:pt idx="586">
                  <c:v>-0.14699999999999999</c:v>
                </c:pt>
                <c:pt idx="587">
                  <c:v>-0.14499999999999999</c:v>
                </c:pt>
                <c:pt idx="588">
                  <c:v>-0.14899999999999999</c:v>
                </c:pt>
                <c:pt idx="589">
                  <c:v>-0.13600000000000001</c:v>
                </c:pt>
                <c:pt idx="590">
                  <c:v>-0.17599999999999999</c:v>
                </c:pt>
                <c:pt idx="591">
                  <c:v>-0.187</c:v>
                </c:pt>
                <c:pt idx="592">
                  <c:v>-0.17</c:v>
                </c:pt>
                <c:pt idx="593">
                  <c:v>-0.11700000000000001</c:v>
                </c:pt>
                <c:pt idx="594">
                  <c:v>-0.129</c:v>
                </c:pt>
                <c:pt idx="595">
                  <c:v>-0.06</c:v>
                </c:pt>
                <c:pt idx="596">
                  <c:v>7.8E-2</c:v>
                </c:pt>
                <c:pt idx="597">
                  <c:v>0.40100000000000002</c:v>
                </c:pt>
                <c:pt idx="598">
                  <c:v>0.624</c:v>
                </c:pt>
                <c:pt idx="599">
                  <c:v>0.78500000000000003</c:v>
                </c:pt>
                <c:pt idx="600">
                  <c:v>1.028</c:v>
                </c:pt>
                <c:pt idx="601">
                  <c:v>1.1919999999999999</c:v>
                </c:pt>
                <c:pt idx="602">
                  <c:v>1.36</c:v>
                </c:pt>
                <c:pt idx="603">
                  <c:v>1.405</c:v>
                </c:pt>
                <c:pt idx="604">
                  <c:v>1.468</c:v>
                </c:pt>
                <c:pt idx="605">
                  <c:v>1.4650000000000001</c:v>
                </c:pt>
                <c:pt idx="606">
                  <c:v>1.506</c:v>
                </c:pt>
                <c:pt idx="607">
                  <c:v>1.516</c:v>
                </c:pt>
                <c:pt idx="608">
                  <c:v>1.464</c:v>
                </c:pt>
                <c:pt idx="609">
                  <c:v>1.444</c:v>
                </c:pt>
                <c:pt idx="610">
                  <c:v>1.37</c:v>
                </c:pt>
                <c:pt idx="611">
                  <c:v>1.3009999999999999</c:v>
                </c:pt>
                <c:pt idx="612">
                  <c:v>0.41599999999999998</c:v>
                </c:pt>
                <c:pt idx="613">
                  <c:v>0.51600000000000001</c:v>
                </c:pt>
                <c:pt idx="614">
                  <c:v>0.55800000000000005</c:v>
                </c:pt>
                <c:pt idx="615">
                  <c:v>0.67500000000000004</c:v>
                </c:pt>
                <c:pt idx="616">
                  <c:v>0.76500000000000001</c:v>
                </c:pt>
                <c:pt idx="617">
                  <c:v>0.79600000000000004</c:v>
                </c:pt>
                <c:pt idx="618">
                  <c:v>0.754</c:v>
                </c:pt>
                <c:pt idx="619">
                  <c:v>0.72599999999999998</c:v>
                </c:pt>
                <c:pt idx="620">
                  <c:v>0.70699999999999996</c:v>
                </c:pt>
                <c:pt idx="621">
                  <c:v>0.67200000000000004</c:v>
                </c:pt>
                <c:pt idx="622">
                  <c:v>0.66700000000000004</c:v>
                </c:pt>
                <c:pt idx="623">
                  <c:v>0.69599999999999995</c:v>
                </c:pt>
                <c:pt idx="624">
                  <c:v>0.68899999999999995</c:v>
                </c:pt>
                <c:pt idx="625">
                  <c:v>0.57699999999999996</c:v>
                </c:pt>
                <c:pt idx="626">
                  <c:v>0.45200000000000001</c:v>
                </c:pt>
                <c:pt idx="627">
                  <c:v>0.38900000000000001</c:v>
                </c:pt>
                <c:pt idx="628">
                  <c:v>0.32800000000000001</c:v>
                </c:pt>
                <c:pt idx="629">
                  <c:v>0.245</c:v>
                </c:pt>
                <c:pt idx="630">
                  <c:v>0.223</c:v>
                </c:pt>
                <c:pt idx="631">
                  <c:v>0.318</c:v>
                </c:pt>
                <c:pt idx="632">
                  <c:v>0.40300000000000002</c:v>
                </c:pt>
                <c:pt idx="633">
                  <c:v>0.47</c:v>
                </c:pt>
                <c:pt idx="634">
                  <c:v>0.63500000000000001</c:v>
                </c:pt>
                <c:pt idx="635">
                  <c:v>0.67400000000000004</c:v>
                </c:pt>
                <c:pt idx="636">
                  <c:v>0.69</c:v>
                </c:pt>
                <c:pt idx="637">
                  <c:v>0.749</c:v>
                </c:pt>
                <c:pt idx="638">
                  <c:v>0.78500000000000003</c:v>
                </c:pt>
                <c:pt idx="639">
                  <c:v>0.73699999999999999</c:v>
                </c:pt>
                <c:pt idx="640">
                  <c:v>0.745</c:v>
                </c:pt>
                <c:pt idx="641">
                  <c:v>0.77900000000000003</c:v>
                </c:pt>
                <c:pt idx="642">
                  <c:v>0.73699999999999999</c:v>
                </c:pt>
                <c:pt idx="643">
                  <c:v>0.63600000000000001</c:v>
                </c:pt>
                <c:pt idx="644">
                  <c:v>0.58399999999999996</c:v>
                </c:pt>
                <c:pt idx="645">
                  <c:v>0.54400000000000004</c:v>
                </c:pt>
                <c:pt idx="646">
                  <c:v>0.47599999999999998</c:v>
                </c:pt>
                <c:pt idx="647">
                  <c:v>0.42499999999999999</c:v>
                </c:pt>
                <c:pt idx="648">
                  <c:v>0.376</c:v>
                </c:pt>
                <c:pt idx="649">
                  <c:v>0.26900000000000002</c:v>
                </c:pt>
                <c:pt idx="650">
                  <c:v>0.192</c:v>
                </c:pt>
                <c:pt idx="651">
                  <c:v>0.16900000000000001</c:v>
                </c:pt>
                <c:pt idx="652">
                  <c:v>0.13900000000000001</c:v>
                </c:pt>
                <c:pt idx="653">
                  <c:v>0.158</c:v>
                </c:pt>
                <c:pt idx="654">
                  <c:v>0.36699999999999999</c:v>
                </c:pt>
                <c:pt idx="655">
                  <c:v>0.57299999999999995</c:v>
                </c:pt>
                <c:pt idx="656">
                  <c:v>0.67500000000000004</c:v>
                </c:pt>
                <c:pt idx="657">
                  <c:v>0.74299999999999999</c:v>
                </c:pt>
                <c:pt idx="658">
                  <c:v>0.497</c:v>
                </c:pt>
                <c:pt idx="659">
                  <c:v>-0.112</c:v>
                </c:pt>
                <c:pt idx="660">
                  <c:v>-0.60699999999999998</c:v>
                </c:pt>
                <c:pt idx="661">
                  <c:v>-0.68500000000000005</c:v>
                </c:pt>
                <c:pt idx="662">
                  <c:v>-0.56899999999999995</c:v>
                </c:pt>
                <c:pt idx="663">
                  <c:v>-0.64</c:v>
                </c:pt>
                <c:pt idx="664">
                  <c:v>-0.68100000000000005</c:v>
                </c:pt>
                <c:pt idx="665">
                  <c:v>-0.69599999999999995</c:v>
                </c:pt>
                <c:pt idx="666">
                  <c:v>-0.70399999999999996</c:v>
                </c:pt>
                <c:pt idx="667">
                  <c:v>-0.64300000000000002</c:v>
                </c:pt>
                <c:pt idx="668">
                  <c:v>-0.55900000000000005</c:v>
                </c:pt>
                <c:pt idx="669">
                  <c:v>-0.47399999999999998</c:v>
                </c:pt>
                <c:pt idx="670">
                  <c:v>-0.40300000000000002</c:v>
                </c:pt>
                <c:pt idx="671">
                  <c:v>-0.27400000000000002</c:v>
                </c:pt>
                <c:pt idx="672">
                  <c:v>-0.11899999999999999</c:v>
                </c:pt>
                <c:pt idx="673">
                  <c:v>9.1999999999999998E-2</c:v>
                </c:pt>
                <c:pt idx="674">
                  <c:v>0.24299999999999999</c:v>
                </c:pt>
                <c:pt idx="675">
                  <c:v>0.44700000000000001</c:v>
                </c:pt>
                <c:pt idx="676">
                  <c:v>0.504</c:v>
                </c:pt>
                <c:pt idx="677">
                  <c:v>0.45800000000000002</c:v>
                </c:pt>
                <c:pt idx="678">
                  <c:v>0.42699999999999999</c:v>
                </c:pt>
                <c:pt idx="679">
                  <c:v>0.41499999999999998</c:v>
                </c:pt>
                <c:pt idx="680">
                  <c:v>0.23</c:v>
                </c:pt>
                <c:pt idx="681">
                  <c:v>3.1E-2</c:v>
                </c:pt>
                <c:pt idx="682">
                  <c:v>-0.08</c:v>
                </c:pt>
                <c:pt idx="683">
                  <c:v>-0.13700000000000001</c:v>
                </c:pt>
                <c:pt idx="684">
                  <c:v>-0.217</c:v>
                </c:pt>
                <c:pt idx="685">
                  <c:v>-0.23300000000000001</c:v>
                </c:pt>
                <c:pt idx="686">
                  <c:v>-0.25800000000000001</c:v>
                </c:pt>
                <c:pt idx="687">
                  <c:v>-0.26800000000000002</c:v>
                </c:pt>
                <c:pt idx="688">
                  <c:v>-0.24099999999999999</c:v>
                </c:pt>
                <c:pt idx="689">
                  <c:v>-0.20100000000000001</c:v>
                </c:pt>
                <c:pt idx="690">
                  <c:v>-0.189</c:v>
                </c:pt>
                <c:pt idx="691">
                  <c:v>-0.20499999999999999</c:v>
                </c:pt>
                <c:pt idx="692">
                  <c:v>-0.23200000000000001</c:v>
                </c:pt>
                <c:pt idx="693">
                  <c:v>-0.248</c:v>
                </c:pt>
                <c:pt idx="694">
                  <c:v>-0.40400000000000003</c:v>
                </c:pt>
                <c:pt idx="695">
                  <c:v>-0.73</c:v>
                </c:pt>
                <c:pt idx="696">
                  <c:v>-0.98499999999999999</c:v>
                </c:pt>
                <c:pt idx="697">
                  <c:v>-1.1200000000000001</c:v>
                </c:pt>
                <c:pt idx="698">
                  <c:v>-1.282</c:v>
                </c:pt>
                <c:pt idx="699">
                  <c:v>-1.3220000000000001</c:v>
                </c:pt>
                <c:pt idx="700">
                  <c:v>-1.407</c:v>
                </c:pt>
                <c:pt idx="701">
                  <c:v>-1.3740000000000001</c:v>
                </c:pt>
                <c:pt idx="702">
                  <c:v>-1.1950000000000001</c:v>
                </c:pt>
                <c:pt idx="703">
                  <c:v>-1.0509999999999999</c:v>
                </c:pt>
                <c:pt idx="704">
                  <c:v>-0.82899999999999996</c:v>
                </c:pt>
                <c:pt idx="705">
                  <c:v>-0.64300000000000002</c:v>
                </c:pt>
                <c:pt idx="706">
                  <c:v>-0.41099999999999998</c:v>
                </c:pt>
                <c:pt idx="707">
                  <c:v>-0.28799999999999998</c:v>
                </c:pt>
                <c:pt idx="708">
                  <c:v>-0.13100000000000001</c:v>
                </c:pt>
                <c:pt idx="709">
                  <c:v>-9.9000000000000005E-2</c:v>
                </c:pt>
                <c:pt idx="710">
                  <c:v>0.159</c:v>
                </c:pt>
                <c:pt idx="711">
                  <c:v>0.49299999999999999</c:v>
                </c:pt>
                <c:pt idx="712">
                  <c:v>0.57499999999999996</c:v>
                </c:pt>
                <c:pt idx="713">
                  <c:v>1.1879999999999999</c:v>
                </c:pt>
                <c:pt idx="714">
                  <c:v>1.38</c:v>
                </c:pt>
                <c:pt idx="715">
                  <c:v>1.407</c:v>
                </c:pt>
                <c:pt idx="716">
                  <c:v>1.278</c:v>
                </c:pt>
                <c:pt idx="717">
                  <c:v>1.2290000000000001</c:v>
                </c:pt>
                <c:pt idx="718">
                  <c:v>1.1419999999999999</c:v>
                </c:pt>
                <c:pt idx="719">
                  <c:v>1.1499999999999999</c:v>
                </c:pt>
                <c:pt idx="720">
                  <c:v>0.90200000000000002</c:v>
                </c:pt>
                <c:pt idx="721">
                  <c:v>0.58199999999999996</c:v>
                </c:pt>
                <c:pt idx="722">
                  <c:v>0.11</c:v>
                </c:pt>
                <c:pt idx="723">
                  <c:v>-0.45500000000000002</c:v>
                </c:pt>
                <c:pt idx="724">
                  <c:v>-0.998</c:v>
                </c:pt>
                <c:pt idx="725">
                  <c:v>-1.21</c:v>
                </c:pt>
                <c:pt idx="726">
                  <c:v>-0.747</c:v>
                </c:pt>
                <c:pt idx="727">
                  <c:v>-0.317</c:v>
                </c:pt>
                <c:pt idx="728">
                  <c:v>-0.14000000000000001</c:v>
                </c:pt>
                <c:pt idx="729">
                  <c:v>6.6000000000000003E-2</c:v>
                </c:pt>
                <c:pt idx="730">
                  <c:v>0.94499999999999995</c:v>
                </c:pt>
                <c:pt idx="731">
                  <c:v>2.105</c:v>
                </c:pt>
                <c:pt idx="732">
                  <c:v>2.9550000000000001</c:v>
                </c:pt>
                <c:pt idx="733">
                  <c:v>3.6970000000000001</c:v>
                </c:pt>
                <c:pt idx="734">
                  <c:v>3.7639999999999998</c:v>
                </c:pt>
                <c:pt idx="735">
                  <c:v>3.7189999999999999</c:v>
                </c:pt>
                <c:pt idx="736">
                  <c:v>3.6349999999999998</c:v>
                </c:pt>
                <c:pt idx="737">
                  <c:v>3.5009999999999999</c:v>
                </c:pt>
                <c:pt idx="738">
                  <c:v>3.282</c:v>
                </c:pt>
                <c:pt idx="739">
                  <c:v>2.895</c:v>
                </c:pt>
                <c:pt idx="740">
                  <c:v>2.7050000000000001</c:v>
                </c:pt>
                <c:pt idx="741">
                  <c:v>2.4340000000000002</c:v>
                </c:pt>
                <c:pt idx="742">
                  <c:v>2.1230000000000002</c:v>
                </c:pt>
                <c:pt idx="743">
                  <c:v>1.6160000000000001</c:v>
                </c:pt>
                <c:pt idx="744">
                  <c:v>1.0429999999999999</c:v>
                </c:pt>
                <c:pt idx="745">
                  <c:v>0.45300000000000001</c:v>
                </c:pt>
                <c:pt idx="746">
                  <c:v>0.19900000000000001</c:v>
                </c:pt>
                <c:pt idx="747">
                  <c:v>4.1000000000000002E-2</c:v>
                </c:pt>
                <c:pt idx="748">
                  <c:v>0.104</c:v>
                </c:pt>
                <c:pt idx="749">
                  <c:v>0.16900000000000001</c:v>
                </c:pt>
                <c:pt idx="750">
                  <c:v>0.35899999999999999</c:v>
                </c:pt>
                <c:pt idx="751">
                  <c:v>0.57899999999999996</c:v>
                </c:pt>
                <c:pt idx="752">
                  <c:v>0.79300000000000004</c:v>
                </c:pt>
                <c:pt idx="753">
                  <c:v>0.59199999999999997</c:v>
                </c:pt>
                <c:pt idx="754">
                  <c:v>0.38900000000000001</c:v>
                </c:pt>
                <c:pt idx="755">
                  <c:v>0.40400000000000003</c:v>
                </c:pt>
                <c:pt idx="756">
                  <c:v>0.57199999999999995</c:v>
                </c:pt>
                <c:pt idx="757">
                  <c:v>0.68500000000000005</c:v>
                </c:pt>
                <c:pt idx="758">
                  <c:v>0.624</c:v>
                </c:pt>
                <c:pt idx="759">
                  <c:v>0.497</c:v>
                </c:pt>
                <c:pt idx="760">
                  <c:v>0.30199999999999999</c:v>
                </c:pt>
                <c:pt idx="761">
                  <c:v>0.13800000000000001</c:v>
                </c:pt>
                <c:pt idx="762">
                  <c:v>8.4000000000000005E-2</c:v>
                </c:pt>
                <c:pt idx="763">
                  <c:v>-0.17399999999999999</c:v>
                </c:pt>
                <c:pt idx="764">
                  <c:v>-0.129</c:v>
                </c:pt>
                <c:pt idx="765">
                  <c:v>3.3000000000000002E-2</c:v>
                </c:pt>
                <c:pt idx="766">
                  <c:v>0.25700000000000001</c:v>
                </c:pt>
                <c:pt idx="767">
                  <c:v>0.59</c:v>
                </c:pt>
                <c:pt idx="768">
                  <c:v>0.71499999999999997</c:v>
                </c:pt>
                <c:pt idx="769">
                  <c:v>0.79300000000000004</c:v>
                </c:pt>
                <c:pt idx="770">
                  <c:v>0.79500000000000004</c:v>
                </c:pt>
                <c:pt idx="771">
                  <c:v>0.78100000000000003</c:v>
                </c:pt>
                <c:pt idx="772">
                  <c:v>0.79900000000000004</c:v>
                </c:pt>
                <c:pt idx="773">
                  <c:v>0.8</c:v>
                </c:pt>
                <c:pt idx="774">
                  <c:v>0.49299999999999999</c:v>
                </c:pt>
                <c:pt idx="775">
                  <c:v>0.313</c:v>
                </c:pt>
                <c:pt idx="776">
                  <c:v>0.32</c:v>
                </c:pt>
                <c:pt idx="777">
                  <c:v>0.58399999999999996</c:v>
                </c:pt>
                <c:pt idx="778">
                  <c:v>2.1150000000000002</c:v>
                </c:pt>
                <c:pt idx="779">
                  <c:v>3.4279999999999999</c:v>
                </c:pt>
                <c:pt idx="780">
                  <c:v>5.0659999999999998</c:v>
                </c:pt>
                <c:pt idx="781">
                  <c:v>5.7990000000000004</c:v>
                </c:pt>
                <c:pt idx="782">
                  <c:v>6.2519999999999998</c:v>
                </c:pt>
                <c:pt idx="783">
                  <c:v>6.1289999999999996</c:v>
                </c:pt>
                <c:pt idx="784">
                  <c:v>4.9509999999999996</c:v>
                </c:pt>
                <c:pt idx="785">
                  <c:v>4.0069999999999997</c:v>
                </c:pt>
                <c:pt idx="786">
                  <c:v>3.0409999999999999</c:v>
                </c:pt>
                <c:pt idx="787">
                  <c:v>2.3079999999999998</c:v>
                </c:pt>
                <c:pt idx="788">
                  <c:v>1.175</c:v>
                </c:pt>
                <c:pt idx="789">
                  <c:v>0.48</c:v>
                </c:pt>
                <c:pt idx="790">
                  <c:v>-0.51400000000000001</c:v>
                </c:pt>
                <c:pt idx="791">
                  <c:v>-1.3440000000000001</c:v>
                </c:pt>
                <c:pt idx="792">
                  <c:v>-1.8660000000000001</c:v>
                </c:pt>
                <c:pt idx="793">
                  <c:v>-2.2759999999999998</c:v>
                </c:pt>
                <c:pt idx="794">
                  <c:v>-2.5760000000000001</c:v>
                </c:pt>
                <c:pt idx="795">
                  <c:v>-2.383</c:v>
                </c:pt>
                <c:pt idx="796">
                  <c:v>-1.988</c:v>
                </c:pt>
                <c:pt idx="797">
                  <c:v>-1.4750000000000001</c:v>
                </c:pt>
                <c:pt idx="798">
                  <c:v>-1.206</c:v>
                </c:pt>
                <c:pt idx="799">
                  <c:v>-0.77300000000000002</c:v>
                </c:pt>
                <c:pt idx="800">
                  <c:v>-0.58399999999999996</c:v>
                </c:pt>
                <c:pt idx="801">
                  <c:v>-0.629</c:v>
                </c:pt>
                <c:pt idx="802">
                  <c:v>-0.73299999999999998</c:v>
                </c:pt>
                <c:pt idx="803">
                  <c:v>-0.83599999999999997</c:v>
                </c:pt>
                <c:pt idx="804">
                  <c:v>-0.70299999999999996</c:v>
                </c:pt>
                <c:pt idx="805">
                  <c:v>-0.47</c:v>
                </c:pt>
                <c:pt idx="806">
                  <c:v>-0.28799999999999998</c:v>
                </c:pt>
                <c:pt idx="807">
                  <c:v>-0.34799999999999998</c:v>
                </c:pt>
                <c:pt idx="808">
                  <c:v>-0.63100000000000001</c:v>
                </c:pt>
                <c:pt idx="809">
                  <c:v>-0.76300000000000001</c:v>
                </c:pt>
                <c:pt idx="810">
                  <c:v>-0.78400000000000003</c:v>
                </c:pt>
                <c:pt idx="811">
                  <c:v>-0.82199999999999995</c:v>
                </c:pt>
                <c:pt idx="812">
                  <c:v>-0.95</c:v>
                </c:pt>
                <c:pt idx="813">
                  <c:v>-1.014</c:v>
                </c:pt>
                <c:pt idx="814">
                  <c:v>-1.048</c:v>
                </c:pt>
                <c:pt idx="815">
                  <c:v>-1.1679999999999999</c:v>
                </c:pt>
                <c:pt idx="816">
                  <c:v>-1.5009999999999999</c:v>
                </c:pt>
                <c:pt idx="817">
                  <c:v>-1.6379999999999999</c:v>
                </c:pt>
                <c:pt idx="818">
                  <c:v>-1.679</c:v>
                </c:pt>
                <c:pt idx="819">
                  <c:v>-1.7130000000000001</c:v>
                </c:pt>
                <c:pt idx="820">
                  <c:v>-1.8560000000000001</c:v>
                </c:pt>
                <c:pt idx="821">
                  <c:v>-2.0230000000000001</c:v>
                </c:pt>
                <c:pt idx="822">
                  <c:v>-2.0819999999999999</c:v>
                </c:pt>
                <c:pt idx="823">
                  <c:v>-2.0259999999999998</c:v>
                </c:pt>
                <c:pt idx="824">
                  <c:v>-1.8240000000000001</c:v>
                </c:pt>
                <c:pt idx="825">
                  <c:v>-1.7769999999999999</c:v>
                </c:pt>
                <c:pt idx="826">
                  <c:v>-1.448</c:v>
                </c:pt>
                <c:pt idx="827">
                  <c:v>-1.2729999999999999</c:v>
                </c:pt>
                <c:pt idx="828">
                  <c:v>-0.57499999999999996</c:v>
                </c:pt>
                <c:pt idx="829">
                  <c:v>-0.28399999999999997</c:v>
                </c:pt>
                <c:pt idx="830">
                  <c:v>-0.10199999999999999</c:v>
                </c:pt>
                <c:pt idx="831">
                  <c:v>0.33100000000000002</c:v>
                </c:pt>
                <c:pt idx="832">
                  <c:v>0.96699999999999997</c:v>
                </c:pt>
                <c:pt idx="833">
                  <c:v>1.3049999999999999</c:v>
                </c:pt>
                <c:pt idx="834">
                  <c:v>1.4990000000000001</c:v>
                </c:pt>
                <c:pt idx="835">
                  <c:v>1.573</c:v>
                </c:pt>
                <c:pt idx="836">
                  <c:v>1.57</c:v>
                </c:pt>
                <c:pt idx="837">
                  <c:v>1.5669999999999999</c:v>
                </c:pt>
                <c:pt idx="838">
                  <c:v>1.502</c:v>
                </c:pt>
                <c:pt idx="839">
                  <c:v>1.4</c:v>
                </c:pt>
                <c:pt idx="840">
                  <c:v>1.194</c:v>
                </c:pt>
                <c:pt idx="841">
                  <c:v>1.101</c:v>
                </c:pt>
                <c:pt idx="842">
                  <c:v>1.101</c:v>
                </c:pt>
                <c:pt idx="843">
                  <c:v>1.1319999999999999</c:v>
                </c:pt>
                <c:pt idx="844">
                  <c:v>1.337</c:v>
                </c:pt>
                <c:pt idx="845">
                  <c:v>1.2729999999999999</c:v>
                </c:pt>
                <c:pt idx="846">
                  <c:v>1.18</c:v>
                </c:pt>
                <c:pt idx="847">
                  <c:v>1.1180000000000001</c:v>
                </c:pt>
                <c:pt idx="848">
                  <c:v>0.83799999999999997</c:v>
                </c:pt>
                <c:pt idx="849">
                  <c:v>0.65200000000000002</c:v>
                </c:pt>
                <c:pt idx="850">
                  <c:v>0.71</c:v>
                </c:pt>
                <c:pt idx="851">
                  <c:v>0.78500000000000003</c:v>
                </c:pt>
                <c:pt idx="852">
                  <c:v>0.83099999999999996</c:v>
                </c:pt>
                <c:pt idx="853">
                  <c:v>0.96799999999999997</c:v>
                </c:pt>
                <c:pt idx="854">
                  <c:v>1.3140000000000001</c:v>
                </c:pt>
                <c:pt idx="855">
                  <c:v>1.089</c:v>
                </c:pt>
                <c:pt idx="856">
                  <c:v>0.35699999999999998</c:v>
                </c:pt>
                <c:pt idx="857">
                  <c:v>0.224</c:v>
                </c:pt>
                <c:pt idx="858">
                  <c:v>0.154</c:v>
                </c:pt>
                <c:pt idx="859">
                  <c:v>-5.0000000000000001E-3</c:v>
                </c:pt>
                <c:pt idx="860">
                  <c:v>-0.41099999999999998</c:v>
                </c:pt>
                <c:pt idx="861">
                  <c:v>-0.46500000000000002</c:v>
                </c:pt>
                <c:pt idx="862">
                  <c:v>-0.51700000000000002</c:v>
                </c:pt>
                <c:pt idx="863">
                  <c:v>-0.49099999999999999</c:v>
                </c:pt>
                <c:pt idx="864">
                  <c:v>-0.44900000000000001</c:v>
                </c:pt>
                <c:pt idx="865">
                  <c:v>-0.45</c:v>
                </c:pt>
                <c:pt idx="866">
                  <c:v>-0.54</c:v>
                </c:pt>
                <c:pt idx="867">
                  <c:v>-0.68100000000000005</c:v>
                </c:pt>
                <c:pt idx="868">
                  <c:v>-0.871</c:v>
                </c:pt>
                <c:pt idx="869">
                  <c:v>-0.91800000000000004</c:v>
                </c:pt>
                <c:pt idx="870">
                  <c:v>-1.0820000000000001</c:v>
                </c:pt>
                <c:pt idx="871">
                  <c:v>-1.1990000000000001</c:v>
                </c:pt>
                <c:pt idx="872">
                  <c:v>-1.28</c:v>
                </c:pt>
                <c:pt idx="873">
                  <c:v>-1.252</c:v>
                </c:pt>
                <c:pt idx="874">
                  <c:v>-1.2170000000000001</c:v>
                </c:pt>
                <c:pt idx="875">
                  <c:v>-1.0920000000000001</c:v>
                </c:pt>
                <c:pt idx="876">
                  <c:v>-1.0409999999999999</c:v>
                </c:pt>
                <c:pt idx="877">
                  <c:v>-1.01</c:v>
                </c:pt>
                <c:pt idx="878">
                  <c:v>-0.94799999999999995</c:v>
                </c:pt>
                <c:pt idx="879">
                  <c:v>-0.9</c:v>
                </c:pt>
                <c:pt idx="880">
                  <c:v>-0.63</c:v>
                </c:pt>
                <c:pt idx="881">
                  <c:v>-0.57699999999999996</c:v>
                </c:pt>
                <c:pt idx="882">
                  <c:v>-0.52600000000000002</c:v>
                </c:pt>
                <c:pt idx="883">
                  <c:v>-0.47899999999999998</c:v>
                </c:pt>
                <c:pt idx="884">
                  <c:v>-0.309</c:v>
                </c:pt>
                <c:pt idx="885">
                  <c:v>0.85799999999999998</c:v>
                </c:pt>
                <c:pt idx="886">
                  <c:v>0.82599999999999996</c:v>
                </c:pt>
                <c:pt idx="887">
                  <c:v>1.4690000000000001</c:v>
                </c:pt>
                <c:pt idx="888">
                  <c:v>1.498</c:v>
                </c:pt>
                <c:pt idx="889">
                  <c:v>1.63</c:v>
                </c:pt>
                <c:pt idx="890">
                  <c:v>1.6659999999999999</c:v>
                </c:pt>
                <c:pt idx="891">
                  <c:v>1.6519999999999999</c:v>
                </c:pt>
                <c:pt idx="892">
                  <c:v>1.181</c:v>
                </c:pt>
                <c:pt idx="893">
                  <c:v>1.1639999999999999</c:v>
                </c:pt>
                <c:pt idx="894">
                  <c:v>1.141</c:v>
                </c:pt>
                <c:pt idx="895">
                  <c:v>1.0389999999999999</c:v>
                </c:pt>
                <c:pt idx="896">
                  <c:v>0.23</c:v>
                </c:pt>
                <c:pt idx="897">
                  <c:v>4.1000000000000002E-2</c:v>
                </c:pt>
                <c:pt idx="898">
                  <c:v>-4.9000000000000002E-2</c:v>
                </c:pt>
                <c:pt idx="899">
                  <c:v>-0.14099999999999999</c:v>
                </c:pt>
                <c:pt idx="900">
                  <c:v>-0.90900000000000003</c:v>
                </c:pt>
                <c:pt idx="901">
                  <c:v>-0.17599999999999999</c:v>
                </c:pt>
                <c:pt idx="902">
                  <c:v>2E-3</c:v>
                </c:pt>
                <c:pt idx="903">
                  <c:v>1.5149999999999999</c:v>
                </c:pt>
                <c:pt idx="904">
                  <c:v>1.631</c:v>
                </c:pt>
                <c:pt idx="905">
                  <c:v>1.5940000000000001</c:v>
                </c:pt>
                <c:pt idx="906">
                  <c:v>1.5149999999999999</c:v>
                </c:pt>
                <c:pt idx="907">
                  <c:v>1.1419999999999999</c:v>
                </c:pt>
                <c:pt idx="908">
                  <c:v>1.3160000000000001</c:v>
                </c:pt>
                <c:pt idx="909">
                  <c:v>1.0640000000000001</c:v>
                </c:pt>
                <c:pt idx="910">
                  <c:v>-0.62</c:v>
                </c:pt>
                <c:pt idx="911">
                  <c:v>-0.29899999999999999</c:v>
                </c:pt>
                <c:pt idx="912">
                  <c:v>-0.30199999999999999</c:v>
                </c:pt>
                <c:pt idx="913">
                  <c:v>-0.30099999999999999</c:v>
                </c:pt>
                <c:pt idx="914">
                  <c:v>-0.747</c:v>
                </c:pt>
                <c:pt idx="915">
                  <c:v>-0.82699999999999996</c:v>
                </c:pt>
                <c:pt idx="916">
                  <c:v>-0.86399999999999999</c:v>
                </c:pt>
                <c:pt idx="917">
                  <c:v>-1.6819999999999999</c:v>
                </c:pt>
                <c:pt idx="918">
                  <c:v>-1.7010000000000001</c:v>
                </c:pt>
                <c:pt idx="919">
                  <c:v>-1.714</c:v>
                </c:pt>
                <c:pt idx="920">
                  <c:v>-1.677</c:v>
                </c:pt>
                <c:pt idx="921">
                  <c:v>-1.6659999999999999</c:v>
                </c:pt>
                <c:pt idx="922">
                  <c:v>-0.59199999999999997</c:v>
                </c:pt>
                <c:pt idx="923">
                  <c:v>-0.40799999999999997</c:v>
                </c:pt>
                <c:pt idx="924">
                  <c:v>5.0999999999999997E-2</c:v>
                </c:pt>
                <c:pt idx="925">
                  <c:v>2.4E-2</c:v>
                </c:pt>
                <c:pt idx="926">
                  <c:v>-3.5000000000000003E-2</c:v>
                </c:pt>
                <c:pt idx="927">
                  <c:v>-0.35499999999999998</c:v>
                </c:pt>
                <c:pt idx="928">
                  <c:v>-0.433</c:v>
                </c:pt>
                <c:pt idx="929">
                  <c:v>-0.70699999999999996</c:v>
                </c:pt>
                <c:pt idx="930">
                  <c:v>-2.0209999999999999</c:v>
                </c:pt>
                <c:pt idx="931">
                  <c:v>-2.371</c:v>
                </c:pt>
                <c:pt idx="932">
                  <c:v>-2.7040000000000002</c:v>
                </c:pt>
                <c:pt idx="933">
                  <c:v>-4.83</c:v>
                </c:pt>
                <c:pt idx="934">
                  <c:v>-4.6859999999999999</c:v>
                </c:pt>
                <c:pt idx="935">
                  <c:v>-1.264</c:v>
                </c:pt>
                <c:pt idx="936">
                  <c:v>-0.67800000000000005</c:v>
                </c:pt>
                <c:pt idx="937">
                  <c:v>-0.621</c:v>
                </c:pt>
                <c:pt idx="938">
                  <c:v>-0.61199999999999999</c:v>
                </c:pt>
                <c:pt idx="939">
                  <c:v>-0.61399999999999999</c:v>
                </c:pt>
                <c:pt idx="940">
                  <c:v>-0.61199999999999999</c:v>
                </c:pt>
                <c:pt idx="941">
                  <c:v>-0.61199999999999999</c:v>
                </c:pt>
                <c:pt idx="942">
                  <c:v>-0.61199999999999999</c:v>
                </c:pt>
                <c:pt idx="943">
                  <c:v>-0.61</c:v>
                </c:pt>
                <c:pt idx="944">
                  <c:v>-0.61</c:v>
                </c:pt>
                <c:pt idx="945">
                  <c:v>-0.61399999999999999</c:v>
                </c:pt>
                <c:pt idx="946">
                  <c:v>-0.61199999999999999</c:v>
                </c:pt>
                <c:pt idx="947">
                  <c:v>-0.60599999999999998</c:v>
                </c:pt>
                <c:pt idx="948">
                  <c:v>-0.6</c:v>
                </c:pt>
                <c:pt idx="949">
                  <c:v>-0.60099999999999998</c:v>
                </c:pt>
                <c:pt idx="950">
                  <c:v>-0.59699999999999998</c:v>
                </c:pt>
                <c:pt idx="951">
                  <c:v>-0.6</c:v>
                </c:pt>
                <c:pt idx="952">
                  <c:v>-0.59899999999999998</c:v>
                </c:pt>
                <c:pt idx="953">
                  <c:v>-0.59499999999999997</c:v>
                </c:pt>
                <c:pt idx="954">
                  <c:v>-0.58799999999999997</c:v>
                </c:pt>
                <c:pt idx="955">
                  <c:v>-0.58899999999999997</c:v>
                </c:pt>
                <c:pt idx="956">
                  <c:v>-0.58699999999999997</c:v>
                </c:pt>
                <c:pt idx="957">
                  <c:v>-0.58199999999999996</c:v>
                </c:pt>
                <c:pt idx="958">
                  <c:v>-0.57999999999999996</c:v>
                </c:pt>
                <c:pt idx="959">
                  <c:v>-0.56699999999999995</c:v>
                </c:pt>
                <c:pt idx="960">
                  <c:v>-0.56200000000000006</c:v>
                </c:pt>
                <c:pt idx="961">
                  <c:v>-0.56100000000000005</c:v>
                </c:pt>
                <c:pt idx="962">
                  <c:v>-0.55800000000000005</c:v>
                </c:pt>
                <c:pt idx="963">
                  <c:v>-0.55800000000000005</c:v>
                </c:pt>
                <c:pt idx="964">
                  <c:v>-0.55600000000000005</c:v>
                </c:pt>
                <c:pt idx="965">
                  <c:v>-0.55300000000000005</c:v>
                </c:pt>
                <c:pt idx="966">
                  <c:v>-0.55000000000000004</c:v>
                </c:pt>
                <c:pt idx="967">
                  <c:v>-0.54800000000000004</c:v>
                </c:pt>
                <c:pt idx="968">
                  <c:v>-0.54800000000000004</c:v>
                </c:pt>
                <c:pt idx="969">
                  <c:v>-0.54800000000000004</c:v>
                </c:pt>
                <c:pt idx="970">
                  <c:v>-0.54900000000000004</c:v>
                </c:pt>
                <c:pt idx="971">
                  <c:v>-0.54500000000000004</c:v>
                </c:pt>
                <c:pt idx="972">
                  <c:v>-0.54400000000000004</c:v>
                </c:pt>
                <c:pt idx="973">
                  <c:v>-0.54200000000000004</c:v>
                </c:pt>
                <c:pt idx="974">
                  <c:v>-0.54800000000000004</c:v>
                </c:pt>
                <c:pt idx="975">
                  <c:v>-0.54900000000000004</c:v>
                </c:pt>
                <c:pt idx="976">
                  <c:v>-0.54900000000000004</c:v>
                </c:pt>
                <c:pt idx="977">
                  <c:v>-0.55500000000000005</c:v>
                </c:pt>
                <c:pt idx="978">
                  <c:v>-0.55200000000000005</c:v>
                </c:pt>
                <c:pt idx="979">
                  <c:v>-0.54800000000000004</c:v>
                </c:pt>
                <c:pt idx="980">
                  <c:v>-0.54300000000000004</c:v>
                </c:pt>
                <c:pt idx="981">
                  <c:v>-0.54</c:v>
                </c:pt>
                <c:pt idx="982">
                  <c:v>-0.54</c:v>
                </c:pt>
                <c:pt idx="983">
                  <c:v>-0.53600000000000003</c:v>
                </c:pt>
                <c:pt idx="984">
                  <c:v>-0.53400000000000003</c:v>
                </c:pt>
                <c:pt idx="985">
                  <c:v>-0.53100000000000003</c:v>
                </c:pt>
                <c:pt idx="986">
                  <c:v>-0.53</c:v>
                </c:pt>
                <c:pt idx="987">
                  <c:v>-0.53200000000000003</c:v>
                </c:pt>
                <c:pt idx="988">
                  <c:v>-0.53600000000000003</c:v>
                </c:pt>
                <c:pt idx="989">
                  <c:v>-0.53900000000000003</c:v>
                </c:pt>
                <c:pt idx="990">
                  <c:v>-0.53900000000000003</c:v>
                </c:pt>
                <c:pt idx="991">
                  <c:v>-0.53600000000000003</c:v>
                </c:pt>
                <c:pt idx="992">
                  <c:v>-0.53400000000000003</c:v>
                </c:pt>
                <c:pt idx="993">
                  <c:v>-0.53300000000000003</c:v>
                </c:pt>
                <c:pt idx="994">
                  <c:v>-0.53100000000000003</c:v>
                </c:pt>
                <c:pt idx="995">
                  <c:v>-0.52900000000000003</c:v>
                </c:pt>
                <c:pt idx="996">
                  <c:v>-0.52800000000000002</c:v>
                </c:pt>
                <c:pt idx="997">
                  <c:v>-0.52700000000000002</c:v>
                </c:pt>
                <c:pt idx="998">
                  <c:v>-0.52400000000000002</c:v>
                </c:pt>
                <c:pt idx="999">
                  <c:v>-0.52200000000000002</c:v>
                </c:pt>
                <c:pt idx="1000">
                  <c:v>-0.52</c:v>
                </c:pt>
                <c:pt idx="1001">
                  <c:v>-0.52</c:v>
                </c:pt>
                <c:pt idx="1002">
                  <c:v>-0.51800000000000002</c:v>
                </c:pt>
                <c:pt idx="1003">
                  <c:v>-0.52</c:v>
                </c:pt>
                <c:pt idx="1004">
                  <c:v>-0.52</c:v>
                </c:pt>
                <c:pt idx="1005">
                  <c:v>-0.51800000000000002</c:v>
                </c:pt>
                <c:pt idx="1006">
                  <c:v>-0.51600000000000001</c:v>
                </c:pt>
                <c:pt idx="1007">
                  <c:v>-0.51500000000000001</c:v>
                </c:pt>
                <c:pt idx="1008">
                  <c:v>-0.51600000000000001</c:v>
                </c:pt>
                <c:pt idx="1009">
                  <c:v>-0.52100000000000002</c:v>
                </c:pt>
                <c:pt idx="1010">
                  <c:v>-0.52300000000000002</c:v>
                </c:pt>
                <c:pt idx="1011">
                  <c:v>-0.52100000000000002</c:v>
                </c:pt>
                <c:pt idx="1012">
                  <c:v>-0.52100000000000002</c:v>
                </c:pt>
                <c:pt idx="1013">
                  <c:v>-0.52300000000000002</c:v>
                </c:pt>
                <c:pt idx="1014">
                  <c:v>-0.52600000000000002</c:v>
                </c:pt>
                <c:pt idx="1015">
                  <c:v>-0.52600000000000002</c:v>
                </c:pt>
                <c:pt idx="1016">
                  <c:v>-0.52500000000000002</c:v>
                </c:pt>
                <c:pt idx="1017">
                  <c:v>-0.52600000000000002</c:v>
                </c:pt>
                <c:pt idx="1018">
                  <c:v>-0.52700000000000002</c:v>
                </c:pt>
                <c:pt idx="1019">
                  <c:v>-0.52500000000000002</c:v>
                </c:pt>
                <c:pt idx="1020">
                  <c:v>-0.52300000000000002</c:v>
                </c:pt>
                <c:pt idx="1021">
                  <c:v>-0.52100000000000002</c:v>
                </c:pt>
                <c:pt idx="1022">
                  <c:v>-0.52</c:v>
                </c:pt>
                <c:pt idx="1023">
                  <c:v>-0.52</c:v>
                </c:pt>
                <c:pt idx="1024">
                  <c:v>-0.51800000000000002</c:v>
                </c:pt>
                <c:pt idx="1025">
                  <c:v>-0.51600000000000001</c:v>
                </c:pt>
                <c:pt idx="1026">
                  <c:v>-0.51500000000000001</c:v>
                </c:pt>
                <c:pt idx="1027">
                  <c:v>-0.51400000000000001</c:v>
                </c:pt>
                <c:pt idx="1028">
                  <c:v>-0.51200000000000001</c:v>
                </c:pt>
                <c:pt idx="1029">
                  <c:v>-0.51400000000000001</c:v>
                </c:pt>
                <c:pt idx="1030">
                  <c:v>-0.51600000000000001</c:v>
                </c:pt>
                <c:pt idx="1031">
                  <c:v>-0.51500000000000001</c:v>
                </c:pt>
                <c:pt idx="1032">
                  <c:v>-0.51300000000000001</c:v>
                </c:pt>
                <c:pt idx="1033">
                  <c:v>-0.51100000000000001</c:v>
                </c:pt>
                <c:pt idx="1034">
                  <c:v>-0.51</c:v>
                </c:pt>
                <c:pt idx="1035">
                  <c:v>-0.51300000000000001</c:v>
                </c:pt>
                <c:pt idx="1036">
                  <c:v>-0.51600000000000001</c:v>
                </c:pt>
                <c:pt idx="1037">
                  <c:v>-0.51700000000000002</c:v>
                </c:pt>
                <c:pt idx="1038">
                  <c:v>-0.51600000000000001</c:v>
                </c:pt>
                <c:pt idx="1039">
                  <c:v>-0.51400000000000001</c:v>
                </c:pt>
                <c:pt idx="1040">
                  <c:v>-0.51600000000000001</c:v>
                </c:pt>
                <c:pt idx="1041">
                  <c:v>-0.52</c:v>
                </c:pt>
                <c:pt idx="1042">
                  <c:v>-0.52300000000000002</c:v>
                </c:pt>
                <c:pt idx="1043">
                  <c:v>-0.52900000000000003</c:v>
                </c:pt>
                <c:pt idx="1044">
                  <c:v>-0.53100000000000003</c:v>
                </c:pt>
                <c:pt idx="1045">
                  <c:v>-0.53200000000000003</c:v>
                </c:pt>
                <c:pt idx="1046">
                  <c:v>-0.53600000000000003</c:v>
                </c:pt>
                <c:pt idx="1047">
                  <c:v>-0.53600000000000003</c:v>
                </c:pt>
                <c:pt idx="1048">
                  <c:v>-0.53500000000000003</c:v>
                </c:pt>
                <c:pt idx="1049">
                  <c:v>-0.53300000000000003</c:v>
                </c:pt>
                <c:pt idx="1050">
                  <c:v>-0.53400000000000003</c:v>
                </c:pt>
                <c:pt idx="1051">
                  <c:v>-0.53700000000000003</c:v>
                </c:pt>
                <c:pt idx="1052">
                  <c:v>-0.53900000000000003</c:v>
                </c:pt>
                <c:pt idx="1053">
                  <c:v>-0.53600000000000003</c:v>
                </c:pt>
                <c:pt idx="1054">
                  <c:v>-0.53500000000000003</c:v>
                </c:pt>
                <c:pt idx="1055">
                  <c:v>-0.53300000000000003</c:v>
                </c:pt>
                <c:pt idx="1056">
                  <c:v>-0.53200000000000003</c:v>
                </c:pt>
                <c:pt idx="1057">
                  <c:v>-0.53200000000000003</c:v>
                </c:pt>
                <c:pt idx="1058">
                  <c:v>-0.53100000000000003</c:v>
                </c:pt>
                <c:pt idx="1059">
                  <c:v>-0.53200000000000003</c:v>
                </c:pt>
                <c:pt idx="1060">
                  <c:v>-0.53400000000000003</c:v>
                </c:pt>
                <c:pt idx="1061">
                  <c:v>-0.53100000000000003</c:v>
                </c:pt>
                <c:pt idx="1062">
                  <c:v>-0.52900000000000003</c:v>
                </c:pt>
                <c:pt idx="1063">
                  <c:v>-0.52700000000000002</c:v>
                </c:pt>
                <c:pt idx="1064">
                  <c:v>-0.52800000000000002</c:v>
                </c:pt>
                <c:pt idx="1065">
                  <c:v>-0.53200000000000003</c:v>
                </c:pt>
                <c:pt idx="1066">
                  <c:v>-0.53400000000000003</c:v>
                </c:pt>
                <c:pt idx="1067">
                  <c:v>-0.53800000000000003</c:v>
                </c:pt>
                <c:pt idx="1068">
                  <c:v>-0.53800000000000003</c:v>
                </c:pt>
                <c:pt idx="1069">
                  <c:v>-0.53800000000000003</c:v>
                </c:pt>
                <c:pt idx="1070">
                  <c:v>-0.53700000000000003</c:v>
                </c:pt>
                <c:pt idx="1071">
                  <c:v>-0.53800000000000003</c:v>
                </c:pt>
                <c:pt idx="1072">
                  <c:v>-0.53700000000000003</c:v>
                </c:pt>
                <c:pt idx="1073">
                  <c:v>-0.53600000000000003</c:v>
                </c:pt>
                <c:pt idx="1074">
                  <c:v>-0.53500000000000003</c:v>
                </c:pt>
                <c:pt idx="1075">
                  <c:v>-0.53300000000000003</c:v>
                </c:pt>
                <c:pt idx="1076">
                  <c:v>-0.53100000000000003</c:v>
                </c:pt>
                <c:pt idx="1077">
                  <c:v>-0.53300000000000003</c:v>
                </c:pt>
                <c:pt idx="1078">
                  <c:v>-0.53600000000000003</c:v>
                </c:pt>
                <c:pt idx="1079">
                  <c:v>-0.53900000000000003</c:v>
                </c:pt>
                <c:pt idx="1080">
                  <c:v>-0.54400000000000004</c:v>
                </c:pt>
                <c:pt idx="1081">
                  <c:v>-0.54700000000000004</c:v>
                </c:pt>
                <c:pt idx="1082">
                  <c:v>-0.54900000000000004</c:v>
                </c:pt>
                <c:pt idx="1083">
                  <c:v>-0.54700000000000004</c:v>
                </c:pt>
                <c:pt idx="1084">
                  <c:v>-0.54500000000000004</c:v>
                </c:pt>
                <c:pt idx="1085">
                  <c:v>-0.54300000000000004</c:v>
                </c:pt>
                <c:pt idx="1086">
                  <c:v>-0.54</c:v>
                </c:pt>
                <c:pt idx="1087">
                  <c:v>-0.53800000000000003</c:v>
                </c:pt>
                <c:pt idx="1088">
                  <c:v>-0.53700000000000003</c:v>
                </c:pt>
                <c:pt idx="1089">
                  <c:v>-0.53600000000000003</c:v>
                </c:pt>
                <c:pt idx="1090">
                  <c:v>-0.53300000000000003</c:v>
                </c:pt>
                <c:pt idx="1091">
                  <c:v>-0.53200000000000003</c:v>
                </c:pt>
                <c:pt idx="1092">
                  <c:v>-0.53200000000000003</c:v>
                </c:pt>
                <c:pt idx="1093">
                  <c:v>-0.53600000000000003</c:v>
                </c:pt>
                <c:pt idx="1094">
                  <c:v>-0.54</c:v>
                </c:pt>
                <c:pt idx="1095">
                  <c:v>-0.54</c:v>
                </c:pt>
                <c:pt idx="1096">
                  <c:v>-0.53800000000000003</c:v>
                </c:pt>
                <c:pt idx="1097">
                  <c:v>-0.53600000000000003</c:v>
                </c:pt>
                <c:pt idx="1098">
                  <c:v>-0.53300000000000003</c:v>
                </c:pt>
                <c:pt idx="1099">
                  <c:v>-0.53100000000000003</c:v>
                </c:pt>
                <c:pt idx="1100">
                  <c:v>-0.53200000000000003</c:v>
                </c:pt>
                <c:pt idx="1101">
                  <c:v>-0.53400000000000003</c:v>
                </c:pt>
                <c:pt idx="1102">
                  <c:v>-0.53300000000000003</c:v>
                </c:pt>
                <c:pt idx="1103">
                  <c:v>-0.53600000000000003</c:v>
                </c:pt>
                <c:pt idx="1104">
                  <c:v>-0.53900000000000003</c:v>
                </c:pt>
                <c:pt idx="1105">
                  <c:v>-0.54100000000000004</c:v>
                </c:pt>
                <c:pt idx="1106">
                  <c:v>-0.54</c:v>
                </c:pt>
                <c:pt idx="1107">
                  <c:v>-0.53900000000000003</c:v>
                </c:pt>
                <c:pt idx="1108">
                  <c:v>-0.53900000000000003</c:v>
                </c:pt>
                <c:pt idx="1109">
                  <c:v>-0.54</c:v>
                </c:pt>
                <c:pt idx="1110">
                  <c:v>-0.53900000000000003</c:v>
                </c:pt>
                <c:pt idx="1111">
                  <c:v>-0.53800000000000003</c:v>
                </c:pt>
                <c:pt idx="1112">
                  <c:v>-0.53900000000000003</c:v>
                </c:pt>
                <c:pt idx="1113">
                  <c:v>-0.54200000000000004</c:v>
                </c:pt>
                <c:pt idx="1114">
                  <c:v>-0.54300000000000004</c:v>
                </c:pt>
                <c:pt idx="1115">
                  <c:v>-0.54100000000000004</c:v>
                </c:pt>
                <c:pt idx="1116">
                  <c:v>-0.54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8D-4189-B579-A6D36C6086E3}"/>
            </c:ext>
          </c:extLst>
        </c:ser>
        <c:ser>
          <c:idx val="9"/>
          <c:order val="9"/>
          <c:tx>
            <c:strRef>
              <c:f>'Flight Input'!$AC$1</c:f>
              <c:strCache>
                <c:ptCount val="1"/>
                <c:pt idx="0">
                  <c:v>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'Flight Input'!$T$2:$T$1118</c:f>
              <c:numCache>
                <c:formatCode>General</c:formatCode>
                <c:ptCount val="1117"/>
                <c:pt idx="0">
                  <c:v>0</c:v>
                </c:pt>
                <c:pt idx="1">
                  <c:v>1.9563999958336353E-2</c:v>
                </c:pt>
                <c:pt idx="2">
                  <c:v>3.6159000010229647E-2</c:v>
                </c:pt>
                <c:pt idx="3">
                  <c:v>5.6963999988511205E-2</c:v>
                </c:pt>
                <c:pt idx="4">
                  <c:v>8.1719000008888543E-2</c:v>
                </c:pt>
                <c:pt idx="5">
                  <c:v>9.5315000042319298E-2</c:v>
                </c:pt>
                <c:pt idx="6">
                  <c:v>0.11652799998410046</c:v>
                </c:pt>
                <c:pt idx="7">
                  <c:v>0.13519900001119822</c:v>
                </c:pt>
                <c:pt idx="8">
                  <c:v>0.16087699995841831</c:v>
                </c:pt>
                <c:pt idx="9">
                  <c:v>0.18141700001433492</c:v>
                </c:pt>
                <c:pt idx="10">
                  <c:v>0.20019400003366172</c:v>
                </c:pt>
                <c:pt idx="11">
                  <c:v>0.21545300004072487</c:v>
                </c:pt>
                <c:pt idx="12">
                  <c:v>0.23079199995845556</c:v>
                </c:pt>
                <c:pt idx="13">
                  <c:v>0.2609230000525713</c:v>
                </c:pt>
                <c:pt idx="14">
                  <c:v>0.27603299997281283</c:v>
                </c:pt>
                <c:pt idx="15">
                  <c:v>0.3010329999960959</c:v>
                </c:pt>
                <c:pt idx="16">
                  <c:v>0.31972799997311085</c:v>
                </c:pt>
                <c:pt idx="17">
                  <c:v>0.33597799995914102</c:v>
                </c:pt>
                <c:pt idx="18">
                  <c:v>0.35759000002872199</c:v>
                </c:pt>
                <c:pt idx="19">
                  <c:v>0.37765299994498491</c:v>
                </c:pt>
                <c:pt idx="20">
                  <c:v>0.39710800000466406</c:v>
                </c:pt>
                <c:pt idx="21">
                  <c:v>0.41665599995758384</c:v>
                </c:pt>
                <c:pt idx="22">
                  <c:v>0.43804300006013364</c:v>
                </c:pt>
                <c:pt idx="23">
                  <c:v>0.45675699994899333</c:v>
                </c:pt>
                <c:pt idx="24">
                  <c:v>0.47970499994698912</c:v>
                </c:pt>
                <c:pt idx="25">
                  <c:v>0.49705999996513128</c:v>
                </c:pt>
                <c:pt idx="26">
                  <c:v>0.51856400002725422</c:v>
                </c:pt>
                <c:pt idx="27">
                  <c:v>0.54057900002226233</c:v>
                </c:pt>
                <c:pt idx="28">
                  <c:v>0.55734399997163564</c:v>
                </c:pt>
                <c:pt idx="29">
                  <c:v>0.57929699996020645</c:v>
                </c:pt>
                <c:pt idx="30">
                  <c:v>0.59977099997922778</c:v>
                </c:pt>
                <c:pt idx="31">
                  <c:v>0.61553199996706098</c:v>
                </c:pt>
                <c:pt idx="32">
                  <c:v>0.63737200002651662</c:v>
                </c:pt>
                <c:pt idx="33">
                  <c:v>0.65854900004342198</c:v>
                </c:pt>
                <c:pt idx="34">
                  <c:v>0.66760799998883158</c:v>
                </c:pt>
                <c:pt idx="35">
                  <c:v>0.70031900005415082</c:v>
                </c:pt>
                <c:pt idx="36">
                  <c:v>0.71870199998375028</c:v>
                </c:pt>
                <c:pt idx="37">
                  <c:v>0.73884600005112588</c:v>
                </c:pt>
                <c:pt idx="38">
                  <c:v>0.75902100000530481</c:v>
                </c:pt>
                <c:pt idx="39">
                  <c:v>0.77910100005101413</c:v>
                </c:pt>
                <c:pt idx="40">
                  <c:v>0.79993099998682737</c:v>
                </c:pt>
                <c:pt idx="41">
                  <c:v>0.81429600005503744</c:v>
                </c:pt>
                <c:pt idx="42">
                  <c:v>0.83908199996221811</c:v>
                </c:pt>
                <c:pt idx="43">
                  <c:v>0.85952599998563528</c:v>
                </c:pt>
                <c:pt idx="44">
                  <c:v>0.87445000000298023</c:v>
                </c:pt>
                <c:pt idx="45">
                  <c:v>0.89508699998259544</c:v>
                </c:pt>
                <c:pt idx="46">
                  <c:v>0.91429800004698336</c:v>
                </c:pt>
                <c:pt idx="47">
                  <c:v>0.94034800003282726</c:v>
                </c:pt>
                <c:pt idx="48">
                  <c:v>0.95808699994813651</c:v>
                </c:pt>
                <c:pt idx="49">
                  <c:v>0.97596299997530878</c:v>
                </c:pt>
                <c:pt idx="50">
                  <c:v>1.0003639999777079</c:v>
                </c:pt>
                <c:pt idx="51">
                  <c:v>1.0176780000329018</c:v>
                </c:pt>
                <c:pt idx="52">
                  <c:v>1.0400709999958053</c:v>
                </c:pt>
                <c:pt idx="53">
                  <c:v>1.059497999958694</c:v>
                </c:pt>
                <c:pt idx="54">
                  <c:v>1.0803300000261515</c:v>
                </c:pt>
                <c:pt idx="55">
                  <c:v>1.0980759999947622</c:v>
                </c:pt>
                <c:pt idx="56">
                  <c:v>1.1205570000456646</c:v>
                </c:pt>
                <c:pt idx="57">
                  <c:v>1.1408250000094995</c:v>
                </c:pt>
                <c:pt idx="58">
                  <c:v>1.1609559999778867</c:v>
                </c:pt>
                <c:pt idx="59">
                  <c:v>1.1773840000387281</c:v>
                </c:pt>
                <c:pt idx="60">
                  <c:v>1.200942000024952</c:v>
                </c:pt>
                <c:pt idx="61">
                  <c:v>1.2181420000270009</c:v>
                </c:pt>
                <c:pt idx="62">
                  <c:v>1.2382610000204295</c:v>
                </c:pt>
                <c:pt idx="63">
                  <c:v>1.2563780000200495</c:v>
                </c:pt>
                <c:pt idx="64">
                  <c:v>1.2730310000479221</c:v>
                </c:pt>
                <c:pt idx="65">
                  <c:v>1.3016999999526888</c:v>
                </c:pt>
                <c:pt idx="66">
                  <c:v>1.3172239999985322</c:v>
                </c:pt>
                <c:pt idx="67">
                  <c:v>1.3370959999738261</c:v>
                </c:pt>
                <c:pt idx="68">
                  <c:v>1.3570749999489635</c:v>
                </c:pt>
                <c:pt idx="69">
                  <c:v>1.3771339999511838</c:v>
                </c:pt>
                <c:pt idx="70">
                  <c:v>1.3982049999758601</c:v>
                </c:pt>
                <c:pt idx="71">
                  <c:v>1.4208349999971688</c:v>
                </c:pt>
                <c:pt idx="72">
                  <c:v>1.4375699999509379</c:v>
                </c:pt>
                <c:pt idx="73">
                  <c:v>1.4597910000011325</c:v>
                </c:pt>
                <c:pt idx="74">
                  <c:v>1.4777110000140965</c:v>
                </c:pt>
                <c:pt idx="75">
                  <c:v>1.49759299994912</c:v>
                </c:pt>
                <c:pt idx="76">
                  <c:v>1.5128290000138804</c:v>
                </c:pt>
                <c:pt idx="77">
                  <c:v>1.5384360000025481</c:v>
                </c:pt>
                <c:pt idx="78">
                  <c:v>1.5585229999851435</c:v>
                </c:pt>
                <c:pt idx="79">
                  <c:v>1.5794140000361949</c:v>
                </c:pt>
                <c:pt idx="80">
                  <c:v>1.5950850000372157</c:v>
                </c:pt>
                <c:pt idx="81">
                  <c:v>1.6198589999694377</c:v>
                </c:pt>
                <c:pt idx="82">
                  <c:v>1.6334839999908581</c:v>
                </c:pt>
                <c:pt idx="83">
                  <c:v>1.6539790000533685</c:v>
                </c:pt>
                <c:pt idx="84">
                  <c:v>1.6791039999807253</c:v>
                </c:pt>
                <c:pt idx="85">
                  <c:v>1.6941850000293925</c:v>
                </c:pt>
                <c:pt idx="86">
                  <c:v>1.7199150000233203</c:v>
                </c:pt>
                <c:pt idx="87">
                  <c:v>1.7348090000450611</c:v>
                </c:pt>
                <c:pt idx="88">
                  <c:v>1.7599459999473765</c:v>
                </c:pt>
                <c:pt idx="89">
                  <c:v>1.7692289999686182</c:v>
                </c:pt>
                <c:pt idx="90">
                  <c:v>1.8008499999996275</c:v>
                </c:pt>
                <c:pt idx="91">
                  <c:v>1.8199289999902248</c:v>
                </c:pt>
                <c:pt idx="92">
                  <c:v>1.8306630000006407</c:v>
                </c:pt>
                <c:pt idx="93">
                  <c:v>1.8550660000182688</c:v>
                </c:pt>
                <c:pt idx="94">
                  <c:v>1.8752830000594258</c:v>
                </c:pt>
                <c:pt idx="95">
                  <c:v>1.895213000010699</c:v>
                </c:pt>
                <c:pt idx="96">
                  <c:v>1.9197870000498369</c:v>
                </c:pt>
                <c:pt idx="97">
                  <c:v>1.9353180000325665</c:v>
                </c:pt>
                <c:pt idx="98">
                  <c:v>1.9613520000129938</c:v>
                </c:pt>
                <c:pt idx="99">
                  <c:v>1.9765840000472963</c:v>
                </c:pt>
                <c:pt idx="100">
                  <c:v>1.9987800000235438</c:v>
                </c:pt>
                <c:pt idx="101">
                  <c:v>2.0215359999565408</c:v>
                </c:pt>
                <c:pt idx="102">
                  <c:v>2.0409470000304282</c:v>
                </c:pt>
                <c:pt idx="103">
                  <c:v>2.0606449999613687</c:v>
                </c:pt>
                <c:pt idx="104">
                  <c:v>2.0784840000560507</c:v>
                </c:pt>
                <c:pt idx="105">
                  <c:v>2.0982830000575632</c:v>
                </c:pt>
                <c:pt idx="106">
                  <c:v>2.1169859999790788</c:v>
                </c:pt>
                <c:pt idx="107">
                  <c:v>2.1398549999576062</c:v>
                </c:pt>
                <c:pt idx="108">
                  <c:v>2.1563150000292808</c:v>
                </c:pt>
                <c:pt idx="109">
                  <c:v>2.1768330000340939</c:v>
                </c:pt>
                <c:pt idx="110">
                  <c:v>2.1938620000146329</c:v>
                </c:pt>
                <c:pt idx="111">
                  <c:v>2.217049999977462</c:v>
                </c:pt>
                <c:pt idx="112">
                  <c:v>2.2374840000411496</c:v>
                </c:pt>
                <c:pt idx="113">
                  <c:v>2.2536959999706596</c:v>
                </c:pt>
                <c:pt idx="114">
                  <c:v>2.2817140000406653</c:v>
                </c:pt>
                <c:pt idx="115">
                  <c:v>2.2981060000602156</c:v>
                </c:pt>
                <c:pt idx="116">
                  <c:v>2.3176270000403747</c:v>
                </c:pt>
                <c:pt idx="117">
                  <c:v>2.3403809999581426</c:v>
                </c:pt>
                <c:pt idx="118">
                  <c:v>2.3574260000605136</c:v>
                </c:pt>
                <c:pt idx="119">
                  <c:v>2.3779189999913797</c:v>
                </c:pt>
                <c:pt idx="120">
                  <c:v>2.3985589999938384</c:v>
                </c:pt>
                <c:pt idx="121">
                  <c:v>2.4186729999491945</c:v>
                </c:pt>
                <c:pt idx="122">
                  <c:v>2.4433170000556856</c:v>
                </c:pt>
                <c:pt idx="123">
                  <c:v>2.4601069999625906</c:v>
                </c:pt>
                <c:pt idx="124">
                  <c:v>2.4782869999762625</c:v>
                </c:pt>
                <c:pt idx="125">
                  <c:v>2.499824000056833</c:v>
                </c:pt>
                <c:pt idx="126">
                  <c:v>2.5134049999760464</c:v>
                </c:pt>
                <c:pt idx="127">
                  <c:v>2.5388850000454113</c:v>
                </c:pt>
                <c:pt idx="128">
                  <c:v>2.554041999974288</c:v>
                </c:pt>
                <c:pt idx="129">
                  <c:v>2.5800919999601319</c:v>
                </c:pt>
                <c:pt idx="130">
                  <c:v>2.6000139999669045</c:v>
                </c:pt>
                <c:pt idx="131">
                  <c:v>2.6149969999678433</c:v>
                </c:pt>
                <c:pt idx="132">
                  <c:v>2.6399939999682829</c:v>
                </c:pt>
                <c:pt idx="133">
                  <c:v>2.6505810000235215</c:v>
                </c:pt>
                <c:pt idx="134">
                  <c:v>2.6801719999639317</c:v>
                </c:pt>
                <c:pt idx="135">
                  <c:v>2.6892350000562146</c:v>
                </c:pt>
                <c:pt idx="136">
                  <c:v>2.7199760000221431</c:v>
                </c:pt>
                <c:pt idx="137">
                  <c:v>2.7399689999874681</c:v>
                </c:pt>
                <c:pt idx="138">
                  <c:v>2.7497059999732301</c:v>
                </c:pt>
                <c:pt idx="139">
                  <c:v>2.7756199999712408</c:v>
                </c:pt>
                <c:pt idx="140">
                  <c:v>2.7916589999804273</c:v>
                </c:pt>
                <c:pt idx="141">
                  <c:v>2.8166660000570118</c:v>
                </c:pt>
                <c:pt idx="142">
                  <c:v>2.8356640000129119</c:v>
                </c:pt>
                <c:pt idx="143">
                  <c:v>2.8554289999883622</c:v>
                </c:pt>
                <c:pt idx="144">
                  <c:v>2.8780519999563694</c:v>
                </c:pt>
                <c:pt idx="145">
                  <c:v>2.8957399999490008</c:v>
                </c:pt>
                <c:pt idx="146">
                  <c:v>2.9175410000607371</c:v>
                </c:pt>
                <c:pt idx="147">
                  <c:v>2.9359229999827221</c:v>
                </c:pt>
                <c:pt idx="148">
                  <c:v>2.9560419999761507</c:v>
                </c:pt>
                <c:pt idx="149">
                  <c:v>2.9769930000184104</c:v>
                </c:pt>
                <c:pt idx="150">
                  <c:v>2.9972680000355467</c:v>
                </c:pt>
                <c:pt idx="151">
                  <c:v>3.0124549999600276</c:v>
                </c:pt>
                <c:pt idx="152">
                  <c:v>3.0366609999909997</c:v>
                </c:pt>
                <c:pt idx="153">
                  <c:v>3.0607030000537634</c:v>
                </c:pt>
                <c:pt idx="154">
                  <c:v>3.081607999978587</c:v>
                </c:pt>
                <c:pt idx="155">
                  <c:v>3.096817999961786</c:v>
                </c:pt>
                <c:pt idx="156">
                  <c:v>3.1123780000489205</c:v>
                </c:pt>
                <c:pt idx="157">
                  <c:v>3.1377489999867976</c:v>
                </c:pt>
                <c:pt idx="158">
                  <c:v>3.1620119999861345</c:v>
                </c:pt>
                <c:pt idx="159">
                  <c:v>3.1787160000531003</c:v>
                </c:pt>
                <c:pt idx="160">
                  <c:v>3.1976929999655113</c:v>
                </c:pt>
                <c:pt idx="161">
                  <c:v>3.217534999945201</c:v>
                </c:pt>
                <c:pt idx="162">
                  <c:v>3.2402080000611022</c:v>
                </c:pt>
                <c:pt idx="163">
                  <c:v>3.2590730000520125</c:v>
                </c:pt>
                <c:pt idx="164">
                  <c:v>3.2737450000131503</c:v>
                </c:pt>
                <c:pt idx="165">
                  <c:v>3.298462999984622</c:v>
                </c:pt>
                <c:pt idx="166">
                  <c:v>3.3203539999667555</c:v>
                </c:pt>
                <c:pt idx="167">
                  <c:v>3.3330629999982193</c:v>
                </c:pt>
                <c:pt idx="168">
                  <c:v>3.3590489999623969</c:v>
                </c:pt>
                <c:pt idx="169">
                  <c:v>3.3684509999584407</c:v>
                </c:pt>
                <c:pt idx="170">
                  <c:v>3.3989389999769628</c:v>
                </c:pt>
                <c:pt idx="171">
                  <c:v>3.4189079999923706</c:v>
                </c:pt>
                <c:pt idx="172">
                  <c:v>3.4370099999941885</c:v>
                </c:pt>
                <c:pt idx="173">
                  <c:v>3.4592669999692589</c:v>
                </c:pt>
                <c:pt idx="174">
                  <c:v>3.4738849999848753</c:v>
                </c:pt>
                <c:pt idx="175">
                  <c:v>3.4990659999893978</c:v>
                </c:pt>
                <c:pt idx="176">
                  <c:v>3.5199540000176057</c:v>
                </c:pt>
                <c:pt idx="177">
                  <c:v>3.5358130000531673</c:v>
                </c:pt>
                <c:pt idx="178">
                  <c:v>3.560689999954775</c:v>
                </c:pt>
                <c:pt idx="179">
                  <c:v>3.579937000060454</c:v>
                </c:pt>
                <c:pt idx="180">
                  <c:v>3.5947300000116229</c:v>
                </c:pt>
                <c:pt idx="181">
                  <c:v>3.6156620000256225</c:v>
                </c:pt>
                <c:pt idx="182">
                  <c:v>3.6407449999824166</c:v>
                </c:pt>
                <c:pt idx="183">
                  <c:v>3.6617049999767914</c:v>
                </c:pt>
                <c:pt idx="184">
                  <c:v>3.6759389999788254</c:v>
                </c:pt>
                <c:pt idx="185">
                  <c:v>3.7003740000072867</c:v>
                </c:pt>
                <c:pt idx="186">
                  <c:v>3.7108030000235885</c:v>
                </c:pt>
                <c:pt idx="187">
                  <c:v>3.7396650000009686</c:v>
                </c:pt>
                <c:pt idx="188">
                  <c:v>3.7608539999928325</c:v>
                </c:pt>
                <c:pt idx="189">
                  <c:v>3.7809330000309274</c:v>
                </c:pt>
                <c:pt idx="190">
                  <c:v>3.7928100000135601</c:v>
                </c:pt>
                <c:pt idx="191">
                  <c:v>3.816380999982357</c:v>
                </c:pt>
                <c:pt idx="192">
                  <c:v>3.8316750000230968</c:v>
                </c:pt>
                <c:pt idx="193">
                  <c:v>3.8584699999773875</c:v>
                </c:pt>
                <c:pt idx="194">
                  <c:v>3.8765310000162572</c:v>
                </c:pt>
                <c:pt idx="195">
                  <c:v>3.9011620000237599</c:v>
                </c:pt>
                <c:pt idx="196">
                  <c:v>3.9168259999714792</c:v>
                </c:pt>
                <c:pt idx="197">
                  <c:v>3.9338310000021011</c:v>
                </c:pt>
                <c:pt idx="198">
                  <c:v>3.9567779999924824</c:v>
                </c:pt>
                <c:pt idx="199">
                  <c:v>3.9779159999452531</c:v>
                </c:pt>
                <c:pt idx="200">
                  <c:v>3.9979149999562651</c:v>
                </c:pt>
                <c:pt idx="201">
                  <c:v>4.0167750000255182</c:v>
                </c:pt>
                <c:pt idx="202">
                  <c:v>4.0324310000287369</c:v>
                </c:pt>
                <c:pt idx="203">
                  <c:v>4.0609699999913573</c:v>
                </c:pt>
                <c:pt idx="204">
                  <c:v>4.0788310000207275</c:v>
                </c:pt>
                <c:pt idx="205">
                  <c:v>4.0982830000575632</c:v>
                </c:pt>
                <c:pt idx="206">
                  <c:v>4.117435000021942</c:v>
                </c:pt>
                <c:pt idx="207">
                  <c:v>4.1376389999641106</c:v>
                </c:pt>
                <c:pt idx="208">
                  <c:v>4.1609389999648556</c:v>
                </c:pt>
                <c:pt idx="209">
                  <c:v>4.1806189999915659</c:v>
                </c:pt>
                <c:pt idx="210">
                  <c:v>4.1918849999783561</c:v>
                </c:pt>
                <c:pt idx="211">
                  <c:v>4.2195150000043213</c:v>
                </c:pt>
                <c:pt idx="212">
                  <c:v>4.2387109999544919</c:v>
                </c:pt>
                <c:pt idx="213">
                  <c:v>4.2538530000019819</c:v>
                </c:pt>
                <c:pt idx="214">
                  <c:v>4.2799090000335127</c:v>
                </c:pt>
                <c:pt idx="215">
                  <c:v>4.3002130000386387</c:v>
                </c:pt>
                <c:pt idx="216">
                  <c:v>4.3188670000527054</c:v>
                </c:pt>
                <c:pt idx="217">
                  <c:v>4.3393990000477061</c:v>
                </c:pt>
                <c:pt idx="218">
                  <c:v>4.3597229999722913</c:v>
                </c:pt>
                <c:pt idx="219">
                  <c:v>4.3796350000193343</c:v>
                </c:pt>
                <c:pt idx="220">
                  <c:v>4.4017689999891445</c:v>
                </c:pt>
                <c:pt idx="221">
                  <c:v>4.4201459999894723</c:v>
                </c:pt>
                <c:pt idx="222">
                  <c:v>4.4409740000264719</c:v>
                </c:pt>
                <c:pt idx="223">
                  <c:v>4.4558569999644533</c:v>
                </c:pt>
                <c:pt idx="224">
                  <c:v>4.4798370000207797</c:v>
                </c:pt>
                <c:pt idx="225">
                  <c:v>4.4971849999856204</c:v>
                </c:pt>
                <c:pt idx="226">
                  <c:v>4.5149039999814704</c:v>
                </c:pt>
                <c:pt idx="227">
                  <c:v>4.5362479999894276</c:v>
                </c:pt>
                <c:pt idx="228">
                  <c:v>4.5607280000112951</c:v>
                </c:pt>
                <c:pt idx="229">
                  <c:v>4.5755409999983385</c:v>
                </c:pt>
                <c:pt idx="230">
                  <c:v>4.6004220000468194</c:v>
                </c:pt>
                <c:pt idx="231">
                  <c:v>4.6171270000049844</c:v>
                </c:pt>
                <c:pt idx="232">
                  <c:v>4.6363140000030398</c:v>
                </c:pt>
                <c:pt idx="233">
                  <c:v>4.6604839999927208</c:v>
                </c:pt>
                <c:pt idx="234">
                  <c:v>4.6805640000384301</c:v>
                </c:pt>
                <c:pt idx="235">
                  <c:v>4.6960709999548271</c:v>
                </c:pt>
                <c:pt idx="236">
                  <c:v>4.7201290000230074</c:v>
                </c:pt>
                <c:pt idx="237">
                  <c:v>4.7367689999518916</c:v>
                </c:pt>
                <c:pt idx="238">
                  <c:v>4.7583550000563264</c:v>
                </c:pt>
                <c:pt idx="239">
                  <c:v>4.7792350000236183</c:v>
                </c:pt>
                <c:pt idx="240">
                  <c:v>4.7965029999613762</c:v>
                </c:pt>
                <c:pt idx="241">
                  <c:v>4.8187799999723211</c:v>
                </c:pt>
                <c:pt idx="242">
                  <c:v>4.8381079999962822</c:v>
                </c:pt>
                <c:pt idx="243">
                  <c:v>4.860850999946706</c:v>
                </c:pt>
                <c:pt idx="244">
                  <c:v>4.8770700000459328</c:v>
                </c:pt>
                <c:pt idx="245">
                  <c:v>4.8998679999494925</c:v>
                </c:pt>
                <c:pt idx="246">
                  <c:v>4.9182550000259653</c:v>
                </c:pt>
                <c:pt idx="247">
                  <c:v>4.9375709999585524</c:v>
                </c:pt>
                <c:pt idx="248">
                  <c:v>4.9575810000533238</c:v>
                </c:pt>
                <c:pt idx="249">
                  <c:v>4.9739599999738857</c:v>
                </c:pt>
                <c:pt idx="250">
                  <c:v>4.9985830000368878</c:v>
                </c:pt>
                <c:pt idx="251">
                  <c:v>5.020498999976553</c:v>
                </c:pt>
                <c:pt idx="252">
                  <c:v>5.0387859999900684</c:v>
                </c:pt>
                <c:pt idx="253">
                  <c:v>5.0586830000393093</c:v>
                </c:pt>
                <c:pt idx="254">
                  <c:v>5.0803170000435784</c:v>
                </c:pt>
                <c:pt idx="255">
                  <c:v>5.1003529999870807</c:v>
                </c:pt>
                <c:pt idx="256">
                  <c:v>5.1097049999516457</c:v>
                </c:pt>
                <c:pt idx="257">
                  <c:v>5.1333990000421181</c:v>
                </c:pt>
                <c:pt idx="258">
                  <c:v>5.1597980000078678</c:v>
                </c:pt>
                <c:pt idx="259">
                  <c:v>5.1796839999733493</c:v>
                </c:pt>
                <c:pt idx="260">
                  <c:v>5.1941120000556111</c:v>
                </c:pt>
                <c:pt idx="261">
                  <c:v>5.2189899999648333</c:v>
                </c:pt>
                <c:pt idx="262">
                  <c:v>5.239471000037156</c:v>
                </c:pt>
                <c:pt idx="263">
                  <c:v>5.2566489999881014</c:v>
                </c:pt>
                <c:pt idx="264">
                  <c:v>5.2799009999725968</c:v>
                </c:pt>
                <c:pt idx="265">
                  <c:v>5.2993809999898076</c:v>
                </c:pt>
                <c:pt idx="266">
                  <c:v>5.3168880000011995</c:v>
                </c:pt>
                <c:pt idx="267">
                  <c:v>5.3407260000240058</c:v>
                </c:pt>
                <c:pt idx="268">
                  <c:v>5.3601849999977276</c:v>
                </c:pt>
                <c:pt idx="269">
                  <c:v>5.3801209999946877</c:v>
                </c:pt>
                <c:pt idx="270">
                  <c:v>5.3987389999674633</c:v>
                </c:pt>
                <c:pt idx="271">
                  <c:v>5.4152930000564083</c:v>
                </c:pt>
                <c:pt idx="272">
                  <c:v>5.4407460000365973</c:v>
                </c:pt>
                <c:pt idx="273">
                  <c:v>5.4509710000129417</c:v>
                </c:pt>
                <c:pt idx="274">
                  <c:v>5.4810650000581518</c:v>
                </c:pt>
                <c:pt idx="275">
                  <c:v>5.4984560000011697</c:v>
                </c:pt>
                <c:pt idx="276">
                  <c:v>5.5163669999456033</c:v>
                </c:pt>
                <c:pt idx="277">
                  <c:v>5.5392909999936819</c:v>
                </c:pt>
                <c:pt idx="278">
                  <c:v>5.5568440000060946</c:v>
                </c:pt>
                <c:pt idx="279">
                  <c:v>5.573441999964416</c:v>
                </c:pt>
                <c:pt idx="280">
                  <c:v>5.600021000020206</c:v>
                </c:pt>
                <c:pt idx="281">
                  <c:v>5.6167040000436828</c:v>
                </c:pt>
                <c:pt idx="282">
                  <c:v>5.6382679999805987</c:v>
                </c:pt>
                <c:pt idx="283">
                  <c:v>5.6593009999487549</c:v>
                </c:pt>
                <c:pt idx="284">
                  <c:v>5.6794579999987036</c:v>
                </c:pt>
                <c:pt idx="285">
                  <c:v>5.6976209999993443</c:v>
                </c:pt>
                <c:pt idx="286">
                  <c:v>5.7127790000522509</c:v>
                </c:pt>
                <c:pt idx="287">
                  <c:v>5.7399809999624267</c:v>
                </c:pt>
                <c:pt idx="288">
                  <c:v>5.7601349999895319</c:v>
                </c:pt>
                <c:pt idx="289">
                  <c:v>5.7777220000280067</c:v>
                </c:pt>
                <c:pt idx="290">
                  <c:v>5.7992360000498593</c:v>
                </c:pt>
                <c:pt idx="291">
                  <c:v>5.8124590000370517</c:v>
                </c:pt>
                <c:pt idx="292">
                  <c:v>5.8373889999929816</c:v>
                </c:pt>
                <c:pt idx="293">
                  <c:v>5.8574700000463054</c:v>
                </c:pt>
                <c:pt idx="294">
                  <c:v>5.8795029999455437</c:v>
                </c:pt>
                <c:pt idx="295">
                  <c:v>5.8999240000266582</c:v>
                </c:pt>
                <c:pt idx="296">
                  <c:v>5.9179820000426844</c:v>
                </c:pt>
                <c:pt idx="297">
                  <c:v>5.9385479999473318</c:v>
                </c:pt>
                <c:pt idx="298">
                  <c:v>5.9598919999552891</c:v>
                </c:pt>
                <c:pt idx="299">
                  <c:v>5.9781189999775961</c:v>
                </c:pt>
                <c:pt idx="300">
                  <c:v>5.9979550000280142</c:v>
                </c:pt>
                <c:pt idx="301">
                  <c:v>6.0156369999749586</c:v>
                </c:pt>
                <c:pt idx="302">
                  <c:v>6.0387750000227243</c:v>
                </c:pt>
                <c:pt idx="303">
                  <c:v>6.0593309999676421</c:v>
                </c:pt>
                <c:pt idx="304">
                  <c:v>6.0795530000468716</c:v>
                </c:pt>
                <c:pt idx="305">
                  <c:v>6.1007570000365376</c:v>
                </c:pt>
                <c:pt idx="306">
                  <c:v>6.1151890000328422</c:v>
                </c:pt>
                <c:pt idx="307">
                  <c:v>6.1361190000316128</c:v>
                </c:pt>
                <c:pt idx="308">
                  <c:v>6.1547060000011697</c:v>
                </c:pt>
                <c:pt idx="309">
                  <c:v>6.1809420000063255</c:v>
                </c:pt>
                <c:pt idx="310">
                  <c:v>6.200453000026755</c:v>
                </c:pt>
                <c:pt idx="311">
                  <c:v>6.2197689999593422</c:v>
                </c:pt>
                <c:pt idx="312">
                  <c:v>6.2349519999697804</c:v>
                </c:pt>
                <c:pt idx="313">
                  <c:v>6.2507710000500083</c:v>
                </c:pt>
                <c:pt idx="314">
                  <c:v>6.2799880000529811</c:v>
                </c:pt>
                <c:pt idx="315">
                  <c:v>6.2969730000477284</c:v>
                </c:pt>
                <c:pt idx="316">
                  <c:v>6.3155729999998584</c:v>
                </c:pt>
                <c:pt idx="317">
                  <c:v>6.3354599999729544</c:v>
                </c:pt>
                <c:pt idx="318">
                  <c:v>6.3610340000595897</c:v>
                </c:pt>
                <c:pt idx="319">
                  <c:v>6.3804719999898225</c:v>
                </c:pt>
                <c:pt idx="320">
                  <c:v>6.4010420000413433</c:v>
                </c:pt>
                <c:pt idx="321">
                  <c:v>6.42107899999246</c:v>
                </c:pt>
                <c:pt idx="322">
                  <c:v>6.4373700000578538</c:v>
                </c:pt>
                <c:pt idx="323">
                  <c:v>6.4567970000207424</c:v>
                </c:pt>
                <c:pt idx="324">
                  <c:v>6.4771559999790043</c:v>
                </c:pt>
                <c:pt idx="325">
                  <c:v>6.4933050000108778</c:v>
                </c:pt>
                <c:pt idx="326">
                  <c:v>6.5176910000154749</c:v>
                </c:pt>
                <c:pt idx="327">
                  <c:v>6.5365839999867603</c:v>
                </c:pt>
                <c:pt idx="328">
                  <c:v>6.5573830000357702</c:v>
                </c:pt>
                <c:pt idx="329">
                  <c:v>6.5778799999970943</c:v>
                </c:pt>
                <c:pt idx="330">
                  <c:v>6.5993220000527799</c:v>
                </c:pt>
                <c:pt idx="331">
                  <c:v>6.6187879999633878</c:v>
                </c:pt>
                <c:pt idx="332">
                  <c:v>6.6401580000529066</c:v>
                </c:pt>
                <c:pt idx="333">
                  <c:v>6.6578679999802262</c:v>
                </c:pt>
                <c:pt idx="334">
                  <c:v>6.679046000004746</c:v>
                </c:pt>
                <c:pt idx="335">
                  <c:v>6.6974209999898449</c:v>
                </c:pt>
                <c:pt idx="336">
                  <c:v>6.7192130000330508</c:v>
                </c:pt>
                <c:pt idx="337">
                  <c:v>6.7390809999778867</c:v>
                </c:pt>
                <c:pt idx="338">
                  <c:v>6.7588580000447109</c:v>
                </c:pt>
                <c:pt idx="339">
                  <c:v>6.7783060000510886</c:v>
                </c:pt>
                <c:pt idx="340">
                  <c:v>6.8008909999625757</c:v>
                </c:pt>
                <c:pt idx="341">
                  <c:v>6.8132469999836758</c:v>
                </c:pt>
                <c:pt idx="342">
                  <c:v>6.8337850000243634</c:v>
                </c:pt>
                <c:pt idx="343">
                  <c:v>6.8565670000389218</c:v>
                </c:pt>
                <c:pt idx="344">
                  <c:v>6.8832979999715462</c:v>
                </c:pt>
                <c:pt idx="345">
                  <c:v>6.8969959999667481</c:v>
                </c:pt>
                <c:pt idx="346">
                  <c:v>6.9180369999958202</c:v>
                </c:pt>
                <c:pt idx="347">
                  <c:v>6.9392089999746531</c:v>
                </c:pt>
                <c:pt idx="348">
                  <c:v>6.9594470000592992</c:v>
                </c:pt>
                <c:pt idx="349">
                  <c:v>6.9790430000284687</c:v>
                </c:pt>
                <c:pt idx="350">
                  <c:v>6.9976709999609739</c:v>
                </c:pt>
                <c:pt idx="351">
                  <c:v>7.0195610000519082</c:v>
                </c:pt>
                <c:pt idx="352">
                  <c:v>7.0393919999478385</c:v>
                </c:pt>
                <c:pt idx="353">
                  <c:v>7.0502090000081807</c:v>
                </c:pt>
                <c:pt idx="354">
                  <c:v>7.0795399999478832</c:v>
                </c:pt>
                <c:pt idx="355">
                  <c:v>7.0999120000051335</c:v>
                </c:pt>
                <c:pt idx="356">
                  <c:v>7.1177560000214726</c:v>
                </c:pt>
                <c:pt idx="357">
                  <c:v>7.1405690000392497</c:v>
                </c:pt>
                <c:pt idx="358">
                  <c:v>7.1560270000481978</c:v>
                </c:pt>
                <c:pt idx="359">
                  <c:v>7.1759280000114813</c:v>
                </c:pt>
                <c:pt idx="360">
                  <c:v>7.1992160000372678</c:v>
                </c:pt>
                <c:pt idx="361">
                  <c:v>7.2153410000028089</c:v>
                </c:pt>
                <c:pt idx="362">
                  <c:v>7.2405819999985397</c:v>
                </c:pt>
                <c:pt idx="363">
                  <c:v>7.2567500000586733</c:v>
                </c:pt>
                <c:pt idx="364">
                  <c:v>7.2824239999754354</c:v>
                </c:pt>
                <c:pt idx="365">
                  <c:v>7.2965150000527501</c:v>
                </c:pt>
                <c:pt idx="366">
                  <c:v>7.3208909999812022</c:v>
                </c:pt>
                <c:pt idx="367">
                  <c:v>7.3357710000127554</c:v>
                </c:pt>
                <c:pt idx="368">
                  <c:v>7.3521279999986291</c:v>
                </c:pt>
                <c:pt idx="369">
                  <c:v>7.3783330000005662</c:v>
                </c:pt>
                <c:pt idx="370">
                  <c:v>7.396870999946259</c:v>
                </c:pt>
                <c:pt idx="371">
                  <c:v>7.4204690000042319</c:v>
                </c:pt>
                <c:pt idx="372">
                  <c:v>7.4365759999491274</c:v>
                </c:pt>
                <c:pt idx="373">
                  <c:v>7.4569469999987632</c:v>
                </c:pt>
                <c:pt idx="374">
                  <c:v>7.480995999998413</c:v>
                </c:pt>
                <c:pt idx="375">
                  <c:v>7.4981279999483377</c:v>
                </c:pt>
                <c:pt idx="376">
                  <c:v>7.5166810000082478</c:v>
                </c:pt>
                <c:pt idx="377">
                  <c:v>7.5380819999845698</c:v>
                </c:pt>
                <c:pt idx="378">
                  <c:v>7.5604440000606701</c:v>
                </c:pt>
                <c:pt idx="379">
                  <c:v>7.577424000017345</c:v>
                </c:pt>
                <c:pt idx="380">
                  <c:v>7.5974029999924824</c:v>
                </c:pt>
                <c:pt idx="381">
                  <c:v>7.618030000012368</c:v>
                </c:pt>
                <c:pt idx="382">
                  <c:v>7.6398220000555739</c:v>
                </c:pt>
                <c:pt idx="383">
                  <c:v>7.6593720000237226</c:v>
                </c:pt>
                <c:pt idx="384">
                  <c:v>7.6802479999605566</c:v>
                </c:pt>
                <c:pt idx="385">
                  <c:v>7.6985270000295714</c:v>
                </c:pt>
                <c:pt idx="386">
                  <c:v>7.7202119999565184</c:v>
                </c:pt>
                <c:pt idx="387">
                  <c:v>7.736648999969475</c:v>
                </c:pt>
                <c:pt idx="388">
                  <c:v>7.753599000046961</c:v>
                </c:pt>
                <c:pt idx="389">
                  <c:v>7.7812139999587089</c:v>
                </c:pt>
                <c:pt idx="390">
                  <c:v>7.7996030000504106</c:v>
                </c:pt>
                <c:pt idx="391">
                  <c:v>7.8198789999587461</c:v>
                </c:pt>
                <c:pt idx="392">
                  <c:v>7.8341840000357479</c:v>
                </c:pt>
                <c:pt idx="393">
                  <c:v>7.8592339999740943</c:v>
                </c:pt>
                <c:pt idx="394">
                  <c:v>7.8805690000299364</c:v>
                </c:pt>
                <c:pt idx="395">
                  <c:v>7.9004839999834076</c:v>
                </c:pt>
                <c:pt idx="396">
                  <c:v>7.919376999954693</c:v>
                </c:pt>
                <c:pt idx="397">
                  <c:v>7.9397520000347868</c:v>
                </c:pt>
                <c:pt idx="398">
                  <c:v>7.9580640000058338</c:v>
                </c:pt>
                <c:pt idx="399">
                  <c:v>7.9751369999721646</c:v>
                </c:pt>
                <c:pt idx="400">
                  <c:v>7.9994599999627098</c:v>
                </c:pt>
                <c:pt idx="401">
                  <c:v>8.0199090000241995</c:v>
                </c:pt>
                <c:pt idx="402">
                  <c:v>8.0406070000026375</c:v>
                </c:pt>
                <c:pt idx="403">
                  <c:v>8.0615299999481067</c:v>
                </c:pt>
                <c:pt idx="404">
                  <c:v>8.0777839999645948</c:v>
                </c:pt>
                <c:pt idx="405">
                  <c:v>8.098225999972783</c:v>
                </c:pt>
                <c:pt idx="406">
                  <c:v>8.1155159999616444</c:v>
                </c:pt>
                <c:pt idx="407">
                  <c:v>8.1409680000506341</c:v>
                </c:pt>
                <c:pt idx="408">
                  <c:v>8.1584980000043288</c:v>
                </c:pt>
                <c:pt idx="409">
                  <c:v>8.1808179999934509</c:v>
                </c:pt>
                <c:pt idx="410">
                  <c:v>8.1966209999518469</c:v>
                </c:pt>
                <c:pt idx="411">
                  <c:v>8.2160989999538288</c:v>
                </c:pt>
                <c:pt idx="412">
                  <c:v>8.238855000003241</c:v>
                </c:pt>
                <c:pt idx="413">
                  <c:v>8.2574859999585897</c:v>
                </c:pt>
                <c:pt idx="414">
                  <c:v>8.2775039999978617</c:v>
                </c:pt>
                <c:pt idx="415">
                  <c:v>8.2980400000233203</c:v>
                </c:pt>
                <c:pt idx="416">
                  <c:v>8.3172110000159591</c:v>
                </c:pt>
                <c:pt idx="417">
                  <c:v>8.340059999958612</c:v>
                </c:pt>
                <c:pt idx="418">
                  <c:v>8.3574500000104308</c:v>
                </c:pt>
                <c:pt idx="419">
                  <c:v>8.37621300003957</c:v>
                </c:pt>
                <c:pt idx="420">
                  <c:v>8.3990550000453368</c:v>
                </c:pt>
                <c:pt idx="421">
                  <c:v>8.4175340000074357</c:v>
                </c:pt>
                <c:pt idx="422">
                  <c:v>8.4379839999601245</c:v>
                </c:pt>
                <c:pt idx="423">
                  <c:v>8.4603679999709129</c:v>
                </c:pt>
                <c:pt idx="424">
                  <c:v>8.479719000053592</c:v>
                </c:pt>
                <c:pt idx="425">
                  <c:v>8.5004819999448955</c:v>
                </c:pt>
                <c:pt idx="426">
                  <c:v>8.5196310000028461</c:v>
                </c:pt>
                <c:pt idx="427">
                  <c:v>8.533943000016734</c:v>
                </c:pt>
                <c:pt idx="428">
                  <c:v>8.5603780000237748</c:v>
                </c:pt>
                <c:pt idx="429">
                  <c:v>8.578235000022687</c:v>
                </c:pt>
                <c:pt idx="430">
                  <c:v>8.5990890000248328</c:v>
                </c:pt>
                <c:pt idx="431">
                  <c:v>8.6184839999768883</c:v>
                </c:pt>
                <c:pt idx="432">
                  <c:v>8.63903299998492</c:v>
                </c:pt>
                <c:pt idx="433">
                  <c:v>8.6596999999601394</c:v>
                </c:pt>
                <c:pt idx="434">
                  <c:v>8.680547000025399</c:v>
                </c:pt>
                <c:pt idx="435">
                  <c:v>8.6991060000145808</c:v>
                </c:pt>
                <c:pt idx="436">
                  <c:v>8.7199509999481961</c:v>
                </c:pt>
                <c:pt idx="437">
                  <c:v>8.7393050000537187</c:v>
                </c:pt>
                <c:pt idx="438">
                  <c:v>8.7594459999818355</c:v>
                </c:pt>
                <c:pt idx="439">
                  <c:v>8.7795390000101179</c:v>
                </c:pt>
                <c:pt idx="440">
                  <c:v>8.8006270000478253</c:v>
                </c:pt>
                <c:pt idx="441">
                  <c:v>8.8213789999717847</c:v>
                </c:pt>
                <c:pt idx="442">
                  <c:v>8.8396039999788627</c:v>
                </c:pt>
                <c:pt idx="443">
                  <c:v>8.8607130000600591</c:v>
                </c:pt>
                <c:pt idx="444">
                  <c:v>8.87579600000754</c:v>
                </c:pt>
                <c:pt idx="445">
                  <c:v>8.8961089999647811</c:v>
                </c:pt>
                <c:pt idx="446">
                  <c:v>8.9201990000437945</c:v>
                </c:pt>
                <c:pt idx="447">
                  <c:v>8.9365750000579283</c:v>
                </c:pt>
                <c:pt idx="448">
                  <c:v>8.9632879999699071</c:v>
                </c:pt>
                <c:pt idx="449">
                  <c:v>8.980582999996841</c:v>
                </c:pt>
                <c:pt idx="450">
                  <c:v>9.0007060000207275</c:v>
                </c:pt>
                <c:pt idx="451">
                  <c:v>9.0176869999850169</c:v>
                </c:pt>
                <c:pt idx="452">
                  <c:v>9.0407750000013039</c:v>
                </c:pt>
                <c:pt idx="453">
                  <c:v>9.0583900000201538</c:v>
                </c:pt>
                <c:pt idx="454">
                  <c:v>9.0776060000061989</c:v>
                </c:pt>
                <c:pt idx="455">
                  <c:v>9.0970710000256076</c:v>
                </c:pt>
                <c:pt idx="456">
                  <c:v>9.1199849999975413</c:v>
                </c:pt>
                <c:pt idx="457">
                  <c:v>9.1255959999980405</c:v>
                </c:pt>
                <c:pt idx="458">
                  <c:v>9.159233000013046</c:v>
                </c:pt>
                <c:pt idx="459">
                  <c:v>9.1816790000302717</c:v>
                </c:pt>
                <c:pt idx="460">
                  <c:v>9.1966470000334084</c:v>
                </c:pt>
                <c:pt idx="461">
                  <c:v>9.2181949999649078</c:v>
                </c:pt>
                <c:pt idx="462">
                  <c:v>9.2368290000595152</c:v>
                </c:pt>
                <c:pt idx="463">
                  <c:v>9.2570800000103191</c:v>
                </c:pt>
                <c:pt idx="464">
                  <c:v>9.2808590000495315</c:v>
                </c:pt>
                <c:pt idx="465">
                  <c:v>9.2985030000563711</c:v>
                </c:pt>
                <c:pt idx="466">
                  <c:v>9.3194000000366941</c:v>
                </c:pt>
                <c:pt idx="467">
                  <c:v>9.3404840000439435</c:v>
                </c:pt>
                <c:pt idx="468">
                  <c:v>9.3573140000225976</c:v>
                </c:pt>
                <c:pt idx="469">
                  <c:v>9.3796180000063032</c:v>
                </c:pt>
                <c:pt idx="470">
                  <c:v>9.3993270000210032</c:v>
                </c:pt>
                <c:pt idx="471">
                  <c:v>9.4204100000206381</c:v>
                </c:pt>
                <c:pt idx="472">
                  <c:v>9.4395129999611527</c:v>
                </c:pt>
                <c:pt idx="473">
                  <c:v>9.4620819999836385</c:v>
                </c:pt>
                <c:pt idx="474">
                  <c:v>9.4798090000404045</c:v>
                </c:pt>
                <c:pt idx="475">
                  <c:v>9.500603000051342</c:v>
                </c:pt>
                <c:pt idx="476">
                  <c:v>9.5165890000062063</c:v>
                </c:pt>
                <c:pt idx="477">
                  <c:v>9.5385089999763295</c:v>
                </c:pt>
                <c:pt idx="478">
                  <c:v>9.5598920000484213</c:v>
                </c:pt>
                <c:pt idx="479">
                  <c:v>9.5771510000340641</c:v>
                </c:pt>
                <c:pt idx="480">
                  <c:v>9.5990870000096038</c:v>
                </c:pt>
                <c:pt idx="481">
                  <c:v>9.619107999955304</c:v>
                </c:pt>
                <c:pt idx="482">
                  <c:v>9.6445979999843985</c:v>
                </c:pt>
                <c:pt idx="483">
                  <c:v>9.6600570000009611</c:v>
                </c:pt>
                <c:pt idx="484">
                  <c:v>9.6796590000158176</c:v>
                </c:pt>
                <c:pt idx="485">
                  <c:v>9.700520999962464</c:v>
                </c:pt>
                <c:pt idx="486">
                  <c:v>9.7155359999742359</c:v>
                </c:pt>
                <c:pt idx="487">
                  <c:v>9.7402770000044256</c:v>
                </c:pt>
                <c:pt idx="488">
                  <c:v>9.7500330000184476</c:v>
                </c:pt>
                <c:pt idx="489">
                  <c:v>9.7760130000533536</c:v>
                </c:pt>
                <c:pt idx="490">
                  <c:v>9.7952270000241697</c:v>
                </c:pt>
                <c:pt idx="491">
                  <c:v>9.8152919999556616</c:v>
                </c:pt>
                <c:pt idx="492">
                  <c:v>9.8409669999964535</c:v>
                </c:pt>
                <c:pt idx="493">
                  <c:v>9.8566629999550059</c:v>
                </c:pt>
                <c:pt idx="494">
                  <c:v>9.8814009999623522</c:v>
                </c:pt>
                <c:pt idx="495">
                  <c:v>9.8957540000556037</c:v>
                </c:pt>
                <c:pt idx="496">
                  <c:v>9.9200910000363365</c:v>
                </c:pt>
                <c:pt idx="497">
                  <c:v>9.9365870000328869</c:v>
                </c:pt>
                <c:pt idx="498">
                  <c:v>9.9577740000095218</c:v>
                </c:pt>
                <c:pt idx="499">
                  <c:v>9.977292999974452</c:v>
                </c:pt>
                <c:pt idx="500">
                  <c:v>9.9994579999474809</c:v>
                </c:pt>
                <c:pt idx="501">
                  <c:v>10.01670399995055</c:v>
                </c:pt>
                <c:pt idx="502">
                  <c:v>10.039923000033014</c:v>
                </c:pt>
                <c:pt idx="503">
                  <c:v>10.060375000000931</c:v>
                </c:pt>
                <c:pt idx="504">
                  <c:v>10.077722999965772</c:v>
                </c:pt>
                <c:pt idx="505">
                  <c:v>10.097316000028513</c:v>
                </c:pt>
                <c:pt idx="506">
                  <c:v>10.119221000000834</c:v>
                </c:pt>
                <c:pt idx="507">
                  <c:v>10.137963999994099</c:v>
                </c:pt>
                <c:pt idx="508">
                  <c:v>10.157314999960363</c:v>
                </c:pt>
                <c:pt idx="509">
                  <c:v>10.174873000010848</c:v>
                </c:pt>
                <c:pt idx="510">
                  <c:v>10.199563000001945</c:v>
                </c:pt>
                <c:pt idx="511">
                  <c:v>10.219870000029914</c:v>
                </c:pt>
                <c:pt idx="512">
                  <c:v>10.239966999972239</c:v>
                </c:pt>
                <c:pt idx="513">
                  <c:v>10.259353999979794</c:v>
                </c:pt>
                <c:pt idx="514">
                  <c:v>10.278371999971569</c:v>
                </c:pt>
                <c:pt idx="515">
                  <c:v>10.298110999981873</c:v>
                </c:pt>
                <c:pt idx="516">
                  <c:v>10.313628999982029</c:v>
                </c:pt>
                <c:pt idx="517">
                  <c:v>10.339198000030592</c:v>
                </c:pt>
                <c:pt idx="518">
                  <c:v>10.358756999950856</c:v>
                </c:pt>
                <c:pt idx="519">
                  <c:v>10.378777000005357</c:v>
                </c:pt>
                <c:pt idx="520">
                  <c:v>10.390427000005729</c:v>
                </c:pt>
                <c:pt idx="521">
                  <c:v>10.420910999993794</c:v>
                </c:pt>
                <c:pt idx="522">
                  <c:v>10.439847000059672</c:v>
                </c:pt>
                <c:pt idx="523">
                  <c:v>10.459666999988258</c:v>
                </c:pt>
                <c:pt idx="524">
                  <c:v>10.476400000043213</c:v>
                </c:pt>
                <c:pt idx="525">
                  <c:v>10.498046000022441</c:v>
                </c:pt>
                <c:pt idx="526">
                  <c:v>10.51925500005018</c:v>
                </c:pt>
                <c:pt idx="527">
                  <c:v>10.534388000029139</c:v>
                </c:pt>
                <c:pt idx="528">
                  <c:v>10.559767000027932</c:v>
                </c:pt>
                <c:pt idx="529">
                  <c:v>10.579802999971434</c:v>
                </c:pt>
                <c:pt idx="530">
                  <c:v>10.599821000010706</c:v>
                </c:pt>
                <c:pt idx="531">
                  <c:v>10.620945999980904</c:v>
                </c:pt>
                <c:pt idx="532">
                  <c:v>10.636505999951623</c:v>
                </c:pt>
                <c:pt idx="533">
                  <c:v>10.660448999959044</c:v>
                </c:pt>
                <c:pt idx="534">
                  <c:v>10.680596000049263</c:v>
                </c:pt>
                <c:pt idx="535">
                  <c:v>10.695705999969505</c:v>
                </c:pt>
                <c:pt idx="536">
                  <c:v>10.716191999963485</c:v>
                </c:pt>
                <c:pt idx="537">
                  <c:v>10.737490999978036</c:v>
                </c:pt>
                <c:pt idx="538">
                  <c:v>10.760299999965355</c:v>
                </c:pt>
                <c:pt idx="539">
                  <c:v>10.775747000006959</c:v>
                </c:pt>
                <c:pt idx="540">
                  <c:v>10.796753000002354</c:v>
                </c:pt>
                <c:pt idx="541">
                  <c:v>10.817721999948844</c:v>
                </c:pt>
                <c:pt idx="542">
                  <c:v>10.839033000054769</c:v>
                </c:pt>
                <c:pt idx="543">
                  <c:v>10.856748000020161</c:v>
                </c:pt>
                <c:pt idx="544">
                  <c:v>10.875146999955177</c:v>
                </c:pt>
                <c:pt idx="545">
                  <c:v>10.898378000012599</c:v>
                </c:pt>
                <c:pt idx="546">
                  <c:v>10.913577000028454</c:v>
                </c:pt>
                <c:pt idx="547">
                  <c:v>10.938708000001498</c:v>
                </c:pt>
                <c:pt idx="548">
                  <c:v>10.957601999980398</c:v>
                </c:pt>
                <c:pt idx="549">
                  <c:v>10.977610999951139</c:v>
                </c:pt>
                <c:pt idx="550">
                  <c:v>10.997009000042453</c:v>
                </c:pt>
                <c:pt idx="551">
                  <c:v>11.019544000038877</c:v>
                </c:pt>
                <c:pt idx="552">
                  <c:v>11.039498000056483</c:v>
                </c:pt>
                <c:pt idx="553">
                  <c:v>11.06112700002268</c:v>
                </c:pt>
                <c:pt idx="554">
                  <c:v>11.079026999999769</c:v>
                </c:pt>
                <c:pt idx="555">
                  <c:v>11.099615999963135</c:v>
                </c:pt>
                <c:pt idx="556">
                  <c:v>11.117971000028774</c:v>
                </c:pt>
                <c:pt idx="557">
                  <c:v>11.1394020000007</c:v>
                </c:pt>
                <c:pt idx="558">
                  <c:v>11.159804000053555</c:v>
                </c:pt>
                <c:pt idx="559">
                  <c:v>11.178700000047684</c:v>
                </c:pt>
                <c:pt idx="560">
                  <c:v>11.198260999983177</c:v>
                </c:pt>
                <c:pt idx="561">
                  <c:v>11.218693000031635</c:v>
                </c:pt>
                <c:pt idx="562">
                  <c:v>11.240330000058748</c:v>
                </c:pt>
                <c:pt idx="563">
                  <c:v>11.259034999995492</c:v>
                </c:pt>
                <c:pt idx="564">
                  <c:v>11.27877700002864</c:v>
                </c:pt>
                <c:pt idx="565">
                  <c:v>11.300688000046648</c:v>
                </c:pt>
                <c:pt idx="566">
                  <c:v>11.319882999989204</c:v>
                </c:pt>
                <c:pt idx="567">
                  <c:v>11.339454000000842</c:v>
                </c:pt>
                <c:pt idx="568">
                  <c:v>11.35428700002376</c:v>
                </c:pt>
                <c:pt idx="569">
                  <c:v>11.378375999978743</c:v>
                </c:pt>
                <c:pt idx="570">
                  <c:v>11.396765999961644</c:v>
                </c:pt>
                <c:pt idx="571">
                  <c:v>11.419754000031389</c:v>
                </c:pt>
                <c:pt idx="572">
                  <c:v>11.439342000056058</c:v>
                </c:pt>
                <c:pt idx="573">
                  <c:v>11.456150999991223</c:v>
                </c:pt>
                <c:pt idx="574">
                  <c:v>11.479697000002488</c:v>
                </c:pt>
                <c:pt idx="575">
                  <c:v>11.50039800000377</c:v>
                </c:pt>
                <c:pt idx="576">
                  <c:v>11.515598000027239</c:v>
                </c:pt>
                <c:pt idx="577">
                  <c:v>11.540806000004523</c:v>
                </c:pt>
                <c:pt idx="578">
                  <c:v>11.556087999953888</c:v>
                </c:pt>
                <c:pt idx="579">
                  <c:v>11.577864999999292</c:v>
                </c:pt>
                <c:pt idx="580">
                  <c:v>11.601599000045098</c:v>
                </c:pt>
                <c:pt idx="581">
                  <c:v>11.616522999946028</c:v>
                </c:pt>
                <c:pt idx="582">
                  <c:v>11.640698999981396</c:v>
                </c:pt>
                <c:pt idx="583">
                  <c:v>11.661321999970824</c:v>
                </c:pt>
                <c:pt idx="584">
                  <c:v>11.676427999977022</c:v>
                </c:pt>
                <c:pt idx="585">
                  <c:v>11.697061000042595</c:v>
                </c:pt>
                <c:pt idx="586">
                  <c:v>11.718111000023782</c:v>
                </c:pt>
                <c:pt idx="587">
                  <c:v>11.736631999956444</c:v>
                </c:pt>
                <c:pt idx="588">
                  <c:v>11.756826999946497</c:v>
                </c:pt>
                <c:pt idx="589">
                  <c:v>11.778974000015296</c:v>
                </c:pt>
                <c:pt idx="590">
                  <c:v>11.797372000059113</c:v>
                </c:pt>
                <c:pt idx="591">
                  <c:v>11.81868799997028</c:v>
                </c:pt>
                <c:pt idx="592">
                  <c:v>11.838071999954991</c:v>
                </c:pt>
                <c:pt idx="593">
                  <c:v>11.857008000020869</c:v>
                </c:pt>
                <c:pt idx="594">
                  <c:v>11.877687999978662</c:v>
                </c:pt>
                <c:pt idx="595">
                  <c:v>11.897439999971539</c:v>
                </c:pt>
                <c:pt idx="596">
                  <c:v>11.916213999968022</c:v>
                </c:pt>
                <c:pt idx="597">
                  <c:v>11.937914000009187</c:v>
                </c:pt>
                <c:pt idx="598">
                  <c:v>11.959724999964237</c:v>
                </c:pt>
                <c:pt idx="599">
                  <c:v>11.974500000011176</c:v>
                </c:pt>
                <c:pt idx="600">
                  <c:v>11.99824800004717</c:v>
                </c:pt>
                <c:pt idx="601">
                  <c:v>12.020645000040531</c:v>
                </c:pt>
                <c:pt idx="602">
                  <c:v>12.043259999947622</c:v>
                </c:pt>
                <c:pt idx="603">
                  <c:v>12.05533700005617</c:v>
                </c:pt>
                <c:pt idx="604">
                  <c:v>12.07939400000032</c:v>
                </c:pt>
                <c:pt idx="605">
                  <c:v>12.098935000016354</c:v>
                </c:pt>
                <c:pt idx="606">
                  <c:v>12.119303000043146</c:v>
                </c:pt>
                <c:pt idx="607">
                  <c:v>12.139199999975972</c:v>
                </c:pt>
                <c:pt idx="608">
                  <c:v>12.1603340000147</c:v>
                </c:pt>
                <c:pt idx="609">
                  <c:v>12.174230000004172</c:v>
                </c:pt>
                <c:pt idx="610">
                  <c:v>12.198280000011437</c:v>
                </c:pt>
                <c:pt idx="611">
                  <c:v>12.207722999970429</c:v>
                </c:pt>
                <c:pt idx="612">
                  <c:v>13.22004799998831</c:v>
                </c:pt>
                <c:pt idx="613">
                  <c:v>13.24011699995026</c:v>
                </c:pt>
                <c:pt idx="614">
                  <c:v>13.257121999980882</c:v>
                </c:pt>
                <c:pt idx="615">
                  <c:v>13.275652999989688</c:v>
                </c:pt>
                <c:pt idx="616">
                  <c:v>13.298133000032976</c:v>
                </c:pt>
                <c:pt idx="617">
                  <c:v>13.319132999982685</c:v>
                </c:pt>
                <c:pt idx="618">
                  <c:v>13.335878000012599</c:v>
                </c:pt>
                <c:pt idx="619">
                  <c:v>13.357037000008859</c:v>
                </c:pt>
                <c:pt idx="620">
                  <c:v>13.376021999982186</c:v>
                </c:pt>
                <c:pt idx="621">
                  <c:v>13.397098000044934</c:v>
                </c:pt>
                <c:pt idx="622">
                  <c:v>13.418146000010893</c:v>
                </c:pt>
                <c:pt idx="623">
                  <c:v>13.43653299997095</c:v>
                </c:pt>
                <c:pt idx="624">
                  <c:v>13.453209000057541</c:v>
                </c:pt>
                <c:pt idx="625">
                  <c:v>13.476950000040233</c:v>
                </c:pt>
                <c:pt idx="626">
                  <c:v>13.500144000048749</c:v>
                </c:pt>
                <c:pt idx="627">
                  <c:v>13.519515000050887</c:v>
                </c:pt>
                <c:pt idx="628">
                  <c:v>13.538922999985516</c:v>
                </c:pt>
                <c:pt idx="629">
                  <c:v>13.558486000052653</c:v>
                </c:pt>
                <c:pt idx="630">
                  <c:v>13.575662999995984</c:v>
                </c:pt>
                <c:pt idx="631">
                  <c:v>13.598042999976315</c:v>
                </c:pt>
                <c:pt idx="632">
                  <c:v>13.618756999960169</c:v>
                </c:pt>
                <c:pt idx="633">
                  <c:v>13.637269000057131</c:v>
                </c:pt>
                <c:pt idx="634">
                  <c:v>13.662229000008665</c:v>
                </c:pt>
                <c:pt idx="635">
                  <c:v>13.677821999997832</c:v>
                </c:pt>
                <c:pt idx="636">
                  <c:v>13.699972999980673</c:v>
                </c:pt>
                <c:pt idx="637">
                  <c:v>13.718635999946855</c:v>
                </c:pt>
                <c:pt idx="638">
                  <c:v>13.739010000019334</c:v>
                </c:pt>
                <c:pt idx="639">
                  <c:v>13.758065999951214</c:v>
                </c:pt>
                <c:pt idx="640">
                  <c:v>13.778072000015527</c:v>
                </c:pt>
                <c:pt idx="641">
                  <c:v>13.800885000033304</c:v>
                </c:pt>
                <c:pt idx="642">
                  <c:v>13.81836499995552</c:v>
                </c:pt>
                <c:pt idx="643">
                  <c:v>13.83857599995099</c:v>
                </c:pt>
                <c:pt idx="644">
                  <c:v>13.860917999991216</c:v>
                </c:pt>
                <c:pt idx="645">
                  <c:v>13.882851999951527</c:v>
                </c:pt>
                <c:pt idx="646">
                  <c:v>13.893901000032201</c:v>
                </c:pt>
                <c:pt idx="647">
                  <c:v>13.919747999985702</c:v>
                </c:pt>
                <c:pt idx="648">
                  <c:v>13.941151999984868</c:v>
                </c:pt>
                <c:pt idx="649">
                  <c:v>13.960019999998622</c:v>
                </c:pt>
                <c:pt idx="650">
                  <c:v>13.979615999967791</c:v>
                </c:pt>
                <c:pt idx="651">
                  <c:v>13.996159999980591</c:v>
                </c:pt>
                <c:pt idx="652">
                  <c:v>14.014455999946222</c:v>
                </c:pt>
                <c:pt idx="653">
                  <c:v>14.034763999981806</c:v>
                </c:pt>
                <c:pt idx="654">
                  <c:v>14.059989999979734</c:v>
                </c:pt>
                <c:pt idx="655">
                  <c:v>14.080242000054568</c:v>
                </c:pt>
                <c:pt idx="656">
                  <c:v>14.096809000009671</c:v>
                </c:pt>
                <c:pt idx="657">
                  <c:v>14.115546999964863</c:v>
                </c:pt>
                <c:pt idx="658">
                  <c:v>14.138761000009254</c:v>
                </c:pt>
                <c:pt idx="659">
                  <c:v>14.159331000060774</c:v>
                </c:pt>
                <c:pt idx="660">
                  <c:v>14.179967000032775</c:v>
                </c:pt>
                <c:pt idx="661">
                  <c:v>14.198669999954291</c:v>
                </c:pt>
                <c:pt idx="662">
                  <c:v>14.216108000022359</c:v>
                </c:pt>
                <c:pt idx="663">
                  <c:v>14.237989000044763</c:v>
                </c:pt>
                <c:pt idx="664">
                  <c:v>14.258068999974057</c:v>
                </c:pt>
                <c:pt idx="665">
                  <c:v>14.261306999949738</c:v>
                </c:pt>
                <c:pt idx="666">
                  <c:v>14.288960000034422</c:v>
                </c:pt>
                <c:pt idx="667">
                  <c:v>14.316625999985263</c:v>
                </c:pt>
                <c:pt idx="668">
                  <c:v>14.336644000024535</c:v>
                </c:pt>
                <c:pt idx="669">
                  <c:v>14.358586000045761</c:v>
                </c:pt>
                <c:pt idx="670">
                  <c:v>14.374229999957606</c:v>
                </c:pt>
                <c:pt idx="671">
                  <c:v>14.398834999999963</c:v>
                </c:pt>
                <c:pt idx="672">
                  <c:v>14.418438000022434</c:v>
                </c:pt>
                <c:pt idx="673">
                  <c:v>14.442501000012271</c:v>
                </c:pt>
                <c:pt idx="674">
                  <c:v>14.457906999974512</c:v>
                </c:pt>
                <c:pt idx="675">
                  <c:v>14.479560000007041</c:v>
                </c:pt>
                <c:pt idx="676">
                  <c:v>14.497545000049286</c:v>
                </c:pt>
                <c:pt idx="677">
                  <c:v>14.517507000011392</c:v>
                </c:pt>
                <c:pt idx="678">
                  <c:v>14.537884999997914</c:v>
                </c:pt>
                <c:pt idx="679">
                  <c:v>14.558447999996133</c:v>
                </c:pt>
                <c:pt idx="680">
                  <c:v>14.578062999993563</c:v>
                </c:pt>
                <c:pt idx="681">
                  <c:v>14.599275000044145</c:v>
                </c:pt>
                <c:pt idx="682">
                  <c:v>14.615068000042811</c:v>
                </c:pt>
                <c:pt idx="683">
                  <c:v>14.638410000014119</c:v>
                </c:pt>
                <c:pt idx="684">
                  <c:v>14.658902000053786</c:v>
                </c:pt>
                <c:pt idx="685">
                  <c:v>14.678826999966986</c:v>
                </c:pt>
                <c:pt idx="686">
                  <c:v>14.700656999950297</c:v>
                </c:pt>
                <c:pt idx="687">
                  <c:v>14.721520000020973</c:v>
                </c:pt>
                <c:pt idx="688">
                  <c:v>14.738786000059918</c:v>
                </c:pt>
                <c:pt idx="689">
                  <c:v>14.760519000003114</c:v>
                </c:pt>
                <c:pt idx="690">
                  <c:v>14.78124000004027</c:v>
                </c:pt>
                <c:pt idx="691">
                  <c:v>14.799402000033297</c:v>
                </c:pt>
                <c:pt idx="692">
                  <c:v>14.820554999983869</c:v>
                </c:pt>
                <c:pt idx="693">
                  <c:v>14.8263909999514</c:v>
                </c:pt>
                <c:pt idx="694">
                  <c:v>14.858939000056125</c:v>
                </c:pt>
                <c:pt idx="695">
                  <c:v>14.879405000014231</c:v>
                </c:pt>
                <c:pt idx="696">
                  <c:v>14.900785999954678</c:v>
                </c:pt>
                <c:pt idx="697">
                  <c:v>14.916397999972105</c:v>
                </c:pt>
                <c:pt idx="698">
                  <c:v>14.934911999967881</c:v>
                </c:pt>
                <c:pt idx="699">
                  <c:v>14.946536000003107</c:v>
                </c:pt>
                <c:pt idx="700">
                  <c:v>14.977782999980263</c:v>
                </c:pt>
                <c:pt idx="701">
                  <c:v>14.997696000034921</c:v>
                </c:pt>
                <c:pt idx="702">
                  <c:v>15.01763400004711</c:v>
                </c:pt>
                <c:pt idx="703">
                  <c:v>15.040232000057586</c:v>
                </c:pt>
                <c:pt idx="704">
                  <c:v>15.055918999947608</c:v>
                </c:pt>
                <c:pt idx="705">
                  <c:v>15.078855999978259</c:v>
                </c:pt>
                <c:pt idx="706">
                  <c:v>15.096017000032589</c:v>
                </c:pt>
                <c:pt idx="707">
                  <c:v>15.112391000031494</c:v>
                </c:pt>
                <c:pt idx="708">
                  <c:v>15.137778999982402</c:v>
                </c:pt>
                <c:pt idx="709">
                  <c:v>15.148583000060171</c:v>
                </c:pt>
                <c:pt idx="710">
                  <c:v>15.1738090000581</c:v>
                </c:pt>
                <c:pt idx="711">
                  <c:v>15.200148000032641</c:v>
                </c:pt>
                <c:pt idx="712">
                  <c:v>15.205819000024348</c:v>
                </c:pt>
                <c:pt idx="713">
                  <c:v>15.236586999963038</c:v>
                </c:pt>
                <c:pt idx="714">
                  <c:v>15.252348999958485</c:v>
                </c:pt>
                <c:pt idx="715">
                  <c:v>15.277441999991424</c:v>
                </c:pt>
                <c:pt idx="716">
                  <c:v>15.298822000040673</c:v>
                </c:pt>
                <c:pt idx="717">
                  <c:v>15.318197999964468</c:v>
                </c:pt>
                <c:pt idx="718">
                  <c:v>15.339789999998175</c:v>
                </c:pt>
                <c:pt idx="719">
                  <c:v>15.357323999982327</c:v>
                </c:pt>
                <c:pt idx="720">
                  <c:v>15.378313999972306</c:v>
                </c:pt>
                <c:pt idx="721">
                  <c:v>15.400353000033647</c:v>
                </c:pt>
                <c:pt idx="722">
                  <c:v>15.417888000025414</c:v>
                </c:pt>
                <c:pt idx="723">
                  <c:v>15.437705000047572</c:v>
                </c:pt>
                <c:pt idx="724">
                  <c:v>15.458893000031821</c:v>
                </c:pt>
                <c:pt idx="725">
                  <c:v>15.474484000005759</c:v>
                </c:pt>
                <c:pt idx="726">
                  <c:v>15.501121000037529</c:v>
                </c:pt>
                <c:pt idx="727">
                  <c:v>15.520025999983773</c:v>
                </c:pt>
                <c:pt idx="728">
                  <c:v>15.535516000003554</c:v>
                </c:pt>
                <c:pt idx="729">
                  <c:v>15.55438900005538</c:v>
                </c:pt>
                <c:pt idx="730">
                  <c:v>15.580456999945454</c:v>
                </c:pt>
                <c:pt idx="731">
                  <c:v>15.599491000059061</c:v>
                </c:pt>
                <c:pt idx="732">
                  <c:v>15.616198000032455</c:v>
                </c:pt>
                <c:pt idx="733">
                  <c:v>15.639761000056751</c:v>
                </c:pt>
                <c:pt idx="734">
                  <c:v>15.659464000025764</c:v>
                </c:pt>
                <c:pt idx="735">
                  <c:v>15.679271999979392</c:v>
                </c:pt>
                <c:pt idx="736">
                  <c:v>15.701322000008076</c:v>
                </c:pt>
                <c:pt idx="737">
                  <c:v>15.720014999969862</c:v>
                </c:pt>
                <c:pt idx="738">
                  <c:v>15.740377999958582</c:v>
                </c:pt>
                <c:pt idx="739">
                  <c:v>15.754864000016823</c:v>
                </c:pt>
                <c:pt idx="740">
                  <c:v>15.780358999967575</c:v>
                </c:pt>
                <c:pt idx="741">
                  <c:v>15.799850999959745</c:v>
                </c:pt>
                <c:pt idx="742">
                  <c:v>15.814977000001818</c:v>
                </c:pt>
                <c:pt idx="743">
                  <c:v>15.838019000017084</c:v>
                </c:pt>
                <c:pt idx="744">
                  <c:v>15.85659800004214</c:v>
                </c:pt>
                <c:pt idx="745">
                  <c:v>15.880145999952219</c:v>
                </c:pt>
                <c:pt idx="746">
                  <c:v>15.900799000053667</c:v>
                </c:pt>
                <c:pt idx="747">
                  <c:v>15.915092000039294</c:v>
                </c:pt>
                <c:pt idx="748">
                  <c:v>15.942188999964856</c:v>
                </c:pt>
                <c:pt idx="749">
                  <c:v>15.957364000030793</c:v>
                </c:pt>
                <c:pt idx="750">
                  <c:v>15.976502000004984</c:v>
                </c:pt>
                <c:pt idx="751">
                  <c:v>15.992379999952391</c:v>
                </c:pt>
                <c:pt idx="752">
                  <c:v>16.019227999961004</c:v>
                </c:pt>
                <c:pt idx="753">
                  <c:v>16.036949999979697</c:v>
                </c:pt>
                <c:pt idx="754">
                  <c:v>16.056478000013158</c:v>
                </c:pt>
                <c:pt idx="755">
                  <c:v>16.076236000051722</c:v>
                </c:pt>
                <c:pt idx="756">
                  <c:v>16.099424000014551</c:v>
                </c:pt>
                <c:pt idx="757">
                  <c:v>16.117109999991953</c:v>
                </c:pt>
                <c:pt idx="758">
                  <c:v>16.137319999979809</c:v>
                </c:pt>
                <c:pt idx="759">
                  <c:v>16.156318000052124</c:v>
                </c:pt>
                <c:pt idx="760">
                  <c:v>16.177040999988094</c:v>
                </c:pt>
                <c:pt idx="761">
                  <c:v>16.197133000008762</c:v>
                </c:pt>
                <c:pt idx="762">
                  <c:v>16.204983999952674</c:v>
                </c:pt>
                <c:pt idx="763">
                  <c:v>16.256551000056788</c:v>
                </c:pt>
                <c:pt idx="764">
                  <c:v>16.278186999959871</c:v>
                </c:pt>
                <c:pt idx="765">
                  <c:v>16.297906000050716</c:v>
                </c:pt>
                <c:pt idx="766">
                  <c:v>16.312999999965541</c:v>
                </c:pt>
                <c:pt idx="767">
                  <c:v>16.338151999982074</c:v>
                </c:pt>
                <c:pt idx="768">
                  <c:v>16.359898000024259</c:v>
                </c:pt>
                <c:pt idx="769">
                  <c:v>16.380971999955364</c:v>
                </c:pt>
                <c:pt idx="770">
                  <c:v>16.399197999970056</c:v>
                </c:pt>
                <c:pt idx="771">
                  <c:v>16.413465999998152</c:v>
                </c:pt>
                <c:pt idx="772">
                  <c:v>16.437286000000313</c:v>
                </c:pt>
                <c:pt idx="773">
                  <c:v>16.448547999956645</c:v>
                </c:pt>
                <c:pt idx="774">
                  <c:v>16.480741000035778</c:v>
                </c:pt>
                <c:pt idx="775">
                  <c:v>16.499774000025354</c:v>
                </c:pt>
                <c:pt idx="776">
                  <c:v>16.520905000041239</c:v>
                </c:pt>
                <c:pt idx="777">
                  <c:v>16.534540000022389</c:v>
                </c:pt>
                <c:pt idx="778">
                  <c:v>16.559224999975413</c:v>
                </c:pt>
                <c:pt idx="779">
                  <c:v>16.579764000023715</c:v>
                </c:pt>
                <c:pt idx="780">
                  <c:v>16.599221999989823</c:v>
                </c:pt>
                <c:pt idx="781">
                  <c:v>16.619829999981448</c:v>
                </c:pt>
                <c:pt idx="782">
                  <c:v>16.637060999986716</c:v>
                </c:pt>
                <c:pt idx="783">
                  <c:v>16.655086999991909</c:v>
                </c:pt>
                <c:pt idx="784">
                  <c:v>16.683544000028633</c:v>
                </c:pt>
                <c:pt idx="785">
                  <c:v>16.700412999955006</c:v>
                </c:pt>
                <c:pt idx="786">
                  <c:v>16.720657999976538</c:v>
                </c:pt>
                <c:pt idx="787">
                  <c:v>16.738455999991857</c:v>
                </c:pt>
                <c:pt idx="788">
                  <c:v>16.760067000053823</c:v>
                </c:pt>
                <c:pt idx="789">
                  <c:v>16.778659999952652</c:v>
                </c:pt>
                <c:pt idx="790">
                  <c:v>16.797326000058092</c:v>
                </c:pt>
                <c:pt idx="791">
                  <c:v>16.820349000045098</c:v>
                </c:pt>
                <c:pt idx="792">
                  <c:v>16.834425000008196</c:v>
                </c:pt>
                <c:pt idx="793">
                  <c:v>16.851124000037089</c:v>
                </c:pt>
                <c:pt idx="794">
                  <c:v>16.870889000012539</c:v>
                </c:pt>
                <c:pt idx="795">
                  <c:v>16.893969999975525</c:v>
                </c:pt>
                <c:pt idx="796">
                  <c:v>16.91853899997659</c:v>
                </c:pt>
                <c:pt idx="797">
                  <c:v>16.940676999976858</c:v>
                </c:pt>
                <c:pt idx="798">
                  <c:v>16.960233999998309</c:v>
                </c:pt>
                <c:pt idx="799">
                  <c:v>16.970233000000007</c:v>
                </c:pt>
                <c:pt idx="800">
                  <c:v>17.000850999960676</c:v>
                </c:pt>
                <c:pt idx="801">
                  <c:v>17.017356000025757</c:v>
                </c:pt>
                <c:pt idx="802">
                  <c:v>17.040408000000753</c:v>
                </c:pt>
                <c:pt idx="803">
                  <c:v>17.052445000037551</c:v>
                </c:pt>
                <c:pt idx="804">
                  <c:v>17.07756700005848</c:v>
                </c:pt>
                <c:pt idx="805">
                  <c:v>17.097797999973409</c:v>
                </c:pt>
                <c:pt idx="806">
                  <c:v>17.119386999984272</c:v>
                </c:pt>
                <c:pt idx="807">
                  <c:v>17.134045999962837</c:v>
                </c:pt>
                <c:pt idx="808">
                  <c:v>17.15879799996037</c:v>
                </c:pt>
                <c:pt idx="809">
                  <c:v>17.178751999977976</c:v>
                </c:pt>
                <c:pt idx="810">
                  <c:v>17.19907900004182</c:v>
                </c:pt>
                <c:pt idx="811">
                  <c:v>17.220295000006445</c:v>
                </c:pt>
                <c:pt idx="812">
                  <c:v>17.237459999974817</c:v>
                </c:pt>
                <c:pt idx="813">
                  <c:v>17.255583000020124</c:v>
                </c:pt>
                <c:pt idx="814">
                  <c:v>17.278372999979183</c:v>
                </c:pt>
                <c:pt idx="815">
                  <c:v>17.297448000055738</c:v>
                </c:pt>
                <c:pt idx="816">
                  <c:v>17.319045000011101</c:v>
                </c:pt>
                <c:pt idx="817">
                  <c:v>17.340929000056349</c:v>
                </c:pt>
                <c:pt idx="818">
                  <c:v>17.36108000006061</c:v>
                </c:pt>
                <c:pt idx="819">
                  <c:v>17.366758999996819</c:v>
                </c:pt>
                <c:pt idx="820">
                  <c:v>17.399179000058211</c:v>
                </c:pt>
                <c:pt idx="821">
                  <c:v>17.418662999989465</c:v>
                </c:pt>
                <c:pt idx="822">
                  <c:v>17.434948000009172</c:v>
                </c:pt>
                <c:pt idx="823">
                  <c:v>17.450983999995515</c:v>
                </c:pt>
                <c:pt idx="824">
                  <c:v>17.475072999950498</c:v>
                </c:pt>
                <c:pt idx="825">
                  <c:v>17.501255000010133</c:v>
                </c:pt>
                <c:pt idx="826">
                  <c:v>17.519790000049397</c:v>
                </c:pt>
                <c:pt idx="827">
                  <c:v>17.54086800001096</c:v>
                </c:pt>
                <c:pt idx="828">
                  <c:v>17.580898000043817</c:v>
                </c:pt>
                <c:pt idx="829">
                  <c:v>17.600923000019975</c:v>
                </c:pt>
                <c:pt idx="830">
                  <c:v>17.605683999950998</c:v>
                </c:pt>
                <c:pt idx="831">
                  <c:v>17.641462999978103</c:v>
                </c:pt>
                <c:pt idx="832">
                  <c:v>17.655726999975741</c:v>
                </c:pt>
                <c:pt idx="833">
                  <c:v>17.682215000037104</c:v>
                </c:pt>
                <c:pt idx="834">
                  <c:v>17.692640000022948</c:v>
                </c:pt>
                <c:pt idx="835">
                  <c:v>17.718819999950938</c:v>
                </c:pt>
                <c:pt idx="836">
                  <c:v>17.722640000050887</c:v>
                </c:pt>
                <c:pt idx="837">
                  <c:v>17.760428000008687</c:v>
                </c:pt>
                <c:pt idx="838">
                  <c:v>17.776737999985926</c:v>
                </c:pt>
                <c:pt idx="839">
                  <c:v>17.796960999956354</c:v>
                </c:pt>
                <c:pt idx="840">
                  <c:v>17.817629000055604</c:v>
                </c:pt>
                <c:pt idx="841">
                  <c:v>17.830355999991298</c:v>
                </c:pt>
                <c:pt idx="842">
                  <c:v>17.859133000019938</c:v>
                </c:pt>
                <c:pt idx="843">
                  <c:v>17.863081000046805</c:v>
                </c:pt>
                <c:pt idx="844">
                  <c:v>17.895771999959834</c:v>
                </c:pt>
                <c:pt idx="845">
                  <c:v>17.918359000002965</c:v>
                </c:pt>
                <c:pt idx="846">
                  <c:v>17.930678999982774</c:v>
                </c:pt>
                <c:pt idx="847">
                  <c:v>17.974845999968238</c:v>
                </c:pt>
                <c:pt idx="848">
                  <c:v>18.035986999981105</c:v>
                </c:pt>
                <c:pt idx="849">
                  <c:v>18.048733999952674</c:v>
                </c:pt>
                <c:pt idx="850">
                  <c:v>18.189189999946393</c:v>
                </c:pt>
                <c:pt idx="851">
                  <c:v>18.248314999975264</c:v>
                </c:pt>
                <c:pt idx="852">
                  <c:v>18.273756999988109</c:v>
                </c:pt>
                <c:pt idx="853">
                  <c:v>18.290812000050209</c:v>
                </c:pt>
                <c:pt idx="854">
                  <c:v>18.319213000009768</c:v>
                </c:pt>
                <c:pt idx="855">
                  <c:v>18.325282000005245</c:v>
                </c:pt>
                <c:pt idx="856">
                  <c:v>18.399959999951534</c:v>
                </c:pt>
                <c:pt idx="857">
                  <c:v>18.460544000030495</c:v>
                </c:pt>
                <c:pt idx="858">
                  <c:v>18.468537000007927</c:v>
                </c:pt>
                <c:pt idx="859">
                  <c:v>18.512057999963872</c:v>
                </c:pt>
                <c:pt idx="860">
                  <c:v>18.537618999951519</c:v>
                </c:pt>
                <c:pt idx="861">
                  <c:v>18.573934999993071</c:v>
                </c:pt>
                <c:pt idx="862">
                  <c:v>18.595721999998204</c:v>
                </c:pt>
                <c:pt idx="863">
                  <c:v>18.620116999954917</c:v>
                </c:pt>
                <c:pt idx="864">
                  <c:v>18.639640999957919</c:v>
                </c:pt>
                <c:pt idx="865">
                  <c:v>18.656548999948427</c:v>
                </c:pt>
                <c:pt idx="866">
                  <c:v>18.717066999990493</c:v>
                </c:pt>
                <c:pt idx="867">
                  <c:v>18.721483999979682</c:v>
                </c:pt>
                <c:pt idx="868">
                  <c:v>18.799987999955192</c:v>
                </c:pt>
                <c:pt idx="869">
                  <c:v>18.817612000042573</c:v>
                </c:pt>
                <c:pt idx="870">
                  <c:v>18.83824499999173</c:v>
                </c:pt>
                <c:pt idx="871">
                  <c:v>18.858725000056438</c:v>
                </c:pt>
                <c:pt idx="872">
                  <c:v>18.869736999971792</c:v>
                </c:pt>
                <c:pt idx="873">
                  <c:v>18.898768999963067</c:v>
                </c:pt>
                <c:pt idx="874">
                  <c:v>18.939523000037298</c:v>
                </c:pt>
                <c:pt idx="875">
                  <c:v>18.955955000012182</c:v>
                </c:pt>
                <c:pt idx="876">
                  <c:v>18.97767599998042</c:v>
                </c:pt>
                <c:pt idx="877">
                  <c:v>18.989283000002615</c:v>
                </c:pt>
                <c:pt idx="878">
                  <c:v>19.004171999986283</c:v>
                </c:pt>
                <c:pt idx="879">
                  <c:v>19.060641000047326</c:v>
                </c:pt>
                <c:pt idx="880">
                  <c:v>19.078301000059582</c:v>
                </c:pt>
                <c:pt idx="881">
                  <c:v>19.138205999974161</c:v>
                </c:pt>
                <c:pt idx="882">
                  <c:v>19.146143999998458</c:v>
                </c:pt>
                <c:pt idx="883">
                  <c:v>19.198949999990873</c:v>
                </c:pt>
                <c:pt idx="884">
                  <c:v>19.215732999960892</c:v>
                </c:pt>
                <c:pt idx="885">
                  <c:v>19.280423999996856</c:v>
                </c:pt>
                <c:pt idx="886">
                  <c:v>19.285075000021607</c:v>
                </c:pt>
                <c:pt idx="887">
                  <c:v>19.338271999964491</c:v>
                </c:pt>
                <c:pt idx="888">
                  <c:v>19.341726999962702</c:v>
                </c:pt>
                <c:pt idx="889">
                  <c:v>19.426723000011407</c:v>
                </c:pt>
                <c:pt idx="890">
                  <c:v>19.477086000028066</c:v>
                </c:pt>
                <c:pt idx="891">
                  <c:v>19.484514000010677</c:v>
                </c:pt>
                <c:pt idx="892">
                  <c:v>19.54977499996312</c:v>
                </c:pt>
                <c:pt idx="893">
                  <c:v>19.622833000030369</c:v>
                </c:pt>
                <c:pt idx="894">
                  <c:v>19.698226999957114</c:v>
                </c:pt>
                <c:pt idx="895">
                  <c:v>19.758548000012524</c:v>
                </c:pt>
                <c:pt idx="896">
                  <c:v>19.764374000020325</c:v>
                </c:pt>
                <c:pt idx="897">
                  <c:v>19.894479000009596</c:v>
                </c:pt>
                <c:pt idx="898">
                  <c:v>19.906099000014365</c:v>
                </c:pt>
                <c:pt idx="899">
                  <c:v>19.953943999949843</c:v>
                </c:pt>
                <c:pt idx="900">
                  <c:v>19.974267999990843</c:v>
                </c:pt>
                <c:pt idx="901">
                  <c:v>20.033270000014454</c:v>
                </c:pt>
                <c:pt idx="902">
                  <c:v>20.044191000051796</c:v>
                </c:pt>
                <c:pt idx="903">
                  <c:v>20.112563999951817</c:v>
                </c:pt>
                <c:pt idx="904">
                  <c:v>20.240775999962352</c:v>
                </c:pt>
                <c:pt idx="905">
                  <c:v>20.248760999995284</c:v>
                </c:pt>
                <c:pt idx="906">
                  <c:v>20.312653000000864</c:v>
                </c:pt>
                <c:pt idx="907">
                  <c:v>20.376558999996632</c:v>
                </c:pt>
                <c:pt idx="908">
                  <c:v>20.389612999977544</c:v>
                </c:pt>
                <c:pt idx="909">
                  <c:v>20.426218000007793</c:v>
                </c:pt>
                <c:pt idx="910">
                  <c:v>20.455977999954484</c:v>
                </c:pt>
                <c:pt idx="911">
                  <c:v>20.477411000058055</c:v>
                </c:pt>
                <c:pt idx="912">
                  <c:v>20.487330000032671</c:v>
                </c:pt>
                <c:pt idx="913">
                  <c:v>20.540605999995023</c:v>
                </c:pt>
                <c:pt idx="914">
                  <c:v>20.557864999980666</c:v>
                </c:pt>
                <c:pt idx="915">
                  <c:v>20.579106000019237</c:v>
                </c:pt>
                <c:pt idx="916">
                  <c:v>20.581728999968618</c:v>
                </c:pt>
                <c:pt idx="917">
                  <c:v>20.638386999955401</c:v>
                </c:pt>
                <c:pt idx="918">
                  <c:v>20.650130999973044</c:v>
                </c:pt>
                <c:pt idx="919">
                  <c:v>20.720130000030622</c:v>
                </c:pt>
                <c:pt idx="920">
                  <c:v>20.778270000009798</c:v>
                </c:pt>
                <c:pt idx="921">
                  <c:v>20.785678999964148</c:v>
                </c:pt>
                <c:pt idx="922">
                  <c:v>20.858347999979742</c:v>
                </c:pt>
                <c:pt idx="923">
                  <c:v>20.92739900003653</c:v>
                </c:pt>
                <c:pt idx="924">
                  <c:v>20.9918319999706</c:v>
                </c:pt>
                <c:pt idx="925">
                  <c:v>21.057593000004999</c:v>
                </c:pt>
                <c:pt idx="926">
                  <c:v>21.061274999985471</c:v>
                </c:pt>
                <c:pt idx="927">
                  <c:v>21.135755999945104</c:v>
                </c:pt>
                <c:pt idx="928">
                  <c:v>21.264138999977149</c:v>
                </c:pt>
                <c:pt idx="929">
                  <c:v>21.345024000038393</c:v>
                </c:pt>
                <c:pt idx="930">
                  <c:v>21.539846000028774</c:v>
                </c:pt>
                <c:pt idx="931">
                  <c:v>21.669944999972358</c:v>
                </c:pt>
                <c:pt idx="932">
                  <c:v>21.688155999989249</c:v>
                </c:pt>
                <c:pt idx="933">
                  <c:v>21.797623999998905</c:v>
                </c:pt>
                <c:pt idx="934">
                  <c:v>21.819071999983862</c:v>
                </c:pt>
                <c:pt idx="935">
                  <c:v>21.837855000048876</c:v>
                </c:pt>
                <c:pt idx="936">
                  <c:v>21.856757999979891</c:v>
                </c:pt>
                <c:pt idx="937">
                  <c:v>21.877560000051744</c:v>
                </c:pt>
                <c:pt idx="938">
                  <c:v>21.901154999970458</c:v>
                </c:pt>
                <c:pt idx="939">
                  <c:v>21.919161999947391</c:v>
                </c:pt>
                <c:pt idx="940">
                  <c:v>21.977858999976888</c:v>
                </c:pt>
                <c:pt idx="941">
                  <c:v>21.997864000033587</c:v>
                </c:pt>
                <c:pt idx="942">
                  <c:v>22.021810999955051</c:v>
                </c:pt>
                <c:pt idx="943">
                  <c:v>22.084292000043206</c:v>
                </c:pt>
                <c:pt idx="944">
                  <c:v>22.137717999983579</c:v>
                </c:pt>
                <c:pt idx="945">
                  <c:v>22.207644999958575</c:v>
                </c:pt>
                <c:pt idx="946">
                  <c:v>22.228203000035137</c:v>
                </c:pt>
                <c:pt idx="947">
                  <c:v>22.565714000025764</c:v>
                </c:pt>
                <c:pt idx="948">
                  <c:v>22.620762999984436</c:v>
                </c:pt>
                <c:pt idx="949">
                  <c:v>22.64454799995292</c:v>
                </c:pt>
                <c:pt idx="950">
                  <c:v>22.762974999961443</c:v>
                </c:pt>
                <c:pt idx="951">
                  <c:v>22.805012000026181</c:v>
                </c:pt>
                <c:pt idx="952">
                  <c:v>22.833064000005834</c:v>
                </c:pt>
                <c:pt idx="953">
                  <c:v>22.879277999978513</c:v>
                </c:pt>
                <c:pt idx="954">
                  <c:v>22.909979999996722</c:v>
                </c:pt>
                <c:pt idx="955">
                  <c:v>22.927427000016905</c:v>
                </c:pt>
                <c:pt idx="956">
                  <c:v>22.946603000047617</c:v>
                </c:pt>
                <c:pt idx="957">
                  <c:v>22.969708999968134</c:v>
                </c:pt>
                <c:pt idx="958">
                  <c:v>23.017825999995694</c:v>
                </c:pt>
                <c:pt idx="959">
                  <c:v>23.038371999980882</c:v>
                </c:pt>
                <c:pt idx="960">
                  <c:v>23.05620800005272</c:v>
                </c:pt>
                <c:pt idx="961">
                  <c:v>23.085990000050515</c:v>
                </c:pt>
                <c:pt idx="962">
                  <c:v>23.107086000032723</c:v>
                </c:pt>
                <c:pt idx="963">
                  <c:v>23.1420559999533</c:v>
                </c:pt>
                <c:pt idx="964">
                  <c:v>23.150542999967001</c:v>
                </c:pt>
                <c:pt idx="965">
                  <c:v>23.173085000016727</c:v>
                </c:pt>
                <c:pt idx="966">
                  <c:v>23.190690999967046</c:v>
                </c:pt>
                <c:pt idx="967">
                  <c:v>23.20886699995026</c:v>
                </c:pt>
                <c:pt idx="968">
                  <c:v>23.226861999952234</c:v>
                </c:pt>
                <c:pt idx="969">
                  <c:v>23.256098999991082</c:v>
                </c:pt>
                <c:pt idx="970">
                  <c:v>23.276680000009947</c:v>
                </c:pt>
                <c:pt idx="971">
                  <c:v>23.304895999957807</c:v>
                </c:pt>
                <c:pt idx="972">
                  <c:v>23.335131000028923</c:v>
                </c:pt>
                <c:pt idx="973">
                  <c:v>23.353597000008449</c:v>
                </c:pt>
                <c:pt idx="974">
                  <c:v>23.372410999960266</c:v>
                </c:pt>
                <c:pt idx="975">
                  <c:v>23.390097999945283</c:v>
                </c:pt>
                <c:pt idx="976">
                  <c:v>23.413437000010163</c:v>
                </c:pt>
                <c:pt idx="977">
                  <c:v>23.439482999965549</c:v>
                </c:pt>
                <c:pt idx="978">
                  <c:v>23.461100999964401</c:v>
                </c:pt>
                <c:pt idx="979">
                  <c:v>23.477679000003263</c:v>
                </c:pt>
                <c:pt idx="980">
                  <c:v>23.494784999988042</c:v>
                </c:pt>
                <c:pt idx="981">
                  <c:v>23.514047999982722</c:v>
                </c:pt>
                <c:pt idx="982">
                  <c:v>23.524028999963775</c:v>
                </c:pt>
                <c:pt idx="983">
                  <c:v>23.558399999979883</c:v>
                </c:pt>
                <c:pt idx="984">
                  <c:v>23.571070999954827</c:v>
                </c:pt>
                <c:pt idx="985">
                  <c:v>23.598748999997042</c:v>
                </c:pt>
                <c:pt idx="986">
                  <c:v>23.621198000037111</c:v>
                </c:pt>
                <c:pt idx="987">
                  <c:v>23.639794999966398</c:v>
                </c:pt>
                <c:pt idx="988">
                  <c:v>23.655273000011221</c:v>
                </c:pt>
                <c:pt idx="989">
                  <c:v>23.676652000052854</c:v>
                </c:pt>
                <c:pt idx="990">
                  <c:v>23.697388999979012</c:v>
                </c:pt>
                <c:pt idx="991">
                  <c:v>23.719962000031956</c:v>
                </c:pt>
                <c:pt idx="992">
                  <c:v>23.74033399997279</c:v>
                </c:pt>
                <c:pt idx="993">
                  <c:v>23.760005000047386</c:v>
                </c:pt>
                <c:pt idx="994">
                  <c:v>23.781294999993406</c:v>
                </c:pt>
                <c:pt idx="995">
                  <c:v>23.796928999945521</c:v>
                </c:pt>
                <c:pt idx="996">
                  <c:v>23.8185260000173</c:v>
                </c:pt>
                <c:pt idx="997">
                  <c:v>23.837350000045262</c:v>
                </c:pt>
                <c:pt idx="998">
                  <c:v>23.859599999967031</c:v>
                </c:pt>
                <c:pt idx="999">
                  <c:v>23.873235999955796</c:v>
                </c:pt>
                <c:pt idx="1000">
                  <c:v>23.898435999988578</c:v>
                </c:pt>
                <c:pt idx="1001">
                  <c:v>23.919511000043713</c:v>
                </c:pt>
                <c:pt idx="1002">
                  <c:v>23.939341000048444</c:v>
                </c:pt>
                <c:pt idx="1003">
                  <c:v>23.957135000033304</c:v>
                </c:pt>
                <c:pt idx="1004">
                  <c:v>23.97776200005319</c:v>
                </c:pt>
                <c:pt idx="1005">
                  <c:v>23.99878699996043</c:v>
                </c:pt>
                <c:pt idx="1006">
                  <c:v>24.018016000045463</c:v>
                </c:pt>
                <c:pt idx="1007">
                  <c:v>24.037609999999404</c:v>
                </c:pt>
                <c:pt idx="1008">
                  <c:v>24.053442999953404</c:v>
                </c:pt>
                <c:pt idx="1009">
                  <c:v>24.078549999976531</c:v>
                </c:pt>
                <c:pt idx="1010">
                  <c:v>24.09851499996148</c:v>
                </c:pt>
                <c:pt idx="1011">
                  <c:v>24.119320999947377</c:v>
                </c:pt>
                <c:pt idx="1012">
                  <c:v>24.128544999985024</c:v>
                </c:pt>
                <c:pt idx="1013">
                  <c:v>24.159022000036202</c:v>
                </c:pt>
                <c:pt idx="1014">
                  <c:v>24.18057399999816</c:v>
                </c:pt>
                <c:pt idx="1015">
                  <c:v>24.201141000026837</c:v>
                </c:pt>
                <c:pt idx="1016">
                  <c:v>24.220439000055194</c:v>
                </c:pt>
                <c:pt idx="1017">
                  <c:v>24.23891299997922</c:v>
                </c:pt>
                <c:pt idx="1018">
                  <c:v>24.254562000045553</c:v>
                </c:pt>
                <c:pt idx="1019">
                  <c:v>24.279747999971732</c:v>
                </c:pt>
                <c:pt idx="1020">
                  <c:v>24.299044999992475</c:v>
                </c:pt>
                <c:pt idx="1021">
                  <c:v>24.320054000010714</c:v>
                </c:pt>
                <c:pt idx="1022">
                  <c:v>24.340627999976277</c:v>
                </c:pt>
                <c:pt idx="1023">
                  <c:v>24.36161100002937</c:v>
                </c:pt>
                <c:pt idx="1024">
                  <c:v>24.38167000003159</c:v>
                </c:pt>
                <c:pt idx="1025">
                  <c:v>24.395274000009522</c:v>
                </c:pt>
                <c:pt idx="1026">
                  <c:v>24.416249000001699</c:v>
                </c:pt>
                <c:pt idx="1027">
                  <c:v>24.436786000034772</c:v>
                </c:pt>
                <c:pt idx="1028">
                  <c:v>24.460349999950267</c:v>
                </c:pt>
                <c:pt idx="1029">
                  <c:v>24.481169000035152</c:v>
                </c:pt>
                <c:pt idx="1030">
                  <c:v>24.498374999966472</c:v>
                </c:pt>
                <c:pt idx="1031">
                  <c:v>24.515399000025354</c:v>
                </c:pt>
                <c:pt idx="1032">
                  <c:v>24.536852000048384</c:v>
                </c:pt>
                <c:pt idx="1033">
                  <c:v>24.559096000040881</c:v>
                </c:pt>
                <c:pt idx="1034">
                  <c:v>24.580848000012338</c:v>
                </c:pt>
                <c:pt idx="1035">
                  <c:v>24.59741699998267</c:v>
                </c:pt>
                <c:pt idx="1036">
                  <c:v>24.61650899995584</c:v>
                </c:pt>
                <c:pt idx="1037">
                  <c:v>24.640440999995917</c:v>
                </c:pt>
                <c:pt idx="1038">
                  <c:v>24.657232000026852</c:v>
                </c:pt>
                <c:pt idx="1039">
                  <c:v>24.678910000016913</c:v>
                </c:pt>
                <c:pt idx="1040">
                  <c:v>24.699159999960102</c:v>
                </c:pt>
                <c:pt idx="1041">
                  <c:v>24.719838000019081</c:v>
                </c:pt>
                <c:pt idx="1042">
                  <c:v>24.731899000005797</c:v>
                </c:pt>
                <c:pt idx="1043">
                  <c:v>24.757472999976017</c:v>
                </c:pt>
                <c:pt idx="1044">
                  <c:v>24.773432999965735</c:v>
                </c:pt>
                <c:pt idx="1045">
                  <c:v>24.792139000026509</c:v>
                </c:pt>
                <c:pt idx="1046">
                  <c:v>24.820835000020452</c:v>
                </c:pt>
                <c:pt idx="1047">
                  <c:v>24.838818000047468</c:v>
                </c:pt>
                <c:pt idx="1048">
                  <c:v>24.858812000020407</c:v>
                </c:pt>
                <c:pt idx="1049">
                  <c:v>24.877723000012338</c:v>
                </c:pt>
                <c:pt idx="1050">
                  <c:v>24.897395999985747</c:v>
                </c:pt>
                <c:pt idx="1051">
                  <c:v>24.917826000018977</c:v>
                </c:pt>
                <c:pt idx="1052">
                  <c:v>24.937768999952823</c:v>
                </c:pt>
                <c:pt idx="1053">
                  <c:v>24.958321999991313</c:v>
                </c:pt>
                <c:pt idx="1054">
                  <c:v>24.980337999993935</c:v>
                </c:pt>
                <c:pt idx="1055">
                  <c:v>24.998389999964274</c:v>
                </c:pt>
                <c:pt idx="1056">
                  <c:v>25.019504999974743</c:v>
                </c:pt>
                <c:pt idx="1057">
                  <c:v>25.03827200003434</c:v>
                </c:pt>
                <c:pt idx="1058">
                  <c:v>25.059668999980204</c:v>
                </c:pt>
                <c:pt idx="1059">
                  <c:v>25.064132999978028</c:v>
                </c:pt>
                <c:pt idx="1060">
                  <c:v>25.102131000021473</c:v>
                </c:pt>
                <c:pt idx="1061">
                  <c:v>25.116849999991246</c:v>
                </c:pt>
                <c:pt idx="1062">
                  <c:v>25.138741999980994</c:v>
                </c:pt>
                <c:pt idx="1063">
                  <c:v>25.159908000030555</c:v>
                </c:pt>
                <c:pt idx="1064">
                  <c:v>25.179670999990776</c:v>
                </c:pt>
                <c:pt idx="1065">
                  <c:v>25.199343999964185</c:v>
                </c:pt>
                <c:pt idx="1066">
                  <c:v>25.214797000051476</c:v>
                </c:pt>
                <c:pt idx="1067">
                  <c:v>25.235064000007696</c:v>
                </c:pt>
                <c:pt idx="1068">
                  <c:v>25.26001600001473</c:v>
                </c:pt>
                <c:pt idx="1069">
                  <c:v>25.278132000006735</c:v>
                </c:pt>
                <c:pt idx="1070">
                  <c:v>25.300953999976628</c:v>
                </c:pt>
                <c:pt idx="1071">
                  <c:v>25.317077000043355</c:v>
                </c:pt>
                <c:pt idx="1072">
                  <c:v>25.335580999962986</c:v>
                </c:pt>
                <c:pt idx="1073">
                  <c:v>25.35561400000006</c:v>
                </c:pt>
                <c:pt idx="1074">
                  <c:v>25.380937000038102</c:v>
                </c:pt>
                <c:pt idx="1075">
                  <c:v>25.400464999955148</c:v>
                </c:pt>
                <c:pt idx="1076">
                  <c:v>25.418337999959476</c:v>
                </c:pt>
                <c:pt idx="1077">
                  <c:v>25.436929999967106</c:v>
                </c:pt>
                <c:pt idx="1078">
                  <c:v>25.460253000026569</c:v>
                </c:pt>
                <c:pt idx="1079">
                  <c:v>25.47241699998267</c:v>
                </c:pt>
                <c:pt idx="1080">
                  <c:v>25.496810000040568</c:v>
                </c:pt>
                <c:pt idx="1081">
                  <c:v>25.517419000039808</c:v>
                </c:pt>
                <c:pt idx="1082">
                  <c:v>25.538349000038579</c:v>
                </c:pt>
                <c:pt idx="1083">
                  <c:v>25.556418000021949</c:v>
                </c:pt>
                <c:pt idx="1084">
                  <c:v>25.577581000048667</c:v>
                </c:pt>
                <c:pt idx="1085">
                  <c:v>25.596664999960922</c:v>
                </c:pt>
                <c:pt idx="1086">
                  <c:v>25.620589999947697</c:v>
                </c:pt>
                <c:pt idx="1087">
                  <c:v>25.637141000013798</c:v>
                </c:pt>
                <c:pt idx="1088">
                  <c:v>25.658338999957778</c:v>
                </c:pt>
                <c:pt idx="1089">
                  <c:v>25.677109000040218</c:v>
                </c:pt>
                <c:pt idx="1090">
                  <c:v>25.697991000022739</c:v>
                </c:pt>
                <c:pt idx="1091">
                  <c:v>25.712443000054918</c:v>
                </c:pt>
                <c:pt idx="1092">
                  <c:v>25.738242999999784</c:v>
                </c:pt>
                <c:pt idx="1093">
                  <c:v>25.758073000004515</c:v>
                </c:pt>
                <c:pt idx="1094">
                  <c:v>25.779014999978244</c:v>
                </c:pt>
                <c:pt idx="1095">
                  <c:v>25.797659000032581</c:v>
                </c:pt>
                <c:pt idx="1096">
                  <c:v>25.817883000010625</c:v>
                </c:pt>
                <c:pt idx="1097">
                  <c:v>25.841036000056192</c:v>
                </c:pt>
                <c:pt idx="1098">
                  <c:v>25.858271999983117</c:v>
                </c:pt>
                <c:pt idx="1099">
                  <c:v>25.878683999995701</c:v>
                </c:pt>
                <c:pt idx="1100">
                  <c:v>25.900817999965511</c:v>
                </c:pt>
                <c:pt idx="1101">
                  <c:v>25.919871999998577</c:v>
                </c:pt>
                <c:pt idx="1102">
                  <c:v>25.940854000044055</c:v>
                </c:pt>
                <c:pt idx="1103">
                  <c:v>25.960637000040151</c:v>
                </c:pt>
                <c:pt idx="1104">
                  <c:v>25.98093499999959</c:v>
                </c:pt>
                <c:pt idx="1105">
                  <c:v>25.998953000060283</c:v>
                </c:pt>
                <c:pt idx="1106">
                  <c:v>26.019773000036366</c:v>
                </c:pt>
                <c:pt idx="1107">
                  <c:v>26.029207000043243</c:v>
                </c:pt>
                <c:pt idx="1108">
                  <c:v>26.060453000012785</c:v>
                </c:pt>
                <c:pt idx="1109">
                  <c:v>26.080721999984235</c:v>
                </c:pt>
                <c:pt idx="1110">
                  <c:v>26.100028999964707</c:v>
                </c:pt>
                <c:pt idx="1111">
                  <c:v>26.120580999995582</c:v>
                </c:pt>
                <c:pt idx="1112">
                  <c:v>26.134785000002012</c:v>
                </c:pt>
                <c:pt idx="1113">
                  <c:v>26.157389000058174</c:v>
                </c:pt>
                <c:pt idx="1114">
                  <c:v>26.175535000045784</c:v>
                </c:pt>
                <c:pt idx="1115">
                  <c:v>26.19684300001245</c:v>
                </c:pt>
                <c:pt idx="1116">
                  <c:v>26.220937000005506</c:v>
                </c:pt>
              </c:numCache>
            </c:numRef>
          </c:xVal>
          <c:yVal>
            <c:numRef>
              <c:f>'Flight Input'!$AC$2:$AC$1118</c:f>
              <c:numCache>
                <c:formatCode>General</c:formatCode>
                <c:ptCount val="1117"/>
                <c:pt idx="0">
                  <c:v>-9.8010000000000002</c:v>
                </c:pt>
                <c:pt idx="1">
                  <c:v>-9.8000000000000007</c:v>
                </c:pt>
                <c:pt idx="2">
                  <c:v>-9.7989999999999995</c:v>
                </c:pt>
                <c:pt idx="3">
                  <c:v>-9.7959999999999994</c:v>
                </c:pt>
                <c:pt idx="4">
                  <c:v>-9.7949999999999999</c:v>
                </c:pt>
                <c:pt idx="5">
                  <c:v>-9.7949999999999999</c:v>
                </c:pt>
                <c:pt idx="6">
                  <c:v>-9.7929999999999993</c:v>
                </c:pt>
                <c:pt idx="7">
                  <c:v>-9.7880000000000003</c:v>
                </c:pt>
                <c:pt idx="8">
                  <c:v>-9.7799999999999994</c:v>
                </c:pt>
                <c:pt idx="9">
                  <c:v>-9.7789999999999999</c:v>
                </c:pt>
                <c:pt idx="10">
                  <c:v>-9.7769999999999992</c:v>
                </c:pt>
                <c:pt idx="11">
                  <c:v>-9.7759999999999998</c:v>
                </c:pt>
                <c:pt idx="12">
                  <c:v>-9.7750000000000004</c:v>
                </c:pt>
                <c:pt idx="13">
                  <c:v>-9.7739999999999991</c:v>
                </c:pt>
                <c:pt idx="14">
                  <c:v>-9.7729999999999997</c:v>
                </c:pt>
                <c:pt idx="15">
                  <c:v>-9.7720000000000002</c:v>
                </c:pt>
                <c:pt idx="16">
                  <c:v>-9.77</c:v>
                </c:pt>
                <c:pt idx="17">
                  <c:v>-9.7690000000000001</c:v>
                </c:pt>
                <c:pt idx="18">
                  <c:v>-9.7690000000000001</c:v>
                </c:pt>
                <c:pt idx="19">
                  <c:v>-9.766</c:v>
                </c:pt>
                <c:pt idx="20">
                  <c:v>-9.76</c:v>
                </c:pt>
                <c:pt idx="21">
                  <c:v>-9.7550000000000008</c:v>
                </c:pt>
                <c:pt idx="22">
                  <c:v>-9.7490000000000006</c:v>
                </c:pt>
                <c:pt idx="23">
                  <c:v>-9.7449999999999992</c:v>
                </c:pt>
                <c:pt idx="24">
                  <c:v>-9.7430000000000003</c:v>
                </c:pt>
                <c:pt idx="25">
                  <c:v>-9.7420000000000009</c:v>
                </c:pt>
                <c:pt idx="26">
                  <c:v>-9.7379999999999995</c:v>
                </c:pt>
                <c:pt idx="27">
                  <c:v>-9.7319999999999993</c:v>
                </c:pt>
                <c:pt idx="28">
                  <c:v>-9.7309999999999999</c:v>
                </c:pt>
                <c:pt idx="29">
                  <c:v>-9.7309999999999999</c:v>
                </c:pt>
                <c:pt idx="30">
                  <c:v>-9.7319999999999993</c:v>
                </c:pt>
                <c:pt idx="31">
                  <c:v>-9.7330000000000005</c:v>
                </c:pt>
                <c:pt idx="32">
                  <c:v>-9.7319999999999993</c:v>
                </c:pt>
                <c:pt idx="33">
                  <c:v>-9.7349999999999994</c:v>
                </c:pt>
                <c:pt idx="34">
                  <c:v>-9.7390000000000008</c:v>
                </c:pt>
                <c:pt idx="35">
                  <c:v>-9.74</c:v>
                </c:pt>
                <c:pt idx="36">
                  <c:v>-9.74</c:v>
                </c:pt>
                <c:pt idx="37">
                  <c:v>-9.7390000000000008</c:v>
                </c:pt>
                <c:pt idx="38">
                  <c:v>-9.7390000000000008</c:v>
                </c:pt>
                <c:pt idx="39">
                  <c:v>-9.7379999999999995</c:v>
                </c:pt>
                <c:pt idx="40">
                  <c:v>-9.7379999999999995</c:v>
                </c:pt>
                <c:pt idx="41">
                  <c:v>-9.7370000000000001</c:v>
                </c:pt>
                <c:pt idx="42">
                  <c:v>-9.7370000000000001</c:v>
                </c:pt>
                <c:pt idx="43">
                  <c:v>-9.7370000000000001</c:v>
                </c:pt>
                <c:pt idx="44">
                  <c:v>-9.7360000000000007</c:v>
                </c:pt>
                <c:pt idx="45">
                  <c:v>-9.7349999999999994</c:v>
                </c:pt>
                <c:pt idx="46">
                  <c:v>-9.734</c:v>
                </c:pt>
                <c:pt idx="47">
                  <c:v>-9.7330000000000005</c:v>
                </c:pt>
                <c:pt idx="48">
                  <c:v>-9.7319999999999993</c:v>
                </c:pt>
                <c:pt idx="49">
                  <c:v>-9.73</c:v>
                </c:pt>
                <c:pt idx="50">
                  <c:v>-9.73</c:v>
                </c:pt>
                <c:pt idx="51">
                  <c:v>-9.7289999999999992</c:v>
                </c:pt>
                <c:pt idx="52">
                  <c:v>-9.7270000000000003</c:v>
                </c:pt>
                <c:pt idx="53">
                  <c:v>-9.7270000000000003</c:v>
                </c:pt>
                <c:pt idx="54">
                  <c:v>-9.7270000000000003</c:v>
                </c:pt>
                <c:pt idx="55">
                  <c:v>-9.73</c:v>
                </c:pt>
                <c:pt idx="56">
                  <c:v>-9.7319999999999993</c:v>
                </c:pt>
                <c:pt idx="57">
                  <c:v>-9.7319999999999993</c:v>
                </c:pt>
                <c:pt idx="58">
                  <c:v>-9.7309999999999999</c:v>
                </c:pt>
                <c:pt idx="59">
                  <c:v>-9.7319999999999993</c:v>
                </c:pt>
                <c:pt idx="60">
                  <c:v>-9.73</c:v>
                </c:pt>
                <c:pt idx="61">
                  <c:v>-9.73</c:v>
                </c:pt>
                <c:pt idx="62">
                  <c:v>-9.73</c:v>
                </c:pt>
                <c:pt idx="63">
                  <c:v>-9.7319999999999993</c:v>
                </c:pt>
                <c:pt idx="64">
                  <c:v>-9.7360000000000007</c:v>
                </c:pt>
                <c:pt idx="65">
                  <c:v>-9.7409999999999997</c:v>
                </c:pt>
                <c:pt idx="66">
                  <c:v>-9.7449999999999992</c:v>
                </c:pt>
                <c:pt idx="67">
                  <c:v>-9.75</c:v>
                </c:pt>
                <c:pt idx="68">
                  <c:v>-9.7530000000000001</c:v>
                </c:pt>
                <c:pt idx="69">
                  <c:v>-9.7520000000000007</c:v>
                </c:pt>
                <c:pt idx="70">
                  <c:v>-9.7520000000000007</c:v>
                </c:pt>
                <c:pt idx="71">
                  <c:v>-9.7509999999999994</c:v>
                </c:pt>
                <c:pt idx="72">
                  <c:v>-9.7509999999999994</c:v>
                </c:pt>
                <c:pt idx="73">
                  <c:v>-9.75</c:v>
                </c:pt>
                <c:pt idx="74">
                  <c:v>-9.7490000000000006</c:v>
                </c:pt>
                <c:pt idx="75">
                  <c:v>-9.7509999999999994</c:v>
                </c:pt>
                <c:pt idx="76">
                  <c:v>-9.7560000000000002</c:v>
                </c:pt>
                <c:pt idx="77">
                  <c:v>-9.7609999999999992</c:v>
                </c:pt>
                <c:pt idx="78">
                  <c:v>-9.7639999999999993</c:v>
                </c:pt>
                <c:pt idx="79">
                  <c:v>-9.7629999999999999</c:v>
                </c:pt>
                <c:pt idx="80">
                  <c:v>-9.7609999999999992</c:v>
                </c:pt>
                <c:pt idx="81">
                  <c:v>-9.76</c:v>
                </c:pt>
                <c:pt idx="82">
                  <c:v>-9.7590000000000003</c:v>
                </c:pt>
                <c:pt idx="83">
                  <c:v>-9.7579999999999991</c:v>
                </c:pt>
                <c:pt idx="84">
                  <c:v>-9.7579999999999991</c:v>
                </c:pt>
                <c:pt idx="85">
                  <c:v>-9.7569999999999997</c:v>
                </c:pt>
                <c:pt idx="86">
                  <c:v>-9.7550000000000008</c:v>
                </c:pt>
                <c:pt idx="87">
                  <c:v>-9.7550000000000008</c:v>
                </c:pt>
                <c:pt idx="88">
                  <c:v>-9.7550000000000008</c:v>
                </c:pt>
                <c:pt idx="89">
                  <c:v>-9.7550000000000008</c:v>
                </c:pt>
                <c:pt idx="90">
                  <c:v>-9.7509999999999994</c:v>
                </c:pt>
                <c:pt idx="91">
                  <c:v>-9.7509999999999994</c:v>
                </c:pt>
                <c:pt idx="92">
                  <c:v>-9.75</c:v>
                </c:pt>
                <c:pt idx="93">
                  <c:v>-9.75</c:v>
                </c:pt>
                <c:pt idx="94">
                  <c:v>-9.7490000000000006</c:v>
                </c:pt>
                <c:pt idx="95">
                  <c:v>-9.7479999999999993</c:v>
                </c:pt>
                <c:pt idx="96">
                  <c:v>-9.7469999999999999</c:v>
                </c:pt>
                <c:pt idx="97">
                  <c:v>-9.7469999999999999</c:v>
                </c:pt>
                <c:pt idx="98">
                  <c:v>-9.7509999999999994</c:v>
                </c:pt>
                <c:pt idx="99">
                  <c:v>-9.75</c:v>
                </c:pt>
                <c:pt idx="100">
                  <c:v>-9.7479999999999993</c:v>
                </c:pt>
                <c:pt idx="101">
                  <c:v>-9.7479999999999993</c:v>
                </c:pt>
                <c:pt idx="102">
                  <c:v>-9.7469999999999999</c:v>
                </c:pt>
                <c:pt idx="103">
                  <c:v>-9.7460000000000004</c:v>
                </c:pt>
                <c:pt idx="104">
                  <c:v>-9.7490000000000006</c:v>
                </c:pt>
                <c:pt idx="105">
                  <c:v>-9.7490000000000006</c:v>
                </c:pt>
                <c:pt idx="106">
                  <c:v>-9.7469999999999999</c:v>
                </c:pt>
                <c:pt idx="107">
                  <c:v>-9.7460000000000004</c:v>
                </c:pt>
                <c:pt idx="108">
                  <c:v>-9.7460000000000004</c:v>
                </c:pt>
                <c:pt idx="109">
                  <c:v>-9.7439999999999998</c:v>
                </c:pt>
                <c:pt idx="110">
                  <c:v>-9.7439999999999998</c:v>
                </c:pt>
                <c:pt idx="111">
                  <c:v>-9.7390000000000008</c:v>
                </c:pt>
                <c:pt idx="112">
                  <c:v>-9.7360000000000007</c:v>
                </c:pt>
                <c:pt idx="113">
                  <c:v>-9.7360000000000007</c:v>
                </c:pt>
                <c:pt idx="114">
                  <c:v>-9.7349999999999994</c:v>
                </c:pt>
                <c:pt idx="115">
                  <c:v>-9.7349999999999994</c:v>
                </c:pt>
                <c:pt idx="116">
                  <c:v>-9.7349999999999994</c:v>
                </c:pt>
                <c:pt idx="117">
                  <c:v>-9.7390000000000008</c:v>
                </c:pt>
                <c:pt idx="118">
                  <c:v>-9.7430000000000003</c:v>
                </c:pt>
                <c:pt idx="119">
                  <c:v>-9.7479999999999993</c:v>
                </c:pt>
                <c:pt idx="120">
                  <c:v>-9.75</c:v>
                </c:pt>
                <c:pt idx="121">
                  <c:v>-9.7490000000000006</c:v>
                </c:pt>
                <c:pt idx="122">
                  <c:v>-9.7479999999999993</c:v>
                </c:pt>
                <c:pt idx="123">
                  <c:v>-9.7490000000000006</c:v>
                </c:pt>
                <c:pt idx="124">
                  <c:v>-9.7539999999999996</c:v>
                </c:pt>
                <c:pt idx="125">
                  <c:v>-9.7530000000000001</c:v>
                </c:pt>
                <c:pt idx="126">
                  <c:v>-9.7520000000000007</c:v>
                </c:pt>
                <c:pt idx="127">
                  <c:v>-9.75</c:v>
                </c:pt>
                <c:pt idx="128">
                  <c:v>-9.75</c:v>
                </c:pt>
                <c:pt idx="129">
                  <c:v>-9.7490000000000006</c:v>
                </c:pt>
                <c:pt idx="130">
                  <c:v>-9.7479999999999993</c:v>
                </c:pt>
                <c:pt idx="131">
                  <c:v>-9.7469999999999999</c:v>
                </c:pt>
                <c:pt idx="132">
                  <c:v>-9.7460000000000004</c:v>
                </c:pt>
                <c:pt idx="133">
                  <c:v>-9.7460000000000004</c:v>
                </c:pt>
                <c:pt idx="134">
                  <c:v>-9.7449999999999992</c:v>
                </c:pt>
                <c:pt idx="135">
                  <c:v>-9.7449999999999992</c:v>
                </c:pt>
                <c:pt idx="136">
                  <c:v>-9.7490000000000006</c:v>
                </c:pt>
                <c:pt idx="137">
                  <c:v>-9.7469999999999999</c:v>
                </c:pt>
                <c:pt idx="138">
                  <c:v>-9.7460000000000004</c:v>
                </c:pt>
                <c:pt idx="139">
                  <c:v>-9.7449999999999992</c:v>
                </c:pt>
                <c:pt idx="140">
                  <c:v>-9.7430000000000003</c:v>
                </c:pt>
                <c:pt idx="141">
                  <c:v>-9.7409999999999997</c:v>
                </c:pt>
                <c:pt idx="142">
                  <c:v>-9.74</c:v>
                </c:pt>
                <c:pt idx="143">
                  <c:v>-9.7379999999999995</c:v>
                </c:pt>
                <c:pt idx="144">
                  <c:v>-9.7360000000000007</c:v>
                </c:pt>
                <c:pt idx="145">
                  <c:v>-9.7349999999999994</c:v>
                </c:pt>
                <c:pt idx="146">
                  <c:v>-9.734</c:v>
                </c:pt>
                <c:pt idx="147">
                  <c:v>-9.734</c:v>
                </c:pt>
                <c:pt idx="148">
                  <c:v>-9.734</c:v>
                </c:pt>
                <c:pt idx="149">
                  <c:v>-9.7319999999999993</c:v>
                </c:pt>
                <c:pt idx="150">
                  <c:v>-9.7319999999999993</c:v>
                </c:pt>
                <c:pt idx="151">
                  <c:v>-9.7319999999999993</c:v>
                </c:pt>
                <c:pt idx="152">
                  <c:v>-9.7309999999999999</c:v>
                </c:pt>
                <c:pt idx="153">
                  <c:v>-9.7309999999999999</c:v>
                </c:pt>
                <c:pt idx="154">
                  <c:v>-9.73</c:v>
                </c:pt>
                <c:pt idx="155">
                  <c:v>-9.73</c:v>
                </c:pt>
                <c:pt idx="156">
                  <c:v>-9.7289999999999992</c:v>
                </c:pt>
                <c:pt idx="157">
                  <c:v>-9.7279999999999998</c:v>
                </c:pt>
                <c:pt idx="158">
                  <c:v>-9.7270000000000003</c:v>
                </c:pt>
                <c:pt idx="159">
                  <c:v>-9.7270000000000003</c:v>
                </c:pt>
                <c:pt idx="160">
                  <c:v>-9.7289999999999992</c:v>
                </c:pt>
                <c:pt idx="161">
                  <c:v>-9.7319999999999993</c:v>
                </c:pt>
                <c:pt idx="162">
                  <c:v>-9.7309999999999999</c:v>
                </c:pt>
                <c:pt idx="163">
                  <c:v>-9.73</c:v>
                </c:pt>
                <c:pt idx="164">
                  <c:v>-9.7289999999999992</c:v>
                </c:pt>
                <c:pt idx="165">
                  <c:v>-9.7279999999999998</c:v>
                </c:pt>
                <c:pt idx="166">
                  <c:v>-9.7260000000000009</c:v>
                </c:pt>
                <c:pt idx="167">
                  <c:v>-9.7260000000000009</c:v>
                </c:pt>
                <c:pt idx="168">
                  <c:v>-9.7260000000000009</c:v>
                </c:pt>
                <c:pt idx="169">
                  <c:v>-9.7260000000000009</c:v>
                </c:pt>
                <c:pt idx="170">
                  <c:v>-9.7249999999999996</c:v>
                </c:pt>
                <c:pt idx="171">
                  <c:v>-9.7230000000000008</c:v>
                </c:pt>
                <c:pt idx="172">
                  <c:v>-9.7219999999999995</c:v>
                </c:pt>
                <c:pt idx="173">
                  <c:v>-9.7200000000000006</c:v>
                </c:pt>
                <c:pt idx="174">
                  <c:v>-9.7200000000000006</c:v>
                </c:pt>
                <c:pt idx="175">
                  <c:v>-9.7189999999999994</c:v>
                </c:pt>
                <c:pt idx="176">
                  <c:v>-9.7189999999999994</c:v>
                </c:pt>
                <c:pt idx="177">
                  <c:v>-9.718</c:v>
                </c:pt>
                <c:pt idx="178">
                  <c:v>-9.7129999999999992</c:v>
                </c:pt>
                <c:pt idx="179">
                  <c:v>-9.7089999999999996</c:v>
                </c:pt>
                <c:pt idx="180">
                  <c:v>-9.7059999999999995</c:v>
                </c:pt>
                <c:pt idx="181">
                  <c:v>0</c:v>
                </c:pt>
                <c:pt idx="182">
                  <c:v>-1E-3</c:v>
                </c:pt>
                <c:pt idx="183">
                  <c:v>-2E-3</c:v>
                </c:pt>
                <c:pt idx="184">
                  <c:v>-2E-3</c:v>
                </c:pt>
                <c:pt idx="185">
                  <c:v>2E-3</c:v>
                </c:pt>
                <c:pt idx="186">
                  <c:v>4.0000000000000001E-3</c:v>
                </c:pt>
                <c:pt idx="187">
                  <c:v>7.0000000000000001E-3</c:v>
                </c:pt>
                <c:pt idx="188">
                  <c:v>8.9999999999999993E-3</c:v>
                </c:pt>
                <c:pt idx="189">
                  <c:v>1.0999999999999999E-2</c:v>
                </c:pt>
                <c:pt idx="190">
                  <c:v>1.0999999999999999E-2</c:v>
                </c:pt>
                <c:pt idx="191">
                  <c:v>0.01</c:v>
                </c:pt>
                <c:pt idx="192">
                  <c:v>0.01</c:v>
                </c:pt>
                <c:pt idx="193">
                  <c:v>8.9999999999999993E-3</c:v>
                </c:pt>
                <c:pt idx="194">
                  <c:v>8.9999999999999993E-3</c:v>
                </c:pt>
                <c:pt idx="195">
                  <c:v>8.0000000000000002E-3</c:v>
                </c:pt>
                <c:pt idx="196">
                  <c:v>7.0000000000000001E-3</c:v>
                </c:pt>
                <c:pt idx="197">
                  <c:v>6.0000000000000001E-3</c:v>
                </c:pt>
                <c:pt idx="198">
                  <c:v>6.0000000000000001E-3</c:v>
                </c:pt>
                <c:pt idx="199">
                  <c:v>6.0000000000000001E-3</c:v>
                </c:pt>
                <c:pt idx="200">
                  <c:v>5.0000000000000001E-3</c:v>
                </c:pt>
                <c:pt idx="201">
                  <c:v>5.0000000000000001E-3</c:v>
                </c:pt>
                <c:pt idx="202">
                  <c:v>4.0000000000000001E-3</c:v>
                </c:pt>
                <c:pt idx="203">
                  <c:v>5.0000000000000001E-3</c:v>
                </c:pt>
                <c:pt idx="204">
                  <c:v>5.0000000000000001E-3</c:v>
                </c:pt>
                <c:pt idx="205">
                  <c:v>3.0000000000000001E-3</c:v>
                </c:pt>
                <c:pt idx="206">
                  <c:v>2E-3</c:v>
                </c:pt>
                <c:pt idx="207">
                  <c:v>1E-3</c:v>
                </c:pt>
                <c:pt idx="208">
                  <c:v>0</c:v>
                </c:pt>
                <c:pt idx="209">
                  <c:v>0</c:v>
                </c:pt>
                <c:pt idx="210">
                  <c:v>-1E-3</c:v>
                </c:pt>
                <c:pt idx="211">
                  <c:v>-1E-3</c:v>
                </c:pt>
                <c:pt idx="212">
                  <c:v>-1E-3</c:v>
                </c:pt>
                <c:pt idx="213">
                  <c:v>-1E-3</c:v>
                </c:pt>
                <c:pt idx="214">
                  <c:v>2E-3</c:v>
                </c:pt>
                <c:pt idx="215">
                  <c:v>2E-3</c:v>
                </c:pt>
                <c:pt idx="216">
                  <c:v>2E-3</c:v>
                </c:pt>
                <c:pt idx="217">
                  <c:v>7.0000000000000001E-3</c:v>
                </c:pt>
                <c:pt idx="218">
                  <c:v>8.9999999999999993E-3</c:v>
                </c:pt>
                <c:pt idx="219">
                  <c:v>1.0999999999999999E-2</c:v>
                </c:pt>
                <c:pt idx="220">
                  <c:v>1.2E-2</c:v>
                </c:pt>
                <c:pt idx="221">
                  <c:v>1.2999999999999999E-2</c:v>
                </c:pt>
                <c:pt idx="222">
                  <c:v>1.7999999999999999E-2</c:v>
                </c:pt>
                <c:pt idx="223">
                  <c:v>2.1999999999999999E-2</c:v>
                </c:pt>
                <c:pt idx="224">
                  <c:v>2.8000000000000001E-2</c:v>
                </c:pt>
                <c:pt idx="225">
                  <c:v>0.03</c:v>
                </c:pt>
                <c:pt idx="226">
                  <c:v>0.03</c:v>
                </c:pt>
                <c:pt idx="227">
                  <c:v>0.03</c:v>
                </c:pt>
                <c:pt idx="228">
                  <c:v>2.9000000000000001E-2</c:v>
                </c:pt>
                <c:pt idx="229">
                  <c:v>2.8000000000000001E-2</c:v>
                </c:pt>
                <c:pt idx="230">
                  <c:v>2.8000000000000001E-2</c:v>
                </c:pt>
                <c:pt idx="231">
                  <c:v>2.7E-2</c:v>
                </c:pt>
                <c:pt idx="232">
                  <c:v>2.5999999999999999E-2</c:v>
                </c:pt>
                <c:pt idx="233">
                  <c:v>2.5000000000000001E-2</c:v>
                </c:pt>
                <c:pt idx="234">
                  <c:v>2.4E-2</c:v>
                </c:pt>
                <c:pt idx="235">
                  <c:v>2.3E-2</c:v>
                </c:pt>
                <c:pt idx="236">
                  <c:v>2.1999999999999999E-2</c:v>
                </c:pt>
                <c:pt idx="237">
                  <c:v>1.6E-2</c:v>
                </c:pt>
                <c:pt idx="238">
                  <c:v>1.4999999999999999E-2</c:v>
                </c:pt>
                <c:pt idx="239">
                  <c:v>1.4E-2</c:v>
                </c:pt>
                <c:pt idx="240">
                  <c:v>1.4E-2</c:v>
                </c:pt>
                <c:pt idx="241">
                  <c:v>8.9999999999999993E-3</c:v>
                </c:pt>
                <c:pt idx="242">
                  <c:v>3.0000000000000001E-3</c:v>
                </c:pt>
                <c:pt idx="243">
                  <c:v>0</c:v>
                </c:pt>
                <c:pt idx="244">
                  <c:v>-3.0000000000000001E-3</c:v>
                </c:pt>
                <c:pt idx="245">
                  <c:v>-6.0000000000000001E-3</c:v>
                </c:pt>
                <c:pt idx="246">
                  <c:v>-8.0000000000000002E-3</c:v>
                </c:pt>
                <c:pt idx="247">
                  <c:v>-8.9999999999999993E-3</c:v>
                </c:pt>
                <c:pt idx="248">
                  <c:v>-1.4E-2</c:v>
                </c:pt>
                <c:pt idx="249">
                  <c:v>-1.7000000000000001E-2</c:v>
                </c:pt>
                <c:pt idx="250">
                  <c:v>-1.7999999999999999E-2</c:v>
                </c:pt>
                <c:pt idx="251">
                  <c:v>-1.7999999999999999E-2</c:v>
                </c:pt>
                <c:pt idx="252">
                  <c:v>-1.7999999999999999E-2</c:v>
                </c:pt>
                <c:pt idx="253">
                  <c:v>-1.7999999999999999E-2</c:v>
                </c:pt>
                <c:pt idx="254">
                  <c:v>-1.9E-2</c:v>
                </c:pt>
                <c:pt idx="255">
                  <c:v>-1.9E-2</c:v>
                </c:pt>
                <c:pt idx="256">
                  <c:v>-0.02</c:v>
                </c:pt>
                <c:pt idx="257">
                  <c:v>-0.02</c:v>
                </c:pt>
                <c:pt idx="258">
                  <c:v>-0.02</c:v>
                </c:pt>
                <c:pt idx="259">
                  <c:v>-1.6E-2</c:v>
                </c:pt>
                <c:pt idx="260">
                  <c:v>-1.2999999999999999E-2</c:v>
                </c:pt>
                <c:pt idx="261">
                  <c:v>-1.4999999999999999E-2</c:v>
                </c:pt>
                <c:pt idx="262">
                  <c:v>-1.4999999999999999E-2</c:v>
                </c:pt>
                <c:pt idx="263">
                  <c:v>-1.4999999999999999E-2</c:v>
                </c:pt>
                <c:pt idx="264">
                  <c:v>-0.01</c:v>
                </c:pt>
                <c:pt idx="265">
                  <c:v>-8.9999999999999993E-3</c:v>
                </c:pt>
                <c:pt idx="266">
                  <c:v>-8.9999999999999993E-3</c:v>
                </c:pt>
                <c:pt idx="267">
                  <c:v>-6.0000000000000001E-3</c:v>
                </c:pt>
                <c:pt idx="268">
                  <c:v>-2E-3</c:v>
                </c:pt>
                <c:pt idx="269">
                  <c:v>1E-3</c:v>
                </c:pt>
                <c:pt idx="270">
                  <c:v>0</c:v>
                </c:pt>
                <c:pt idx="271">
                  <c:v>5.0000000000000001E-3</c:v>
                </c:pt>
                <c:pt idx="272">
                  <c:v>8.9999999999999993E-3</c:v>
                </c:pt>
                <c:pt idx="273">
                  <c:v>8.9999999999999993E-3</c:v>
                </c:pt>
                <c:pt idx="274">
                  <c:v>1.4999999999999999E-2</c:v>
                </c:pt>
                <c:pt idx="275">
                  <c:v>1.7999999999999999E-2</c:v>
                </c:pt>
                <c:pt idx="276">
                  <c:v>2.3E-2</c:v>
                </c:pt>
                <c:pt idx="277">
                  <c:v>2.7E-2</c:v>
                </c:pt>
                <c:pt idx="278">
                  <c:v>3.1E-2</c:v>
                </c:pt>
                <c:pt idx="279">
                  <c:v>3.2000000000000001E-2</c:v>
                </c:pt>
                <c:pt idx="280">
                  <c:v>3.5999999999999997E-2</c:v>
                </c:pt>
                <c:pt idx="281">
                  <c:v>3.9E-2</c:v>
                </c:pt>
                <c:pt idx="282">
                  <c:v>4.3999999999999997E-2</c:v>
                </c:pt>
                <c:pt idx="283">
                  <c:v>4.8000000000000001E-2</c:v>
                </c:pt>
                <c:pt idx="284">
                  <c:v>5.1999999999999998E-2</c:v>
                </c:pt>
                <c:pt idx="285">
                  <c:v>5.3999999999999999E-2</c:v>
                </c:pt>
                <c:pt idx="286">
                  <c:v>5.6000000000000001E-2</c:v>
                </c:pt>
                <c:pt idx="287">
                  <c:v>5.8000000000000003E-2</c:v>
                </c:pt>
                <c:pt idx="288">
                  <c:v>6.2E-2</c:v>
                </c:pt>
                <c:pt idx="289">
                  <c:v>6.5000000000000002E-2</c:v>
                </c:pt>
                <c:pt idx="290">
                  <c:v>6.9000000000000006E-2</c:v>
                </c:pt>
                <c:pt idx="291">
                  <c:v>7.0999999999999994E-2</c:v>
                </c:pt>
                <c:pt idx="292">
                  <c:v>7.1999999999999995E-2</c:v>
                </c:pt>
                <c:pt idx="293">
                  <c:v>7.5999999999999998E-2</c:v>
                </c:pt>
                <c:pt idx="294">
                  <c:v>7.6999999999999999E-2</c:v>
                </c:pt>
                <c:pt idx="295">
                  <c:v>7.5999999999999998E-2</c:v>
                </c:pt>
                <c:pt idx="296">
                  <c:v>7.4999999999999997E-2</c:v>
                </c:pt>
                <c:pt idx="297">
                  <c:v>7.3999999999999996E-2</c:v>
                </c:pt>
                <c:pt idx="298">
                  <c:v>7.2999999999999995E-2</c:v>
                </c:pt>
                <c:pt idx="299">
                  <c:v>7.5999999999999998E-2</c:v>
                </c:pt>
                <c:pt idx="300">
                  <c:v>7.9000000000000001E-2</c:v>
                </c:pt>
                <c:pt idx="301">
                  <c:v>8.1000000000000003E-2</c:v>
                </c:pt>
                <c:pt idx="302">
                  <c:v>8.4000000000000005E-2</c:v>
                </c:pt>
                <c:pt idx="303">
                  <c:v>8.5999999999999993E-2</c:v>
                </c:pt>
                <c:pt idx="304">
                  <c:v>0.09</c:v>
                </c:pt>
                <c:pt idx="305">
                  <c:v>9.5000000000000001E-2</c:v>
                </c:pt>
                <c:pt idx="306">
                  <c:v>9.8000000000000004E-2</c:v>
                </c:pt>
                <c:pt idx="307">
                  <c:v>0.10199999999999999</c:v>
                </c:pt>
                <c:pt idx="308">
                  <c:v>0.106</c:v>
                </c:pt>
                <c:pt idx="309">
                  <c:v>0.104</c:v>
                </c:pt>
                <c:pt idx="310">
                  <c:v>0.10199999999999999</c:v>
                </c:pt>
                <c:pt idx="311">
                  <c:v>0.10199999999999999</c:v>
                </c:pt>
                <c:pt idx="312">
                  <c:v>0.10100000000000001</c:v>
                </c:pt>
                <c:pt idx="313">
                  <c:v>0.1</c:v>
                </c:pt>
                <c:pt idx="314">
                  <c:v>9.6000000000000002E-2</c:v>
                </c:pt>
                <c:pt idx="315">
                  <c:v>9.5000000000000001E-2</c:v>
                </c:pt>
                <c:pt idx="316">
                  <c:v>9.8000000000000004E-2</c:v>
                </c:pt>
                <c:pt idx="317">
                  <c:v>0.10100000000000001</c:v>
                </c:pt>
                <c:pt idx="318">
                  <c:v>0.10199999999999999</c:v>
                </c:pt>
                <c:pt idx="319">
                  <c:v>0.10199999999999999</c:v>
                </c:pt>
                <c:pt idx="320">
                  <c:v>0.108</c:v>
                </c:pt>
                <c:pt idx="321">
                  <c:v>0.11</c:v>
                </c:pt>
                <c:pt idx="322">
                  <c:v>0.109</c:v>
                </c:pt>
                <c:pt idx="323">
                  <c:v>0.107</c:v>
                </c:pt>
                <c:pt idx="324">
                  <c:v>0.109</c:v>
                </c:pt>
                <c:pt idx="325">
                  <c:v>0.114</c:v>
                </c:pt>
                <c:pt idx="326">
                  <c:v>0.11899999999999999</c:v>
                </c:pt>
                <c:pt idx="327">
                  <c:v>0.11899999999999999</c:v>
                </c:pt>
                <c:pt idx="328">
                  <c:v>0.121</c:v>
                </c:pt>
                <c:pt idx="329">
                  <c:v>0.122</c:v>
                </c:pt>
                <c:pt idx="330">
                  <c:v>0.12</c:v>
                </c:pt>
                <c:pt idx="331">
                  <c:v>0.122</c:v>
                </c:pt>
                <c:pt idx="332">
                  <c:v>0.125</c:v>
                </c:pt>
                <c:pt idx="333">
                  <c:v>0.128</c:v>
                </c:pt>
                <c:pt idx="334">
                  <c:v>0.124</c:v>
                </c:pt>
                <c:pt idx="335">
                  <c:v>0.122</c:v>
                </c:pt>
                <c:pt idx="336">
                  <c:v>0.12</c:v>
                </c:pt>
                <c:pt idx="337">
                  <c:v>0.11799999999999999</c:v>
                </c:pt>
                <c:pt idx="338">
                  <c:v>0.11600000000000001</c:v>
                </c:pt>
                <c:pt idx="339">
                  <c:v>0.11700000000000001</c:v>
                </c:pt>
                <c:pt idx="340">
                  <c:v>0.114</c:v>
                </c:pt>
                <c:pt idx="341">
                  <c:v>0.113</c:v>
                </c:pt>
                <c:pt idx="342">
                  <c:v>0.113</c:v>
                </c:pt>
                <c:pt idx="343">
                  <c:v>0.111</c:v>
                </c:pt>
                <c:pt idx="344">
                  <c:v>0.112</c:v>
                </c:pt>
                <c:pt idx="345">
                  <c:v>0.113</c:v>
                </c:pt>
                <c:pt idx="346">
                  <c:v>0.115</c:v>
                </c:pt>
                <c:pt idx="347">
                  <c:v>0.11899999999999999</c:v>
                </c:pt>
                <c:pt idx="348">
                  <c:v>0.122</c:v>
                </c:pt>
                <c:pt idx="349">
                  <c:v>0.124</c:v>
                </c:pt>
                <c:pt idx="350">
                  <c:v>0.126</c:v>
                </c:pt>
                <c:pt idx="351">
                  <c:v>0.129</c:v>
                </c:pt>
                <c:pt idx="352">
                  <c:v>0.13300000000000001</c:v>
                </c:pt>
                <c:pt idx="353">
                  <c:v>0.13400000000000001</c:v>
                </c:pt>
                <c:pt idx="354">
                  <c:v>0.13600000000000001</c:v>
                </c:pt>
                <c:pt idx="355">
                  <c:v>0.13400000000000001</c:v>
                </c:pt>
                <c:pt idx="356">
                  <c:v>0.13300000000000001</c:v>
                </c:pt>
                <c:pt idx="357">
                  <c:v>0.13300000000000001</c:v>
                </c:pt>
                <c:pt idx="358">
                  <c:v>0.13100000000000001</c:v>
                </c:pt>
                <c:pt idx="359">
                  <c:v>0.129</c:v>
                </c:pt>
                <c:pt idx="360">
                  <c:v>0.128</c:v>
                </c:pt>
                <c:pt idx="361">
                  <c:v>0.125</c:v>
                </c:pt>
                <c:pt idx="362">
                  <c:v>0.123</c:v>
                </c:pt>
                <c:pt idx="363">
                  <c:v>0.123</c:v>
                </c:pt>
                <c:pt idx="364">
                  <c:v>0.129</c:v>
                </c:pt>
                <c:pt idx="365">
                  <c:v>0.13500000000000001</c:v>
                </c:pt>
                <c:pt idx="366">
                  <c:v>0.14299999999999999</c:v>
                </c:pt>
                <c:pt idx="367">
                  <c:v>0.14499999999999999</c:v>
                </c:pt>
                <c:pt idx="368">
                  <c:v>0.14499999999999999</c:v>
                </c:pt>
                <c:pt idx="369">
                  <c:v>0.14299999999999999</c:v>
                </c:pt>
                <c:pt idx="370">
                  <c:v>0.14099999999999999</c:v>
                </c:pt>
                <c:pt idx="371">
                  <c:v>0.14599999999999999</c:v>
                </c:pt>
                <c:pt idx="372">
                  <c:v>0.14799999999999999</c:v>
                </c:pt>
                <c:pt idx="373">
                  <c:v>0.152</c:v>
                </c:pt>
                <c:pt idx="374">
                  <c:v>0.154</c:v>
                </c:pt>
                <c:pt idx="375">
                  <c:v>0.156</c:v>
                </c:pt>
                <c:pt idx="376">
                  <c:v>0.16</c:v>
                </c:pt>
                <c:pt idx="377">
                  <c:v>0.16300000000000001</c:v>
                </c:pt>
                <c:pt idx="378">
                  <c:v>0.16500000000000001</c:v>
                </c:pt>
                <c:pt idx="379">
                  <c:v>0.16700000000000001</c:v>
                </c:pt>
                <c:pt idx="380">
                  <c:v>0.17</c:v>
                </c:pt>
                <c:pt idx="381">
                  <c:v>0.17199999999999999</c:v>
                </c:pt>
                <c:pt idx="382">
                  <c:v>0.17499999999999999</c:v>
                </c:pt>
                <c:pt idx="383">
                  <c:v>0.17699999999999999</c:v>
                </c:pt>
                <c:pt idx="384">
                  <c:v>0.17899999999999999</c:v>
                </c:pt>
                <c:pt idx="385">
                  <c:v>0.183</c:v>
                </c:pt>
                <c:pt idx="386">
                  <c:v>0.186</c:v>
                </c:pt>
                <c:pt idx="387">
                  <c:v>0.188</c:v>
                </c:pt>
                <c:pt idx="388">
                  <c:v>0.191</c:v>
                </c:pt>
                <c:pt idx="389">
                  <c:v>0.19400000000000001</c:v>
                </c:pt>
                <c:pt idx="390">
                  <c:v>0.191</c:v>
                </c:pt>
                <c:pt idx="391">
                  <c:v>0.188</c:v>
                </c:pt>
                <c:pt idx="392">
                  <c:v>0.186</c:v>
                </c:pt>
                <c:pt idx="393">
                  <c:v>0.186</c:v>
                </c:pt>
                <c:pt idx="394">
                  <c:v>0.188</c:v>
                </c:pt>
                <c:pt idx="395">
                  <c:v>0.187</c:v>
                </c:pt>
                <c:pt idx="396">
                  <c:v>0.186</c:v>
                </c:pt>
                <c:pt idx="397">
                  <c:v>0.191</c:v>
                </c:pt>
                <c:pt idx="398">
                  <c:v>0.192</c:v>
                </c:pt>
                <c:pt idx="399">
                  <c:v>0.19600000000000001</c:v>
                </c:pt>
                <c:pt idx="400">
                  <c:v>0.20599999999999999</c:v>
                </c:pt>
                <c:pt idx="401">
                  <c:v>0.21099999999999999</c:v>
                </c:pt>
                <c:pt idx="402">
                  <c:v>0.21199999999999999</c:v>
                </c:pt>
                <c:pt idx="403">
                  <c:v>0.217</c:v>
                </c:pt>
                <c:pt idx="404">
                  <c:v>0.222</c:v>
                </c:pt>
                <c:pt idx="405">
                  <c:v>0.224</c:v>
                </c:pt>
                <c:pt idx="406">
                  <c:v>0.22600000000000001</c:v>
                </c:pt>
                <c:pt idx="407">
                  <c:v>0.22800000000000001</c:v>
                </c:pt>
                <c:pt idx="408">
                  <c:v>0.22700000000000001</c:v>
                </c:pt>
                <c:pt idx="409">
                  <c:v>0.224</c:v>
                </c:pt>
                <c:pt idx="410">
                  <c:v>0.222</c:v>
                </c:pt>
                <c:pt idx="411">
                  <c:v>0.22</c:v>
                </c:pt>
                <c:pt idx="412">
                  <c:v>0.22</c:v>
                </c:pt>
                <c:pt idx="413">
                  <c:v>0.215</c:v>
                </c:pt>
                <c:pt idx="414">
                  <c:v>0.21299999999999999</c:v>
                </c:pt>
                <c:pt idx="415">
                  <c:v>0.21099999999999999</c:v>
                </c:pt>
                <c:pt idx="416">
                  <c:v>0.20899999999999999</c:v>
                </c:pt>
                <c:pt idx="417">
                  <c:v>0.20599999999999999</c:v>
                </c:pt>
                <c:pt idx="418">
                  <c:v>0.20699999999999999</c:v>
                </c:pt>
                <c:pt idx="419">
                  <c:v>0.20799999999999999</c:v>
                </c:pt>
                <c:pt idx="420">
                  <c:v>0.20499999999999999</c:v>
                </c:pt>
                <c:pt idx="421">
                  <c:v>0.20100000000000001</c:v>
                </c:pt>
                <c:pt idx="422">
                  <c:v>0.20200000000000001</c:v>
                </c:pt>
                <c:pt idx="423">
                  <c:v>0.20399999999999999</c:v>
                </c:pt>
                <c:pt idx="424">
                  <c:v>0.20599999999999999</c:v>
                </c:pt>
                <c:pt idx="425">
                  <c:v>0.20699999999999999</c:v>
                </c:pt>
                <c:pt idx="426">
                  <c:v>0.20899999999999999</c:v>
                </c:pt>
                <c:pt idx="427">
                  <c:v>0.20699999999999999</c:v>
                </c:pt>
                <c:pt idx="428">
                  <c:v>0.20499999999999999</c:v>
                </c:pt>
                <c:pt idx="429">
                  <c:v>0.20599999999999999</c:v>
                </c:pt>
                <c:pt idx="430">
                  <c:v>0.20599999999999999</c:v>
                </c:pt>
                <c:pt idx="431">
                  <c:v>0.20699999999999999</c:v>
                </c:pt>
                <c:pt idx="432">
                  <c:v>0.21</c:v>
                </c:pt>
                <c:pt idx="433">
                  <c:v>0.21199999999999999</c:v>
                </c:pt>
                <c:pt idx="434">
                  <c:v>0.215</c:v>
                </c:pt>
                <c:pt idx="435">
                  <c:v>0.215</c:v>
                </c:pt>
                <c:pt idx="436">
                  <c:v>0.216</c:v>
                </c:pt>
                <c:pt idx="437">
                  <c:v>0.21299999999999999</c:v>
                </c:pt>
                <c:pt idx="438">
                  <c:v>0.21</c:v>
                </c:pt>
                <c:pt idx="439">
                  <c:v>0.21199999999999999</c:v>
                </c:pt>
                <c:pt idx="440">
                  <c:v>0.214</c:v>
                </c:pt>
                <c:pt idx="441">
                  <c:v>0.217</c:v>
                </c:pt>
                <c:pt idx="442">
                  <c:v>0.218</c:v>
                </c:pt>
                <c:pt idx="443">
                  <c:v>0.217</c:v>
                </c:pt>
                <c:pt idx="444">
                  <c:v>0.219</c:v>
                </c:pt>
                <c:pt idx="445">
                  <c:v>0.218</c:v>
                </c:pt>
                <c:pt idx="446">
                  <c:v>0.215</c:v>
                </c:pt>
                <c:pt idx="447">
                  <c:v>0.214</c:v>
                </c:pt>
                <c:pt idx="448">
                  <c:v>0.21</c:v>
                </c:pt>
                <c:pt idx="449">
                  <c:v>0.20799999999999999</c:v>
                </c:pt>
                <c:pt idx="450">
                  <c:v>0.20799999999999999</c:v>
                </c:pt>
                <c:pt idx="451">
                  <c:v>0.20899999999999999</c:v>
                </c:pt>
                <c:pt idx="452">
                  <c:v>0.21099999999999999</c:v>
                </c:pt>
                <c:pt idx="453">
                  <c:v>0.21299999999999999</c:v>
                </c:pt>
                <c:pt idx="454">
                  <c:v>0.21299999999999999</c:v>
                </c:pt>
                <c:pt idx="455">
                  <c:v>0.216</c:v>
                </c:pt>
                <c:pt idx="456">
                  <c:v>0.218</c:v>
                </c:pt>
                <c:pt idx="457">
                  <c:v>0.218</c:v>
                </c:pt>
                <c:pt idx="458">
                  <c:v>0.215</c:v>
                </c:pt>
                <c:pt idx="459">
                  <c:v>0.21199999999999999</c:v>
                </c:pt>
                <c:pt idx="460">
                  <c:v>0.20799999999999999</c:v>
                </c:pt>
                <c:pt idx="461">
                  <c:v>0.20599999999999999</c:v>
                </c:pt>
                <c:pt idx="462">
                  <c:v>0.20399999999999999</c:v>
                </c:pt>
                <c:pt idx="463">
                  <c:v>0.19600000000000001</c:v>
                </c:pt>
                <c:pt idx="464">
                  <c:v>0.19</c:v>
                </c:pt>
                <c:pt idx="465">
                  <c:v>0.187</c:v>
                </c:pt>
                <c:pt idx="466">
                  <c:v>0.183</c:v>
                </c:pt>
                <c:pt idx="467">
                  <c:v>0.17899999999999999</c:v>
                </c:pt>
                <c:pt idx="468">
                  <c:v>0.17499999999999999</c:v>
                </c:pt>
                <c:pt idx="469">
                  <c:v>0.17399999999999999</c:v>
                </c:pt>
                <c:pt idx="470">
                  <c:v>0.17199999999999999</c:v>
                </c:pt>
                <c:pt idx="471">
                  <c:v>0.17199999999999999</c:v>
                </c:pt>
                <c:pt idx="472">
                  <c:v>0.16700000000000001</c:v>
                </c:pt>
                <c:pt idx="473">
                  <c:v>0.16400000000000001</c:v>
                </c:pt>
                <c:pt idx="474">
                  <c:v>0.16300000000000001</c:v>
                </c:pt>
                <c:pt idx="475">
                  <c:v>0.161</c:v>
                </c:pt>
                <c:pt idx="476">
                  <c:v>0.159</c:v>
                </c:pt>
                <c:pt idx="477">
                  <c:v>0.154</c:v>
                </c:pt>
                <c:pt idx="478">
                  <c:v>0.14699999999999999</c:v>
                </c:pt>
                <c:pt idx="479">
                  <c:v>0.14399999999999999</c:v>
                </c:pt>
                <c:pt idx="480">
                  <c:v>0.14399999999999999</c:v>
                </c:pt>
                <c:pt idx="481">
                  <c:v>0.14099999999999999</c:v>
                </c:pt>
                <c:pt idx="482">
                  <c:v>0.13700000000000001</c:v>
                </c:pt>
                <c:pt idx="483">
                  <c:v>0.13500000000000001</c:v>
                </c:pt>
                <c:pt idx="484">
                  <c:v>0.13500000000000001</c:v>
                </c:pt>
                <c:pt idx="485">
                  <c:v>0.128</c:v>
                </c:pt>
                <c:pt idx="486">
                  <c:v>0.127</c:v>
                </c:pt>
                <c:pt idx="487">
                  <c:v>0.121</c:v>
                </c:pt>
                <c:pt idx="488">
                  <c:v>0.115</c:v>
                </c:pt>
                <c:pt idx="489">
                  <c:v>0.105</c:v>
                </c:pt>
                <c:pt idx="490">
                  <c:v>9.4E-2</c:v>
                </c:pt>
                <c:pt idx="491">
                  <c:v>9.1999999999999998E-2</c:v>
                </c:pt>
                <c:pt idx="492">
                  <c:v>8.8999999999999996E-2</c:v>
                </c:pt>
                <c:pt idx="493">
                  <c:v>8.5999999999999993E-2</c:v>
                </c:pt>
                <c:pt idx="494">
                  <c:v>0.08</c:v>
                </c:pt>
                <c:pt idx="495">
                  <c:v>7.6999999999999999E-2</c:v>
                </c:pt>
                <c:pt idx="496">
                  <c:v>6.9000000000000006E-2</c:v>
                </c:pt>
                <c:pt idx="497">
                  <c:v>6.3E-2</c:v>
                </c:pt>
                <c:pt idx="498">
                  <c:v>5.3999999999999999E-2</c:v>
                </c:pt>
                <c:pt idx="499">
                  <c:v>4.9000000000000002E-2</c:v>
                </c:pt>
                <c:pt idx="500">
                  <c:v>4.4999999999999998E-2</c:v>
                </c:pt>
                <c:pt idx="501">
                  <c:v>3.5999999999999997E-2</c:v>
                </c:pt>
                <c:pt idx="502">
                  <c:v>3.2000000000000001E-2</c:v>
                </c:pt>
                <c:pt idx="503">
                  <c:v>3.4000000000000002E-2</c:v>
                </c:pt>
                <c:pt idx="504">
                  <c:v>2.8000000000000001E-2</c:v>
                </c:pt>
                <c:pt idx="505">
                  <c:v>2.7E-2</c:v>
                </c:pt>
                <c:pt idx="506">
                  <c:v>2.3E-2</c:v>
                </c:pt>
                <c:pt idx="507">
                  <c:v>1.9E-2</c:v>
                </c:pt>
                <c:pt idx="508">
                  <c:v>1.2E-2</c:v>
                </c:pt>
                <c:pt idx="509">
                  <c:v>8.9999999999999993E-3</c:v>
                </c:pt>
                <c:pt idx="510">
                  <c:v>4.0000000000000001E-3</c:v>
                </c:pt>
                <c:pt idx="511">
                  <c:v>0.01</c:v>
                </c:pt>
                <c:pt idx="512">
                  <c:v>8.9999999999999993E-3</c:v>
                </c:pt>
                <c:pt idx="513">
                  <c:v>1.0999999999999999E-2</c:v>
                </c:pt>
                <c:pt idx="514">
                  <c:v>1.2E-2</c:v>
                </c:pt>
                <c:pt idx="515">
                  <c:v>1.6E-2</c:v>
                </c:pt>
                <c:pt idx="516">
                  <c:v>1.2999999999999999E-2</c:v>
                </c:pt>
                <c:pt idx="517">
                  <c:v>2.3E-2</c:v>
                </c:pt>
                <c:pt idx="518">
                  <c:v>1.2999999999999999E-2</c:v>
                </c:pt>
                <c:pt idx="519">
                  <c:v>6.0000000000000001E-3</c:v>
                </c:pt>
                <c:pt idx="520">
                  <c:v>1.0999999999999999E-2</c:v>
                </c:pt>
                <c:pt idx="521">
                  <c:v>1.0999999999999999E-2</c:v>
                </c:pt>
                <c:pt idx="522">
                  <c:v>8.9999999999999993E-3</c:v>
                </c:pt>
                <c:pt idx="523">
                  <c:v>-2E-3</c:v>
                </c:pt>
                <c:pt idx="524">
                  <c:v>4.0000000000000001E-3</c:v>
                </c:pt>
                <c:pt idx="525">
                  <c:v>7.0000000000000001E-3</c:v>
                </c:pt>
                <c:pt idx="526">
                  <c:v>-6.0000000000000001E-3</c:v>
                </c:pt>
                <c:pt idx="527">
                  <c:v>-8.9999999999999993E-3</c:v>
                </c:pt>
                <c:pt idx="528">
                  <c:v>-8.9999999999999993E-3</c:v>
                </c:pt>
                <c:pt idx="529">
                  <c:v>-1E-3</c:v>
                </c:pt>
                <c:pt idx="530">
                  <c:v>-4.0000000000000001E-3</c:v>
                </c:pt>
                <c:pt idx="531">
                  <c:v>-2.1999999999999999E-2</c:v>
                </c:pt>
                <c:pt idx="532">
                  <c:v>-1E-3</c:v>
                </c:pt>
                <c:pt idx="533">
                  <c:v>-4.0000000000000001E-3</c:v>
                </c:pt>
                <c:pt idx="534">
                  <c:v>-7.0000000000000001E-3</c:v>
                </c:pt>
                <c:pt idx="535">
                  <c:v>-5.0000000000000001E-3</c:v>
                </c:pt>
                <c:pt idx="536">
                  <c:v>-8.0000000000000002E-3</c:v>
                </c:pt>
                <c:pt idx="537">
                  <c:v>-2E-3</c:v>
                </c:pt>
                <c:pt idx="538">
                  <c:v>-8.0000000000000002E-3</c:v>
                </c:pt>
                <c:pt idx="539">
                  <c:v>-6.0000000000000001E-3</c:v>
                </c:pt>
                <c:pt idx="540">
                  <c:v>-4.0000000000000001E-3</c:v>
                </c:pt>
                <c:pt idx="541">
                  <c:v>-5.0000000000000001E-3</c:v>
                </c:pt>
                <c:pt idx="542">
                  <c:v>-6.0000000000000001E-3</c:v>
                </c:pt>
                <c:pt idx="543">
                  <c:v>-1.4E-2</c:v>
                </c:pt>
                <c:pt idx="544">
                  <c:v>-1.4E-2</c:v>
                </c:pt>
                <c:pt idx="545">
                  <c:v>-1.2999999999999999E-2</c:v>
                </c:pt>
                <c:pt idx="546">
                  <c:v>-8.9999999999999993E-3</c:v>
                </c:pt>
                <c:pt idx="547">
                  <c:v>-8.9999999999999993E-3</c:v>
                </c:pt>
                <c:pt idx="548">
                  <c:v>-1.0999999999999999E-2</c:v>
                </c:pt>
                <c:pt idx="549">
                  <c:v>-3.0000000000000001E-3</c:v>
                </c:pt>
                <c:pt idx="550">
                  <c:v>-1.2999999999999999E-2</c:v>
                </c:pt>
                <c:pt idx="551">
                  <c:v>-1.2E-2</c:v>
                </c:pt>
                <c:pt idx="552">
                  <c:v>-1.7000000000000001E-2</c:v>
                </c:pt>
                <c:pt idx="553">
                  <c:v>-3.2000000000000001E-2</c:v>
                </c:pt>
                <c:pt idx="554">
                  <c:v>-3.7999999999999999E-2</c:v>
                </c:pt>
                <c:pt idx="555">
                  <c:v>-2.4E-2</c:v>
                </c:pt>
                <c:pt idx="556">
                  <c:v>-4.8000000000000001E-2</c:v>
                </c:pt>
                <c:pt idx="557">
                  <c:v>-3.5999999999999997E-2</c:v>
                </c:pt>
                <c:pt idx="558">
                  <c:v>-2.1999999999999999E-2</c:v>
                </c:pt>
                <c:pt idx="559">
                  <c:v>-5.8000000000000003E-2</c:v>
                </c:pt>
                <c:pt idx="560">
                  <c:v>-4.8000000000000001E-2</c:v>
                </c:pt>
                <c:pt idx="561">
                  <c:v>-4.5999999999999999E-2</c:v>
                </c:pt>
                <c:pt idx="562">
                  <c:v>-6.0999999999999999E-2</c:v>
                </c:pt>
                <c:pt idx="563">
                  <c:v>-4.2999999999999997E-2</c:v>
                </c:pt>
                <c:pt idx="564">
                  <c:v>-2.1000000000000001E-2</c:v>
                </c:pt>
                <c:pt idx="565">
                  <c:v>-2.4E-2</c:v>
                </c:pt>
                <c:pt idx="566">
                  <c:v>-3.4000000000000002E-2</c:v>
                </c:pt>
                <c:pt idx="567">
                  <c:v>-3.3000000000000002E-2</c:v>
                </c:pt>
                <c:pt idx="568">
                  <c:v>-3.1E-2</c:v>
                </c:pt>
                <c:pt idx="569">
                  <c:v>-4.4999999999999998E-2</c:v>
                </c:pt>
                <c:pt idx="570">
                  <c:v>-3.5000000000000003E-2</c:v>
                </c:pt>
                <c:pt idx="571">
                  <c:v>-2.8000000000000001E-2</c:v>
                </c:pt>
                <c:pt idx="572">
                  <c:v>-3.3000000000000002E-2</c:v>
                </c:pt>
                <c:pt idx="573">
                  <c:v>-1.4E-2</c:v>
                </c:pt>
                <c:pt idx="574">
                  <c:v>3.5000000000000003E-2</c:v>
                </c:pt>
                <c:pt idx="575">
                  <c:v>-3.3000000000000002E-2</c:v>
                </c:pt>
                <c:pt idx="576">
                  <c:v>-7.8E-2</c:v>
                </c:pt>
                <c:pt idx="577">
                  <c:v>1.4999999999999999E-2</c:v>
                </c:pt>
                <c:pt idx="578">
                  <c:v>-1.0999999999999999E-2</c:v>
                </c:pt>
                <c:pt idx="579">
                  <c:v>-7.2999999999999995E-2</c:v>
                </c:pt>
                <c:pt idx="580">
                  <c:v>-3.9E-2</c:v>
                </c:pt>
                <c:pt idx="581">
                  <c:v>-0.04</c:v>
                </c:pt>
                <c:pt idx="582">
                  <c:v>-0.02</c:v>
                </c:pt>
                <c:pt idx="583">
                  <c:v>3.0000000000000001E-3</c:v>
                </c:pt>
                <c:pt idx="584">
                  <c:v>-2.7E-2</c:v>
                </c:pt>
                <c:pt idx="585">
                  <c:v>-0.01</c:v>
                </c:pt>
                <c:pt idx="586">
                  <c:v>0.16300000000000001</c:v>
                </c:pt>
                <c:pt idx="587">
                  <c:v>0.19</c:v>
                </c:pt>
                <c:pt idx="588">
                  <c:v>0.27400000000000002</c:v>
                </c:pt>
                <c:pt idx="589">
                  <c:v>0.28399999999999997</c:v>
                </c:pt>
                <c:pt idx="590">
                  <c:v>0.35099999999999998</c:v>
                </c:pt>
                <c:pt idx="591">
                  <c:v>0.53200000000000003</c:v>
                </c:pt>
                <c:pt idx="592">
                  <c:v>0.76100000000000001</c:v>
                </c:pt>
                <c:pt idx="593">
                  <c:v>0.83099999999999996</c:v>
                </c:pt>
                <c:pt idx="594">
                  <c:v>0.99199999999999999</c:v>
                </c:pt>
                <c:pt idx="595">
                  <c:v>1.248</c:v>
                </c:pt>
                <c:pt idx="596">
                  <c:v>1.4550000000000001</c:v>
                </c:pt>
                <c:pt idx="597">
                  <c:v>1.8879999999999999</c:v>
                </c:pt>
                <c:pt idx="598">
                  <c:v>2.2280000000000002</c:v>
                </c:pt>
                <c:pt idx="599">
                  <c:v>2.508</c:v>
                </c:pt>
                <c:pt idx="600">
                  <c:v>3.0009999999999999</c:v>
                </c:pt>
                <c:pt idx="601">
                  <c:v>3.4180000000000001</c:v>
                </c:pt>
                <c:pt idx="602">
                  <c:v>3.8980000000000001</c:v>
                </c:pt>
                <c:pt idx="603">
                  <c:v>4.0759999999999996</c:v>
                </c:pt>
                <c:pt idx="604">
                  <c:v>4.391</c:v>
                </c:pt>
                <c:pt idx="605">
                  <c:v>4.7380000000000004</c:v>
                </c:pt>
                <c:pt idx="606">
                  <c:v>4.915</c:v>
                </c:pt>
                <c:pt idx="607">
                  <c:v>5.0010000000000003</c:v>
                </c:pt>
                <c:pt idx="608">
                  <c:v>5.0110000000000001</c:v>
                </c:pt>
                <c:pt idx="609">
                  <c:v>4.9509999999999996</c:v>
                </c:pt>
                <c:pt idx="610">
                  <c:v>4.8559999999999999</c:v>
                </c:pt>
                <c:pt idx="611">
                  <c:v>4.774</c:v>
                </c:pt>
                <c:pt idx="612">
                  <c:v>-0.28699999999999998</c:v>
                </c:pt>
                <c:pt idx="613">
                  <c:v>-0.309</c:v>
                </c:pt>
                <c:pt idx="614">
                  <c:v>-0.33500000000000002</c:v>
                </c:pt>
                <c:pt idx="615">
                  <c:v>-0.29899999999999999</c:v>
                </c:pt>
                <c:pt idx="616">
                  <c:v>-0.29299999999999998</c:v>
                </c:pt>
                <c:pt idx="617">
                  <c:v>-0.32100000000000001</c:v>
                </c:pt>
                <c:pt idx="618">
                  <c:v>-0.28399999999999997</c:v>
                </c:pt>
                <c:pt idx="619">
                  <c:v>-0.252</c:v>
                </c:pt>
                <c:pt idx="620">
                  <c:v>-0.27700000000000002</c:v>
                </c:pt>
                <c:pt idx="621">
                  <c:v>-0.33</c:v>
                </c:pt>
                <c:pt idx="622">
                  <c:v>-0.33300000000000002</c:v>
                </c:pt>
                <c:pt idx="623">
                  <c:v>-0.28699999999999998</c:v>
                </c:pt>
                <c:pt idx="624">
                  <c:v>-0.29299999999999998</c:v>
                </c:pt>
                <c:pt idx="625">
                  <c:v>-0.30399999999999999</c:v>
                </c:pt>
                <c:pt idx="626">
                  <c:v>-0.2</c:v>
                </c:pt>
                <c:pt idx="627">
                  <c:v>-0.13400000000000001</c:v>
                </c:pt>
                <c:pt idx="628">
                  <c:v>-0.13400000000000001</c:v>
                </c:pt>
                <c:pt idx="629">
                  <c:v>-0.106</c:v>
                </c:pt>
                <c:pt idx="630">
                  <c:v>-3.5999999999999997E-2</c:v>
                </c:pt>
                <c:pt idx="631">
                  <c:v>8.8999999999999996E-2</c:v>
                </c:pt>
                <c:pt idx="632">
                  <c:v>0.14899999999999999</c:v>
                </c:pt>
                <c:pt idx="633">
                  <c:v>0.28100000000000003</c:v>
                </c:pt>
                <c:pt idx="634">
                  <c:v>0.36799999999999999</c:v>
                </c:pt>
                <c:pt idx="635">
                  <c:v>0.39400000000000002</c:v>
                </c:pt>
                <c:pt idx="636">
                  <c:v>0.56799999999999995</c:v>
                </c:pt>
                <c:pt idx="637">
                  <c:v>0.69599999999999995</c:v>
                </c:pt>
                <c:pt idx="638">
                  <c:v>0.88800000000000001</c:v>
                </c:pt>
                <c:pt idx="639">
                  <c:v>1.1299999999999999</c:v>
                </c:pt>
                <c:pt idx="640">
                  <c:v>1.38</c:v>
                </c:pt>
                <c:pt idx="641">
                  <c:v>1.57</c:v>
                </c:pt>
                <c:pt idx="642">
                  <c:v>1.637</c:v>
                </c:pt>
                <c:pt idx="643">
                  <c:v>1.7849999999999999</c:v>
                </c:pt>
                <c:pt idx="644">
                  <c:v>1.903</c:v>
                </c:pt>
                <c:pt idx="645">
                  <c:v>1.923</c:v>
                </c:pt>
                <c:pt idx="646">
                  <c:v>1.9550000000000001</c:v>
                </c:pt>
                <c:pt idx="647">
                  <c:v>1.99</c:v>
                </c:pt>
                <c:pt idx="648">
                  <c:v>1.97</c:v>
                </c:pt>
                <c:pt idx="649">
                  <c:v>1.921</c:v>
                </c:pt>
                <c:pt idx="650">
                  <c:v>1.774</c:v>
                </c:pt>
                <c:pt idx="651">
                  <c:v>1.536</c:v>
                </c:pt>
                <c:pt idx="652">
                  <c:v>1.121</c:v>
                </c:pt>
                <c:pt idx="653">
                  <c:v>0.70799999999999996</c:v>
                </c:pt>
                <c:pt idx="654">
                  <c:v>0.14199999999999999</c:v>
                </c:pt>
                <c:pt idx="655">
                  <c:v>-0.377</c:v>
                </c:pt>
                <c:pt idx="656">
                  <c:v>-0.67300000000000004</c:v>
                </c:pt>
                <c:pt idx="657">
                  <c:v>-1.0049999999999999</c:v>
                </c:pt>
                <c:pt idx="658">
                  <c:v>-0.79100000000000004</c:v>
                </c:pt>
                <c:pt idx="659">
                  <c:v>-0.251</c:v>
                </c:pt>
                <c:pt idx="660">
                  <c:v>3.0000000000000001E-3</c:v>
                </c:pt>
                <c:pt idx="661">
                  <c:v>0.15</c:v>
                </c:pt>
                <c:pt idx="662">
                  <c:v>0.32900000000000001</c:v>
                </c:pt>
                <c:pt idx="663">
                  <c:v>0.308</c:v>
                </c:pt>
                <c:pt idx="664">
                  <c:v>0.20300000000000001</c:v>
                </c:pt>
                <c:pt idx="665">
                  <c:v>0.17299999999999999</c:v>
                </c:pt>
                <c:pt idx="666">
                  <c:v>0.17399999999999999</c:v>
                </c:pt>
                <c:pt idx="667">
                  <c:v>0.32600000000000001</c:v>
                </c:pt>
                <c:pt idx="668">
                  <c:v>0.57499999999999996</c:v>
                </c:pt>
                <c:pt idx="669">
                  <c:v>0.94299999999999995</c:v>
                </c:pt>
                <c:pt idx="670">
                  <c:v>1.2689999999999999</c:v>
                </c:pt>
                <c:pt idx="671">
                  <c:v>1.762</c:v>
                </c:pt>
                <c:pt idx="672">
                  <c:v>2.101</c:v>
                </c:pt>
                <c:pt idx="673">
                  <c:v>2.4020000000000001</c:v>
                </c:pt>
                <c:pt idx="674">
                  <c:v>2.4940000000000002</c:v>
                </c:pt>
                <c:pt idx="675">
                  <c:v>2.5539999999999998</c:v>
                </c:pt>
                <c:pt idx="676">
                  <c:v>2.5710000000000002</c:v>
                </c:pt>
                <c:pt idx="677">
                  <c:v>2.5459999999999998</c:v>
                </c:pt>
                <c:pt idx="678">
                  <c:v>2.5579999999999998</c:v>
                </c:pt>
                <c:pt idx="679">
                  <c:v>2.57</c:v>
                </c:pt>
                <c:pt idx="680">
                  <c:v>2.6179999999999999</c:v>
                </c:pt>
                <c:pt idx="681">
                  <c:v>2.6749999999999998</c:v>
                </c:pt>
                <c:pt idx="682">
                  <c:v>2.6579999999999999</c:v>
                </c:pt>
                <c:pt idx="683">
                  <c:v>2.5409999999999999</c:v>
                </c:pt>
                <c:pt idx="684">
                  <c:v>2.4460000000000002</c:v>
                </c:pt>
                <c:pt idx="685">
                  <c:v>2.3610000000000002</c:v>
                </c:pt>
                <c:pt idx="686">
                  <c:v>2.274</c:v>
                </c:pt>
                <c:pt idx="687">
                  <c:v>2.2200000000000002</c:v>
                </c:pt>
                <c:pt idx="688">
                  <c:v>2.16</c:v>
                </c:pt>
                <c:pt idx="689">
                  <c:v>2.1280000000000001</c:v>
                </c:pt>
                <c:pt idx="690">
                  <c:v>1.964</c:v>
                </c:pt>
                <c:pt idx="691">
                  <c:v>1.742</c:v>
                </c:pt>
                <c:pt idx="692">
                  <c:v>1.536</c:v>
                </c:pt>
                <c:pt idx="693">
                  <c:v>1.504</c:v>
                </c:pt>
                <c:pt idx="694">
                  <c:v>1.3560000000000001</c:v>
                </c:pt>
                <c:pt idx="695">
                  <c:v>1.2529999999999999</c:v>
                </c:pt>
                <c:pt idx="696">
                  <c:v>1.204</c:v>
                </c:pt>
                <c:pt idx="697">
                  <c:v>1.163</c:v>
                </c:pt>
                <c:pt idx="698">
                  <c:v>1.21</c:v>
                </c:pt>
                <c:pt idx="699">
                  <c:v>1.232</c:v>
                </c:pt>
                <c:pt idx="700">
                  <c:v>1.266</c:v>
                </c:pt>
                <c:pt idx="701">
                  <c:v>1.3740000000000001</c:v>
                </c:pt>
                <c:pt idx="702">
                  <c:v>1.3580000000000001</c:v>
                </c:pt>
                <c:pt idx="703">
                  <c:v>1.3069999999999999</c:v>
                </c:pt>
                <c:pt idx="704">
                  <c:v>1.3049999999999999</c:v>
                </c:pt>
                <c:pt idx="705">
                  <c:v>1.3660000000000001</c:v>
                </c:pt>
                <c:pt idx="706">
                  <c:v>1.39</c:v>
                </c:pt>
                <c:pt idx="707">
                  <c:v>1.411</c:v>
                </c:pt>
                <c:pt idx="708">
                  <c:v>1.5009999999999999</c:v>
                </c:pt>
                <c:pt idx="709">
                  <c:v>1.5089999999999999</c:v>
                </c:pt>
                <c:pt idx="710">
                  <c:v>1.5089999999999999</c:v>
                </c:pt>
                <c:pt idx="711">
                  <c:v>1.389</c:v>
                </c:pt>
                <c:pt idx="712">
                  <c:v>1.357</c:v>
                </c:pt>
                <c:pt idx="713">
                  <c:v>1.008</c:v>
                </c:pt>
                <c:pt idx="714">
                  <c:v>0.79</c:v>
                </c:pt>
                <c:pt idx="715">
                  <c:v>0.39500000000000002</c:v>
                </c:pt>
                <c:pt idx="716">
                  <c:v>3.2000000000000001E-2</c:v>
                </c:pt>
                <c:pt idx="717">
                  <c:v>-0.125</c:v>
                </c:pt>
                <c:pt idx="718">
                  <c:v>-0.41699999999999998</c:v>
                </c:pt>
                <c:pt idx="719">
                  <c:v>-0.48199999999999998</c:v>
                </c:pt>
                <c:pt idx="720">
                  <c:v>-0.77900000000000003</c:v>
                </c:pt>
                <c:pt idx="721">
                  <c:v>-0.81100000000000005</c:v>
                </c:pt>
                <c:pt idx="722">
                  <c:v>-0.70399999999999996</c:v>
                </c:pt>
                <c:pt idx="723">
                  <c:v>-0.42599999999999999</c:v>
                </c:pt>
                <c:pt idx="724">
                  <c:v>-0.17699999999999999</c:v>
                </c:pt>
                <c:pt idx="725">
                  <c:v>0.29699999999999999</c:v>
                </c:pt>
                <c:pt idx="726">
                  <c:v>1.881</c:v>
                </c:pt>
                <c:pt idx="727">
                  <c:v>2.847</c:v>
                </c:pt>
                <c:pt idx="728">
                  <c:v>3.0659999999999998</c:v>
                </c:pt>
                <c:pt idx="729">
                  <c:v>3.3460000000000001</c:v>
                </c:pt>
                <c:pt idx="730">
                  <c:v>3.7839999999999998</c:v>
                </c:pt>
                <c:pt idx="731">
                  <c:v>3.9740000000000002</c:v>
                </c:pt>
                <c:pt idx="732">
                  <c:v>4.05</c:v>
                </c:pt>
                <c:pt idx="733">
                  <c:v>4.3170000000000002</c:v>
                </c:pt>
                <c:pt idx="734">
                  <c:v>4.4820000000000002</c:v>
                </c:pt>
                <c:pt idx="735">
                  <c:v>4.375</c:v>
                </c:pt>
                <c:pt idx="736">
                  <c:v>4.032</c:v>
                </c:pt>
                <c:pt idx="737">
                  <c:v>3.6560000000000001</c:v>
                </c:pt>
                <c:pt idx="738">
                  <c:v>3.2370000000000001</c:v>
                </c:pt>
                <c:pt idx="739">
                  <c:v>2.5950000000000002</c:v>
                </c:pt>
                <c:pt idx="740">
                  <c:v>2.266</c:v>
                </c:pt>
                <c:pt idx="741">
                  <c:v>1.8009999999999999</c:v>
                </c:pt>
                <c:pt idx="742">
                  <c:v>1.506</c:v>
                </c:pt>
                <c:pt idx="743">
                  <c:v>1.28</c:v>
                </c:pt>
                <c:pt idx="744">
                  <c:v>1.0189999999999999</c:v>
                </c:pt>
                <c:pt idx="745">
                  <c:v>0.69699999999999995</c:v>
                </c:pt>
                <c:pt idx="746">
                  <c:v>0.505</c:v>
                </c:pt>
                <c:pt idx="747">
                  <c:v>0.312</c:v>
                </c:pt>
                <c:pt idx="748">
                  <c:v>6.0999999999999999E-2</c:v>
                </c:pt>
                <c:pt idx="749">
                  <c:v>-4.1000000000000002E-2</c:v>
                </c:pt>
                <c:pt idx="750">
                  <c:v>-0.08</c:v>
                </c:pt>
                <c:pt idx="751">
                  <c:v>-2.3E-2</c:v>
                </c:pt>
                <c:pt idx="752">
                  <c:v>0.439</c:v>
                </c:pt>
                <c:pt idx="753">
                  <c:v>1.129</c:v>
                </c:pt>
                <c:pt idx="754">
                  <c:v>1.7589999999999999</c:v>
                </c:pt>
                <c:pt idx="755">
                  <c:v>2.117</c:v>
                </c:pt>
                <c:pt idx="756">
                  <c:v>2.4119999999999999</c:v>
                </c:pt>
                <c:pt idx="757">
                  <c:v>2.637</c:v>
                </c:pt>
                <c:pt idx="758">
                  <c:v>2.6150000000000002</c:v>
                </c:pt>
                <c:pt idx="759">
                  <c:v>2.4849999999999999</c:v>
                </c:pt>
                <c:pt idx="760">
                  <c:v>2.2559999999999998</c:v>
                </c:pt>
                <c:pt idx="761">
                  <c:v>1.93</c:v>
                </c:pt>
                <c:pt idx="762">
                  <c:v>1.8480000000000001</c:v>
                </c:pt>
                <c:pt idx="763">
                  <c:v>1.3140000000000001</c:v>
                </c:pt>
                <c:pt idx="764">
                  <c:v>1.2430000000000001</c:v>
                </c:pt>
                <c:pt idx="765">
                  <c:v>1.2829999999999999</c:v>
                </c:pt>
                <c:pt idx="766">
                  <c:v>1.351</c:v>
                </c:pt>
                <c:pt idx="767">
                  <c:v>1.39</c:v>
                </c:pt>
                <c:pt idx="768">
                  <c:v>1.3109999999999999</c:v>
                </c:pt>
                <c:pt idx="769">
                  <c:v>1.1859999999999999</c:v>
                </c:pt>
                <c:pt idx="770">
                  <c:v>0.995</c:v>
                </c:pt>
                <c:pt idx="771">
                  <c:v>0.78900000000000003</c:v>
                </c:pt>
                <c:pt idx="772">
                  <c:v>0.66100000000000003</c:v>
                </c:pt>
                <c:pt idx="773">
                  <c:v>0.68200000000000005</c:v>
                </c:pt>
                <c:pt idx="774">
                  <c:v>1.704</c:v>
                </c:pt>
                <c:pt idx="775">
                  <c:v>2.7559999999999998</c:v>
                </c:pt>
                <c:pt idx="776">
                  <c:v>3.75</c:v>
                </c:pt>
                <c:pt idx="777">
                  <c:v>4.4480000000000004</c:v>
                </c:pt>
                <c:pt idx="778">
                  <c:v>5.3529999999999998</c:v>
                </c:pt>
                <c:pt idx="779">
                  <c:v>5.3550000000000004</c:v>
                </c:pt>
                <c:pt idx="780">
                  <c:v>5.109</c:v>
                </c:pt>
                <c:pt idx="781">
                  <c:v>4.9219999999999997</c:v>
                </c:pt>
                <c:pt idx="782">
                  <c:v>4.9980000000000002</c:v>
                </c:pt>
                <c:pt idx="783">
                  <c:v>5.476</c:v>
                </c:pt>
                <c:pt idx="784">
                  <c:v>6.2930000000000001</c:v>
                </c:pt>
                <c:pt idx="785">
                  <c:v>6.5279999999999996</c:v>
                </c:pt>
                <c:pt idx="786">
                  <c:v>6.3520000000000003</c:v>
                </c:pt>
                <c:pt idx="787">
                  <c:v>6.0940000000000003</c:v>
                </c:pt>
                <c:pt idx="788">
                  <c:v>5.7060000000000004</c:v>
                </c:pt>
                <c:pt idx="789">
                  <c:v>5.6779999999999999</c:v>
                </c:pt>
                <c:pt idx="790">
                  <c:v>5.8639999999999999</c:v>
                </c:pt>
                <c:pt idx="791">
                  <c:v>6.1319999999999997</c:v>
                </c:pt>
                <c:pt idx="792">
                  <c:v>6.28</c:v>
                </c:pt>
                <c:pt idx="793">
                  <c:v>6.3780000000000001</c:v>
                </c:pt>
                <c:pt idx="794">
                  <c:v>6.8170000000000002</c:v>
                </c:pt>
                <c:pt idx="795">
                  <c:v>7.8470000000000004</c:v>
                </c:pt>
                <c:pt idx="796">
                  <c:v>8.1839999999999993</c:v>
                </c:pt>
                <c:pt idx="797">
                  <c:v>7.91</c:v>
                </c:pt>
                <c:pt idx="798">
                  <c:v>7.6559999999999997</c:v>
                </c:pt>
                <c:pt idx="799">
                  <c:v>7.0609999999999999</c:v>
                </c:pt>
                <c:pt idx="800">
                  <c:v>7.0229999999999997</c:v>
                </c:pt>
                <c:pt idx="801">
                  <c:v>7.74</c:v>
                </c:pt>
                <c:pt idx="802">
                  <c:v>8.0039999999999996</c:v>
                </c:pt>
                <c:pt idx="803">
                  <c:v>8.0139999999999993</c:v>
                </c:pt>
                <c:pt idx="804">
                  <c:v>7.835</c:v>
                </c:pt>
                <c:pt idx="805">
                  <c:v>7.81</c:v>
                </c:pt>
                <c:pt idx="806">
                  <c:v>7.7649999999999997</c:v>
                </c:pt>
                <c:pt idx="807">
                  <c:v>7.6310000000000002</c:v>
                </c:pt>
                <c:pt idx="808">
                  <c:v>7.4109999999999996</c:v>
                </c:pt>
                <c:pt idx="809">
                  <c:v>7.218</c:v>
                </c:pt>
                <c:pt idx="810">
                  <c:v>7.0010000000000003</c:v>
                </c:pt>
                <c:pt idx="811">
                  <c:v>6.7240000000000002</c:v>
                </c:pt>
                <c:pt idx="812">
                  <c:v>6.3520000000000003</c:v>
                </c:pt>
                <c:pt idx="813">
                  <c:v>6.0419999999999998</c:v>
                </c:pt>
                <c:pt idx="814">
                  <c:v>5.4619999999999997</c:v>
                </c:pt>
                <c:pt idx="815">
                  <c:v>5.0270000000000001</c:v>
                </c:pt>
                <c:pt idx="816">
                  <c:v>4.3639999999999999</c:v>
                </c:pt>
                <c:pt idx="817">
                  <c:v>3.9449999999999998</c:v>
                </c:pt>
                <c:pt idx="818">
                  <c:v>3.6739999999999999</c:v>
                </c:pt>
                <c:pt idx="819">
                  <c:v>3.3330000000000002</c:v>
                </c:pt>
                <c:pt idx="820">
                  <c:v>2.226</c:v>
                </c:pt>
                <c:pt idx="821">
                  <c:v>1.5760000000000001</c:v>
                </c:pt>
                <c:pt idx="822">
                  <c:v>0.84</c:v>
                </c:pt>
                <c:pt idx="823">
                  <c:v>0.38800000000000001</c:v>
                </c:pt>
                <c:pt idx="824">
                  <c:v>-0.26700000000000002</c:v>
                </c:pt>
                <c:pt idx="825">
                  <c:v>-0.38400000000000001</c:v>
                </c:pt>
                <c:pt idx="826">
                  <c:v>-1.333</c:v>
                </c:pt>
                <c:pt idx="827">
                  <c:v>-1.76</c:v>
                </c:pt>
                <c:pt idx="828">
                  <c:v>-2.57</c:v>
                </c:pt>
                <c:pt idx="829">
                  <c:v>-2.867</c:v>
                </c:pt>
                <c:pt idx="830">
                  <c:v>-3.0859999999999999</c:v>
                </c:pt>
                <c:pt idx="831">
                  <c:v>-3.492</c:v>
                </c:pt>
                <c:pt idx="832">
                  <c:v>-3.964</c:v>
                </c:pt>
                <c:pt idx="833">
                  <c:v>-4.1900000000000004</c:v>
                </c:pt>
                <c:pt idx="834">
                  <c:v>-4.3620000000000001</c:v>
                </c:pt>
                <c:pt idx="835">
                  <c:v>-4.6509999999999998</c:v>
                </c:pt>
                <c:pt idx="836">
                  <c:v>-4.6970000000000001</c:v>
                </c:pt>
                <c:pt idx="837">
                  <c:v>-4.9889999999999999</c:v>
                </c:pt>
                <c:pt idx="838">
                  <c:v>-5.0659999999999998</c:v>
                </c:pt>
                <c:pt idx="839">
                  <c:v>-5.0629999999999997</c:v>
                </c:pt>
                <c:pt idx="840">
                  <c:v>-5.14</c:v>
                </c:pt>
                <c:pt idx="841">
                  <c:v>-5.1429999999999998</c:v>
                </c:pt>
                <c:pt idx="842">
                  <c:v>-5.1210000000000004</c:v>
                </c:pt>
                <c:pt idx="843">
                  <c:v>-5.1180000000000003</c:v>
                </c:pt>
                <c:pt idx="844">
                  <c:v>-5.0679999999999996</c:v>
                </c:pt>
                <c:pt idx="845">
                  <c:v>-4.7560000000000002</c:v>
                </c:pt>
                <c:pt idx="846">
                  <c:v>-4.6340000000000003</c:v>
                </c:pt>
                <c:pt idx="847">
                  <c:v>-4.5170000000000003</c:v>
                </c:pt>
                <c:pt idx="848">
                  <c:v>-4.125</c:v>
                </c:pt>
                <c:pt idx="849">
                  <c:v>-3.4790000000000001</c:v>
                </c:pt>
                <c:pt idx="850">
                  <c:v>-3.399</c:v>
                </c:pt>
                <c:pt idx="851">
                  <c:v>-3.34</c:v>
                </c:pt>
                <c:pt idx="852">
                  <c:v>-3.3210000000000002</c:v>
                </c:pt>
                <c:pt idx="853">
                  <c:v>-3.2370000000000001</c:v>
                </c:pt>
                <c:pt idx="854">
                  <c:v>-2.94</c:v>
                </c:pt>
                <c:pt idx="855">
                  <c:v>-1.89</c:v>
                </c:pt>
                <c:pt idx="856">
                  <c:v>-1.19</c:v>
                </c:pt>
                <c:pt idx="857">
                  <c:v>-0.79100000000000004</c:v>
                </c:pt>
                <c:pt idx="858">
                  <c:v>-0.75600000000000001</c:v>
                </c:pt>
                <c:pt idx="859">
                  <c:v>-0.95</c:v>
                </c:pt>
                <c:pt idx="860">
                  <c:v>-1.579</c:v>
                </c:pt>
                <c:pt idx="861">
                  <c:v>-1.7310000000000001</c:v>
                </c:pt>
                <c:pt idx="862">
                  <c:v>-2.0019999999999998</c:v>
                </c:pt>
                <c:pt idx="863">
                  <c:v>-2.7040000000000002</c:v>
                </c:pt>
                <c:pt idx="864">
                  <c:v>-2.7879999999999998</c:v>
                </c:pt>
                <c:pt idx="865">
                  <c:v>-2.8450000000000002</c:v>
                </c:pt>
                <c:pt idx="866">
                  <c:v>-2.8879999999999999</c:v>
                </c:pt>
                <c:pt idx="867">
                  <c:v>-2.8940000000000001</c:v>
                </c:pt>
                <c:pt idx="868">
                  <c:v>-2.8490000000000002</c:v>
                </c:pt>
                <c:pt idx="869">
                  <c:v>-2.794</c:v>
                </c:pt>
                <c:pt idx="870">
                  <c:v>-2.6680000000000001</c:v>
                </c:pt>
                <c:pt idx="871">
                  <c:v>-2.008</c:v>
                </c:pt>
                <c:pt idx="872">
                  <c:v>-1.7150000000000001</c:v>
                </c:pt>
                <c:pt idx="873">
                  <c:v>-1.2969999999999999</c:v>
                </c:pt>
                <c:pt idx="874">
                  <c:v>-1.2450000000000001</c:v>
                </c:pt>
                <c:pt idx="875">
                  <c:v>-1.081</c:v>
                </c:pt>
                <c:pt idx="876">
                  <c:v>-0.98299999999999998</c:v>
                </c:pt>
                <c:pt idx="877">
                  <c:v>-1.0029999999999999</c:v>
                </c:pt>
                <c:pt idx="878">
                  <c:v>-1.0329999999999999</c:v>
                </c:pt>
                <c:pt idx="879">
                  <c:v>-1.054</c:v>
                </c:pt>
                <c:pt idx="880">
                  <c:v>-1.1439999999999999</c:v>
                </c:pt>
                <c:pt idx="881">
                  <c:v>-1.151</c:v>
                </c:pt>
                <c:pt idx="882">
                  <c:v>-1.1399999999999999</c:v>
                </c:pt>
                <c:pt idx="883">
                  <c:v>-1.1339999999999999</c:v>
                </c:pt>
                <c:pt idx="884">
                  <c:v>-1.0569999999999999</c:v>
                </c:pt>
                <c:pt idx="885">
                  <c:v>-1.6339999999999999</c:v>
                </c:pt>
                <c:pt idx="886">
                  <c:v>-0.85099999999999998</c:v>
                </c:pt>
                <c:pt idx="887">
                  <c:v>-1.403</c:v>
                </c:pt>
                <c:pt idx="888">
                  <c:v>-1.4570000000000001</c:v>
                </c:pt>
                <c:pt idx="889">
                  <c:v>-1.915</c:v>
                </c:pt>
                <c:pt idx="890">
                  <c:v>-2.0640000000000001</c:v>
                </c:pt>
                <c:pt idx="891">
                  <c:v>-2.0760000000000001</c:v>
                </c:pt>
                <c:pt idx="892">
                  <c:v>-2.2360000000000002</c:v>
                </c:pt>
                <c:pt idx="893">
                  <c:v>-2.2509999999999999</c:v>
                </c:pt>
                <c:pt idx="894">
                  <c:v>-2.2519999999999998</c:v>
                </c:pt>
                <c:pt idx="895">
                  <c:v>-2.238</c:v>
                </c:pt>
                <c:pt idx="896">
                  <c:v>-2.0779999999999998</c:v>
                </c:pt>
                <c:pt idx="897">
                  <c:v>-2.085</c:v>
                </c:pt>
                <c:pt idx="898">
                  <c:v>-2.0990000000000002</c:v>
                </c:pt>
                <c:pt idx="899">
                  <c:v>-2.113</c:v>
                </c:pt>
                <c:pt idx="900">
                  <c:v>-2.1509999999999998</c:v>
                </c:pt>
                <c:pt idx="901">
                  <c:v>-1.853</c:v>
                </c:pt>
                <c:pt idx="902">
                  <c:v>-1.911</c:v>
                </c:pt>
                <c:pt idx="903">
                  <c:v>-1.4830000000000001</c:v>
                </c:pt>
                <c:pt idx="904">
                  <c:v>-1.2709999999999999</c:v>
                </c:pt>
                <c:pt idx="905">
                  <c:v>-0.22600000000000001</c:v>
                </c:pt>
                <c:pt idx="906">
                  <c:v>-5.1999999999999998E-2</c:v>
                </c:pt>
                <c:pt idx="907">
                  <c:v>0.68799999999999994</c:v>
                </c:pt>
                <c:pt idx="908">
                  <c:v>0.28100000000000003</c:v>
                </c:pt>
                <c:pt idx="909">
                  <c:v>3.2000000000000001E-2</c:v>
                </c:pt>
                <c:pt idx="910">
                  <c:v>-1.419</c:v>
                </c:pt>
                <c:pt idx="911">
                  <c:v>-2.468</c:v>
                </c:pt>
                <c:pt idx="912">
                  <c:v>-2.6230000000000002</c:v>
                </c:pt>
                <c:pt idx="913">
                  <c:v>-2.6789999999999998</c:v>
                </c:pt>
                <c:pt idx="914">
                  <c:v>-2.09</c:v>
                </c:pt>
                <c:pt idx="915">
                  <c:v>-2.0739999999999998</c:v>
                </c:pt>
                <c:pt idx="916">
                  <c:v>-2.1659999999999999</c:v>
                </c:pt>
                <c:pt idx="917">
                  <c:v>-2.6920000000000002</c:v>
                </c:pt>
                <c:pt idx="918">
                  <c:v>-2.6840000000000002</c:v>
                </c:pt>
                <c:pt idx="919">
                  <c:v>-2.4550000000000001</c:v>
                </c:pt>
                <c:pt idx="920">
                  <c:v>-2.3159999999999998</c:v>
                </c:pt>
                <c:pt idx="921">
                  <c:v>-2.2229999999999999</c:v>
                </c:pt>
                <c:pt idx="922">
                  <c:v>0.56299999999999994</c:v>
                </c:pt>
                <c:pt idx="923">
                  <c:v>0.96499999999999997</c:v>
                </c:pt>
                <c:pt idx="924">
                  <c:v>0.437</c:v>
                </c:pt>
                <c:pt idx="925">
                  <c:v>0.33400000000000002</c:v>
                </c:pt>
                <c:pt idx="926">
                  <c:v>0.16</c:v>
                </c:pt>
                <c:pt idx="927">
                  <c:v>-0.72399999999999998</c:v>
                </c:pt>
                <c:pt idx="928">
                  <c:v>-0.82699999999999996</c:v>
                </c:pt>
                <c:pt idx="929">
                  <c:v>-1.109</c:v>
                </c:pt>
                <c:pt idx="930">
                  <c:v>-2.371</c:v>
                </c:pt>
                <c:pt idx="931">
                  <c:v>-2.63</c:v>
                </c:pt>
                <c:pt idx="932">
                  <c:v>-2.8490000000000002</c:v>
                </c:pt>
                <c:pt idx="933">
                  <c:v>-4.45</c:v>
                </c:pt>
                <c:pt idx="934">
                  <c:v>-4.3730000000000002</c:v>
                </c:pt>
                <c:pt idx="935">
                  <c:v>-2.2440000000000002</c:v>
                </c:pt>
                <c:pt idx="936">
                  <c:v>-2.0990000000000002</c:v>
                </c:pt>
                <c:pt idx="937">
                  <c:v>-1.7330000000000001</c:v>
                </c:pt>
                <c:pt idx="938">
                  <c:v>-1.5980000000000001</c:v>
                </c:pt>
                <c:pt idx="939">
                  <c:v>-1.571</c:v>
                </c:pt>
                <c:pt idx="940">
                  <c:v>-1.571</c:v>
                </c:pt>
                <c:pt idx="941">
                  <c:v>-1.5069999999999999</c:v>
                </c:pt>
                <c:pt idx="942">
                  <c:v>-1.4690000000000001</c:v>
                </c:pt>
                <c:pt idx="943">
                  <c:v>-1.4650000000000001</c:v>
                </c:pt>
                <c:pt idx="944">
                  <c:v>-1.446</c:v>
                </c:pt>
                <c:pt idx="945">
                  <c:v>-1.4239999999999999</c:v>
                </c:pt>
                <c:pt idx="946">
                  <c:v>-1.4179999999999999</c:v>
                </c:pt>
                <c:pt idx="947">
                  <c:v>-1.3759999999999999</c:v>
                </c:pt>
                <c:pt idx="948">
                  <c:v>-1.353</c:v>
                </c:pt>
                <c:pt idx="949">
                  <c:v>-1.35</c:v>
                </c:pt>
                <c:pt idx="950">
                  <c:v>-1.333</c:v>
                </c:pt>
                <c:pt idx="951">
                  <c:v>-1.2909999999999999</c:v>
                </c:pt>
                <c:pt idx="952">
                  <c:v>-1.286</c:v>
                </c:pt>
                <c:pt idx="953">
                  <c:v>-1.264</c:v>
                </c:pt>
                <c:pt idx="954">
                  <c:v>-1.1819999999999999</c:v>
                </c:pt>
                <c:pt idx="955">
                  <c:v>-1.18</c:v>
                </c:pt>
                <c:pt idx="956">
                  <c:v>-1.1579999999999999</c:v>
                </c:pt>
                <c:pt idx="957">
                  <c:v>-1.149</c:v>
                </c:pt>
                <c:pt idx="958">
                  <c:v>-1.1419999999999999</c:v>
                </c:pt>
                <c:pt idx="959">
                  <c:v>-1.101</c:v>
                </c:pt>
                <c:pt idx="960">
                  <c:v>-1.0900000000000001</c:v>
                </c:pt>
                <c:pt idx="961">
                  <c:v>-1.0840000000000001</c:v>
                </c:pt>
                <c:pt idx="962">
                  <c:v>-1.073</c:v>
                </c:pt>
                <c:pt idx="963">
                  <c:v>-1.0720000000000001</c:v>
                </c:pt>
                <c:pt idx="964">
                  <c:v>-1.0680000000000001</c:v>
                </c:pt>
                <c:pt idx="965">
                  <c:v>-1.0609999999999999</c:v>
                </c:pt>
                <c:pt idx="966">
                  <c:v>-1.052</c:v>
                </c:pt>
                <c:pt idx="967">
                  <c:v>-1.0349999999999999</c:v>
                </c:pt>
                <c:pt idx="968">
                  <c:v>-1.0329999999999999</c:v>
                </c:pt>
                <c:pt idx="969">
                  <c:v>-1.024</c:v>
                </c:pt>
                <c:pt idx="970">
                  <c:v>-1.0149999999999999</c:v>
                </c:pt>
                <c:pt idx="971">
                  <c:v>-1.0009999999999999</c:v>
                </c:pt>
                <c:pt idx="972">
                  <c:v>-0.99099999999999999</c:v>
                </c:pt>
                <c:pt idx="973">
                  <c:v>-0.98499999999999999</c:v>
                </c:pt>
                <c:pt idx="974">
                  <c:v>-0.97799999999999998</c:v>
                </c:pt>
                <c:pt idx="975">
                  <c:v>-0.97099999999999997</c:v>
                </c:pt>
                <c:pt idx="976">
                  <c:v>-0.96499999999999997</c:v>
                </c:pt>
                <c:pt idx="977">
                  <c:v>-0.91900000000000004</c:v>
                </c:pt>
                <c:pt idx="978">
                  <c:v>-0.89800000000000002</c:v>
                </c:pt>
                <c:pt idx="979">
                  <c:v>-0.88800000000000001</c:v>
                </c:pt>
                <c:pt idx="980">
                  <c:v>-0.879</c:v>
                </c:pt>
                <c:pt idx="981">
                  <c:v>-0.874</c:v>
                </c:pt>
                <c:pt idx="982">
                  <c:v>-0.874</c:v>
                </c:pt>
                <c:pt idx="983">
                  <c:v>-0.86099999999999999</c:v>
                </c:pt>
                <c:pt idx="984">
                  <c:v>-0.85699999999999998</c:v>
                </c:pt>
                <c:pt idx="985">
                  <c:v>-0.85299999999999998</c:v>
                </c:pt>
                <c:pt idx="986">
                  <c:v>-0.84399999999999997</c:v>
                </c:pt>
                <c:pt idx="987">
                  <c:v>-0.83299999999999996</c:v>
                </c:pt>
                <c:pt idx="988">
                  <c:v>-0.83</c:v>
                </c:pt>
                <c:pt idx="989">
                  <c:v>-0.82799999999999996</c:v>
                </c:pt>
                <c:pt idx="990">
                  <c:v>-0.82499999999999996</c:v>
                </c:pt>
                <c:pt idx="991">
                  <c:v>-0.82199999999999995</c:v>
                </c:pt>
                <c:pt idx="992">
                  <c:v>-0.81899999999999995</c:v>
                </c:pt>
                <c:pt idx="993">
                  <c:v>-0.81599999999999995</c:v>
                </c:pt>
                <c:pt idx="994">
                  <c:v>-0.81399999999999995</c:v>
                </c:pt>
                <c:pt idx="995">
                  <c:v>-0.81</c:v>
                </c:pt>
                <c:pt idx="996">
                  <c:v>-0.80300000000000005</c:v>
                </c:pt>
                <c:pt idx="997">
                  <c:v>-0.79500000000000004</c:v>
                </c:pt>
                <c:pt idx="998">
                  <c:v>-0.79</c:v>
                </c:pt>
                <c:pt idx="999">
                  <c:v>-0.78900000000000003</c:v>
                </c:pt>
                <c:pt idx="1000">
                  <c:v>-0.78600000000000003</c:v>
                </c:pt>
                <c:pt idx="1001">
                  <c:v>-0.78500000000000003</c:v>
                </c:pt>
                <c:pt idx="1002">
                  <c:v>-0.78200000000000003</c:v>
                </c:pt>
                <c:pt idx="1003">
                  <c:v>-0.77900000000000003</c:v>
                </c:pt>
                <c:pt idx="1004">
                  <c:v>-0.77200000000000002</c:v>
                </c:pt>
                <c:pt idx="1005">
                  <c:v>-0.76700000000000002</c:v>
                </c:pt>
                <c:pt idx="1006">
                  <c:v>-0.76500000000000001</c:v>
                </c:pt>
                <c:pt idx="1007">
                  <c:v>-0.76300000000000001</c:v>
                </c:pt>
                <c:pt idx="1008">
                  <c:v>-0.75900000000000001</c:v>
                </c:pt>
                <c:pt idx="1009">
                  <c:v>-0.75600000000000001</c:v>
                </c:pt>
                <c:pt idx="1010">
                  <c:v>-0.754</c:v>
                </c:pt>
                <c:pt idx="1011">
                  <c:v>-0.752</c:v>
                </c:pt>
                <c:pt idx="1012">
                  <c:v>-0.751</c:v>
                </c:pt>
                <c:pt idx="1013">
                  <c:v>-0.75</c:v>
                </c:pt>
                <c:pt idx="1014">
                  <c:v>-0.748</c:v>
                </c:pt>
                <c:pt idx="1015">
                  <c:v>-0.74399999999999999</c:v>
                </c:pt>
                <c:pt idx="1016">
                  <c:v>-0.73699999999999999</c:v>
                </c:pt>
                <c:pt idx="1017">
                  <c:v>-0.73299999999999998</c:v>
                </c:pt>
                <c:pt idx="1018">
                  <c:v>-0.73199999999999998</c:v>
                </c:pt>
                <c:pt idx="1019">
                  <c:v>-0.73099999999999998</c:v>
                </c:pt>
                <c:pt idx="1020">
                  <c:v>-0.73</c:v>
                </c:pt>
                <c:pt idx="1021">
                  <c:v>-0.72799999999999998</c:v>
                </c:pt>
                <c:pt idx="1022">
                  <c:v>-0.72599999999999998</c:v>
                </c:pt>
                <c:pt idx="1023">
                  <c:v>-0.72099999999999997</c:v>
                </c:pt>
                <c:pt idx="1024">
                  <c:v>-0.72</c:v>
                </c:pt>
                <c:pt idx="1025">
                  <c:v>-0.71899999999999997</c:v>
                </c:pt>
                <c:pt idx="1026">
                  <c:v>-0.71799999999999997</c:v>
                </c:pt>
                <c:pt idx="1027">
                  <c:v>-0.71699999999999997</c:v>
                </c:pt>
                <c:pt idx="1028">
                  <c:v>-0.71599999999999997</c:v>
                </c:pt>
                <c:pt idx="1029">
                  <c:v>-0.71399999999999997</c:v>
                </c:pt>
                <c:pt idx="1030">
                  <c:v>-0.71299999999999997</c:v>
                </c:pt>
                <c:pt idx="1031">
                  <c:v>-0.71199999999999997</c:v>
                </c:pt>
                <c:pt idx="1032">
                  <c:v>-0.71099999999999997</c:v>
                </c:pt>
                <c:pt idx="1033">
                  <c:v>-0.71</c:v>
                </c:pt>
                <c:pt idx="1034">
                  <c:v>-0.70899999999999996</c:v>
                </c:pt>
                <c:pt idx="1035">
                  <c:v>-0.70599999999999996</c:v>
                </c:pt>
                <c:pt idx="1036">
                  <c:v>-0.70499999999999996</c:v>
                </c:pt>
                <c:pt idx="1037">
                  <c:v>-0.70399999999999996</c:v>
                </c:pt>
                <c:pt idx="1038">
                  <c:v>-0.70299999999999996</c:v>
                </c:pt>
                <c:pt idx="1039">
                  <c:v>-0.70099999999999996</c:v>
                </c:pt>
                <c:pt idx="1040">
                  <c:v>-0.69899999999999995</c:v>
                </c:pt>
                <c:pt idx="1041">
                  <c:v>-0.69699999999999995</c:v>
                </c:pt>
                <c:pt idx="1042">
                  <c:v>-0.69599999999999995</c:v>
                </c:pt>
                <c:pt idx="1043">
                  <c:v>-0.69399999999999995</c:v>
                </c:pt>
                <c:pt idx="1044">
                  <c:v>-0.69299999999999995</c:v>
                </c:pt>
                <c:pt idx="1045">
                  <c:v>-0.69199999999999995</c:v>
                </c:pt>
                <c:pt idx="1046">
                  <c:v>-0.69</c:v>
                </c:pt>
                <c:pt idx="1047">
                  <c:v>-0.68799999999999994</c:v>
                </c:pt>
                <c:pt idx="1048">
                  <c:v>-0.68700000000000006</c:v>
                </c:pt>
                <c:pt idx="1049">
                  <c:v>-0.68200000000000005</c:v>
                </c:pt>
                <c:pt idx="1050">
                  <c:v>-0.68200000000000005</c:v>
                </c:pt>
                <c:pt idx="1051">
                  <c:v>-0.68</c:v>
                </c:pt>
                <c:pt idx="1052">
                  <c:v>-0.67600000000000005</c:v>
                </c:pt>
                <c:pt idx="1053">
                  <c:v>-0.67400000000000004</c:v>
                </c:pt>
                <c:pt idx="1054">
                  <c:v>-0.67300000000000004</c:v>
                </c:pt>
                <c:pt idx="1055">
                  <c:v>-0.67</c:v>
                </c:pt>
                <c:pt idx="1056">
                  <c:v>-0.66900000000000004</c:v>
                </c:pt>
                <c:pt idx="1057">
                  <c:v>-0.66800000000000004</c:v>
                </c:pt>
                <c:pt idx="1058">
                  <c:v>-0.66700000000000004</c:v>
                </c:pt>
                <c:pt idx="1059">
                  <c:v>-0.66700000000000004</c:v>
                </c:pt>
                <c:pt idx="1060">
                  <c:v>-0.66600000000000004</c:v>
                </c:pt>
                <c:pt idx="1061">
                  <c:v>-0.66400000000000003</c:v>
                </c:pt>
                <c:pt idx="1062">
                  <c:v>-0.65700000000000003</c:v>
                </c:pt>
                <c:pt idx="1063">
                  <c:v>-0.65400000000000003</c:v>
                </c:pt>
                <c:pt idx="1064">
                  <c:v>-0.65300000000000002</c:v>
                </c:pt>
                <c:pt idx="1065">
                  <c:v>-0.65</c:v>
                </c:pt>
                <c:pt idx="1066">
                  <c:v>-0.64800000000000002</c:v>
                </c:pt>
                <c:pt idx="1067">
                  <c:v>-0.64700000000000002</c:v>
                </c:pt>
                <c:pt idx="1068">
                  <c:v>-0.64500000000000002</c:v>
                </c:pt>
                <c:pt idx="1069">
                  <c:v>-0.64200000000000002</c:v>
                </c:pt>
                <c:pt idx="1070">
                  <c:v>-0.64</c:v>
                </c:pt>
                <c:pt idx="1071">
                  <c:v>-0.64</c:v>
                </c:pt>
                <c:pt idx="1072">
                  <c:v>-0.63600000000000001</c:v>
                </c:pt>
                <c:pt idx="1073">
                  <c:v>-0.63</c:v>
                </c:pt>
                <c:pt idx="1074">
                  <c:v>-0.63</c:v>
                </c:pt>
                <c:pt idx="1075">
                  <c:v>-0.629</c:v>
                </c:pt>
                <c:pt idx="1076">
                  <c:v>-0.628</c:v>
                </c:pt>
                <c:pt idx="1077">
                  <c:v>-0.628</c:v>
                </c:pt>
                <c:pt idx="1078">
                  <c:v>-0.627</c:v>
                </c:pt>
                <c:pt idx="1079">
                  <c:v>-0.627</c:v>
                </c:pt>
                <c:pt idx="1080">
                  <c:v>-0.627</c:v>
                </c:pt>
                <c:pt idx="1081">
                  <c:v>-0.627</c:v>
                </c:pt>
                <c:pt idx="1082">
                  <c:v>-0.625</c:v>
                </c:pt>
                <c:pt idx="1083">
                  <c:v>-0.624</c:v>
                </c:pt>
                <c:pt idx="1084">
                  <c:v>-0.623</c:v>
                </c:pt>
                <c:pt idx="1085">
                  <c:v>-0.62</c:v>
                </c:pt>
                <c:pt idx="1086">
                  <c:v>-0.61899999999999999</c:v>
                </c:pt>
                <c:pt idx="1087">
                  <c:v>-0.61799999999999999</c:v>
                </c:pt>
                <c:pt idx="1088">
                  <c:v>-0.61699999999999999</c:v>
                </c:pt>
                <c:pt idx="1089">
                  <c:v>-0.61199999999999999</c:v>
                </c:pt>
                <c:pt idx="1090">
                  <c:v>-0.60699999999999998</c:v>
                </c:pt>
                <c:pt idx="1091">
                  <c:v>-0.60499999999999998</c:v>
                </c:pt>
                <c:pt idx="1092">
                  <c:v>-0.60399999999999998</c:v>
                </c:pt>
                <c:pt idx="1093">
                  <c:v>-0.60299999999999998</c:v>
                </c:pt>
                <c:pt idx="1094">
                  <c:v>-0.60099999999999998</c:v>
                </c:pt>
                <c:pt idx="1095">
                  <c:v>-0.6</c:v>
                </c:pt>
                <c:pt idx="1096">
                  <c:v>-0.60099999999999998</c:v>
                </c:pt>
                <c:pt idx="1097">
                  <c:v>-0.60099999999999998</c:v>
                </c:pt>
                <c:pt idx="1098">
                  <c:v>-0.59899999999999998</c:v>
                </c:pt>
                <c:pt idx="1099">
                  <c:v>-0.59899999999999998</c:v>
                </c:pt>
                <c:pt idx="1100">
                  <c:v>-0.59799999999999998</c:v>
                </c:pt>
                <c:pt idx="1101">
                  <c:v>-0.59799999999999998</c:v>
                </c:pt>
                <c:pt idx="1102">
                  <c:v>-0.59599999999999997</c:v>
                </c:pt>
                <c:pt idx="1103">
                  <c:v>-0.59299999999999997</c:v>
                </c:pt>
                <c:pt idx="1104">
                  <c:v>-0.59199999999999997</c:v>
                </c:pt>
                <c:pt idx="1105">
                  <c:v>-0.59</c:v>
                </c:pt>
                <c:pt idx="1106">
                  <c:v>-0.58399999999999996</c:v>
                </c:pt>
                <c:pt idx="1107">
                  <c:v>-0.58099999999999996</c:v>
                </c:pt>
                <c:pt idx="1108">
                  <c:v>-0.57499999999999996</c:v>
                </c:pt>
                <c:pt idx="1109">
                  <c:v>-0.57299999999999995</c:v>
                </c:pt>
                <c:pt idx="1110">
                  <c:v>-0.57099999999999995</c:v>
                </c:pt>
                <c:pt idx="1111">
                  <c:v>-0.56699999999999995</c:v>
                </c:pt>
                <c:pt idx="1112">
                  <c:v>-0.56399999999999995</c:v>
                </c:pt>
                <c:pt idx="1113">
                  <c:v>-0.56399999999999995</c:v>
                </c:pt>
                <c:pt idx="1114">
                  <c:v>-0.56499999999999995</c:v>
                </c:pt>
                <c:pt idx="1115">
                  <c:v>-0.56499999999999995</c:v>
                </c:pt>
                <c:pt idx="1116">
                  <c:v>-0.56499999999999995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8D-4189-B579-A6D36C6086E3}"/>
            </c:ext>
          </c:extLst>
        </c:ser>
        <c:ser>
          <c:idx val="10"/>
          <c:order val="10"/>
          <c:tx>
            <c:strRef>
              <c:f>'Flight Input'!$AD$1</c:f>
              <c:strCache>
                <c:ptCount val="1"/>
                <c:pt idx="0">
                  <c:v>rz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'Flight Input'!$T$2:$T$1118</c:f>
              <c:numCache>
                <c:formatCode>General</c:formatCode>
                <c:ptCount val="1117"/>
                <c:pt idx="0">
                  <c:v>0</c:v>
                </c:pt>
                <c:pt idx="1">
                  <c:v>1.9563999958336353E-2</c:v>
                </c:pt>
                <c:pt idx="2">
                  <c:v>3.6159000010229647E-2</c:v>
                </c:pt>
                <c:pt idx="3">
                  <c:v>5.6963999988511205E-2</c:v>
                </c:pt>
                <c:pt idx="4">
                  <c:v>8.1719000008888543E-2</c:v>
                </c:pt>
                <c:pt idx="5">
                  <c:v>9.5315000042319298E-2</c:v>
                </c:pt>
                <c:pt idx="6">
                  <c:v>0.11652799998410046</c:v>
                </c:pt>
                <c:pt idx="7">
                  <c:v>0.13519900001119822</c:v>
                </c:pt>
                <c:pt idx="8">
                  <c:v>0.16087699995841831</c:v>
                </c:pt>
                <c:pt idx="9">
                  <c:v>0.18141700001433492</c:v>
                </c:pt>
                <c:pt idx="10">
                  <c:v>0.20019400003366172</c:v>
                </c:pt>
                <c:pt idx="11">
                  <c:v>0.21545300004072487</c:v>
                </c:pt>
                <c:pt idx="12">
                  <c:v>0.23079199995845556</c:v>
                </c:pt>
                <c:pt idx="13">
                  <c:v>0.2609230000525713</c:v>
                </c:pt>
                <c:pt idx="14">
                  <c:v>0.27603299997281283</c:v>
                </c:pt>
                <c:pt idx="15">
                  <c:v>0.3010329999960959</c:v>
                </c:pt>
                <c:pt idx="16">
                  <c:v>0.31972799997311085</c:v>
                </c:pt>
                <c:pt idx="17">
                  <c:v>0.33597799995914102</c:v>
                </c:pt>
                <c:pt idx="18">
                  <c:v>0.35759000002872199</c:v>
                </c:pt>
                <c:pt idx="19">
                  <c:v>0.37765299994498491</c:v>
                </c:pt>
                <c:pt idx="20">
                  <c:v>0.39710800000466406</c:v>
                </c:pt>
                <c:pt idx="21">
                  <c:v>0.41665599995758384</c:v>
                </c:pt>
                <c:pt idx="22">
                  <c:v>0.43804300006013364</c:v>
                </c:pt>
                <c:pt idx="23">
                  <c:v>0.45675699994899333</c:v>
                </c:pt>
                <c:pt idx="24">
                  <c:v>0.47970499994698912</c:v>
                </c:pt>
                <c:pt idx="25">
                  <c:v>0.49705999996513128</c:v>
                </c:pt>
                <c:pt idx="26">
                  <c:v>0.51856400002725422</c:v>
                </c:pt>
                <c:pt idx="27">
                  <c:v>0.54057900002226233</c:v>
                </c:pt>
                <c:pt idx="28">
                  <c:v>0.55734399997163564</c:v>
                </c:pt>
                <c:pt idx="29">
                  <c:v>0.57929699996020645</c:v>
                </c:pt>
                <c:pt idx="30">
                  <c:v>0.59977099997922778</c:v>
                </c:pt>
                <c:pt idx="31">
                  <c:v>0.61553199996706098</c:v>
                </c:pt>
                <c:pt idx="32">
                  <c:v>0.63737200002651662</c:v>
                </c:pt>
                <c:pt idx="33">
                  <c:v>0.65854900004342198</c:v>
                </c:pt>
                <c:pt idx="34">
                  <c:v>0.66760799998883158</c:v>
                </c:pt>
                <c:pt idx="35">
                  <c:v>0.70031900005415082</c:v>
                </c:pt>
                <c:pt idx="36">
                  <c:v>0.71870199998375028</c:v>
                </c:pt>
                <c:pt idx="37">
                  <c:v>0.73884600005112588</c:v>
                </c:pt>
                <c:pt idx="38">
                  <c:v>0.75902100000530481</c:v>
                </c:pt>
                <c:pt idx="39">
                  <c:v>0.77910100005101413</c:v>
                </c:pt>
                <c:pt idx="40">
                  <c:v>0.79993099998682737</c:v>
                </c:pt>
                <c:pt idx="41">
                  <c:v>0.81429600005503744</c:v>
                </c:pt>
                <c:pt idx="42">
                  <c:v>0.83908199996221811</c:v>
                </c:pt>
                <c:pt idx="43">
                  <c:v>0.85952599998563528</c:v>
                </c:pt>
                <c:pt idx="44">
                  <c:v>0.87445000000298023</c:v>
                </c:pt>
                <c:pt idx="45">
                  <c:v>0.89508699998259544</c:v>
                </c:pt>
                <c:pt idx="46">
                  <c:v>0.91429800004698336</c:v>
                </c:pt>
                <c:pt idx="47">
                  <c:v>0.94034800003282726</c:v>
                </c:pt>
                <c:pt idx="48">
                  <c:v>0.95808699994813651</c:v>
                </c:pt>
                <c:pt idx="49">
                  <c:v>0.97596299997530878</c:v>
                </c:pt>
                <c:pt idx="50">
                  <c:v>1.0003639999777079</c:v>
                </c:pt>
                <c:pt idx="51">
                  <c:v>1.0176780000329018</c:v>
                </c:pt>
                <c:pt idx="52">
                  <c:v>1.0400709999958053</c:v>
                </c:pt>
                <c:pt idx="53">
                  <c:v>1.059497999958694</c:v>
                </c:pt>
                <c:pt idx="54">
                  <c:v>1.0803300000261515</c:v>
                </c:pt>
                <c:pt idx="55">
                  <c:v>1.0980759999947622</c:v>
                </c:pt>
                <c:pt idx="56">
                  <c:v>1.1205570000456646</c:v>
                </c:pt>
                <c:pt idx="57">
                  <c:v>1.1408250000094995</c:v>
                </c:pt>
                <c:pt idx="58">
                  <c:v>1.1609559999778867</c:v>
                </c:pt>
                <c:pt idx="59">
                  <c:v>1.1773840000387281</c:v>
                </c:pt>
                <c:pt idx="60">
                  <c:v>1.200942000024952</c:v>
                </c:pt>
                <c:pt idx="61">
                  <c:v>1.2181420000270009</c:v>
                </c:pt>
                <c:pt idx="62">
                  <c:v>1.2382610000204295</c:v>
                </c:pt>
                <c:pt idx="63">
                  <c:v>1.2563780000200495</c:v>
                </c:pt>
                <c:pt idx="64">
                  <c:v>1.2730310000479221</c:v>
                </c:pt>
                <c:pt idx="65">
                  <c:v>1.3016999999526888</c:v>
                </c:pt>
                <c:pt idx="66">
                  <c:v>1.3172239999985322</c:v>
                </c:pt>
                <c:pt idx="67">
                  <c:v>1.3370959999738261</c:v>
                </c:pt>
                <c:pt idx="68">
                  <c:v>1.3570749999489635</c:v>
                </c:pt>
                <c:pt idx="69">
                  <c:v>1.3771339999511838</c:v>
                </c:pt>
                <c:pt idx="70">
                  <c:v>1.3982049999758601</c:v>
                </c:pt>
                <c:pt idx="71">
                  <c:v>1.4208349999971688</c:v>
                </c:pt>
                <c:pt idx="72">
                  <c:v>1.4375699999509379</c:v>
                </c:pt>
                <c:pt idx="73">
                  <c:v>1.4597910000011325</c:v>
                </c:pt>
                <c:pt idx="74">
                  <c:v>1.4777110000140965</c:v>
                </c:pt>
                <c:pt idx="75">
                  <c:v>1.49759299994912</c:v>
                </c:pt>
                <c:pt idx="76">
                  <c:v>1.5128290000138804</c:v>
                </c:pt>
                <c:pt idx="77">
                  <c:v>1.5384360000025481</c:v>
                </c:pt>
                <c:pt idx="78">
                  <c:v>1.5585229999851435</c:v>
                </c:pt>
                <c:pt idx="79">
                  <c:v>1.5794140000361949</c:v>
                </c:pt>
                <c:pt idx="80">
                  <c:v>1.5950850000372157</c:v>
                </c:pt>
                <c:pt idx="81">
                  <c:v>1.6198589999694377</c:v>
                </c:pt>
                <c:pt idx="82">
                  <c:v>1.6334839999908581</c:v>
                </c:pt>
                <c:pt idx="83">
                  <c:v>1.6539790000533685</c:v>
                </c:pt>
                <c:pt idx="84">
                  <c:v>1.6791039999807253</c:v>
                </c:pt>
                <c:pt idx="85">
                  <c:v>1.6941850000293925</c:v>
                </c:pt>
                <c:pt idx="86">
                  <c:v>1.7199150000233203</c:v>
                </c:pt>
                <c:pt idx="87">
                  <c:v>1.7348090000450611</c:v>
                </c:pt>
                <c:pt idx="88">
                  <c:v>1.7599459999473765</c:v>
                </c:pt>
                <c:pt idx="89">
                  <c:v>1.7692289999686182</c:v>
                </c:pt>
                <c:pt idx="90">
                  <c:v>1.8008499999996275</c:v>
                </c:pt>
                <c:pt idx="91">
                  <c:v>1.8199289999902248</c:v>
                </c:pt>
                <c:pt idx="92">
                  <c:v>1.8306630000006407</c:v>
                </c:pt>
                <c:pt idx="93">
                  <c:v>1.8550660000182688</c:v>
                </c:pt>
                <c:pt idx="94">
                  <c:v>1.8752830000594258</c:v>
                </c:pt>
                <c:pt idx="95">
                  <c:v>1.895213000010699</c:v>
                </c:pt>
                <c:pt idx="96">
                  <c:v>1.9197870000498369</c:v>
                </c:pt>
                <c:pt idx="97">
                  <c:v>1.9353180000325665</c:v>
                </c:pt>
                <c:pt idx="98">
                  <c:v>1.9613520000129938</c:v>
                </c:pt>
                <c:pt idx="99">
                  <c:v>1.9765840000472963</c:v>
                </c:pt>
                <c:pt idx="100">
                  <c:v>1.9987800000235438</c:v>
                </c:pt>
                <c:pt idx="101">
                  <c:v>2.0215359999565408</c:v>
                </c:pt>
                <c:pt idx="102">
                  <c:v>2.0409470000304282</c:v>
                </c:pt>
                <c:pt idx="103">
                  <c:v>2.0606449999613687</c:v>
                </c:pt>
                <c:pt idx="104">
                  <c:v>2.0784840000560507</c:v>
                </c:pt>
                <c:pt idx="105">
                  <c:v>2.0982830000575632</c:v>
                </c:pt>
                <c:pt idx="106">
                  <c:v>2.1169859999790788</c:v>
                </c:pt>
                <c:pt idx="107">
                  <c:v>2.1398549999576062</c:v>
                </c:pt>
                <c:pt idx="108">
                  <c:v>2.1563150000292808</c:v>
                </c:pt>
                <c:pt idx="109">
                  <c:v>2.1768330000340939</c:v>
                </c:pt>
                <c:pt idx="110">
                  <c:v>2.1938620000146329</c:v>
                </c:pt>
                <c:pt idx="111">
                  <c:v>2.217049999977462</c:v>
                </c:pt>
                <c:pt idx="112">
                  <c:v>2.2374840000411496</c:v>
                </c:pt>
                <c:pt idx="113">
                  <c:v>2.2536959999706596</c:v>
                </c:pt>
                <c:pt idx="114">
                  <c:v>2.2817140000406653</c:v>
                </c:pt>
                <c:pt idx="115">
                  <c:v>2.2981060000602156</c:v>
                </c:pt>
                <c:pt idx="116">
                  <c:v>2.3176270000403747</c:v>
                </c:pt>
                <c:pt idx="117">
                  <c:v>2.3403809999581426</c:v>
                </c:pt>
                <c:pt idx="118">
                  <c:v>2.3574260000605136</c:v>
                </c:pt>
                <c:pt idx="119">
                  <c:v>2.3779189999913797</c:v>
                </c:pt>
                <c:pt idx="120">
                  <c:v>2.3985589999938384</c:v>
                </c:pt>
                <c:pt idx="121">
                  <c:v>2.4186729999491945</c:v>
                </c:pt>
                <c:pt idx="122">
                  <c:v>2.4433170000556856</c:v>
                </c:pt>
                <c:pt idx="123">
                  <c:v>2.4601069999625906</c:v>
                </c:pt>
                <c:pt idx="124">
                  <c:v>2.4782869999762625</c:v>
                </c:pt>
                <c:pt idx="125">
                  <c:v>2.499824000056833</c:v>
                </c:pt>
                <c:pt idx="126">
                  <c:v>2.5134049999760464</c:v>
                </c:pt>
                <c:pt idx="127">
                  <c:v>2.5388850000454113</c:v>
                </c:pt>
                <c:pt idx="128">
                  <c:v>2.554041999974288</c:v>
                </c:pt>
                <c:pt idx="129">
                  <c:v>2.5800919999601319</c:v>
                </c:pt>
                <c:pt idx="130">
                  <c:v>2.6000139999669045</c:v>
                </c:pt>
                <c:pt idx="131">
                  <c:v>2.6149969999678433</c:v>
                </c:pt>
                <c:pt idx="132">
                  <c:v>2.6399939999682829</c:v>
                </c:pt>
                <c:pt idx="133">
                  <c:v>2.6505810000235215</c:v>
                </c:pt>
                <c:pt idx="134">
                  <c:v>2.6801719999639317</c:v>
                </c:pt>
                <c:pt idx="135">
                  <c:v>2.6892350000562146</c:v>
                </c:pt>
                <c:pt idx="136">
                  <c:v>2.7199760000221431</c:v>
                </c:pt>
                <c:pt idx="137">
                  <c:v>2.7399689999874681</c:v>
                </c:pt>
                <c:pt idx="138">
                  <c:v>2.7497059999732301</c:v>
                </c:pt>
                <c:pt idx="139">
                  <c:v>2.7756199999712408</c:v>
                </c:pt>
                <c:pt idx="140">
                  <c:v>2.7916589999804273</c:v>
                </c:pt>
                <c:pt idx="141">
                  <c:v>2.8166660000570118</c:v>
                </c:pt>
                <c:pt idx="142">
                  <c:v>2.8356640000129119</c:v>
                </c:pt>
                <c:pt idx="143">
                  <c:v>2.8554289999883622</c:v>
                </c:pt>
                <c:pt idx="144">
                  <c:v>2.8780519999563694</c:v>
                </c:pt>
                <c:pt idx="145">
                  <c:v>2.8957399999490008</c:v>
                </c:pt>
                <c:pt idx="146">
                  <c:v>2.9175410000607371</c:v>
                </c:pt>
                <c:pt idx="147">
                  <c:v>2.9359229999827221</c:v>
                </c:pt>
                <c:pt idx="148">
                  <c:v>2.9560419999761507</c:v>
                </c:pt>
                <c:pt idx="149">
                  <c:v>2.9769930000184104</c:v>
                </c:pt>
                <c:pt idx="150">
                  <c:v>2.9972680000355467</c:v>
                </c:pt>
                <c:pt idx="151">
                  <c:v>3.0124549999600276</c:v>
                </c:pt>
                <c:pt idx="152">
                  <c:v>3.0366609999909997</c:v>
                </c:pt>
                <c:pt idx="153">
                  <c:v>3.0607030000537634</c:v>
                </c:pt>
                <c:pt idx="154">
                  <c:v>3.081607999978587</c:v>
                </c:pt>
                <c:pt idx="155">
                  <c:v>3.096817999961786</c:v>
                </c:pt>
                <c:pt idx="156">
                  <c:v>3.1123780000489205</c:v>
                </c:pt>
                <c:pt idx="157">
                  <c:v>3.1377489999867976</c:v>
                </c:pt>
                <c:pt idx="158">
                  <c:v>3.1620119999861345</c:v>
                </c:pt>
                <c:pt idx="159">
                  <c:v>3.1787160000531003</c:v>
                </c:pt>
                <c:pt idx="160">
                  <c:v>3.1976929999655113</c:v>
                </c:pt>
                <c:pt idx="161">
                  <c:v>3.217534999945201</c:v>
                </c:pt>
                <c:pt idx="162">
                  <c:v>3.2402080000611022</c:v>
                </c:pt>
                <c:pt idx="163">
                  <c:v>3.2590730000520125</c:v>
                </c:pt>
                <c:pt idx="164">
                  <c:v>3.2737450000131503</c:v>
                </c:pt>
                <c:pt idx="165">
                  <c:v>3.298462999984622</c:v>
                </c:pt>
                <c:pt idx="166">
                  <c:v>3.3203539999667555</c:v>
                </c:pt>
                <c:pt idx="167">
                  <c:v>3.3330629999982193</c:v>
                </c:pt>
                <c:pt idx="168">
                  <c:v>3.3590489999623969</c:v>
                </c:pt>
                <c:pt idx="169">
                  <c:v>3.3684509999584407</c:v>
                </c:pt>
                <c:pt idx="170">
                  <c:v>3.3989389999769628</c:v>
                </c:pt>
                <c:pt idx="171">
                  <c:v>3.4189079999923706</c:v>
                </c:pt>
                <c:pt idx="172">
                  <c:v>3.4370099999941885</c:v>
                </c:pt>
                <c:pt idx="173">
                  <c:v>3.4592669999692589</c:v>
                </c:pt>
                <c:pt idx="174">
                  <c:v>3.4738849999848753</c:v>
                </c:pt>
                <c:pt idx="175">
                  <c:v>3.4990659999893978</c:v>
                </c:pt>
                <c:pt idx="176">
                  <c:v>3.5199540000176057</c:v>
                </c:pt>
                <c:pt idx="177">
                  <c:v>3.5358130000531673</c:v>
                </c:pt>
                <c:pt idx="178">
                  <c:v>3.560689999954775</c:v>
                </c:pt>
                <c:pt idx="179">
                  <c:v>3.579937000060454</c:v>
                </c:pt>
                <c:pt idx="180">
                  <c:v>3.5947300000116229</c:v>
                </c:pt>
                <c:pt idx="181">
                  <c:v>3.6156620000256225</c:v>
                </c:pt>
                <c:pt idx="182">
                  <c:v>3.6407449999824166</c:v>
                </c:pt>
                <c:pt idx="183">
                  <c:v>3.6617049999767914</c:v>
                </c:pt>
                <c:pt idx="184">
                  <c:v>3.6759389999788254</c:v>
                </c:pt>
                <c:pt idx="185">
                  <c:v>3.7003740000072867</c:v>
                </c:pt>
                <c:pt idx="186">
                  <c:v>3.7108030000235885</c:v>
                </c:pt>
                <c:pt idx="187">
                  <c:v>3.7396650000009686</c:v>
                </c:pt>
                <c:pt idx="188">
                  <c:v>3.7608539999928325</c:v>
                </c:pt>
                <c:pt idx="189">
                  <c:v>3.7809330000309274</c:v>
                </c:pt>
                <c:pt idx="190">
                  <c:v>3.7928100000135601</c:v>
                </c:pt>
                <c:pt idx="191">
                  <c:v>3.816380999982357</c:v>
                </c:pt>
                <c:pt idx="192">
                  <c:v>3.8316750000230968</c:v>
                </c:pt>
                <c:pt idx="193">
                  <c:v>3.8584699999773875</c:v>
                </c:pt>
                <c:pt idx="194">
                  <c:v>3.8765310000162572</c:v>
                </c:pt>
                <c:pt idx="195">
                  <c:v>3.9011620000237599</c:v>
                </c:pt>
                <c:pt idx="196">
                  <c:v>3.9168259999714792</c:v>
                </c:pt>
                <c:pt idx="197">
                  <c:v>3.9338310000021011</c:v>
                </c:pt>
                <c:pt idx="198">
                  <c:v>3.9567779999924824</c:v>
                </c:pt>
                <c:pt idx="199">
                  <c:v>3.9779159999452531</c:v>
                </c:pt>
                <c:pt idx="200">
                  <c:v>3.9979149999562651</c:v>
                </c:pt>
                <c:pt idx="201">
                  <c:v>4.0167750000255182</c:v>
                </c:pt>
                <c:pt idx="202">
                  <c:v>4.0324310000287369</c:v>
                </c:pt>
                <c:pt idx="203">
                  <c:v>4.0609699999913573</c:v>
                </c:pt>
                <c:pt idx="204">
                  <c:v>4.0788310000207275</c:v>
                </c:pt>
                <c:pt idx="205">
                  <c:v>4.0982830000575632</c:v>
                </c:pt>
                <c:pt idx="206">
                  <c:v>4.117435000021942</c:v>
                </c:pt>
                <c:pt idx="207">
                  <c:v>4.1376389999641106</c:v>
                </c:pt>
                <c:pt idx="208">
                  <c:v>4.1609389999648556</c:v>
                </c:pt>
                <c:pt idx="209">
                  <c:v>4.1806189999915659</c:v>
                </c:pt>
                <c:pt idx="210">
                  <c:v>4.1918849999783561</c:v>
                </c:pt>
                <c:pt idx="211">
                  <c:v>4.2195150000043213</c:v>
                </c:pt>
                <c:pt idx="212">
                  <c:v>4.2387109999544919</c:v>
                </c:pt>
                <c:pt idx="213">
                  <c:v>4.2538530000019819</c:v>
                </c:pt>
                <c:pt idx="214">
                  <c:v>4.2799090000335127</c:v>
                </c:pt>
                <c:pt idx="215">
                  <c:v>4.3002130000386387</c:v>
                </c:pt>
                <c:pt idx="216">
                  <c:v>4.3188670000527054</c:v>
                </c:pt>
                <c:pt idx="217">
                  <c:v>4.3393990000477061</c:v>
                </c:pt>
                <c:pt idx="218">
                  <c:v>4.3597229999722913</c:v>
                </c:pt>
                <c:pt idx="219">
                  <c:v>4.3796350000193343</c:v>
                </c:pt>
                <c:pt idx="220">
                  <c:v>4.4017689999891445</c:v>
                </c:pt>
                <c:pt idx="221">
                  <c:v>4.4201459999894723</c:v>
                </c:pt>
                <c:pt idx="222">
                  <c:v>4.4409740000264719</c:v>
                </c:pt>
                <c:pt idx="223">
                  <c:v>4.4558569999644533</c:v>
                </c:pt>
                <c:pt idx="224">
                  <c:v>4.4798370000207797</c:v>
                </c:pt>
                <c:pt idx="225">
                  <c:v>4.4971849999856204</c:v>
                </c:pt>
                <c:pt idx="226">
                  <c:v>4.5149039999814704</c:v>
                </c:pt>
                <c:pt idx="227">
                  <c:v>4.5362479999894276</c:v>
                </c:pt>
                <c:pt idx="228">
                  <c:v>4.5607280000112951</c:v>
                </c:pt>
                <c:pt idx="229">
                  <c:v>4.5755409999983385</c:v>
                </c:pt>
                <c:pt idx="230">
                  <c:v>4.6004220000468194</c:v>
                </c:pt>
                <c:pt idx="231">
                  <c:v>4.6171270000049844</c:v>
                </c:pt>
                <c:pt idx="232">
                  <c:v>4.6363140000030398</c:v>
                </c:pt>
                <c:pt idx="233">
                  <c:v>4.6604839999927208</c:v>
                </c:pt>
                <c:pt idx="234">
                  <c:v>4.6805640000384301</c:v>
                </c:pt>
                <c:pt idx="235">
                  <c:v>4.6960709999548271</c:v>
                </c:pt>
                <c:pt idx="236">
                  <c:v>4.7201290000230074</c:v>
                </c:pt>
                <c:pt idx="237">
                  <c:v>4.7367689999518916</c:v>
                </c:pt>
                <c:pt idx="238">
                  <c:v>4.7583550000563264</c:v>
                </c:pt>
                <c:pt idx="239">
                  <c:v>4.7792350000236183</c:v>
                </c:pt>
                <c:pt idx="240">
                  <c:v>4.7965029999613762</c:v>
                </c:pt>
                <c:pt idx="241">
                  <c:v>4.8187799999723211</c:v>
                </c:pt>
                <c:pt idx="242">
                  <c:v>4.8381079999962822</c:v>
                </c:pt>
                <c:pt idx="243">
                  <c:v>4.860850999946706</c:v>
                </c:pt>
                <c:pt idx="244">
                  <c:v>4.8770700000459328</c:v>
                </c:pt>
                <c:pt idx="245">
                  <c:v>4.8998679999494925</c:v>
                </c:pt>
                <c:pt idx="246">
                  <c:v>4.9182550000259653</c:v>
                </c:pt>
                <c:pt idx="247">
                  <c:v>4.9375709999585524</c:v>
                </c:pt>
                <c:pt idx="248">
                  <c:v>4.9575810000533238</c:v>
                </c:pt>
                <c:pt idx="249">
                  <c:v>4.9739599999738857</c:v>
                </c:pt>
                <c:pt idx="250">
                  <c:v>4.9985830000368878</c:v>
                </c:pt>
                <c:pt idx="251">
                  <c:v>5.020498999976553</c:v>
                </c:pt>
                <c:pt idx="252">
                  <c:v>5.0387859999900684</c:v>
                </c:pt>
                <c:pt idx="253">
                  <c:v>5.0586830000393093</c:v>
                </c:pt>
                <c:pt idx="254">
                  <c:v>5.0803170000435784</c:v>
                </c:pt>
                <c:pt idx="255">
                  <c:v>5.1003529999870807</c:v>
                </c:pt>
                <c:pt idx="256">
                  <c:v>5.1097049999516457</c:v>
                </c:pt>
                <c:pt idx="257">
                  <c:v>5.1333990000421181</c:v>
                </c:pt>
                <c:pt idx="258">
                  <c:v>5.1597980000078678</c:v>
                </c:pt>
                <c:pt idx="259">
                  <c:v>5.1796839999733493</c:v>
                </c:pt>
                <c:pt idx="260">
                  <c:v>5.1941120000556111</c:v>
                </c:pt>
                <c:pt idx="261">
                  <c:v>5.2189899999648333</c:v>
                </c:pt>
                <c:pt idx="262">
                  <c:v>5.239471000037156</c:v>
                </c:pt>
                <c:pt idx="263">
                  <c:v>5.2566489999881014</c:v>
                </c:pt>
                <c:pt idx="264">
                  <c:v>5.2799009999725968</c:v>
                </c:pt>
                <c:pt idx="265">
                  <c:v>5.2993809999898076</c:v>
                </c:pt>
                <c:pt idx="266">
                  <c:v>5.3168880000011995</c:v>
                </c:pt>
                <c:pt idx="267">
                  <c:v>5.3407260000240058</c:v>
                </c:pt>
                <c:pt idx="268">
                  <c:v>5.3601849999977276</c:v>
                </c:pt>
                <c:pt idx="269">
                  <c:v>5.3801209999946877</c:v>
                </c:pt>
                <c:pt idx="270">
                  <c:v>5.3987389999674633</c:v>
                </c:pt>
                <c:pt idx="271">
                  <c:v>5.4152930000564083</c:v>
                </c:pt>
                <c:pt idx="272">
                  <c:v>5.4407460000365973</c:v>
                </c:pt>
                <c:pt idx="273">
                  <c:v>5.4509710000129417</c:v>
                </c:pt>
                <c:pt idx="274">
                  <c:v>5.4810650000581518</c:v>
                </c:pt>
                <c:pt idx="275">
                  <c:v>5.4984560000011697</c:v>
                </c:pt>
                <c:pt idx="276">
                  <c:v>5.5163669999456033</c:v>
                </c:pt>
                <c:pt idx="277">
                  <c:v>5.5392909999936819</c:v>
                </c:pt>
                <c:pt idx="278">
                  <c:v>5.5568440000060946</c:v>
                </c:pt>
                <c:pt idx="279">
                  <c:v>5.573441999964416</c:v>
                </c:pt>
                <c:pt idx="280">
                  <c:v>5.600021000020206</c:v>
                </c:pt>
                <c:pt idx="281">
                  <c:v>5.6167040000436828</c:v>
                </c:pt>
                <c:pt idx="282">
                  <c:v>5.6382679999805987</c:v>
                </c:pt>
                <c:pt idx="283">
                  <c:v>5.6593009999487549</c:v>
                </c:pt>
                <c:pt idx="284">
                  <c:v>5.6794579999987036</c:v>
                </c:pt>
                <c:pt idx="285">
                  <c:v>5.6976209999993443</c:v>
                </c:pt>
                <c:pt idx="286">
                  <c:v>5.7127790000522509</c:v>
                </c:pt>
                <c:pt idx="287">
                  <c:v>5.7399809999624267</c:v>
                </c:pt>
                <c:pt idx="288">
                  <c:v>5.7601349999895319</c:v>
                </c:pt>
                <c:pt idx="289">
                  <c:v>5.7777220000280067</c:v>
                </c:pt>
                <c:pt idx="290">
                  <c:v>5.7992360000498593</c:v>
                </c:pt>
                <c:pt idx="291">
                  <c:v>5.8124590000370517</c:v>
                </c:pt>
                <c:pt idx="292">
                  <c:v>5.8373889999929816</c:v>
                </c:pt>
                <c:pt idx="293">
                  <c:v>5.8574700000463054</c:v>
                </c:pt>
                <c:pt idx="294">
                  <c:v>5.8795029999455437</c:v>
                </c:pt>
                <c:pt idx="295">
                  <c:v>5.8999240000266582</c:v>
                </c:pt>
                <c:pt idx="296">
                  <c:v>5.9179820000426844</c:v>
                </c:pt>
                <c:pt idx="297">
                  <c:v>5.9385479999473318</c:v>
                </c:pt>
                <c:pt idx="298">
                  <c:v>5.9598919999552891</c:v>
                </c:pt>
                <c:pt idx="299">
                  <c:v>5.9781189999775961</c:v>
                </c:pt>
                <c:pt idx="300">
                  <c:v>5.9979550000280142</c:v>
                </c:pt>
                <c:pt idx="301">
                  <c:v>6.0156369999749586</c:v>
                </c:pt>
                <c:pt idx="302">
                  <c:v>6.0387750000227243</c:v>
                </c:pt>
                <c:pt idx="303">
                  <c:v>6.0593309999676421</c:v>
                </c:pt>
                <c:pt idx="304">
                  <c:v>6.0795530000468716</c:v>
                </c:pt>
                <c:pt idx="305">
                  <c:v>6.1007570000365376</c:v>
                </c:pt>
                <c:pt idx="306">
                  <c:v>6.1151890000328422</c:v>
                </c:pt>
                <c:pt idx="307">
                  <c:v>6.1361190000316128</c:v>
                </c:pt>
                <c:pt idx="308">
                  <c:v>6.1547060000011697</c:v>
                </c:pt>
                <c:pt idx="309">
                  <c:v>6.1809420000063255</c:v>
                </c:pt>
                <c:pt idx="310">
                  <c:v>6.200453000026755</c:v>
                </c:pt>
                <c:pt idx="311">
                  <c:v>6.2197689999593422</c:v>
                </c:pt>
                <c:pt idx="312">
                  <c:v>6.2349519999697804</c:v>
                </c:pt>
                <c:pt idx="313">
                  <c:v>6.2507710000500083</c:v>
                </c:pt>
                <c:pt idx="314">
                  <c:v>6.2799880000529811</c:v>
                </c:pt>
                <c:pt idx="315">
                  <c:v>6.2969730000477284</c:v>
                </c:pt>
                <c:pt idx="316">
                  <c:v>6.3155729999998584</c:v>
                </c:pt>
                <c:pt idx="317">
                  <c:v>6.3354599999729544</c:v>
                </c:pt>
                <c:pt idx="318">
                  <c:v>6.3610340000595897</c:v>
                </c:pt>
                <c:pt idx="319">
                  <c:v>6.3804719999898225</c:v>
                </c:pt>
                <c:pt idx="320">
                  <c:v>6.4010420000413433</c:v>
                </c:pt>
                <c:pt idx="321">
                  <c:v>6.42107899999246</c:v>
                </c:pt>
                <c:pt idx="322">
                  <c:v>6.4373700000578538</c:v>
                </c:pt>
                <c:pt idx="323">
                  <c:v>6.4567970000207424</c:v>
                </c:pt>
                <c:pt idx="324">
                  <c:v>6.4771559999790043</c:v>
                </c:pt>
                <c:pt idx="325">
                  <c:v>6.4933050000108778</c:v>
                </c:pt>
                <c:pt idx="326">
                  <c:v>6.5176910000154749</c:v>
                </c:pt>
                <c:pt idx="327">
                  <c:v>6.5365839999867603</c:v>
                </c:pt>
                <c:pt idx="328">
                  <c:v>6.5573830000357702</c:v>
                </c:pt>
                <c:pt idx="329">
                  <c:v>6.5778799999970943</c:v>
                </c:pt>
                <c:pt idx="330">
                  <c:v>6.5993220000527799</c:v>
                </c:pt>
                <c:pt idx="331">
                  <c:v>6.6187879999633878</c:v>
                </c:pt>
                <c:pt idx="332">
                  <c:v>6.6401580000529066</c:v>
                </c:pt>
                <c:pt idx="333">
                  <c:v>6.6578679999802262</c:v>
                </c:pt>
                <c:pt idx="334">
                  <c:v>6.679046000004746</c:v>
                </c:pt>
                <c:pt idx="335">
                  <c:v>6.6974209999898449</c:v>
                </c:pt>
                <c:pt idx="336">
                  <c:v>6.7192130000330508</c:v>
                </c:pt>
                <c:pt idx="337">
                  <c:v>6.7390809999778867</c:v>
                </c:pt>
                <c:pt idx="338">
                  <c:v>6.7588580000447109</c:v>
                </c:pt>
                <c:pt idx="339">
                  <c:v>6.7783060000510886</c:v>
                </c:pt>
                <c:pt idx="340">
                  <c:v>6.8008909999625757</c:v>
                </c:pt>
                <c:pt idx="341">
                  <c:v>6.8132469999836758</c:v>
                </c:pt>
                <c:pt idx="342">
                  <c:v>6.8337850000243634</c:v>
                </c:pt>
                <c:pt idx="343">
                  <c:v>6.8565670000389218</c:v>
                </c:pt>
                <c:pt idx="344">
                  <c:v>6.8832979999715462</c:v>
                </c:pt>
                <c:pt idx="345">
                  <c:v>6.8969959999667481</c:v>
                </c:pt>
                <c:pt idx="346">
                  <c:v>6.9180369999958202</c:v>
                </c:pt>
                <c:pt idx="347">
                  <c:v>6.9392089999746531</c:v>
                </c:pt>
                <c:pt idx="348">
                  <c:v>6.9594470000592992</c:v>
                </c:pt>
                <c:pt idx="349">
                  <c:v>6.9790430000284687</c:v>
                </c:pt>
                <c:pt idx="350">
                  <c:v>6.9976709999609739</c:v>
                </c:pt>
                <c:pt idx="351">
                  <c:v>7.0195610000519082</c:v>
                </c:pt>
                <c:pt idx="352">
                  <c:v>7.0393919999478385</c:v>
                </c:pt>
                <c:pt idx="353">
                  <c:v>7.0502090000081807</c:v>
                </c:pt>
                <c:pt idx="354">
                  <c:v>7.0795399999478832</c:v>
                </c:pt>
                <c:pt idx="355">
                  <c:v>7.0999120000051335</c:v>
                </c:pt>
                <c:pt idx="356">
                  <c:v>7.1177560000214726</c:v>
                </c:pt>
                <c:pt idx="357">
                  <c:v>7.1405690000392497</c:v>
                </c:pt>
                <c:pt idx="358">
                  <c:v>7.1560270000481978</c:v>
                </c:pt>
                <c:pt idx="359">
                  <c:v>7.1759280000114813</c:v>
                </c:pt>
                <c:pt idx="360">
                  <c:v>7.1992160000372678</c:v>
                </c:pt>
                <c:pt idx="361">
                  <c:v>7.2153410000028089</c:v>
                </c:pt>
                <c:pt idx="362">
                  <c:v>7.2405819999985397</c:v>
                </c:pt>
                <c:pt idx="363">
                  <c:v>7.2567500000586733</c:v>
                </c:pt>
                <c:pt idx="364">
                  <c:v>7.2824239999754354</c:v>
                </c:pt>
                <c:pt idx="365">
                  <c:v>7.2965150000527501</c:v>
                </c:pt>
                <c:pt idx="366">
                  <c:v>7.3208909999812022</c:v>
                </c:pt>
                <c:pt idx="367">
                  <c:v>7.3357710000127554</c:v>
                </c:pt>
                <c:pt idx="368">
                  <c:v>7.3521279999986291</c:v>
                </c:pt>
                <c:pt idx="369">
                  <c:v>7.3783330000005662</c:v>
                </c:pt>
                <c:pt idx="370">
                  <c:v>7.396870999946259</c:v>
                </c:pt>
                <c:pt idx="371">
                  <c:v>7.4204690000042319</c:v>
                </c:pt>
                <c:pt idx="372">
                  <c:v>7.4365759999491274</c:v>
                </c:pt>
                <c:pt idx="373">
                  <c:v>7.4569469999987632</c:v>
                </c:pt>
                <c:pt idx="374">
                  <c:v>7.480995999998413</c:v>
                </c:pt>
                <c:pt idx="375">
                  <c:v>7.4981279999483377</c:v>
                </c:pt>
                <c:pt idx="376">
                  <c:v>7.5166810000082478</c:v>
                </c:pt>
                <c:pt idx="377">
                  <c:v>7.5380819999845698</c:v>
                </c:pt>
                <c:pt idx="378">
                  <c:v>7.5604440000606701</c:v>
                </c:pt>
                <c:pt idx="379">
                  <c:v>7.577424000017345</c:v>
                </c:pt>
                <c:pt idx="380">
                  <c:v>7.5974029999924824</c:v>
                </c:pt>
                <c:pt idx="381">
                  <c:v>7.618030000012368</c:v>
                </c:pt>
                <c:pt idx="382">
                  <c:v>7.6398220000555739</c:v>
                </c:pt>
                <c:pt idx="383">
                  <c:v>7.6593720000237226</c:v>
                </c:pt>
                <c:pt idx="384">
                  <c:v>7.6802479999605566</c:v>
                </c:pt>
                <c:pt idx="385">
                  <c:v>7.6985270000295714</c:v>
                </c:pt>
                <c:pt idx="386">
                  <c:v>7.7202119999565184</c:v>
                </c:pt>
                <c:pt idx="387">
                  <c:v>7.736648999969475</c:v>
                </c:pt>
                <c:pt idx="388">
                  <c:v>7.753599000046961</c:v>
                </c:pt>
                <c:pt idx="389">
                  <c:v>7.7812139999587089</c:v>
                </c:pt>
                <c:pt idx="390">
                  <c:v>7.7996030000504106</c:v>
                </c:pt>
                <c:pt idx="391">
                  <c:v>7.8198789999587461</c:v>
                </c:pt>
                <c:pt idx="392">
                  <c:v>7.8341840000357479</c:v>
                </c:pt>
                <c:pt idx="393">
                  <c:v>7.8592339999740943</c:v>
                </c:pt>
                <c:pt idx="394">
                  <c:v>7.8805690000299364</c:v>
                </c:pt>
                <c:pt idx="395">
                  <c:v>7.9004839999834076</c:v>
                </c:pt>
                <c:pt idx="396">
                  <c:v>7.919376999954693</c:v>
                </c:pt>
                <c:pt idx="397">
                  <c:v>7.9397520000347868</c:v>
                </c:pt>
                <c:pt idx="398">
                  <c:v>7.9580640000058338</c:v>
                </c:pt>
                <c:pt idx="399">
                  <c:v>7.9751369999721646</c:v>
                </c:pt>
                <c:pt idx="400">
                  <c:v>7.9994599999627098</c:v>
                </c:pt>
                <c:pt idx="401">
                  <c:v>8.0199090000241995</c:v>
                </c:pt>
                <c:pt idx="402">
                  <c:v>8.0406070000026375</c:v>
                </c:pt>
                <c:pt idx="403">
                  <c:v>8.0615299999481067</c:v>
                </c:pt>
                <c:pt idx="404">
                  <c:v>8.0777839999645948</c:v>
                </c:pt>
                <c:pt idx="405">
                  <c:v>8.098225999972783</c:v>
                </c:pt>
                <c:pt idx="406">
                  <c:v>8.1155159999616444</c:v>
                </c:pt>
                <c:pt idx="407">
                  <c:v>8.1409680000506341</c:v>
                </c:pt>
                <c:pt idx="408">
                  <c:v>8.1584980000043288</c:v>
                </c:pt>
                <c:pt idx="409">
                  <c:v>8.1808179999934509</c:v>
                </c:pt>
                <c:pt idx="410">
                  <c:v>8.1966209999518469</c:v>
                </c:pt>
                <c:pt idx="411">
                  <c:v>8.2160989999538288</c:v>
                </c:pt>
                <c:pt idx="412">
                  <c:v>8.238855000003241</c:v>
                </c:pt>
                <c:pt idx="413">
                  <c:v>8.2574859999585897</c:v>
                </c:pt>
                <c:pt idx="414">
                  <c:v>8.2775039999978617</c:v>
                </c:pt>
                <c:pt idx="415">
                  <c:v>8.2980400000233203</c:v>
                </c:pt>
                <c:pt idx="416">
                  <c:v>8.3172110000159591</c:v>
                </c:pt>
                <c:pt idx="417">
                  <c:v>8.340059999958612</c:v>
                </c:pt>
                <c:pt idx="418">
                  <c:v>8.3574500000104308</c:v>
                </c:pt>
                <c:pt idx="419">
                  <c:v>8.37621300003957</c:v>
                </c:pt>
                <c:pt idx="420">
                  <c:v>8.3990550000453368</c:v>
                </c:pt>
                <c:pt idx="421">
                  <c:v>8.4175340000074357</c:v>
                </c:pt>
                <c:pt idx="422">
                  <c:v>8.4379839999601245</c:v>
                </c:pt>
                <c:pt idx="423">
                  <c:v>8.4603679999709129</c:v>
                </c:pt>
                <c:pt idx="424">
                  <c:v>8.479719000053592</c:v>
                </c:pt>
                <c:pt idx="425">
                  <c:v>8.5004819999448955</c:v>
                </c:pt>
                <c:pt idx="426">
                  <c:v>8.5196310000028461</c:v>
                </c:pt>
                <c:pt idx="427">
                  <c:v>8.533943000016734</c:v>
                </c:pt>
                <c:pt idx="428">
                  <c:v>8.5603780000237748</c:v>
                </c:pt>
                <c:pt idx="429">
                  <c:v>8.578235000022687</c:v>
                </c:pt>
                <c:pt idx="430">
                  <c:v>8.5990890000248328</c:v>
                </c:pt>
                <c:pt idx="431">
                  <c:v>8.6184839999768883</c:v>
                </c:pt>
                <c:pt idx="432">
                  <c:v>8.63903299998492</c:v>
                </c:pt>
                <c:pt idx="433">
                  <c:v>8.6596999999601394</c:v>
                </c:pt>
                <c:pt idx="434">
                  <c:v>8.680547000025399</c:v>
                </c:pt>
                <c:pt idx="435">
                  <c:v>8.6991060000145808</c:v>
                </c:pt>
                <c:pt idx="436">
                  <c:v>8.7199509999481961</c:v>
                </c:pt>
                <c:pt idx="437">
                  <c:v>8.7393050000537187</c:v>
                </c:pt>
                <c:pt idx="438">
                  <c:v>8.7594459999818355</c:v>
                </c:pt>
                <c:pt idx="439">
                  <c:v>8.7795390000101179</c:v>
                </c:pt>
                <c:pt idx="440">
                  <c:v>8.8006270000478253</c:v>
                </c:pt>
                <c:pt idx="441">
                  <c:v>8.8213789999717847</c:v>
                </c:pt>
                <c:pt idx="442">
                  <c:v>8.8396039999788627</c:v>
                </c:pt>
                <c:pt idx="443">
                  <c:v>8.8607130000600591</c:v>
                </c:pt>
                <c:pt idx="444">
                  <c:v>8.87579600000754</c:v>
                </c:pt>
                <c:pt idx="445">
                  <c:v>8.8961089999647811</c:v>
                </c:pt>
                <c:pt idx="446">
                  <c:v>8.9201990000437945</c:v>
                </c:pt>
                <c:pt idx="447">
                  <c:v>8.9365750000579283</c:v>
                </c:pt>
                <c:pt idx="448">
                  <c:v>8.9632879999699071</c:v>
                </c:pt>
                <c:pt idx="449">
                  <c:v>8.980582999996841</c:v>
                </c:pt>
                <c:pt idx="450">
                  <c:v>9.0007060000207275</c:v>
                </c:pt>
                <c:pt idx="451">
                  <c:v>9.0176869999850169</c:v>
                </c:pt>
                <c:pt idx="452">
                  <c:v>9.0407750000013039</c:v>
                </c:pt>
                <c:pt idx="453">
                  <c:v>9.0583900000201538</c:v>
                </c:pt>
                <c:pt idx="454">
                  <c:v>9.0776060000061989</c:v>
                </c:pt>
                <c:pt idx="455">
                  <c:v>9.0970710000256076</c:v>
                </c:pt>
                <c:pt idx="456">
                  <c:v>9.1199849999975413</c:v>
                </c:pt>
                <c:pt idx="457">
                  <c:v>9.1255959999980405</c:v>
                </c:pt>
                <c:pt idx="458">
                  <c:v>9.159233000013046</c:v>
                </c:pt>
                <c:pt idx="459">
                  <c:v>9.1816790000302717</c:v>
                </c:pt>
                <c:pt idx="460">
                  <c:v>9.1966470000334084</c:v>
                </c:pt>
                <c:pt idx="461">
                  <c:v>9.2181949999649078</c:v>
                </c:pt>
                <c:pt idx="462">
                  <c:v>9.2368290000595152</c:v>
                </c:pt>
                <c:pt idx="463">
                  <c:v>9.2570800000103191</c:v>
                </c:pt>
                <c:pt idx="464">
                  <c:v>9.2808590000495315</c:v>
                </c:pt>
                <c:pt idx="465">
                  <c:v>9.2985030000563711</c:v>
                </c:pt>
                <c:pt idx="466">
                  <c:v>9.3194000000366941</c:v>
                </c:pt>
                <c:pt idx="467">
                  <c:v>9.3404840000439435</c:v>
                </c:pt>
                <c:pt idx="468">
                  <c:v>9.3573140000225976</c:v>
                </c:pt>
                <c:pt idx="469">
                  <c:v>9.3796180000063032</c:v>
                </c:pt>
                <c:pt idx="470">
                  <c:v>9.3993270000210032</c:v>
                </c:pt>
                <c:pt idx="471">
                  <c:v>9.4204100000206381</c:v>
                </c:pt>
                <c:pt idx="472">
                  <c:v>9.4395129999611527</c:v>
                </c:pt>
                <c:pt idx="473">
                  <c:v>9.4620819999836385</c:v>
                </c:pt>
                <c:pt idx="474">
                  <c:v>9.4798090000404045</c:v>
                </c:pt>
                <c:pt idx="475">
                  <c:v>9.500603000051342</c:v>
                </c:pt>
                <c:pt idx="476">
                  <c:v>9.5165890000062063</c:v>
                </c:pt>
                <c:pt idx="477">
                  <c:v>9.5385089999763295</c:v>
                </c:pt>
                <c:pt idx="478">
                  <c:v>9.5598920000484213</c:v>
                </c:pt>
                <c:pt idx="479">
                  <c:v>9.5771510000340641</c:v>
                </c:pt>
                <c:pt idx="480">
                  <c:v>9.5990870000096038</c:v>
                </c:pt>
                <c:pt idx="481">
                  <c:v>9.619107999955304</c:v>
                </c:pt>
                <c:pt idx="482">
                  <c:v>9.6445979999843985</c:v>
                </c:pt>
                <c:pt idx="483">
                  <c:v>9.6600570000009611</c:v>
                </c:pt>
                <c:pt idx="484">
                  <c:v>9.6796590000158176</c:v>
                </c:pt>
                <c:pt idx="485">
                  <c:v>9.700520999962464</c:v>
                </c:pt>
                <c:pt idx="486">
                  <c:v>9.7155359999742359</c:v>
                </c:pt>
                <c:pt idx="487">
                  <c:v>9.7402770000044256</c:v>
                </c:pt>
                <c:pt idx="488">
                  <c:v>9.7500330000184476</c:v>
                </c:pt>
                <c:pt idx="489">
                  <c:v>9.7760130000533536</c:v>
                </c:pt>
                <c:pt idx="490">
                  <c:v>9.7952270000241697</c:v>
                </c:pt>
                <c:pt idx="491">
                  <c:v>9.8152919999556616</c:v>
                </c:pt>
                <c:pt idx="492">
                  <c:v>9.8409669999964535</c:v>
                </c:pt>
                <c:pt idx="493">
                  <c:v>9.8566629999550059</c:v>
                </c:pt>
                <c:pt idx="494">
                  <c:v>9.8814009999623522</c:v>
                </c:pt>
                <c:pt idx="495">
                  <c:v>9.8957540000556037</c:v>
                </c:pt>
                <c:pt idx="496">
                  <c:v>9.9200910000363365</c:v>
                </c:pt>
                <c:pt idx="497">
                  <c:v>9.9365870000328869</c:v>
                </c:pt>
                <c:pt idx="498">
                  <c:v>9.9577740000095218</c:v>
                </c:pt>
                <c:pt idx="499">
                  <c:v>9.977292999974452</c:v>
                </c:pt>
                <c:pt idx="500">
                  <c:v>9.9994579999474809</c:v>
                </c:pt>
                <c:pt idx="501">
                  <c:v>10.01670399995055</c:v>
                </c:pt>
                <c:pt idx="502">
                  <c:v>10.039923000033014</c:v>
                </c:pt>
                <c:pt idx="503">
                  <c:v>10.060375000000931</c:v>
                </c:pt>
                <c:pt idx="504">
                  <c:v>10.077722999965772</c:v>
                </c:pt>
                <c:pt idx="505">
                  <c:v>10.097316000028513</c:v>
                </c:pt>
                <c:pt idx="506">
                  <c:v>10.119221000000834</c:v>
                </c:pt>
                <c:pt idx="507">
                  <c:v>10.137963999994099</c:v>
                </c:pt>
                <c:pt idx="508">
                  <c:v>10.157314999960363</c:v>
                </c:pt>
                <c:pt idx="509">
                  <c:v>10.174873000010848</c:v>
                </c:pt>
                <c:pt idx="510">
                  <c:v>10.199563000001945</c:v>
                </c:pt>
                <c:pt idx="511">
                  <c:v>10.219870000029914</c:v>
                </c:pt>
                <c:pt idx="512">
                  <c:v>10.239966999972239</c:v>
                </c:pt>
                <c:pt idx="513">
                  <c:v>10.259353999979794</c:v>
                </c:pt>
                <c:pt idx="514">
                  <c:v>10.278371999971569</c:v>
                </c:pt>
                <c:pt idx="515">
                  <c:v>10.298110999981873</c:v>
                </c:pt>
                <c:pt idx="516">
                  <c:v>10.313628999982029</c:v>
                </c:pt>
                <c:pt idx="517">
                  <c:v>10.339198000030592</c:v>
                </c:pt>
                <c:pt idx="518">
                  <c:v>10.358756999950856</c:v>
                </c:pt>
                <c:pt idx="519">
                  <c:v>10.378777000005357</c:v>
                </c:pt>
                <c:pt idx="520">
                  <c:v>10.390427000005729</c:v>
                </c:pt>
                <c:pt idx="521">
                  <c:v>10.420910999993794</c:v>
                </c:pt>
                <c:pt idx="522">
                  <c:v>10.439847000059672</c:v>
                </c:pt>
                <c:pt idx="523">
                  <c:v>10.459666999988258</c:v>
                </c:pt>
                <c:pt idx="524">
                  <c:v>10.476400000043213</c:v>
                </c:pt>
                <c:pt idx="525">
                  <c:v>10.498046000022441</c:v>
                </c:pt>
                <c:pt idx="526">
                  <c:v>10.51925500005018</c:v>
                </c:pt>
                <c:pt idx="527">
                  <c:v>10.534388000029139</c:v>
                </c:pt>
                <c:pt idx="528">
                  <c:v>10.559767000027932</c:v>
                </c:pt>
                <c:pt idx="529">
                  <c:v>10.579802999971434</c:v>
                </c:pt>
                <c:pt idx="530">
                  <c:v>10.599821000010706</c:v>
                </c:pt>
                <c:pt idx="531">
                  <c:v>10.620945999980904</c:v>
                </c:pt>
                <c:pt idx="532">
                  <c:v>10.636505999951623</c:v>
                </c:pt>
                <c:pt idx="533">
                  <c:v>10.660448999959044</c:v>
                </c:pt>
                <c:pt idx="534">
                  <c:v>10.680596000049263</c:v>
                </c:pt>
                <c:pt idx="535">
                  <c:v>10.695705999969505</c:v>
                </c:pt>
                <c:pt idx="536">
                  <c:v>10.716191999963485</c:v>
                </c:pt>
                <c:pt idx="537">
                  <c:v>10.737490999978036</c:v>
                </c:pt>
                <c:pt idx="538">
                  <c:v>10.760299999965355</c:v>
                </c:pt>
                <c:pt idx="539">
                  <c:v>10.775747000006959</c:v>
                </c:pt>
                <c:pt idx="540">
                  <c:v>10.796753000002354</c:v>
                </c:pt>
                <c:pt idx="541">
                  <c:v>10.817721999948844</c:v>
                </c:pt>
                <c:pt idx="542">
                  <c:v>10.839033000054769</c:v>
                </c:pt>
                <c:pt idx="543">
                  <c:v>10.856748000020161</c:v>
                </c:pt>
                <c:pt idx="544">
                  <c:v>10.875146999955177</c:v>
                </c:pt>
                <c:pt idx="545">
                  <c:v>10.898378000012599</c:v>
                </c:pt>
                <c:pt idx="546">
                  <c:v>10.913577000028454</c:v>
                </c:pt>
                <c:pt idx="547">
                  <c:v>10.938708000001498</c:v>
                </c:pt>
                <c:pt idx="548">
                  <c:v>10.957601999980398</c:v>
                </c:pt>
                <c:pt idx="549">
                  <c:v>10.977610999951139</c:v>
                </c:pt>
                <c:pt idx="550">
                  <c:v>10.997009000042453</c:v>
                </c:pt>
                <c:pt idx="551">
                  <c:v>11.019544000038877</c:v>
                </c:pt>
                <c:pt idx="552">
                  <c:v>11.039498000056483</c:v>
                </c:pt>
                <c:pt idx="553">
                  <c:v>11.06112700002268</c:v>
                </c:pt>
                <c:pt idx="554">
                  <c:v>11.079026999999769</c:v>
                </c:pt>
                <c:pt idx="555">
                  <c:v>11.099615999963135</c:v>
                </c:pt>
                <c:pt idx="556">
                  <c:v>11.117971000028774</c:v>
                </c:pt>
                <c:pt idx="557">
                  <c:v>11.1394020000007</c:v>
                </c:pt>
                <c:pt idx="558">
                  <c:v>11.159804000053555</c:v>
                </c:pt>
                <c:pt idx="559">
                  <c:v>11.178700000047684</c:v>
                </c:pt>
                <c:pt idx="560">
                  <c:v>11.198260999983177</c:v>
                </c:pt>
                <c:pt idx="561">
                  <c:v>11.218693000031635</c:v>
                </c:pt>
                <c:pt idx="562">
                  <c:v>11.240330000058748</c:v>
                </c:pt>
                <c:pt idx="563">
                  <c:v>11.259034999995492</c:v>
                </c:pt>
                <c:pt idx="564">
                  <c:v>11.27877700002864</c:v>
                </c:pt>
                <c:pt idx="565">
                  <c:v>11.300688000046648</c:v>
                </c:pt>
                <c:pt idx="566">
                  <c:v>11.319882999989204</c:v>
                </c:pt>
                <c:pt idx="567">
                  <c:v>11.339454000000842</c:v>
                </c:pt>
                <c:pt idx="568">
                  <c:v>11.35428700002376</c:v>
                </c:pt>
                <c:pt idx="569">
                  <c:v>11.378375999978743</c:v>
                </c:pt>
                <c:pt idx="570">
                  <c:v>11.396765999961644</c:v>
                </c:pt>
                <c:pt idx="571">
                  <c:v>11.419754000031389</c:v>
                </c:pt>
                <c:pt idx="572">
                  <c:v>11.439342000056058</c:v>
                </c:pt>
                <c:pt idx="573">
                  <c:v>11.456150999991223</c:v>
                </c:pt>
                <c:pt idx="574">
                  <c:v>11.479697000002488</c:v>
                </c:pt>
                <c:pt idx="575">
                  <c:v>11.50039800000377</c:v>
                </c:pt>
                <c:pt idx="576">
                  <c:v>11.515598000027239</c:v>
                </c:pt>
                <c:pt idx="577">
                  <c:v>11.540806000004523</c:v>
                </c:pt>
                <c:pt idx="578">
                  <c:v>11.556087999953888</c:v>
                </c:pt>
                <c:pt idx="579">
                  <c:v>11.577864999999292</c:v>
                </c:pt>
                <c:pt idx="580">
                  <c:v>11.601599000045098</c:v>
                </c:pt>
                <c:pt idx="581">
                  <c:v>11.616522999946028</c:v>
                </c:pt>
                <c:pt idx="582">
                  <c:v>11.640698999981396</c:v>
                </c:pt>
                <c:pt idx="583">
                  <c:v>11.661321999970824</c:v>
                </c:pt>
                <c:pt idx="584">
                  <c:v>11.676427999977022</c:v>
                </c:pt>
                <c:pt idx="585">
                  <c:v>11.697061000042595</c:v>
                </c:pt>
                <c:pt idx="586">
                  <c:v>11.718111000023782</c:v>
                </c:pt>
                <c:pt idx="587">
                  <c:v>11.736631999956444</c:v>
                </c:pt>
                <c:pt idx="588">
                  <c:v>11.756826999946497</c:v>
                </c:pt>
                <c:pt idx="589">
                  <c:v>11.778974000015296</c:v>
                </c:pt>
                <c:pt idx="590">
                  <c:v>11.797372000059113</c:v>
                </c:pt>
                <c:pt idx="591">
                  <c:v>11.81868799997028</c:v>
                </c:pt>
                <c:pt idx="592">
                  <c:v>11.838071999954991</c:v>
                </c:pt>
                <c:pt idx="593">
                  <c:v>11.857008000020869</c:v>
                </c:pt>
                <c:pt idx="594">
                  <c:v>11.877687999978662</c:v>
                </c:pt>
                <c:pt idx="595">
                  <c:v>11.897439999971539</c:v>
                </c:pt>
                <c:pt idx="596">
                  <c:v>11.916213999968022</c:v>
                </c:pt>
                <c:pt idx="597">
                  <c:v>11.937914000009187</c:v>
                </c:pt>
                <c:pt idx="598">
                  <c:v>11.959724999964237</c:v>
                </c:pt>
                <c:pt idx="599">
                  <c:v>11.974500000011176</c:v>
                </c:pt>
                <c:pt idx="600">
                  <c:v>11.99824800004717</c:v>
                </c:pt>
                <c:pt idx="601">
                  <c:v>12.020645000040531</c:v>
                </c:pt>
                <c:pt idx="602">
                  <c:v>12.043259999947622</c:v>
                </c:pt>
                <c:pt idx="603">
                  <c:v>12.05533700005617</c:v>
                </c:pt>
                <c:pt idx="604">
                  <c:v>12.07939400000032</c:v>
                </c:pt>
                <c:pt idx="605">
                  <c:v>12.098935000016354</c:v>
                </c:pt>
                <c:pt idx="606">
                  <c:v>12.119303000043146</c:v>
                </c:pt>
                <c:pt idx="607">
                  <c:v>12.139199999975972</c:v>
                </c:pt>
                <c:pt idx="608">
                  <c:v>12.1603340000147</c:v>
                </c:pt>
                <c:pt idx="609">
                  <c:v>12.174230000004172</c:v>
                </c:pt>
                <c:pt idx="610">
                  <c:v>12.198280000011437</c:v>
                </c:pt>
                <c:pt idx="611">
                  <c:v>12.207722999970429</c:v>
                </c:pt>
                <c:pt idx="612">
                  <c:v>13.22004799998831</c:v>
                </c:pt>
                <c:pt idx="613">
                  <c:v>13.24011699995026</c:v>
                </c:pt>
                <c:pt idx="614">
                  <c:v>13.257121999980882</c:v>
                </c:pt>
                <c:pt idx="615">
                  <c:v>13.275652999989688</c:v>
                </c:pt>
                <c:pt idx="616">
                  <c:v>13.298133000032976</c:v>
                </c:pt>
                <c:pt idx="617">
                  <c:v>13.319132999982685</c:v>
                </c:pt>
                <c:pt idx="618">
                  <c:v>13.335878000012599</c:v>
                </c:pt>
                <c:pt idx="619">
                  <c:v>13.357037000008859</c:v>
                </c:pt>
                <c:pt idx="620">
                  <c:v>13.376021999982186</c:v>
                </c:pt>
                <c:pt idx="621">
                  <c:v>13.397098000044934</c:v>
                </c:pt>
                <c:pt idx="622">
                  <c:v>13.418146000010893</c:v>
                </c:pt>
                <c:pt idx="623">
                  <c:v>13.43653299997095</c:v>
                </c:pt>
                <c:pt idx="624">
                  <c:v>13.453209000057541</c:v>
                </c:pt>
                <c:pt idx="625">
                  <c:v>13.476950000040233</c:v>
                </c:pt>
                <c:pt idx="626">
                  <c:v>13.500144000048749</c:v>
                </c:pt>
                <c:pt idx="627">
                  <c:v>13.519515000050887</c:v>
                </c:pt>
                <c:pt idx="628">
                  <c:v>13.538922999985516</c:v>
                </c:pt>
                <c:pt idx="629">
                  <c:v>13.558486000052653</c:v>
                </c:pt>
                <c:pt idx="630">
                  <c:v>13.575662999995984</c:v>
                </c:pt>
                <c:pt idx="631">
                  <c:v>13.598042999976315</c:v>
                </c:pt>
                <c:pt idx="632">
                  <c:v>13.618756999960169</c:v>
                </c:pt>
                <c:pt idx="633">
                  <c:v>13.637269000057131</c:v>
                </c:pt>
                <c:pt idx="634">
                  <c:v>13.662229000008665</c:v>
                </c:pt>
                <c:pt idx="635">
                  <c:v>13.677821999997832</c:v>
                </c:pt>
                <c:pt idx="636">
                  <c:v>13.699972999980673</c:v>
                </c:pt>
                <c:pt idx="637">
                  <c:v>13.718635999946855</c:v>
                </c:pt>
                <c:pt idx="638">
                  <c:v>13.739010000019334</c:v>
                </c:pt>
                <c:pt idx="639">
                  <c:v>13.758065999951214</c:v>
                </c:pt>
                <c:pt idx="640">
                  <c:v>13.778072000015527</c:v>
                </c:pt>
                <c:pt idx="641">
                  <c:v>13.800885000033304</c:v>
                </c:pt>
                <c:pt idx="642">
                  <c:v>13.81836499995552</c:v>
                </c:pt>
                <c:pt idx="643">
                  <c:v>13.83857599995099</c:v>
                </c:pt>
                <c:pt idx="644">
                  <c:v>13.860917999991216</c:v>
                </c:pt>
                <c:pt idx="645">
                  <c:v>13.882851999951527</c:v>
                </c:pt>
                <c:pt idx="646">
                  <c:v>13.893901000032201</c:v>
                </c:pt>
                <c:pt idx="647">
                  <c:v>13.919747999985702</c:v>
                </c:pt>
                <c:pt idx="648">
                  <c:v>13.941151999984868</c:v>
                </c:pt>
                <c:pt idx="649">
                  <c:v>13.960019999998622</c:v>
                </c:pt>
                <c:pt idx="650">
                  <c:v>13.979615999967791</c:v>
                </c:pt>
                <c:pt idx="651">
                  <c:v>13.996159999980591</c:v>
                </c:pt>
                <c:pt idx="652">
                  <c:v>14.014455999946222</c:v>
                </c:pt>
                <c:pt idx="653">
                  <c:v>14.034763999981806</c:v>
                </c:pt>
                <c:pt idx="654">
                  <c:v>14.059989999979734</c:v>
                </c:pt>
                <c:pt idx="655">
                  <c:v>14.080242000054568</c:v>
                </c:pt>
                <c:pt idx="656">
                  <c:v>14.096809000009671</c:v>
                </c:pt>
                <c:pt idx="657">
                  <c:v>14.115546999964863</c:v>
                </c:pt>
                <c:pt idx="658">
                  <c:v>14.138761000009254</c:v>
                </c:pt>
                <c:pt idx="659">
                  <c:v>14.159331000060774</c:v>
                </c:pt>
                <c:pt idx="660">
                  <c:v>14.179967000032775</c:v>
                </c:pt>
                <c:pt idx="661">
                  <c:v>14.198669999954291</c:v>
                </c:pt>
                <c:pt idx="662">
                  <c:v>14.216108000022359</c:v>
                </c:pt>
                <c:pt idx="663">
                  <c:v>14.237989000044763</c:v>
                </c:pt>
                <c:pt idx="664">
                  <c:v>14.258068999974057</c:v>
                </c:pt>
                <c:pt idx="665">
                  <c:v>14.261306999949738</c:v>
                </c:pt>
                <c:pt idx="666">
                  <c:v>14.288960000034422</c:v>
                </c:pt>
                <c:pt idx="667">
                  <c:v>14.316625999985263</c:v>
                </c:pt>
                <c:pt idx="668">
                  <c:v>14.336644000024535</c:v>
                </c:pt>
                <c:pt idx="669">
                  <c:v>14.358586000045761</c:v>
                </c:pt>
                <c:pt idx="670">
                  <c:v>14.374229999957606</c:v>
                </c:pt>
                <c:pt idx="671">
                  <c:v>14.398834999999963</c:v>
                </c:pt>
                <c:pt idx="672">
                  <c:v>14.418438000022434</c:v>
                </c:pt>
                <c:pt idx="673">
                  <c:v>14.442501000012271</c:v>
                </c:pt>
                <c:pt idx="674">
                  <c:v>14.457906999974512</c:v>
                </c:pt>
                <c:pt idx="675">
                  <c:v>14.479560000007041</c:v>
                </c:pt>
                <c:pt idx="676">
                  <c:v>14.497545000049286</c:v>
                </c:pt>
                <c:pt idx="677">
                  <c:v>14.517507000011392</c:v>
                </c:pt>
                <c:pt idx="678">
                  <c:v>14.537884999997914</c:v>
                </c:pt>
                <c:pt idx="679">
                  <c:v>14.558447999996133</c:v>
                </c:pt>
                <c:pt idx="680">
                  <c:v>14.578062999993563</c:v>
                </c:pt>
                <c:pt idx="681">
                  <c:v>14.599275000044145</c:v>
                </c:pt>
                <c:pt idx="682">
                  <c:v>14.615068000042811</c:v>
                </c:pt>
                <c:pt idx="683">
                  <c:v>14.638410000014119</c:v>
                </c:pt>
                <c:pt idx="684">
                  <c:v>14.658902000053786</c:v>
                </c:pt>
                <c:pt idx="685">
                  <c:v>14.678826999966986</c:v>
                </c:pt>
                <c:pt idx="686">
                  <c:v>14.700656999950297</c:v>
                </c:pt>
                <c:pt idx="687">
                  <c:v>14.721520000020973</c:v>
                </c:pt>
                <c:pt idx="688">
                  <c:v>14.738786000059918</c:v>
                </c:pt>
                <c:pt idx="689">
                  <c:v>14.760519000003114</c:v>
                </c:pt>
                <c:pt idx="690">
                  <c:v>14.78124000004027</c:v>
                </c:pt>
                <c:pt idx="691">
                  <c:v>14.799402000033297</c:v>
                </c:pt>
                <c:pt idx="692">
                  <c:v>14.820554999983869</c:v>
                </c:pt>
                <c:pt idx="693">
                  <c:v>14.8263909999514</c:v>
                </c:pt>
                <c:pt idx="694">
                  <c:v>14.858939000056125</c:v>
                </c:pt>
                <c:pt idx="695">
                  <c:v>14.879405000014231</c:v>
                </c:pt>
                <c:pt idx="696">
                  <c:v>14.900785999954678</c:v>
                </c:pt>
                <c:pt idx="697">
                  <c:v>14.916397999972105</c:v>
                </c:pt>
                <c:pt idx="698">
                  <c:v>14.934911999967881</c:v>
                </c:pt>
                <c:pt idx="699">
                  <c:v>14.946536000003107</c:v>
                </c:pt>
                <c:pt idx="700">
                  <c:v>14.977782999980263</c:v>
                </c:pt>
                <c:pt idx="701">
                  <c:v>14.997696000034921</c:v>
                </c:pt>
                <c:pt idx="702">
                  <c:v>15.01763400004711</c:v>
                </c:pt>
                <c:pt idx="703">
                  <c:v>15.040232000057586</c:v>
                </c:pt>
                <c:pt idx="704">
                  <c:v>15.055918999947608</c:v>
                </c:pt>
                <c:pt idx="705">
                  <c:v>15.078855999978259</c:v>
                </c:pt>
                <c:pt idx="706">
                  <c:v>15.096017000032589</c:v>
                </c:pt>
                <c:pt idx="707">
                  <c:v>15.112391000031494</c:v>
                </c:pt>
                <c:pt idx="708">
                  <c:v>15.137778999982402</c:v>
                </c:pt>
                <c:pt idx="709">
                  <c:v>15.148583000060171</c:v>
                </c:pt>
                <c:pt idx="710">
                  <c:v>15.1738090000581</c:v>
                </c:pt>
                <c:pt idx="711">
                  <c:v>15.200148000032641</c:v>
                </c:pt>
                <c:pt idx="712">
                  <c:v>15.205819000024348</c:v>
                </c:pt>
                <c:pt idx="713">
                  <c:v>15.236586999963038</c:v>
                </c:pt>
                <c:pt idx="714">
                  <c:v>15.252348999958485</c:v>
                </c:pt>
                <c:pt idx="715">
                  <c:v>15.277441999991424</c:v>
                </c:pt>
                <c:pt idx="716">
                  <c:v>15.298822000040673</c:v>
                </c:pt>
                <c:pt idx="717">
                  <c:v>15.318197999964468</c:v>
                </c:pt>
                <c:pt idx="718">
                  <c:v>15.339789999998175</c:v>
                </c:pt>
                <c:pt idx="719">
                  <c:v>15.357323999982327</c:v>
                </c:pt>
                <c:pt idx="720">
                  <c:v>15.378313999972306</c:v>
                </c:pt>
                <c:pt idx="721">
                  <c:v>15.400353000033647</c:v>
                </c:pt>
                <c:pt idx="722">
                  <c:v>15.417888000025414</c:v>
                </c:pt>
                <c:pt idx="723">
                  <c:v>15.437705000047572</c:v>
                </c:pt>
                <c:pt idx="724">
                  <c:v>15.458893000031821</c:v>
                </c:pt>
                <c:pt idx="725">
                  <c:v>15.474484000005759</c:v>
                </c:pt>
                <c:pt idx="726">
                  <c:v>15.501121000037529</c:v>
                </c:pt>
                <c:pt idx="727">
                  <c:v>15.520025999983773</c:v>
                </c:pt>
                <c:pt idx="728">
                  <c:v>15.535516000003554</c:v>
                </c:pt>
                <c:pt idx="729">
                  <c:v>15.55438900005538</c:v>
                </c:pt>
                <c:pt idx="730">
                  <c:v>15.580456999945454</c:v>
                </c:pt>
                <c:pt idx="731">
                  <c:v>15.599491000059061</c:v>
                </c:pt>
                <c:pt idx="732">
                  <c:v>15.616198000032455</c:v>
                </c:pt>
                <c:pt idx="733">
                  <c:v>15.639761000056751</c:v>
                </c:pt>
                <c:pt idx="734">
                  <c:v>15.659464000025764</c:v>
                </c:pt>
                <c:pt idx="735">
                  <c:v>15.679271999979392</c:v>
                </c:pt>
                <c:pt idx="736">
                  <c:v>15.701322000008076</c:v>
                </c:pt>
                <c:pt idx="737">
                  <c:v>15.720014999969862</c:v>
                </c:pt>
                <c:pt idx="738">
                  <c:v>15.740377999958582</c:v>
                </c:pt>
                <c:pt idx="739">
                  <c:v>15.754864000016823</c:v>
                </c:pt>
                <c:pt idx="740">
                  <c:v>15.780358999967575</c:v>
                </c:pt>
                <c:pt idx="741">
                  <c:v>15.799850999959745</c:v>
                </c:pt>
                <c:pt idx="742">
                  <c:v>15.814977000001818</c:v>
                </c:pt>
                <c:pt idx="743">
                  <c:v>15.838019000017084</c:v>
                </c:pt>
                <c:pt idx="744">
                  <c:v>15.85659800004214</c:v>
                </c:pt>
                <c:pt idx="745">
                  <c:v>15.880145999952219</c:v>
                </c:pt>
                <c:pt idx="746">
                  <c:v>15.900799000053667</c:v>
                </c:pt>
                <c:pt idx="747">
                  <c:v>15.915092000039294</c:v>
                </c:pt>
                <c:pt idx="748">
                  <c:v>15.942188999964856</c:v>
                </c:pt>
                <c:pt idx="749">
                  <c:v>15.957364000030793</c:v>
                </c:pt>
                <c:pt idx="750">
                  <c:v>15.976502000004984</c:v>
                </c:pt>
                <c:pt idx="751">
                  <c:v>15.992379999952391</c:v>
                </c:pt>
                <c:pt idx="752">
                  <c:v>16.019227999961004</c:v>
                </c:pt>
                <c:pt idx="753">
                  <c:v>16.036949999979697</c:v>
                </c:pt>
                <c:pt idx="754">
                  <c:v>16.056478000013158</c:v>
                </c:pt>
                <c:pt idx="755">
                  <c:v>16.076236000051722</c:v>
                </c:pt>
                <c:pt idx="756">
                  <c:v>16.099424000014551</c:v>
                </c:pt>
                <c:pt idx="757">
                  <c:v>16.117109999991953</c:v>
                </c:pt>
                <c:pt idx="758">
                  <c:v>16.137319999979809</c:v>
                </c:pt>
                <c:pt idx="759">
                  <c:v>16.156318000052124</c:v>
                </c:pt>
                <c:pt idx="760">
                  <c:v>16.177040999988094</c:v>
                </c:pt>
                <c:pt idx="761">
                  <c:v>16.197133000008762</c:v>
                </c:pt>
                <c:pt idx="762">
                  <c:v>16.204983999952674</c:v>
                </c:pt>
                <c:pt idx="763">
                  <c:v>16.256551000056788</c:v>
                </c:pt>
                <c:pt idx="764">
                  <c:v>16.278186999959871</c:v>
                </c:pt>
                <c:pt idx="765">
                  <c:v>16.297906000050716</c:v>
                </c:pt>
                <c:pt idx="766">
                  <c:v>16.312999999965541</c:v>
                </c:pt>
                <c:pt idx="767">
                  <c:v>16.338151999982074</c:v>
                </c:pt>
                <c:pt idx="768">
                  <c:v>16.359898000024259</c:v>
                </c:pt>
                <c:pt idx="769">
                  <c:v>16.380971999955364</c:v>
                </c:pt>
                <c:pt idx="770">
                  <c:v>16.399197999970056</c:v>
                </c:pt>
                <c:pt idx="771">
                  <c:v>16.413465999998152</c:v>
                </c:pt>
                <c:pt idx="772">
                  <c:v>16.437286000000313</c:v>
                </c:pt>
                <c:pt idx="773">
                  <c:v>16.448547999956645</c:v>
                </c:pt>
                <c:pt idx="774">
                  <c:v>16.480741000035778</c:v>
                </c:pt>
                <c:pt idx="775">
                  <c:v>16.499774000025354</c:v>
                </c:pt>
                <c:pt idx="776">
                  <c:v>16.520905000041239</c:v>
                </c:pt>
                <c:pt idx="777">
                  <c:v>16.534540000022389</c:v>
                </c:pt>
                <c:pt idx="778">
                  <c:v>16.559224999975413</c:v>
                </c:pt>
                <c:pt idx="779">
                  <c:v>16.579764000023715</c:v>
                </c:pt>
                <c:pt idx="780">
                  <c:v>16.599221999989823</c:v>
                </c:pt>
                <c:pt idx="781">
                  <c:v>16.619829999981448</c:v>
                </c:pt>
                <c:pt idx="782">
                  <c:v>16.637060999986716</c:v>
                </c:pt>
                <c:pt idx="783">
                  <c:v>16.655086999991909</c:v>
                </c:pt>
                <c:pt idx="784">
                  <c:v>16.683544000028633</c:v>
                </c:pt>
                <c:pt idx="785">
                  <c:v>16.700412999955006</c:v>
                </c:pt>
                <c:pt idx="786">
                  <c:v>16.720657999976538</c:v>
                </c:pt>
                <c:pt idx="787">
                  <c:v>16.738455999991857</c:v>
                </c:pt>
                <c:pt idx="788">
                  <c:v>16.760067000053823</c:v>
                </c:pt>
                <c:pt idx="789">
                  <c:v>16.778659999952652</c:v>
                </c:pt>
                <c:pt idx="790">
                  <c:v>16.797326000058092</c:v>
                </c:pt>
                <c:pt idx="791">
                  <c:v>16.820349000045098</c:v>
                </c:pt>
                <c:pt idx="792">
                  <c:v>16.834425000008196</c:v>
                </c:pt>
                <c:pt idx="793">
                  <c:v>16.851124000037089</c:v>
                </c:pt>
                <c:pt idx="794">
                  <c:v>16.870889000012539</c:v>
                </c:pt>
                <c:pt idx="795">
                  <c:v>16.893969999975525</c:v>
                </c:pt>
                <c:pt idx="796">
                  <c:v>16.91853899997659</c:v>
                </c:pt>
                <c:pt idx="797">
                  <c:v>16.940676999976858</c:v>
                </c:pt>
                <c:pt idx="798">
                  <c:v>16.960233999998309</c:v>
                </c:pt>
                <c:pt idx="799">
                  <c:v>16.970233000000007</c:v>
                </c:pt>
                <c:pt idx="800">
                  <c:v>17.000850999960676</c:v>
                </c:pt>
                <c:pt idx="801">
                  <c:v>17.017356000025757</c:v>
                </c:pt>
                <c:pt idx="802">
                  <c:v>17.040408000000753</c:v>
                </c:pt>
                <c:pt idx="803">
                  <c:v>17.052445000037551</c:v>
                </c:pt>
                <c:pt idx="804">
                  <c:v>17.07756700005848</c:v>
                </c:pt>
                <c:pt idx="805">
                  <c:v>17.097797999973409</c:v>
                </c:pt>
                <c:pt idx="806">
                  <c:v>17.119386999984272</c:v>
                </c:pt>
                <c:pt idx="807">
                  <c:v>17.134045999962837</c:v>
                </c:pt>
                <c:pt idx="808">
                  <c:v>17.15879799996037</c:v>
                </c:pt>
                <c:pt idx="809">
                  <c:v>17.178751999977976</c:v>
                </c:pt>
                <c:pt idx="810">
                  <c:v>17.19907900004182</c:v>
                </c:pt>
                <c:pt idx="811">
                  <c:v>17.220295000006445</c:v>
                </c:pt>
                <c:pt idx="812">
                  <c:v>17.237459999974817</c:v>
                </c:pt>
                <c:pt idx="813">
                  <c:v>17.255583000020124</c:v>
                </c:pt>
                <c:pt idx="814">
                  <c:v>17.278372999979183</c:v>
                </c:pt>
                <c:pt idx="815">
                  <c:v>17.297448000055738</c:v>
                </c:pt>
                <c:pt idx="816">
                  <c:v>17.319045000011101</c:v>
                </c:pt>
                <c:pt idx="817">
                  <c:v>17.340929000056349</c:v>
                </c:pt>
                <c:pt idx="818">
                  <c:v>17.36108000006061</c:v>
                </c:pt>
                <c:pt idx="819">
                  <c:v>17.366758999996819</c:v>
                </c:pt>
                <c:pt idx="820">
                  <c:v>17.399179000058211</c:v>
                </c:pt>
                <c:pt idx="821">
                  <c:v>17.418662999989465</c:v>
                </c:pt>
                <c:pt idx="822">
                  <c:v>17.434948000009172</c:v>
                </c:pt>
                <c:pt idx="823">
                  <c:v>17.450983999995515</c:v>
                </c:pt>
                <c:pt idx="824">
                  <c:v>17.475072999950498</c:v>
                </c:pt>
                <c:pt idx="825">
                  <c:v>17.501255000010133</c:v>
                </c:pt>
                <c:pt idx="826">
                  <c:v>17.519790000049397</c:v>
                </c:pt>
                <c:pt idx="827">
                  <c:v>17.54086800001096</c:v>
                </c:pt>
                <c:pt idx="828">
                  <c:v>17.580898000043817</c:v>
                </c:pt>
                <c:pt idx="829">
                  <c:v>17.600923000019975</c:v>
                </c:pt>
                <c:pt idx="830">
                  <c:v>17.605683999950998</c:v>
                </c:pt>
                <c:pt idx="831">
                  <c:v>17.641462999978103</c:v>
                </c:pt>
                <c:pt idx="832">
                  <c:v>17.655726999975741</c:v>
                </c:pt>
                <c:pt idx="833">
                  <c:v>17.682215000037104</c:v>
                </c:pt>
                <c:pt idx="834">
                  <c:v>17.692640000022948</c:v>
                </c:pt>
                <c:pt idx="835">
                  <c:v>17.718819999950938</c:v>
                </c:pt>
                <c:pt idx="836">
                  <c:v>17.722640000050887</c:v>
                </c:pt>
                <c:pt idx="837">
                  <c:v>17.760428000008687</c:v>
                </c:pt>
                <c:pt idx="838">
                  <c:v>17.776737999985926</c:v>
                </c:pt>
                <c:pt idx="839">
                  <c:v>17.796960999956354</c:v>
                </c:pt>
                <c:pt idx="840">
                  <c:v>17.817629000055604</c:v>
                </c:pt>
                <c:pt idx="841">
                  <c:v>17.830355999991298</c:v>
                </c:pt>
                <c:pt idx="842">
                  <c:v>17.859133000019938</c:v>
                </c:pt>
                <c:pt idx="843">
                  <c:v>17.863081000046805</c:v>
                </c:pt>
                <c:pt idx="844">
                  <c:v>17.895771999959834</c:v>
                </c:pt>
                <c:pt idx="845">
                  <c:v>17.918359000002965</c:v>
                </c:pt>
                <c:pt idx="846">
                  <c:v>17.930678999982774</c:v>
                </c:pt>
                <c:pt idx="847">
                  <c:v>17.974845999968238</c:v>
                </c:pt>
                <c:pt idx="848">
                  <c:v>18.035986999981105</c:v>
                </c:pt>
                <c:pt idx="849">
                  <c:v>18.048733999952674</c:v>
                </c:pt>
                <c:pt idx="850">
                  <c:v>18.189189999946393</c:v>
                </c:pt>
                <c:pt idx="851">
                  <c:v>18.248314999975264</c:v>
                </c:pt>
                <c:pt idx="852">
                  <c:v>18.273756999988109</c:v>
                </c:pt>
                <c:pt idx="853">
                  <c:v>18.290812000050209</c:v>
                </c:pt>
                <c:pt idx="854">
                  <c:v>18.319213000009768</c:v>
                </c:pt>
                <c:pt idx="855">
                  <c:v>18.325282000005245</c:v>
                </c:pt>
                <c:pt idx="856">
                  <c:v>18.399959999951534</c:v>
                </c:pt>
                <c:pt idx="857">
                  <c:v>18.460544000030495</c:v>
                </c:pt>
                <c:pt idx="858">
                  <c:v>18.468537000007927</c:v>
                </c:pt>
                <c:pt idx="859">
                  <c:v>18.512057999963872</c:v>
                </c:pt>
                <c:pt idx="860">
                  <c:v>18.537618999951519</c:v>
                </c:pt>
                <c:pt idx="861">
                  <c:v>18.573934999993071</c:v>
                </c:pt>
                <c:pt idx="862">
                  <c:v>18.595721999998204</c:v>
                </c:pt>
                <c:pt idx="863">
                  <c:v>18.620116999954917</c:v>
                </c:pt>
                <c:pt idx="864">
                  <c:v>18.639640999957919</c:v>
                </c:pt>
                <c:pt idx="865">
                  <c:v>18.656548999948427</c:v>
                </c:pt>
                <c:pt idx="866">
                  <c:v>18.717066999990493</c:v>
                </c:pt>
                <c:pt idx="867">
                  <c:v>18.721483999979682</c:v>
                </c:pt>
                <c:pt idx="868">
                  <c:v>18.799987999955192</c:v>
                </c:pt>
                <c:pt idx="869">
                  <c:v>18.817612000042573</c:v>
                </c:pt>
                <c:pt idx="870">
                  <c:v>18.83824499999173</c:v>
                </c:pt>
                <c:pt idx="871">
                  <c:v>18.858725000056438</c:v>
                </c:pt>
                <c:pt idx="872">
                  <c:v>18.869736999971792</c:v>
                </c:pt>
                <c:pt idx="873">
                  <c:v>18.898768999963067</c:v>
                </c:pt>
                <c:pt idx="874">
                  <c:v>18.939523000037298</c:v>
                </c:pt>
                <c:pt idx="875">
                  <c:v>18.955955000012182</c:v>
                </c:pt>
                <c:pt idx="876">
                  <c:v>18.97767599998042</c:v>
                </c:pt>
                <c:pt idx="877">
                  <c:v>18.989283000002615</c:v>
                </c:pt>
                <c:pt idx="878">
                  <c:v>19.004171999986283</c:v>
                </c:pt>
                <c:pt idx="879">
                  <c:v>19.060641000047326</c:v>
                </c:pt>
                <c:pt idx="880">
                  <c:v>19.078301000059582</c:v>
                </c:pt>
                <c:pt idx="881">
                  <c:v>19.138205999974161</c:v>
                </c:pt>
                <c:pt idx="882">
                  <c:v>19.146143999998458</c:v>
                </c:pt>
                <c:pt idx="883">
                  <c:v>19.198949999990873</c:v>
                </c:pt>
                <c:pt idx="884">
                  <c:v>19.215732999960892</c:v>
                </c:pt>
                <c:pt idx="885">
                  <c:v>19.280423999996856</c:v>
                </c:pt>
                <c:pt idx="886">
                  <c:v>19.285075000021607</c:v>
                </c:pt>
                <c:pt idx="887">
                  <c:v>19.338271999964491</c:v>
                </c:pt>
                <c:pt idx="888">
                  <c:v>19.341726999962702</c:v>
                </c:pt>
                <c:pt idx="889">
                  <c:v>19.426723000011407</c:v>
                </c:pt>
                <c:pt idx="890">
                  <c:v>19.477086000028066</c:v>
                </c:pt>
                <c:pt idx="891">
                  <c:v>19.484514000010677</c:v>
                </c:pt>
                <c:pt idx="892">
                  <c:v>19.54977499996312</c:v>
                </c:pt>
                <c:pt idx="893">
                  <c:v>19.622833000030369</c:v>
                </c:pt>
                <c:pt idx="894">
                  <c:v>19.698226999957114</c:v>
                </c:pt>
                <c:pt idx="895">
                  <c:v>19.758548000012524</c:v>
                </c:pt>
                <c:pt idx="896">
                  <c:v>19.764374000020325</c:v>
                </c:pt>
                <c:pt idx="897">
                  <c:v>19.894479000009596</c:v>
                </c:pt>
                <c:pt idx="898">
                  <c:v>19.906099000014365</c:v>
                </c:pt>
                <c:pt idx="899">
                  <c:v>19.953943999949843</c:v>
                </c:pt>
                <c:pt idx="900">
                  <c:v>19.974267999990843</c:v>
                </c:pt>
                <c:pt idx="901">
                  <c:v>20.033270000014454</c:v>
                </c:pt>
                <c:pt idx="902">
                  <c:v>20.044191000051796</c:v>
                </c:pt>
                <c:pt idx="903">
                  <c:v>20.112563999951817</c:v>
                </c:pt>
                <c:pt idx="904">
                  <c:v>20.240775999962352</c:v>
                </c:pt>
                <c:pt idx="905">
                  <c:v>20.248760999995284</c:v>
                </c:pt>
                <c:pt idx="906">
                  <c:v>20.312653000000864</c:v>
                </c:pt>
                <c:pt idx="907">
                  <c:v>20.376558999996632</c:v>
                </c:pt>
                <c:pt idx="908">
                  <c:v>20.389612999977544</c:v>
                </c:pt>
                <c:pt idx="909">
                  <c:v>20.426218000007793</c:v>
                </c:pt>
                <c:pt idx="910">
                  <c:v>20.455977999954484</c:v>
                </c:pt>
                <c:pt idx="911">
                  <c:v>20.477411000058055</c:v>
                </c:pt>
                <c:pt idx="912">
                  <c:v>20.487330000032671</c:v>
                </c:pt>
                <c:pt idx="913">
                  <c:v>20.540605999995023</c:v>
                </c:pt>
                <c:pt idx="914">
                  <c:v>20.557864999980666</c:v>
                </c:pt>
                <c:pt idx="915">
                  <c:v>20.579106000019237</c:v>
                </c:pt>
                <c:pt idx="916">
                  <c:v>20.581728999968618</c:v>
                </c:pt>
                <c:pt idx="917">
                  <c:v>20.638386999955401</c:v>
                </c:pt>
                <c:pt idx="918">
                  <c:v>20.650130999973044</c:v>
                </c:pt>
                <c:pt idx="919">
                  <c:v>20.720130000030622</c:v>
                </c:pt>
                <c:pt idx="920">
                  <c:v>20.778270000009798</c:v>
                </c:pt>
                <c:pt idx="921">
                  <c:v>20.785678999964148</c:v>
                </c:pt>
                <c:pt idx="922">
                  <c:v>20.858347999979742</c:v>
                </c:pt>
                <c:pt idx="923">
                  <c:v>20.92739900003653</c:v>
                </c:pt>
                <c:pt idx="924">
                  <c:v>20.9918319999706</c:v>
                </c:pt>
                <c:pt idx="925">
                  <c:v>21.057593000004999</c:v>
                </c:pt>
                <c:pt idx="926">
                  <c:v>21.061274999985471</c:v>
                </c:pt>
                <c:pt idx="927">
                  <c:v>21.135755999945104</c:v>
                </c:pt>
                <c:pt idx="928">
                  <c:v>21.264138999977149</c:v>
                </c:pt>
                <c:pt idx="929">
                  <c:v>21.345024000038393</c:v>
                </c:pt>
                <c:pt idx="930">
                  <c:v>21.539846000028774</c:v>
                </c:pt>
                <c:pt idx="931">
                  <c:v>21.669944999972358</c:v>
                </c:pt>
                <c:pt idx="932">
                  <c:v>21.688155999989249</c:v>
                </c:pt>
                <c:pt idx="933">
                  <c:v>21.797623999998905</c:v>
                </c:pt>
                <c:pt idx="934">
                  <c:v>21.819071999983862</c:v>
                </c:pt>
                <c:pt idx="935">
                  <c:v>21.837855000048876</c:v>
                </c:pt>
                <c:pt idx="936">
                  <c:v>21.856757999979891</c:v>
                </c:pt>
                <c:pt idx="937">
                  <c:v>21.877560000051744</c:v>
                </c:pt>
                <c:pt idx="938">
                  <c:v>21.901154999970458</c:v>
                </c:pt>
                <c:pt idx="939">
                  <c:v>21.919161999947391</c:v>
                </c:pt>
                <c:pt idx="940">
                  <c:v>21.977858999976888</c:v>
                </c:pt>
                <c:pt idx="941">
                  <c:v>21.997864000033587</c:v>
                </c:pt>
                <c:pt idx="942">
                  <c:v>22.021810999955051</c:v>
                </c:pt>
                <c:pt idx="943">
                  <c:v>22.084292000043206</c:v>
                </c:pt>
                <c:pt idx="944">
                  <c:v>22.137717999983579</c:v>
                </c:pt>
                <c:pt idx="945">
                  <c:v>22.207644999958575</c:v>
                </c:pt>
                <c:pt idx="946">
                  <c:v>22.228203000035137</c:v>
                </c:pt>
                <c:pt idx="947">
                  <c:v>22.565714000025764</c:v>
                </c:pt>
                <c:pt idx="948">
                  <c:v>22.620762999984436</c:v>
                </c:pt>
                <c:pt idx="949">
                  <c:v>22.64454799995292</c:v>
                </c:pt>
                <c:pt idx="950">
                  <c:v>22.762974999961443</c:v>
                </c:pt>
                <c:pt idx="951">
                  <c:v>22.805012000026181</c:v>
                </c:pt>
                <c:pt idx="952">
                  <c:v>22.833064000005834</c:v>
                </c:pt>
                <c:pt idx="953">
                  <c:v>22.879277999978513</c:v>
                </c:pt>
                <c:pt idx="954">
                  <c:v>22.909979999996722</c:v>
                </c:pt>
                <c:pt idx="955">
                  <c:v>22.927427000016905</c:v>
                </c:pt>
                <c:pt idx="956">
                  <c:v>22.946603000047617</c:v>
                </c:pt>
                <c:pt idx="957">
                  <c:v>22.969708999968134</c:v>
                </c:pt>
                <c:pt idx="958">
                  <c:v>23.017825999995694</c:v>
                </c:pt>
                <c:pt idx="959">
                  <c:v>23.038371999980882</c:v>
                </c:pt>
                <c:pt idx="960">
                  <c:v>23.05620800005272</c:v>
                </c:pt>
                <c:pt idx="961">
                  <c:v>23.085990000050515</c:v>
                </c:pt>
                <c:pt idx="962">
                  <c:v>23.107086000032723</c:v>
                </c:pt>
                <c:pt idx="963">
                  <c:v>23.1420559999533</c:v>
                </c:pt>
                <c:pt idx="964">
                  <c:v>23.150542999967001</c:v>
                </c:pt>
                <c:pt idx="965">
                  <c:v>23.173085000016727</c:v>
                </c:pt>
                <c:pt idx="966">
                  <c:v>23.190690999967046</c:v>
                </c:pt>
                <c:pt idx="967">
                  <c:v>23.20886699995026</c:v>
                </c:pt>
                <c:pt idx="968">
                  <c:v>23.226861999952234</c:v>
                </c:pt>
                <c:pt idx="969">
                  <c:v>23.256098999991082</c:v>
                </c:pt>
                <c:pt idx="970">
                  <c:v>23.276680000009947</c:v>
                </c:pt>
                <c:pt idx="971">
                  <c:v>23.304895999957807</c:v>
                </c:pt>
                <c:pt idx="972">
                  <c:v>23.335131000028923</c:v>
                </c:pt>
                <c:pt idx="973">
                  <c:v>23.353597000008449</c:v>
                </c:pt>
                <c:pt idx="974">
                  <c:v>23.372410999960266</c:v>
                </c:pt>
                <c:pt idx="975">
                  <c:v>23.390097999945283</c:v>
                </c:pt>
                <c:pt idx="976">
                  <c:v>23.413437000010163</c:v>
                </c:pt>
                <c:pt idx="977">
                  <c:v>23.439482999965549</c:v>
                </c:pt>
                <c:pt idx="978">
                  <c:v>23.461100999964401</c:v>
                </c:pt>
                <c:pt idx="979">
                  <c:v>23.477679000003263</c:v>
                </c:pt>
                <c:pt idx="980">
                  <c:v>23.494784999988042</c:v>
                </c:pt>
                <c:pt idx="981">
                  <c:v>23.514047999982722</c:v>
                </c:pt>
                <c:pt idx="982">
                  <c:v>23.524028999963775</c:v>
                </c:pt>
                <c:pt idx="983">
                  <c:v>23.558399999979883</c:v>
                </c:pt>
                <c:pt idx="984">
                  <c:v>23.571070999954827</c:v>
                </c:pt>
                <c:pt idx="985">
                  <c:v>23.598748999997042</c:v>
                </c:pt>
                <c:pt idx="986">
                  <c:v>23.621198000037111</c:v>
                </c:pt>
                <c:pt idx="987">
                  <c:v>23.639794999966398</c:v>
                </c:pt>
                <c:pt idx="988">
                  <c:v>23.655273000011221</c:v>
                </c:pt>
                <c:pt idx="989">
                  <c:v>23.676652000052854</c:v>
                </c:pt>
                <c:pt idx="990">
                  <c:v>23.697388999979012</c:v>
                </c:pt>
                <c:pt idx="991">
                  <c:v>23.719962000031956</c:v>
                </c:pt>
                <c:pt idx="992">
                  <c:v>23.74033399997279</c:v>
                </c:pt>
                <c:pt idx="993">
                  <c:v>23.760005000047386</c:v>
                </c:pt>
                <c:pt idx="994">
                  <c:v>23.781294999993406</c:v>
                </c:pt>
                <c:pt idx="995">
                  <c:v>23.796928999945521</c:v>
                </c:pt>
                <c:pt idx="996">
                  <c:v>23.8185260000173</c:v>
                </c:pt>
                <c:pt idx="997">
                  <c:v>23.837350000045262</c:v>
                </c:pt>
                <c:pt idx="998">
                  <c:v>23.859599999967031</c:v>
                </c:pt>
                <c:pt idx="999">
                  <c:v>23.873235999955796</c:v>
                </c:pt>
                <c:pt idx="1000">
                  <c:v>23.898435999988578</c:v>
                </c:pt>
                <c:pt idx="1001">
                  <c:v>23.919511000043713</c:v>
                </c:pt>
                <c:pt idx="1002">
                  <c:v>23.939341000048444</c:v>
                </c:pt>
                <c:pt idx="1003">
                  <c:v>23.957135000033304</c:v>
                </c:pt>
                <c:pt idx="1004">
                  <c:v>23.97776200005319</c:v>
                </c:pt>
                <c:pt idx="1005">
                  <c:v>23.99878699996043</c:v>
                </c:pt>
                <c:pt idx="1006">
                  <c:v>24.018016000045463</c:v>
                </c:pt>
                <c:pt idx="1007">
                  <c:v>24.037609999999404</c:v>
                </c:pt>
                <c:pt idx="1008">
                  <c:v>24.053442999953404</c:v>
                </c:pt>
                <c:pt idx="1009">
                  <c:v>24.078549999976531</c:v>
                </c:pt>
                <c:pt idx="1010">
                  <c:v>24.09851499996148</c:v>
                </c:pt>
                <c:pt idx="1011">
                  <c:v>24.119320999947377</c:v>
                </c:pt>
                <c:pt idx="1012">
                  <c:v>24.128544999985024</c:v>
                </c:pt>
                <c:pt idx="1013">
                  <c:v>24.159022000036202</c:v>
                </c:pt>
                <c:pt idx="1014">
                  <c:v>24.18057399999816</c:v>
                </c:pt>
                <c:pt idx="1015">
                  <c:v>24.201141000026837</c:v>
                </c:pt>
                <c:pt idx="1016">
                  <c:v>24.220439000055194</c:v>
                </c:pt>
                <c:pt idx="1017">
                  <c:v>24.23891299997922</c:v>
                </c:pt>
                <c:pt idx="1018">
                  <c:v>24.254562000045553</c:v>
                </c:pt>
                <c:pt idx="1019">
                  <c:v>24.279747999971732</c:v>
                </c:pt>
                <c:pt idx="1020">
                  <c:v>24.299044999992475</c:v>
                </c:pt>
                <c:pt idx="1021">
                  <c:v>24.320054000010714</c:v>
                </c:pt>
                <c:pt idx="1022">
                  <c:v>24.340627999976277</c:v>
                </c:pt>
                <c:pt idx="1023">
                  <c:v>24.36161100002937</c:v>
                </c:pt>
                <c:pt idx="1024">
                  <c:v>24.38167000003159</c:v>
                </c:pt>
                <c:pt idx="1025">
                  <c:v>24.395274000009522</c:v>
                </c:pt>
                <c:pt idx="1026">
                  <c:v>24.416249000001699</c:v>
                </c:pt>
                <c:pt idx="1027">
                  <c:v>24.436786000034772</c:v>
                </c:pt>
                <c:pt idx="1028">
                  <c:v>24.460349999950267</c:v>
                </c:pt>
                <c:pt idx="1029">
                  <c:v>24.481169000035152</c:v>
                </c:pt>
                <c:pt idx="1030">
                  <c:v>24.498374999966472</c:v>
                </c:pt>
                <c:pt idx="1031">
                  <c:v>24.515399000025354</c:v>
                </c:pt>
                <c:pt idx="1032">
                  <c:v>24.536852000048384</c:v>
                </c:pt>
                <c:pt idx="1033">
                  <c:v>24.559096000040881</c:v>
                </c:pt>
                <c:pt idx="1034">
                  <c:v>24.580848000012338</c:v>
                </c:pt>
                <c:pt idx="1035">
                  <c:v>24.59741699998267</c:v>
                </c:pt>
                <c:pt idx="1036">
                  <c:v>24.61650899995584</c:v>
                </c:pt>
                <c:pt idx="1037">
                  <c:v>24.640440999995917</c:v>
                </c:pt>
                <c:pt idx="1038">
                  <c:v>24.657232000026852</c:v>
                </c:pt>
                <c:pt idx="1039">
                  <c:v>24.678910000016913</c:v>
                </c:pt>
                <c:pt idx="1040">
                  <c:v>24.699159999960102</c:v>
                </c:pt>
                <c:pt idx="1041">
                  <c:v>24.719838000019081</c:v>
                </c:pt>
                <c:pt idx="1042">
                  <c:v>24.731899000005797</c:v>
                </c:pt>
                <c:pt idx="1043">
                  <c:v>24.757472999976017</c:v>
                </c:pt>
                <c:pt idx="1044">
                  <c:v>24.773432999965735</c:v>
                </c:pt>
                <c:pt idx="1045">
                  <c:v>24.792139000026509</c:v>
                </c:pt>
                <c:pt idx="1046">
                  <c:v>24.820835000020452</c:v>
                </c:pt>
                <c:pt idx="1047">
                  <c:v>24.838818000047468</c:v>
                </c:pt>
                <c:pt idx="1048">
                  <c:v>24.858812000020407</c:v>
                </c:pt>
                <c:pt idx="1049">
                  <c:v>24.877723000012338</c:v>
                </c:pt>
                <c:pt idx="1050">
                  <c:v>24.897395999985747</c:v>
                </c:pt>
                <c:pt idx="1051">
                  <c:v>24.917826000018977</c:v>
                </c:pt>
                <c:pt idx="1052">
                  <c:v>24.937768999952823</c:v>
                </c:pt>
                <c:pt idx="1053">
                  <c:v>24.958321999991313</c:v>
                </c:pt>
                <c:pt idx="1054">
                  <c:v>24.980337999993935</c:v>
                </c:pt>
                <c:pt idx="1055">
                  <c:v>24.998389999964274</c:v>
                </c:pt>
                <c:pt idx="1056">
                  <c:v>25.019504999974743</c:v>
                </c:pt>
                <c:pt idx="1057">
                  <c:v>25.03827200003434</c:v>
                </c:pt>
                <c:pt idx="1058">
                  <c:v>25.059668999980204</c:v>
                </c:pt>
                <c:pt idx="1059">
                  <c:v>25.064132999978028</c:v>
                </c:pt>
                <c:pt idx="1060">
                  <c:v>25.102131000021473</c:v>
                </c:pt>
                <c:pt idx="1061">
                  <c:v>25.116849999991246</c:v>
                </c:pt>
                <c:pt idx="1062">
                  <c:v>25.138741999980994</c:v>
                </c:pt>
                <c:pt idx="1063">
                  <c:v>25.159908000030555</c:v>
                </c:pt>
                <c:pt idx="1064">
                  <c:v>25.179670999990776</c:v>
                </c:pt>
                <c:pt idx="1065">
                  <c:v>25.199343999964185</c:v>
                </c:pt>
                <c:pt idx="1066">
                  <c:v>25.214797000051476</c:v>
                </c:pt>
                <c:pt idx="1067">
                  <c:v>25.235064000007696</c:v>
                </c:pt>
                <c:pt idx="1068">
                  <c:v>25.26001600001473</c:v>
                </c:pt>
                <c:pt idx="1069">
                  <c:v>25.278132000006735</c:v>
                </c:pt>
                <c:pt idx="1070">
                  <c:v>25.300953999976628</c:v>
                </c:pt>
                <c:pt idx="1071">
                  <c:v>25.317077000043355</c:v>
                </c:pt>
                <c:pt idx="1072">
                  <c:v>25.335580999962986</c:v>
                </c:pt>
                <c:pt idx="1073">
                  <c:v>25.35561400000006</c:v>
                </c:pt>
                <c:pt idx="1074">
                  <c:v>25.380937000038102</c:v>
                </c:pt>
                <c:pt idx="1075">
                  <c:v>25.400464999955148</c:v>
                </c:pt>
                <c:pt idx="1076">
                  <c:v>25.418337999959476</c:v>
                </c:pt>
                <c:pt idx="1077">
                  <c:v>25.436929999967106</c:v>
                </c:pt>
                <c:pt idx="1078">
                  <c:v>25.460253000026569</c:v>
                </c:pt>
                <c:pt idx="1079">
                  <c:v>25.47241699998267</c:v>
                </c:pt>
                <c:pt idx="1080">
                  <c:v>25.496810000040568</c:v>
                </c:pt>
                <c:pt idx="1081">
                  <c:v>25.517419000039808</c:v>
                </c:pt>
                <c:pt idx="1082">
                  <c:v>25.538349000038579</c:v>
                </c:pt>
                <c:pt idx="1083">
                  <c:v>25.556418000021949</c:v>
                </c:pt>
                <c:pt idx="1084">
                  <c:v>25.577581000048667</c:v>
                </c:pt>
                <c:pt idx="1085">
                  <c:v>25.596664999960922</c:v>
                </c:pt>
                <c:pt idx="1086">
                  <c:v>25.620589999947697</c:v>
                </c:pt>
                <c:pt idx="1087">
                  <c:v>25.637141000013798</c:v>
                </c:pt>
                <c:pt idx="1088">
                  <c:v>25.658338999957778</c:v>
                </c:pt>
                <c:pt idx="1089">
                  <c:v>25.677109000040218</c:v>
                </c:pt>
                <c:pt idx="1090">
                  <c:v>25.697991000022739</c:v>
                </c:pt>
                <c:pt idx="1091">
                  <c:v>25.712443000054918</c:v>
                </c:pt>
                <c:pt idx="1092">
                  <c:v>25.738242999999784</c:v>
                </c:pt>
                <c:pt idx="1093">
                  <c:v>25.758073000004515</c:v>
                </c:pt>
                <c:pt idx="1094">
                  <c:v>25.779014999978244</c:v>
                </c:pt>
                <c:pt idx="1095">
                  <c:v>25.797659000032581</c:v>
                </c:pt>
                <c:pt idx="1096">
                  <c:v>25.817883000010625</c:v>
                </c:pt>
                <c:pt idx="1097">
                  <c:v>25.841036000056192</c:v>
                </c:pt>
                <c:pt idx="1098">
                  <c:v>25.858271999983117</c:v>
                </c:pt>
                <c:pt idx="1099">
                  <c:v>25.878683999995701</c:v>
                </c:pt>
                <c:pt idx="1100">
                  <c:v>25.900817999965511</c:v>
                </c:pt>
                <c:pt idx="1101">
                  <c:v>25.919871999998577</c:v>
                </c:pt>
                <c:pt idx="1102">
                  <c:v>25.940854000044055</c:v>
                </c:pt>
                <c:pt idx="1103">
                  <c:v>25.960637000040151</c:v>
                </c:pt>
                <c:pt idx="1104">
                  <c:v>25.98093499999959</c:v>
                </c:pt>
                <c:pt idx="1105">
                  <c:v>25.998953000060283</c:v>
                </c:pt>
                <c:pt idx="1106">
                  <c:v>26.019773000036366</c:v>
                </c:pt>
                <c:pt idx="1107">
                  <c:v>26.029207000043243</c:v>
                </c:pt>
                <c:pt idx="1108">
                  <c:v>26.060453000012785</c:v>
                </c:pt>
                <c:pt idx="1109">
                  <c:v>26.080721999984235</c:v>
                </c:pt>
                <c:pt idx="1110">
                  <c:v>26.100028999964707</c:v>
                </c:pt>
                <c:pt idx="1111">
                  <c:v>26.120580999995582</c:v>
                </c:pt>
                <c:pt idx="1112">
                  <c:v>26.134785000002012</c:v>
                </c:pt>
                <c:pt idx="1113">
                  <c:v>26.157389000058174</c:v>
                </c:pt>
                <c:pt idx="1114">
                  <c:v>26.175535000045784</c:v>
                </c:pt>
                <c:pt idx="1115">
                  <c:v>26.19684300001245</c:v>
                </c:pt>
                <c:pt idx="1116">
                  <c:v>26.220937000005506</c:v>
                </c:pt>
              </c:numCache>
            </c:numRef>
          </c:xVal>
          <c:yVal>
            <c:numRef>
              <c:f>'Flight Input'!$AD$2:$AD$1118</c:f>
              <c:numCache>
                <c:formatCode>General</c:formatCode>
                <c:ptCount val="1117"/>
                <c:pt idx="0">
                  <c:v>-0.57799999999999996</c:v>
                </c:pt>
                <c:pt idx="1">
                  <c:v>-0.57799999999999996</c:v>
                </c:pt>
                <c:pt idx="2">
                  <c:v>-0.57899999999999996</c:v>
                </c:pt>
                <c:pt idx="3">
                  <c:v>-0.57899999999999996</c:v>
                </c:pt>
                <c:pt idx="4">
                  <c:v>-0.57999999999999996</c:v>
                </c:pt>
                <c:pt idx="5">
                  <c:v>-0.57999999999999996</c:v>
                </c:pt>
                <c:pt idx="6">
                  <c:v>-0.58099999999999996</c:v>
                </c:pt>
                <c:pt idx="7">
                  <c:v>-0.58099999999999996</c:v>
                </c:pt>
                <c:pt idx="8">
                  <c:v>-0.58099999999999996</c:v>
                </c:pt>
                <c:pt idx="9">
                  <c:v>-0.58099999999999996</c:v>
                </c:pt>
                <c:pt idx="10">
                  <c:v>-0.58099999999999996</c:v>
                </c:pt>
                <c:pt idx="11">
                  <c:v>-0.58199999999999996</c:v>
                </c:pt>
                <c:pt idx="12">
                  <c:v>-0.58199999999999996</c:v>
                </c:pt>
                <c:pt idx="13">
                  <c:v>-0.58399999999999996</c:v>
                </c:pt>
                <c:pt idx="14">
                  <c:v>-0.58399999999999996</c:v>
                </c:pt>
                <c:pt idx="15">
                  <c:v>-0.58499999999999996</c:v>
                </c:pt>
                <c:pt idx="16">
                  <c:v>-0.58599999999999997</c:v>
                </c:pt>
                <c:pt idx="17">
                  <c:v>-0.58699999999999997</c:v>
                </c:pt>
                <c:pt idx="18">
                  <c:v>-0.58799999999999997</c:v>
                </c:pt>
                <c:pt idx="19">
                  <c:v>-0.58699999999999997</c:v>
                </c:pt>
                <c:pt idx="20">
                  <c:v>-0.58699999999999997</c:v>
                </c:pt>
                <c:pt idx="21">
                  <c:v>-0.58799999999999997</c:v>
                </c:pt>
                <c:pt idx="22">
                  <c:v>-0.58799999999999997</c:v>
                </c:pt>
                <c:pt idx="23">
                  <c:v>-0.58899999999999997</c:v>
                </c:pt>
                <c:pt idx="24">
                  <c:v>-0.58899999999999997</c:v>
                </c:pt>
                <c:pt idx="25">
                  <c:v>-0.58899999999999997</c:v>
                </c:pt>
                <c:pt idx="26">
                  <c:v>-0.58899999999999997</c:v>
                </c:pt>
                <c:pt idx="27">
                  <c:v>-0.59</c:v>
                </c:pt>
                <c:pt idx="28">
                  <c:v>-0.59</c:v>
                </c:pt>
                <c:pt idx="29">
                  <c:v>-0.59</c:v>
                </c:pt>
                <c:pt idx="30">
                  <c:v>-0.59199999999999997</c:v>
                </c:pt>
                <c:pt idx="31">
                  <c:v>-0.59299999999999997</c:v>
                </c:pt>
                <c:pt idx="32">
                  <c:v>-0.59399999999999997</c:v>
                </c:pt>
                <c:pt idx="33">
                  <c:v>-0.59499999999999997</c:v>
                </c:pt>
                <c:pt idx="34">
                  <c:v>-0.59599999999999997</c:v>
                </c:pt>
                <c:pt idx="35">
                  <c:v>-0.59699999999999998</c:v>
                </c:pt>
                <c:pt idx="36">
                  <c:v>-0.59799999999999998</c:v>
                </c:pt>
                <c:pt idx="37">
                  <c:v>-0.59899999999999998</c:v>
                </c:pt>
                <c:pt idx="38">
                  <c:v>-0.59899999999999998</c:v>
                </c:pt>
                <c:pt idx="39">
                  <c:v>-0.59899999999999998</c:v>
                </c:pt>
                <c:pt idx="40">
                  <c:v>-0.6</c:v>
                </c:pt>
                <c:pt idx="41">
                  <c:v>-0.6</c:v>
                </c:pt>
                <c:pt idx="42">
                  <c:v>-0.6</c:v>
                </c:pt>
                <c:pt idx="43">
                  <c:v>-0.60099999999999998</c:v>
                </c:pt>
                <c:pt idx="44">
                  <c:v>-0.60199999999999998</c:v>
                </c:pt>
                <c:pt idx="45">
                  <c:v>-0.60199999999999998</c:v>
                </c:pt>
                <c:pt idx="46">
                  <c:v>-0.60399999999999998</c:v>
                </c:pt>
                <c:pt idx="47">
                  <c:v>-0.60499999999999998</c:v>
                </c:pt>
                <c:pt idx="48">
                  <c:v>-0.60599999999999998</c:v>
                </c:pt>
                <c:pt idx="49">
                  <c:v>-0.60599999999999998</c:v>
                </c:pt>
                <c:pt idx="50">
                  <c:v>-0.60699999999999998</c:v>
                </c:pt>
                <c:pt idx="51">
                  <c:v>-0.60699999999999998</c:v>
                </c:pt>
                <c:pt idx="52">
                  <c:v>-0.60699999999999998</c:v>
                </c:pt>
                <c:pt idx="53">
                  <c:v>-0.60799999999999998</c:v>
                </c:pt>
                <c:pt idx="54">
                  <c:v>-0.60899999999999999</c:v>
                </c:pt>
                <c:pt idx="55">
                  <c:v>-0.60899999999999999</c:v>
                </c:pt>
                <c:pt idx="56">
                  <c:v>-0.61099999999999999</c:v>
                </c:pt>
                <c:pt idx="57">
                  <c:v>-0.61099999999999999</c:v>
                </c:pt>
                <c:pt idx="58">
                  <c:v>-0.61199999999999999</c:v>
                </c:pt>
                <c:pt idx="59">
                  <c:v>-0.61199999999999999</c:v>
                </c:pt>
                <c:pt idx="60">
                  <c:v>-0.61299999999999999</c:v>
                </c:pt>
                <c:pt idx="61">
                  <c:v>-0.61299999999999999</c:v>
                </c:pt>
                <c:pt idx="62">
                  <c:v>-0.61299999999999999</c:v>
                </c:pt>
                <c:pt idx="63">
                  <c:v>-0.61399999999999999</c:v>
                </c:pt>
                <c:pt idx="64">
                  <c:v>-0.61399999999999999</c:v>
                </c:pt>
                <c:pt idx="65">
                  <c:v>-0.61499999999999999</c:v>
                </c:pt>
                <c:pt idx="66">
                  <c:v>-0.61599999999999999</c:v>
                </c:pt>
                <c:pt idx="67">
                  <c:v>-0.61699999999999999</c:v>
                </c:pt>
                <c:pt idx="68">
                  <c:v>-0.61699999999999999</c:v>
                </c:pt>
                <c:pt idx="69">
                  <c:v>-0.61699999999999999</c:v>
                </c:pt>
                <c:pt idx="70">
                  <c:v>-0.61799999999999999</c:v>
                </c:pt>
                <c:pt idx="71">
                  <c:v>-0.61899999999999999</c:v>
                </c:pt>
                <c:pt idx="72">
                  <c:v>-0.62</c:v>
                </c:pt>
                <c:pt idx="73">
                  <c:v>-0.622</c:v>
                </c:pt>
                <c:pt idx="74">
                  <c:v>-0.622</c:v>
                </c:pt>
                <c:pt idx="75">
                  <c:v>-0.623</c:v>
                </c:pt>
                <c:pt idx="76">
                  <c:v>-0.622</c:v>
                </c:pt>
                <c:pt idx="77">
                  <c:v>-0.624</c:v>
                </c:pt>
                <c:pt idx="78">
                  <c:v>-0.625</c:v>
                </c:pt>
                <c:pt idx="79">
                  <c:v>-0.626</c:v>
                </c:pt>
                <c:pt idx="80">
                  <c:v>-0.627</c:v>
                </c:pt>
                <c:pt idx="81">
                  <c:v>-0.627</c:v>
                </c:pt>
                <c:pt idx="82">
                  <c:v>-0.627</c:v>
                </c:pt>
                <c:pt idx="83">
                  <c:v>-0.628</c:v>
                </c:pt>
                <c:pt idx="84">
                  <c:v>-0.628</c:v>
                </c:pt>
                <c:pt idx="85">
                  <c:v>-0.628</c:v>
                </c:pt>
                <c:pt idx="86">
                  <c:v>-0.629</c:v>
                </c:pt>
                <c:pt idx="87">
                  <c:v>-0.629</c:v>
                </c:pt>
                <c:pt idx="88">
                  <c:v>-0.629</c:v>
                </c:pt>
                <c:pt idx="89">
                  <c:v>-0.629</c:v>
                </c:pt>
                <c:pt idx="90">
                  <c:v>-0.63100000000000001</c:v>
                </c:pt>
                <c:pt idx="91">
                  <c:v>-0.63200000000000001</c:v>
                </c:pt>
                <c:pt idx="92">
                  <c:v>-0.63200000000000001</c:v>
                </c:pt>
                <c:pt idx="93">
                  <c:v>-0.63400000000000001</c:v>
                </c:pt>
                <c:pt idx="94">
                  <c:v>-0.63400000000000001</c:v>
                </c:pt>
                <c:pt idx="95">
                  <c:v>-0.63500000000000001</c:v>
                </c:pt>
                <c:pt idx="96">
                  <c:v>-0.63600000000000001</c:v>
                </c:pt>
                <c:pt idx="97">
                  <c:v>-0.63700000000000001</c:v>
                </c:pt>
                <c:pt idx="98">
                  <c:v>-0.63800000000000001</c:v>
                </c:pt>
                <c:pt idx="99">
                  <c:v>-0.63800000000000001</c:v>
                </c:pt>
                <c:pt idx="100">
                  <c:v>-0.64</c:v>
                </c:pt>
                <c:pt idx="101">
                  <c:v>-0.64100000000000001</c:v>
                </c:pt>
                <c:pt idx="102">
                  <c:v>-0.64100000000000001</c:v>
                </c:pt>
                <c:pt idx="103">
                  <c:v>-0.64200000000000002</c:v>
                </c:pt>
                <c:pt idx="104">
                  <c:v>-0.64200000000000002</c:v>
                </c:pt>
                <c:pt idx="105">
                  <c:v>-0.64300000000000002</c:v>
                </c:pt>
                <c:pt idx="106">
                  <c:v>-0.64300000000000002</c:v>
                </c:pt>
                <c:pt idx="107">
                  <c:v>-0.64300000000000002</c:v>
                </c:pt>
                <c:pt idx="108">
                  <c:v>-0.64400000000000002</c:v>
                </c:pt>
                <c:pt idx="109">
                  <c:v>-0.64500000000000002</c:v>
                </c:pt>
                <c:pt idx="110">
                  <c:v>-0.64600000000000002</c:v>
                </c:pt>
                <c:pt idx="111">
                  <c:v>-0.64700000000000002</c:v>
                </c:pt>
                <c:pt idx="112">
                  <c:v>-0.64700000000000002</c:v>
                </c:pt>
                <c:pt idx="113">
                  <c:v>-0.64800000000000002</c:v>
                </c:pt>
                <c:pt idx="114">
                  <c:v>-0.64800000000000002</c:v>
                </c:pt>
                <c:pt idx="115">
                  <c:v>-0.64900000000000002</c:v>
                </c:pt>
                <c:pt idx="116">
                  <c:v>-0.64800000000000002</c:v>
                </c:pt>
                <c:pt idx="117">
                  <c:v>-0.64800000000000002</c:v>
                </c:pt>
                <c:pt idx="118">
                  <c:v>-0.64800000000000002</c:v>
                </c:pt>
                <c:pt idx="119">
                  <c:v>-0.64900000000000002</c:v>
                </c:pt>
                <c:pt idx="120">
                  <c:v>-0.65</c:v>
                </c:pt>
                <c:pt idx="121">
                  <c:v>-0.65100000000000002</c:v>
                </c:pt>
                <c:pt idx="122">
                  <c:v>-0.65100000000000002</c:v>
                </c:pt>
                <c:pt idx="123">
                  <c:v>-0.65100000000000002</c:v>
                </c:pt>
                <c:pt idx="124">
                  <c:v>-0.65200000000000002</c:v>
                </c:pt>
                <c:pt idx="125">
                  <c:v>-0.65200000000000002</c:v>
                </c:pt>
                <c:pt idx="126">
                  <c:v>-0.65300000000000002</c:v>
                </c:pt>
                <c:pt idx="127">
                  <c:v>-0.65400000000000003</c:v>
                </c:pt>
                <c:pt idx="128">
                  <c:v>-0.65400000000000003</c:v>
                </c:pt>
                <c:pt idx="129">
                  <c:v>-0.65400000000000003</c:v>
                </c:pt>
                <c:pt idx="130">
                  <c:v>-0.65400000000000003</c:v>
                </c:pt>
                <c:pt idx="131">
                  <c:v>-0.65500000000000003</c:v>
                </c:pt>
                <c:pt idx="132">
                  <c:v>-0.65500000000000003</c:v>
                </c:pt>
                <c:pt idx="133">
                  <c:v>-0.65500000000000003</c:v>
                </c:pt>
                <c:pt idx="134">
                  <c:v>-0.65600000000000003</c:v>
                </c:pt>
                <c:pt idx="135">
                  <c:v>-0.65600000000000003</c:v>
                </c:pt>
                <c:pt idx="136">
                  <c:v>-0.65800000000000003</c:v>
                </c:pt>
                <c:pt idx="137">
                  <c:v>-0.66</c:v>
                </c:pt>
                <c:pt idx="138">
                  <c:v>-0.66200000000000003</c:v>
                </c:pt>
                <c:pt idx="139">
                  <c:v>-0.66200000000000003</c:v>
                </c:pt>
                <c:pt idx="140">
                  <c:v>-0.66200000000000003</c:v>
                </c:pt>
                <c:pt idx="141">
                  <c:v>-0.66400000000000003</c:v>
                </c:pt>
                <c:pt idx="142">
                  <c:v>-0.66500000000000004</c:v>
                </c:pt>
                <c:pt idx="143">
                  <c:v>-0.66600000000000004</c:v>
                </c:pt>
                <c:pt idx="144">
                  <c:v>-0.66600000000000004</c:v>
                </c:pt>
                <c:pt idx="145">
                  <c:v>-0.66700000000000004</c:v>
                </c:pt>
                <c:pt idx="146">
                  <c:v>-0.66800000000000004</c:v>
                </c:pt>
                <c:pt idx="147">
                  <c:v>-0.66700000000000004</c:v>
                </c:pt>
                <c:pt idx="148">
                  <c:v>-0.66900000000000004</c:v>
                </c:pt>
                <c:pt idx="149">
                  <c:v>-0.66900000000000004</c:v>
                </c:pt>
                <c:pt idx="150">
                  <c:v>-0.67</c:v>
                </c:pt>
                <c:pt idx="151">
                  <c:v>-0.67</c:v>
                </c:pt>
                <c:pt idx="152">
                  <c:v>-0.67100000000000004</c:v>
                </c:pt>
                <c:pt idx="153">
                  <c:v>-0.67100000000000004</c:v>
                </c:pt>
                <c:pt idx="154">
                  <c:v>-0.67200000000000004</c:v>
                </c:pt>
                <c:pt idx="155">
                  <c:v>-0.67300000000000004</c:v>
                </c:pt>
                <c:pt idx="156">
                  <c:v>-0.67400000000000004</c:v>
                </c:pt>
                <c:pt idx="157">
                  <c:v>-0.67600000000000005</c:v>
                </c:pt>
                <c:pt idx="158">
                  <c:v>-0.67600000000000005</c:v>
                </c:pt>
                <c:pt idx="159">
                  <c:v>-0.67700000000000005</c:v>
                </c:pt>
                <c:pt idx="160">
                  <c:v>-0.67700000000000005</c:v>
                </c:pt>
                <c:pt idx="161">
                  <c:v>-0.67800000000000005</c:v>
                </c:pt>
                <c:pt idx="162">
                  <c:v>-0.67900000000000005</c:v>
                </c:pt>
                <c:pt idx="163">
                  <c:v>-0.67800000000000005</c:v>
                </c:pt>
                <c:pt idx="164">
                  <c:v>-0.67900000000000005</c:v>
                </c:pt>
                <c:pt idx="165">
                  <c:v>-0.68100000000000005</c:v>
                </c:pt>
                <c:pt idx="166">
                  <c:v>-0.68200000000000005</c:v>
                </c:pt>
                <c:pt idx="167">
                  <c:v>-0.68200000000000005</c:v>
                </c:pt>
                <c:pt idx="168">
                  <c:v>-0.68100000000000005</c:v>
                </c:pt>
                <c:pt idx="169">
                  <c:v>-0.68200000000000005</c:v>
                </c:pt>
                <c:pt idx="170">
                  <c:v>-0.68200000000000005</c:v>
                </c:pt>
                <c:pt idx="171">
                  <c:v>-0.68300000000000005</c:v>
                </c:pt>
                <c:pt idx="172">
                  <c:v>-0.68300000000000005</c:v>
                </c:pt>
                <c:pt idx="173">
                  <c:v>-0.68300000000000005</c:v>
                </c:pt>
                <c:pt idx="174">
                  <c:v>-0.68400000000000005</c:v>
                </c:pt>
                <c:pt idx="175">
                  <c:v>-0.68400000000000005</c:v>
                </c:pt>
                <c:pt idx="176">
                  <c:v>-0.68300000000000005</c:v>
                </c:pt>
                <c:pt idx="177">
                  <c:v>-0.68400000000000005</c:v>
                </c:pt>
                <c:pt idx="178">
                  <c:v>-0.68400000000000005</c:v>
                </c:pt>
                <c:pt idx="179">
                  <c:v>-0.68400000000000005</c:v>
                </c:pt>
                <c:pt idx="180">
                  <c:v>-0.68500000000000005</c:v>
                </c:pt>
                <c:pt idx="181">
                  <c:v>-0.68500000000000005</c:v>
                </c:pt>
                <c:pt idx="182">
                  <c:v>-0.68500000000000005</c:v>
                </c:pt>
                <c:pt idx="183">
                  <c:v>-0.68500000000000005</c:v>
                </c:pt>
                <c:pt idx="184">
                  <c:v>-0.68500000000000005</c:v>
                </c:pt>
                <c:pt idx="185">
                  <c:v>-0.68400000000000005</c:v>
                </c:pt>
                <c:pt idx="186">
                  <c:v>-0.68400000000000005</c:v>
                </c:pt>
                <c:pt idx="187">
                  <c:v>-0.68400000000000005</c:v>
                </c:pt>
                <c:pt idx="188">
                  <c:v>-0.68400000000000005</c:v>
                </c:pt>
                <c:pt idx="189">
                  <c:v>-0.68400000000000005</c:v>
                </c:pt>
                <c:pt idx="190">
                  <c:v>-0.68400000000000005</c:v>
                </c:pt>
                <c:pt idx="191">
                  <c:v>-0.68500000000000005</c:v>
                </c:pt>
                <c:pt idx="192">
                  <c:v>-0.68500000000000005</c:v>
                </c:pt>
                <c:pt idx="193">
                  <c:v>-0.68500000000000005</c:v>
                </c:pt>
                <c:pt idx="194">
                  <c:v>-0.68600000000000005</c:v>
                </c:pt>
                <c:pt idx="195">
                  <c:v>-0.68600000000000005</c:v>
                </c:pt>
                <c:pt idx="196">
                  <c:v>-0.68700000000000006</c:v>
                </c:pt>
                <c:pt idx="197">
                  <c:v>-0.68700000000000006</c:v>
                </c:pt>
                <c:pt idx="198">
                  <c:v>-0.68700000000000006</c:v>
                </c:pt>
                <c:pt idx="199">
                  <c:v>-0.68799999999999994</c:v>
                </c:pt>
                <c:pt idx="200">
                  <c:v>-0.68799999999999994</c:v>
                </c:pt>
                <c:pt idx="201">
                  <c:v>-0.68899999999999995</c:v>
                </c:pt>
                <c:pt idx="202">
                  <c:v>-0.69</c:v>
                </c:pt>
                <c:pt idx="203">
                  <c:v>-0.69099999999999995</c:v>
                </c:pt>
                <c:pt idx="204">
                  <c:v>-0.69199999999999995</c:v>
                </c:pt>
                <c:pt idx="205">
                  <c:v>-0.69299999999999995</c:v>
                </c:pt>
                <c:pt idx="206">
                  <c:v>-0.69299999999999995</c:v>
                </c:pt>
                <c:pt idx="207">
                  <c:v>-0.69299999999999995</c:v>
                </c:pt>
                <c:pt idx="208">
                  <c:v>-0.69499999999999995</c:v>
                </c:pt>
                <c:pt idx="209">
                  <c:v>-0.69499999999999995</c:v>
                </c:pt>
                <c:pt idx="210">
                  <c:v>-0.69499999999999995</c:v>
                </c:pt>
                <c:pt idx="211">
                  <c:v>-0.69499999999999995</c:v>
                </c:pt>
                <c:pt idx="212">
                  <c:v>-0.69599999999999995</c:v>
                </c:pt>
                <c:pt idx="213">
                  <c:v>-0.69699999999999995</c:v>
                </c:pt>
                <c:pt idx="214">
                  <c:v>-0.69699999999999995</c:v>
                </c:pt>
                <c:pt idx="215">
                  <c:v>-0.69799999999999995</c:v>
                </c:pt>
                <c:pt idx="216">
                  <c:v>-0.69599999999999995</c:v>
                </c:pt>
                <c:pt idx="217">
                  <c:v>-0.69599999999999995</c:v>
                </c:pt>
                <c:pt idx="218">
                  <c:v>-0.69599999999999995</c:v>
                </c:pt>
                <c:pt idx="219">
                  <c:v>-0.69499999999999995</c:v>
                </c:pt>
                <c:pt idx="220">
                  <c:v>-0.69499999999999995</c:v>
                </c:pt>
                <c:pt idx="221">
                  <c:v>-0.69499999999999995</c:v>
                </c:pt>
                <c:pt idx="222">
                  <c:v>-0.69399999999999995</c:v>
                </c:pt>
                <c:pt idx="223">
                  <c:v>-0.69499999999999995</c:v>
                </c:pt>
                <c:pt idx="224">
                  <c:v>-0.69599999999999995</c:v>
                </c:pt>
                <c:pt idx="225">
                  <c:v>-0.69699999999999995</c:v>
                </c:pt>
                <c:pt idx="226">
                  <c:v>-0.69699999999999995</c:v>
                </c:pt>
                <c:pt idx="227">
                  <c:v>-0.69699999999999995</c:v>
                </c:pt>
                <c:pt idx="228">
                  <c:v>-0.69699999999999995</c:v>
                </c:pt>
                <c:pt idx="229">
                  <c:v>-0.69799999999999995</c:v>
                </c:pt>
                <c:pt idx="230">
                  <c:v>-0.69699999999999995</c:v>
                </c:pt>
                <c:pt idx="231">
                  <c:v>-0.69699999999999995</c:v>
                </c:pt>
                <c:pt idx="232">
                  <c:v>-0.69699999999999995</c:v>
                </c:pt>
                <c:pt idx="233">
                  <c:v>-0.69699999999999995</c:v>
                </c:pt>
                <c:pt idx="234">
                  <c:v>-0.69699999999999995</c:v>
                </c:pt>
                <c:pt idx="235">
                  <c:v>-0.69699999999999995</c:v>
                </c:pt>
                <c:pt idx="236">
                  <c:v>-0.69699999999999995</c:v>
                </c:pt>
                <c:pt idx="237">
                  <c:v>-0.69599999999999995</c:v>
                </c:pt>
                <c:pt idx="238">
                  <c:v>-0.69599999999999995</c:v>
                </c:pt>
                <c:pt idx="239">
                  <c:v>-0.69599999999999995</c:v>
                </c:pt>
                <c:pt idx="240">
                  <c:v>-0.69599999999999995</c:v>
                </c:pt>
                <c:pt idx="241">
                  <c:v>-0.69699999999999995</c:v>
                </c:pt>
                <c:pt idx="242">
                  <c:v>-0.69799999999999995</c:v>
                </c:pt>
                <c:pt idx="243">
                  <c:v>-0.69799999999999995</c:v>
                </c:pt>
                <c:pt idx="244">
                  <c:v>-0.69799999999999995</c:v>
                </c:pt>
                <c:pt idx="245">
                  <c:v>-0.69799999999999995</c:v>
                </c:pt>
                <c:pt idx="246">
                  <c:v>-0.69899999999999995</c:v>
                </c:pt>
                <c:pt idx="247">
                  <c:v>-0.69899999999999995</c:v>
                </c:pt>
                <c:pt idx="248">
                  <c:v>-0.69799999999999995</c:v>
                </c:pt>
                <c:pt idx="249">
                  <c:v>-0.69799999999999995</c:v>
                </c:pt>
                <c:pt idx="250">
                  <c:v>-0.69799999999999995</c:v>
                </c:pt>
                <c:pt idx="251">
                  <c:v>-0.69899999999999995</c:v>
                </c:pt>
                <c:pt idx="252">
                  <c:v>-0.7</c:v>
                </c:pt>
                <c:pt idx="253">
                  <c:v>-0.70099999999999996</c:v>
                </c:pt>
                <c:pt idx="254">
                  <c:v>-0.70099999999999996</c:v>
                </c:pt>
                <c:pt idx="255">
                  <c:v>-0.70099999999999996</c:v>
                </c:pt>
                <c:pt idx="256">
                  <c:v>-0.70199999999999996</c:v>
                </c:pt>
                <c:pt idx="257">
                  <c:v>-0.70099999999999996</c:v>
                </c:pt>
                <c:pt idx="258">
                  <c:v>-0.70199999999999996</c:v>
                </c:pt>
                <c:pt idx="259">
                  <c:v>-0.70299999999999996</c:v>
                </c:pt>
                <c:pt idx="260">
                  <c:v>-0.70399999999999996</c:v>
                </c:pt>
                <c:pt idx="261">
                  <c:v>-0.70299999999999996</c:v>
                </c:pt>
                <c:pt idx="262">
                  <c:v>-0.70299999999999996</c:v>
                </c:pt>
                <c:pt idx="263">
                  <c:v>-0.70199999999999996</c:v>
                </c:pt>
                <c:pt idx="264">
                  <c:v>-0.70099999999999996</c:v>
                </c:pt>
                <c:pt idx="265">
                  <c:v>-0.70099999999999996</c:v>
                </c:pt>
                <c:pt idx="266">
                  <c:v>-0.70099999999999996</c:v>
                </c:pt>
                <c:pt idx="267">
                  <c:v>-0.7</c:v>
                </c:pt>
                <c:pt idx="268">
                  <c:v>-0.70099999999999996</c:v>
                </c:pt>
                <c:pt idx="269">
                  <c:v>-0.70199999999999996</c:v>
                </c:pt>
                <c:pt idx="270">
                  <c:v>-0.70199999999999996</c:v>
                </c:pt>
                <c:pt idx="271">
                  <c:v>-0.70299999999999996</c:v>
                </c:pt>
                <c:pt idx="272">
                  <c:v>-0.70399999999999996</c:v>
                </c:pt>
                <c:pt idx="273">
                  <c:v>-0.70399999999999996</c:v>
                </c:pt>
                <c:pt idx="274">
                  <c:v>-0.70199999999999996</c:v>
                </c:pt>
                <c:pt idx="275">
                  <c:v>-0.70199999999999996</c:v>
                </c:pt>
                <c:pt idx="276">
                  <c:v>-0.70199999999999996</c:v>
                </c:pt>
                <c:pt idx="277">
                  <c:v>-0.70199999999999996</c:v>
                </c:pt>
                <c:pt idx="278">
                  <c:v>-0.70199999999999996</c:v>
                </c:pt>
                <c:pt idx="279">
                  <c:v>-0.70199999999999996</c:v>
                </c:pt>
                <c:pt idx="280">
                  <c:v>-0.70299999999999996</c:v>
                </c:pt>
                <c:pt idx="281">
                  <c:v>-0.70299999999999996</c:v>
                </c:pt>
                <c:pt idx="282">
                  <c:v>-0.70399999999999996</c:v>
                </c:pt>
                <c:pt idx="283">
                  <c:v>-0.70399999999999996</c:v>
                </c:pt>
                <c:pt idx="284">
                  <c:v>-0.70399999999999996</c:v>
                </c:pt>
                <c:pt idx="285">
                  <c:v>-0.70399999999999996</c:v>
                </c:pt>
                <c:pt idx="286">
                  <c:v>-0.70399999999999996</c:v>
                </c:pt>
                <c:pt idx="287">
                  <c:v>-0.70499999999999996</c:v>
                </c:pt>
                <c:pt idx="288">
                  <c:v>-0.70399999999999996</c:v>
                </c:pt>
                <c:pt idx="289">
                  <c:v>-0.70399999999999996</c:v>
                </c:pt>
                <c:pt idx="290">
                  <c:v>-0.70399999999999996</c:v>
                </c:pt>
                <c:pt idx="291">
                  <c:v>-0.70399999999999996</c:v>
                </c:pt>
                <c:pt idx="292">
                  <c:v>-0.70399999999999996</c:v>
                </c:pt>
                <c:pt idx="293">
                  <c:v>-0.70299999999999996</c:v>
                </c:pt>
                <c:pt idx="294">
                  <c:v>-0.70299999999999996</c:v>
                </c:pt>
                <c:pt idx="295">
                  <c:v>-0.70399999999999996</c:v>
                </c:pt>
                <c:pt idx="296">
                  <c:v>-0.70299999999999996</c:v>
                </c:pt>
                <c:pt idx="297">
                  <c:v>-0.70399999999999996</c:v>
                </c:pt>
                <c:pt idx="298">
                  <c:v>-0.70299999999999996</c:v>
                </c:pt>
                <c:pt idx="299">
                  <c:v>-0.70199999999999996</c:v>
                </c:pt>
                <c:pt idx="300">
                  <c:v>-0.70299999999999996</c:v>
                </c:pt>
                <c:pt idx="301">
                  <c:v>-0.70299999999999996</c:v>
                </c:pt>
                <c:pt idx="302">
                  <c:v>-0.70299999999999996</c:v>
                </c:pt>
                <c:pt idx="303">
                  <c:v>-0.70299999999999996</c:v>
                </c:pt>
                <c:pt idx="304">
                  <c:v>-0.70199999999999996</c:v>
                </c:pt>
                <c:pt idx="305">
                  <c:v>-0.70299999999999996</c:v>
                </c:pt>
                <c:pt idx="306">
                  <c:v>-0.70299999999999996</c:v>
                </c:pt>
                <c:pt idx="307">
                  <c:v>-0.70299999999999996</c:v>
                </c:pt>
                <c:pt idx="308">
                  <c:v>-0.70299999999999996</c:v>
                </c:pt>
                <c:pt idx="309">
                  <c:v>-0.70399999999999996</c:v>
                </c:pt>
                <c:pt idx="310">
                  <c:v>-0.70399999999999996</c:v>
                </c:pt>
                <c:pt idx="311">
                  <c:v>-0.70399999999999996</c:v>
                </c:pt>
                <c:pt idx="312">
                  <c:v>-0.70399999999999996</c:v>
                </c:pt>
                <c:pt idx="313">
                  <c:v>-0.70399999999999996</c:v>
                </c:pt>
                <c:pt idx="314">
                  <c:v>-0.70499999999999996</c:v>
                </c:pt>
                <c:pt idx="315">
                  <c:v>-0.70499999999999996</c:v>
                </c:pt>
                <c:pt idx="316">
                  <c:v>-0.70599999999999996</c:v>
                </c:pt>
                <c:pt idx="317">
                  <c:v>-0.70599999999999996</c:v>
                </c:pt>
                <c:pt idx="318">
                  <c:v>-0.70599999999999996</c:v>
                </c:pt>
                <c:pt idx="319">
                  <c:v>-0.70499999999999996</c:v>
                </c:pt>
                <c:pt idx="320">
                  <c:v>-0.70399999999999996</c:v>
                </c:pt>
                <c:pt idx="321">
                  <c:v>-0.70499999999999996</c:v>
                </c:pt>
                <c:pt idx="322">
                  <c:v>-0.70499999999999996</c:v>
                </c:pt>
                <c:pt idx="323">
                  <c:v>-0.70599999999999996</c:v>
                </c:pt>
                <c:pt idx="324">
                  <c:v>-0.70599999999999996</c:v>
                </c:pt>
                <c:pt idx="325">
                  <c:v>-0.70699999999999996</c:v>
                </c:pt>
                <c:pt idx="326">
                  <c:v>-0.70599999999999996</c:v>
                </c:pt>
                <c:pt idx="327">
                  <c:v>-0.70499999999999996</c:v>
                </c:pt>
                <c:pt idx="328">
                  <c:v>-0.70499999999999996</c:v>
                </c:pt>
                <c:pt idx="329">
                  <c:v>-0.70599999999999996</c:v>
                </c:pt>
                <c:pt idx="330">
                  <c:v>-0.70599999999999996</c:v>
                </c:pt>
                <c:pt idx="331">
                  <c:v>-0.70799999999999996</c:v>
                </c:pt>
                <c:pt idx="332">
                  <c:v>-0.70899999999999996</c:v>
                </c:pt>
                <c:pt idx="333">
                  <c:v>-0.71</c:v>
                </c:pt>
                <c:pt idx="334">
                  <c:v>-0.71099999999999997</c:v>
                </c:pt>
                <c:pt idx="335">
                  <c:v>-0.71</c:v>
                </c:pt>
                <c:pt idx="336">
                  <c:v>-0.71</c:v>
                </c:pt>
                <c:pt idx="337">
                  <c:v>-0.70899999999999996</c:v>
                </c:pt>
                <c:pt idx="338">
                  <c:v>-0.70899999999999996</c:v>
                </c:pt>
                <c:pt idx="339">
                  <c:v>-0.70899999999999996</c:v>
                </c:pt>
                <c:pt idx="340">
                  <c:v>-0.70799999999999996</c:v>
                </c:pt>
                <c:pt idx="341">
                  <c:v>-0.70899999999999996</c:v>
                </c:pt>
                <c:pt idx="342">
                  <c:v>-0.70899999999999996</c:v>
                </c:pt>
                <c:pt idx="343">
                  <c:v>-0.70899999999999996</c:v>
                </c:pt>
                <c:pt idx="344">
                  <c:v>-0.70699999999999996</c:v>
                </c:pt>
                <c:pt idx="345">
                  <c:v>-0.70799999999999996</c:v>
                </c:pt>
                <c:pt idx="346">
                  <c:v>-0.70799999999999996</c:v>
                </c:pt>
                <c:pt idx="347">
                  <c:v>-0.70699999999999996</c:v>
                </c:pt>
                <c:pt idx="348">
                  <c:v>-0.70699999999999996</c:v>
                </c:pt>
                <c:pt idx="349">
                  <c:v>-0.70599999999999996</c:v>
                </c:pt>
                <c:pt idx="350">
                  <c:v>-0.70599999999999996</c:v>
                </c:pt>
                <c:pt idx="351">
                  <c:v>-0.70499999999999996</c:v>
                </c:pt>
                <c:pt idx="352">
                  <c:v>-0.70599999999999996</c:v>
                </c:pt>
                <c:pt idx="353">
                  <c:v>-0.70699999999999996</c:v>
                </c:pt>
                <c:pt idx="354">
                  <c:v>-0.70699999999999996</c:v>
                </c:pt>
                <c:pt idx="355">
                  <c:v>-0.70699999999999996</c:v>
                </c:pt>
                <c:pt idx="356">
                  <c:v>-0.70699999999999996</c:v>
                </c:pt>
                <c:pt idx="357">
                  <c:v>-0.70799999999999996</c:v>
                </c:pt>
                <c:pt idx="358">
                  <c:v>-0.70799999999999996</c:v>
                </c:pt>
                <c:pt idx="359">
                  <c:v>-0.70699999999999996</c:v>
                </c:pt>
                <c:pt idx="360">
                  <c:v>-0.70699999999999996</c:v>
                </c:pt>
                <c:pt idx="361">
                  <c:v>-0.70799999999999996</c:v>
                </c:pt>
                <c:pt idx="362">
                  <c:v>-0.70899999999999996</c:v>
                </c:pt>
                <c:pt idx="363">
                  <c:v>-0.70899999999999996</c:v>
                </c:pt>
                <c:pt idx="364">
                  <c:v>-0.71</c:v>
                </c:pt>
                <c:pt idx="365">
                  <c:v>-0.71</c:v>
                </c:pt>
                <c:pt idx="366">
                  <c:v>-0.71</c:v>
                </c:pt>
                <c:pt idx="367">
                  <c:v>-0.71</c:v>
                </c:pt>
                <c:pt idx="368">
                  <c:v>-0.71099999999999997</c:v>
                </c:pt>
                <c:pt idx="369">
                  <c:v>-0.71099999999999997</c:v>
                </c:pt>
                <c:pt idx="370">
                  <c:v>-0.71099999999999997</c:v>
                </c:pt>
                <c:pt idx="371">
                  <c:v>-0.71</c:v>
                </c:pt>
                <c:pt idx="372">
                  <c:v>-0.71</c:v>
                </c:pt>
                <c:pt idx="373">
                  <c:v>-0.71099999999999997</c:v>
                </c:pt>
                <c:pt idx="374">
                  <c:v>-0.71099999999999997</c:v>
                </c:pt>
                <c:pt idx="375">
                  <c:v>-0.71099999999999997</c:v>
                </c:pt>
                <c:pt idx="376">
                  <c:v>-0.71099999999999997</c:v>
                </c:pt>
                <c:pt idx="377">
                  <c:v>-0.71</c:v>
                </c:pt>
                <c:pt idx="378">
                  <c:v>-0.71</c:v>
                </c:pt>
                <c:pt idx="379">
                  <c:v>-0.71</c:v>
                </c:pt>
                <c:pt idx="380">
                  <c:v>-0.71199999999999997</c:v>
                </c:pt>
                <c:pt idx="381">
                  <c:v>-0.71099999999999997</c:v>
                </c:pt>
                <c:pt idx="382">
                  <c:v>-0.71199999999999997</c:v>
                </c:pt>
                <c:pt idx="383">
                  <c:v>-0.71199999999999997</c:v>
                </c:pt>
                <c:pt idx="384">
                  <c:v>-0.71099999999999997</c:v>
                </c:pt>
                <c:pt idx="385">
                  <c:v>-0.71199999999999997</c:v>
                </c:pt>
                <c:pt idx="386">
                  <c:v>-0.71299999999999997</c:v>
                </c:pt>
                <c:pt idx="387">
                  <c:v>-0.71299999999999997</c:v>
                </c:pt>
                <c:pt idx="388">
                  <c:v>-0.71399999999999997</c:v>
                </c:pt>
                <c:pt idx="389">
                  <c:v>-0.71399999999999997</c:v>
                </c:pt>
                <c:pt idx="390">
                  <c:v>-0.71499999999999997</c:v>
                </c:pt>
                <c:pt idx="391">
                  <c:v>-0.71399999999999997</c:v>
                </c:pt>
                <c:pt idx="392">
                  <c:v>-0.71499999999999997</c:v>
                </c:pt>
                <c:pt idx="393">
                  <c:v>-0.71499999999999997</c:v>
                </c:pt>
                <c:pt idx="394">
                  <c:v>-0.71399999999999997</c:v>
                </c:pt>
                <c:pt idx="395">
                  <c:v>-0.71399999999999997</c:v>
                </c:pt>
                <c:pt idx="396">
                  <c:v>-0.71399999999999997</c:v>
                </c:pt>
                <c:pt idx="397">
                  <c:v>-0.71499999999999997</c:v>
                </c:pt>
                <c:pt idx="398">
                  <c:v>-0.71499999999999997</c:v>
                </c:pt>
                <c:pt idx="399">
                  <c:v>-0.71499999999999997</c:v>
                </c:pt>
                <c:pt idx="400">
                  <c:v>-0.71599999999999997</c:v>
                </c:pt>
                <c:pt idx="401">
                  <c:v>-0.71799999999999997</c:v>
                </c:pt>
                <c:pt idx="402">
                  <c:v>-0.71699999999999997</c:v>
                </c:pt>
                <c:pt idx="403">
                  <c:v>-0.71699999999999997</c:v>
                </c:pt>
                <c:pt idx="404">
                  <c:v>-0.71699999999999997</c:v>
                </c:pt>
                <c:pt idx="405">
                  <c:v>-0.71699999999999997</c:v>
                </c:pt>
                <c:pt idx="406">
                  <c:v>-0.71799999999999997</c:v>
                </c:pt>
                <c:pt idx="407">
                  <c:v>-0.71699999999999997</c:v>
                </c:pt>
                <c:pt idx="408">
                  <c:v>-0.71599999999999997</c:v>
                </c:pt>
                <c:pt idx="409">
                  <c:v>-0.71699999999999997</c:v>
                </c:pt>
                <c:pt idx="410">
                  <c:v>-0.71699999999999997</c:v>
                </c:pt>
                <c:pt idx="411">
                  <c:v>-0.71699999999999997</c:v>
                </c:pt>
                <c:pt idx="412">
                  <c:v>-0.71699999999999997</c:v>
                </c:pt>
                <c:pt idx="413">
                  <c:v>-0.71799999999999997</c:v>
                </c:pt>
                <c:pt idx="414">
                  <c:v>-0.71799999999999997</c:v>
                </c:pt>
                <c:pt idx="415">
                  <c:v>-0.71599999999999997</c:v>
                </c:pt>
                <c:pt idx="416">
                  <c:v>-0.71699999999999997</c:v>
                </c:pt>
                <c:pt idx="417">
                  <c:v>-0.71699999999999997</c:v>
                </c:pt>
                <c:pt idx="418">
                  <c:v>-0.71799999999999997</c:v>
                </c:pt>
                <c:pt idx="419">
                  <c:v>-0.71699999999999997</c:v>
                </c:pt>
                <c:pt idx="420">
                  <c:v>-0.71699999999999997</c:v>
                </c:pt>
                <c:pt idx="421">
                  <c:v>-0.71699999999999997</c:v>
                </c:pt>
                <c:pt idx="422">
                  <c:v>-0.71699999999999997</c:v>
                </c:pt>
                <c:pt idx="423">
                  <c:v>-0.71599999999999997</c:v>
                </c:pt>
                <c:pt idx="424">
                  <c:v>-0.71599999999999997</c:v>
                </c:pt>
                <c:pt idx="425">
                  <c:v>-0.71699999999999997</c:v>
                </c:pt>
                <c:pt idx="426">
                  <c:v>-0.71799999999999997</c:v>
                </c:pt>
                <c:pt idx="427">
                  <c:v>-0.71799999999999997</c:v>
                </c:pt>
                <c:pt idx="428">
                  <c:v>-0.71799999999999997</c:v>
                </c:pt>
                <c:pt idx="429">
                  <c:v>-0.71699999999999997</c:v>
                </c:pt>
                <c:pt idx="430">
                  <c:v>-0.71799999999999997</c:v>
                </c:pt>
                <c:pt idx="431">
                  <c:v>-0.71799999999999997</c:v>
                </c:pt>
                <c:pt idx="432">
                  <c:v>-0.71799999999999997</c:v>
                </c:pt>
                <c:pt idx="433">
                  <c:v>-0.71899999999999997</c:v>
                </c:pt>
                <c:pt idx="434">
                  <c:v>-0.71899999999999997</c:v>
                </c:pt>
                <c:pt idx="435">
                  <c:v>-0.71799999999999997</c:v>
                </c:pt>
                <c:pt idx="436">
                  <c:v>-0.71799999999999997</c:v>
                </c:pt>
                <c:pt idx="437">
                  <c:v>-0.71899999999999997</c:v>
                </c:pt>
                <c:pt idx="438">
                  <c:v>-0.71799999999999997</c:v>
                </c:pt>
                <c:pt idx="439">
                  <c:v>-0.71699999999999997</c:v>
                </c:pt>
                <c:pt idx="440">
                  <c:v>-0.71699999999999997</c:v>
                </c:pt>
                <c:pt idx="441">
                  <c:v>-0.71799999999999997</c:v>
                </c:pt>
                <c:pt idx="442">
                  <c:v>-0.71799999999999997</c:v>
                </c:pt>
                <c:pt idx="443">
                  <c:v>-0.71799999999999997</c:v>
                </c:pt>
                <c:pt idx="444">
                  <c:v>-0.71799999999999997</c:v>
                </c:pt>
                <c:pt idx="445">
                  <c:v>-0.71599999999999997</c:v>
                </c:pt>
                <c:pt idx="446">
                  <c:v>-0.71599999999999997</c:v>
                </c:pt>
                <c:pt idx="447">
                  <c:v>-0.71599999999999997</c:v>
                </c:pt>
                <c:pt idx="448">
                  <c:v>-0.71599999999999997</c:v>
                </c:pt>
                <c:pt idx="449">
                  <c:v>-0.71699999999999997</c:v>
                </c:pt>
                <c:pt idx="450">
                  <c:v>-0.71699999999999997</c:v>
                </c:pt>
                <c:pt idx="451">
                  <c:v>-0.71699999999999997</c:v>
                </c:pt>
                <c:pt idx="452">
                  <c:v>-0.71599999999999997</c:v>
                </c:pt>
                <c:pt idx="453">
                  <c:v>-0.71499999999999997</c:v>
                </c:pt>
                <c:pt idx="454">
                  <c:v>-0.71599999999999997</c:v>
                </c:pt>
                <c:pt idx="455">
                  <c:v>-0.71599999999999997</c:v>
                </c:pt>
                <c:pt idx="456">
                  <c:v>-0.71599999999999997</c:v>
                </c:pt>
                <c:pt idx="457">
                  <c:v>-0.71599999999999997</c:v>
                </c:pt>
                <c:pt idx="458">
                  <c:v>-0.71699999999999997</c:v>
                </c:pt>
                <c:pt idx="459">
                  <c:v>-0.71699999999999997</c:v>
                </c:pt>
                <c:pt idx="460">
                  <c:v>-0.71799999999999997</c:v>
                </c:pt>
                <c:pt idx="461">
                  <c:v>-0.71899999999999997</c:v>
                </c:pt>
                <c:pt idx="462">
                  <c:v>-0.72</c:v>
                </c:pt>
                <c:pt idx="463">
                  <c:v>-0.72</c:v>
                </c:pt>
                <c:pt idx="464">
                  <c:v>-0.72</c:v>
                </c:pt>
                <c:pt idx="465">
                  <c:v>-0.72</c:v>
                </c:pt>
                <c:pt idx="466">
                  <c:v>-0.72099999999999997</c:v>
                </c:pt>
                <c:pt idx="467">
                  <c:v>-0.72099999999999997</c:v>
                </c:pt>
                <c:pt idx="468">
                  <c:v>-0.72099999999999997</c:v>
                </c:pt>
                <c:pt idx="469">
                  <c:v>-0.72199999999999998</c:v>
                </c:pt>
                <c:pt idx="470">
                  <c:v>-0.72199999999999998</c:v>
                </c:pt>
                <c:pt idx="471">
                  <c:v>-0.72199999999999998</c:v>
                </c:pt>
                <c:pt idx="472">
                  <c:v>-0.72099999999999997</c:v>
                </c:pt>
                <c:pt idx="473">
                  <c:v>-0.72099999999999997</c:v>
                </c:pt>
                <c:pt idx="474">
                  <c:v>-0.72099999999999997</c:v>
                </c:pt>
                <c:pt idx="475">
                  <c:v>-0.72099999999999997</c:v>
                </c:pt>
                <c:pt idx="476">
                  <c:v>-0.72</c:v>
                </c:pt>
                <c:pt idx="477">
                  <c:v>-0.72099999999999997</c:v>
                </c:pt>
                <c:pt idx="478">
                  <c:v>-0.72</c:v>
                </c:pt>
                <c:pt idx="479">
                  <c:v>-0.72</c:v>
                </c:pt>
                <c:pt idx="480">
                  <c:v>-0.71899999999999997</c:v>
                </c:pt>
                <c:pt idx="481">
                  <c:v>-0.71899999999999997</c:v>
                </c:pt>
                <c:pt idx="482">
                  <c:v>-0.72</c:v>
                </c:pt>
                <c:pt idx="483">
                  <c:v>-0.71899999999999997</c:v>
                </c:pt>
                <c:pt idx="484">
                  <c:v>-0.73599999999999999</c:v>
                </c:pt>
                <c:pt idx="485">
                  <c:v>-0.70599999999999996</c:v>
                </c:pt>
                <c:pt idx="486">
                  <c:v>-0.71799999999999997</c:v>
                </c:pt>
                <c:pt idx="487">
                  <c:v>-0.71699999999999997</c:v>
                </c:pt>
                <c:pt idx="488">
                  <c:v>-0.71299999999999997</c:v>
                </c:pt>
                <c:pt idx="489">
                  <c:v>-0.71899999999999997</c:v>
                </c:pt>
                <c:pt idx="490">
                  <c:v>-0.70299999999999996</c:v>
                </c:pt>
                <c:pt idx="491">
                  <c:v>-0.70399999999999996</c:v>
                </c:pt>
                <c:pt idx="492">
                  <c:v>-0.70599999999999996</c:v>
                </c:pt>
                <c:pt idx="493">
                  <c:v>-0.70899999999999996</c:v>
                </c:pt>
                <c:pt idx="494">
                  <c:v>-0.70199999999999996</c:v>
                </c:pt>
                <c:pt idx="495">
                  <c:v>-0.69799999999999995</c:v>
                </c:pt>
                <c:pt idx="496">
                  <c:v>-0.70699999999999996</c:v>
                </c:pt>
                <c:pt idx="497">
                  <c:v>-0.70399999999999996</c:v>
                </c:pt>
                <c:pt idx="498">
                  <c:v>-0.70699999999999996</c:v>
                </c:pt>
                <c:pt idx="499">
                  <c:v>-0.70599999999999996</c:v>
                </c:pt>
                <c:pt idx="500">
                  <c:v>-0.70499999999999996</c:v>
                </c:pt>
                <c:pt idx="501">
                  <c:v>-0.69399999999999995</c:v>
                </c:pt>
                <c:pt idx="502">
                  <c:v>-0.70199999999999996</c:v>
                </c:pt>
                <c:pt idx="503">
                  <c:v>-0.69799999999999995</c:v>
                </c:pt>
                <c:pt idx="504">
                  <c:v>-0.69299999999999995</c:v>
                </c:pt>
                <c:pt idx="505">
                  <c:v>-0.69199999999999995</c:v>
                </c:pt>
                <c:pt idx="506">
                  <c:v>-0.70599999999999996</c:v>
                </c:pt>
                <c:pt idx="507">
                  <c:v>-0.68899999999999995</c:v>
                </c:pt>
                <c:pt idx="508">
                  <c:v>-0.69399999999999995</c:v>
                </c:pt>
                <c:pt idx="509">
                  <c:v>-0.69199999999999995</c:v>
                </c:pt>
                <c:pt idx="510">
                  <c:v>-0.68700000000000006</c:v>
                </c:pt>
                <c:pt idx="511">
                  <c:v>-0.68300000000000005</c:v>
                </c:pt>
                <c:pt idx="512">
                  <c:v>-0.69299999999999995</c:v>
                </c:pt>
                <c:pt idx="513">
                  <c:v>-0.66500000000000004</c:v>
                </c:pt>
                <c:pt idx="514">
                  <c:v>-0.70299999999999996</c:v>
                </c:pt>
                <c:pt idx="515">
                  <c:v>-0.69399999999999995</c:v>
                </c:pt>
                <c:pt idx="516">
                  <c:v>-0.71099999999999997</c:v>
                </c:pt>
                <c:pt idx="517">
                  <c:v>-0.70499999999999996</c:v>
                </c:pt>
                <c:pt idx="518">
                  <c:v>-0.72099999999999997</c:v>
                </c:pt>
                <c:pt idx="519">
                  <c:v>-0.72099999999999997</c:v>
                </c:pt>
                <c:pt idx="520">
                  <c:v>-0.69299999999999995</c:v>
                </c:pt>
                <c:pt idx="521">
                  <c:v>-0.71199999999999997</c:v>
                </c:pt>
                <c:pt idx="522">
                  <c:v>-0.71</c:v>
                </c:pt>
                <c:pt idx="523">
                  <c:v>-0.70799999999999996</c:v>
                </c:pt>
                <c:pt idx="524">
                  <c:v>-0.71799999999999997</c:v>
                </c:pt>
                <c:pt idx="525">
                  <c:v>-0.72899999999999998</c:v>
                </c:pt>
                <c:pt idx="526">
                  <c:v>-0.75600000000000001</c:v>
                </c:pt>
                <c:pt idx="527">
                  <c:v>-0.73699999999999999</c:v>
                </c:pt>
                <c:pt idx="528">
                  <c:v>-0.73699999999999999</c:v>
                </c:pt>
                <c:pt idx="529">
                  <c:v>-0.73899999999999999</c:v>
                </c:pt>
                <c:pt idx="530">
                  <c:v>-0.749</c:v>
                </c:pt>
                <c:pt idx="531">
                  <c:v>-0.73699999999999999</c:v>
                </c:pt>
                <c:pt idx="532">
                  <c:v>-0.73099999999999998</c:v>
                </c:pt>
                <c:pt idx="533">
                  <c:v>-0.749</c:v>
                </c:pt>
                <c:pt idx="534">
                  <c:v>-0.752</c:v>
                </c:pt>
                <c:pt idx="535">
                  <c:v>-0.745</c:v>
                </c:pt>
                <c:pt idx="536">
                  <c:v>-0.75700000000000001</c:v>
                </c:pt>
                <c:pt idx="537">
                  <c:v>-0.745</c:v>
                </c:pt>
                <c:pt idx="538">
                  <c:v>-0.74</c:v>
                </c:pt>
                <c:pt idx="539">
                  <c:v>-0.73599999999999999</c:v>
                </c:pt>
                <c:pt idx="540">
                  <c:v>-0.73</c:v>
                </c:pt>
                <c:pt idx="541">
                  <c:v>-0.754</c:v>
                </c:pt>
                <c:pt idx="542">
                  <c:v>-0.75</c:v>
                </c:pt>
                <c:pt idx="543">
                  <c:v>-0.749</c:v>
                </c:pt>
                <c:pt idx="544">
                  <c:v>-0.749</c:v>
                </c:pt>
                <c:pt idx="545">
                  <c:v>-0.75700000000000001</c:v>
                </c:pt>
                <c:pt idx="546">
                  <c:v>-0.755</c:v>
                </c:pt>
                <c:pt idx="547">
                  <c:v>-0.73699999999999999</c:v>
                </c:pt>
                <c:pt idx="548">
                  <c:v>-0.76100000000000001</c:v>
                </c:pt>
                <c:pt idx="549">
                  <c:v>-0.76700000000000002</c:v>
                </c:pt>
                <c:pt idx="550">
                  <c:v>-0.79900000000000004</c:v>
                </c:pt>
                <c:pt idx="551">
                  <c:v>-0.79600000000000004</c:v>
                </c:pt>
                <c:pt idx="552">
                  <c:v>-0.81599999999999995</c:v>
                </c:pt>
                <c:pt idx="553">
                  <c:v>-0.79700000000000004</c:v>
                </c:pt>
                <c:pt idx="554">
                  <c:v>-0.77400000000000002</c:v>
                </c:pt>
                <c:pt idx="555">
                  <c:v>-0.77800000000000002</c:v>
                </c:pt>
                <c:pt idx="556">
                  <c:v>-0.76800000000000002</c:v>
                </c:pt>
                <c:pt idx="557">
                  <c:v>-0.76200000000000001</c:v>
                </c:pt>
                <c:pt idx="558">
                  <c:v>-0.76500000000000001</c:v>
                </c:pt>
                <c:pt idx="559">
                  <c:v>-0.71599999999999997</c:v>
                </c:pt>
                <c:pt idx="560">
                  <c:v>-0.69499999999999995</c:v>
                </c:pt>
                <c:pt idx="561">
                  <c:v>-0.67500000000000004</c:v>
                </c:pt>
                <c:pt idx="562">
                  <c:v>-0.623</c:v>
                </c:pt>
                <c:pt idx="563">
                  <c:v>-0.61499999999999999</c:v>
                </c:pt>
                <c:pt idx="564">
                  <c:v>-0.61299999999999999</c:v>
                </c:pt>
                <c:pt idx="565">
                  <c:v>-0.58499999999999996</c:v>
                </c:pt>
                <c:pt idx="566">
                  <c:v>-0.60099999999999998</c:v>
                </c:pt>
                <c:pt idx="567">
                  <c:v>-0.624</c:v>
                </c:pt>
                <c:pt idx="568">
                  <c:v>-0.60199999999999998</c:v>
                </c:pt>
                <c:pt idx="569">
                  <c:v>-0.61299999999999999</c:v>
                </c:pt>
                <c:pt idx="570">
                  <c:v>-0.64200000000000002</c:v>
                </c:pt>
                <c:pt idx="571">
                  <c:v>-0.55200000000000005</c:v>
                </c:pt>
                <c:pt idx="572">
                  <c:v>-0.49299999999999999</c:v>
                </c:pt>
                <c:pt idx="573">
                  <c:v>-0.439</c:v>
                </c:pt>
                <c:pt idx="574">
                  <c:v>-0.32400000000000001</c:v>
                </c:pt>
                <c:pt idx="575">
                  <c:v>-0.23</c:v>
                </c:pt>
                <c:pt idx="576">
                  <c:v>-0.109</c:v>
                </c:pt>
                <c:pt idx="577">
                  <c:v>3.9E-2</c:v>
                </c:pt>
                <c:pt idx="578">
                  <c:v>9.8000000000000004E-2</c:v>
                </c:pt>
                <c:pt idx="579">
                  <c:v>0.16</c:v>
                </c:pt>
                <c:pt idx="580">
                  <c:v>0.20899999999999999</c:v>
                </c:pt>
                <c:pt idx="581">
                  <c:v>0.24299999999999999</c:v>
                </c:pt>
                <c:pt idx="582">
                  <c:v>0.28299999999999997</c:v>
                </c:pt>
                <c:pt idx="583">
                  <c:v>0.35799999999999998</c:v>
                </c:pt>
                <c:pt idx="584">
                  <c:v>0.432</c:v>
                </c:pt>
                <c:pt idx="585">
                  <c:v>0.52400000000000002</c:v>
                </c:pt>
                <c:pt idx="586">
                  <c:v>0.55100000000000005</c:v>
                </c:pt>
                <c:pt idx="587">
                  <c:v>0.66600000000000004</c:v>
                </c:pt>
                <c:pt idx="588">
                  <c:v>0.74299999999999999</c:v>
                </c:pt>
                <c:pt idx="589">
                  <c:v>0.77500000000000002</c:v>
                </c:pt>
                <c:pt idx="590">
                  <c:v>0.78700000000000003</c:v>
                </c:pt>
                <c:pt idx="591">
                  <c:v>0.73499999999999999</c:v>
                </c:pt>
                <c:pt idx="592">
                  <c:v>0.67700000000000005</c:v>
                </c:pt>
                <c:pt idx="593">
                  <c:v>0.63800000000000001</c:v>
                </c:pt>
                <c:pt idx="594">
                  <c:v>0.56999999999999995</c:v>
                </c:pt>
                <c:pt idx="595">
                  <c:v>0.47099999999999997</c:v>
                </c:pt>
                <c:pt idx="596">
                  <c:v>0.36899999999999999</c:v>
                </c:pt>
                <c:pt idx="597">
                  <c:v>0.183</c:v>
                </c:pt>
                <c:pt idx="598">
                  <c:v>4.5999999999999999E-2</c:v>
                </c:pt>
                <c:pt idx="599">
                  <c:v>-4.2999999999999997E-2</c:v>
                </c:pt>
                <c:pt idx="600">
                  <c:v>-0.21199999999999999</c:v>
                </c:pt>
                <c:pt idx="601">
                  <c:v>-0.34699999999999998</c:v>
                </c:pt>
                <c:pt idx="602">
                  <c:v>-0.54700000000000004</c:v>
                </c:pt>
                <c:pt idx="603">
                  <c:v>-0.58599999999999997</c:v>
                </c:pt>
                <c:pt idx="604">
                  <c:v>-0.64400000000000002</c:v>
                </c:pt>
                <c:pt idx="605">
                  <c:v>-0.8</c:v>
                </c:pt>
                <c:pt idx="606">
                  <c:v>-1.016</c:v>
                </c:pt>
                <c:pt idx="607">
                  <c:v>-1.1879999999999999</c:v>
                </c:pt>
                <c:pt idx="608">
                  <c:v>-1.296</c:v>
                </c:pt>
                <c:pt idx="609">
                  <c:v>-1.381</c:v>
                </c:pt>
                <c:pt idx="610">
                  <c:v>-1.5580000000000001</c:v>
                </c:pt>
                <c:pt idx="611">
                  <c:v>-1.639</c:v>
                </c:pt>
                <c:pt idx="612">
                  <c:v>-2.4350000000000001</c:v>
                </c:pt>
                <c:pt idx="613">
                  <c:v>-2.4329999999999998</c:v>
                </c:pt>
                <c:pt idx="614">
                  <c:v>-2.3889999999999998</c:v>
                </c:pt>
                <c:pt idx="615">
                  <c:v>-2.399</c:v>
                </c:pt>
                <c:pt idx="616">
                  <c:v>-2.4209999999999998</c:v>
                </c:pt>
                <c:pt idx="617">
                  <c:v>-2.3919999999999999</c:v>
                </c:pt>
                <c:pt idx="618">
                  <c:v>-2.3769999999999998</c:v>
                </c:pt>
                <c:pt idx="619">
                  <c:v>-2.407</c:v>
                </c:pt>
                <c:pt idx="620">
                  <c:v>-2.4350000000000001</c:v>
                </c:pt>
                <c:pt idx="621">
                  <c:v>-2.39</c:v>
                </c:pt>
                <c:pt idx="622">
                  <c:v>-2.3839999999999999</c:v>
                </c:pt>
                <c:pt idx="623">
                  <c:v>-2.4409999999999998</c:v>
                </c:pt>
                <c:pt idx="624">
                  <c:v>-2.415</c:v>
                </c:pt>
                <c:pt idx="625">
                  <c:v>-2.371</c:v>
                </c:pt>
                <c:pt idx="626">
                  <c:v>-2.4060000000000001</c:v>
                </c:pt>
                <c:pt idx="627">
                  <c:v>-2.4369999999999998</c:v>
                </c:pt>
                <c:pt idx="628">
                  <c:v>-2.4289999999999998</c:v>
                </c:pt>
                <c:pt idx="629">
                  <c:v>-2.3639999999999999</c:v>
                </c:pt>
                <c:pt idx="630">
                  <c:v>-2.379</c:v>
                </c:pt>
                <c:pt idx="631">
                  <c:v>-2.4500000000000002</c:v>
                </c:pt>
                <c:pt idx="632">
                  <c:v>-2.4540000000000002</c:v>
                </c:pt>
                <c:pt idx="633">
                  <c:v>-2.4649999999999999</c:v>
                </c:pt>
                <c:pt idx="634">
                  <c:v>-2.58</c:v>
                </c:pt>
                <c:pt idx="635">
                  <c:v>-2.6160000000000001</c:v>
                </c:pt>
                <c:pt idx="636">
                  <c:v>-2.6349999999999998</c:v>
                </c:pt>
                <c:pt idx="637">
                  <c:v>-2.6890000000000001</c:v>
                </c:pt>
                <c:pt idx="638">
                  <c:v>-2.7650000000000001</c:v>
                </c:pt>
                <c:pt idx="639">
                  <c:v>-2.806</c:v>
                </c:pt>
                <c:pt idx="640">
                  <c:v>-2.9009999999999998</c:v>
                </c:pt>
                <c:pt idx="641">
                  <c:v>-2.9990000000000001</c:v>
                </c:pt>
                <c:pt idx="642">
                  <c:v>-3.012</c:v>
                </c:pt>
                <c:pt idx="643">
                  <c:v>-3.0470000000000002</c:v>
                </c:pt>
                <c:pt idx="644">
                  <c:v>-3.121</c:v>
                </c:pt>
                <c:pt idx="645">
                  <c:v>-3.21</c:v>
                </c:pt>
                <c:pt idx="646">
                  <c:v>-3.2050000000000001</c:v>
                </c:pt>
                <c:pt idx="647">
                  <c:v>-3.3159999999999998</c:v>
                </c:pt>
                <c:pt idx="648">
                  <c:v>-3.4319999999999999</c:v>
                </c:pt>
                <c:pt idx="649">
                  <c:v>-3.4740000000000002</c:v>
                </c:pt>
                <c:pt idx="650">
                  <c:v>-3.5609999999999999</c:v>
                </c:pt>
                <c:pt idx="651">
                  <c:v>-3.6040000000000001</c:v>
                </c:pt>
                <c:pt idx="652">
                  <c:v>-3.6659999999999999</c:v>
                </c:pt>
                <c:pt idx="653">
                  <c:v>-3.7040000000000002</c:v>
                </c:pt>
                <c:pt idx="654">
                  <c:v>-3.8210000000000002</c:v>
                </c:pt>
                <c:pt idx="655">
                  <c:v>-3.875</c:v>
                </c:pt>
                <c:pt idx="656">
                  <c:v>-3.867</c:v>
                </c:pt>
                <c:pt idx="657">
                  <c:v>-3.048</c:v>
                </c:pt>
                <c:pt idx="658">
                  <c:v>-0.73499999999999999</c:v>
                </c:pt>
                <c:pt idx="659">
                  <c:v>2.29</c:v>
                </c:pt>
                <c:pt idx="660">
                  <c:v>5.2619999999999996</c:v>
                </c:pt>
                <c:pt idx="661">
                  <c:v>7.3739999999999997</c:v>
                </c:pt>
                <c:pt idx="662">
                  <c:v>8.8450000000000006</c:v>
                </c:pt>
                <c:pt idx="663">
                  <c:v>9.9580000000000002</c:v>
                </c:pt>
                <c:pt idx="664">
                  <c:v>10.795</c:v>
                </c:pt>
                <c:pt idx="665">
                  <c:v>10.964</c:v>
                </c:pt>
                <c:pt idx="666">
                  <c:v>11.102</c:v>
                </c:pt>
                <c:pt idx="667">
                  <c:v>11.66</c:v>
                </c:pt>
                <c:pt idx="668">
                  <c:v>11.484999999999999</c:v>
                </c:pt>
                <c:pt idx="669">
                  <c:v>11.143000000000001</c:v>
                </c:pt>
                <c:pt idx="670">
                  <c:v>10.85</c:v>
                </c:pt>
                <c:pt idx="671">
                  <c:v>10.3</c:v>
                </c:pt>
                <c:pt idx="672">
                  <c:v>9.75</c:v>
                </c:pt>
                <c:pt idx="673">
                  <c:v>9.0030000000000001</c:v>
                </c:pt>
                <c:pt idx="674">
                  <c:v>8.5280000000000005</c:v>
                </c:pt>
                <c:pt idx="675">
                  <c:v>7.9379999999999997</c:v>
                </c:pt>
                <c:pt idx="676">
                  <c:v>7.4939999999999998</c:v>
                </c:pt>
                <c:pt idx="677">
                  <c:v>6.7119999999999997</c:v>
                </c:pt>
                <c:pt idx="678">
                  <c:v>6.093</c:v>
                </c:pt>
                <c:pt idx="679">
                  <c:v>5.532</c:v>
                </c:pt>
                <c:pt idx="680">
                  <c:v>5.0369999999999999</c:v>
                </c:pt>
                <c:pt idx="681">
                  <c:v>4.5170000000000003</c:v>
                </c:pt>
                <c:pt idx="682">
                  <c:v>4</c:v>
                </c:pt>
                <c:pt idx="683">
                  <c:v>3.5539999999999998</c:v>
                </c:pt>
                <c:pt idx="684">
                  <c:v>3.1280000000000001</c:v>
                </c:pt>
                <c:pt idx="685">
                  <c:v>2.6349999999999998</c:v>
                </c:pt>
                <c:pt idx="686">
                  <c:v>2.23</c:v>
                </c:pt>
                <c:pt idx="687">
                  <c:v>1.7729999999999999</c:v>
                </c:pt>
                <c:pt idx="688">
                  <c:v>1.373</c:v>
                </c:pt>
                <c:pt idx="689">
                  <c:v>1.087</c:v>
                </c:pt>
                <c:pt idx="690">
                  <c:v>0.68899999999999995</c:v>
                </c:pt>
                <c:pt idx="691">
                  <c:v>0.35899999999999999</c:v>
                </c:pt>
                <c:pt idx="692">
                  <c:v>3.5999999999999997E-2</c:v>
                </c:pt>
                <c:pt idx="693">
                  <c:v>-3.6999999999999998E-2</c:v>
                </c:pt>
                <c:pt idx="694">
                  <c:v>-0.53300000000000003</c:v>
                </c:pt>
                <c:pt idx="695">
                  <c:v>-0.74199999999999999</c:v>
                </c:pt>
                <c:pt idx="696">
                  <c:v>-0.89300000000000002</c:v>
                </c:pt>
                <c:pt idx="697">
                  <c:v>-1.0129999999999999</c:v>
                </c:pt>
                <c:pt idx="698">
                  <c:v>-1.1950000000000001</c:v>
                </c:pt>
                <c:pt idx="699">
                  <c:v>-1.3009999999999999</c:v>
                </c:pt>
                <c:pt idx="700">
                  <c:v>-1.498</c:v>
                </c:pt>
                <c:pt idx="701">
                  <c:v>-1.698</c:v>
                </c:pt>
                <c:pt idx="702">
                  <c:v>-1.8120000000000001</c:v>
                </c:pt>
                <c:pt idx="703">
                  <c:v>-1.8779999999999999</c:v>
                </c:pt>
                <c:pt idx="704">
                  <c:v>-2.0070000000000001</c:v>
                </c:pt>
                <c:pt idx="705">
                  <c:v>-2.08</c:v>
                </c:pt>
                <c:pt idx="706">
                  <c:v>-2.149</c:v>
                </c:pt>
                <c:pt idx="707">
                  <c:v>-2.1749999999999998</c:v>
                </c:pt>
                <c:pt idx="708">
                  <c:v>-2.2730000000000001</c:v>
                </c:pt>
                <c:pt idx="709">
                  <c:v>-2.2959999999999998</c:v>
                </c:pt>
                <c:pt idx="710">
                  <c:v>-2.383</c:v>
                </c:pt>
                <c:pt idx="711">
                  <c:v>-2.4969999999999999</c:v>
                </c:pt>
                <c:pt idx="712">
                  <c:v>-2.5259999999999998</c:v>
                </c:pt>
                <c:pt idx="713">
                  <c:v>-2.681</c:v>
                </c:pt>
                <c:pt idx="714">
                  <c:v>-2.7690000000000001</c:v>
                </c:pt>
                <c:pt idx="715">
                  <c:v>-2.8109999999999999</c:v>
                </c:pt>
                <c:pt idx="716">
                  <c:v>-2.859</c:v>
                </c:pt>
                <c:pt idx="717">
                  <c:v>-2.85</c:v>
                </c:pt>
                <c:pt idx="718">
                  <c:v>-2.8</c:v>
                </c:pt>
                <c:pt idx="719">
                  <c:v>-2.78</c:v>
                </c:pt>
                <c:pt idx="720">
                  <c:v>-1.7889999999999999</c:v>
                </c:pt>
                <c:pt idx="721">
                  <c:v>-0.61299999999999999</c:v>
                </c:pt>
                <c:pt idx="722">
                  <c:v>1.2030000000000001</c:v>
                </c:pt>
                <c:pt idx="723">
                  <c:v>3.4159999999999999</c:v>
                </c:pt>
                <c:pt idx="724">
                  <c:v>5.5439999999999996</c:v>
                </c:pt>
                <c:pt idx="725">
                  <c:v>7.1550000000000002</c:v>
                </c:pt>
                <c:pt idx="726">
                  <c:v>9.9109999999999996</c:v>
                </c:pt>
                <c:pt idx="727">
                  <c:v>11.157</c:v>
                </c:pt>
                <c:pt idx="728">
                  <c:v>11.836</c:v>
                </c:pt>
                <c:pt idx="729">
                  <c:v>12.563000000000001</c:v>
                </c:pt>
                <c:pt idx="730">
                  <c:v>13.085000000000001</c:v>
                </c:pt>
                <c:pt idx="731">
                  <c:v>12.817</c:v>
                </c:pt>
                <c:pt idx="732">
                  <c:v>12.472</c:v>
                </c:pt>
                <c:pt idx="733">
                  <c:v>11.725</c:v>
                </c:pt>
                <c:pt idx="734">
                  <c:v>11.162000000000001</c:v>
                </c:pt>
                <c:pt idx="735">
                  <c:v>10.502000000000001</c:v>
                </c:pt>
                <c:pt idx="736">
                  <c:v>9.734</c:v>
                </c:pt>
                <c:pt idx="737">
                  <c:v>9.1769999999999996</c:v>
                </c:pt>
                <c:pt idx="738">
                  <c:v>8.6940000000000008</c:v>
                </c:pt>
                <c:pt idx="739">
                  <c:v>8.0459999999999994</c:v>
                </c:pt>
                <c:pt idx="740">
                  <c:v>7.6360000000000001</c:v>
                </c:pt>
                <c:pt idx="741">
                  <c:v>6.8280000000000003</c:v>
                </c:pt>
                <c:pt idx="742">
                  <c:v>6.22</c:v>
                </c:pt>
                <c:pt idx="743">
                  <c:v>5.6369999999999996</c:v>
                </c:pt>
                <c:pt idx="744">
                  <c:v>5.0640000000000001</c:v>
                </c:pt>
                <c:pt idx="745">
                  <c:v>4.4640000000000004</c:v>
                </c:pt>
                <c:pt idx="746">
                  <c:v>4.1440000000000001</c:v>
                </c:pt>
                <c:pt idx="747">
                  <c:v>3.6669999999999998</c:v>
                </c:pt>
                <c:pt idx="748">
                  <c:v>3.08</c:v>
                </c:pt>
                <c:pt idx="749">
                  <c:v>2.7730000000000001</c:v>
                </c:pt>
                <c:pt idx="750">
                  <c:v>2.359</c:v>
                </c:pt>
                <c:pt idx="751">
                  <c:v>2.012</c:v>
                </c:pt>
                <c:pt idx="752">
                  <c:v>1.2889999999999999</c:v>
                </c:pt>
                <c:pt idx="753">
                  <c:v>1.63</c:v>
                </c:pt>
                <c:pt idx="754">
                  <c:v>2.1909999999999998</c:v>
                </c:pt>
                <c:pt idx="755">
                  <c:v>2.2829999999999999</c:v>
                </c:pt>
                <c:pt idx="756">
                  <c:v>2.1739999999999999</c:v>
                </c:pt>
                <c:pt idx="757">
                  <c:v>2.0819999999999999</c:v>
                </c:pt>
                <c:pt idx="758">
                  <c:v>2.0219999999999998</c:v>
                </c:pt>
                <c:pt idx="759">
                  <c:v>1.9710000000000001</c:v>
                </c:pt>
                <c:pt idx="760">
                  <c:v>1.7170000000000001</c:v>
                </c:pt>
                <c:pt idx="761">
                  <c:v>1.5429999999999999</c:v>
                </c:pt>
                <c:pt idx="762">
                  <c:v>1.514</c:v>
                </c:pt>
                <c:pt idx="763">
                  <c:v>1.3380000000000001</c:v>
                </c:pt>
                <c:pt idx="764">
                  <c:v>1.2450000000000001</c:v>
                </c:pt>
                <c:pt idx="765">
                  <c:v>1.226</c:v>
                </c:pt>
                <c:pt idx="766">
                  <c:v>1.2090000000000001</c:v>
                </c:pt>
                <c:pt idx="767">
                  <c:v>1.0660000000000001</c:v>
                </c:pt>
                <c:pt idx="768">
                  <c:v>0.92800000000000005</c:v>
                </c:pt>
                <c:pt idx="769">
                  <c:v>0.82899999999999996</c:v>
                </c:pt>
                <c:pt idx="770">
                  <c:v>0.76400000000000001</c:v>
                </c:pt>
                <c:pt idx="771">
                  <c:v>0.73499999999999999</c:v>
                </c:pt>
                <c:pt idx="772">
                  <c:v>0.79600000000000004</c:v>
                </c:pt>
                <c:pt idx="773">
                  <c:v>1.2390000000000001</c:v>
                </c:pt>
                <c:pt idx="774">
                  <c:v>2.7749999999999999</c:v>
                </c:pt>
                <c:pt idx="775">
                  <c:v>4.024</c:v>
                </c:pt>
                <c:pt idx="776">
                  <c:v>5.1980000000000004</c:v>
                </c:pt>
                <c:pt idx="777">
                  <c:v>6.1269999999999998</c:v>
                </c:pt>
                <c:pt idx="778">
                  <c:v>6.49</c:v>
                </c:pt>
                <c:pt idx="779">
                  <c:v>5.7050000000000001</c:v>
                </c:pt>
                <c:pt idx="780">
                  <c:v>4.4210000000000003</c:v>
                </c:pt>
                <c:pt idx="781">
                  <c:v>3.7330000000000001</c:v>
                </c:pt>
                <c:pt idx="782">
                  <c:v>3.4140000000000001</c:v>
                </c:pt>
                <c:pt idx="783">
                  <c:v>3.1440000000000001</c:v>
                </c:pt>
                <c:pt idx="784">
                  <c:v>2.8580000000000001</c:v>
                </c:pt>
                <c:pt idx="785">
                  <c:v>2.794</c:v>
                </c:pt>
                <c:pt idx="786">
                  <c:v>2.8</c:v>
                </c:pt>
                <c:pt idx="787">
                  <c:v>2.7469999999999999</c:v>
                </c:pt>
                <c:pt idx="788">
                  <c:v>2.802</c:v>
                </c:pt>
                <c:pt idx="789">
                  <c:v>3.0139999999999998</c:v>
                </c:pt>
                <c:pt idx="790">
                  <c:v>3.3140000000000001</c:v>
                </c:pt>
                <c:pt idx="791">
                  <c:v>3.5779999999999998</c:v>
                </c:pt>
                <c:pt idx="792">
                  <c:v>3.82</c:v>
                </c:pt>
                <c:pt idx="793">
                  <c:v>4.0720000000000001</c:v>
                </c:pt>
                <c:pt idx="794">
                  <c:v>4.3630000000000004</c:v>
                </c:pt>
                <c:pt idx="795">
                  <c:v>4.6790000000000003</c:v>
                </c:pt>
                <c:pt idx="796">
                  <c:v>4.6749999999999998</c:v>
                </c:pt>
                <c:pt idx="797">
                  <c:v>4.5519999999999996</c:v>
                </c:pt>
                <c:pt idx="798">
                  <c:v>4.5380000000000003</c:v>
                </c:pt>
                <c:pt idx="799">
                  <c:v>4.4530000000000003</c:v>
                </c:pt>
                <c:pt idx="800">
                  <c:v>4.4649999999999999</c:v>
                </c:pt>
                <c:pt idx="801">
                  <c:v>4.5209999999999999</c:v>
                </c:pt>
                <c:pt idx="802">
                  <c:v>4.484</c:v>
                </c:pt>
                <c:pt idx="803">
                  <c:v>4.4859999999999998</c:v>
                </c:pt>
                <c:pt idx="804">
                  <c:v>4.5460000000000003</c:v>
                </c:pt>
                <c:pt idx="805">
                  <c:v>4.5810000000000004</c:v>
                </c:pt>
                <c:pt idx="806">
                  <c:v>4.548</c:v>
                </c:pt>
                <c:pt idx="807">
                  <c:v>4.5469999999999997</c:v>
                </c:pt>
                <c:pt idx="808">
                  <c:v>4.5739999999999998</c:v>
                </c:pt>
                <c:pt idx="809">
                  <c:v>4.5529999999999999</c:v>
                </c:pt>
                <c:pt idx="810">
                  <c:v>4.5030000000000001</c:v>
                </c:pt>
                <c:pt idx="811">
                  <c:v>4.5069999999999997</c:v>
                </c:pt>
                <c:pt idx="812">
                  <c:v>4.49</c:v>
                </c:pt>
                <c:pt idx="813">
                  <c:v>4.5060000000000002</c:v>
                </c:pt>
                <c:pt idx="814">
                  <c:v>4.4800000000000004</c:v>
                </c:pt>
                <c:pt idx="815">
                  <c:v>4.4889999999999999</c:v>
                </c:pt>
                <c:pt idx="816">
                  <c:v>4.508</c:v>
                </c:pt>
                <c:pt idx="817">
                  <c:v>4.4829999999999997</c:v>
                </c:pt>
                <c:pt idx="818">
                  <c:v>4.4930000000000003</c:v>
                </c:pt>
                <c:pt idx="819">
                  <c:v>4.4909999999999997</c:v>
                </c:pt>
                <c:pt idx="820">
                  <c:v>4.5030000000000001</c:v>
                </c:pt>
                <c:pt idx="821">
                  <c:v>4.601</c:v>
                </c:pt>
                <c:pt idx="822">
                  <c:v>4.6849999999999996</c:v>
                </c:pt>
                <c:pt idx="823">
                  <c:v>4.681</c:v>
                </c:pt>
                <c:pt idx="824">
                  <c:v>4.673</c:v>
                </c:pt>
                <c:pt idx="825">
                  <c:v>4.6849999999999996</c:v>
                </c:pt>
                <c:pt idx="826">
                  <c:v>4.7110000000000003</c:v>
                </c:pt>
                <c:pt idx="827">
                  <c:v>4.7069999999999999</c:v>
                </c:pt>
                <c:pt idx="828">
                  <c:v>4.6379999999999999</c:v>
                </c:pt>
                <c:pt idx="829">
                  <c:v>4.585</c:v>
                </c:pt>
                <c:pt idx="830">
                  <c:v>4.5309999999999997</c:v>
                </c:pt>
                <c:pt idx="831">
                  <c:v>4.3639999999999999</c:v>
                </c:pt>
                <c:pt idx="832">
                  <c:v>4.1050000000000004</c:v>
                </c:pt>
                <c:pt idx="833">
                  <c:v>3.976</c:v>
                </c:pt>
                <c:pt idx="834">
                  <c:v>3.8410000000000002</c:v>
                </c:pt>
                <c:pt idx="835">
                  <c:v>3.68</c:v>
                </c:pt>
                <c:pt idx="836">
                  <c:v>3.6469999999999998</c:v>
                </c:pt>
                <c:pt idx="837">
                  <c:v>3.371</c:v>
                </c:pt>
                <c:pt idx="838">
                  <c:v>3.22</c:v>
                </c:pt>
                <c:pt idx="839">
                  <c:v>3.044</c:v>
                </c:pt>
                <c:pt idx="840">
                  <c:v>2.9510000000000001</c:v>
                </c:pt>
                <c:pt idx="841">
                  <c:v>2.9809999999999999</c:v>
                </c:pt>
                <c:pt idx="842">
                  <c:v>3.0270000000000001</c:v>
                </c:pt>
                <c:pt idx="843">
                  <c:v>3.0609999999999999</c:v>
                </c:pt>
                <c:pt idx="844">
                  <c:v>3.0830000000000002</c:v>
                </c:pt>
                <c:pt idx="845">
                  <c:v>2.9340000000000002</c:v>
                </c:pt>
                <c:pt idx="846">
                  <c:v>2.9119999999999999</c:v>
                </c:pt>
                <c:pt idx="847">
                  <c:v>2.89</c:v>
                </c:pt>
                <c:pt idx="848">
                  <c:v>2.702</c:v>
                </c:pt>
                <c:pt idx="849">
                  <c:v>2.452</c:v>
                </c:pt>
                <c:pt idx="850">
                  <c:v>2.4049999999999998</c:v>
                </c:pt>
                <c:pt idx="851">
                  <c:v>2.3370000000000002</c:v>
                </c:pt>
                <c:pt idx="852">
                  <c:v>2.3170000000000002</c:v>
                </c:pt>
                <c:pt idx="853">
                  <c:v>2.2349999999999999</c:v>
                </c:pt>
                <c:pt idx="854">
                  <c:v>2.0779999999999998</c:v>
                </c:pt>
                <c:pt idx="855">
                  <c:v>1.76</c:v>
                </c:pt>
                <c:pt idx="856">
                  <c:v>2.6960000000000002</c:v>
                </c:pt>
                <c:pt idx="857">
                  <c:v>2.9039999999999999</c:v>
                </c:pt>
                <c:pt idx="858">
                  <c:v>2.9119999999999999</c:v>
                </c:pt>
                <c:pt idx="859">
                  <c:v>2.6429999999999998</c:v>
                </c:pt>
                <c:pt idx="860">
                  <c:v>2.0750000000000002</c:v>
                </c:pt>
                <c:pt idx="861">
                  <c:v>1.97</c:v>
                </c:pt>
                <c:pt idx="862">
                  <c:v>1.583</c:v>
                </c:pt>
                <c:pt idx="863">
                  <c:v>1.1659999999999999</c:v>
                </c:pt>
                <c:pt idx="864">
                  <c:v>1.01</c:v>
                </c:pt>
                <c:pt idx="865">
                  <c:v>0.90600000000000003</c:v>
                </c:pt>
                <c:pt idx="866">
                  <c:v>0.81299999999999994</c:v>
                </c:pt>
                <c:pt idx="867">
                  <c:v>0.73099999999999998</c:v>
                </c:pt>
                <c:pt idx="868">
                  <c:v>0.64900000000000002</c:v>
                </c:pt>
                <c:pt idx="869">
                  <c:v>0.59399999999999997</c:v>
                </c:pt>
                <c:pt idx="870">
                  <c:v>0.37</c:v>
                </c:pt>
                <c:pt idx="871">
                  <c:v>-0.222</c:v>
                </c:pt>
                <c:pt idx="872">
                  <c:v>-0.36899999999999999</c:v>
                </c:pt>
                <c:pt idx="873">
                  <c:v>-0.58899999999999997</c:v>
                </c:pt>
                <c:pt idx="874">
                  <c:v>-0.63</c:v>
                </c:pt>
                <c:pt idx="875">
                  <c:v>-0.79400000000000004</c:v>
                </c:pt>
                <c:pt idx="876">
                  <c:v>-1.1200000000000001</c:v>
                </c:pt>
                <c:pt idx="877">
                  <c:v>-1.22</c:v>
                </c:pt>
                <c:pt idx="878">
                  <c:v>-1.282</c:v>
                </c:pt>
                <c:pt idx="879">
                  <c:v>-1.302</c:v>
                </c:pt>
                <c:pt idx="880">
                  <c:v>-1.3460000000000001</c:v>
                </c:pt>
                <c:pt idx="881">
                  <c:v>-1.359</c:v>
                </c:pt>
                <c:pt idx="882">
                  <c:v>-1.371</c:v>
                </c:pt>
                <c:pt idx="883">
                  <c:v>-1.395</c:v>
                </c:pt>
                <c:pt idx="884">
                  <c:v>-1.516</c:v>
                </c:pt>
                <c:pt idx="885">
                  <c:v>-1.64</c:v>
                </c:pt>
                <c:pt idx="886">
                  <c:v>-0.22900000000000001</c:v>
                </c:pt>
                <c:pt idx="887">
                  <c:v>0.58799999999999997</c:v>
                </c:pt>
                <c:pt idx="888">
                  <c:v>0.66700000000000004</c:v>
                </c:pt>
                <c:pt idx="889">
                  <c:v>1.46</c:v>
                </c:pt>
                <c:pt idx="890">
                  <c:v>2.0680000000000001</c:v>
                </c:pt>
                <c:pt idx="891">
                  <c:v>2.1360000000000001</c:v>
                </c:pt>
                <c:pt idx="892">
                  <c:v>2.8929999999999998</c:v>
                </c:pt>
                <c:pt idx="893">
                  <c:v>2.87</c:v>
                </c:pt>
                <c:pt idx="894">
                  <c:v>2.85</c:v>
                </c:pt>
                <c:pt idx="895">
                  <c:v>2.8279999999999998</c:v>
                </c:pt>
                <c:pt idx="896">
                  <c:v>2.52</c:v>
                </c:pt>
                <c:pt idx="897">
                  <c:v>2.415</c:v>
                </c:pt>
                <c:pt idx="898">
                  <c:v>2.38</c:v>
                </c:pt>
                <c:pt idx="899">
                  <c:v>2.343</c:v>
                </c:pt>
                <c:pt idx="900">
                  <c:v>2.294</c:v>
                </c:pt>
                <c:pt idx="901">
                  <c:v>1.264</c:v>
                </c:pt>
                <c:pt idx="902">
                  <c:v>1.2310000000000001</c:v>
                </c:pt>
                <c:pt idx="903">
                  <c:v>1.1830000000000001</c:v>
                </c:pt>
                <c:pt idx="904">
                  <c:v>1.2849999999999999</c:v>
                </c:pt>
                <c:pt idx="905">
                  <c:v>2.125</c:v>
                </c:pt>
                <c:pt idx="906">
                  <c:v>2.3170000000000002</c:v>
                </c:pt>
                <c:pt idx="907">
                  <c:v>2.8170000000000002</c:v>
                </c:pt>
                <c:pt idx="908">
                  <c:v>2.8279999999999998</c:v>
                </c:pt>
                <c:pt idx="909">
                  <c:v>3.0019999999999998</c:v>
                </c:pt>
                <c:pt idx="910">
                  <c:v>3.2189999999999999</c:v>
                </c:pt>
                <c:pt idx="911">
                  <c:v>2.7349999999999999</c:v>
                </c:pt>
                <c:pt idx="912">
                  <c:v>2.6909999999999998</c:v>
                </c:pt>
                <c:pt idx="913">
                  <c:v>2.67</c:v>
                </c:pt>
                <c:pt idx="914">
                  <c:v>2.7269999999999999</c:v>
                </c:pt>
                <c:pt idx="915">
                  <c:v>3.234</c:v>
                </c:pt>
                <c:pt idx="916">
                  <c:v>3.2360000000000002</c:v>
                </c:pt>
                <c:pt idx="917">
                  <c:v>3.2229999999999999</c:v>
                </c:pt>
                <c:pt idx="918">
                  <c:v>3.266</c:v>
                </c:pt>
                <c:pt idx="919">
                  <c:v>3.3540000000000001</c:v>
                </c:pt>
                <c:pt idx="920">
                  <c:v>3.3380000000000001</c:v>
                </c:pt>
                <c:pt idx="921">
                  <c:v>3.3149999999999999</c:v>
                </c:pt>
                <c:pt idx="922">
                  <c:v>3.0089999999999999</c:v>
                </c:pt>
                <c:pt idx="923">
                  <c:v>2.8639999999999999</c:v>
                </c:pt>
                <c:pt idx="924">
                  <c:v>2.7959999999999998</c:v>
                </c:pt>
                <c:pt idx="925">
                  <c:v>2.78</c:v>
                </c:pt>
                <c:pt idx="926">
                  <c:v>2.7690000000000001</c:v>
                </c:pt>
                <c:pt idx="927">
                  <c:v>2.4780000000000002</c:v>
                </c:pt>
                <c:pt idx="928">
                  <c:v>2.4420000000000002</c:v>
                </c:pt>
                <c:pt idx="929">
                  <c:v>2.3490000000000002</c:v>
                </c:pt>
                <c:pt idx="930">
                  <c:v>1.655</c:v>
                </c:pt>
                <c:pt idx="931">
                  <c:v>1.5780000000000001</c:v>
                </c:pt>
                <c:pt idx="932">
                  <c:v>1.526</c:v>
                </c:pt>
                <c:pt idx="933">
                  <c:v>1.585</c:v>
                </c:pt>
                <c:pt idx="934">
                  <c:v>1.587</c:v>
                </c:pt>
                <c:pt idx="935">
                  <c:v>2.073</c:v>
                </c:pt>
                <c:pt idx="936">
                  <c:v>2.2509999999999999</c:v>
                </c:pt>
                <c:pt idx="937">
                  <c:v>2.6139999999999999</c:v>
                </c:pt>
                <c:pt idx="938">
                  <c:v>2.6379999999999999</c:v>
                </c:pt>
                <c:pt idx="939">
                  <c:v>2.63</c:v>
                </c:pt>
                <c:pt idx="940">
                  <c:v>2.6219999999999999</c:v>
                </c:pt>
                <c:pt idx="941">
                  <c:v>2.6280000000000001</c:v>
                </c:pt>
                <c:pt idx="942">
                  <c:v>2.629</c:v>
                </c:pt>
                <c:pt idx="943">
                  <c:v>2.6379999999999999</c:v>
                </c:pt>
                <c:pt idx="944">
                  <c:v>2.633</c:v>
                </c:pt>
                <c:pt idx="945">
                  <c:v>2.637</c:v>
                </c:pt>
                <c:pt idx="946">
                  <c:v>2.633</c:v>
                </c:pt>
                <c:pt idx="947">
                  <c:v>2.637</c:v>
                </c:pt>
                <c:pt idx="948">
                  <c:v>2.6339999999999999</c:v>
                </c:pt>
                <c:pt idx="949">
                  <c:v>2.6339999999999999</c:v>
                </c:pt>
                <c:pt idx="950">
                  <c:v>2.6339999999999999</c:v>
                </c:pt>
                <c:pt idx="951">
                  <c:v>2.6349999999999998</c:v>
                </c:pt>
                <c:pt idx="952">
                  <c:v>2.6349999999999998</c:v>
                </c:pt>
                <c:pt idx="953">
                  <c:v>2.637</c:v>
                </c:pt>
                <c:pt idx="954">
                  <c:v>2.6349999999999998</c:v>
                </c:pt>
                <c:pt idx="955">
                  <c:v>2.6349999999999998</c:v>
                </c:pt>
                <c:pt idx="956">
                  <c:v>2.6360000000000001</c:v>
                </c:pt>
                <c:pt idx="957">
                  <c:v>2.6379999999999999</c:v>
                </c:pt>
                <c:pt idx="958">
                  <c:v>2.6379999999999999</c:v>
                </c:pt>
                <c:pt idx="959">
                  <c:v>2.6419999999999999</c:v>
                </c:pt>
                <c:pt idx="960">
                  <c:v>2.6419999999999999</c:v>
                </c:pt>
                <c:pt idx="961">
                  <c:v>2.6419999999999999</c:v>
                </c:pt>
                <c:pt idx="962">
                  <c:v>2.6429999999999998</c:v>
                </c:pt>
                <c:pt idx="963">
                  <c:v>2.6429999999999998</c:v>
                </c:pt>
                <c:pt idx="964">
                  <c:v>2.6429999999999998</c:v>
                </c:pt>
                <c:pt idx="965">
                  <c:v>2.6429999999999998</c:v>
                </c:pt>
                <c:pt idx="966">
                  <c:v>2.6429999999999998</c:v>
                </c:pt>
                <c:pt idx="967">
                  <c:v>2.6419999999999999</c:v>
                </c:pt>
                <c:pt idx="968">
                  <c:v>2.6419999999999999</c:v>
                </c:pt>
                <c:pt idx="969">
                  <c:v>2.6419999999999999</c:v>
                </c:pt>
                <c:pt idx="970">
                  <c:v>2.6429999999999998</c:v>
                </c:pt>
                <c:pt idx="971">
                  <c:v>2.6429999999999998</c:v>
                </c:pt>
                <c:pt idx="972">
                  <c:v>2.6429999999999998</c:v>
                </c:pt>
                <c:pt idx="973">
                  <c:v>2.6429999999999998</c:v>
                </c:pt>
                <c:pt idx="974">
                  <c:v>2.6429999999999998</c:v>
                </c:pt>
                <c:pt idx="975">
                  <c:v>2.6429999999999998</c:v>
                </c:pt>
                <c:pt idx="976">
                  <c:v>2.6440000000000001</c:v>
                </c:pt>
                <c:pt idx="977">
                  <c:v>2.645</c:v>
                </c:pt>
                <c:pt idx="978">
                  <c:v>2.645</c:v>
                </c:pt>
                <c:pt idx="979">
                  <c:v>2.6469999999999998</c:v>
                </c:pt>
                <c:pt idx="980">
                  <c:v>2.6480000000000001</c:v>
                </c:pt>
                <c:pt idx="981">
                  <c:v>2.6480000000000001</c:v>
                </c:pt>
                <c:pt idx="982">
                  <c:v>2.6480000000000001</c:v>
                </c:pt>
                <c:pt idx="983">
                  <c:v>2.6480000000000001</c:v>
                </c:pt>
                <c:pt idx="984">
                  <c:v>2.649</c:v>
                </c:pt>
                <c:pt idx="985">
                  <c:v>2.65</c:v>
                </c:pt>
                <c:pt idx="986">
                  <c:v>2.6480000000000001</c:v>
                </c:pt>
                <c:pt idx="987">
                  <c:v>2.649</c:v>
                </c:pt>
                <c:pt idx="988">
                  <c:v>2.65</c:v>
                </c:pt>
                <c:pt idx="989">
                  <c:v>2.6509999999999998</c:v>
                </c:pt>
                <c:pt idx="990">
                  <c:v>2.6509999999999998</c:v>
                </c:pt>
                <c:pt idx="991">
                  <c:v>2.6509999999999998</c:v>
                </c:pt>
                <c:pt idx="992">
                  <c:v>2.6509999999999998</c:v>
                </c:pt>
                <c:pt idx="993">
                  <c:v>2.6509999999999998</c:v>
                </c:pt>
                <c:pt idx="994">
                  <c:v>2.6509999999999998</c:v>
                </c:pt>
                <c:pt idx="995">
                  <c:v>2.6520000000000001</c:v>
                </c:pt>
                <c:pt idx="996">
                  <c:v>2.653</c:v>
                </c:pt>
                <c:pt idx="997">
                  <c:v>2.653</c:v>
                </c:pt>
                <c:pt idx="998">
                  <c:v>2.653</c:v>
                </c:pt>
                <c:pt idx="999">
                  <c:v>2.653</c:v>
                </c:pt>
                <c:pt idx="1000">
                  <c:v>2.6539999999999999</c:v>
                </c:pt>
                <c:pt idx="1001">
                  <c:v>2.6539999999999999</c:v>
                </c:pt>
                <c:pt idx="1002">
                  <c:v>2.6539999999999999</c:v>
                </c:pt>
                <c:pt idx="1003">
                  <c:v>2.6560000000000001</c:v>
                </c:pt>
                <c:pt idx="1004">
                  <c:v>2.6549999999999998</c:v>
                </c:pt>
                <c:pt idx="1005">
                  <c:v>2.6549999999999998</c:v>
                </c:pt>
                <c:pt idx="1006">
                  <c:v>2.6539999999999999</c:v>
                </c:pt>
                <c:pt idx="1007">
                  <c:v>2.6539999999999999</c:v>
                </c:pt>
                <c:pt idx="1008">
                  <c:v>2.6549999999999998</c:v>
                </c:pt>
                <c:pt idx="1009">
                  <c:v>2.6549999999999998</c:v>
                </c:pt>
                <c:pt idx="1010">
                  <c:v>2.6549999999999998</c:v>
                </c:pt>
                <c:pt idx="1011">
                  <c:v>2.6560000000000001</c:v>
                </c:pt>
                <c:pt idx="1012">
                  <c:v>2.6560000000000001</c:v>
                </c:pt>
                <c:pt idx="1013">
                  <c:v>2.6560000000000001</c:v>
                </c:pt>
                <c:pt idx="1014">
                  <c:v>2.657</c:v>
                </c:pt>
                <c:pt idx="1015">
                  <c:v>2.6589999999999998</c:v>
                </c:pt>
                <c:pt idx="1016">
                  <c:v>2.6589999999999998</c:v>
                </c:pt>
                <c:pt idx="1017">
                  <c:v>2.6589999999999998</c:v>
                </c:pt>
                <c:pt idx="1018">
                  <c:v>2.66</c:v>
                </c:pt>
                <c:pt idx="1019">
                  <c:v>2.661</c:v>
                </c:pt>
                <c:pt idx="1020">
                  <c:v>2.6619999999999999</c:v>
                </c:pt>
                <c:pt idx="1021">
                  <c:v>2.6629999999999998</c:v>
                </c:pt>
                <c:pt idx="1022">
                  <c:v>2.6619999999999999</c:v>
                </c:pt>
                <c:pt idx="1023">
                  <c:v>2.661</c:v>
                </c:pt>
                <c:pt idx="1024">
                  <c:v>2.6619999999999999</c:v>
                </c:pt>
                <c:pt idx="1025">
                  <c:v>2.6629999999999998</c:v>
                </c:pt>
                <c:pt idx="1026">
                  <c:v>2.6629999999999998</c:v>
                </c:pt>
                <c:pt idx="1027">
                  <c:v>2.6629999999999998</c:v>
                </c:pt>
                <c:pt idx="1028">
                  <c:v>2.6640000000000001</c:v>
                </c:pt>
                <c:pt idx="1029">
                  <c:v>2.6640000000000001</c:v>
                </c:pt>
                <c:pt idx="1030">
                  <c:v>2.665</c:v>
                </c:pt>
                <c:pt idx="1031">
                  <c:v>2.665</c:v>
                </c:pt>
                <c:pt idx="1032">
                  <c:v>2.6640000000000001</c:v>
                </c:pt>
                <c:pt idx="1033">
                  <c:v>2.6640000000000001</c:v>
                </c:pt>
                <c:pt idx="1034">
                  <c:v>2.6629999999999998</c:v>
                </c:pt>
                <c:pt idx="1035">
                  <c:v>2.6629999999999998</c:v>
                </c:pt>
                <c:pt idx="1036">
                  <c:v>2.6640000000000001</c:v>
                </c:pt>
                <c:pt idx="1037">
                  <c:v>2.6640000000000001</c:v>
                </c:pt>
                <c:pt idx="1038">
                  <c:v>2.6640000000000001</c:v>
                </c:pt>
                <c:pt idx="1039">
                  <c:v>2.665</c:v>
                </c:pt>
                <c:pt idx="1040">
                  <c:v>2.665</c:v>
                </c:pt>
                <c:pt idx="1041">
                  <c:v>2.665</c:v>
                </c:pt>
                <c:pt idx="1042">
                  <c:v>2.6659999999999999</c:v>
                </c:pt>
                <c:pt idx="1043">
                  <c:v>2.665</c:v>
                </c:pt>
                <c:pt idx="1044">
                  <c:v>2.6659999999999999</c:v>
                </c:pt>
                <c:pt idx="1045">
                  <c:v>2.6659999999999999</c:v>
                </c:pt>
                <c:pt idx="1046">
                  <c:v>2.6659999999999999</c:v>
                </c:pt>
                <c:pt idx="1047">
                  <c:v>2.6659999999999999</c:v>
                </c:pt>
                <c:pt idx="1048">
                  <c:v>2.6659999999999999</c:v>
                </c:pt>
                <c:pt idx="1049">
                  <c:v>2.6669999999999998</c:v>
                </c:pt>
                <c:pt idx="1050">
                  <c:v>2.6669999999999998</c:v>
                </c:pt>
                <c:pt idx="1051">
                  <c:v>2.6659999999999999</c:v>
                </c:pt>
                <c:pt idx="1052">
                  <c:v>2.6669999999999998</c:v>
                </c:pt>
                <c:pt idx="1053">
                  <c:v>2.6659999999999999</c:v>
                </c:pt>
                <c:pt idx="1054">
                  <c:v>2.6669999999999998</c:v>
                </c:pt>
                <c:pt idx="1055">
                  <c:v>2.6669999999999998</c:v>
                </c:pt>
                <c:pt idx="1056">
                  <c:v>2.665</c:v>
                </c:pt>
                <c:pt idx="1057">
                  <c:v>2.6659999999999999</c:v>
                </c:pt>
                <c:pt idx="1058">
                  <c:v>2.6659999999999999</c:v>
                </c:pt>
                <c:pt idx="1059">
                  <c:v>2.6659999999999999</c:v>
                </c:pt>
                <c:pt idx="1060">
                  <c:v>2.6659999999999999</c:v>
                </c:pt>
                <c:pt idx="1061">
                  <c:v>2.665</c:v>
                </c:pt>
                <c:pt idx="1062">
                  <c:v>2.665</c:v>
                </c:pt>
                <c:pt idx="1063">
                  <c:v>2.6640000000000001</c:v>
                </c:pt>
                <c:pt idx="1064">
                  <c:v>2.6640000000000001</c:v>
                </c:pt>
                <c:pt idx="1065">
                  <c:v>2.6640000000000001</c:v>
                </c:pt>
                <c:pt idx="1066">
                  <c:v>2.6640000000000001</c:v>
                </c:pt>
                <c:pt idx="1067">
                  <c:v>2.6629999999999998</c:v>
                </c:pt>
                <c:pt idx="1068">
                  <c:v>2.6640000000000001</c:v>
                </c:pt>
                <c:pt idx="1069">
                  <c:v>2.665</c:v>
                </c:pt>
                <c:pt idx="1070">
                  <c:v>2.665</c:v>
                </c:pt>
                <c:pt idx="1071">
                  <c:v>2.6659999999999999</c:v>
                </c:pt>
                <c:pt idx="1072">
                  <c:v>2.6659999999999999</c:v>
                </c:pt>
                <c:pt idx="1073">
                  <c:v>2.6669999999999998</c:v>
                </c:pt>
                <c:pt idx="1074">
                  <c:v>2.6669999999999998</c:v>
                </c:pt>
                <c:pt idx="1075">
                  <c:v>2.6669999999999998</c:v>
                </c:pt>
                <c:pt idx="1076">
                  <c:v>2.6669999999999998</c:v>
                </c:pt>
                <c:pt idx="1077">
                  <c:v>2.6680000000000001</c:v>
                </c:pt>
                <c:pt idx="1078">
                  <c:v>2.669</c:v>
                </c:pt>
                <c:pt idx="1079">
                  <c:v>2.669</c:v>
                </c:pt>
                <c:pt idx="1080">
                  <c:v>2.669</c:v>
                </c:pt>
                <c:pt idx="1081">
                  <c:v>2.669</c:v>
                </c:pt>
                <c:pt idx="1082">
                  <c:v>2.6680000000000001</c:v>
                </c:pt>
                <c:pt idx="1083">
                  <c:v>2.6680000000000001</c:v>
                </c:pt>
                <c:pt idx="1084">
                  <c:v>2.6680000000000001</c:v>
                </c:pt>
                <c:pt idx="1085">
                  <c:v>2.6680000000000001</c:v>
                </c:pt>
                <c:pt idx="1086">
                  <c:v>2.6680000000000001</c:v>
                </c:pt>
                <c:pt idx="1087">
                  <c:v>2.6680000000000001</c:v>
                </c:pt>
                <c:pt idx="1088">
                  <c:v>2.6669999999999998</c:v>
                </c:pt>
                <c:pt idx="1089">
                  <c:v>2.669</c:v>
                </c:pt>
                <c:pt idx="1090">
                  <c:v>2.67</c:v>
                </c:pt>
                <c:pt idx="1091">
                  <c:v>2.67</c:v>
                </c:pt>
                <c:pt idx="1092">
                  <c:v>2.6709999999999998</c:v>
                </c:pt>
                <c:pt idx="1093">
                  <c:v>2.6709999999999998</c:v>
                </c:pt>
                <c:pt idx="1094">
                  <c:v>2.6720000000000002</c:v>
                </c:pt>
                <c:pt idx="1095">
                  <c:v>2.6720000000000002</c:v>
                </c:pt>
                <c:pt idx="1096">
                  <c:v>2.6720000000000002</c:v>
                </c:pt>
                <c:pt idx="1097">
                  <c:v>2.673</c:v>
                </c:pt>
                <c:pt idx="1098">
                  <c:v>2.673</c:v>
                </c:pt>
                <c:pt idx="1099">
                  <c:v>2.6720000000000002</c:v>
                </c:pt>
                <c:pt idx="1100">
                  <c:v>2.6739999999999999</c:v>
                </c:pt>
                <c:pt idx="1101">
                  <c:v>2.673</c:v>
                </c:pt>
                <c:pt idx="1102">
                  <c:v>2.6720000000000002</c:v>
                </c:pt>
                <c:pt idx="1103">
                  <c:v>2.6720000000000002</c:v>
                </c:pt>
                <c:pt idx="1104">
                  <c:v>2.6720000000000002</c:v>
                </c:pt>
                <c:pt idx="1105">
                  <c:v>2.6709999999999998</c:v>
                </c:pt>
                <c:pt idx="1106">
                  <c:v>2.6720000000000002</c:v>
                </c:pt>
                <c:pt idx="1107">
                  <c:v>2.673</c:v>
                </c:pt>
                <c:pt idx="1108">
                  <c:v>2.6720000000000002</c:v>
                </c:pt>
                <c:pt idx="1109">
                  <c:v>2.6720000000000002</c:v>
                </c:pt>
                <c:pt idx="1110">
                  <c:v>2.6720000000000002</c:v>
                </c:pt>
                <c:pt idx="1111">
                  <c:v>2.6709999999999998</c:v>
                </c:pt>
                <c:pt idx="1112">
                  <c:v>2.6709999999999998</c:v>
                </c:pt>
                <c:pt idx="1113">
                  <c:v>2.6709999999999998</c:v>
                </c:pt>
                <c:pt idx="1114">
                  <c:v>2.6720000000000002</c:v>
                </c:pt>
                <c:pt idx="1115">
                  <c:v>2.6709999999999998</c:v>
                </c:pt>
                <c:pt idx="1116">
                  <c:v>2.6709999999999998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8D-4189-B579-A6D36C6086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117160"/>
        <c:axId val="44211552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'Flight Input'!$U$1</c15:sqref>
                        </c15:formulaRef>
                      </c:ext>
                    </c:extLst>
                    <c:strCache>
                      <c:ptCount val="1"/>
                      <c:pt idx="0">
                        <c:v>StatusID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'Flight Input'!$T$2:$T$1124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1.9563999958336353E-2</c:v>
                      </c:pt>
                      <c:pt idx="2">
                        <c:v>3.6159000010229647E-2</c:v>
                      </c:pt>
                      <c:pt idx="3">
                        <c:v>5.6963999988511205E-2</c:v>
                      </c:pt>
                      <c:pt idx="4">
                        <c:v>8.1719000008888543E-2</c:v>
                      </c:pt>
                      <c:pt idx="5">
                        <c:v>9.5315000042319298E-2</c:v>
                      </c:pt>
                      <c:pt idx="6">
                        <c:v>0.11652799998410046</c:v>
                      </c:pt>
                      <c:pt idx="7">
                        <c:v>0.13519900001119822</c:v>
                      </c:pt>
                      <c:pt idx="8">
                        <c:v>0.16087699995841831</c:v>
                      </c:pt>
                      <c:pt idx="9">
                        <c:v>0.18141700001433492</c:v>
                      </c:pt>
                      <c:pt idx="10">
                        <c:v>0.20019400003366172</c:v>
                      </c:pt>
                      <c:pt idx="11">
                        <c:v>0.21545300004072487</c:v>
                      </c:pt>
                      <c:pt idx="12">
                        <c:v>0.23079199995845556</c:v>
                      </c:pt>
                      <c:pt idx="13">
                        <c:v>0.2609230000525713</c:v>
                      </c:pt>
                      <c:pt idx="14">
                        <c:v>0.27603299997281283</c:v>
                      </c:pt>
                      <c:pt idx="15">
                        <c:v>0.3010329999960959</c:v>
                      </c:pt>
                      <c:pt idx="16">
                        <c:v>0.31972799997311085</c:v>
                      </c:pt>
                      <c:pt idx="17">
                        <c:v>0.33597799995914102</c:v>
                      </c:pt>
                      <c:pt idx="18">
                        <c:v>0.35759000002872199</c:v>
                      </c:pt>
                      <c:pt idx="19">
                        <c:v>0.37765299994498491</c:v>
                      </c:pt>
                      <c:pt idx="20">
                        <c:v>0.39710800000466406</c:v>
                      </c:pt>
                      <c:pt idx="21">
                        <c:v>0.41665599995758384</c:v>
                      </c:pt>
                      <c:pt idx="22">
                        <c:v>0.43804300006013364</c:v>
                      </c:pt>
                      <c:pt idx="23">
                        <c:v>0.45675699994899333</c:v>
                      </c:pt>
                      <c:pt idx="24">
                        <c:v>0.47970499994698912</c:v>
                      </c:pt>
                      <c:pt idx="25">
                        <c:v>0.49705999996513128</c:v>
                      </c:pt>
                      <c:pt idx="26">
                        <c:v>0.51856400002725422</c:v>
                      </c:pt>
                      <c:pt idx="27">
                        <c:v>0.54057900002226233</c:v>
                      </c:pt>
                      <c:pt idx="28">
                        <c:v>0.55734399997163564</c:v>
                      </c:pt>
                      <c:pt idx="29">
                        <c:v>0.57929699996020645</c:v>
                      </c:pt>
                      <c:pt idx="30">
                        <c:v>0.59977099997922778</c:v>
                      </c:pt>
                      <c:pt idx="31">
                        <c:v>0.61553199996706098</c:v>
                      </c:pt>
                      <c:pt idx="32">
                        <c:v>0.63737200002651662</c:v>
                      </c:pt>
                      <c:pt idx="33">
                        <c:v>0.65854900004342198</c:v>
                      </c:pt>
                      <c:pt idx="34">
                        <c:v>0.66760799998883158</c:v>
                      </c:pt>
                      <c:pt idx="35">
                        <c:v>0.70031900005415082</c:v>
                      </c:pt>
                      <c:pt idx="36">
                        <c:v>0.71870199998375028</c:v>
                      </c:pt>
                      <c:pt idx="37">
                        <c:v>0.73884600005112588</c:v>
                      </c:pt>
                      <c:pt idx="38">
                        <c:v>0.75902100000530481</c:v>
                      </c:pt>
                      <c:pt idx="39">
                        <c:v>0.77910100005101413</c:v>
                      </c:pt>
                      <c:pt idx="40">
                        <c:v>0.79993099998682737</c:v>
                      </c:pt>
                      <c:pt idx="41">
                        <c:v>0.81429600005503744</c:v>
                      </c:pt>
                      <c:pt idx="42">
                        <c:v>0.83908199996221811</c:v>
                      </c:pt>
                      <c:pt idx="43">
                        <c:v>0.85952599998563528</c:v>
                      </c:pt>
                      <c:pt idx="44">
                        <c:v>0.87445000000298023</c:v>
                      </c:pt>
                      <c:pt idx="45">
                        <c:v>0.89508699998259544</c:v>
                      </c:pt>
                      <c:pt idx="46">
                        <c:v>0.91429800004698336</c:v>
                      </c:pt>
                      <c:pt idx="47">
                        <c:v>0.94034800003282726</c:v>
                      </c:pt>
                      <c:pt idx="48">
                        <c:v>0.95808699994813651</c:v>
                      </c:pt>
                      <c:pt idx="49">
                        <c:v>0.97596299997530878</c:v>
                      </c:pt>
                      <c:pt idx="50">
                        <c:v>1.0003639999777079</c:v>
                      </c:pt>
                      <c:pt idx="51">
                        <c:v>1.0176780000329018</c:v>
                      </c:pt>
                      <c:pt idx="52">
                        <c:v>1.0400709999958053</c:v>
                      </c:pt>
                      <c:pt idx="53">
                        <c:v>1.059497999958694</c:v>
                      </c:pt>
                      <c:pt idx="54">
                        <c:v>1.0803300000261515</c:v>
                      </c:pt>
                      <c:pt idx="55">
                        <c:v>1.0980759999947622</c:v>
                      </c:pt>
                      <c:pt idx="56">
                        <c:v>1.1205570000456646</c:v>
                      </c:pt>
                      <c:pt idx="57">
                        <c:v>1.1408250000094995</c:v>
                      </c:pt>
                      <c:pt idx="58">
                        <c:v>1.1609559999778867</c:v>
                      </c:pt>
                      <c:pt idx="59">
                        <c:v>1.1773840000387281</c:v>
                      </c:pt>
                      <c:pt idx="60">
                        <c:v>1.200942000024952</c:v>
                      </c:pt>
                      <c:pt idx="61">
                        <c:v>1.2181420000270009</c:v>
                      </c:pt>
                      <c:pt idx="62">
                        <c:v>1.2382610000204295</c:v>
                      </c:pt>
                      <c:pt idx="63">
                        <c:v>1.2563780000200495</c:v>
                      </c:pt>
                      <c:pt idx="64">
                        <c:v>1.2730310000479221</c:v>
                      </c:pt>
                      <c:pt idx="65">
                        <c:v>1.3016999999526888</c:v>
                      </c:pt>
                      <c:pt idx="66">
                        <c:v>1.3172239999985322</c:v>
                      </c:pt>
                      <c:pt idx="67">
                        <c:v>1.3370959999738261</c:v>
                      </c:pt>
                      <c:pt idx="68">
                        <c:v>1.3570749999489635</c:v>
                      </c:pt>
                      <c:pt idx="69">
                        <c:v>1.3771339999511838</c:v>
                      </c:pt>
                      <c:pt idx="70">
                        <c:v>1.3982049999758601</c:v>
                      </c:pt>
                      <c:pt idx="71">
                        <c:v>1.4208349999971688</c:v>
                      </c:pt>
                      <c:pt idx="72">
                        <c:v>1.4375699999509379</c:v>
                      </c:pt>
                      <c:pt idx="73">
                        <c:v>1.4597910000011325</c:v>
                      </c:pt>
                      <c:pt idx="74">
                        <c:v>1.4777110000140965</c:v>
                      </c:pt>
                      <c:pt idx="75">
                        <c:v>1.49759299994912</c:v>
                      </c:pt>
                      <c:pt idx="76">
                        <c:v>1.5128290000138804</c:v>
                      </c:pt>
                      <c:pt idx="77">
                        <c:v>1.5384360000025481</c:v>
                      </c:pt>
                      <c:pt idx="78">
                        <c:v>1.5585229999851435</c:v>
                      </c:pt>
                      <c:pt idx="79">
                        <c:v>1.5794140000361949</c:v>
                      </c:pt>
                      <c:pt idx="80">
                        <c:v>1.5950850000372157</c:v>
                      </c:pt>
                      <c:pt idx="81">
                        <c:v>1.6198589999694377</c:v>
                      </c:pt>
                      <c:pt idx="82">
                        <c:v>1.6334839999908581</c:v>
                      </c:pt>
                      <c:pt idx="83">
                        <c:v>1.6539790000533685</c:v>
                      </c:pt>
                      <c:pt idx="84">
                        <c:v>1.6791039999807253</c:v>
                      </c:pt>
                      <c:pt idx="85">
                        <c:v>1.6941850000293925</c:v>
                      </c:pt>
                      <c:pt idx="86">
                        <c:v>1.7199150000233203</c:v>
                      </c:pt>
                      <c:pt idx="87">
                        <c:v>1.7348090000450611</c:v>
                      </c:pt>
                      <c:pt idx="88">
                        <c:v>1.7599459999473765</c:v>
                      </c:pt>
                      <c:pt idx="89">
                        <c:v>1.7692289999686182</c:v>
                      </c:pt>
                      <c:pt idx="90">
                        <c:v>1.8008499999996275</c:v>
                      </c:pt>
                      <c:pt idx="91">
                        <c:v>1.8199289999902248</c:v>
                      </c:pt>
                      <c:pt idx="92">
                        <c:v>1.8306630000006407</c:v>
                      </c:pt>
                      <c:pt idx="93">
                        <c:v>1.8550660000182688</c:v>
                      </c:pt>
                      <c:pt idx="94">
                        <c:v>1.8752830000594258</c:v>
                      </c:pt>
                      <c:pt idx="95">
                        <c:v>1.895213000010699</c:v>
                      </c:pt>
                      <c:pt idx="96">
                        <c:v>1.9197870000498369</c:v>
                      </c:pt>
                      <c:pt idx="97">
                        <c:v>1.9353180000325665</c:v>
                      </c:pt>
                      <c:pt idx="98">
                        <c:v>1.9613520000129938</c:v>
                      </c:pt>
                      <c:pt idx="99">
                        <c:v>1.9765840000472963</c:v>
                      </c:pt>
                      <c:pt idx="100">
                        <c:v>1.9987800000235438</c:v>
                      </c:pt>
                      <c:pt idx="101">
                        <c:v>2.0215359999565408</c:v>
                      </c:pt>
                      <c:pt idx="102">
                        <c:v>2.0409470000304282</c:v>
                      </c:pt>
                      <c:pt idx="103">
                        <c:v>2.0606449999613687</c:v>
                      </c:pt>
                      <c:pt idx="104">
                        <c:v>2.0784840000560507</c:v>
                      </c:pt>
                      <c:pt idx="105">
                        <c:v>2.0982830000575632</c:v>
                      </c:pt>
                      <c:pt idx="106">
                        <c:v>2.1169859999790788</c:v>
                      </c:pt>
                      <c:pt idx="107">
                        <c:v>2.1398549999576062</c:v>
                      </c:pt>
                      <c:pt idx="108">
                        <c:v>2.1563150000292808</c:v>
                      </c:pt>
                      <c:pt idx="109">
                        <c:v>2.1768330000340939</c:v>
                      </c:pt>
                      <c:pt idx="110">
                        <c:v>2.1938620000146329</c:v>
                      </c:pt>
                      <c:pt idx="111">
                        <c:v>2.217049999977462</c:v>
                      </c:pt>
                      <c:pt idx="112">
                        <c:v>2.2374840000411496</c:v>
                      </c:pt>
                      <c:pt idx="113">
                        <c:v>2.2536959999706596</c:v>
                      </c:pt>
                      <c:pt idx="114">
                        <c:v>2.2817140000406653</c:v>
                      </c:pt>
                      <c:pt idx="115">
                        <c:v>2.2981060000602156</c:v>
                      </c:pt>
                      <c:pt idx="116">
                        <c:v>2.3176270000403747</c:v>
                      </c:pt>
                      <c:pt idx="117">
                        <c:v>2.3403809999581426</c:v>
                      </c:pt>
                      <c:pt idx="118">
                        <c:v>2.3574260000605136</c:v>
                      </c:pt>
                      <c:pt idx="119">
                        <c:v>2.3779189999913797</c:v>
                      </c:pt>
                      <c:pt idx="120">
                        <c:v>2.3985589999938384</c:v>
                      </c:pt>
                      <c:pt idx="121">
                        <c:v>2.4186729999491945</c:v>
                      </c:pt>
                      <c:pt idx="122">
                        <c:v>2.4433170000556856</c:v>
                      </c:pt>
                      <c:pt idx="123">
                        <c:v>2.4601069999625906</c:v>
                      </c:pt>
                      <c:pt idx="124">
                        <c:v>2.4782869999762625</c:v>
                      </c:pt>
                      <c:pt idx="125">
                        <c:v>2.499824000056833</c:v>
                      </c:pt>
                      <c:pt idx="126">
                        <c:v>2.5134049999760464</c:v>
                      </c:pt>
                      <c:pt idx="127">
                        <c:v>2.5388850000454113</c:v>
                      </c:pt>
                      <c:pt idx="128">
                        <c:v>2.554041999974288</c:v>
                      </c:pt>
                      <c:pt idx="129">
                        <c:v>2.5800919999601319</c:v>
                      </c:pt>
                      <c:pt idx="130">
                        <c:v>2.6000139999669045</c:v>
                      </c:pt>
                      <c:pt idx="131">
                        <c:v>2.6149969999678433</c:v>
                      </c:pt>
                      <c:pt idx="132">
                        <c:v>2.6399939999682829</c:v>
                      </c:pt>
                      <c:pt idx="133">
                        <c:v>2.6505810000235215</c:v>
                      </c:pt>
                      <c:pt idx="134">
                        <c:v>2.6801719999639317</c:v>
                      </c:pt>
                      <c:pt idx="135">
                        <c:v>2.6892350000562146</c:v>
                      </c:pt>
                      <c:pt idx="136">
                        <c:v>2.7199760000221431</c:v>
                      </c:pt>
                      <c:pt idx="137">
                        <c:v>2.7399689999874681</c:v>
                      </c:pt>
                      <c:pt idx="138">
                        <c:v>2.7497059999732301</c:v>
                      </c:pt>
                      <c:pt idx="139">
                        <c:v>2.7756199999712408</c:v>
                      </c:pt>
                      <c:pt idx="140">
                        <c:v>2.7916589999804273</c:v>
                      </c:pt>
                      <c:pt idx="141">
                        <c:v>2.8166660000570118</c:v>
                      </c:pt>
                      <c:pt idx="142">
                        <c:v>2.8356640000129119</c:v>
                      </c:pt>
                      <c:pt idx="143">
                        <c:v>2.8554289999883622</c:v>
                      </c:pt>
                      <c:pt idx="144">
                        <c:v>2.8780519999563694</c:v>
                      </c:pt>
                      <c:pt idx="145">
                        <c:v>2.8957399999490008</c:v>
                      </c:pt>
                      <c:pt idx="146">
                        <c:v>2.9175410000607371</c:v>
                      </c:pt>
                      <c:pt idx="147">
                        <c:v>2.9359229999827221</c:v>
                      </c:pt>
                      <c:pt idx="148">
                        <c:v>2.9560419999761507</c:v>
                      </c:pt>
                      <c:pt idx="149">
                        <c:v>2.9769930000184104</c:v>
                      </c:pt>
                      <c:pt idx="150">
                        <c:v>2.9972680000355467</c:v>
                      </c:pt>
                      <c:pt idx="151">
                        <c:v>3.0124549999600276</c:v>
                      </c:pt>
                      <c:pt idx="152">
                        <c:v>3.0366609999909997</c:v>
                      </c:pt>
                      <c:pt idx="153">
                        <c:v>3.0607030000537634</c:v>
                      </c:pt>
                      <c:pt idx="154">
                        <c:v>3.081607999978587</c:v>
                      </c:pt>
                      <c:pt idx="155">
                        <c:v>3.096817999961786</c:v>
                      </c:pt>
                      <c:pt idx="156">
                        <c:v>3.1123780000489205</c:v>
                      </c:pt>
                      <c:pt idx="157">
                        <c:v>3.1377489999867976</c:v>
                      </c:pt>
                      <c:pt idx="158">
                        <c:v>3.1620119999861345</c:v>
                      </c:pt>
                      <c:pt idx="159">
                        <c:v>3.1787160000531003</c:v>
                      </c:pt>
                      <c:pt idx="160">
                        <c:v>3.1976929999655113</c:v>
                      </c:pt>
                      <c:pt idx="161">
                        <c:v>3.217534999945201</c:v>
                      </c:pt>
                      <c:pt idx="162">
                        <c:v>3.2402080000611022</c:v>
                      </c:pt>
                      <c:pt idx="163">
                        <c:v>3.2590730000520125</c:v>
                      </c:pt>
                      <c:pt idx="164">
                        <c:v>3.2737450000131503</c:v>
                      </c:pt>
                      <c:pt idx="165">
                        <c:v>3.298462999984622</c:v>
                      </c:pt>
                      <c:pt idx="166">
                        <c:v>3.3203539999667555</c:v>
                      </c:pt>
                      <c:pt idx="167">
                        <c:v>3.3330629999982193</c:v>
                      </c:pt>
                      <c:pt idx="168">
                        <c:v>3.3590489999623969</c:v>
                      </c:pt>
                      <c:pt idx="169">
                        <c:v>3.3684509999584407</c:v>
                      </c:pt>
                      <c:pt idx="170">
                        <c:v>3.3989389999769628</c:v>
                      </c:pt>
                      <c:pt idx="171">
                        <c:v>3.4189079999923706</c:v>
                      </c:pt>
                      <c:pt idx="172">
                        <c:v>3.4370099999941885</c:v>
                      </c:pt>
                      <c:pt idx="173">
                        <c:v>3.4592669999692589</c:v>
                      </c:pt>
                      <c:pt idx="174">
                        <c:v>3.4738849999848753</c:v>
                      </c:pt>
                      <c:pt idx="175">
                        <c:v>3.4990659999893978</c:v>
                      </c:pt>
                      <c:pt idx="176">
                        <c:v>3.5199540000176057</c:v>
                      </c:pt>
                      <c:pt idx="177">
                        <c:v>3.5358130000531673</c:v>
                      </c:pt>
                      <c:pt idx="178">
                        <c:v>3.560689999954775</c:v>
                      </c:pt>
                      <c:pt idx="179">
                        <c:v>3.579937000060454</c:v>
                      </c:pt>
                      <c:pt idx="180">
                        <c:v>3.5947300000116229</c:v>
                      </c:pt>
                      <c:pt idx="181">
                        <c:v>3.6156620000256225</c:v>
                      </c:pt>
                      <c:pt idx="182">
                        <c:v>3.6407449999824166</c:v>
                      </c:pt>
                      <c:pt idx="183">
                        <c:v>3.6617049999767914</c:v>
                      </c:pt>
                      <c:pt idx="184">
                        <c:v>3.6759389999788254</c:v>
                      </c:pt>
                      <c:pt idx="185">
                        <c:v>3.7003740000072867</c:v>
                      </c:pt>
                      <c:pt idx="186">
                        <c:v>3.7108030000235885</c:v>
                      </c:pt>
                      <c:pt idx="187">
                        <c:v>3.7396650000009686</c:v>
                      </c:pt>
                      <c:pt idx="188">
                        <c:v>3.7608539999928325</c:v>
                      </c:pt>
                      <c:pt idx="189">
                        <c:v>3.7809330000309274</c:v>
                      </c:pt>
                      <c:pt idx="190">
                        <c:v>3.7928100000135601</c:v>
                      </c:pt>
                      <c:pt idx="191">
                        <c:v>3.816380999982357</c:v>
                      </c:pt>
                      <c:pt idx="192">
                        <c:v>3.8316750000230968</c:v>
                      </c:pt>
                      <c:pt idx="193">
                        <c:v>3.8584699999773875</c:v>
                      </c:pt>
                      <c:pt idx="194">
                        <c:v>3.8765310000162572</c:v>
                      </c:pt>
                      <c:pt idx="195">
                        <c:v>3.9011620000237599</c:v>
                      </c:pt>
                      <c:pt idx="196">
                        <c:v>3.9168259999714792</c:v>
                      </c:pt>
                      <c:pt idx="197">
                        <c:v>3.9338310000021011</c:v>
                      </c:pt>
                      <c:pt idx="198">
                        <c:v>3.9567779999924824</c:v>
                      </c:pt>
                      <c:pt idx="199">
                        <c:v>3.9779159999452531</c:v>
                      </c:pt>
                      <c:pt idx="200">
                        <c:v>3.9979149999562651</c:v>
                      </c:pt>
                      <c:pt idx="201">
                        <c:v>4.0167750000255182</c:v>
                      </c:pt>
                      <c:pt idx="202">
                        <c:v>4.0324310000287369</c:v>
                      </c:pt>
                      <c:pt idx="203">
                        <c:v>4.0609699999913573</c:v>
                      </c:pt>
                      <c:pt idx="204">
                        <c:v>4.0788310000207275</c:v>
                      </c:pt>
                      <c:pt idx="205">
                        <c:v>4.0982830000575632</c:v>
                      </c:pt>
                      <c:pt idx="206">
                        <c:v>4.117435000021942</c:v>
                      </c:pt>
                      <c:pt idx="207">
                        <c:v>4.1376389999641106</c:v>
                      </c:pt>
                      <c:pt idx="208">
                        <c:v>4.1609389999648556</c:v>
                      </c:pt>
                      <c:pt idx="209">
                        <c:v>4.1806189999915659</c:v>
                      </c:pt>
                      <c:pt idx="210">
                        <c:v>4.1918849999783561</c:v>
                      </c:pt>
                      <c:pt idx="211">
                        <c:v>4.2195150000043213</c:v>
                      </c:pt>
                      <c:pt idx="212">
                        <c:v>4.2387109999544919</c:v>
                      </c:pt>
                      <c:pt idx="213">
                        <c:v>4.2538530000019819</c:v>
                      </c:pt>
                      <c:pt idx="214">
                        <c:v>4.2799090000335127</c:v>
                      </c:pt>
                      <c:pt idx="215">
                        <c:v>4.3002130000386387</c:v>
                      </c:pt>
                      <c:pt idx="216">
                        <c:v>4.3188670000527054</c:v>
                      </c:pt>
                      <c:pt idx="217">
                        <c:v>4.3393990000477061</c:v>
                      </c:pt>
                      <c:pt idx="218">
                        <c:v>4.3597229999722913</c:v>
                      </c:pt>
                      <c:pt idx="219">
                        <c:v>4.3796350000193343</c:v>
                      </c:pt>
                      <c:pt idx="220">
                        <c:v>4.4017689999891445</c:v>
                      </c:pt>
                      <c:pt idx="221">
                        <c:v>4.4201459999894723</c:v>
                      </c:pt>
                      <c:pt idx="222">
                        <c:v>4.4409740000264719</c:v>
                      </c:pt>
                      <c:pt idx="223">
                        <c:v>4.4558569999644533</c:v>
                      </c:pt>
                      <c:pt idx="224">
                        <c:v>4.4798370000207797</c:v>
                      </c:pt>
                      <c:pt idx="225">
                        <c:v>4.4971849999856204</c:v>
                      </c:pt>
                      <c:pt idx="226">
                        <c:v>4.5149039999814704</c:v>
                      </c:pt>
                      <c:pt idx="227">
                        <c:v>4.5362479999894276</c:v>
                      </c:pt>
                      <c:pt idx="228">
                        <c:v>4.5607280000112951</c:v>
                      </c:pt>
                      <c:pt idx="229">
                        <c:v>4.5755409999983385</c:v>
                      </c:pt>
                      <c:pt idx="230">
                        <c:v>4.6004220000468194</c:v>
                      </c:pt>
                      <c:pt idx="231">
                        <c:v>4.6171270000049844</c:v>
                      </c:pt>
                      <c:pt idx="232">
                        <c:v>4.6363140000030398</c:v>
                      </c:pt>
                      <c:pt idx="233">
                        <c:v>4.6604839999927208</c:v>
                      </c:pt>
                      <c:pt idx="234">
                        <c:v>4.6805640000384301</c:v>
                      </c:pt>
                      <c:pt idx="235">
                        <c:v>4.6960709999548271</c:v>
                      </c:pt>
                      <c:pt idx="236">
                        <c:v>4.7201290000230074</c:v>
                      </c:pt>
                      <c:pt idx="237">
                        <c:v>4.7367689999518916</c:v>
                      </c:pt>
                      <c:pt idx="238">
                        <c:v>4.7583550000563264</c:v>
                      </c:pt>
                      <c:pt idx="239">
                        <c:v>4.7792350000236183</c:v>
                      </c:pt>
                      <c:pt idx="240">
                        <c:v>4.7965029999613762</c:v>
                      </c:pt>
                      <c:pt idx="241">
                        <c:v>4.8187799999723211</c:v>
                      </c:pt>
                      <c:pt idx="242">
                        <c:v>4.8381079999962822</c:v>
                      </c:pt>
                      <c:pt idx="243">
                        <c:v>4.860850999946706</c:v>
                      </c:pt>
                      <c:pt idx="244">
                        <c:v>4.8770700000459328</c:v>
                      </c:pt>
                      <c:pt idx="245">
                        <c:v>4.8998679999494925</c:v>
                      </c:pt>
                      <c:pt idx="246">
                        <c:v>4.9182550000259653</c:v>
                      </c:pt>
                      <c:pt idx="247">
                        <c:v>4.9375709999585524</c:v>
                      </c:pt>
                      <c:pt idx="248">
                        <c:v>4.9575810000533238</c:v>
                      </c:pt>
                      <c:pt idx="249">
                        <c:v>4.9739599999738857</c:v>
                      </c:pt>
                      <c:pt idx="250">
                        <c:v>4.9985830000368878</c:v>
                      </c:pt>
                      <c:pt idx="251">
                        <c:v>5.020498999976553</c:v>
                      </c:pt>
                      <c:pt idx="252">
                        <c:v>5.0387859999900684</c:v>
                      </c:pt>
                      <c:pt idx="253">
                        <c:v>5.0586830000393093</c:v>
                      </c:pt>
                      <c:pt idx="254">
                        <c:v>5.0803170000435784</c:v>
                      </c:pt>
                      <c:pt idx="255">
                        <c:v>5.1003529999870807</c:v>
                      </c:pt>
                      <c:pt idx="256">
                        <c:v>5.1097049999516457</c:v>
                      </c:pt>
                      <c:pt idx="257">
                        <c:v>5.1333990000421181</c:v>
                      </c:pt>
                      <c:pt idx="258">
                        <c:v>5.1597980000078678</c:v>
                      </c:pt>
                      <c:pt idx="259">
                        <c:v>5.1796839999733493</c:v>
                      </c:pt>
                      <c:pt idx="260">
                        <c:v>5.1941120000556111</c:v>
                      </c:pt>
                      <c:pt idx="261">
                        <c:v>5.2189899999648333</c:v>
                      </c:pt>
                      <c:pt idx="262">
                        <c:v>5.239471000037156</c:v>
                      </c:pt>
                      <c:pt idx="263">
                        <c:v>5.2566489999881014</c:v>
                      </c:pt>
                      <c:pt idx="264">
                        <c:v>5.2799009999725968</c:v>
                      </c:pt>
                      <c:pt idx="265">
                        <c:v>5.2993809999898076</c:v>
                      </c:pt>
                      <c:pt idx="266">
                        <c:v>5.3168880000011995</c:v>
                      </c:pt>
                      <c:pt idx="267">
                        <c:v>5.3407260000240058</c:v>
                      </c:pt>
                      <c:pt idx="268">
                        <c:v>5.3601849999977276</c:v>
                      </c:pt>
                      <c:pt idx="269">
                        <c:v>5.3801209999946877</c:v>
                      </c:pt>
                      <c:pt idx="270">
                        <c:v>5.3987389999674633</c:v>
                      </c:pt>
                      <c:pt idx="271">
                        <c:v>5.4152930000564083</c:v>
                      </c:pt>
                      <c:pt idx="272">
                        <c:v>5.4407460000365973</c:v>
                      </c:pt>
                      <c:pt idx="273">
                        <c:v>5.4509710000129417</c:v>
                      </c:pt>
                      <c:pt idx="274">
                        <c:v>5.4810650000581518</c:v>
                      </c:pt>
                      <c:pt idx="275">
                        <c:v>5.4984560000011697</c:v>
                      </c:pt>
                      <c:pt idx="276">
                        <c:v>5.5163669999456033</c:v>
                      </c:pt>
                      <c:pt idx="277">
                        <c:v>5.5392909999936819</c:v>
                      </c:pt>
                      <c:pt idx="278">
                        <c:v>5.5568440000060946</c:v>
                      </c:pt>
                      <c:pt idx="279">
                        <c:v>5.573441999964416</c:v>
                      </c:pt>
                      <c:pt idx="280">
                        <c:v>5.600021000020206</c:v>
                      </c:pt>
                      <c:pt idx="281">
                        <c:v>5.6167040000436828</c:v>
                      </c:pt>
                      <c:pt idx="282">
                        <c:v>5.6382679999805987</c:v>
                      </c:pt>
                      <c:pt idx="283">
                        <c:v>5.6593009999487549</c:v>
                      </c:pt>
                      <c:pt idx="284">
                        <c:v>5.6794579999987036</c:v>
                      </c:pt>
                      <c:pt idx="285">
                        <c:v>5.6976209999993443</c:v>
                      </c:pt>
                      <c:pt idx="286">
                        <c:v>5.7127790000522509</c:v>
                      </c:pt>
                      <c:pt idx="287">
                        <c:v>5.7399809999624267</c:v>
                      </c:pt>
                      <c:pt idx="288">
                        <c:v>5.7601349999895319</c:v>
                      </c:pt>
                      <c:pt idx="289">
                        <c:v>5.7777220000280067</c:v>
                      </c:pt>
                      <c:pt idx="290">
                        <c:v>5.7992360000498593</c:v>
                      </c:pt>
                      <c:pt idx="291">
                        <c:v>5.8124590000370517</c:v>
                      </c:pt>
                      <c:pt idx="292">
                        <c:v>5.8373889999929816</c:v>
                      </c:pt>
                      <c:pt idx="293">
                        <c:v>5.8574700000463054</c:v>
                      </c:pt>
                      <c:pt idx="294">
                        <c:v>5.8795029999455437</c:v>
                      </c:pt>
                      <c:pt idx="295">
                        <c:v>5.8999240000266582</c:v>
                      </c:pt>
                      <c:pt idx="296">
                        <c:v>5.9179820000426844</c:v>
                      </c:pt>
                      <c:pt idx="297">
                        <c:v>5.9385479999473318</c:v>
                      </c:pt>
                      <c:pt idx="298">
                        <c:v>5.9598919999552891</c:v>
                      </c:pt>
                      <c:pt idx="299">
                        <c:v>5.9781189999775961</c:v>
                      </c:pt>
                      <c:pt idx="300">
                        <c:v>5.9979550000280142</c:v>
                      </c:pt>
                      <c:pt idx="301">
                        <c:v>6.0156369999749586</c:v>
                      </c:pt>
                      <c:pt idx="302">
                        <c:v>6.0387750000227243</c:v>
                      </c:pt>
                      <c:pt idx="303">
                        <c:v>6.0593309999676421</c:v>
                      </c:pt>
                      <c:pt idx="304">
                        <c:v>6.0795530000468716</c:v>
                      </c:pt>
                      <c:pt idx="305">
                        <c:v>6.1007570000365376</c:v>
                      </c:pt>
                      <c:pt idx="306">
                        <c:v>6.1151890000328422</c:v>
                      </c:pt>
                      <c:pt idx="307">
                        <c:v>6.1361190000316128</c:v>
                      </c:pt>
                      <c:pt idx="308">
                        <c:v>6.1547060000011697</c:v>
                      </c:pt>
                      <c:pt idx="309">
                        <c:v>6.1809420000063255</c:v>
                      </c:pt>
                      <c:pt idx="310">
                        <c:v>6.200453000026755</c:v>
                      </c:pt>
                      <c:pt idx="311">
                        <c:v>6.2197689999593422</c:v>
                      </c:pt>
                      <c:pt idx="312">
                        <c:v>6.2349519999697804</c:v>
                      </c:pt>
                      <c:pt idx="313">
                        <c:v>6.2507710000500083</c:v>
                      </c:pt>
                      <c:pt idx="314">
                        <c:v>6.2799880000529811</c:v>
                      </c:pt>
                      <c:pt idx="315">
                        <c:v>6.2969730000477284</c:v>
                      </c:pt>
                      <c:pt idx="316">
                        <c:v>6.3155729999998584</c:v>
                      </c:pt>
                      <c:pt idx="317">
                        <c:v>6.3354599999729544</c:v>
                      </c:pt>
                      <c:pt idx="318">
                        <c:v>6.3610340000595897</c:v>
                      </c:pt>
                      <c:pt idx="319">
                        <c:v>6.3804719999898225</c:v>
                      </c:pt>
                      <c:pt idx="320">
                        <c:v>6.4010420000413433</c:v>
                      </c:pt>
                      <c:pt idx="321">
                        <c:v>6.42107899999246</c:v>
                      </c:pt>
                      <c:pt idx="322">
                        <c:v>6.4373700000578538</c:v>
                      </c:pt>
                      <c:pt idx="323">
                        <c:v>6.4567970000207424</c:v>
                      </c:pt>
                      <c:pt idx="324">
                        <c:v>6.4771559999790043</c:v>
                      </c:pt>
                      <c:pt idx="325">
                        <c:v>6.4933050000108778</c:v>
                      </c:pt>
                      <c:pt idx="326">
                        <c:v>6.5176910000154749</c:v>
                      </c:pt>
                      <c:pt idx="327">
                        <c:v>6.5365839999867603</c:v>
                      </c:pt>
                      <c:pt idx="328">
                        <c:v>6.5573830000357702</c:v>
                      </c:pt>
                      <c:pt idx="329">
                        <c:v>6.5778799999970943</c:v>
                      </c:pt>
                      <c:pt idx="330">
                        <c:v>6.5993220000527799</c:v>
                      </c:pt>
                      <c:pt idx="331">
                        <c:v>6.6187879999633878</c:v>
                      </c:pt>
                      <c:pt idx="332">
                        <c:v>6.6401580000529066</c:v>
                      </c:pt>
                      <c:pt idx="333">
                        <c:v>6.6578679999802262</c:v>
                      </c:pt>
                      <c:pt idx="334">
                        <c:v>6.679046000004746</c:v>
                      </c:pt>
                      <c:pt idx="335">
                        <c:v>6.6974209999898449</c:v>
                      </c:pt>
                      <c:pt idx="336">
                        <c:v>6.7192130000330508</c:v>
                      </c:pt>
                      <c:pt idx="337">
                        <c:v>6.7390809999778867</c:v>
                      </c:pt>
                      <c:pt idx="338">
                        <c:v>6.7588580000447109</c:v>
                      </c:pt>
                      <c:pt idx="339">
                        <c:v>6.7783060000510886</c:v>
                      </c:pt>
                      <c:pt idx="340">
                        <c:v>6.8008909999625757</c:v>
                      </c:pt>
                      <c:pt idx="341">
                        <c:v>6.8132469999836758</c:v>
                      </c:pt>
                      <c:pt idx="342">
                        <c:v>6.8337850000243634</c:v>
                      </c:pt>
                      <c:pt idx="343">
                        <c:v>6.8565670000389218</c:v>
                      </c:pt>
                      <c:pt idx="344">
                        <c:v>6.8832979999715462</c:v>
                      </c:pt>
                      <c:pt idx="345">
                        <c:v>6.8969959999667481</c:v>
                      </c:pt>
                      <c:pt idx="346">
                        <c:v>6.9180369999958202</c:v>
                      </c:pt>
                      <c:pt idx="347">
                        <c:v>6.9392089999746531</c:v>
                      </c:pt>
                      <c:pt idx="348">
                        <c:v>6.9594470000592992</c:v>
                      </c:pt>
                      <c:pt idx="349">
                        <c:v>6.9790430000284687</c:v>
                      </c:pt>
                      <c:pt idx="350">
                        <c:v>6.9976709999609739</c:v>
                      </c:pt>
                      <c:pt idx="351">
                        <c:v>7.0195610000519082</c:v>
                      </c:pt>
                      <c:pt idx="352">
                        <c:v>7.0393919999478385</c:v>
                      </c:pt>
                      <c:pt idx="353">
                        <c:v>7.0502090000081807</c:v>
                      </c:pt>
                      <c:pt idx="354">
                        <c:v>7.0795399999478832</c:v>
                      </c:pt>
                      <c:pt idx="355">
                        <c:v>7.0999120000051335</c:v>
                      </c:pt>
                      <c:pt idx="356">
                        <c:v>7.1177560000214726</c:v>
                      </c:pt>
                      <c:pt idx="357">
                        <c:v>7.1405690000392497</c:v>
                      </c:pt>
                      <c:pt idx="358">
                        <c:v>7.1560270000481978</c:v>
                      </c:pt>
                      <c:pt idx="359">
                        <c:v>7.1759280000114813</c:v>
                      </c:pt>
                      <c:pt idx="360">
                        <c:v>7.1992160000372678</c:v>
                      </c:pt>
                      <c:pt idx="361">
                        <c:v>7.2153410000028089</c:v>
                      </c:pt>
                      <c:pt idx="362">
                        <c:v>7.2405819999985397</c:v>
                      </c:pt>
                      <c:pt idx="363">
                        <c:v>7.2567500000586733</c:v>
                      </c:pt>
                      <c:pt idx="364">
                        <c:v>7.2824239999754354</c:v>
                      </c:pt>
                      <c:pt idx="365">
                        <c:v>7.2965150000527501</c:v>
                      </c:pt>
                      <c:pt idx="366">
                        <c:v>7.3208909999812022</c:v>
                      </c:pt>
                      <c:pt idx="367">
                        <c:v>7.3357710000127554</c:v>
                      </c:pt>
                      <c:pt idx="368">
                        <c:v>7.3521279999986291</c:v>
                      </c:pt>
                      <c:pt idx="369">
                        <c:v>7.3783330000005662</c:v>
                      </c:pt>
                      <c:pt idx="370">
                        <c:v>7.396870999946259</c:v>
                      </c:pt>
                      <c:pt idx="371">
                        <c:v>7.4204690000042319</c:v>
                      </c:pt>
                      <c:pt idx="372">
                        <c:v>7.4365759999491274</c:v>
                      </c:pt>
                      <c:pt idx="373">
                        <c:v>7.4569469999987632</c:v>
                      </c:pt>
                      <c:pt idx="374">
                        <c:v>7.480995999998413</c:v>
                      </c:pt>
                      <c:pt idx="375">
                        <c:v>7.4981279999483377</c:v>
                      </c:pt>
                      <c:pt idx="376">
                        <c:v>7.5166810000082478</c:v>
                      </c:pt>
                      <c:pt idx="377">
                        <c:v>7.5380819999845698</c:v>
                      </c:pt>
                      <c:pt idx="378">
                        <c:v>7.5604440000606701</c:v>
                      </c:pt>
                      <c:pt idx="379">
                        <c:v>7.577424000017345</c:v>
                      </c:pt>
                      <c:pt idx="380">
                        <c:v>7.5974029999924824</c:v>
                      </c:pt>
                      <c:pt idx="381">
                        <c:v>7.618030000012368</c:v>
                      </c:pt>
                      <c:pt idx="382">
                        <c:v>7.6398220000555739</c:v>
                      </c:pt>
                      <c:pt idx="383">
                        <c:v>7.6593720000237226</c:v>
                      </c:pt>
                      <c:pt idx="384">
                        <c:v>7.6802479999605566</c:v>
                      </c:pt>
                      <c:pt idx="385">
                        <c:v>7.6985270000295714</c:v>
                      </c:pt>
                      <c:pt idx="386">
                        <c:v>7.7202119999565184</c:v>
                      </c:pt>
                      <c:pt idx="387">
                        <c:v>7.736648999969475</c:v>
                      </c:pt>
                      <c:pt idx="388">
                        <c:v>7.753599000046961</c:v>
                      </c:pt>
                      <c:pt idx="389">
                        <c:v>7.7812139999587089</c:v>
                      </c:pt>
                      <c:pt idx="390">
                        <c:v>7.7996030000504106</c:v>
                      </c:pt>
                      <c:pt idx="391">
                        <c:v>7.8198789999587461</c:v>
                      </c:pt>
                      <c:pt idx="392">
                        <c:v>7.8341840000357479</c:v>
                      </c:pt>
                      <c:pt idx="393">
                        <c:v>7.8592339999740943</c:v>
                      </c:pt>
                      <c:pt idx="394">
                        <c:v>7.8805690000299364</c:v>
                      </c:pt>
                      <c:pt idx="395">
                        <c:v>7.9004839999834076</c:v>
                      </c:pt>
                      <c:pt idx="396">
                        <c:v>7.919376999954693</c:v>
                      </c:pt>
                      <c:pt idx="397">
                        <c:v>7.9397520000347868</c:v>
                      </c:pt>
                      <c:pt idx="398">
                        <c:v>7.9580640000058338</c:v>
                      </c:pt>
                      <c:pt idx="399">
                        <c:v>7.9751369999721646</c:v>
                      </c:pt>
                      <c:pt idx="400">
                        <c:v>7.9994599999627098</c:v>
                      </c:pt>
                      <c:pt idx="401">
                        <c:v>8.0199090000241995</c:v>
                      </c:pt>
                      <c:pt idx="402">
                        <c:v>8.0406070000026375</c:v>
                      </c:pt>
                      <c:pt idx="403">
                        <c:v>8.0615299999481067</c:v>
                      </c:pt>
                      <c:pt idx="404">
                        <c:v>8.0777839999645948</c:v>
                      </c:pt>
                      <c:pt idx="405">
                        <c:v>8.098225999972783</c:v>
                      </c:pt>
                      <c:pt idx="406">
                        <c:v>8.1155159999616444</c:v>
                      </c:pt>
                      <c:pt idx="407">
                        <c:v>8.1409680000506341</c:v>
                      </c:pt>
                      <c:pt idx="408">
                        <c:v>8.1584980000043288</c:v>
                      </c:pt>
                      <c:pt idx="409">
                        <c:v>8.1808179999934509</c:v>
                      </c:pt>
                      <c:pt idx="410">
                        <c:v>8.1966209999518469</c:v>
                      </c:pt>
                      <c:pt idx="411">
                        <c:v>8.2160989999538288</c:v>
                      </c:pt>
                      <c:pt idx="412">
                        <c:v>8.238855000003241</c:v>
                      </c:pt>
                      <c:pt idx="413">
                        <c:v>8.2574859999585897</c:v>
                      </c:pt>
                      <c:pt idx="414">
                        <c:v>8.2775039999978617</c:v>
                      </c:pt>
                      <c:pt idx="415">
                        <c:v>8.2980400000233203</c:v>
                      </c:pt>
                      <c:pt idx="416">
                        <c:v>8.3172110000159591</c:v>
                      </c:pt>
                      <c:pt idx="417">
                        <c:v>8.340059999958612</c:v>
                      </c:pt>
                      <c:pt idx="418">
                        <c:v>8.3574500000104308</c:v>
                      </c:pt>
                      <c:pt idx="419">
                        <c:v>8.37621300003957</c:v>
                      </c:pt>
                      <c:pt idx="420">
                        <c:v>8.3990550000453368</c:v>
                      </c:pt>
                      <c:pt idx="421">
                        <c:v>8.4175340000074357</c:v>
                      </c:pt>
                      <c:pt idx="422">
                        <c:v>8.4379839999601245</c:v>
                      </c:pt>
                      <c:pt idx="423">
                        <c:v>8.4603679999709129</c:v>
                      </c:pt>
                      <c:pt idx="424">
                        <c:v>8.479719000053592</c:v>
                      </c:pt>
                      <c:pt idx="425">
                        <c:v>8.5004819999448955</c:v>
                      </c:pt>
                      <c:pt idx="426">
                        <c:v>8.5196310000028461</c:v>
                      </c:pt>
                      <c:pt idx="427">
                        <c:v>8.533943000016734</c:v>
                      </c:pt>
                      <c:pt idx="428">
                        <c:v>8.5603780000237748</c:v>
                      </c:pt>
                      <c:pt idx="429">
                        <c:v>8.578235000022687</c:v>
                      </c:pt>
                      <c:pt idx="430">
                        <c:v>8.5990890000248328</c:v>
                      </c:pt>
                      <c:pt idx="431">
                        <c:v>8.6184839999768883</c:v>
                      </c:pt>
                      <c:pt idx="432">
                        <c:v>8.63903299998492</c:v>
                      </c:pt>
                      <c:pt idx="433">
                        <c:v>8.6596999999601394</c:v>
                      </c:pt>
                      <c:pt idx="434">
                        <c:v>8.680547000025399</c:v>
                      </c:pt>
                      <c:pt idx="435">
                        <c:v>8.6991060000145808</c:v>
                      </c:pt>
                      <c:pt idx="436">
                        <c:v>8.7199509999481961</c:v>
                      </c:pt>
                      <c:pt idx="437">
                        <c:v>8.7393050000537187</c:v>
                      </c:pt>
                      <c:pt idx="438">
                        <c:v>8.7594459999818355</c:v>
                      </c:pt>
                      <c:pt idx="439">
                        <c:v>8.7795390000101179</c:v>
                      </c:pt>
                      <c:pt idx="440">
                        <c:v>8.8006270000478253</c:v>
                      </c:pt>
                      <c:pt idx="441">
                        <c:v>8.8213789999717847</c:v>
                      </c:pt>
                      <c:pt idx="442">
                        <c:v>8.8396039999788627</c:v>
                      </c:pt>
                      <c:pt idx="443">
                        <c:v>8.8607130000600591</c:v>
                      </c:pt>
                      <c:pt idx="444">
                        <c:v>8.87579600000754</c:v>
                      </c:pt>
                      <c:pt idx="445">
                        <c:v>8.8961089999647811</c:v>
                      </c:pt>
                      <c:pt idx="446">
                        <c:v>8.9201990000437945</c:v>
                      </c:pt>
                      <c:pt idx="447">
                        <c:v>8.9365750000579283</c:v>
                      </c:pt>
                      <c:pt idx="448">
                        <c:v>8.9632879999699071</c:v>
                      </c:pt>
                      <c:pt idx="449">
                        <c:v>8.980582999996841</c:v>
                      </c:pt>
                      <c:pt idx="450">
                        <c:v>9.0007060000207275</c:v>
                      </c:pt>
                      <c:pt idx="451">
                        <c:v>9.0176869999850169</c:v>
                      </c:pt>
                      <c:pt idx="452">
                        <c:v>9.0407750000013039</c:v>
                      </c:pt>
                      <c:pt idx="453">
                        <c:v>9.0583900000201538</c:v>
                      </c:pt>
                      <c:pt idx="454">
                        <c:v>9.0776060000061989</c:v>
                      </c:pt>
                      <c:pt idx="455">
                        <c:v>9.0970710000256076</c:v>
                      </c:pt>
                      <c:pt idx="456">
                        <c:v>9.1199849999975413</c:v>
                      </c:pt>
                      <c:pt idx="457">
                        <c:v>9.1255959999980405</c:v>
                      </c:pt>
                      <c:pt idx="458">
                        <c:v>9.159233000013046</c:v>
                      </c:pt>
                      <c:pt idx="459">
                        <c:v>9.1816790000302717</c:v>
                      </c:pt>
                      <c:pt idx="460">
                        <c:v>9.1966470000334084</c:v>
                      </c:pt>
                      <c:pt idx="461">
                        <c:v>9.2181949999649078</c:v>
                      </c:pt>
                      <c:pt idx="462">
                        <c:v>9.2368290000595152</c:v>
                      </c:pt>
                      <c:pt idx="463">
                        <c:v>9.2570800000103191</c:v>
                      </c:pt>
                      <c:pt idx="464">
                        <c:v>9.2808590000495315</c:v>
                      </c:pt>
                      <c:pt idx="465">
                        <c:v>9.2985030000563711</c:v>
                      </c:pt>
                      <c:pt idx="466">
                        <c:v>9.3194000000366941</c:v>
                      </c:pt>
                      <c:pt idx="467">
                        <c:v>9.3404840000439435</c:v>
                      </c:pt>
                      <c:pt idx="468">
                        <c:v>9.3573140000225976</c:v>
                      </c:pt>
                      <c:pt idx="469">
                        <c:v>9.3796180000063032</c:v>
                      </c:pt>
                      <c:pt idx="470">
                        <c:v>9.3993270000210032</c:v>
                      </c:pt>
                      <c:pt idx="471">
                        <c:v>9.4204100000206381</c:v>
                      </c:pt>
                      <c:pt idx="472">
                        <c:v>9.4395129999611527</c:v>
                      </c:pt>
                      <c:pt idx="473">
                        <c:v>9.4620819999836385</c:v>
                      </c:pt>
                      <c:pt idx="474">
                        <c:v>9.4798090000404045</c:v>
                      </c:pt>
                      <c:pt idx="475">
                        <c:v>9.500603000051342</c:v>
                      </c:pt>
                      <c:pt idx="476">
                        <c:v>9.5165890000062063</c:v>
                      </c:pt>
                      <c:pt idx="477">
                        <c:v>9.5385089999763295</c:v>
                      </c:pt>
                      <c:pt idx="478">
                        <c:v>9.5598920000484213</c:v>
                      </c:pt>
                      <c:pt idx="479">
                        <c:v>9.5771510000340641</c:v>
                      </c:pt>
                      <c:pt idx="480">
                        <c:v>9.5990870000096038</c:v>
                      </c:pt>
                      <c:pt idx="481">
                        <c:v>9.619107999955304</c:v>
                      </c:pt>
                      <c:pt idx="482">
                        <c:v>9.6445979999843985</c:v>
                      </c:pt>
                      <c:pt idx="483">
                        <c:v>9.6600570000009611</c:v>
                      </c:pt>
                      <c:pt idx="484">
                        <c:v>9.6796590000158176</c:v>
                      </c:pt>
                      <c:pt idx="485">
                        <c:v>9.700520999962464</c:v>
                      </c:pt>
                      <c:pt idx="486">
                        <c:v>9.7155359999742359</c:v>
                      </c:pt>
                      <c:pt idx="487">
                        <c:v>9.7402770000044256</c:v>
                      </c:pt>
                      <c:pt idx="488">
                        <c:v>9.7500330000184476</c:v>
                      </c:pt>
                      <c:pt idx="489">
                        <c:v>9.7760130000533536</c:v>
                      </c:pt>
                      <c:pt idx="490">
                        <c:v>9.7952270000241697</c:v>
                      </c:pt>
                      <c:pt idx="491">
                        <c:v>9.8152919999556616</c:v>
                      </c:pt>
                      <c:pt idx="492">
                        <c:v>9.8409669999964535</c:v>
                      </c:pt>
                      <c:pt idx="493">
                        <c:v>9.8566629999550059</c:v>
                      </c:pt>
                      <c:pt idx="494">
                        <c:v>9.8814009999623522</c:v>
                      </c:pt>
                      <c:pt idx="495">
                        <c:v>9.8957540000556037</c:v>
                      </c:pt>
                      <c:pt idx="496">
                        <c:v>9.9200910000363365</c:v>
                      </c:pt>
                      <c:pt idx="497">
                        <c:v>9.9365870000328869</c:v>
                      </c:pt>
                      <c:pt idx="498">
                        <c:v>9.9577740000095218</c:v>
                      </c:pt>
                      <c:pt idx="499">
                        <c:v>9.977292999974452</c:v>
                      </c:pt>
                      <c:pt idx="500">
                        <c:v>9.9994579999474809</c:v>
                      </c:pt>
                      <c:pt idx="501">
                        <c:v>10.01670399995055</c:v>
                      </c:pt>
                      <c:pt idx="502">
                        <c:v>10.039923000033014</c:v>
                      </c:pt>
                      <c:pt idx="503">
                        <c:v>10.060375000000931</c:v>
                      </c:pt>
                      <c:pt idx="504">
                        <c:v>10.077722999965772</c:v>
                      </c:pt>
                      <c:pt idx="505">
                        <c:v>10.097316000028513</c:v>
                      </c:pt>
                      <c:pt idx="506">
                        <c:v>10.119221000000834</c:v>
                      </c:pt>
                      <c:pt idx="507">
                        <c:v>10.137963999994099</c:v>
                      </c:pt>
                      <c:pt idx="508">
                        <c:v>10.157314999960363</c:v>
                      </c:pt>
                      <c:pt idx="509">
                        <c:v>10.174873000010848</c:v>
                      </c:pt>
                      <c:pt idx="510">
                        <c:v>10.199563000001945</c:v>
                      </c:pt>
                      <c:pt idx="511">
                        <c:v>10.219870000029914</c:v>
                      </c:pt>
                      <c:pt idx="512">
                        <c:v>10.239966999972239</c:v>
                      </c:pt>
                      <c:pt idx="513">
                        <c:v>10.259353999979794</c:v>
                      </c:pt>
                      <c:pt idx="514">
                        <c:v>10.278371999971569</c:v>
                      </c:pt>
                      <c:pt idx="515">
                        <c:v>10.298110999981873</c:v>
                      </c:pt>
                      <c:pt idx="516">
                        <c:v>10.313628999982029</c:v>
                      </c:pt>
                      <c:pt idx="517">
                        <c:v>10.339198000030592</c:v>
                      </c:pt>
                      <c:pt idx="518">
                        <c:v>10.358756999950856</c:v>
                      </c:pt>
                      <c:pt idx="519">
                        <c:v>10.378777000005357</c:v>
                      </c:pt>
                      <c:pt idx="520">
                        <c:v>10.390427000005729</c:v>
                      </c:pt>
                      <c:pt idx="521">
                        <c:v>10.420910999993794</c:v>
                      </c:pt>
                      <c:pt idx="522">
                        <c:v>10.439847000059672</c:v>
                      </c:pt>
                      <c:pt idx="523">
                        <c:v>10.459666999988258</c:v>
                      </c:pt>
                      <c:pt idx="524">
                        <c:v>10.476400000043213</c:v>
                      </c:pt>
                      <c:pt idx="525">
                        <c:v>10.498046000022441</c:v>
                      </c:pt>
                      <c:pt idx="526">
                        <c:v>10.51925500005018</c:v>
                      </c:pt>
                      <c:pt idx="527">
                        <c:v>10.534388000029139</c:v>
                      </c:pt>
                      <c:pt idx="528">
                        <c:v>10.559767000027932</c:v>
                      </c:pt>
                      <c:pt idx="529">
                        <c:v>10.579802999971434</c:v>
                      </c:pt>
                      <c:pt idx="530">
                        <c:v>10.599821000010706</c:v>
                      </c:pt>
                      <c:pt idx="531">
                        <c:v>10.620945999980904</c:v>
                      </c:pt>
                      <c:pt idx="532">
                        <c:v>10.636505999951623</c:v>
                      </c:pt>
                      <c:pt idx="533">
                        <c:v>10.660448999959044</c:v>
                      </c:pt>
                      <c:pt idx="534">
                        <c:v>10.680596000049263</c:v>
                      </c:pt>
                      <c:pt idx="535">
                        <c:v>10.695705999969505</c:v>
                      </c:pt>
                      <c:pt idx="536">
                        <c:v>10.716191999963485</c:v>
                      </c:pt>
                      <c:pt idx="537">
                        <c:v>10.737490999978036</c:v>
                      </c:pt>
                      <c:pt idx="538">
                        <c:v>10.760299999965355</c:v>
                      </c:pt>
                      <c:pt idx="539">
                        <c:v>10.775747000006959</c:v>
                      </c:pt>
                      <c:pt idx="540">
                        <c:v>10.796753000002354</c:v>
                      </c:pt>
                      <c:pt idx="541">
                        <c:v>10.817721999948844</c:v>
                      </c:pt>
                      <c:pt idx="542">
                        <c:v>10.839033000054769</c:v>
                      </c:pt>
                      <c:pt idx="543">
                        <c:v>10.856748000020161</c:v>
                      </c:pt>
                      <c:pt idx="544">
                        <c:v>10.875146999955177</c:v>
                      </c:pt>
                      <c:pt idx="545">
                        <c:v>10.898378000012599</c:v>
                      </c:pt>
                      <c:pt idx="546">
                        <c:v>10.913577000028454</c:v>
                      </c:pt>
                      <c:pt idx="547">
                        <c:v>10.938708000001498</c:v>
                      </c:pt>
                      <c:pt idx="548">
                        <c:v>10.957601999980398</c:v>
                      </c:pt>
                      <c:pt idx="549">
                        <c:v>10.977610999951139</c:v>
                      </c:pt>
                      <c:pt idx="550">
                        <c:v>10.997009000042453</c:v>
                      </c:pt>
                      <c:pt idx="551">
                        <c:v>11.019544000038877</c:v>
                      </c:pt>
                      <c:pt idx="552">
                        <c:v>11.039498000056483</c:v>
                      </c:pt>
                      <c:pt idx="553">
                        <c:v>11.06112700002268</c:v>
                      </c:pt>
                      <c:pt idx="554">
                        <c:v>11.079026999999769</c:v>
                      </c:pt>
                      <c:pt idx="555">
                        <c:v>11.099615999963135</c:v>
                      </c:pt>
                      <c:pt idx="556">
                        <c:v>11.117971000028774</c:v>
                      </c:pt>
                      <c:pt idx="557">
                        <c:v>11.1394020000007</c:v>
                      </c:pt>
                      <c:pt idx="558">
                        <c:v>11.159804000053555</c:v>
                      </c:pt>
                      <c:pt idx="559">
                        <c:v>11.178700000047684</c:v>
                      </c:pt>
                      <c:pt idx="560">
                        <c:v>11.198260999983177</c:v>
                      </c:pt>
                      <c:pt idx="561">
                        <c:v>11.218693000031635</c:v>
                      </c:pt>
                      <c:pt idx="562">
                        <c:v>11.240330000058748</c:v>
                      </c:pt>
                      <c:pt idx="563">
                        <c:v>11.259034999995492</c:v>
                      </c:pt>
                      <c:pt idx="564">
                        <c:v>11.27877700002864</c:v>
                      </c:pt>
                      <c:pt idx="565">
                        <c:v>11.300688000046648</c:v>
                      </c:pt>
                      <c:pt idx="566">
                        <c:v>11.319882999989204</c:v>
                      </c:pt>
                      <c:pt idx="567">
                        <c:v>11.339454000000842</c:v>
                      </c:pt>
                      <c:pt idx="568">
                        <c:v>11.35428700002376</c:v>
                      </c:pt>
                      <c:pt idx="569">
                        <c:v>11.378375999978743</c:v>
                      </c:pt>
                      <c:pt idx="570">
                        <c:v>11.396765999961644</c:v>
                      </c:pt>
                      <c:pt idx="571">
                        <c:v>11.419754000031389</c:v>
                      </c:pt>
                      <c:pt idx="572">
                        <c:v>11.439342000056058</c:v>
                      </c:pt>
                      <c:pt idx="573">
                        <c:v>11.456150999991223</c:v>
                      </c:pt>
                      <c:pt idx="574">
                        <c:v>11.479697000002488</c:v>
                      </c:pt>
                      <c:pt idx="575">
                        <c:v>11.50039800000377</c:v>
                      </c:pt>
                      <c:pt idx="576">
                        <c:v>11.515598000027239</c:v>
                      </c:pt>
                      <c:pt idx="577">
                        <c:v>11.540806000004523</c:v>
                      </c:pt>
                      <c:pt idx="578">
                        <c:v>11.556087999953888</c:v>
                      </c:pt>
                      <c:pt idx="579">
                        <c:v>11.577864999999292</c:v>
                      </c:pt>
                      <c:pt idx="580">
                        <c:v>11.601599000045098</c:v>
                      </c:pt>
                      <c:pt idx="581">
                        <c:v>11.616522999946028</c:v>
                      </c:pt>
                      <c:pt idx="582">
                        <c:v>11.640698999981396</c:v>
                      </c:pt>
                      <c:pt idx="583">
                        <c:v>11.661321999970824</c:v>
                      </c:pt>
                      <c:pt idx="584">
                        <c:v>11.676427999977022</c:v>
                      </c:pt>
                      <c:pt idx="585">
                        <c:v>11.697061000042595</c:v>
                      </c:pt>
                      <c:pt idx="586">
                        <c:v>11.718111000023782</c:v>
                      </c:pt>
                      <c:pt idx="587">
                        <c:v>11.736631999956444</c:v>
                      </c:pt>
                      <c:pt idx="588">
                        <c:v>11.756826999946497</c:v>
                      </c:pt>
                      <c:pt idx="589">
                        <c:v>11.778974000015296</c:v>
                      </c:pt>
                      <c:pt idx="590">
                        <c:v>11.797372000059113</c:v>
                      </c:pt>
                      <c:pt idx="591">
                        <c:v>11.81868799997028</c:v>
                      </c:pt>
                      <c:pt idx="592">
                        <c:v>11.838071999954991</c:v>
                      </c:pt>
                      <c:pt idx="593">
                        <c:v>11.857008000020869</c:v>
                      </c:pt>
                      <c:pt idx="594">
                        <c:v>11.877687999978662</c:v>
                      </c:pt>
                      <c:pt idx="595">
                        <c:v>11.897439999971539</c:v>
                      </c:pt>
                      <c:pt idx="596">
                        <c:v>11.916213999968022</c:v>
                      </c:pt>
                      <c:pt idx="597">
                        <c:v>11.937914000009187</c:v>
                      </c:pt>
                      <c:pt idx="598">
                        <c:v>11.959724999964237</c:v>
                      </c:pt>
                      <c:pt idx="599">
                        <c:v>11.974500000011176</c:v>
                      </c:pt>
                      <c:pt idx="600">
                        <c:v>11.99824800004717</c:v>
                      </c:pt>
                      <c:pt idx="601">
                        <c:v>12.020645000040531</c:v>
                      </c:pt>
                      <c:pt idx="602">
                        <c:v>12.043259999947622</c:v>
                      </c:pt>
                      <c:pt idx="603">
                        <c:v>12.05533700005617</c:v>
                      </c:pt>
                      <c:pt idx="604">
                        <c:v>12.07939400000032</c:v>
                      </c:pt>
                      <c:pt idx="605">
                        <c:v>12.098935000016354</c:v>
                      </c:pt>
                      <c:pt idx="606">
                        <c:v>12.119303000043146</c:v>
                      </c:pt>
                      <c:pt idx="607">
                        <c:v>12.139199999975972</c:v>
                      </c:pt>
                      <c:pt idx="608">
                        <c:v>12.1603340000147</c:v>
                      </c:pt>
                      <c:pt idx="609">
                        <c:v>12.174230000004172</c:v>
                      </c:pt>
                      <c:pt idx="610">
                        <c:v>12.198280000011437</c:v>
                      </c:pt>
                      <c:pt idx="611">
                        <c:v>12.207722999970429</c:v>
                      </c:pt>
                      <c:pt idx="612">
                        <c:v>13.22004799998831</c:v>
                      </c:pt>
                      <c:pt idx="613">
                        <c:v>13.24011699995026</c:v>
                      </c:pt>
                      <c:pt idx="614">
                        <c:v>13.257121999980882</c:v>
                      </c:pt>
                      <c:pt idx="615">
                        <c:v>13.275652999989688</c:v>
                      </c:pt>
                      <c:pt idx="616">
                        <c:v>13.298133000032976</c:v>
                      </c:pt>
                      <c:pt idx="617">
                        <c:v>13.319132999982685</c:v>
                      </c:pt>
                      <c:pt idx="618">
                        <c:v>13.335878000012599</c:v>
                      </c:pt>
                      <c:pt idx="619">
                        <c:v>13.357037000008859</c:v>
                      </c:pt>
                      <c:pt idx="620">
                        <c:v>13.376021999982186</c:v>
                      </c:pt>
                      <c:pt idx="621">
                        <c:v>13.397098000044934</c:v>
                      </c:pt>
                      <c:pt idx="622">
                        <c:v>13.418146000010893</c:v>
                      </c:pt>
                      <c:pt idx="623">
                        <c:v>13.43653299997095</c:v>
                      </c:pt>
                      <c:pt idx="624">
                        <c:v>13.453209000057541</c:v>
                      </c:pt>
                      <c:pt idx="625">
                        <c:v>13.476950000040233</c:v>
                      </c:pt>
                      <c:pt idx="626">
                        <c:v>13.500144000048749</c:v>
                      </c:pt>
                      <c:pt idx="627">
                        <c:v>13.519515000050887</c:v>
                      </c:pt>
                      <c:pt idx="628">
                        <c:v>13.538922999985516</c:v>
                      </c:pt>
                      <c:pt idx="629">
                        <c:v>13.558486000052653</c:v>
                      </c:pt>
                      <c:pt idx="630">
                        <c:v>13.575662999995984</c:v>
                      </c:pt>
                      <c:pt idx="631">
                        <c:v>13.598042999976315</c:v>
                      </c:pt>
                      <c:pt idx="632">
                        <c:v>13.618756999960169</c:v>
                      </c:pt>
                      <c:pt idx="633">
                        <c:v>13.637269000057131</c:v>
                      </c:pt>
                      <c:pt idx="634">
                        <c:v>13.662229000008665</c:v>
                      </c:pt>
                      <c:pt idx="635">
                        <c:v>13.677821999997832</c:v>
                      </c:pt>
                      <c:pt idx="636">
                        <c:v>13.699972999980673</c:v>
                      </c:pt>
                      <c:pt idx="637">
                        <c:v>13.718635999946855</c:v>
                      </c:pt>
                      <c:pt idx="638">
                        <c:v>13.739010000019334</c:v>
                      </c:pt>
                      <c:pt idx="639">
                        <c:v>13.758065999951214</c:v>
                      </c:pt>
                      <c:pt idx="640">
                        <c:v>13.778072000015527</c:v>
                      </c:pt>
                      <c:pt idx="641">
                        <c:v>13.800885000033304</c:v>
                      </c:pt>
                      <c:pt idx="642">
                        <c:v>13.81836499995552</c:v>
                      </c:pt>
                      <c:pt idx="643">
                        <c:v>13.83857599995099</c:v>
                      </c:pt>
                      <c:pt idx="644">
                        <c:v>13.860917999991216</c:v>
                      </c:pt>
                      <c:pt idx="645">
                        <c:v>13.882851999951527</c:v>
                      </c:pt>
                      <c:pt idx="646">
                        <c:v>13.893901000032201</c:v>
                      </c:pt>
                      <c:pt idx="647">
                        <c:v>13.919747999985702</c:v>
                      </c:pt>
                      <c:pt idx="648">
                        <c:v>13.941151999984868</c:v>
                      </c:pt>
                      <c:pt idx="649">
                        <c:v>13.960019999998622</c:v>
                      </c:pt>
                      <c:pt idx="650">
                        <c:v>13.979615999967791</c:v>
                      </c:pt>
                      <c:pt idx="651">
                        <c:v>13.996159999980591</c:v>
                      </c:pt>
                      <c:pt idx="652">
                        <c:v>14.014455999946222</c:v>
                      </c:pt>
                      <c:pt idx="653">
                        <c:v>14.034763999981806</c:v>
                      </c:pt>
                      <c:pt idx="654">
                        <c:v>14.059989999979734</c:v>
                      </c:pt>
                      <c:pt idx="655">
                        <c:v>14.080242000054568</c:v>
                      </c:pt>
                      <c:pt idx="656">
                        <c:v>14.096809000009671</c:v>
                      </c:pt>
                      <c:pt idx="657">
                        <c:v>14.115546999964863</c:v>
                      </c:pt>
                      <c:pt idx="658">
                        <c:v>14.138761000009254</c:v>
                      </c:pt>
                      <c:pt idx="659">
                        <c:v>14.159331000060774</c:v>
                      </c:pt>
                      <c:pt idx="660">
                        <c:v>14.179967000032775</c:v>
                      </c:pt>
                      <c:pt idx="661">
                        <c:v>14.198669999954291</c:v>
                      </c:pt>
                      <c:pt idx="662">
                        <c:v>14.216108000022359</c:v>
                      </c:pt>
                      <c:pt idx="663">
                        <c:v>14.237989000044763</c:v>
                      </c:pt>
                      <c:pt idx="664">
                        <c:v>14.258068999974057</c:v>
                      </c:pt>
                      <c:pt idx="665">
                        <c:v>14.261306999949738</c:v>
                      </c:pt>
                      <c:pt idx="666">
                        <c:v>14.288960000034422</c:v>
                      </c:pt>
                      <c:pt idx="667">
                        <c:v>14.316625999985263</c:v>
                      </c:pt>
                      <c:pt idx="668">
                        <c:v>14.336644000024535</c:v>
                      </c:pt>
                      <c:pt idx="669">
                        <c:v>14.358586000045761</c:v>
                      </c:pt>
                      <c:pt idx="670">
                        <c:v>14.374229999957606</c:v>
                      </c:pt>
                      <c:pt idx="671">
                        <c:v>14.398834999999963</c:v>
                      </c:pt>
                      <c:pt idx="672">
                        <c:v>14.418438000022434</c:v>
                      </c:pt>
                      <c:pt idx="673">
                        <c:v>14.442501000012271</c:v>
                      </c:pt>
                      <c:pt idx="674">
                        <c:v>14.457906999974512</c:v>
                      </c:pt>
                      <c:pt idx="675">
                        <c:v>14.479560000007041</c:v>
                      </c:pt>
                      <c:pt idx="676">
                        <c:v>14.497545000049286</c:v>
                      </c:pt>
                      <c:pt idx="677">
                        <c:v>14.517507000011392</c:v>
                      </c:pt>
                      <c:pt idx="678">
                        <c:v>14.537884999997914</c:v>
                      </c:pt>
                      <c:pt idx="679">
                        <c:v>14.558447999996133</c:v>
                      </c:pt>
                      <c:pt idx="680">
                        <c:v>14.578062999993563</c:v>
                      </c:pt>
                      <c:pt idx="681">
                        <c:v>14.599275000044145</c:v>
                      </c:pt>
                      <c:pt idx="682">
                        <c:v>14.615068000042811</c:v>
                      </c:pt>
                      <c:pt idx="683">
                        <c:v>14.638410000014119</c:v>
                      </c:pt>
                      <c:pt idx="684">
                        <c:v>14.658902000053786</c:v>
                      </c:pt>
                      <c:pt idx="685">
                        <c:v>14.678826999966986</c:v>
                      </c:pt>
                      <c:pt idx="686">
                        <c:v>14.700656999950297</c:v>
                      </c:pt>
                      <c:pt idx="687">
                        <c:v>14.721520000020973</c:v>
                      </c:pt>
                      <c:pt idx="688">
                        <c:v>14.738786000059918</c:v>
                      </c:pt>
                      <c:pt idx="689">
                        <c:v>14.760519000003114</c:v>
                      </c:pt>
                      <c:pt idx="690">
                        <c:v>14.78124000004027</c:v>
                      </c:pt>
                      <c:pt idx="691">
                        <c:v>14.799402000033297</c:v>
                      </c:pt>
                      <c:pt idx="692">
                        <c:v>14.820554999983869</c:v>
                      </c:pt>
                      <c:pt idx="693">
                        <c:v>14.8263909999514</c:v>
                      </c:pt>
                      <c:pt idx="694">
                        <c:v>14.858939000056125</c:v>
                      </c:pt>
                      <c:pt idx="695">
                        <c:v>14.879405000014231</c:v>
                      </c:pt>
                      <c:pt idx="696">
                        <c:v>14.900785999954678</c:v>
                      </c:pt>
                      <c:pt idx="697">
                        <c:v>14.916397999972105</c:v>
                      </c:pt>
                      <c:pt idx="698">
                        <c:v>14.934911999967881</c:v>
                      </c:pt>
                      <c:pt idx="699">
                        <c:v>14.946536000003107</c:v>
                      </c:pt>
                      <c:pt idx="700">
                        <c:v>14.977782999980263</c:v>
                      </c:pt>
                      <c:pt idx="701">
                        <c:v>14.997696000034921</c:v>
                      </c:pt>
                      <c:pt idx="702">
                        <c:v>15.01763400004711</c:v>
                      </c:pt>
                      <c:pt idx="703">
                        <c:v>15.040232000057586</c:v>
                      </c:pt>
                      <c:pt idx="704">
                        <c:v>15.055918999947608</c:v>
                      </c:pt>
                      <c:pt idx="705">
                        <c:v>15.078855999978259</c:v>
                      </c:pt>
                      <c:pt idx="706">
                        <c:v>15.096017000032589</c:v>
                      </c:pt>
                      <c:pt idx="707">
                        <c:v>15.112391000031494</c:v>
                      </c:pt>
                      <c:pt idx="708">
                        <c:v>15.137778999982402</c:v>
                      </c:pt>
                      <c:pt idx="709">
                        <c:v>15.148583000060171</c:v>
                      </c:pt>
                      <c:pt idx="710">
                        <c:v>15.1738090000581</c:v>
                      </c:pt>
                      <c:pt idx="711">
                        <c:v>15.200148000032641</c:v>
                      </c:pt>
                      <c:pt idx="712">
                        <c:v>15.205819000024348</c:v>
                      </c:pt>
                      <c:pt idx="713">
                        <c:v>15.236586999963038</c:v>
                      </c:pt>
                      <c:pt idx="714">
                        <c:v>15.252348999958485</c:v>
                      </c:pt>
                      <c:pt idx="715">
                        <c:v>15.277441999991424</c:v>
                      </c:pt>
                      <c:pt idx="716">
                        <c:v>15.298822000040673</c:v>
                      </c:pt>
                      <c:pt idx="717">
                        <c:v>15.318197999964468</c:v>
                      </c:pt>
                      <c:pt idx="718">
                        <c:v>15.339789999998175</c:v>
                      </c:pt>
                      <c:pt idx="719">
                        <c:v>15.357323999982327</c:v>
                      </c:pt>
                      <c:pt idx="720">
                        <c:v>15.378313999972306</c:v>
                      </c:pt>
                      <c:pt idx="721">
                        <c:v>15.400353000033647</c:v>
                      </c:pt>
                      <c:pt idx="722">
                        <c:v>15.417888000025414</c:v>
                      </c:pt>
                      <c:pt idx="723">
                        <c:v>15.437705000047572</c:v>
                      </c:pt>
                      <c:pt idx="724">
                        <c:v>15.458893000031821</c:v>
                      </c:pt>
                      <c:pt idx="725">
                        <c:v>15.474484000005759</c:v>
                      </c:pt>
                      <c:pt idx="726">
                        <c:v>15.501121000037529</c:v>
                      </c:pt>
                      <c:pt idx="727">
                        <c:v>15.520025999983773</c:v>
                      </c:pt>
                      <c:pt idx="728">
                        <c:v>15.535516000003554</c:v>
                      </c:pt>
                      <c:pt idx="729">
                        <c:v>15.55438900005538</c:v>
                      </c:pt>
                      <c:pt idx="730">
                        <c:v>15.580456999945454</c:v>
                      </c:pt>
                      <c:pt idx="731">
                        <c:v>15.599491000059061</c:v>
                      </c:pt>
                      <c:pt idx="732">
                        <c:v>15.616198000032455</c:v>
                      </c:pt>
                      <c:pt idx="733">
                        <c:v>15.639761000056751</c:v>
                      </c:pt>
                      <c:pt idx="734">
                        <c:v>15.659464000025764</c:v>
                      </c:pt>
                      <c:pt idx="735">
                        <c:v>15.679271999979392</c:v>
                      </c:pt>
                      <c:pt idx="736">
                        <c:v>15.701322000008076</c:v>
                      </c:pt>
                      <c:pt idx="737">
                        <c:v>15.720014999969862</c:v>
                      </c:pt>
                      <c:pt idx="738">
                        <c:v>15.740377999958582</c:v>
                      </c:pt>
                      <c:pt idx="739">
                        <c:v>15.754864000016823</c:v>
                      </c:pt>
                      <c:pt idx="740">
                        <c:v>15.780358999967575</c:v>
                      </c:pt>
                      <c:pt idx="741">
                        <c:v>15.799850999959745</c:v>
                      </c:pt>
                      <c:pt idx="742">
                        <c:v>15.814977000001818</c:v>
                      </c:pt>
                      <c:pt idx="743">
                        <c:v>15.838019000017084</c:v>
                      </c:pt>
                      <c:pt idx="744">
                        <c:v>15.85659800004214</c:v>
                      </c:pt>
                      <c:pt idx="745">
                        <c:v>15.880145999952219</c:v>
                      </c:pt>
                      <c:pt idx="746">
                        <c:v>15.900799000053667</c:v>
                      </c:pt>
                      <c:pt idx="747">
                        <c:v>15.915092000039294</c:v>
                      </c:pt>
                      <c:pt idx="748">
                        <c:v>15.942188999964856</c:v>
                      </c:pt>
                      <c:pt idx="749">
                        <c:v>15.957364000030793</c:v>
                      </c:pt>
                      <c:pt idx="750">
                        <c:v>15.976502000004984</c:v>
                      </c:pt>
                      <c:pt idx="751">
                        <c:v>15.992379999952391</c:v>
                      </c:pt>
                      <c:pt idx="752">
                        <c:v>16.019227999961004</c:v>
                      </c:pt>
                      <c:pt idx="753">
                        <c:v>16.036949999979697</c:v>
                      </c:pt>
                      <c:pt idx="754">
                        <c:v>16.056478000013158</c:v>
                      </c:pt>
                      <c:pt idx="755">
                        <c:v>16.076236000051722</c:v>
                      </c:pt>
                      <c:pt idx="756">
                        <c:v>16.099424000014551</c:v>
                      </c:pt>
                      <c:pt idx="757">
                        <c:v>16.117109999991953</c:v>
                      </c:pt>
                      <c:pt idx="758">
                        <c:v>16.137319999979809</c:v>
                      </c:pt>
                      <c:pt idx="759">
                        <c:v>16.156318000052124</c:v>
                      </c:pt>
                      <c:pt idx="760">
                        <c:v>16.177040999988094</c:v>
                      </c:pt>
                      <c:pt idx="761">
                        <c:v>16.197133000008762</c:v>
                      </c:pt>
                      <c:pt idx="762">
                        <c:v>16.204983999952674</c:v>
                      </c:pt>
                      <c:pt idx="763">
                        <c:v>16.256551000056788</c:v>
                      </c:pt>
                      <c:pt idx="764">
                        <c:v>16.278186999959871</c:v>
                      </c:pt>
                      <c:pt idx="765">
                        <c:v>16.297906000050716</c:v>
                      </c:pt>
                      <c:pt idx="766">
                        <c:v>16.312999999965541</c:v>
                      </c:pt>
                      <c:pt idx="767">
                        <c:v>16.338151999982074</c:v>
                      </c:pt>
                      <c:pt idx="768">
                        <c:v>16.359898000024259</c:v>
                      </c:pt>
                      <c:pt idx="769">
                        <c:v>16.380971999955364</c:v>
                      </c:pt>
                      <c:pt idx="770">
                        <c:v>16.399197999970056</c:v>
                      </c:pt>
                      <c:pt idx="771">
                        <c:v>16.413465999998152</c:v>
                      </c:pt>
                      <c:pt idx="772">
                        <c:v>16.437286000000313</c:v>
                      </c:pt>
                      <c:pt idx="773">
                        <c:v>16.448547999956645</c:v>
                      </c:pt>
                      <c:pt idx="774">
                        <c:v>16.480741000035778</c:v>
                      </c:pt>
                      <c:pt idx="775">
                        <c:v>16.499774000025354</c:v>
                      </c:pt>
                      <c:pt idx="776">
                        <c:v>16.520905000041239</c:v>
                      </c:pt>
                      <c:pt idx="777">
                        <c:v>16.534540000022389</c:v>
                      </c:pt>
                      <c:pt idx="778">
                        <c:v>16.559224999975413</c:v>
                      </c:pt>
                      <c:pt idx="779">
                        <c:v>16.579764000023715</c:v>
                      </c:pt>
                      <c:pt idx="780">
                        <c:v>16.599221999989823</c:v>
                      </c:pt>
                      <c:pt idx="781">
                        <c:v>16.619829999981448</c:v>
                      </c:pt>
                      <c:pt idx="782">
                        <c:v>16.637060999986716</c:v>
                      </c:pt>
                      <c:pt idx="783">
                        <c:v>16.655086999991909</c:v>
                      </c:pt>
                      <c:pt idx="784">
                        <c:v>16.683544000028633</c:v>
                      </c:pt>
                      <c:pt idx="785">
                        <c:v>16.700412999955006</c:v>
                      </c:pt>
                      <c:pt idx="786">
                        <c:v>16.720657999976538</c:v>
                      </c:pt>
                      <c:pt idx="787">
                        <c:v>16.738455999991857</c:v>
                      </c:pt>
                      <c:pt idx="788">
                        <c:v>16.760067000053823</c:v>
                      </c:pt>
                      <c:pt idx="789">
                        <c:v>16.778659999952652</c:v>
                      </c:pt>
                      <c:pt idx="790">
                        <c:v>16.797326000058092</c:v>
                      </c:pt>
                      <c:pt idx="791">
                        <c:v>16.820349000045098</c:v>
                      </c:pt>
                      <c:pt idx="792">
                        <c:v>16.834425000008196</c:v>
                      </c:pt>
                      <c:pt idx="793">
                        <c:v>16.851124000037089</c:v>
                      </c:pt>
                      <c:pt idx="794">
                        <c:v>16.870889000012539</c:v>
                      </c:pt>
                      <c:pt idx="795">
                        <c:v>16.893969999975525</c:v>
                      </c:pt>
                      <c:pt idx="796">
                        <c:v>16.91853899997659</c:v>
                      </c:pt>
                      <c:pt idx="797">
                        <c:v>16.940676999976858</c:v>
                      </c:pt>
                      <c:pt idx="798">
                        <c:v>16.960233999998309</c:v>
                      </c:pt>
                      <c:pt idx="799">
                        <c:v>16.970233000000007</c:v>
                      </c:pt>
                      <c:pt idx="800">
                        <c:v>17.000850999960676</c:v>
                      </c:pt>
                      <c:pt idx="801">
                        <c:v>17.017356000025757</c:v>
                      </c:pt>
                      <c:pt idx="802">
                        <c:v>17.040408000000753</c:v>
                      </c:pt>
                      <c:pt idx="803">
                        <c:v>17.052445000037551</c:v>
                      </c:pt>
                      <c:pt idx="804">
                        <c:v>17.07756700005848</c:v>
                      </c:pt>
                      <c:pt idx="805">
                        <c:v>17.097797999973409</c:v>
                      </c:pt>
                      <c:pt idx="806">
                        <c:v>17.119386999984272</c:v>
                      </c:pt>
                      <c:pt idx="807">
                        <c:v>17.134045999962837</c:v>
                      </c:pt>
                      <c:pt idx="808">
                        <c:v>17.15879799996037</c:v>
                      </c:pt>
                      <c:pt idx="809">
                        <c:v>17.178751999977976</c:v>
                      </c:pt>
                      <c:pt idx="810">
                        <c:v>17.19907900004182</c:v>
                      </c:pt>
                      <c:pt idx="811">
                        <c:v>17.220295000006445</c:v>
                      </c:pt>
                      <c:pt idx="812">
                        <c:v>17.237459999974817</c:v>
                      </c:pt>
                      <c:pt idx="813">
                        <c:v>17.255583000020124</c:v>
                      </c:pt>
                      <c:pt idx="814">
                        <c:v>17.278372999979183</c:v>
                      </c:pt>
                      <c:pt idx="815">
                        <c:v>17.297448000055738</c:v>
                      </c:pt>
                      <c:pt idx="816">
                        <c:v>17.319045000011101</c:v>
                      </c:pt>
                      <c:pt idx="817">
                        <c:v>17.340929000056349</c:v>
                      </c:pt>
                      <c:pt idx="818">
                        <c:v>17.36108000006061</c:v>
                      </c:pt>
                      <c:pt idx="819">
                        <c:v>17.366758999996819</c:v>
                      </c:pt>
                      <c:pt idx="820">
                        <c:v>17.399179000058211</c:v>
                      </c:pt>
                      <c:pt idx="821">
                        <c:v>17.418662999989465</c:v>
                      </c:pt>
                      <c:pt idx="822">
                        <c:v>17.434948000009172</c:v>
                      </c:pt>
                      <c:pt idx="823">
                        <c:v>17.450983999995515</c:v>
                      </c:pt>
                      <c:pt idx="824">
                        <c:v>17.475072999950498</c:v>
                      </c:pt>
                      <c:pt idx="825">
                        <c:v>17.501255000010133</c:v>
                      </c:pt>
                      <c:pt idx="826">
                        <c:v>17.519790000049397</c:v>
                      </c:pt>
                      <c:pt idx="827">
                        <c:v>17.54086800001096</c:v>
                      </c:pt>
                      <c:pt idx="828">
                        <c:v>17.580898000043817</c:v>
                      </c:pt>
                      <c:pt idx="829">
                        <c:v>17.600923000019975</c:v>
                      </c:pt>
                      <c:pt idx="830">
                        <c:v>17.605683999950998</c:v>
                      </c:pt>
                      <c:pt idx="831">
                        <c:v>17.641462999978103</c:v>
                      </c:pt>
                      <c:pt idx="832">
                        <c:v>17.655726999975741</c:v>
                      </c:pt>
                      <c:pt idx="833">
                        <c:v>17.682215000037104</c:v>
                      </c:pt>
                      <c:pt idx="834">
                        <c:v>17.692640000022948</c:v>
                      </c:pt>
                      <c:pt idx="835">
                        <c:v>17.718819999950938</c:v>
                      </c:pt>
                      <c:pt idx="836">
                        <c:v>17.722640000050887</c:v>
                      </c:pt>
                      <c:pt idx="837">
                        <c:v>17.760428000008687</c:v>
                      </c:pt>
                      <c:pt idx="838">
                        <c:v>17.776737999985926</c:v>
                      </c:pt>
                      <c:pt idx="839">
                        <c:v>17.796960999956354</c:v>
                      </c:pt>
                      <c:pt idx="840">
                        <c:v>17.817629000055604</c:v>
                      </c:pt>
                      <c:pt idx="841">
                        <c:v>17.830355999991298</c:v>
                      </c:pt>
                      <c:pt idx="842">
                        <c:v>17.859133000019938</c:v>
                      </c:pt>
                      <c:pt idx="843">
                        <c:v>17.863081000046805</c:v>
                      </c:pt>
                      <c:pt idx="844">
                        <c:v>17.895771999959834</c:v>
                      </c:pt>
                      <c:pt idx="845">
                        <c:v>17.918359000002965</c:v>
                      </c:pt>
                      <c:pt idx="846">
                        <c:v>17.930678999982774</c:v>
                      </c:pt>
                      <c:pt idx="847">
                        <c:v>17.974845999968238</c:v>
                      </c:pt>
                      <c:pt idx="848">
                        <c:v>18.035986999981105</c:v>
                      </c:pt>
                      <c:pt idx="849">
                        <c:v>18.048733999952674</c:v>
                      </c:pt>
                      <c:pt idx="850">
                        <c:v>18.189189999946393</c:v>
                      </c:pt>
                      <c:pt idx="851">
                        <c:v>18.248314999975264</c:v>
                      </c:pt>
                      <c:pt idx="852">
                        <c:v>18.273756999988109</c:v>
                      </c:pt>
                      <c:pt idx="853">
                        <c:v>18.290812000050209</c:v>
                      </c:pt>
                      <c:pt idx="854">
                        <c:v>18.319213000009768</c:v>
                      </c:pt>
                      <c:pt idx="855">
                        <c:v>18.325282000005245</c:v>
                      </c:pt>
                      <c:pt idx="856">
                        <c:v>18.399959999951534</c:v>
                      </c:pt>
                      <c:pt idx="857">
                        <c:v>18.460544000030495</c:v>
                      </c:pt>
                      <c:pt idx="858">
                        <c:v>18.468537000007927</c:v>
                      </c:pt>
                      <c:pt idx="859">
                        <c:v>18.512057999963872</c:v>
                      </c:pt>
                      <c:pt idx="860">
                        <c:v>18.537618999951519</c:v>
                      </c:pt>
                      <c:pt idx="861">
                        <c:v>18.573934999993071</c:v>
                      </c:pt>
                      <c:pt idx="862">
                        <c:v>18.595721999998204</c:v>
                      </c:pt>
                      <c:pt idx="863">
                        <c:v>18.620116999954917</c:v>
                      </c:pt>
                      <c:pt idx="864">
                        <c:v>18.639640999957919</c:v>
                      </c:pt>
                      <c:pt idx="865">
                        <c:v>18.656548999948427</c:v>
                      </c:pt>
                      <c:pt idx="866">
                        <c:v>18.717066999990493</c:v>
                      </c:pt>
                      <c:pt idx="867">
                        <c:v>18.721483999979682</c:v>
                      </c:pt>
                      <c:pt idx="868">
                        <c:v>18.799987999955192</c:v>
                      </c:pt>
                      <c:pt idx="869">
                        <c:v>18.817612000042573</c:v>
                      </c:pt>
                      <c:pt idx="870">
                        <c:v>18.83824499999173</c:v>
                      </c:pt>
                      <c:pt idx="871">
                        <c:v>18.858725000056438</c:v>
                      </c:pt>
                      <c:pt idx="872">
                        <c:v>18.869736999971792</c:v>
                      </c:pt>
                      <c:pt idx="873">
                        <c:v>18.898768999963067</c:v>
                      </c:pt>
                      <c:pt idx="874">
                        <c:v>18.939523000037298</c:v>
                      </c:pt>
                      <c:pt idx="875">
                        <c:v>18.955955000012182</c:v>
                      </c:pt>
                      <c:pt idx="876">
                        <c:v>18.97767599998042</c:v>
                      </c:pt>
                      <c:pt idx="877">
                        <c:v>18.989283000002615</c:v>
                      </c:pt>
                      <c:pt idx="878">
                        <c:v>19.004171999986283</c:v>
                      </c:pt>
                      <c:pt idx="879">
                        <c:v>19.060641000047326</c:v>
                      </c:pt>
                      <c:pt idx="880">
                        <c:v>19.078301000059582</c:v>
                      </c:pt>
                      <c:pt idx="881">
                        <c:v>19.138205999974161</c:v>
                      </c:pt>
                      <c:pt idx="882">
                        <c:v>19.146143999998458</c:v>
                      </c:pt>
                      <c:pt idx="883">
                        <c:v>19.198949999990873</c:v>
                      </c:pt>
                      <c:pt idx="884">
                        <c:v>19.215732999960892</c:v>
                      </c:pt>
                      <c:pt idx="885">
                        <c:v>19.280423999996856</c:v>
                      </c:pt>
                      <c:pt idx="886">
                        <c:v>19.285075000021607</c:v>
                      </c:pt>
                      <c:pt idx="887">
                        <c:v>19.338271999964491</c:v>
                      </c:pt>
                      <c:pt idx="888">
                        <c:v>19.341726999962702</c:v>
                      </c:pt>
                      <c:pt idx="889">
                        <c:v>19.426723000011407</c:v>
                      </c:pt>
                      <c:pt idx="890">
                        <c:v>19.477086000028066</c:v>
                      </c:pt>
                      <c:pt idx="891">
                        <c:v>19.484514000010677</c:v>
                      </c:pt>
                      <c:pt idx="892">
                        <c:v>19.54977499996312</c:v>
                      </c:pt>
                      <c:pt idx="893">
                        <c:v>19.622833000030369</c:v>
                      </c:pt>
                      <c:pt idx="894">
                        <c:v>19.698226999957114</c:v>
                      </c:pt>
                      <c:pt idx="895">
                        <c:v>19.758548000012524</c:v>
                      </c:pt>
                      <c:pt idx="896">
                        <c:v>19.764374000020325</c:v>
                      </c:pt>
                      <c:pt idx="897">
                        <c:v>19.894479000009596</c:v>
                      </c:pt>
                      <c:pt idx="898">
                        <c:v>19.906099000014365</c:v>
                      </c:pt>
                      <c:pt idx="899">
                        <c:v>19.953943999949843</c:v>
                      </c:pt>
                      <c:pt idx="900">
                        <c:v>19.974267999990843</c:v>
                      </c:pt>
                      <c:pt idx="901">
                        <c:v>20.033270000014454</c:v>
                      </c:pt>
                      <c:pt idx="902">
                        <c:v>20.044191000051796</c:v>
                      </c:pt>
                      <c:pt idx="903">
                        <c:v>20.112563999951817</c:v>
                      </c:pt>
                      <c:pt idx="904">
                        <c:v>20.240775999962352</c:v>
                      </c:pt>
                      <c:pt idx="905">
                        <c:v>20.248760999995284</c:v>
                      </c:pt>
                      <c:pt idx="906">
                        <c:v>20.312653000000864</c:v>
                      </c:pt>
                      <c:pt idx="907">
                        <c:v>20.376558999996632</c:v>
                      </c:pt>
                      <c:pt idx="908">
                        <c:v>20.389612999977544</c:v>
                      </c:pt>
                      <c:pt idx="909">
                        <c:v>20.426218000007793</c:v>
                      </c:pt>
                      <c:pt idx="910">
                        <c:v>20.455977999954484</c:v>
                      </c:pt>
                      <c:pt idx="911">
                        <c:v>20.477411000058055</c:v>
                      </c:pt>
                      <c:pt idx="912">
                        <c:v>20.487330000032671</c:v>
                      </c:pt>
                      <c:pt idx="913">
                        <c:v>20.540605999995023</c:v>
                      </c:pt>
                      <c:pt idx="914">
                        <c:v>20.557864999980666</c:v>
                      </c:pt>
                      <c:pt idx="915">
                        <c:v>20.579106000019237</c:v>
                      </c:pt>
                      <c:pt idx="916">
                        <c:v>20.581728999968618</c:v>
                      </c:pt>
                      <c:pt idx="917">
                        <c:v>20.638386999955401</c:v>
                      </c:pt>
                      <c:pt idx="918">
                        <c:v>20.650130999973044</c:v>
                      </c:pt>
                      <c:pt idx="919">
                        <c:v>20.720130000030622</c:v>
                      </c:pt>
                      <c:pt idx="920">
                        <c:v>20.778270000009798</c:v>
                      </c:pt>
                      <c:pt idx="921">
                        <c:v>20.785678999964148</c:v>
                      </c:pt>
                      <c:pt idx="922">
                        <c:v>20.858347999979742</c:v>
                      </c:pt>
                      <c:pt idx="923">
                        <c:v>20.92739900003653</c:v>
                      </c:pt>
                      <c:pt idx="924">
                        <c:v>20.9918319999706</c:v>
                      </c:pt>
                      <c:pt idx="925">
                        <c:v>21.057593000004999</c:v>
                      </c:pt>
                      <c:pt idx="926">
                        <c:v>21.061274999985471</c:v>
                      </c:pt>
                      <c:pt idx="927">
                        <c:v>21.135755999945104</c:v>
                      </c:pt>
                      <c:pt idx="928">
                        <c:v>21.264138999977149</c:v>
                      </c:pt>
                      <c:pt idx="929">
                        <c:v>21.345024000038393</c:v>
                      </c:pt>
                      <c:pt idx="930">
                        <c:v>21.539846000028774</c:v>
                      </c:pt>
                      <c:pt idx="931">
                        <c:v>21.669944999972358</c:v>
                      </c:pt>
                      <c:pt idx="932">
                        <c:v>21.688155999989249</c:v>
                      </c:pt>
                      <c:pt idx="933">
                        <c:v>21.797623999998905</c:v>
                      </c:pt>
                      <c:pt idx="934">
                        <c:v>21.819071999983862</c:v>
                      </c:pt>
                      <c:pt idx="935">
                        <c:v>21.837855000048876</c:v>
                      </c:pt>
                      <c:pt idx="936">
                        <c:v>21.856757999979891</c:v>
                      </c:pt>
                      <c:pt idx="937">
                        <c:v>21.877560000051744</c:v>
                      </c:pt>
                      <c:pt idx="938">
                        <c:v>21.901154999970458</c:v>
                      </c:pt>
                      <c:pt idx="939">
                        <c:v>21.919161999947391</c:v>
                      </c:pt>
                      <c:pt idx="940">
                        <c:v>21.977858999976888</c:v>
                      </c:pt>
                      <c:pt idx="941">
                        <c:v>21.997864000033587</c:v>
                      </c:pt>
                      <c:pt idx="942">
                        <c:v>22.021810999955051</c:v>
                      </c:pt>
                      <c:pt idx="943">
                        <c:v>22.084292000043206</c:v>
                      </c:pt>
                      <c:pt idx="944">
                        <c:v>22.137717999983579</c:v>
                      </c:pt>
                      <c:pt idx="945">
                        <c:v>22.207644999958575</c:v>
                      </c:pt>
                      <c:pt idx="946">
                        <c:v>22.228203000035137</c:v>
                      </c:pt>
                      <c:pt idx="947">
                        <c:v>22.565714000025764</c:v>
                      </c:pt>
                      <c:pt idx="948">
                        <c:v>22.620762999984436</c:v>
                      </c:pt>
                      <c:pt idx="949">
                        <c:v>22.64454799995292</c:v>
                      </c:pt>
                      <c:pt idx="950">
                        <c:v>22.762974999961443</c:v>
                      </c:pt>
                      <c:pt idx="951">
                        <c:v>22.805012000026181</c:v>
                      </c:pt>
                      <c:pt idx="952">
                        <c:v>22.833064000005834</c:v>
                      </c:pt>
                      <c:pt idx="953">
                        <c:v>22.879277999978513</c:v>
                      </c:pt>
                      <c:pt idx="954">
                        <c:v>22.909979999996722</c:v>
                      </c:pt>
                      <c:pt idx="955">
                        <c:v>22.927427000016905</c:v>
                      </c:pt>
                      <c:pt idx="956">
                        <c:v>22.946603000047617</c:v>
                      </c:pt>
                      <c:pt idx="957">
                        <c:v>22.969708999968134</c:v>
                      </c:pt>
                      <c:pt idx="958">
                        <c:v>23.017825999995694</c:v>
                      </c:pt>
                      <c:pt idx="959">
                        <c:v>23.038371999980882</c:v>
                      </c:pt>
                      <c:pt idx="960">
                        <c:v>23.05620800005272</c:v>
                      </c:pt>
                      <c:pt idx="961">
                        <c:v>23.085990000050515</c:v>
                      </c:pt>
                      <c:pt idx="962">
                        <c:v>23.107086000032723</c:v>
                      </c:pt>
                      <c:pt idx="963">
                        <c:v>23.1420559999533</c:v>
                      </c:pt>
                      <c:pt idx="964">
                        <c:v>23.150542999967001</c:v>
                      </c:pt>
                      <c:pt idx="965">
                        <c:v>23.173085000016727</c:v>
                      </c:pt>
                      <c:pt idx="966">
                        <c:v>23.190690999967046</c:v>
                      </c:pt>
                      <c:pt idx="967">
                        <c:v>23.20886699995026</c:v>
                      </c:pt>
                      <c:pt idx="968">
                        <c:v>23.226861999952234</c:v>
                      </c:pt>
                      <c:pt idx="969">
                        <c:v>23.256098999991082</c:v>
                      </c:pt>
                      <c:pt idx="970">
                        <c:v>23.276680000009947</c:v>
                      </c:pt>
                      <c:pt idx="971">
                        <c:v>23.304895999957807</c:v>
                      </c:pt>
                      <c:pt idx="972">
                        <c:v>23.335131000028923</c:v>
                      </c:pt>
                      <c:pt idx="973">
                        <c:v>23.353597000008449</c:v>
                      </c:pt>
                      <c:pt idx="974">
                        <c:v>23.372410999960266</c:v>
                      </c:pt>
                      <c:pt idx="975">
                        <c:v>23.390097999945283</c:v>
                      </c:pt>
                      <c:pt idx="976">
                        <c:v>23.413437000010163</c:v>
                      </c:pt>
                      <c:pt idx="977">
                        <c:v>23.439482999965549</c:v>
                      </c:pt>
                      <c:pt idx="978">
                        <c:v>23.461100999964401</c:v>
                      </c:pt>
                      <c:pt idx="979">
                        <c:v>23.477679000003263</c:v>
                      </c:pt>
                      <c:pt idx="980">
                        <c:v>23.494784999988042</c:v>
                      </c:pt>
                      <c:pt idx="981">
                        <c:v>23.514047999982722</c:v>
                      </c:pt>
                      <c:pt idx="982">
                        <c:v>23.524028999963775</c:v>
                      </c:pt>
                      <c:pt idx="983">
                        <c:v>23.558399999979883</c:v>
                      </c:pt>
                      <c:pt idx="984">
                        <c:v>23.571070999954827</c:v>
                      </c:pt>
                      <c:pt idx="985">
                        <c:v>23.598748999997042</c:v>
                      </c:pt>
                      <c:pt idx="986">
                        <c:v>23.621198000037111</c:v>
                      </c:pt>
                      <c:pt idx="987">
                        <c:v>23.639794999966398</c:v>
                      </c:pt>
                      <c:pt idx="988">
                        <c:v>23.655273000011221</c:v>
                      </c:pt>
                      <c:pt idx="989">
                        <c:v>23.676652000052854</c:v>
                      </c:pt>
                      <c:pt idx="990">
                        <c:v>23.697388999979012</c:v>
                      </c:pt>
                      <c:pt idx="991">
                        <c:v>23.719962000031956</c:v>
                      </c:pt>
                      <c:pt idx="992">
                        <c:v>23.74033399997279</c:v>
                      </c:pt>
                      <c:pt idx="993">
                        <c:v>23.760005000047386</c:v>
                      </c:pt>
                      <c:pt idx="994">
                        <c:v>23.781294999993406</c:v>
                      </c:pt>
                      <c:pt idx="995">
                        <c:v>23.796928999945521</c:v>
                      </c:pt>
                      <c:pt idx="996">
                        <c:v>23.8185260000173</c:v>
                      </c:pt>
                      <c:pt idx="997">
                        <c:v>23.837350000045262</c:v>
                      </c:pt>
                      <c:pt idx="998">
                        <c:v>23.859599999967031</c:v>
                      </c:pt>
                      <c:pt idx="999">
                        <c:v>23.873235999955796</c:v>
                      </c:pt>
                      <c:pt idx="1000">
                        <c:v>23.898435999988578</c:v>
                      </c:pt>
                      <c:pt idx="1001">
                        <c:v>23.919511000043713</c:v>
                      </c:pt>
                      <c:pt idx="1002">
                        <c:v>23.939341000048444</c:v>
                      </c:pt>
                      <c:pt idx="1003">
                        <c:v>23.957135000033304</c:v>
                      </c:pt>
                      <c:pt idx="1004">
                        <c:v>23.97776200005319</c:v>
                      </c:pt>
                      <c:pt idx="1005">
                        <c:v>23.99878699996043</c:v>
                      </c:pt>
                      <c:pt idx="1006">
                        <c:v>24.018016000045463</c:v>
                      </c:pt>
                      <c:pt idx="1007">
                        <c:v>24.037609999999404</c:v>
                      </c:pt>
                      <c:pt idx="1008">
                        <c:v>24.053442999953404</c:v>
                      </c:pt>
                      <c:pt idx="1009">
                        <c:v>24.078549999976531</c:v>
                      </c:pt>
                      <c:pt idx="1010">
                        <c:v>24.09851499996148</c:v>
                      </c:pt>
                      <c:pt idx="1011">
                        <c:v>24.119320999947377</c:v>
                      </c:pt>
                      <c:pt idx="1012">
                        <c:v>24.128544999985024</c:v>
                      </c:pt>
                      <c:pt idx="1013">
                        <c:v>24.159022000036202</c:v>
                      </c:pt>
                      <c:pt idx="1014">
                        <c:v>24.18057399999816</c:v>
                      </c:pt>
                      <c:pt idx="1015">
                        <c:v>24.201141000026837</c:v>
                      </c:pt>
                      <c:pt idx="1016">
                        <c:v>24.220439000055194</c:v>
                      </c:pt>
                      <c:pt idx="1017">
                        <c:v>24.23891299997922</c:v>
                      </c:pt>
                      <c:pt idx="1018">
                        <c:v>24.254562000045553</c:v>
                      </c:pt>
                      <c:pt idx="1019">
                        <c:v>24.279747999971732</c:v>
                      </c:pt>
                      <c:pt idx="1020">
                        <c:v>24.299044999992475</c:v>
                      </c:pt>
                      <c:pt idx="1021">
                        <c:v>24.320054000010714</c:v>
                      </c:pt>
                      <c:pt idx="1022">
                        <c:v>24.340627999976277</c:v>
                      </c:pt>
                      <c:pt idx="1023">
                        <c:v>24.36161100002937</c:v>
                      </c:pt>
                      <c:pt idx="1024">
                        <c:v>24.38167000003159</c:v>
                      </c:pt>
                      <c:pt idx="1025">
                        <c:v>24.395274000009522</c:v>
                      </c:pt>
                      <c:pt idx="1026">
                        <c:v>24.416249000001699</c:v>
                      </c:pt>
                      <c:pt idx="1027">
                        <c:v>24.436786000034772</c:v>
                      </c:pt>
                      <c:pt idx="1028">
                        <c:v>24.460349999950267</c:v>
                      </c:pt>
                      <c:pt idx="1029">
                        <c:v>24.481169000035152</c:v>
                      </c:pt>
                      <c:pt idx="1030">
                        <c:v>24.498374999966472</c:v>
                      </c:pt>
                      <c:pt idx="1031">
                        <c:v>24.515399000025354</c:v>
                      </c:pt>
                      <c:pt idx="1032">
                        <c:v>24.536852000048384</c:v>
                      </c:pt>
                      <c:pt idx="1033">
                        <c:v>24.559096000040881</c:v>
                      </c:pt>
                      <c:pt idx="1034">
                        <c:v>24.580848000012338</c:v>
                      </c:pt>
                      <c:pt idx="1035">
                        <c:v>24.59741699998267</c:v>
                      </c:pt>
                      <c:pt idx="1036">
                        <c:v>24.61650899995584</c:v>
                      </c:pt>
                      <c:pt idx="1037">
                        <c:v>24.640440999995917</c:v>
                      </c:pt>
                      <c:pt idx="1038">
                        <c:v>24.657232000026852</c:v>
                      </c:pt>
                      <c:pt idx="1039">
                        <c:v>24.678910000016913</c:v>
                      </c:pt>
                      <c:pt idx="1040">
                        <c:v>24.699159999960102</c:v>
                      </c:pt>
                      <c:pt idx="1041">
                        <c:v>24.719838000019081</c:v>
                      </c:pt>
                      <c:pt idx="1042">
                        <c:v>24.731899000005797</c:v>
                      </c:pt>
                      <c:pt idx="1043">
                        <c:v>24.757472999976017</c:v>
                      </c:pt>
                      <c:pt idx="1044">
                        <c:v>24.773432999965735</c:v>
                      </c:pt>
                      <c:pt idx="1045">
                        <c:v>24.792139000026509</c:v>
                      </c:pt>
                      <c:pt idx="1046">
                        <c:v>24.820835000020452</c:v>
                      </c:pt>
                      <c:pt idx="1047">
                        <c:v>24.838818000047468</c:v>
                      </c:pt>
                      <c:pt idx="1048">
                        <c:v>24.858812000020407</c:v>
                      </c:pt>
                      <c:pt idx="1049">
                        <c:v>24.877723000012338</c:v>
                      </c:pt>
                      <c:pt idx="1050">
                        <c:v>24.897395999985747</c:v>
                      </c:pt>
                      <c:pt idx="1051">
                        <c:v>24.917826000018977</c:v>
                      </c:pt>
                      <c:pt idx="1052">
                        <c:v>24.937768999952823</c:v>
                      </c:pt>
                      <c:pt idx="1053">
                        <c:v>24.958321999991313</c:v>
                      </c:pt>
                      <c:pt idx="1054">
                        <c:v>24.980337999993935</c:v>
                      </c:pt>
                      <c:pt idx="1055">
                        <c:v>24.998389999964274</c:v>
                      </c:pt>
                      <c:pt idx="1056">
                        <c:v>25.019504999974743</c:v>
                      </c:pt>
                      <c:pt idx="1057">
                        <c:v>25.03827200003434</c:v>
                      </c:pt>
                      <c:pt idx="1058">
                        <c:v>25.059668999980204</c:v>
                      </c:pt>
                      <c:pt idx="1059">
                        <c:v>25.064132999978028</c:v>
                      </c:pt>
                      <c:pt idx="1060">
                        <c:v>25.102131000021473</c:v>
                      </c:pt>
                      <c:pt idx="1061">
                        <c:v>25.116849999991246</c:v>
                      </c:pt>
                      <c:pt idx="1062">
                        <c:v>25.138741999980994</c:v>
                      </c:pt>
                      <c:pt idx="1063">
                        <c:v>25.159908000030555</c:v>
                      </c:pt>
                      <c:pt idx="1064">
                        <c:v>25.179670999990776</c:v>
                      </c:pt>
                      <c:pt idx="1065">
                        <c:v>25.199343999964185</c:v>
                      </c:pt>
                      <c:pt idx="1066">
                        <c:v>25.214797000051476</c:v>
                      </c:pt>
                      <c:pt idx="1067">
                        <c:v>25.235064000007696</c:v>
                      </c:pt>
                      <c:pt idx="1068">
                        <c:v>25.26001600001473</c:v>
                      </c:pt>
                      <c:pt idx="1069">
                        <c:v>25.278132000006735</c:v>
                      </c:pt>
                      <c:pt idx="1070">
                        <c:v>25.300953999976628</c:v>
                      </c:pt>
                      <c:pt idx="1071">
                        <c:v>25.317077000043355</c:v>
                      </c:pt>
                      <c:pt idx="1072">
                        <c:v>25.335580999962986</c:v>
                      </c:pt>
                      <c:pt idx="1073">
                        <c:v>25.35561400000006</c:v>
                      </c:pt>
                      <c:pt idx="1074">
                        <c:v>25.380937000038102</c:v>
                      </c:pt>
                      <c:pt idx="1075">
                        <c:v>25.400464999955148</c:v>
                      </c:pt>
                      <c:pt idx="1076">
                        <c:v>25.418337999959476</c:v>
                      </c:pt>
                      <c:pt idx="1077">
                        <c:v>25.436929999967106</c:v>
                      </c:pt>
                      <c:pt idx="1078">
                        <c:v>25.460253000026569</c:v>
                      </c:pt>
                      <c:pt idx="1079">
                        <c:v>25.47241699998267</c:v>
                      </c:pt>
                      <c:pt idx="1080">
                        <c:v>25.496810000040568</c:v>
                      </c:pt>
                      <c:pt idx="1081">
                        <c:v>25.517419000039808</c:v>
                      </c:pt>
                      <c:pt idx="1082">
                        <c:v>25.538349000038579</c:v>
                      </c:pt>
                      <c:pt idx="1083">
                        <c:v>25.556418000021949</c:v>
                      </c:pt>
                      <c:pt idx="1084">
                        <c:v>25.577581000048667</c:v>
                      </c:pt>
                      <c:pt idx="1085">
                        <c:v>25.596664999960922</c:v>
                      </c:pt>
                      <c:pt idx="1086">
                        <c:v>25.620589999947697</c:v>
                      </c:pt>
                      <c:pt idx="1087">
                        <c:v>25.637141000013798</c:v>
                      </c:pt>
                      <c:pt idx="1088">
                        <c:v>25.658338999957778</c:v>
                      </c:pt>
                      <c:pt idx="1089">
                        <c:v>25.677109000040218</c:v>
                      </c:pt>
                      <c:pt idx="1090">
                        <c:v>25.697991000022739</c:v>
                      </c:pt>
                      <c:pt idx="1091">
                        <c:v>25.712443000054918</c:v>
                      </c:pt>
                      <c:pt idx="1092">
                        <c:v>25.738242999999784</c:v>
                      </c:pt>
                      <c:pt idx="1093">
                        <c:v>25.758073000004515</c:v>
                      </c:pt>
                      <c:pt idx="1094">
                        <c:v>25.779014999978244</c:v>
                      </c:pt>
                      <c:pt idx="1095">
                        <c:v>25.797659000032581</c:v>
                      </c:pt>
                      <c:pt idx="1096">
                        <c:v>25.817883000010625</c:v>
                      </c:pt>
                      <c:pt idx="1097">
                        <c:v>25.841036000056192</c:v>
                      </c:pt>
                      <c:pt idx="1098">
                        <c:v>25.858271999983117</c:v>
                      </c:pt>
                      <c:pt idx="1099">
                        <c:v>25.878683999995701</c:v>
                      </c:pt>
                      <c:pt idx="1100">
                        <c:v>25.900817999965511</c:v>
                      </c:pt>
                      <c:pt idx="1101">
                        <c:v>25.919871999998577</c:v>
                      </c:pt>
                      <c:pt idx="1102">
                        <c:v>25.940854000044055</c:v>
                      </c:pt>
                      <c:pt idx="1103">
                        <c:v>25.960637000040151</c:v>
                      </c:pt>
                      <c:pt idx="1104">
                        <c:v>25.98093499999959</c:v>
                      </c:pt>
                      <c:pt idx="1105">
                        <c:v>25.998953000060283</c:v>
                      </c:pt>
                      <c:pt idx="1106">
                        <c:v>26.019773000036366</c:v>
                      </c:pt>
                      <c:pt idx="1107">
                        <c:v>26.029207000043243</c:v>
                      </c:pt>
                      <c:pt idx="1108">
                        <c:v>26.060453000012785</c:v>
                      </c:pt>
                      <c:pt idx="1109">
                        <c:v>26.080721999984235</c:v>
                      </c:pt>
                      <c:pt idx="1110">
                        <c:v>26.100028999964707</c:v>
                      </c:pt>
                      <c:pt idx="1111">
                        <c:v>26.120580999995582</c:v>
                      </c:pt>
                      <c:pt idx="1112">
                        <c:v>26.134785000002012</c:v>
                      </c:pt>
                      <c:pt idx="1113">
                        <c:v>26.157389000058174</c:v>
                      </c:pt>
                      <c:pt idx="1114">
                        <c:v>26.175535000045784</c:v>
                      </c:pt>
                      <c:pt idx="1115">
                        <c:v>26.19684300001245</c:v>
                      </c:pt>
                      <c:pt idx="1116">
                        <c:v>26.220937000005506</c:v>
                      </c:pt>
                      <c:pt idx="1117">
                        <c:v>26.240861000027508</c:v>
                      </c:pt>
                      <c:pt idx="1118">
                        <c:v>26.257728000055067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'Flight Input'!$U$2:$U$1124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2</c:v>
                      </c:pt>
                      <c:pt idx="1">
                        <c:v>2</c:v>
                      </c:pt>
                      <c:pt idx="2">
                        <c:v>2</c:v>
                      </c:pt>
                      <c:pt idx="3">
                        <c:v>2</c:v>
                      </c:pt>
                      <c:pt idx="4">
                        <c:v>2</c:v>
                      </c:pt>
                      <c:pt idx="5">
                        <c:v>2</c:v>
                      </c:pt>
                      <c:pt idx="6">
                        <c:v>2</c:v>
                      </c:pt>
                      <c:pt idx="7">
                        <c:v>2</c:v>
                      </c:pt>
                      <c:pt idx="8">
                        <c:v>2</c:v>
                      </c:pt>
                      <c:pt idx="9">
                        <c:v>2</c:v>
                      </c:pt>
                      <c:pt idx="10">
                        <c:v>2</c:v>
                      </c:pt>
                      <c:pt idx="11">
                        <c:v>2</c:v>
                      </c:pt>
                      <c:pt idx="12">
                        <c:v>2</c:v>
                      </c:pt>
                      <c:pt idx="13">
                        <c:v>2</c:v>
                      </c:pt>
                      <c:pt idx="14">
                        <c:v>2</c:v>
                      </c:pt>
                      <c:pt idx="15">
                        <c:v>2</c:v>
                      </c:pt>
                      <c:pt idx="16">
                        <c:v>2</c:v>
                      </c:pt>
                      <c:pt idx="17">
                        <c:v>2</c:v>
                      </c:pt>
                      <c:pt idx="18">
                        <c:v>2</c:v>
                      </c:pt>
                      <c:pt idx="19">
                        <c:v>2</c:v>
                      </c:pt>
                      <c:pt idx="20">
                        <c:v>2</c:v>
                      </c:pt>
                      <c:pt idx="21">
                        <c:v>2</c:v>
                      </c:pt>
                      <c:pt idx="22">
                        <c:v>2</c:v>
                      </c:pt>
                      <c:pt idx="23">
                        <c:v>2</c:v>
                      </c:pt>
                      <c:pt idx="24">
                        <c:v>2</c:v>
                      </c:pt>
                      <c:pt idx="25">
                        <c:v>2</c:v>
                      </c:pt>
                      <c:pt idx="26">
                        <c:v>2</c:v>
                      </c:pt>
                      <c:pt idx="27">
                        <c:v>2</c:v>
                      </c:pt>
                      <c:pt idx="28">
                        <c:v>2</c:v>
                      </c:pt>
                      <c:pt idx="29">
                        <c:v>2</c:v>
                      </c:pt>
                      <c:pt idx="30">
                        <c:v>2</c:v>
                      </c:pt>
                      <c:pt idx="31">
                        <c:v>2</c:v>
                      </c:pt>
                      <c:pt idx="32">
                        <c:v>2</c:v>
                      </c:pt>
                      <c:pt idx="33">
                        <c:v>2</c:v>
                      </c:pt>
                      <c:pt idx="34">
                        <c:v>2</c:v>
                      </c:pt>
                      <c:pt idx="35">
                        <c:v>2</c:v>
                      </c:pt>
                      <c:pt idx="36">
                        <c:v>2</c:v>
                      </c:pt>
                      <c:pt idx="37">
                        <c:v>2</c:v>
                      </c:pt>
                      <c:pt idx="38">
                        <c:v>2</c:v>
                      </c:pt>
                      <c:pt idx="39">
                        <c:v>2</c:v>
                      </c:pt>
                      <c:pt idx="40">
                        <c:v>2</c:v>
                      </c:pt>
                      <c:pt idx="41">
                        <c:v>2</c:v>
                      </c:pt>
                      <c:pt idx="42">
                        <c:v>2</c:v>
                      </c:pt>
                      <c:pt idx="43">
                        <c:v>2</c:v>
                      </c:pt>
                      <c:pt idx="44">
                        <c:v>2</c:v>
                      </c:pt>
                      <c:pt idx="45">
                        <c:v>2</c:v>
                      </c:pt>
                      <c:pt idx="46">
                        <c:v>2</c:v>
                      </c:pt>
                      <c:pt idx="47">
                        <c:v>2</c:v>
                      </c:pt>
                      <c:pt idx="48">
                        <c:v>2</c:v>
                      </c:pt>
                      <c:pt idx="49">
                        <c:v>2</c:v>
                      </c:pt>
                      <c:pt idx="50">
                        <c:v>2</c:v>
                      </c:pt>
                      <c:pt idx="51">
                        <c:v>2</c:v>
                      </c:pt>
                      <c:pt idx="52">
                        <c:v>2</c:v>
                      </c:pt>
                      <c:pt idx="53">
                        <c:v>2</c:v>
                      </c:pt>
                      <c:pt idx="54">
                        <c:v>2</c:v>
                      </c:pt>
                      <c:pt idx="55">
                        <c:v>2</c:v>
                      </c:pt>
                      <c:pt idx="56">
                        <c:v>2</c:v>
                      </c:pt>
                      <c:pt idx="57">
                        <c:v>2</c:v>
                      </c:pt>
                      <c:pt idx="58">
                        <c:v>2</c:v>
                      </c:pt>
                      <c:pt idx="59">
                        <c:v>2</c:v>
                      </c:pt>
                      <c:pt idx="60">
                        <c:v>2</c:v>
                      </c:pt>
                      <c:pt idx="61">
                        <c:v>2</c:v>
                      </c:pt>
                      <c:pt idx="62">
                        <c:v>2</c:v>
                      </c:pt>
                      <c:pt idx="63">
                        <c:v>2</c:v>
                      </c:pt>
                      <c:pt idx="64">
                        <c:v>2</c:v>
                      </c:pt>
                      <c:pt idx="65">
                        <c:v>2</c:v>
                      </c:pt>
                      <c:pt idx="66">
                        <c:v>2</c:v>
                      </c:pt>
                      <c:pt idx="67">
                        <c:v>2</c:v>
                      </c:pt>
                      <c:pt idx="68">
                        <c:v>2</c:v>
                      </c:pt>
                      <c:pt idx="69">
                        <c:v>2</c:v>
                      </c:pt>
                      <c:pt idx="70">
                        <c:v>2</c:v>
                      </c:pt>
                      <c:pt idx="71">
                        <c:v>2</c:v>
                      </c:pt>
                      <c:pt idx="72">
                        <c:v>2</c:v>
                      </c:pt>
                      <c:pt idx="73">
                        <c:v>2</c:v>
                      </c:pt>
                      <c:pt idx="74">
                        <c:v>2</c:v>
                      </c:pt>
                      <c:pt idx="75">
                        <c:v>2</c:v>
                      </c:pt>
                      <c:pt idx="76">
                        <c:v>2</c:v>
                      </c:pt>
                      <c:pt idx="77">
                        <c:v>2</c:v>
                      </c:pt>
                      <c:pt idx="78">
                        <c:v>2</c:v>
                      </c:pt>
                      <c:pt idx="79">
                        <c:v>2</c:v>
                      </c:pt>
                      <c:pt idx="80">
                        <c:v>2</c:v>
                      </c:pt>
                      <c:pt idx="81">
                        <c:v>2</c:v>
                      </c:pt>
                      <c:pt idx="82">
                        <c:v>2</c:v>
                      </c:pt>
                      <c:pt idx="83">
                        <c:v>2</c:v>
                      </c:pt>
                      <c:pt idx="84">
                        <c:v>2</c:v>
                      </c:pt>
                      <c:pt idx="85">
                        <c:v>2</c:v>
                      </c:pt>
                      <c:pt idx="86">
                        <c:v>2</c:v>
                      </c:pt>
                      <c:pt idx="87">
                        <c:v>2</c:v>
                      </c:pt>
                      <c:pt idx="88">
                        <c:v>2</c:v>
                      </c:pt>
                      <c:pt idx="89">
                        <c:v>2</c:v>
                      </c:pt>
                      <c:pt idx="90">
                        <c:v>2</c:v>
                      </c:pt>
                      <c:pt idx="91">
                        <c:v>2</c:v>
                      </c:pt>
                      <c:pt idx="92">
                        <c:v>2</c:v>
                      </c:pt>
                      <c:pt idx="93">
                        <c:v>2</c:v>
                      </c:pt>
                      <c:pt idx="94">
                        <c:v>2</c:v>
                      </c:pt>
                      <c:pt idx="95">
                        <c:v>2</c:v>
                      </c:pt>
                      <c:pt idx="96">
                        <c:v>2</c:v>
                      </c:pt>
                      <c:pt idx="97">
                        <c:v>2</c:v>
                      </c:pt>
                      <c:pt idx="98">
                        <c:v>2</c:v>
                      </c:pt>
                      <c:pt idx="99">
                        <c:v>2</c:v>
                      </c:pt>
                      <c:pt idx="100">
                        <c:v>2</c:v>
                      </c:pt>
                      <c:pt idx="101">
                        <c:v>2</c:v>
                      </c:pt>
                      <c:pt idx="102">
                        <c:v>2</c:v>
                      </c:pt>
                      <c:pt idx="103">
                        <c:v>2</c:v>
                      </c:pt>
                      <c:pt idx="104">
                        <c:v>2</c:v>
                      </c:pt>
                      <c:pt idx="105">
                        <c:v>2</c:v>
                      </c:pt>
                      <c:pt idx="106">
                        <c:v>2</c:v>
                      </c:pt>
                      <c:pt idx="107">
                        <c:v>2</c:v>
                      </c:pt>
                      <c:pt idx="108">
                        <c:v>2</c:v>
                      </c:pt>
                      <c:pt idx="109">
                        <c:v>2</c:v>
                      </c:pt>
                      <c:pt idx="110">
                        <c:v>2</c:v>
                      </c:pt>
                      <c:pt idx="111">
                        <c:v>2</c:v>
                      </c:pt>
                      <c:pt idx="112">
                        <c:v>2</c:v>
                      </c:pt>
                      <c:pt idx="113">
                        <c:v>2</c:v>
                      </c:pt>
                      <c:pt idx="114">
                        <c:v>2</c:v>
                      </c:pt>
                      <c:pt idx="115">
                        <c:v>2</c:v>
                      </c:pt>
                      <c:pt idx="116">
                        <c:v>2</c:v>
                      </c:pt>
                      <c:pt idx="117">
                        <c:v>2</c:v>
                      </c:pt>
                      <c:pt idx="118">
                        <c:v>2</c:v>
                      </c:pt>
                      <c:pt idx="119">
                        <c:v>2</c:v>
                      </c:pt>
                      <c:pt idx="120">
                        <c:v>2</c:v>
                      </c:pt>
                      <c:pt idx="121">
                        <c:v>2</c:v>
                      </c:pt>
                      <c:pt idx="122">
                        <c:v>2</c:v>
                      </c:pt>
                      <c:pt idx="123">
                        <c:v>2</c:v>
                      </c:pt>
                      <c:pt idx="124">
                        <c:v>2</c:v>
                      </c:pt>
                      <c:pt idx="125">
                        <c:v>2</c:v>
                      </c:pt>
                      <c:pt idx="126">
                        <c:v>2</c:v>
                      </c:pt>
                      <c:pt idx="127">
                        <c:v>2</c:v>
                      </c:pt>
                      <c:pt idx="128">
                        <c:v>2</c:v>
                      </c:pt>
                      <c:pt idx="129">
                        <c:v>2</c:v>
                      </c:pt>
                      <c:pt idx="130">
                        <c:v>2</c:v>
                      </c:pt>
                      <c:pt idx="131">
                        <c:v>2</c:v>
                      </c:pt>
                      <c:pt idx="132">
                        <c:v>2</c:v>
                      </c:pt>
                      <c:pt idx="133">
                        <c:v>2</c:v>
                      </c:pt>
                      <c:pt idx="134">
                        <c:v>2</c:v>
                      </c:pt>
                      <c:pt idx="135">
                        <c:v>2</c:v>
                      </c:pt>
                      <c:pt idx="136">
                        <c:v>2</c:v>
                      </c:pt>
                      <c:pt idx="137">
                        <c:v>2</c:v>
                      </c:pt>
                      <c:pt idx="138">
                        <c:v>2</c:v>
                      </c:pt>
                      <c:pt idx="139">
                        <c:v>2</c:v>
                      </c:pt>
                      <c:pt idx="140">
                        <c:v>2</c:v>
                      </c:pt>
                      <c:pt idx="141">
                        <c:v>2</c:v>
                      </c:pt>
                      <c:pt idx="142">
                        <c:v>2</c:v>
                      </c:pt>
                      <c:pt idx="143">
                        <c:v>2</c:v>
                      </c:pt>
                      <c:pt idx="144">
                        <c:v>2</c:v>
                      </c:pt>
                      <c:pt idx="145">
                        <c:v>2</c:v>
                      </c:pt>
                      <c:pt idx="146">
                        <c:v>2</c:v>
                      </c:pt>
                      <c:pt idx="147">
                        <c:v>2</c:v>
                      </c:pt>
                      <c:pt idx="148">
                        <c:v>2</c:v>
                      </c:pt>
                      <c:pt idx="149">
                        <c:v>2</c:v>
                      </c:pt>
                      <c:pt idx="150">
                        <c:v>2</c:v>
                      </c:pt>
                      <c:pt idx="151">
                        <c:v>2</c:v>
                      </c:pt>
                      <c:pt idx="152">
                        <c:v>2</c:v>
                      </c:pt>
                      <c:pt idx="153">
                        <c:v>2</c:v>
                      </c:pt>
                      <c:pt idx="154">
                        <c:v>2</c:v>
                      </c:pt>
                      <c:pt idx="155">
                        <c:v>2</c:v>
                      </c:pt>
                      <c:pt idx="156">
                        <c:v>2</c:v>
                      </c:pt>
                      <c:pt idx="157">
                        <c:v>2</c:v>
                      </c:pt>
                      <c:pt idx="158">
                        <c:v>2</c:v>
                      </c:pt>
                      <c:pt idx="159">
                        <c:v>2</c:v>
                      </c:pt>
                      <c:pt idx="160">
                        <c:v>2</c:v>
                      </c:pt>
                      <c:pt idx="161">
                        <c:v>2</c:v>
                      </c:pt>
                      <c:pt idx="162">
                        <c:v>2</c:v>
                      </c:pt>
                      <c:pt idx="163">
                        <c:v>2</c:v>
                      </c:pt>
                      <c:pt idx="164">
                        <c:v>2</c:v>
                      </c:pt>
                      <c:pt idx="165">
                        <c:v>2</c:v>
                      </c:pt>
                      <c:pt idx="166">
                        <c:v>2</c:v>
                      </c:pt>
                      <c:pt idx="167">
                        <c:v>2</c:v>
                      </c:pt>
                      <c:pt idx="168">
                        <c:v>2</c:v>
                      </c:pt>
                      <c:pt idx="169">
                        <c:v>2</c:v>
                      </c:pt>
                      <c:pt idx="170">
                        <c:v>2</c:v>
                      </c:pt>
                      <c:pt idx="171">
                        <c:v>2</c:v>
                      </c:pt>
                      <c:pt idx="172">
                        <c:v>2</c:v>
                      </c:pt>
                      <c:pt idx="173">
                        <c:v>2</c:v>
                      </c:pt>
                      <c:pt idx="174">
                        <c:v>2</c:v>
                      </c:pt>
                      <c:pt idx="175">
                        <c:v>2</c:v>
                      </c:pt>
                      <c:pt idx="176">
                        <c:v>2</c:v>
                      </c:pt>
                      <c:pt idx="177">
                        <c:v>2</c:v>
                      </c:pt>
                      <c:pt idx="178">
                        <c:v>2</c:v>
                      </c:pt>
                      <c:pt idx="179">
                        <c:v>2</c:v>
                      </c:pt>
                      <c:pt idx="180">
                        <c:v>2</c:v>
                      </c:pt>
                      <c:pt idx="181">
                        <c:v>2</c:v>
                      </c:pt>
                      <c:pt idx="182">
                        <c:v>2</c:v>
                      </c:pt>
                      <c:pt idx="183">
                        <c:v>2</c:v>
                      </c:pt>
                      <c:pt idx="184">
                        <c:v>2</c:v>
                      </c:pt>
                      <c:pt idx="185">
                        <c:v>2</c:v>
                      </c:pt>
                      <c:pt idx="186">
                        <c:v>2</c:v>
                      </c:pt>
                      <c:pt idx="187">
                        <c:v>2</c:v>
                      </c:pt>
                      <c:pt idx="188">
                        <c:v>2</c:v>
                      </c:pt>
                      <c:pt idx="189">
                        <c:v>2</c:v>
                      </c:pt>
                      <c:pt idx="190">
                        <c:v>2</c:v>
                      </c:pt>
                      <c:pt idx="191">
                        <c:v>2</c:v>
                      </c:pt>
                      <c:pt idx="192">
                        <c:v>2</c:v>
                      </c:pt>
                      <c:pt idx="193">
                        <c:v>2</c:v>
                      </c:pt>
                      <c:pt idx="194">
                        <c:v>2</c:v>
                      </c:pt>
                      <c:pt idx="195">
                        <c:v>2</c:v>
                      </c:pt>
                      <c:pt idx="196">
                        <c:v>2</c:v>
                      </c:pt>
                      <c:pt idx="197">
                        <c:v>2</c:v>
                      </c:pt>
                      <c:pt idx="198">
                        <c:v>2</c:v>
                      </c:pt>
                      <c:pt idx="199">
                        <c:v>2</c:v>
                      </c:pt>
                      <c:pt idx="200">
                        <c:v>2</c:v>
                      </c:pt>
                      <c:pt idx="201">
                        <c:v>2</c:v>
                      </c:pt>
                      <c:pt idx="202">
                        <c:v>2</c:v>
                      </c:pt>
                      <c:pt idx="203">
                        <c:v>2</c:v>
                      </c:pt>
                      <c:pt idx="204">
                        <c:v>2</c:v>
                      </c:pt>
                      <c:pt idx="205">
                        <c:v>2</c:v>
                      </c:pt>
                      <c:pt idx="206">
                        <c:v>2</c:v>
                      </c:pt>
                      <c:pt idx="207">
                        <c:v>2</c:v>
                      </c:pt>
                      <c:pt idx="208">
                        <c:v>2</c:v>
                      </c:pt>
                      <c:pt idx="209">
                        <c:v>2</c:v>
                      </c:pt>
                      <c:pt idx="210">
                        <c:v>2</c:v>
                      </c:pt>
                      <c:pt idx="211">
                        <c:v>2</c:v>
                      </c:pt>
                      <c:pt idx="212">
                        <c:v>2</c:v>
                      </c:pt>
                      <c:pt idx="213">
                        <c:v>2</c:v>
                      </c:pt>
                      <c:pt idx="214">
                        <c:v>2</c:v>
                      </c:pt>
                      <c:pt idx="215">
                        <c:v>2</c:v>
                      </c:pt>
                      <c:pt idx="216">
                        <c:v>2</c:v>
                      </c:pt>
                      <c:pt idx="217">
                        <c:v>2</c:v>
                      </c:pt>
                      <c:pt idx="218">
                        <c:v>2</c:v>
                      </c:pt>
                      <c:pt idx="219">
                        <c:v>2</c:v>
                      </c:pt>
                      <c:pt idx="220">
                        <c:v>2</c:v>
                      </c:pt>
                      <c:pt idx="221">
                        <c:v>2</c:v>
                      </c:pt>
                      <c:pt idx="222">
                        <c:v>2</c:v>
                      </c:pt>
                      <c:pt idx="223">
                        <c:v>2</c:v>
                      </c:pt>
                      <c:pt idx="224">
                        <c:v>2</c:v>
                      </c:pt>
                      <c:pt idx="225">
                        <c:v>2</c:v>
                      </c:pt>
                      <c:pt idx="226">
                        <c:v>2</c:v>
                      </c:pt>
                      <c:pt idx="227">
                        <c:v>2</c:v>
                      </c:pt>
                      <c:pt idx="228">
                        <c:v>2</c:v>
                      </c:pt>
                      <c:pt idx="229">
                        <c:v>2</c:v>
                      </c:pt>
                      <c:pt idx="230">
                        <c:v>2</c:v>
                      </c:pt>
                      <c:pt idx="231">
                        <c:v>2</c:v>
                      </c:pt>
                      <c:pt idx="232">
                        <c:v>2</c:v>
                      </c:pt>
                      <c:pt idx="233">
                        <c:v>2</c:v>
                      </c:pt>
                      <c:pt idx="234">
                        <c:v>2</c:v>
                      </c:pt>
                      <c:pt idx="235">
                        <c:v>2</c:v>
                      </c:pt>
                      <c:pt idx="236">
                        <c:v>2</c:v>
                      </c:pt>
                      <c:pt idx="237">
                        <c:v>2</c:v>
                      </c:pt>
                      <c:pt idx="238">
                        <c:v>2</c:v>
                      </c:pt>
                      <c:pt idx="239">
                        <c:v>2</c:v>
                      </c:pt>
                      <c:pt idx="240">
                        <c:v>2</c:v>
                      </c:pt>
                      <c:pt idx="241">
                        <c:v>2</c:v>
                      </c:pt>
                      <c:pt idx="242">
                        <c:v>2</c:v>
                      </c:pt>
                      <c:pt idx="243">
                        <c:v>2</c:v>
                      </c:pt>
                      <c:pt idx="244">
                        <c:v>2</c:v>
                      </c:pt>
                      <c:pt idx="245">
                        <c:v>2</c:v>
                      </c:pt>
                      <c:pt idx="246">
                        <c:v>2</c:v>
                      </c:pt>
                      <c:pt idx="247">
                        <c:v>2</c:v>
                      </c:pt>
                      <c:pt idx="248">
                        <c:v>2</c:v>
                      </c:pt>
                      <c:pt idx="249">
                        <c:v>2</c:v>
                      </c:pt>
                      <c:pt idx="250">
                        <c:v>2</c:v>
                      </c:pt>
                      <c:pt idx="251">
                        <c:v>2</c:v>
                      </c:pt>
                      <c:pt idx="252">
                        <c:v>2</c:v>
                      </c:pt>
                      <c:pt idx="253">
                        <c:v>2</c:v>
                      </c:pt>
                      <c:pt idx="254">
                        <c:v>2</c:v>
                      </c:pt>
                      <c:pt idx="255">
                        <c:v>2</c:v>
                      </c:pt>
                      <c:pt idx="256">
                        <c:v>2</c:v>
                      </c:pt>
                      <c:pt idx="257">
                        <c:v>2</c:v>
                      </c:pt>
                      <c:pt idx="258">
                        <c:v>2</c:v>
                      </c:pt>
                      <c:pt idx="259">
                        <c:v>2</c:v>
                      </c:pt>
                      <c:pt idx="260">
                        <c:v>2</c:v>
                      </c:pt>
                      <c:pt idx="261">
                        <c:v>2</c:v>
                      </c:pt>
                      <c:pt idx="262">
                        <c:v>2</c:v>
                      </c:pt>
                      <c:pt idx="263">
                        <c:v>2</c:v>
                      </c:pt>
                      <c:pt idx="264">
                        <c:v>2</c:v>
                      </c:pt>
                      <c:pt idx="265">
                        <c:v>2</c:v>
                      </c:pt>
                      <c:pt idx="266">
                        <c:v>2</c:v>
                      </c:pt>
                      <c:pt idx="267">
                        <c:v>2</c:v>
                      </c:pt>
                      <c:pt idx="268">
                        <c:v>2</c:v>
                      </c:pt>
                      <c:pt idx="269">
                        <c:v>2</c:v>
                      </c:pt>
                      <c:pt idx="270">
                        <c:v>2</c:v>
                      </c:pt>
                      <c:pt idx="271">
                        <c:v>2</c:v>
                      </c:pt>
                      <c:pt idx="272">
                        <c:v>2</c:v>
                      </c:pt>
                      <c:pt idx="273">
                        <c:v>2</c:v>
                      </c:pt>
                      <c:pt idx="274">
                        <c:v>2</c:v>
                      </c:pt>
                      <c:pt idx="275">
                        <c:v>2</c:v>
                      </c:pt>
                      <c:pt idx="276">
                        <c:v>2</c:v>
                      </c:pt>
                      <c:pt idx="277">
                        <c:v>2</c:v>
                      </c:pt>
                      <c:pt idx="278">
                        <c:v>2</c:v>
                      </c:pt>
                      <c:pt idx="279">
                        <c:v>2</c:v>
                      </c:pt>
                      <c:pt idx="280">
                        <c:v>2</c:v>
                      </c:pt>
                      <c:pt idx="281">
                        <c:v>2</c:v>
                      </c:pt>
                      <c:pt idx="282">
                        <c:v>2</c:v>
                      </c:pt>
                      <c:pt idx="283">
                        <c:v>2</c:v>
                      </c:pt>
                      <c:pt idx="284">
                        <c:v>2</c:v>
                      </c:pt>
                      <c:pt idx="285">
                        <c:v>2</c:v>
                      </c:pt>
                      <c:pt idx="286">
                        <c:v>2</c:v>
                      </c:pt>
                      <c:pt idx="287">
                        <c:v>2</c:v>
                      </c:pt>
                      <c:pt idx="288">
                        <c:v>2</c:v>
                      </c:pt>
                      <c:pt idx="289">
                        <c:v>2</c:v>
                      </c:pt>
                      <c:pt idx="290">
                        <c:v>2</c:v>
                      </c:pt>
                      <c:pt idx="291">
                        <c:v>2</c:v>
                      </c:pt>
                      <c:pt idx="292">
                        <c:v>2</c:v>
                      </c:pt>
                      <c:pt idx="293">
                        <c:v>2</c:v>
                      </c:pt>
                      <c:pt idx="294">
                        <c:v>2</c:v>
                      </c:pt>
                      <c:pt idx="295">
                        <c:v>2</c:v>
                      </c:pt>
                      <c:pt idx="296">
                        <c:v>2</c:v>
                      </c:pt>
                      <c:pt idx="297">
                        <c:v>2</c:v>
                      </c:pt>
                      <c:pt idx="298">
                        <c:v>2</c:v>
                      </c:pt>
                      <c:pt idx="299">
                        <c:v>2</c:v>
                      </c:pt>
                      <c:pt idx="300">
                        <c:v>2</c:v>
                      </c:pt>
                      <c:pt idx="301">
                        <c:v>2</c:v>
                      </c:pt>
                      <c:pt idx="302">
                        <c:v>2</c:v>
                      </c:pt>
                      <c:pt idx="303">
                        <c:v>2</c:v>
                      </c:pt>
                      <c:pt idx="304">
                        <c:v>2</c:v>
                      </c:pt>
                      <c:pt idx="305">
                        <c:v>2</c:v>
                      </c:pt>
                      <c:pt idx="306">
                        <c:v>2</c:v>
                      </c:pt>
                      <c:pt idx="307">
                        <c:v>2</c:v>
                      </c:pt>
                      <c:pt idx="308">
                        <c:v>2</c:v>
                      </c:pt>
                      <c:pt idx="309">
                        <c:v>2</c:v>
                      </c:pt>
                      <c:pt idx="310">
                        <c:v>2</c:v>
                      </c:pt>
                      <c:pt idx="311">
                        <c:v>2</c:v>
                      </c:pt>
                      <c:pt idx="312">
                        <c:v>2</c:v>
                      </c:pt>
                      <c:pt idx="313">
                        <c:v>2</c:v>
                      </c:pt>
                      <c:pt idx="314">
                        <c:v>2</c:v>
                      </c:pt>
                      <c:pt idx="315">
                        <c:v>2</c:v>
                      </c:pt>
                      <c:pt idx="316">
                        <c:v>2</c:v>
                      </c:pt>
                      <c:pt idx="317">
                        <c:v>2</c:v>
                      </c:pt>
                      <c:pt idx="318">
                        <c:v>2</c:v>
                      </c:pt>
                      <c:pt idx="319">
                        <c:v>2</c:v>
                      </c:pt>
                      <c:pt idx="320">
                        <c:v>2</c:v>
                      </c:pt>
                      <c:pt idx="321">
                        <c:v>2</c:v>
                      </c:pt>
                      <c:pt idx="322">
                        <c:v>2</c:v>
                      </c:pt>
                      <c:pt idx="323">
                        <c:v>2</c:v>
                      </c:pt>
                      <c:pt idx="324">
                        <c:v>2</c:v>
                      </c:pt>
                      <c:pt idx="325">
                        <c:v>2</c:v>
                      </c:pt>
                      <c:pt idx="326">
                        <c:v>2</c:v>
                      </c:pt>
                      <c:pt idx="327">
                        <c:v>2</c:v>
                      </c:pt>
                      <c:pt idx="328">
                        <c:v>2</c:v>
                      </c:pt>
                      <c:pt idx="329">
                        <c:v>2</c:v>
                      </c:pt>
                      <c:pt idx="330">
                        <c:v>2</c:v>
                      </c:pt>
                      <c:pt idx="331">
                        <c:v>2</c:v>
                      </c:pt>
                      <c:pt idx="332">
                        <c:v>2</c:v>
                      </c:pt>
                      <c:pt idx="333">
                        <c:v>2</c:v>
                      </c:pt>
                      <c:pt idx="334">
                        <c:v>2</c:v>
                      </c:pt>
                      <c:pt idx="335">
                        <c:v>2</c:v>
                      </c:pt>
                      <c:pt idx="336">
                        <c:v>2</c:v>
                      </c:pt>
                      <c:pt idx="337">
                        <c:v>2</c:v>
                      </c:pt>
                      <c:pt idx="338">
                        <c:v>2</c:v>
                      </c:pt>
                      <c:pt idx="339">
                        <c:v>2</c:v>
                      </c:pt>
                      <c:pt idx="340">
                        <c:v>2</c:v>
                      </c:pt>
                      <c:pt idx="341">
                        <c:v>2</c:v>
                      </c:pt>
                      <c:pt idx="342">
                        <c:v>2</c:v>
                      </c:pt>
                      <c:pt idx="343">
                        <c:v>2</c:v>
                      </c:pt>
                      <c:pt idx="344">
                        <c:v>2</c:v>
                      </c:pt>
                      <c:pt idx="345">
                        <c:v>2</c:v>
                      </c:pt>
                      <c:pt idx="346">
                        <c:v>2</c:v>
                      </c:pt>
                      <c:pt idx="347">
                        <c:v>2</c:v>
                      </c:pt>
                      <c:pt idx="348">
                        <c:v>2</c:v>
                      </c:pt>
                      <c:pt idx="349">
                        <c:v>2</c:v>
                      </c:pt>
                      <c:pt idx="350">
                        <c:v>2</c:v>
                      </c:pt>
                      <c:pt idx="351">
                        <c:v>2</c:v>
                      </c:pt>
                      <c:pt idx="352">
                        <c:v>2</c:v>
                      </c:pt>
                      <c:pt idx="353">
                        <c:v>2</c:v>
                      </c:pt>
                      <c:pt idx="354">
                        <c:v>2</c:v>
                      </c:pt>
                      <c:pt idx="355">
                        <c:v>2</c:v>
                      </c:pt>
                      <c:pt idx="356">
                        <c:v>2</c:v>
                      </c:pt>
                      <c:pt idx="357">
                        <c:v>2</c:v>
                      </c:pt>
                      <c:pt idx="358">
                        <c:v>2</c:v>
                      </c:pt>
                      <c:pt idx="359">
                        <c:v>2</c:v>
                      </c:pt>
                      <c:pt idx="360">
                        <c:v>2</c:v>
                      </c:pt>
                      <c:pt idx="361">
                        <c:v>2</c:v>
                      </c:pt>
                      <c:pt idx="362">
                        <c:v>2</c:v>
                      </c:pt>
                      <c:pt idx="363">
                        <c:v>2</c:v>
                      </c:pt>
                      <c:pt idx="364">
                        <c:v>2</c:v>
                      </c:pt>
                      <c:pt idx="365">
                        <c:v>2</c:v>
                      </c:pt>
                      <c:pt idx="366">
                        <c:v>2</c:v>
                      </c:pt>
                      <c:pt idx="367">
                        <c:v>2</c:v>
                      </c:pt>
                      <c:pt idx="368">
                        <c:v>2</c:v>
                      </c:pt>
                      <c:pt idx="369">
                        <c:v>2</c:v>
                      </c:pt>
                      <c:pt idx="370">
                        <c:v>2</c:v>
                      </c:pt>
                      <c:pt idx="371">
                        <c:v>2</c:v>
                      </c:pt>
                      <c:pt idx="372">
                        <c:v>2</c:v>
                      </c:pt>
                      <c:pt idx="373">
                        <c:v>2</c:v>
                      </c:pt>
                      <c:pt idx="374">
                        <c:v>2</c:v>
                      </c:pt>
                      <c:pt idx="375">
                        <c:v>2</c:v>
                      </c:pt>
                      <c:pt idx="376">
                        <c:v>2</c:v>
                      </c:pt>
                      <c:pt idx="377">
                        <c:v>2</c:v>
                      </c:pt>
                      <c:pt idx="378">
                        <c:v>2</c:v>
                      </c:pt>
                      <c:pt idx="379">
                        <c:v>2</c:v>
                      </c:pt>
                      <c:pt idx="380">
                        <c:v>2</c:v>
                      </c:pt>
                      <c:pt idx="381">
                        <c:v>2</c:v>
                      </c:pt>
                      <c:pt idx="382">
                        <c:v>2</c:v>
                      </c:pt>
                      <c:pt idx="383">
                        <c:v>2</c:v>
                      </c:pt>
                      <c:pt idx="384">
                        <c:v>2</c:v>
                      </c:pt>
                      <c:pt idx="385">
                        <c:v>2</c:v>
                      </c:pt>
                      <c:pt idx="386">
                        <c:v>2</c:v>
                      </c:pt>
                      <c:pt idx="387">
                        <c:v>2</c:v>
                      </c:pt>
                      <c:pt idx="388">
                        <c:v>2</c:v>
                      </c:pt>
                      <c:pt idx="389">
                        <c:v>2</c:v>
                      </c:pt>
                      <c:pt idx="390">
                        <c:v>2</c:v>
                      </c:pt>
                      <c:pt idx="391">
                        <c:v>2</c:v>
                      </c:pt>
                      <c:pt idx="392">
                        <c:v>2</c:v>
                      </c:pt>
                      <c:pt idx="393">
                        <c:v>2</c:v>
                      </c:pt>
                      <c:pt idx="394">
                        <c:v>2</c:v>
                      </c:pt>
                      <c:pt idx="395">
                        <c:v>2</c:v>
                      </c:pt>
                      <c:pt idx="396">
                        <c:v>2</c:v>
                      </c:pt>
                      <c:pt idx="397">
                        <c:v>2</c:v>
                      </c:pt>
                      <c:pt idx="398">
                        <c:v>2</c:v>
                      </c:pt>
                      <c:pt idx="399">
                        <c:v>2</c:v>
                      </c:pt>
                      <c:pt idx="400">
                        <c:v>2</c:v>
                      </c:pt>
                      <c:pt idx="401">
                        <c:v>2</c:v>
                      </c:pt>
                      <c:pt idx="402">
                        <c:v>2</c:v>
                      </c:pt>
                      <c:pt idx="403">
                        <c:v>2</c:v>
                      </c:pt>
                      <c:pt idx="404">
                        <c:v>2</c:v>
                      </c:pt>
                      <c:pt idx="405">
                        <c:v>2</c:v>
                      </c:pt>
                      <c:pt idx="406">
                        <c:v>2</c:v>
                      </c:pt>
                      <c:pt idx="407">
                        <c:v>2</c:v>
                      </c:pt>
                      <c:pt idx="408">
                        <c:v>2</c:v>
                      </c:pt>
                      <c:pt idx="409">
                        <c:v>2</c:v>
                      </c:pt>
                      <c:pt idx="410">
                        <c:v>2</c:v>
                      </c:pt>
                      <c:pt idx="411">
                        <c:v>2</c:v>
                      </c:pt>
                      <c:pt idx="412">
                        <c:v>2</c:v>
                      </c:pt>
                      <c:pt idx="413">
                        <c:v>2</c:v>
                      </c:pt>
                      <c:pt idx="414">
                        <c:v>2</c:v>
                      </c:pt>
                      <c:pt idx="415">
                        <c:v>2</c:v>
                      </c:pt>
                      <c:pt idx="416">
                        <c:v>2</c:v>
                      </c:pt>
                      <c:pt idx="417">
                        <c:v>2</c:v>
                      </c:pt>
                      <c:pt idx="418">
                        <c:v>2</c:v>
                      </c:pt>
                      <c:pt idx="419">
                        <c:v>2</c:v>
                      </c:pt>
                      <c:pt idx="420">
                        <c:v>2</c:v>
                      </c:pt>
                      <c:pt idx="421">
                        <c:v>2</c:v>
                      </c:pt>
                      <c:pt idx="422">
                        <c:v>2</c:v>
                      </c:pt>
                      <c:pt idx="423">
                        <c:v>2</c:v>
                      </c:pt>
                      <c:pt idx="424">
                        <c:v>2</c:v>
                      </c:pt>
                      <c:pt idx="425">
                        <c:v>2</c:v>
                      </c:pt>
                      <c:pt idx="426">
                        <c:v>2</c:v>
                      </c:pt>
                      <c:pt idx="427">
                        <c:v>2</c:v>
                      </c:pt>
                      <c:pt idx="428">
                        <c:v>2</c:v>
                      </c:pt>
                      <c:pt idx="429">
                        <c:v>2</c:v>
                      </c:pt>
                      <c:pt idx="430">
                        <c:v>2</c:v>
                      </c:pt>
                      <c:pt idx="431">
                        <c:v>2</c:v>
                      </c:pt>
                      <c:pt idx="432">
                        <c:v>2</c:v>
                      </c:pt>
                      <c:pt idx="433">
                        <c:v>2</c:v>
                      </c:pt>
                      <c:pt idx="434">
                        <c:v>2</c:v>
                      </c:pt>
                      <c:pt idx="435">
                        <c:v>2</c:v>
                      </c:pt>
                      <c:pt idx="436">
                        <c:v>2</c:v>
                      </c:pt>
                      <c:pt idx="437">
                        <c:v>2</c:v>
                      </c:pt>
                      <c:pt idx="438">
                        <c:v>2</c:v>
                      </c:pt>
                      <c:pt idx="439">
                        <c:v>2</c:v>
                      </c:pt>
                      <c:pt idx="440">
                        <c:v>2</c:v>
                      </c:pt>
                      <c:pt idx="441">
                        <c:v>2</c:v>
                      </c:pt>
                      <c:pt idx="442">
                        <c:v>2</c:v>
                      </c:pt>
                      <c:pt idx="443">
                        <c:v>2</c:v>
                      </c:pt>
                      <c:pt idx="444">
                        <c:v>2</c:v>
                      </c:pt>
                      <c:pt idx="445">
                        <c:v>2</c:v>
                      </c:pt>
                      <c:pt idx="446">
                        <c:v>2</c:v>
                      </c:pt>
                      <c:pt idx="447">
                        <c:v>2</c:v>
                      </c:pt>
                      <c:pt idx="448">
                        <c:v>2</c:v>
                      </c:pt>
                      <c:pt idx="449">
                        <c:v>2</c:v>
                      </c:pt>
                      <c:pt idx="450">
                        <c:v>2</c:v>
                      </c:pt>
                      <c:pt idx="451">
                        <c:v>2</c:v>
                      </c:pt>
                      <c:pt idx="452">
                        <c:v>2</c:v>
                      </c:pt>
                      <c:pt idx="453">
                        <c:v>2</c:v>
                      </c:pt>
                      <c:pt idx="454">
                        <c:v>2</c:v>
                      </c:pt>
                      <c:pt idx="455">
                        <c:v>2</c:v>
                      </c:pt>
                      <c:pt idx="456">
                        <c:v>2</c:v>
                      </c:pt>
                      <c:pt idx="457">
                        <c:v>2</c:v>
                      </c:pt>
                      <c:pt idx="458">
                        <c:v>7</c:v>
                      </c:pt>
                      <c:pt idx="459">
                        <c:v>7</c:v>
                      </c:pt>
                      <c:pt idx="460">
                        <c:v>7</c:v>
                      </c:pt>
                      <c:pt idx="461">
                        <c:v>7</c:v>
                      </c:pt>
                      <c:pt idx="462">
                        <c:v>7</c:v>
                      </c:pt>
                      <c:pt idx="463">
                        <c:v>7</c:v>
                      </c:pt>
                      <c:pt idx="464">
                        <c:v>7</c:v>
                      </c:pt>
                      <c:pt idx="465">
                        <c:v>7</c:v>
                      </c:pt>
                      <c:pt idx="466">
                        <c:v>7</c:v>
                      </c:pt>
                      <c:pt idx="467">
                        <c:v>7</c:v>
                      </c:pt>
                      <c:pt idx="468">
                        <c:v>7</c:v>
                      </c:pt>
                      <c:pt idx="469">
                        <c:v>7</c:v>
                      </c:pt>
                      <c:pt idx="470">
                        <c:v>7</c:v>
                      </c:pt>
                      <c:pt idx="471">
                        <c:v>7</c:v>
                      </c:pt>
                      <c:pt idx="472">
                        <c:v>7</c:v>
                      </c:pt>
                      <c:pt idx="473">
                        <c:v>7</c:v>
                      </c:pt>
                      <c:pt idx="474">
                        <c:v>7</c:v>
                      </c:pt>
                      <c:pt idx="475">
                        <c:v>7</c:v>
                      </c:pt>
                      <c:pt idx="476">
                        <c:v>7</c:v>
                      </c:pt>
                      <c:pt idx="477">
                        <c:v>7</c:v>
                      </c:pt>
                      <c:pt idx="478">
                        <c:v>7</c:v>
                      </c:pt>
                      <c:pt idx="479">
                        <c:v>7</c:v>
                      </c:pt>
                      <c:pt idx="480">
                        <c:v>7</c:v>
                      </c:pt>
                      <c:pt idx="481">
                        <c:v>7</c:v>
                      </c:pt>
                      <c:pt idx="482">
                        <c:v>7</c:v>
                      </c:pt>
                      <c:pt idx="483">
                        <c:v>7</c:v>
                      </c:pt>
                      <c:pt idx="484">
                        <c:v>7</c:v>
                      </c:pt>
                      <c:pt idx="485">
                        <c:v>7</c:v>
                      </c:pt>
                      <c:pt idx="486">
                        <c:v>7</c:v>
                      </c:pt>
                      <c:pt idx="487">
                        <c:v>7</c:v>
                      </c:pt>
                      <c:pt idx="488">
                        <c:v>7</c:v>
                      </c:pt>
                      <c:pt idx="489">
                        <c:v>7</c:v>
                      </c:pt>
                      <c:pt idx="490">
                        <c:v>7</c:v>
                      </c:pt>
                      <c:pt idx="491">
                        <c:v>7</c:v>
                      </c:pt>
                      <c:pt idx="492">
                        <c:v>7</c:v>
                      </c:pt>
                      <c:pt idx="493">
                        <c:v>7</c:v>
                      </c:pt>
                      <c:pt idx="494">
                        <c:v>7</c:v>
                      </c:pt>
                      <c:pt idx="495">
                        <c:v>7</c:v>
                      </c:pt>
                      <c:pt idx="496">
                        <c:v>7</c:v>
                      </c:pt>
                      <c:pt idx="497">
                        <c:v>7</c:v>
                      </c:pt>
                      <c:pt idx="498">
                        <c:v>7</c:v>
                      </c:pt>
                      <c:pt idx="499">
                        <c:v>7</c:v>
                      </c:pt>
                      <c:pt idx="500">
                        <c:v>7</c:v>
                      </c:pt>
                      <c:pt idx="501">
                        <c:v>7</c:v>
                      </c:pt>
                      <c:pt idx="502">
                        <c:v>7</c:v>
                      </c:pt>
                      <c:pt idx="503">
                        <c:v>7</c:v>
                      </c:pt>
                      <c:pt idx="504">
                        <c:v>7</c:v>
                      </c:pt>
                      <c:pt idx="505">
                        <c:v>7</c:v>
                      </c:pt>
                      <c:pt idx="506">
                        <c:v>7</c:v>
                      </c:pt>
                      <c:pt idx="507">
                        <c:v>7</c:v>
                      </c:pt>
                      <c:pt idx="508">
                        <c:v>7</c:v>
                      </c:pt>
                      <c:pt idx="509">
                        <c:v>7</c:v>
                      </c:pt>
                      <c:pt idx="510">
                        <c:v>7</c:v>
                      </c:pt>
                      <c:pt idx="511">
                        <c:v>7</c:v>
                      </c:pt>
                      <c:pt idx="512">
                        <c:v>7</c:v>
                      </c:pt>
                      <c:pt idx="513">
                        <c:v>7</c:v>
                      </c:pt>
                      <c:pt idx="514">
                        <c:v>7</c:v>
                      </c:pt>
                      <c:pt idx="515">
                        <c:v>7</c:v>
                      </c:pt>
                      <c:pt idx="516">
                        <c:v>7</c:v>
                      </c:pt>
                      <c:pt idx="517">
                        <c:v>7</c:v>
                      </c:pt>
                      <c:pt idx="518">
                        <c:v>7</c:v>
                      </c:pt>
                      <c:pt idx="519">
                        <c:v>7</c:v>
                      </c:pt>
                      <c:pt idx="520">
                        <c:v>7</c:v>
                      </c:pt>
                      <c:pt idx="521">
                        <c:v>7</c:v>
                      </c:pt>
                      <c:pt idx="522">
                        <c:v>7</c:v>
                      </c:pt>
                      <c:pt idx="523">
                        <c:v>7</c:v>
                      </c:pt>
                      <c:pt idx="524">
                        <c:v>7</c:v>
                      </c:pt>
                      <c:pt idx="525">
                        <c:v>7</c:v>
                      </c:pt>
                      <c:pt idx="526">
                        <c:v>7</c:v>
                      </c:pt>
                      <c:pt idx="527">
                        <c:v>7</c:v>
                      </c:pt>
                      <c:pt idx="528">
                        <c:v>7</c:v>
                      </c:pt>
                      <c:pt idx="529">
                        <c:v>7</c:v>
                      </c:pt>
                      <c:pt idx="530">
                        <c:v>7</c:v>
                      </c:pt>
                      <c:pt idx="531">
                        <c:v>7</c:v>
                      </c:pt>
                      <c:pt idx="532">
                        <c:v>7</c:v>
                      </c:pt>
                      <c:pt idx="533">
                        <c:v>7</c:v>
                      </c:pt>
                      <c:pt idx="534">
                        <c:v>7</c:v>
                      </c:pt>
                      <c:pt idx="535">
                        <c:v>7</c:v>
                      </c:pt>
                      <c:pt idx="536">
                        <c:v>7</c:v>
                      </c:pt>
                      <c:pt idx="537">
                        <c:v>7</c:v>
                      </c:pt>
                      <c:pt idx="538">
                        <c:v>7</c:v>
                      </c:pt>
                      <c:pt idx="539">
                        <c:v>7</c:v>
                      </c:pt>
                      <c:pt idx="540">
                        <c:v>7</c:v>
                      </c:pt>
                      <c:pt idx="541">
                        <c:v>7</c:v>
                      </c:pt>
                      <c:pt idx="542">
                        <c:v>7</c:v>
                      </c:pt>
                      <c:pt idx="543">
                        <c:v>7</c:v>
                      </c:pt>
                      <c:pt idx="544">
                        <c:v>7</c:v>
                      </c:pt>
                      <c:pt idx="545">
                        <c:v>7</c:v>
                      </c:pt>
                      <c:pt idx="546">
                        <c:v>7</c:v>
                      </c:pt>
                      <c:pt idx="547">
                        <c:v>7</c:v>
                      </c:pt>
                      <c:pt idx="548">
                        <c:v>7</c:v>
                      </c:pt>
                      <c:pt idx="549">
                        <c:v>7</c:v>
                      </c:pt>
                      <c:pt idx="550">
                        <c:v>7</c:v>
                      </c:pt>
                      <c:pt idx="551">
                        <c:v>7</c:v>
                      </c:pt>
                      <c:pt idx="552">
                        <c:v>7</c:v>
                      </c:pt>
                      <c:pt idx="553">
                        <c:v>7</c:v>
                      </c:pt>
                      <c:pt idx="554">
                        <c:v>7</c:v>
                      </c:pt>
                      <c:pt idx="555">
                        <c:v>7</c:v>
                      </c:pt>
                      <c:pt idx="556">
                        <c:v>7</c:v>
                      </c:pt>
                      <c:pt idx="557">
                        <c:v>7</c:v>
                      </c:pt>
                      <c:pt idx="558">
                        <c:v>7</c:v>
                      </c:pt>
                      <c:pt idx="559">
                        <c:v>7</c:v>
                      </c:pt>
                      <c:pt idx="560">
                        <c:v>7</c:v>
                      </c:pt>
                      <c:pt idx="561">
                        <c:v>7</c:v>
                      </c:pt>
                      <c:pt idx="562">
                        <c:v>7</c:v>
                      </c:pt>
                      <c:pt idx="563">
                        <c:v>7</c:v>
                      </c:pt>
                      <c:pt idx="564">
                        <c:v>7</c:v>
                      </c:pt>
                      <c:pt idx="565">
                        <c:v>7</c:v>
                      </c:pt>
                      <c:pt idx="566">
                        <c:v>7</c:v>
                      </c:pt>
                      <c:pt idx="567">
                        <c:v>7</c:v>
                      </c:pt>
                      <c:pt idx="568">
                        <c:v>7</c:v>
                      </c:pt>
                      <c:pt idx="569">
                        <c:v>7</c:v>
                      </c:pt>
                      <c:pt idx="570">
                        <c:v>7</c:v>
                      </c:pt>
                      <c:pt idx="571">
                        <c:v>7</c:v>
                      </c:pt>
                      <c:pt idx="572">
                        <c:v>7</c:v>
                      </c:pt>
                      <c:pt idx="573">
                        <c:v>7</c:v>
                      </c:pt>
                      <c:pt idx="574">
                        <c:v>7</c:v>
                      </c:pt>
                      <c:pt idx="575">
                        <c:v>7</c:v>
                      </c:pt>
                      <c:pt idx="576">
                        <c:v>7</c:v>
                      </c:pt>
                      <c:pt idx="577">
                        <c:v>7</c:v>
                      </c:pt>
                      <c:pt idx="578">
                        <c:v>7</c:v>
                      </c:pt>
                      <c:pt idx="579">
                        <c:v>7</c:v>
                      </c:pt>
                      <c:pt idx="580">
                        <c:v>7</c:v>
                      </c:pt>
                      <c:pt idx="581">
                        <c:v>7</c:v>
                      </c:pt>
                      <c:pt idx="582">
                        <c:v>7</c:v>
                      </c:pt>
                      <c:pt idx="583">
                        <c:v>7</c:v>
                      </c:pt>
                      <c:pt idx="584">
                        <c:v>7</c:v>
                      </c:pt>
                      <c:pt idx="585">
                        <c:v>7</c:v>
                      </c:pt>
                      <c:pt idx="586">
                        <c:v>7</c:v>
                      </c:pt>
                      <c:pt idx="587">
                        <c:v>7</c:v>
                      </c:pt>
                      <c:pt idx="588">
                        <c:v>7</c:v>
                      </c:pt>
                      <c:pt idx="589">
                        <c:v>7</c:v>
                      </c:pt>
                      <c:pt idx="590">
                        <c:v>7</c:v>
                      </c:pt>
                      <c:pt idx="591">
                        <c:v>7</c:v>
                      </c:pt>
                      <c:pt idx="592">
                        <c:v>7</c:v>
                      </c:pt>
                      <c:pt idx="593">
                        <c:v>7</c:v>
                      </c:pt>
                      <c:pt idx="594">
                        <c:v>7</c:v>
                      </c:pt>
                      <c:pt idx="595">
                        <c:v>7</c:v>
                      </c:pt>
                      <c:pt idx="596">
                        <c:v>7</c:v>
                      </c:pt>
                      <c:pt idx="597">
                        <c:v>7</c:v>
                      </c:pt>
                      <c:pt idx="598">
                        <c:v>7</c:v>
                      </c:pt>
                      <c:pt idx="599">
                        <c:v>7</c:v>
                      </c:pt>
                      <c:pt idx="600">
                        <c:v>7</c:v>
                      </c:pt>
                      <c:pt idx="601">
                        <c:v>7</c:v>
                      </c:pt>
                      <c:pt idx="602">
                        <c:v>7</c:v>
                      </c:pt>
                      <c:pt idx="603">
                        <c:v>7</c:v>
                      </c:pt>
                      <c:pt idx="604">
                        <c:v>7</c:v>
                      </c:pt>
                      <c:pt idx="605">
                        <c:v>7</c:v>
                      </c:pt>
                      <c:pt idx="606">
                        <c:v>7</c:v>
                      </c:pt>
                      <c:pt idx="607">
                        <c:v>7</c:v>
                      </c:pt>
                      <c:pt idx="608">
                        <c:v>7</c:v>
                      </c:pt>
                      <c:pt idx="609">
                        <c:v>7</c:v>
                      </c:pt>
                      <c:pt idx="610">
                        <c:v>7</c:v>
                      </c:pt>
                      <c:pt idx="611">
                        <c:v>7</c:v>
                      </c:pt>
                      <c:pt idx="612">
                        <c:v>3</c:v>
                      </c:pt>
                      <c:pt idx="613">
                        <c:v>3</c:v>
                      </c:pt>
                      <c:pt idx="614">
                        <c:v>3</c:v>
                      </c:pt>
                      <c:pt idx="615">
                        <c:v>3</c:v>
                      </c:pt>
                      <c:pt idx="616">
                        <c:v>3</c:v>
                      </c:pt>
                      <c:pt idx="617">
                        <c:v>3</c:v>
                      </c:pt>
                      <c:pt idx="618">
                        <c:v>3</c:v>
                      </c:pt>
                      <c:pt idx="619">
                        <c:v>3</c:v>
                      </c:pt>
                      <c:pt idx="620">
                        <c:v>3</c:v>
                      </c:pt>
                      <c:pt idx="621">
                        <c:v>3</c:v>
                      </c:pt>
                      <c:pt idx="622">
                        <c:v>3</c:v>
                      </c:pt>
                      <c:pt idx="623">
                        <c:v>3</c:v>
                      </c:pt>
                      <c:pt idx="624">
                        <c:v>3</c:v>
                      </c:pt>
                      <c:pt idx="625">
                        <c:v>3</c:v>
                      </c:pt>
                      <c:pt idx="626">
                        <c:v>3</c:v>
                      </c:pt>
                      <c:pt idx="627">
                        <c:v>3</c:v>
                      </c:pt>
                      <c:pt idx="628">
                        <c:v>3</c:v>
                      </c:pt>
                      <c:pt idx="629">
                        <c:v>3</c:v>
                      </c:pt>
                      <c:pt idx="630">
                        <c:v>3</c:v>
                      </c:pt>
                      <c:pt idx="631">
                        <c:v>3</c:v>
                      </c:pt>
                      <c:pt idx="632">
                        <c:v>3</c:v>
                      </c:pt>
                      <c:pt idx="633">
                        <c:v>3</c:v>
                      </c:pt>
                      <c:pt idx="634">
                        <c:v>3</c:v>
                      </c:pt>
                      <c:pt idx="635">
                        <c:v>3</c:v>
                      </c:pt>
                      <c:pt idx="636">
                        <c:v>3</c:v>
                      </c:pt>
                      <c:pt idx="637">
                        <c:v>3</c:v>
                      </c:pt>
                      <c:pt idx="638">
                        <c:v>3</c:v>
                      </c:pt>
                      <c:pt idx="639">
                        <c:v>3</c:v>
                      </c:pt>
                      <c:pt idx="640">
                        <c:v>3</c:v>
                      </c:pt>
                      <c:pt idx="641">
                        <c:v>3</c:v>
                      </c:pt>
                      <c:pt idx="642">
                        <c:v>3</c:v>
                      </c:pt>
                      <c:pt idx="643">
                        <c:v>3</c:v>
                      </c:pt>
                      <c:pt idx="644">
                        <c:v>3</c:v>
                      </c:pt>
                      <c:pt idx="645">
                        <c:v>3</c:v>
                      </c:pt>
                      <c:pt idx="646">
                        <c:v>3</c:v>
                      </c:pt>
                      <c:pt idx="647">
                        <c:v>3</c:v>
                      </c:pt>
                      <c:pt idx="648">
                        <c:v>3</c:v>
                      </c:pt>
                      <c:pt idx="649">
                        <c:v>3</c:v>
                      </c:pt>
                      <c:pt idx="650">
                        <c:v>3</c:v>
                      </c:pt>
                      <c:pt idx="651">
                        <c:v>3</c:v>
                      </c:pt>
                      <c:pt idx="652">
                        <c:v>3</c:v>
                      </c:pt>
                      <c:pt idx="653">
                        <c:v>3</c:v>
                      </c:pt>
                      <c:pt idx="654">
                        <c:v>3</c:v>
                      </c:pt>
                      <c:pt idx="655">
                        <c:v>3</c:v>
                      </c:pt>
                      <c:pt idx="656">
                        <c:v>3</c:v>
                      </c:pt>
                      <c:pt idx="657">
                        <c:v>3</c:v>
                      </c:pt>
                      <c:pt idx="658">
                        <c:v>3</c:v>
                      </c:pt>
                      <c:pt idx="659">
                        <c:v>3</c:v>
                      </c:pt>
                      <c:pt idx="660">
                        <c:v>3</c:v>
                      </c:pt>
                      <c:pt idx="661">
                        <c:v>3</c:v>
                      </c:pt>
                      <c:pt idx="662">
                        <c:v>3</c:v>
                      </c:pt>
                      <c:pt idx="663">
                        <c:v>3</c:v>
                      </c:pt>
                      <c:pt idx="664">
                        <c:v>3</c:v>
                      </c:pt>
                      <c:pt idx="665">
                        <c:v>3</c:v>
                      </c:pt>
                      <c:pt idx="666">
                        <c:v>3</c:v>
                      </c:pt>
                      <c:pt idx="667">
                        <c:v>3</c:v>
                      </c:pt>
                      <c:pt idx="668">
                        <c:v>3</c:v>
                      </c:pt>
                      <c:pt idx="669">
                        <c:v>3</c:v>
                      </c:pt>
                      <c:pt idx="670">
                        <c:v>3</c:v>
                      </c:pt>
                      <c:pt idx="671">
                        <c:v>3</c:v>
                      </c:pt>
                      <c:pt idx="672">
                        <c:v>3</c:v>
                      </c:pt>
                      <c:pt idx="673">
                        <c:v>3</c:v>
                      </c:pt>
                      <c:pt idx="674">
                        <c:v>3</c:v>
                      </c:pt>
                      <c:pt idx="675">
                        <c:v>3</c:v>
                      </c:pt>
                      <c:pt idx="676">
                        <c:v>3</c:v>
                      </c:pt>
                      <c:pt idx="677">
                        <c:v>3</c:v>
                      </c:pt>
                      <c:pt idx="678">
                        <c:v>3</c:v>
                      </c:pt>
                      <c:pt idx="679">
                        <c:v>3</c:v>
                      </c:pt>
                      <c:pt idx="680">
                        <c:v>3</c:v>
                      </c:pt>
                      <c:pt idx="681">
                        <c:v>3</c:v>
                      </c:pt>
                      <c:pt idx="682">
                        <c:v>3</c:v>
                      </c:pt>
                      <c:pt idx="683">
                        <c:v>3</c:v>
                      </c:pt>
                      <c:pt idx="684">
                        <c:v>3</c:v>
                      </c:pt>
                      <c:pt idx="685">
                        <c:v>3</c:v>
                      </c:pt>
                      <c:pt idx="686">
                        <c:v>3</c:v>
                      </c:pt>
                      <c:pt idx="687">
                        <c:v>3</c:v>
                      </c:pt>
                      <c:pt idx="688">
                        <c:v>3</c:v>
                      </c:pt>
                      <c:pt idx="689">
                        <c:v>3</c:v>
                      </c:pt>
                      <c:pt idx="690">
                        <c:v>3</c:v>
                      </c:pt>
                      <c:pt idx="691">
                        <c:v>3</c:v>
                      </c:pt>
                      <c:pt idx="692">
                        <c:v>3</c:v>
                      </c:pt>
                      <c:pt idx="693">
                        <c:v>3</c:v>
                      </c:pt>
                      <c:pt idx="694">
                        <c:v>3</c:v>
                      </c:pt>
                      <c:pt idx="695">
                        <c:v>3</c:v>
                      </c:pt>
                      <c:pt idx="696">
                        <c:v>3</c:v>
                      </c:pt>
                      <c:pt idx="697">
                        <c:v>3</c:v>
                      </c:pt>
                      <c:pt idx="698">
                        <c:v>3</c:v>
                      </c:pt>
                      <c:pt idx="699">
                        <c:v>3</c:v>
                      </c:pt>
                      <c:pt idx="700">
                        <c:v>3</c:v>
                      </c:pt>
                      <c:pt idx="701">
                        <c:v>3</c:v>
                      </c:pt>
                      <c:pt idx="702">
                        <c:v>3</c:v>
                      </c:pt>
                      <c:pt idx="703">
                        <c:v>3</c:v>
                      </c:pt>
                      <c:pt idx="704">
                        <c:v>3</c:v>
                      </c:pt>
                      <c:pt idx="705">
                        <c:v>3</c:v>
                      </c:pt>
                      <c:pt idx="706">
                        <c:v>3</c:v>
                      </c:pt>
                      <c:pt idx="707">
                        <c:v>3</c:v>
                      </c:pt>
                      <c:pt idx="708">
                        <c:v>3</c:v>
                      </c:pt>
                      <c:pt idx="709">
                        <c:v>3</c:v>
                      </c:pt>
                      <c:pt idx="710">
                        <c:v>3</c:v>
                      </c:pt>
                      <c:pt idx="711">
                        <c:v>3</c:v>
                      </c:pt>
                      <c:pt idx="712">
                        <c:v>3</c:v>
                      </c:pt>
                      <c:pt idx="713">
                        <c:v>3</c:v>
                      </c:pt>
                      <c:pt idx="714">
                        <c:v>3</c:v>
                      </c:pt>
                      <c:pt idx="715">
                        <c:v>3</c:v>
                      </c:pt>
                      <c:pt idx="716">
                        <c:v>3</c:v>
                      </c:pt>
                      <c:pt idx="717">
                        <c:v>3</c:v>
                      </c:pt>
                      <c:pt idx="718">
                        <c:v>3</c:v>
                      </c:pt>
                      <c:pt idx="719">
                        <c:v>3</c:v>
                      </c:pt>
                      <c:pt idx="720">
                        <c:v>3</c:v>
                      </c:pt>
                      <c:pt idx="721">
                        <c:v>3</c:v>
                      </c:pt>
                      <c:pt idx="722">
                        <c:v>3</c:v>
                      </c:pt>
                      <c:pt idx="723">
                        <c:v>3</c:v>
                      </c:pt>
                      <c:pt idx="724">
                        <c:v>3</c:v>
                      </c:pt>
                      <c:pt idx="725">
                        <c:v>3</c:v>
                      </c:pt>
                      <c:pt idx="726">
                        <c:v>3</c:v>
                      </c:pt>
                      <c:pt idx="727">
                        <c:v>3</c:v>
                      </c:pt>
                      <c:pt idx="728">
                        <c:v>3</c:v>
                      </c:pt>
                      <c:pt idx="729">
                        <c:v>3</c:v>
                      </c:pt>
                      <c:pt idx="730">
                        <c:v>3</c:v>
                      </c:pt>
                      <c:pt idx="731">
                        <c:v>3</c:v>
                      </c:pt>
                      <c:pt idx="732">
                        <c:v>3</c:v>
                      </c:pt>
                      <c:pt idx="733">
                        <c:v>3</c:v>
                      </c:pt>
                      <c:pt idx="734">
                        <c:v>3</c:v>
                      </c:pt>
                      <c:pt idx="735">
                        <c:v>3</c:v>
                      </c:pt>
                      <c:pt idx="736">
                        <c:v>3</c:v>
                      </c:pt>
                      <c:pt idx="737">
                        <c:v>3</c:v>
                      </c:pt>
                      <c:pt idx="738">
                        <c:v>3</c:v>
                      </c:pt>
                      <c:pt idx="739">
                        <c:v>3</c:v>
                      </c:pt>
                      <c:pt idx="740">
                        <c:v>3</c:v>
                      </c:pt>
                      <c:pt idx="741">
                        <c:v>3</c:v>
                      </c:pt>
                      <c:pt idx="742">
                        <c:v>3</c:v>
                      </c:pt>
                      <c:pt idx="743">
                        <c:v>3</c:v>
                      </c:pt>
                      <c:pt idx="744">
                        <c:v>3</c:v>
                      </c:pt>
                      <c:pt idx="745">
                        <c:v>3</c:v>
                      </c:pt>
                      <c:pt idx="746">
                        <c:v>3</c:v>
                      </c:pt>
                      <c:pt idx="747">
                        <c:v>3</c:v>
                      </c:pt>
                      <c:pt idx="748">
                        <c:v>3</c:v>
                      </c:pt>
                      <c:pt idx="749">
                        <c:v>3</c:v>
                      </c:pt>
                      <c:pt idx="750">
                        <c:v>3</c:v>
                      </c:pt>
                      <c:pt idx="751">
                        <c:v>3</c:v>
                      </c:pt>
                      <c:pt idx="752">
                        <c:v>3</c:v>
                      </c:pt>
                      <c:pt idx="753">
                        <c:v>3</c:v>
                      </c:pt>
                      <c:pt idx="754">
                        <c:v>3</c:v>
                      </c:pt>
                      <c:pt idx="755">
                        <c:v>3</c:v>
                      </c:pt>
                      <c:pt idx="756">
                        <c:v>3</c:v>
                      </c:pt>
                      <c:pt idx="757">
                        <c:v>3</c:v>
                      </c:pt>
                      <c:pt idx="758">
                        <c:v>3</c:v>
                      </c:pt>
                      <c:pt idx="759">
                        <c:v>3</c:v>
                      </c:pt>
                      <c:pt idx="760">
                        <c:v>3</c:v>
                      </c:pt>
                      <c:pt idx="761">
                        <c:v>3</c:v>
                      </c:pt>
                      <c:pt idx="762">
                        <c:v>3</c:v>
                      </c:pt>
                      <c:pt idx="763">
                        <c:v>3</c:v>
                      </c:pt>
                      <c:pt idx="764">
                        <c:v>3</c:v>
                      </c:pt>
                      <c:pt idx="765">
                        <c:v>3</c:v>
                      </c:pt>
                      <c:pt idx="766">
                        <c:v>3</c:v>
                      </c:pt>
                      <c:pt idx="767">
                        <c:v>3</c:v>
                      </c:pt>
                      <c:pt idx="768">
                        <c:v>3</c:v>
                      </c:pt>
                      <c:pt idx="769">
                        <c:v>3</c:v>
                      </c:pt>
                      <c:pt idx="770">
                        <c:v>3</c:v>
                      </c:pt>
                      <c:pt idx="771">
                        <c:v>3</c:v>
                      </c:pt>
                      <c:pt idx="772">
                        <c:v>3</c:v>
                      </c:pt>
                      <c:pt idx="773">
                        <c:v>3</c:v>
                      </c:pt>
                      <c:pt idx="774">
                        <c:v>3</c:v>
                      </c:pt>
                      <c:pt idx="775">
                        <c:v>3</c:v>
                      </c:pt>
                      <c:pt idx="776">
                        <c:v>3</c:v>
                      </c:pt>
                      <c:pt idx="777">
                        <c:v>3</c:v>
                      </c:pt>
                      <c:pt idx="778">
                        <c:v>3</c:v>
                      </c:pt>
                      <c:pt idx="779">
                        <c:v>3</c:v>
                      </c:pt>
                      <c:pt idx="780">
                        <c:v>3</c:v>
                      </c:pt>
                      <c:pt idx="781">
                        <c:v>3</c:v>
                      </c:pt>
                      <c:pt idx="782">
                        <c:v>3</c:v>
                      </c:pt>
                      <c:pt idx="783">
                        <c:v>3</c:v>
                      </c:pt>
                      <c:pt idx="784">
                        <c:v>3</c:v>
                      </c:pt>
                      <c:pt idx="785">
                        <c:v>3</c:v>
                      </c:pt>
                      <c:pt idx="786">
                        <c:v>3</c:v>
                      </c:pt>
                      <c:pt idx="787">
                        <c:v>3</c:v>
                      </c:pt>
                      <c:pt idx="788">
                        <c:v>3</c:v>
                      </c:pt>
                      <c:pt idx="789">
                        <c:v>3</c:v>
                      </c:pt>
                      <c:pt idx="790">
                        <c:v>3</c:v>
                      </c:pt>
                      <c:pt idx="791">
                        <c:v>3</c:v>
                      </c:pt>
                      <c:pt idx="792">
                        <c:v>3</c:v>
                      </c:pt>
                      <c:pt idx="793">
                        <c:v>3</c:v>
                      </c:pt>
                      <c:pt idx="794">
                        <c:v>3</c:v>
                      </c:pt>
                      <c:pt idx="795">
                        <c:v>3</c:v>
                      </c:pt>
                      <c:pt idx="796">
                        <c:v>3</c:v>
                      </c:pt>
                      <c:pt idx="797">
                        <c:v>3</c:v>
                      </c:pt>
                      <c:pt idx="798">
                        <c:v>3</c:v>
                      </c:pt>
                      <c:pt idx="799">
                        <c:v>3</c:v>
                      </c:pt>
                      <c:pt idx="800">
                        <c:v>3</c:v>
                      </c:pt>
                      <c:pt idx="801">
                        <c:v>3</c:v>
                      </c:pt>
                      <c:pt idx="802">
                        <c:v>3</c:v>
                      </c:pt>
                      <c:pt idx="803">
                        <c:v>3</c:v>
                      </c:pt>
                      <c:pt idx="804">
                        <c:v>3</c:v>
                      </c:pt>
                      <c:pt idx="805">
                        <c:v>3</c:v>
                      </c:pt>
                      <c:pt idx="806">
                        <c:v>3</c:v>
                      </c:pt>
                      <c:pt idx="807">
                        <c:v>3</c:v>
                      </c:pt>
                      <c:pt idx="808">
                        <c:v>3</c:v>
                      </c:pt>
                      <c:pt idx="809">
                        <c:v>3</c:v>
                      </c:pt>
                      <c:pt idx="810">
                        <c:v>3</c:v>
                      </c:pt>
                      <c:pt idx="811">
                        <c:v>3</c:v>
                      </c:pt>
                      <c:pt idx="812">
                        <c:v>3</c:v>
                      </c:pt>
                      <c:pt idx="813">
                        <c:v>3</c:v>
                      </c:pt>
                      <c:pt idx="814">
                        <c:v>3</c:v>
                      </c:pt>
                      <c:pt idx="815">
                        <c:v>3</c:v>
                      </c:pt>
                      <c:pt idx="816">
                        <c:v>3</c:v>
                      </c:pt>
                      <c:pt idx="817">
                        <c:v>3</c:v>
                      </c:pt>
                      <c:pt idx="818">
                        <c:v>3</c:v>
                      </c:pt>
                      <c:pt idx="819">
                        <c:v>3</c:v>
                      </c:pt>
                      <c:pt idx="820">
                        <c:v>3</c:v>
                      </c:pt>
                      <c:pt idx="821">
                        <c:v>3</c:v>
                      </c:pt>
                      <c:pt idx="822">
                        <c:v>3</c:v>
                      </c:pt>
                      <c:pt idx="823">
                        <c:v>3</c:v>
                      </c:pt>
                      <c:pt idx="824">
                        <c:v>3</c:v>
                      </c:pt>
                      <c:pt idx="825">
                        <c:v>3</c:v>
                      </c:pt>
                      <c:pt idx="826">
                        <c:v>3</c:v>
                      </c:pt>
                      <c:pt idx="827">
                        <c:v>3</c:v>
                      </c:pt>
                      <c:pt idx="828">
                        <c:v>3</c:v>
                      </c:pt>
                      <c:pt idx="829">
                        <c:v>3</c:v>
                      </c:pt>
                      <c:pt idx="830">
                        <c:v>3</c:v>
                      </c:pt>
                      <c:pt idx="831">
                        <c:v>3</c:v>
                      </c:pt>
                      <c:pt idx="832">
                        <c:v>3</c:v>
                      </c:pt>
                      <c:pt idx="833">
                        <c:v>3</c:v>
                      </c:pt>
                      <c:pt idx="834">
                        <c:v>3</c:v>
                      </c:pt>
                      <c:pt idx="835">
                        <c:v>3</c:v>
                      </c:pt>
                      <c:pt idx="836">
                        <c:v>3</c:v>
                      </c:pt>
                      <c:pt idx="837">
                        <c:v>3</c:v>
                      </c:pt>
                      <c:pt idx="838">
                        <c:v>3</c:v>
                      </c:pt>
                      <c:pt idx="839">
                        <c:v>3</c:v>
                      </c:pt>
                      <c:pt idx="840">
                        <c:v>3</c:v>
                      </c:pt>
                      <c:pt idx="841">
                        <c:v>3</c:v>
                      </c:pt>
                      <c:pt idx="842">
                        <c:v>3</c:v>
                      </c:pt>
                      <c:pt idx="843">
                        <c:v>3</c:v>
                      </c:pt>
                      <c:pt idx="844">
                        <c:v>3</c:v>
                      </c:pt>
                      <c:pt idx="845">
                        <c:v>3</c:v>
                      </c:pt>
                      <c:pt idx="846">
                        <c:v>3</c:v>
                      </c:pt>
                      <c:pt idx="847">
                        <c:v>3</c:v>
                      </c:pt>
                      <c:pt idx="848">
                        <c:v>3</c:v>
                      </c:pt>
                      <c:pt idx="849">
                        <c:v>3</c:v>
                      </c:pt>
                      <c:pt idx="850">
                        <c:v>3</c:v>
                      </c:pt>
                      <c:pt idx="851">
                        <c:v>3</c:v>
                      </c:pt>
                      <c:pt idx="852">
                        <c:v>3</c:v>
                      </c:pt>
                      <c:pt idx="853">
                        <c:v>3</c:v>
                      </c:pt>
                      <c:pt idx="854">
                        <c:v>3</c:v>
                      </c:pt>
                      <c:pt idx="855">
                        <c:v>3</c:v>
                      </c:pt>
                      <c:pt idx="856">
                        <c:v>3</c:v>
                      </c:pt>
                      <c:pt idx="857">
                        <c:v>3</c:v>
                      </c:pt>
                      <c:pt idx="858">
                        <c:v>3</c:v>
                      </c:pt>
                      <c:pt idx="859">
                        <c:v>3</c:v>
                      </c:pt>
                      <c:pt idx="860">
                        <c:v>3</c:v>
                      </c:pt>
                      <c:pt idx="861">
                        <c:v>3</c:v>
                      </c:pt>
                      <c:pt idx="862">
                        <c:v>3</c:v>
                      </c:pt>
                      <c:pt idx="863">
                        <c:v>3</c:v>
                      </c:pt>
                      <c:pt idx="864">
                        <c:v>3</c:v>
                      </c:pt>
                      <c:pt idx="865">
                        <c:v>3</c:v>
                      </c:pt>
                      <c:pt idx="866">
                        <c:v>3</c:v>
                      </c:pt>
                      <c:pt idx="867">
                        <c:v>3</c:v>
                      </c:pt>
                      <c:pt idx="868">
                        <c:v>3</c:v>
                      </c:pt>
                      <c:pt idx="869">
                        <c:v>3</c:v>
                      </c:pt>
                      <c:pt idx="870">
                        <c:v>3</c:v>
                      </c:pt>
                      <c:pt idx="871">
                        <c:v>3</c:v>
                      </c:pt>
                      <c:pt idx="872">
                        <c:v>3</c:v>
                      </c:pt>
                      <c:pt idx="873">
                        <c:v>3</c:v>
                      </c:pt>
                      <c:pt idx="874">
                        <c:v>3</c:v>
                      </c:pt>
                      <c:pt idx="875">
                        <c:v>3</c:v>
                      </c:pt>
                      <c:pt idx="876">
                        <c:v>3</c:v>
                      </c:pt>
                      <c:pt idx="877">
                        <c:v>3</c:v>
                      </c:pt>
                      <c:pt idx="878">
                        <c:v>3</c:v>
                      </c:pt>
                      <c:pt idx="879">
                        <c:v>3</c:v>
                      </c:pt>
                      <c:pt idx="880">
                        <c:v>3</c:v>
                      </c:pt>
                      <c:pt idx="881">
                        <c:v>3</c:v>
                      </c:pt>
                      <c:pt idx="882">
                        <c:v>3</c:v>
                      </c:pt>
                      <c:pt idx="883">
                        <c:v>3</c:v>
                      </c:pt>
                      <c:pt idx="884">
                        <c:v>3</c:v>
                      </c:pt>
                      <c:pt idx="885">
                        <c:v>3</c:v>
                      </c:pt>
                      <c:pt idx="886">
                        <c:v>3</c:v>
                      </c:pt>
                      <c:pt idx="887">
                        <c:v>3</c:v>
                      </c:pt>
                      <c:pt idx="888">
                        <c:v>3</c:v>
                      </c:pt>
                      <c:pt idx="889">
                        <c:v>3</c:v>
                      </c:pt>
                      <c:pt idx="890">
                        <c:v>3</c:v>
                      </c:pt>
                      <c:pt idx="891">
                        <c:v>3</c:v>
                      </c:pt>
                      <c:pt idx="892">
                        <c:v>3</c:v>
                      </c:pt>
                      <c:pt idx="893">
                        <c:v>3</c:v>
                      </c:pt>
                      <c:pt idx="894">
                        <c:v>3</c:v>
                      </c:pt>
                      <c:pt idx="895">
                        <c:v>3</c:v>
                      </c:pt>
                      <c:pt idx="896">
                        <c:v>3</c:v>
                      </c:pt>
                      <c:pt idx="897">
                        <c:v>3</c:v>
                      </c:pt>
                      <c:pt idx="898">
                        <c:v>3</c:v>
                      </c:pt>
                      <c:pt idx="899">
                        <c:v>3</c:v>
                      </c:pt>
                      <c:pt idx="900">
                        <c:v>3</c:v>
                      </c:pt>
                      <c:pt idx="901">
                        <c:v>3</c:v>
                      </c:pt>
                      <c:pt idx="902">
                        <c:v>3</c:v>
                      </c:pt>
                      <c:pt idx="903">
                        <c:v>3</c:v>
                      </c:pt>
                      <c:pt idx="904">
                        <c:v>3</c:v>
                      </c:pt>
                      <c:pt idx="905">
                        <c:v>3</c:v>
                      </c:pt>
                      <c:pt idx="906">
                        <c:v>3</c:v>
                      </c:pt>
                      <c:pt idx="907">
                        <c:v>3</c:v>
                      </c:pt>
                      <c:pt idx="908">
                        <c:v>3</c:v>
                      </c:pt>
                      <c:pt idx="909">
                        <c:v>3</c:v>
                      </c:pt>
                      <c:pt idx="910">
                        <c:v>3</c:v>
                      </c:pt>
                      <c:pt idx="911">
                        <c:v>9</c:v>
                      </c:pt>
                      <c:pt idx="912">
                        <c:v>9</c:v>
                      </c:pt>
                      <c:pt idx="913">
                        <c:v>9</c:v>
                      </c:pt>
                      <c:pt idx="914">
                        <c:v>9</c:v>
                      </c:pt>
                      <c:pt idx="915">
                        <c:v>9</c:v>
                      </c:pt>
                      <c:pt idx="916">
                        <c:v>9</c:v>
                      </c:pt>
                      <c:pt idx="917">
                        <c:v>9</c:v>
                      </c:pt>
                      <c:pt idx="918">
                        <c:v>9</c:v>
                      </c:pt>
                      <c:pt idx="919">
                        <c:v>9</c:v>
                      </c:pt>
                      <c:pt idx="920">
                        <c:v>9</c:v>
                      </c:pt>
                      <c:pt idx="921">
                        <c:v>9</c:v>
                      </c:pt>
                      <c:pt idx="922">
                        <c:v>9</c:v>
                      </c:pt>
                      <c:pt idx="923">
                        <c:v>9</c:v>
                      </c:pt>
                      <c:pt idx="924">
                        <c:v>9</c:v>
                      </c:pt>
                      <c:pt idx="925">
                        <c:v>9</c:v>
                      </c:pt>
                      <c:pt idx="926">
                        <c:v>9</c:v>
                      </c:pt>
                      <c:pt idx="927">
                        <c:v>9</c:v>
                      </c:pt>
                      <c:pt idx="928">
                        <c:v>9</c:v>
                      </c:pt>
                      <c:pt idx="929">
                        <c:v>9</c:v>
                      </c:pt>
                      <c:pt idx="930">
                        <c:v>9</c:v>
                      </c:pt>
                      <c:pt idx="931">
                        <c:v>9</c:v>
                      </c:pt>
                      <c:pt idx="932">
                        <c:v>9</c:v>
                      </c:pt>
                      <c:pt idx="933">
                        <c:v>9</c:v>
                      </c:pt>
                      <c:pt idx="934">
                        <c:v>9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2240-436D-BC0F-32F7774B87F2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Input'!$V$1</c15:sqref>
                        </c15:formulaRef>
                      </c:ext>
                    </c:extLst>
                    <c:strCache>
                      <c:ptCount val="1"/>
                      <c:pt idx="0">
                        <c:v>ax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Input'!$T$2:$T$1124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1.9563999958336353E-2</c:v>
                      </c:pt>
                      <c:pt idx="2">
                        <c:v>3.6159000010229647E-2</c:v>
                      </c:pt>
                      <c:pt idx="3">
                        <c:v>5.6963999988511205E-2</c:v>
                      </c:pt>
                      <c:pt idx="4">
                        <c:v>8.1719000008888543E-2</c:v>
                      </c:pt>
                      <c:pt idx="5">
                        <c:v>9.5315000042319298E-2</c:v>
                      </c:pt>
                      <c:pt idx="6">
                        <c:v>0.11652799998410046</c:v>
                      </c:pt>
                      <c:pt idx="7">
                        <c:v>0.13519900001119822</c:v>
                      </c:pt>
                      <c:pt idx="8">
                        <c:v>0.16087699995841831</c:v>
                      </c:pt>
                      <c:pt idx="9">
                        <c:v>0.18141700001433492</c:v>
                      </c:pt>
                      <c:pt idx="10">
                        <c:v>0.20019400003366172</c:v>
                      </c:pt>
                      <c:pt idx="11">
                        <c:v>0.21545300004072487</c:v>
                      </c:pt>
                      <c:pt idx="12">
                        <c:v>0.23079199995845556</c:v>
                      </c:pt>
                      <c:pt idx="13">
                        <c:v>0.2609230000525713</c:v>
                      </c:pt>
                      <c:pt idx="14">
                        <c:v>0.27603299997281283</c:v>
                      </c:pt>
                      <c:pt idx="15">
                        <c:v>0.3010329999960959</c:v>
                      </c:pt>
                      <c:pt idx="16">
                        <c:v>0.31972799997311085</c:v>
                      </c:pt>
                      <c:pt idx="17">
                        <c:v>0.33597799995914102</c:v>
                      </c:pt>
                      <c:pt idx="18">
                        <c:v>0.35759000002872199</c:v>
                      </c:pt>
                      <c:pt idx="19">
                        <c:v>0.37765299994498491</c:v>
                      </c:pt>
                      <c:pt idx="20">
                        <c:v>0.39710800000466406</c:v>
                      </c:pt>
                      <c:pt idx="21">
                        <c:v>0.41665599995758384</c:v>
                      </c:pt>
                      <c:pt idx="22">
                        <c:v>0.43804300006013364</c:v>
                      </c:pt>
                      <c:pt idx="23">
                        <c:v>0.45675699994899333</c:v>
                      </c:pt>
                      <c:pt idx="24">
                        <c:v>0.47970499994698912</c:v>
                      </c:pt>
                      <c:pt idx="25">
                        <c:v>0.49705999996513128</c:v>
                      </c:pt>
                      <c:pt idx="26">
                        <c:v>0.51856400002725422</c:v>
                      </c:pt>
                      <c:pt idx="27">
                        <c:v>0.54057900002226233</c:v>
                      </c:pt>
                      <c:pt idx="28">
                        <c:v>0.55734399997163564</c:v>
                      </c:pt>
                      <c:pt idx="29">
                        <c:v>0.57929699996020645</c:v>
                      </c:pt>
                      <c:pt idx="30">
                        <c:v>0.59977099997922778</c:v>
                      </c:pt>
                      <c:pt idx="31">
                        <c:v>0.61553199996706098</c:v>
                      </c:pt>
                      <c:pt idx="32">
                        <c:v>0.63737200002651662</c:v>
                      </c:pt>
                      <c:pt idx="33">
                        <c:v>0.65854900004342198</c:v>
                      </c:pt>
                      <c:pt idx="34">
                        <c:v>0.66760799998883158</c:v>
                      </c:pt>
                      <c:pt idx="35">
                        <c:v>0.70031900005415082</c:v>
                      </c:pt>
                      <c:pt idx="36">
                        <c:v>0.71870199998375028</c:v>
                      </c:pt>
                      <c:pt idx="37">
                        <c:v>0.73884600005112588</c:v>
                      </c:pt>
                      <c:pt idx="38">
                        <c:v>0.75902100000530481</c:v>
                      </c:pt>
                      <c:pt idx="39">
                        <c:v>0.77910100005101413</c:v>
                      </c:pt>
                      <c:pt idx="40">
                        <c:v>0.79993099998682737</c:v>
                      </c:pt>
                      <c:pt idx="41">
                        <c:v>0.81429600005503744</c:v>
                      </c:pt>
                      <c:pt idx="42">
                        <c:v>0.83908199996221811</c:v>
                      </c:pt>
                      <c:pt idx="43">
                        <c:v>0.85952599998563528</c:v>
                      </c:pt>
                      <c:pt idx="44">
                        <c:v>0.87445000000298023</c:v>
                      </c:pt>
                      <c:pt idx="45">
                        <c:v>0.89508699998259544</c:v>
                      </c:pt>
                      <c:pt idx="46">
                        <c:v>0.91429800004698336</c:v>
                      </c:pt>
                      <c:pt idx="47">
                        <c:v>0.94034800003282726</c:v>
                      </c:pt>
                      <c:pt idx="48">
                        <c:v>0.95808699994813651</c:v>
                      </c:pt>
                      <c:pt idx="49">
                        <c:v>0.97596299997530878</c:v>
                      </c:pt>
                      <c:pt idx="50">
                        <c:v>1.0003639999777079</c:v>
                      </c:pt>
                      <c:pt idx="51">
                        <c:v>1.0176780000329018</c:v>
                      </c:pt>
                      <c:pt idx="52">
                        <c:v>1.0400709999958053</c:v>
                      </c:pt>
                      <c:pt idx="53">
                        <c:v>1.059497999958694</c:v>
                      </c:pt>
                      <c:pt idx="54">
                        <c:v>1.0803300000261515</c:v>
                      </c:pt>
                      <c:pt idx="55">
                        <c:v>1.0980759999947622</c:v>
                      </c:pt>
                      <c:pt idx="56">
                        <c:v>1.1205570000456646</c:v>
                      </c:pt>
                      <c:pt idx="57">
                        <c:v>1.1408250000094995</c:v>
                      </c:pt>
                      <c:pt idx="58">
                        <c:v>1.1609559999778867</c:v>
                      </c:pt>
                      <c:pt idx="59">
                        <c:v>1.1773840000387281</c:v>
                      </c:pt>
                      <c:pt idx="60">
                        <c:v>1.200942000024952</c:v>
                      </c:pt>
                      <c:pt idx="61">
                        <c:v>1.2181420000270009</c:v>
                      </c:pt>
                      <c:pt idx="62">
                        <c:v>1.2382610000204295</c:v>
                      </c:pt>
                      <c:pt idx="63">
                        <c:v>1.2563780000200495</c:v>
                      </c:pt>
                      <c:pt idx="64">
                        <c:v>1.2730310000479221</c:v>
                      </c:pt>
                      <c:pt idx="65">
                        <c:v>1.3016999999526888</c:v>
                      </c:pt>
                      <c:pt idx="66">
                        <c:v>1.3172239999985322</c:v>
                      </c:pt>
                      <c:pt idx="67">
                        <c:v>1.3370959999738261</c:v>
                      </c:pt>
                      <c:pt idx="68">
                        <c:v>1.3570749999489635</c:v>
                      </c:pt>
                      <c:pt idx="69">
                        <c:v>1.3771339999511838</c:v>
                      </c:pt>
                      <c:pt idx="70">
                        <c:v>1.3982049999758601</c:v>
                      </c:pt>
                      <c:pt idx="71">
                        <c:v>1.4208349999971688</c:v>
                      </c:pt>
                      <c:pt idx="72">
                        <c:v>1.4375699999509379</c:v>
                      </c:pt>
                      <c:pt idx="73">
                        <c:v>1.4597910000011325</c:v>
                      </c:pt>
                      <c:pt idx="74">
                        <c:v>1.4777110000140965</c:v>
                      </c:pt>
                      <c:pt idx="75">
                        <c:v>1.49759299994912</c:v>
                      </c:pt>
                      <c:pt idx="76">
                        <c:v>1.5128290000138804</c:v>
                      </c:pt>
                      <c:pt idx="77">
                        <c:v>1.5384360000025481</c:v>
                      </c:pt>
                      <c:pt idx="78">
                        <c:v>1.5585229999851435</c:v>
                      </c:pt>
                      <c:pt idx="79">
                        <c:v>1.5794140000361949</c:v>
                      </c:pt>
                      <c:pt idx="80">
                        <c:v>1.5950850000372157</c:v>
                      </c:pt>
                      <c:pt idx="81">
                        <c:v>1.6198589999694377</c:v>
                      </c:pt>
                      <c:pt idx="82">
                        <c:v>1.6334839999908581</c:v>
                      </c:pt>
                      <c:pt idx="83">
                        <c:v>1.6539790000533685</c:v>
                      </c:pt>
                      <c:pt idx="84">
                        <c:v>1.6791039999807253</c:v>
                      </c:pt>
                      <c:pt idx="85">
                        <c:v>1.6941850000293925</c:v>
                      </c:pt>
                      <c:pt idx="86">
                        <c:v>1.7199150000233203</c:v>
                      </c:pt>
                      <c:pt idx="87">
                        <c:v>1.7348090000450611</c:v>
                      </c:pt>
                      <c:pt idx="88">
                        <c:v>1.7599459999473765</c:v>
                      </c:pt>
                      <c:pt idx="89">
                        <c:v>1.7692289999686182</c:v>
                      </c:pt>
                      <c:pt idx="90">
                        <c:v>1.8008499999996275</c:v>
                      </c:pt>
                      <c:pt idx="91">
                        <c:v>1.8199289999902248</c:v>
                      </c:pt>
                      <c:pt idx="92">
                        <c:v>1.8306630000006407</c:v>
                      </c:pt>
                      <c:pt idx="93">
                        <c:v>1.8550660000182688</c:v>
                      </c:pt>
                      <c:pt idx="94">
                        <c:v>1.8752830000594258</c:v>
                      </c:pt>
                      <c:pt idx="95">
                        <c:v>1.895213000010699</c:v>
                      </c:pt>
                      <c:pt idx="96">
                        <c:v>1.9197870000498369</c:v>
                      </c:pt>
                      <c:pt idx="97">
                        <c:v>1.9353180000325665</c:v>
                      </c:pt>
                      <c:pt idx="98">
                        <c:v>1.9613520000129938</c:v>
                      </c:pt>
                      <c:pt idx="99">
                        <c:v>1.9765840000472963</c:v>
                      </c:pt>
                      <c:pt idx="100">
                        <c:v>1.9987800000235438</c:v>
                      </c:pt>
                      <c:pt idx="101">
                        <c:v>2.0215359999565408</c:v>
                      </c:pt>
                      <c:pt idx="102">
                        <c:v>2.0409470000304282</c:v>
                      </c:pt>
                      <c:pt idx="103">
                        <c:v>2.0606449999613687</c:v>
                      </c:pt>
                      <c:pt idx="104">
                        <c:v>2.0784840000560507</c:v>
                      </c:pt>
                      <c:pt idx="105">
                        <c:v>2.0982830000575632</c:v>
                      </c:pt>
                      <c:pt idx="106">
                        <c:v>2.1169859999790788</c:v>
                      </c:pt>
                      <c:pt idx="107">
                        <c:v>2.1398549999576062</c:v>
                      </c:pt>
                      <c:pt idx="108">
                        <c:v>2.1563150000292808</c:v>
                      </c:pt>
                      <c:pt idx="109">
                        <c:v>2.1768330000340939</c:v>
                      </c:pt>
                      <c:pt idx="110">
                        <c:v>2.1938620000146329</c:v>
                      </c:pt>
                      <c:pt idx="111">
                        <c:v>2.217049999977462</c:v>
                      </c:pt>
                      <c:pt idx="112">
                        <c:v>2.2374840000411496</c:v>
                      </c:pt>
                      <c:pt idx="113">
                        <c:v>2.2536959999706596</c:v>
                      </c:pt>
                      <c:pt idx="114">
                        <c:v>2.2817140000406653</c:v>
                      </c:pt>
                      <c:pt idx="115">
                        <c:v>2.2981060000602156</c:v>
                      </c:pt>
                      <c:pt idx="116">
                        <c:v>2.3176270000403747</c:v>
                      </c:pt>
                      <c:pt idx="117">
                        <c:v>2.3403809999581426</c:v>
                      </c:pt>
                      <c:pt idx="118">
                        <c:v>2.3574260000605136</c:v>
                      </c:pt>
                      <c:pt idx="119">
                        <c:v>2.3779189999913797</c:v>
                      </c:pt>
                      <c:pt idx="120">
                        <c:v>2.3985589999938384</c:v>
                      </c:pt>
                      <c:pt idx="121">
                        <c:v>2.4186729999491945</c:v>
                      </c:pt>
                      <c:pt idx="122">
                        <c:v>2.4433170000556856</c:v>
                      </c:pt>
                      <c:pt idx="123">
                        <c:v>2.4601069999625906</c:v>
                      </c:pt>
                      <c:pt idx="124">
                        <c:v>2.4782869999762625</c:v>
                      </c:pt>
                      <c:pt idx="125">
                        <c:v>2.499824000056833</c:v>
                      </c:pt>
                      <c:pt idx="126">
                        <c:v>2.5134049999760464</c:v>
                      </c:pt>
                      <c:pt idx="127">
                        <c:v>2.5388850000454113</c:v>
                      </c:pt>
                      <c:pt idx="128">
                        <c:v>2.554041999974288</c:v>
                      </c:pt>
                      <c:pt idx="129">
                        <c:v>2.5800919999601319</c:v>
                      </c:pt>
                      <c:pt idx="130">
                        <c:v>2.6000139999669045</c:v>
                      </c:pt>
                      <c:pt idx="131">
                        <c:v>2.6149969999678433</c:v>
                      </c:pt>
                      <c:pt idx="132">
                        <c:v>2.6399939999682829</c:v>
                      </c:pt>
                      <c:pt idx="133">
                        <c:v>2.6505810000235215</c:v>
                      </c:pt>
                      <c:pt idx="134">
                        <c:v>2.6801719999639317</c:v>
                      </c:pt>
                      <c:pt idx="135">
                        <c:v>2.6892350000562146</c:v>
                      </c:pt>
                      <c:pt idx="136">
                        <c:v>2.7199760000221431</c:v>
                      </c:pt>
                      <c:pt idx="137">
                        <c:v>2.7399689999874681</c:v>
                      </c:pt>
                      <c:pt idx="138">
                        <c:v>2.7497059999732301</c:v>
                      </c:pt>
                      <c:pt idx="139">
                        <c:v>2.7756199999712408</c:v>
                      </c:pt>
                      <c:pt idx="140">
                        <c:v>2.7916589999804273</c:v>
                      </c:pt>
                      <c:pt idx="141">
                        <c:v>2.8166660000570118</c:v>
                      </c:pt>
                      <c:pt idx="142">
                        <c:v>2.8356640000129119</c:v>
                      </c:pt>
                      <c:pt idx="143">
                        <c:v>2.8554289999883622</c:v>
                      </c:pt>
                      <c:pt idx="144">
                        <c:v>2.8780519999563694</c:v>
                      </c:pt>
                      <c:pt idx="145">
                        <c:v>2.8957399999490008</c:v>
                      </c:pt>
                      <c:pt idx="146">
                        <c:v>2.9175410000607371</c:v>
                      </c:pt>
                      <c:pt idx="147">
                        <c:v>2.9359229999827221</c:v>
                      </c:pt>
                      <c:pt idx="148">
                        <c:v>2.9560419999761507</c:v>
                      </c:pt>
                      <c:pt idx="149">
                        <c:v>2.9769930000184104</c:v>
                      </c:pt>
                      <c:pt idx="150">
                        <c:v>2.9972680000355467</c:v>
                      </c:pt>
                      <c:pt idx="151">
                        <c:v>3.0124549999600276</c:v>
                      </c:pt>
                      <c:pt idx="152">
                        <c:v>3.0366609999909997</c:v>
                      </c:pt>
                      <c:pt idx="153">
                        <c:v>3.0607030000537634</c:v>
                      </c:pt>
                      <c:pt idx="154">
                        <c:v>3.081607999978587</c:v>
                      </c:pt>
                      <c:pt idx="155">
                        <c:v>3.096817999961786</c:v>
                      </c:pt>
                      <c:pt idx="156">
                        <c:v>3.1123780000489205</c:v>
                      </c:pt>
                      <c:pt idx="157">
                        <c:v>3.1377489999867976</c:v>
                      </c:pt>
                      <c:pt idx="158">
                        <c:v>3.1620119999861345</c:v>
                      </c:pt>
                      <c:pt idx="159">
                        <c:v>3.1787160000531003</c:v>
                      </c:pt>
                      <c:pt idx="160">
                        <c:v>3.1976929999655113</c:v>
                      </c:pt>
                      <c:pt idx="161">
                        <c:v>3.217534999945201</c:v>
                      </c:pt>
                      <c:pt idx="162">
                        <c:v>3.2402080000611022</c:v>
                      </c:pt>
                      <c:pt idx="163">
                        <c:v>3.2590730000520125</c:v>
                      </c:pt>
                      <c:pt idx="164">
                        <c:v>3.2737450000131503</c:v>
                      </c:pt>
                      <c:pt idx="165">
                        <c:v>3.298462999984622</c:v>
                      </c:pt>
                      <c:pt idx="166">
                        <c:v>3.3203539999667555</c:v>
                      </c:pt>
                      <c:pt idx="167">
                        <c:v>3.3330629999982193</c:v>
                      </c:pt>
                      <c:pt idx="168">
                        <c:v>3.3590489999623969</c:v>
                      </c:pt>
                      <c:pt idx="169">
                        <c:v>3.3684509999584407</c:v>
                      </c:pt>
                      <c:pt idx="170">
                        <c:v>3.3989389999769628</c:v>
                      </c:pt>
                      <c:pt idx="171">
                        <c:v>3.4189079999923706</c:v>
                      </c:pt>
                      <c:pt idx="172">
                        <c:v>3.4370099999941885</c:v>
                      </c:pt>
                      <c:pt idx="173">
                        <c:v>3.4592669999692589</c:v>
                      </c:pt>
                      <c:pt idx="174">
                        <c:v>3.4738849999848753</c:v>
                      </c:pt>
                      <c:pt idx="175">
                        <c:v>3.4990659999893978</c:v>
                      </c:pt>
                      <c:pt idx="176">
                        <c:v>3.5199540000176057</c:v>
                      </c:pt>
                      <c:pt idx="177">
                        <c:v>3.5358130000531673</c:v>
                      </c:pt>
                      <c:pt idx="178">
                        <c:v>3.560689999954775</c:v>
                      </c:pt>
                      <c:pt idx="179">
                        <c:v>3.579937000060454</c:v>
                      </c:pt>
                      <c:pt idx="180">
                        <c:v>3.5947300000116229</c:v>
                      </c:pt>
                      <c:pt idx="181">
                        <c:v>3.6156620000256225</c:v>
                      </c:pt>
                      <c:pt idx="182">
                        <c:v>3.6407449999824166</c:v>
                      </c:pt>
                      <c:pt idx="183">
                        <c:v>3.6617049999767914</c:v>
                      </c:pt>
                      <c:pt idx="184">
                        <c:v>3.6759389999788254</c:v>
                      </c:pt>
                      <c:pt idx="185">
                        <c:v>3.7003740000072867</c:v>
                      </c:pt>
                      <c:pt idx="186">
                        <c:v>3.7108030000235885</c:v>
                      </c:pt>
                      <c:pt idx="187">
                        <c:v>3.7396650000009686</c:v>
                      </c:pt>
                      <c:pt idx="188">
                        <c:v>3.7608539999928325</c:v>
                      </c:pt>
                      <c:pt idx="189">
                        <c:v>3.7809330000309274</c:v>
                      </c:pt>
                      <c:pt idx="190">
                        <c:v>3.7928100000135601</c:v>
                      </c:pt>
                      <c:pt idx="191">
                        <c:v>3.816380999982357</c:v>
                      </c:pt>
                      <c:pt idx="192">
                        <c:v>3.8316750000230968</c:v>
                      </c:pt>
                      <c:pt idx="193">
                        <c:v>3.8584699999773875</c:v>
                      </c:pt>
                      <c:pt idx="194">
                        <c:v>3.8765310000162572</c:v>
                      </c:pt>
                      <c:pt idx="195">
                        <c:v>3.9011620000237599</c:v>
                      </c:pt>
                      <c:pt idx="196">
                        <c:v>3.9168259999714792</c:v>
                      </c:pt>
                      <c:pt idx="197">
                        <c:v>3.9338310000021011</c:v>
                      </c:pt>
                      <c:pt idx="198">
                        <c:v>3.9567779999924824</c:v>
                      </c:pt>
                      <c:pt idx="199">
                        <c:v>3.9779159999452531</c:v>
                      </c:pt>
                      <c:pt idx="200">
                        <c:v>3.9979149999562651</c:v>
                      </c:pt>
                      <c:pt idx="201">
                        <c:v>4.0167750000255182</c:v>
                      </c:pt>
                      <c:pt idx="202">
                        <c:v>4.0324310000287369</c:v>
                      </c:pt>
                      <c:pt idx="203">
                        <c:v>4.0609699999913573</c:v>
                      </c:pt>
                      <c:pt idx="204">
                        <c:v>4.0788310000207275</c:v>
                      </c:pt>
                      <c:pt idx="205">
                        <c:v>4.0982830000575632</c:v>
                      </c:pt>
                      <c:pt idx="206">
                        <c:v>4.117435000021942</c:v>
                      </c:pt>
                      <c:pt idx="207">
                        <c:v>4.1376389999641106</c:v>
                      </c:pt>
                      <c:pt idx="208">
                        <c:v>4.1609389999648556</c:v>
                      </c:pt>
                      <c:pt idx="209">
                        <c:v>4.1806189999915659</c:v>
                      </c:pt>
                      <c:pt idx="210">
                        <c:v>4.1918849999783561</c:v>
                      </c:pt>
                      <c:pt idx="211">
                        <c:v>4.2195150000043213</c:v>
                      </c:pt>
                      <c:pt idx="212">
                        <c:v>4.2387109999544919</c:v>
                      </c:pt>
                      <c:pt idx="213">
                        <c:v>4.2538530000019819</c:v>
                      </c:pt>
                      <c:pt idx="214">
                        <c:v>4.2799090000335127</c:v>
                      </c:pt>
                      <c:pt idx="215">
                        <c:v>4.3002130000386387</c:v>
                      </c:pt>
                      <c:pt idx="216">
                        <c:v>4.3188670000527054</c:v>
                      </c:pt>
                      <c:pt idx="217">
                        <c:v>4.3393990000477061</c:v>
                      </c:pt>
                      <c:pt idx="218">
                        <c:v>4.3597229999722913</c:v>
                      </c:pt>
                      <c:pt idx="219">
                        <c:v>4.3796350000193343</c:v>
                      </c:pt>
                      <c:pt idx="220">
                        <c:v>4.4017689999891445</c:v>
                      </c:pt>
                      <c:pt idx="221">
                        <c:v>4.4201459999894723</c:v>
                      </c:pt>
                      <c:pt idx="222">
                        <c:v>4.4409740000264719</c:v>
                      </c:pt>
                      <c:pt idx="223">
                        <c:v>4.4558569999644533</c:v>
                      </c:pt>
                      <c:pt idx="224">
                        <c:v>4.4798370000207797</c:v>
                      </c:pt>
                      <c:pt idx="225">
                        <c:v>4.4971849999856204</c:v>
                      </c:pt>
                      <c:pt idx="226">
                        <c:v>4.5149039999814704</c:v>
                      </c:pt>
                      <c:pt idx="227">
                        <c:v>4.5362479999894276</c:v>
                      </c:pt>
                      <c:pt idx="228">
                        <c:v>4.5607280000112951</c:v>
                      </c:pt>
                      <c:pt idx="229">
                        <c:v>4.5755409999983385</c:v>
                      </c:pt>
                      <c:pt idx="230">
                        <c:v>4.6004220000468194</c:v>
                      </c:pt>
                      <c:pt idx="231">
                        <c:v>4.6171270000049844</c:v>
                      </c:pt>
                      <c:pt idx="232">
                        <c:v>4.6363140000030398</c:v>
                      </c:pt>
                      <c:pt idx="233">
                        <c:v>4.6604839999927208</c:v>
                      </c:pt>
                      <c:pt idx="234">
                        <c:v>4.6805640000384301</c:v>
                      </c:pt>
                      <c:pt idx="235">
                        <c:v>4.6960709999548271</c:v>
                      </c:pt>
                      <c:pt idx="236">
                        <c:v>4.7201290000230074</c:v>
                      </c:pt>
                      <c:pt idx="237">
                        <c:v>4.7367689999518916</c:v>
                      </c:pt>
                      <c:pt idx="238">
                        <c:v>4.7583550000563264</c:v>
                      </c:pt>
                      <c:pt idx="239">
                        <c:v>4.7792350000236183</c:v>
                      </c:pt>
                      <c:pt idx="240">
                        <c:v>4.7965029999613762</c:v>
                      </c:pt>
                      <c:pt idx="241">
                        <c:v>4.8187799999723211</c:v>
                      </c:pt>
                      <c:pt idx="242">
                        <c:v>4.8381079999962822</c:v>
                      </c:pt>
                      <c:pt idx="243">
                        <c:v>4.860850999946706</c:v>
                      </c:pt>
                      <c:pt idx="244">
                        <c:v>4.8770700000459328</c:v>
                      </c:pt>
                      <c:pt idx="245">
                        <c:v>4.8998679999494925</c:v>
                      </c:pt>
                      <c:pt idx="246">
                        <c:v>4.9182550000259653</c:v>
                      </c:pt>
                      <c:pt idx="247">
                        <c:v>4.9375709999585524</c:v>
                      </c:pt>
                      <c:pt idx="248">
                        <c:v>4.9575810000533238</c:v>
                      </c:pt>
                      <c:pt idx="249">
                        <c:v>4.9739599999738857</c:v>
                      </c:pt>
                      <c:pt idx="250">
                        <c:v>4.9985830000368878</c:v>
                      </c:pt>
                      <c:pt idx="251">
                        <c:v>5.020498999976553</c:v>
                      </c:pt>
                      <c:pt idx="252">
                        <c:v>5.0387859999900684</c:v>
                      </c:pt>
                      <c:pt idx="253">
                        <c:v>5.0586830000393093</c:v>
                      </c:pt>
                      <c:pt idx="254">
                        <c:v>5.0803170000435784</c:v>
                      </c:pt>
                      <c:pt idx="255">
                        <c:v>5.1003529999870807</c:v>
                      </c:pt>
                      <c:pt idx="256">
                        <c:v>5.1097049999516457</c:v>
                      </c:pt>
                      <c:pt idx="257">
                        <c:v>5.1333990000421181</c:v>
                      </c:pt>
                      <c:pt idx="258">
                        <c:v>5.1597980000078678</c:v>
                      </c:pt>
                      <c:pt idx="259">
                        <c:v>5.1796839999733493</c:v>
                      </c:pt>
                      <c:pt idx="260">
                        <c:v>5.1941120000556111</c:v>
                      </c:pt>
                      <c:pt idx="261">
                        <c:v>5.2189899999648333</c:v>
                      </c:pt>
                      <c:pt idx="262">
                        <c:v>5.239471000037156</c:v>
                      </c:pt>
                      <c:pt idx="263">
                        <c:v>5.2566489999881014</c:v>
                      </c:pt>
                      <c:pt idx="264">
                        <c:v>5.2799009999725968</c:v>
                      </c:pt>
                      <c:pt idx="265">
                        <c:v>5.2993809999898076</c:v>
                      </c:pt>
                      <c:pt idx="266">
                        <c:v>5.3168880000011995</c:v>
                      </c:pt>
                      <c:pt idx="267">
                        <c:v>5.3407260000240058</c:v>
                      </c:pt>
                      <c:pt idx="268">
                        <c:v>5.3601849999977276</c:v>
                      </c:pt>
                      <c:pt idx="269">
                        <c:v>5.3801209999946877</c:v>
                      </c:pt>
                      <c:pt idx="270">
                        <c:v>5.3987389999674633</c:v>
                      </c:pt>
                      <c:pt idx="271">
                        <c:v>5.4152930000564083</c:v>
                      </c:pt>
                      <c:pt idx="272">
                        <c:v>5.4407460000365973</c:v>
                      </c:pt>
                      <c:pt idx="273">
                        <c:v>5.4509710000129417</c:v>
                      </c:pt>
                      <c:pt idx="274">
                        <c:v>5.4810650000581518</c:v>
                      </c:pt>
                      <c:pt idx="275">
                        <c:v>5.4984560000011697</c:v>
                      </c:pt>
                      <c:pt idx="276">
                        <c:v>5.5163669999456033</c:v>
                      </c:pt>
                      <c:pt idx="277">
                        <c:v>5.5392909999936819</c:v>
                      </c:pt>
                      <c:pt idx="278">
                        <c:v>5.5568440000060946</c:v>
                      </c:pt>
                      <c:pt idx="279">
                        <c:v>5.573441999964416</c:v>
                      </c:pt>
                      <c:pt idx="280">
                        <c:v>5.600021000020206</c:v>
                      </c:pt>
                      <c:pt idx="281">
                        <c:v>5.6167040000436828</c:v>
                      </c:pt>
                      <c:pt idx="282">
                        <c:v>5.6382679999805987</c:v>
                      </c:pt>
                      <c:pt idx="283">
                        <c:v>5.6593009999487549</c:v>
                      </c:pt>
                      <c:pt idx="284">
                        <c:v>5.6794579999987036</c:v>
                      </c:pt>
                      <c:pt idx="285">
                        <c:v>5.6976209999993443</c:v>
                      </c:pt>
                      <c:pt idx="286">
                        <c:v>5.7127790000522509</c:v>
                      </c:pt>
                      <c:pt idx="287">
                        <c:v>5.7399809999624267</c:v>
                      </c:pt>
                      <c:pt idx="288">
                        <c:v>5.7601349999895319</c:v>
                      </c:pt>
                      <c:pt idx="289">
                        <c:v>5.7777220000280067</c:v>
                      </c:pt>
                      <c:pt idx="290">
                        <c:v>5.7992360000498593</c:v>
                      </c:pt>
                      <c:pt idx="291">
                        <c:v>5.8124590000370517</c:v>
                      </c:pt>
                      <c:pt idx="292">
                        <c:v>5.8373889999929816</c:v>
                      </c:pt>
                      <c:pt idx="293">
                        <c:v>5.8574700000463054</c:v>
                      </c:pt>
                      <c:pt idx="294">
                        <c:v>5.8795029999455437</c:v>
                      </c:pt>
                      <c:pt idx="295">
                        <c:v>5.8999240000266582</c:v>
                      </c:pt>
                      <c:pt idx="296">
                        <c:v>5.9179820000426844</c:v>
                      </c:pt>
                      <c:pt idx="297">
                        <c:v>5.9385479999473318</c:v>
                      </c:pt>
                      <c:pt idx="298">
                        <c:v>5.9598919999552891</c:v>
                      </c:pt>
                      <c:pt idx="299">
                        <c:v>5.9781189999775961</c:v>
                      </c:pt>
                      <c:pt idx="300">
                        <c:v>5.9979550000280142</c:v>
                      </c:pt>
                      <c:pt idx="301">
                        <c:v>6.0156369999749586</c:v>
                      </c:pt>
                      <c:pt idx="302">
                        <c:v>6.0387750000227243</c:v>
                      </c:pt>
                      <c:pt idx="303">
                        <c:v>6.0593309999676421</c:v>
                      </c:pt>
                      <c:pt idx="304">
                        <c:v>6.0795530000468716</c:v>
                      </c:pt>
                      <c:pt idx="305">
                        <c:v>6.1007570000365376</c:v>
                      </c:pt>
                      <c:pt idx="306">
                        <c:v>6.1151890000328422</c:v>
                      </c:pt>
                      <c:pt idx="307">
                        <c:v>6.1361190000316128</c:v>
                      </c:pt>
                      <c:pt idx="308">
                        <c:v>6.1547060000011697</c:v>
                      </c:pt>
                      <c:pt idx="309">
                        <c:v>6.1809420000063255</c:v>
                      </c:pt>
                      <c:pt idx="310">
                        <c:v>6.200453000026755</c:v>
                      </c:pt>
                      <c:pt idx="311">
                        <c:v>6.2197689999593422</c:v>
                      </c:pt>
                      <c:pt idx="312">
                        <c:v>6.2349519999697804</c:v>
                      </c:pt>
                      <c:pt idx="313">
                        <c:v>6.2507710000500083</c:v>
                      </c:pt>
                      <c:pt idx="314">
                        <c:v>6.2799880000529811</c:v>
                      </c:pt>
                      <c:pt idx="315">
                        <c:v>6.2969730000477284</c:v>
                      </c:pt>
                      <c:pt idx="316">
                        <c:v>6.3155729999998584</c:v>
                      </c:pt>
                      <c:pt idx="317">
                        <c:v>6.3354599999729544</c:v>
                      </c:pt>
                      <c:pt idx="318">
                        <c:v>6.3610340000595897</c:v>
                      </c:pt>
                      <c:pt idx="319">
                        <c:v>6.3804719999898225</c:v>
                      </c:pt>
                      <c:pt idx="320">
                        <c:v>6.4010420000413433</c:v>
                      </c:pt>
                      <c:pt idx="321">
                        <c:v>6.42107899999246</c:v>
                      </c:pt>
                      <c:pt idx="322">
                        <c:v>6.4373700000578538</c:v>
                      </c:pt>
                      <c:pt idx="323">
                        <c:v>6.4567970000207424</c:v>
                      </c:pt>
                      <c:pt idx="324">
                        <c:v>6.4771559999790043</c:v>
                      </c:pt>
                      <c:pt idx="325">
                        <c:v>6.4933050000108778</c:v>
                      </c:pt>
                      <c:pt idx="326">
                        <c:v>6.5176910000154749</c:v>
                      </c:pt>
                      <c:pt idx="327">
                        <c:v>6.5365839999867603</c:v>
                      </c:pt>
                      <c:pt idx="328">
                        <c:v>6.5573830000357702</c:v>
                      </c:pt>
                      <c:pt idx="329">
                        <c:v>6.5778799999970943</c:v>
                      </c:pt>
                      <c:pt idx="330">
                        <c:v>6.5993220000527799</c:v>
                      </c:pt>
                      <c:pt idx="331">
                        <c:v>6.6187879999633878</c:v>
                      </c:pt>
                      <c:pt idx="332">
                        <c:v>6.6401580000529066</c:v>
                      </c:pt>
                      <c:pt idx="333">
                        <c:v>6.6578679999802262</c:v>
                      </c:pt>
                      <c:pt idx="334">
                        <c:v>6.679046000004746</c:v>
                      </c:pt>
                      <c:pt idx="335">
                        <c:v>6.6974209999898449</c:v>
                      </c:pt>
                      <c:pt idx="336">
                        <c:v>6.7192130000330508</c:v>
                      </c:pt>
                      <c:pt idx="337">
                        <c:v>6.7390809999778867</c:v>
                      </c:pt>
                      <c:pt idx="338">
                        <c:v>6.7588580000447109</c:v>
                      </c:pt>
                      <c:pt idx="339">
                        <c:v>6.7783060000510886</c:v>
                      </c:pt>
                      <c:pt idx="340">
                        <c:v>6.8008909999625757</c:v>
                      </c:pt>
                      <c:pt idx="341">
                        <c:v>6.8132469999836758</c:v>
                      </c:pt>
                      <c:pt idx="342">
                        <c:v>6.8337850000243634</c:v>
                      </c:pt>
                      <c:pt idx="343">
                        <c:v>6.8565670000389218</c:v>
                      </c:pt>
                      <c:pt idx="344">
                        <c:v>6.8832979999715462</c:v>
                      </c:pt>
                      <c:pt idx="345">
                        <c:v>6.8969959999667481</c:v>
                      </c:pt>
                      <c:pt idx="346">
                        <c:v>6.9180369999958202</c:v>
                      </c:pt>
                      <c:pt idx="347">
                        <c:v>6.9392089999746531</c:v>
                      </c:pt>
                      <c:pt idx="348">
                        <c:v>6.9594470000592992</c:v>
                      </c:pt>
                      <c:pt idx="349">
                        <c:v>6.9790430000284687</c:v>
                      </c:pt>
                      <c:pt idx="350">
                        <c:v>6.9976709999609739</c:v>
                      </c:pt>
                      <c:pt idx="351">
                        <c:v>7.0195610000519082</c:v>
                      </c:pt>
                      <c:pt idx="352">
                        <c:v>7.0393919999478385</c:v>
                      </c:pt>
                      <c:pt idx="353">
                        <c:v>7.0502090000081807</c:v>
                      </c:pt>
                      <c:pt idx="354">
                        <c:v>7.0795399999478832</c:v>
                      </c:pt>
                      <c:pt idx="355">
                        <c:v>7.0999120000051335</c:v>
                      </c:pt>
                      <c:pt idx="356">
                        <c:v>7.1177560000214726</c:v>
                      </c:pt>
                      <c:pt idx="357">
                        <c:v>7.1405690000392497</c:v>
                      </c:pt>
                      <c:pt idx="358">
                        <c:v>7.1560270000481978</c:v>
                      </c:pt>
                      <c:pt idx="359">
                        <c:v>7.1759280000114813</c:v>
                      </c:pt>
                      <c:pt idx="360">
                        <c:v>7.1992160000372678</c:v>
                      </c:pt>
                      <c:pt idx="361">
                        <c:v>7.2153410000028089</c:v>
                      </c:pt>
                      <c:pt idx="362">
                        <c:v>7.2405819999985397</c:v>
                      </c:pt>
                      <c:pt idx="363">
                        <c:v>7.2567500000586733</c:v>
                      </c:pt>
                      <c:pt idx="364">
                        <c:v>7.2824239999754354</c:v>
                      </c:pt>
                      <c:pt idx="365">
                        <c:v>7.2965150000527501</c:v>
                      </c:pt>
                      <c:pt idx="366">
                        <c:v>7.3208909999812022</c:v>
                      </c:pt>
                      <c:pt idx="367">
                        <c:v>7.3357710000127554</c:v>
                      </c:pt>
                      <c:pt idx="368">
                        <c:v>7.3521279999986291</c:v>
                      </c:pt>
                      <c:pt idx="369">
                        <c:v>7.3783330000005662</c:v>
                      </c:pt>
                      <c:pt idx="370">
                        <c:v>7.396870999946259</c:v>
                      </c:pt>
                      <c:pt idx="371">
                        <c:v>7.4204690000042319</c:v>
                      </c:pt>
                      <c:pt idx="372">
                        <c:v>7.4365759999491274</c:v>
                      </c:pt>
                      <c:pt idx="373">
                        <c:v>7.4569469999987632</c:v>
                      </c:pt>
                      <c:pt idx="374">
                        <c:v>7.480995999998413</c:v>
                      </c:pt>
                      <c:pt idx="375">
                        <c:v>7.4981279999483377</c:v>
                      </c:pt>
                      <c:pt idx="376">
                        <c:v>7.5166810000082478</c:v>
                      </c:pt>
                      <c:pt idx="377">
                        <c:v>7.5380819999845698</c:v>
                      </c:pt>
                      <c:pt idx="378">
                        <c:v>7.5604440000606701</c:v>
                      </c:pt>
                      <c:pt idx="379">
                        <c:v>7.577424000017345</c:v>
                      </c:pt>
                      <c:pt idx="380">
                        <c:v>7.5974029999924824</c:v>
                      </c:pt>
                      <c:pt idx="381">
                        <c:v>7.618030000012368</c:v>
                      </c:pt>
                      <c:pt idx="382">
                        <c:v>7.6398220000555739</c:v>
                      </c:pt>
                      <c:pt idx="383">
                        <c:v>7.6593720000237226</c:v>
                      </c:pt>
                      <c:pt idx="384">
                        <c:v>7.6802479999605566</c:v>
                      </c:pt>
                      <c:pt idx="385">
                        <c:v>7.6985270000295714</c:v>
                      </c:pt>
                      <c:pt idx="386">
                        <c:v>7.7202119999565184</c:v>
                      </c:pt>
                      <c:pt idx="387">
                        <c:v>7.736648999969475</c:v>
                      </c:pt>
                      <c:pt idx="388">
                        <c:v>7.753599000046961</c:v>
                      </c:pt>
                      <c:pt idx="389">
                        <c:v>7.7812139999587089</c:v>
                      </c:pt>
                      <c:pt idx="390">
                        <c:v>7.7996030000504106</c:v>
                      </c:pt>
                      <c:pt idx="391">
                        <c:v>7.8198789999587461</c:v>
                      </c:pt>
                      <c:pt idx="392">
                        <c:v>7.8341840000357479</c:v>
                      </c:pt>
                      <c:pt idx="393">
                        <c:v>7.8592339999740943</c:v>
                      </c:pt>
                      <c:pt idx="394">
                        <c:v>7.8805690000299364</c:v>
                      </c:pt>
                      <c:pt idx="395">
                        <c:v>7.9004839999834076</c:v>
                      </c:pt>
                      <c:pt idx="396">
                        <c:v>7.919376999954693</c:v>
                      </c:pt>
                      <c:pt idx="397">
                        <c:v>7.9397520000347868</c:v>
                      </c:pt>
                      <c:pt idx="398">
                        <c:v>7.9580640000058338</c:v>
                      </c:pt>
                      <c:pt idx="399">
                        <c:v>7.9751369999721646</c:v>
                      </c:pt>
                      <c:pt idx="400">
                        <c:v>7.9994599999627098</c:v>
                      </c:pt>
                      <c:pt idx="401">
                        <c:v>8.0199090000241995</c:v>
                      </c:pt>
                      <c:pt idx="402">
                        <c:v>8.0406070000026375</c:v>
                      </c:pt>
                      <c:pt idx="403">
                        <c:v>8.0615299999481067</c:v>
                      </c:pt>
                      <c:pt idx="404">
                        <c:v>8.0777839999645948</c:v>
                      </c:pt>
                      <c:pt idx="405">
                        <c:v>8.098225999972783</c:v>
                      </c:pt>
                      <c:pt idx="406">
                        <c:v>8.1155159999616444</c:v>
                      </c:pt>
                      <c:pt idx="407">
                        <c:v>8.1409680000506341</c:v>
                      </c:pt>
                      <c:pt idx="408">
                        <c:v>8.1584980000043288</c:v>
                      </c:pt>
                      <c:pt idx="409">
                        <c:v>8.1808179999934509</c:v>
                      </c:pt>
                      <c:pt idx="410">
                        <c:v>8.1966209999518469</c:v>
                      </c:pt>
                      <c:pt idx="411">
                        <c:v>8.2160989999538288</c:v>
                      </c:pt>
                      <c:pt idx="412">
                        <c:v>8.238855000003241</c:v>
                      </c:pt>
                      <c:pt idx="413">
                        <c:v>8.2574859999585897</c:v>
                      </c:pt>
                      <c:pt idx="414">
                        <c:v>8.2775039999978617</c:v>
                      </c:pt>
                      <c:pt idx="415">
                        <c:v>8.2980400000233203</c:v>
                      </c:pt>
                      <c:pt idx="416">
                        <c:v>8.3172110000159591</c:v>
                      </c:pt>
                      <c:pt idx="417">
                        <c:v>8.340059999958612</c:v>
                      </c:pt>
                      <c:pt idx="418">
                        <c:v>8.3574500000104308</c:v>
                      </c:pt>
                      <c:pt idx="419">
                        <c:v>8.37621300003957</c:v>
                      </c:pt>
                      <c:pt idx="420">
                        <c:v>8.3990550000453368</c:v>
                      </c:pt>
                      <c:pt idx="421">
                        <c:v>8.4175340000074357</c:v>
                      </c:pt>
                      <c:pt idx="422">
                        <c:v>8.4379839999601245</c:v>
                      </c:pt>
                      <c:pt idx="423">
                        <c:v>8.4603679999709129</c:v>
                      </c:pt>
                      <c:pt idx="424">
                        <c:v>8.479719000053592</c:v>
                      </c:pt>
                      <c:pt idx="425">
                        <c:v>8.5004819999448955</c:v>
                      </c:pt>
                      <c:pt idx="426">
                        <c:v>8.5196310000028461</c:v>
                      </c:pt>
                      <c:pt idx="427">
                        <c:v>8.533943000016734</c:v>
                      </c:pt>
                      <c:pt idx="428">
                        <c:v>8.5603780000237748</c:v>
                      </c:pt>
                      <c:pt idx="429">
                        <c:v>8.578235000022687</c:v>
                      </c:pt>
                      <c:pt idx="430">
                        <c:v>8.5990890000248328</c:v>
                      </c:pt>
                      <c:pt idx="431">
                        <c:v>8.6184839999768883</c:v>
                      </c:pt>
                      <c:pt idx="432">
                        <c:v>8.63903299998492</c:v>
                      </c:pt>
                      <c:pt idx="433">
                        <c:v>8.6596999999601394</c:v>
                      </c:pt>
                      <c:pt idx="434">
                        <c:v>8.680547000025399</c:v>
                      </c:pt>
                      <c:pt idx="435">
                        <c:v>8.6991060000145808</c:v>
                      </c:pt>
                      <c:pt idx="436">
                        <c:v>8.7199509999481961</c:v>
                      </c:pt>
                      <c:pt idx="437">
                        <c:v>8.7393050000537187</c:v>
                      </c:pt>
                      <c:pt idx="438">
                        <c:v>8.7594459999818355</c:v>
                      </c:pt>
                      <c:pt idx="439">
                        <c:v>8.7795390000101179</c:v>
                      </c:pt>
                      <c:pt idx="440">
                        <c:v>8.8006270000478253</c:v>
                      </c:pt>
                      <c:pt idx="441">
                        <c:v>8.8213789999717847</c:v>
                      </c:pt>
                      <c:pt idx="442">
                        <c:v>8.8396039999788627</c:v>
                      </c:pt>
                      <c:pt idx="443">
                        <c:v>8.8607130000600591</c:v>
                      </c:pt>
                      <c:pt idx="444">
                        <c:v>8.87579600000754</c:v>
                      </c:pt>
                      <c:pt idx="445">
                        <c:v>8.8961089999647811</c:v>
                      </c:pt>
                      <c:pt idx="446">
                        <c:v>8.9201990000437945</c:v>
                      </c:pt>
                      <c:pt idx="447">
                        <c:v>8.9365750000579283</c:v>
                      </c:pt>
                      <c:pt idx="448">
                        <c:v>8.9632879999699071</c:v>
                      </c:pt>
                      <c:pt idx="449">
                        <c:v>8.980582999996841</c:v>
                      </c:pt>
                      <c:pt idx="450">
                        <c:v>9.0007060000207275</c:v>
                      </c:pt>
                      <c:pt idx="451">
                        <c:v>9.0176869999850169</c:v>
                      </c:pt>
                      <c:pt idx="452">
                        <c:v>9.0407750000013039</c:v>
                      </c:pt>
                      <c:pt idx="453">
                        <c:v>9.0583900000201538</c:v>
                      </c:pt>
                      <c:pt idx="454">
                        <c:v>9.0776060000061989</c:v>
                      </c:pt>
                      <c:pt idx="455">
                        <c:v>9.0970710000256076</c:v>
                      </c:pt>
                      <c:pt idx="456">
                        <c:v>9.1199849999975413</c:v>
                      </c:pt>
                      <c:pt idx="457">
                        <c:v>9.1255959999980405</c:v>
                      </c:pt>
                      <c:pt idx="458">
                        <c:v>9.159233000013046</c:v>
                      </c:pt>
                      <c:pt idx="459">
                        <c:v>9.1816790000302717</c:v>
                      </c:pt>
                      <c:pt idx="460">
                        <c:v>9.1966470000334084</c:v>
                      </c:pt>
                      <c:pt idx="461">
                        <c:v>9.2181949999649078</c:v>
                      </c:pt>
                      <c:pt idx="462">
                        <c:v>9.2368290000595152</c:v>
                      </c:pt>
                      <c:pt idx="463">
                        <c:v>9.2570800000103191</c:v>
                      </c:pt>
                      <c:pt idx="464">
                        <c:v>9.2808590000495315</c:v>
                      </c:pt>
                      <c:pt idx="465">
                        <c:v>9.2985030000563711</c:v>
                      </c:pt>
                      <c:pt idx="466">
                        <c:v>9.3194000000366941</c:v>
                      </c:pt>
                      <c:pt idx="467">
                        <c:v>9.3404840000439435</c:v>
                      </c:pt>
                      <c:pt idx="468">
                        <c:v>9.3573140000225976</c:v>
                      </c:pt>
                      <c:pt idx="469">
                        <c:v>9.3796180000063032</c:v>
                      </c:pt>
                      <c:pt idx="470">
                        <c:v>9.3993270000210032</c:v>
                      </c:pt>
                      <c:pt idx="471">
                        <c:v>9.4204100000206381</c:v>
                      </c:pt>
                      <c:pt idx="472">
                        <c:v>9.4395129999611527</c:v>
                      </c:pt>
                      <c:pt idx="473">
                        <c:v>9.4620819999836385</c:v>
                      </c:pt>
                      <c:pt idx="474">
                        <c:v>9.4798090000404045</c:v>
                      </c:pt>
                      <c:pt idx="475">
                        <c:v>9.500603000051342</c:v>
                      </c:pt>
                      <c:pt idx="476">
                        <c:v>9.5165890000062063</c:v>
                      </c:pt>
                      <c:pt idx="477">
                        <c:v>9.5385089999763295</c:v>
                      </c:pt>
                      <c:pt idx="478">
                        <c:v>9.5598920000484213</c:v>
                      </c:pt>
                      <c:pt idx="479">
                        <c:v>9.5771510000340641</c:v>
                      </c:pt>
                      <c:pt idx="480">
                        <c:v>9.5990870000096038</c:v>
                      </c:pt>
                      <c:pt idx="481">
                        <c:v>9.619107999955304</c:v>
                      </c:pt>
                      <c:pt idx="482">
                        <c:v>9.6445979999843985</c:v>
                      </c:pt>
                      <c:pt idx="483">
                        <c:v>9.6600570000009611</c:v>
                      </c:pt>
                      <c:pt idx="484">
                        <c:v>9.6796590000158176</c:v>
                      </c:pt>
                      <c:pt idx="485">
                        <c:v>9.700520999962464</c:v>
                      </c:pt>
                      <c:pt idx="486">
                        <c:v>9.7155359999742359</c:v>
                      </c:pt>
                      <c:pt idx="487">
                        <c:v>9.7402770000044256</c:v>
                      </c:pt>
                      <c:pt idx="488">
                        <c:v>9.7500330000184476</c:v>
                      </c:pt>
                      <c:pt idx="489">
                        <c:v>9.7760130000533536</c:v>
                      </c:pt>
                      <c:pt idx="490">
                        <c:v>9.7952270000241697</c:v>
                      </c:pt>
                      <c:pt idx="491">
                        <c:v>9.8152919999556616</c:v>
                      </c:pt>
                      <c:pt idx="492">
                        <c:v>9.8409669999964535</c:v>
                      </c:pt>
                      <c:pt idx="493">
                        <c:v>9.8566629999550059</c:v>
                      </c:pt>
                      <c:pt idx="494">
                        <c:v>9.8814009999623522</c:v>
                      </c:pt>
                      <c:pt idx="495">
                        <c:v>9.8957540000556037</c:v>
                      </c:pt>
                      <c:pt idx="496">
                        <c:v>9.9200910000363365</c:v>
                      </c:pt>
                      <c:pt idx="497">
                        <c:v>9.9365870000328869</c:v>
                      </c:pt>
                      <c:pt idx="498">
                        <c:v>9.9577740000095218</c:v>
                      </c:pt>
                      <c:pt idx="499">
                        <c:v>9.977292999974452</c:v>
                      </c:pt>
                      <c:pt idx="500">
                        <c:v>9.9994579999474809</c:v>
                      </c:pt>
                      <c:pt idx="501">
                        <c:v>10.01670399995055</c:v>
                      </c:pt>
                      <c:pt idx="502">
                        <c:v>10.039923000033014</c:v>
                      </c:pt>
                      <c:pt idx="503">
                        <c:v>10.060375000000931</c:v>
                      </c:pt>
                      <c:pt idx="504">
                        <c:v>10.077722999965772</c:v>
                      </c:pt>
                      <c:pt idx="505">
                        <c:v>10.097316000028513</c:v>
                      </c:pt>
                      <c:pt idx="506">
                        <c:v>10.119221000000834</c:v>
                      </c:pt>
                      <c:pt idx="507">
                        <c:v>10.137963999994099</c:v>
                      </c:pt>
                      <c:pt idx="508">
                        <c:v>10.157314999960363</c:v>
                      </c:pt>
                      <c:pt idx="509">
                        <c:v>10.174873000010848</c:v>
                      </c:pt>
                      <c:pt idx="510">
                        <c:v>10.199563000001945</c:v>
                      </c:pt>
                      <c:pt idx="511">
                        <c:v>10.219870000029914</c:v>
                      </c:pt>
                      <c:pt idx="512">
                        <c:v>10.239966999972239</c:v>
                      </c:pt>
                      <c:pt idx="513">
                        <c:v>10.259353999979794</c:v>
                      </c:pt>
                      <c:pt idx="514">
                        <c:v>10.278371999971569</c:v>
                      </c:pt>
                      <c:pt idx="515">
                        <c:v>10.298110999981873</c:v>
                      </c:pt>
                      <c:pt idx="516">
                        <c:v>10.313628999982029</c:v>
                      </c:pt>
                      <c:pt idx="517">
                        <c:v>10.339198000030592</c:v>
                      </c:pt>
                      <c:pt idx="518">
                        <c:v>10.358756999950856</c:v>
                      </c:pt>
                      <c:pt idx="519">
                        <c:v>10.378777000005357</c:v>
                      </c:pt>
                      <c:pt idx="520">
                        <c:v>10.390427000005729</c:v>
                      </c:pt>
                      <c:pt idx="521">
                        <c:v>10.420910999993794</c:v>
                      </c:pt>
                      <c:pt idx="522">
                        <c:v>10.439847000059672</c:v>
                      </c:pt>
                      <c:pt idx="523">
                        <c:v>10.459666999988258</c:v>
                      </c:pt>
                      <c:pt idx="524">
                        <c:v>10.476400000043213</c:v>
                      </c:pt>
                      <c:pt idx="525">
                        <c:v>10.498046000022441</c:v>
                      </c:pt>
                      <c:pt idx="526">
                        <c:v>10.51925500005018</c:v>
                      </c:pt>
                      <c:pt idx="527">
                        <c:v>10.534388000029139</c:v>
                      </c:pt>
                      <c:pt idx="528">
                        <c:v>10.559767000027932</c:v>
                      </c:pt>
                      <c:pt idx="529">
                        <c:v>10.579802999971434</c:v>
                      </c:pt>
                      <c:pt idx="530">
                        <c:v>10.599821000010706</c:v>
                      </c:pt>
                      <c:pt idx="531">
                        <c:v>10.620945999980904</c:v>
                      </c:pt>
                      <c:pt idx="532">
                        <c:v>10.636505999951623</c:v>
                      </c:pt>
                      <c:pt idx="533">
                        <c:v>10.660448999959044</c:v>
                      </c:pt>
                      <c:pt idx="534">
                        <c:v>10.680596000049263</c:v>
                      </c:pt>
                      <c:pt idx="535">
                        <c:v>10.695705999969505</c:v>
                      </c:pt>
                      <c:pt idx="536">
                        <c:v>10.716191999963485</c:v>
                      </c:pt>
                      <c:pt idx="537">
                        <c:v>10.737490999978036</c:v>
                      </c:pt>
                      <c:pt idx="538">
                        <c:v>10.760299999965355</c:v>
                      </c:pt>
                      <c:pt idx="539">
                        <c:v>10.775747000006959</c:v>
                      </c:pt>
                      <c:pt idx="540">
                        <c:v>10.796753000002354</c:v>
                      </c:pt>
                      <c:pt idx="541">
                        <c:v>10.817721999948844</c:v>
                      </c:pt>
                      <c:pt idx="542">
                        <c:v>10.839033000054769</c:v>
                      </c:pt>
                      <c:pt idx="543">
                        <c:v>10.856748000020161</c:v>
                      </c:pt>
                      <c:pt idx="544">
                        <c:v>10.875146999955177</c:v>
                      </c:pt>
                      <c:pt idx="545">
                        <c:v>10.898378000012599</c:v>
                      </c:pt>
                      <c:pt idx="546">
                        <c:v>10.913577000028454</c:v>
                      </c:pt>
                      <c:pt idx="547">
                        <c:v>10.938708000001498</c:v>
                      </c:pt>
                      <c:pt idx="548">
                        <c:v>10.957601999980398</c:v>
                      </c:pt>
                      <c:pt idx="549">
                        <c:v>10.977610999951139</c:v>
                      </c:pt>
                      <c:pt idx="550">
                        <c:v>10.997009000042453</c:v>
                      </c:pt>
                      <c:pt idx="551">
                        <c:v>11.019544000038877</c:v>
                      </c:pt>
                      <c:pt idx="552">
                        <c:v>11.039498000056483</c:v>
                      </c:pt>
                      <c:pt idx="553">
                        <c:v>11.06112700002268</c:v>
                      </c:pt>
                      <c:pt idx="554">
                        <c:v>11.079026999999769</c:v>
                      </c:pt>
                      <c:pt idx="555">
                        <c:v>11.099615999963135</c:v>
                      </c:pt>
                      <c:pt idx="556">
                        <c:v>11.117971000028774</c:v>
                      </c:pt>
                      <c:pt idx="557">
                        <c:v>11.1394020000007</c:v>
                      </c:pt>
                      <c:pt idx="558">
                        <c:v>11.159804000053555</c:v>
                      </c:pt>
                      <c:pt idx="559">
                        <c:v>11.178700000047684</c:v>
                      </c:pt>
                      <c:pt idx="560">
                        <c:v>11.198260999983177</c:v>
                      </c:pt>
                      <c:pt idx="561">
                        <c:v>11.218693000031635</c:v>
                      </c:pt>
                      <c:pt idx="562">
                        <c:v>11.240330000058748</c:v>
                      </c:pt>
                      <c:pt idx="563">
                        <c:v>11.259034999995492</c:v>
                      </c:pt>
                      <c:pt idx="564">
                        <c:v>11.27877700002864</c:v>
                      </c:pt>
                      <c:pt idx="565">
                        <c:v>11.300688000046648</c:v>
                      </c:pt>
                      <c:pt idx="566">
                        <c:v>11.319882999989204</c:v>
                      </c:pt>
                      <c:pt idx="567">
                        <c:v>11.339454000000842</c:v>
                      </c:pt>
                      <c:pt idx="568">
                        <c:v>11.35428700002376</c:v>
                      </c:pt>
                      <c:pt idx="569">
                        <c:v>11.378375999978743</c:v>
                      </c:pt>
                      <c:pt idx="570">
                        <c:v>11.396765999961644</c:v>
                      </c:pt>
                      <c:pt idx="571">
                        <c:v>11.419754000031389</c:v>
                      </c:pt>
                      <c:pt idx="572">
                        <c:v>11.439342000056058</c:v>
                      </c:pt>
                      <c:pt idx="573">
                        <c:v>11.456150999991223</c:v>
                      </c:pt>
                      <c:pt idx="574">
                        <c:v>11.479697000002488</c:v>
                      </c:pt>
                      <c:pt idx="575">
                        <c:v>11.50039800000377</c:v>
                      </c:pt>
                      <c:pt idx="576">
                        <c:v>11.515598000027239</c:v>
                      </c:pt>
                      <c:pt idx="577">
                        <c:v>11.540806000004523</c:v>
                      </c:pt>
                      <c:pt idx="578">
                        <c:v>11.556087999953888</c:v>
                      </c:pt>
                      <c:pt idx="579">
                        <c:v>11.577864999999292</c:v>
                      </c:pt>
                      <c:pt idx="580">
                        <c:v>11.601599000045098</c:v>
                      </c:pt>
                      <c:pt idx="581">
                        <c:v>11.616522999946028</c:v>
                      </c:pt>
                      <c:pt idx="582">
                        <c:v>11.640698999981396</c:v>
                      </c:pt>
                      <c:pt idx="583">
                        <c:v>11.661321999970824</c:v>
                      </c:pt>
                      <c:pt idx="584">
                        <c:v>11.676427999977022</c:v>
                      </c:pt>
                      <c:pt idx="585">
                        <c:v>11.697061000042595</c:v>
                      </c:pt>
                      <c:pt idx="586">
                        <c:v>11.718111000023782</c:v>
                      </c:pt>
                      <c:pt idx="587">
                        <c:v>11.736631999956444</c:v>
                      </c:pt>
                      <c:pt idx="588">
                        <c:v>11.756826999946497</c:v>
                      </c:pt>
                      <c:pt idx="589">
                        <c:v>11.778974000015296</c:v>
                      </c:pt>
                      <c:pt idx="590">
                        <c:v>11.797372000059113</c:v>
                      </c:pt>
                      <c:pt idx="591">
                        <c:v>11.81868799997028</c:v>
                      </c:pt>
                      <c:pt idx="592">
                        <c:v>11.838071999954991</c:v>
                      </c:pt>
                      <c:pt idx="593">
                        <c:v>11.857008000020869</c:v>
                      </c:pt>
                      <c:pt idx="594">
                        <c:v>11.877687999978662</c:v>
                      </c:pt>
                      <c:pt idx="595">
                        <c:v>11.897439999971539</c:v>
                      </c:pt>
                      <c:pt idx="596">
                        <c:v>11.916213999968022</c:v>
                      </c:pt>
                      <c:pt idx="597">
                        <c:v>11.937914000009187</c:v>
                      </c:pt>
                      <c:pt idx="598">
                        <c:v>11.959724999964237</c:v>
                      </c:pt>
                      <c:pt idx="599">
                        <c:v>11.974500000011176</c:v>
                      </c:pt>
                      <c:pt idx="600">
                        <c:v>11.99824800004717</c:v>
                      </c:pt>
                      <c:pt idx="601">
                        <c:v>12.020645000040531</c:v>
                      </c:pt>
                      <c:pt idx="602">
                        <c:v>12.043259999947622</c:v>
                      </c:pt>
                      <c:pt idx="603">
                        <c:v>12.05533700005617</c:v>
                      </c:pt>
                      <c:pt idx="604">
                        <c:v>12.07939400000032</c:v>
                      </c:pt>
                      <c:pt idx="605">
                        <c:v>12.098935000016354</c:v>
                      </c:pt>
                      <c:pt idx="606">
                        <c:v>12.119303000043146</c:v>
                      </c:pt>
                      <c:pt idx="607">
                        <c:v>12.139199999975972</c:v>
                      </c:pt>
                      <c:pt idx="608">
                        <c:v>12.1603340000147</c:v>
                      </c:pt>
                      <c:pt idx="609">
                        <c:v>12.174230000004172</c:v>
                      </c:pt>
                      <c:pt idx="610">
                        <c:v>12.198280000011437</c:v>
                      </c:pt>
                      <c:pt idx="611">
                        <c:v>12.207722999970429</c:v>
                      </c:pt>
                      <c:pt idx="612">
                        <c:v>13.22004799998831</c:v>
                      </c:pt>
                      <c:pt idx="613">
                        <c:v>13.24011699995026</c:v>
                      </c:pt>
                      <c:pt idx="614">
                        <c:v>13.257121999980882</c:v>
                      </c:pt>
                      <c:pt idx="615">
                        <c:v>13.275652999989688</c:v>
                      </c:pt>
                      <c:pt idx="616">
                        <c:v>13.298133000032976</c:v>
                      </c:pt>
                      <c:pt idx="617">
                        <c:v>13.319132999982685</c:v>
                      </c:pt>
                      <c:pt idx="618">
                        <c:v>13.335878000012599</c:v>
                      </c:pt>
                      <c:pt idx="619">
                        <c:v>13.357037000008859</c:v>
                      </c:pt>
                      <c:pt idx="620">
                        <c:v>13.376021999982186</c:v>
                      </c:pt>
                      <c:pt idx="621">
                        <c:v>13.397098000044934</c:v>
                      </c:pt>
                      <c:pt idx="622">
                        <c:v>13.418146000010893</c:v>
                      </c:pt>
                      <c:pt idx="623">
                        <c:v>13.43653299997095</c:v>
                      </c:pt>
                      <c:pt idx="624">
                        <c:v>13.453209000057541</c:v>
                      </c:pt>
                      <c:pt idx="625">
                        <c:v>13.476950000040233</c:v>
                      </c:pt>
                      <c:pt idx="626">
                        <c:v>13.500144000048749</c:v>
                      </c:pt>
                      <c:pt idx="627">
                        <c:v>13.519515000050887</c:v>
                      </c:pt>
                      <c:pt idx="628">
                        <c:v>13.538922999985516</c:v>
                      </c:pt>
                      <c:pt idx="629">
                        <c:v>13.558486000052653</c:v>
                      </c:pt>
                      <c:pt idx="630">
                        <c:v>13.575662999995984</c:v>
                      </c:pt>
                      <c:pt idx="631">
                        <c:v>13.598042999976315</c:v>
                      </c:pt>
                      <c:pt idx="632">
                        <c:v>13.618756999960169</c:v>
                      </c:pt>
                      <c:pt idx="633">
                        <c:v>13.637269000057131</c:v>
                      </c:pt>
                      <c:pt idx="634">
                        <c:v>13.662229000008665</c:v>
                      </c:pt>
                      <c:pt idx="635">
                        <c:v>13.677821999997832</c:v>
                      </c:pt>
                      <c:pt idx="636">
                        <c:v>13.699972999980673</c:v>
                      </c:pt>
                      <c:pt idx="637">
                        <c:v>13.718635999946855</c:v>
                      </c:pt>
                      <c:pt idx="638">
                        <c:v>13.739010000019334</c:v>
                      </c:pt>
                      <c:pt idx="639">
                        <c:v>13.758065999951214</c:v>
                      </c:pt>
                      <c:pt idx="640">
                        <c:v>13.778072000015527</c:v>
                      </c:pt>
                      <c:pt idx="641">
                        <c:v>13.800885000033304</c:v>
                      </c:pt>
                      <c:pt idx="642">
                        <c:v>13.81836499995552</c:v>
                      </c:pt>
                      <c:pt idx="643">
                        <c:v>13.83857599995099</c:v>
                      </c:pt>
                      <c:pt idx="644">
                        <c:v>13.860917999991216</c:v>
                      </c:pt>
                      <c:pt idx="645">
                        <c:v>13.882851999951527</c:v>
                      </c:pt>
                      <c:pt idx="646">
                        <c:v>13.893901000032201</c:v>
                      </c:pt>
                      <c:pt idx="647">
                        <c:v>13.919747999985702</c:v>
                      </c:pt>
                      <c:pt idx="648">
                        <c:v>13.941151999984868</c:v>
                      </c:pt>
                      <c:pt idx="649">
                        <c:v>13.960019999998622</c:v>
                      </c:pt>
                      <c:pt idx="650">
                        <c:v>13.979615999967791</c:v>
                      </c:pt>
                      <c:pt idx="651">
                        <c:v>13.996159999980591</c:v>
                      </c:pt>
                      <c:pt idx="652">
                        <c:v>14.014455999946222</c:v>
                      </c:pt>
                      <c:pt idx="653">
                        <c:v>14.034763999981806</c:v>
                      </c:pt>
                      <c:pt idx="654">
                        <c:v>14.059989999979734</c:v>
                      </c:pt>
                      <c:pt idx="655">
                        <c:v>14.080242000054568</c:v>
                      </c:pt>
                      <c:pt idx="656">
                        <c:v>14.096809000009671</c:v>
                      </c:pt>
                      <c:pt idx="657">
                        <c:v>14.115546999964863</c:v>
                      </c:pt>
                      <c:pt idx="658">
                        <c:v>14.138761000009254</c:v>
                      </c:pt>
                      <c:pt idx="659">
                        <c:v>14.159331000060774</c:v>
                      </c:pt>
                      <c:pt idx="660">
                        <c:v>14.179967000032775</c:v>
                      </c:pt>
                      <c:pt idx="661">
                        <c:v>14.198669999954291</c:v>
                      </c:pt>
                      <c:pt idx="662">
                        <c:v>14.216108000022359</c:v>
                      </c:pt>
                      <c:pt idx="663">
                        <c:v>14.237989000044763</c:v>
                      </c:pt>
                      <c:pt idx="664">
                        <c:v>14.258068999974057</c:v>
                      </c:pt>
                      <c:pt idx="665">
                        <c:v>14.261306999949738</c:v>
                      </c:pt>
                      <c:pt idx="666">
                        <c:v>14.288960000034422</c:v>
                      </c:pt>
                      <c:pt idx="667">
                        <c:v>14.316625999985263</c:v>
                      </c:pt>
                      <c:pt idx="668">
                        <c:v>14.336644000024535</c:v>
                      </c:pt>
                      <c:pt idx="669">
                        <c:v>14.358586000045761</c:v>
                      </c:pt>
                      <c:pt idx="670">
                        <c:v>14.374229999957606</c:v>
                      </c:pt>
                      <c:pt idx="671">
                        <c:v>14.398834999999963</c:v>
                      </c:pt>
                      <c:pt idx="672">
                        <c:v>14.418438000022434</c:v>
                      </c:pt>
                      <c:pt idx="673">
                        <c:v>14.442501000012271</c:v>
                      </c:pt>
                      <c:pt idx="674">
                        <c:v>14.457906999974512</c:v>
                      </c:pt>
                      <c:pt idx="675">
                        <c:v>14.479560000007041</c:v>
                      </c:pt>
                      <c:pt idx="676">
                        <c:v>14.497545000049286</c:v>
                      </c:pt>
                      <c:pt idx="677">
                        <c:v>14.517507000011392</c:v>
                      </c:pt>
                      <c:pt idx="678">
                        <c:v>14.537884999997914</c:v>
                      </c:pt>
                      <c:pt idx="679">
                        <c:v>14.558447999996133</c:v>
                      </c:pt>
                      <c:pt idx="680">
                        <c:v>14.578062999993563</c:v>
                      </c:pt>
                      <c:pt idx="681">
                        <c:v>14.599275000044145</c:v>
                      </c:pt>
                      <c:pt idx="682">
                        <c:v>14.615068000042811</c:v>
                      </c:pt>
                      <c:pt idx="683">
                        <c:v>14.638410000014119</c:v>
                      </c:pt>
                      <c:pt idx="684">
                        <c:v>14.658902000053786</c:v>
                      </c:pt>
                      <c:pt idx="685">
                        <c:v>14.678826999966986</c:v>
                      </c:pt>
                      <c:pt idx="686">
                        <c:v>14.700656999950297</c:v>
                      </c:pt>
                      <c:pt idx="687">
                        <c:v>14.721520000020973</c:v>
                      </c:pt>
                      <c:pt idx="688">
                        <c:v>14.738786000059918</c:v>
                      </c:pt>
                      <c:pt idx="689">
                        <c:v>14.760519000003114</c:v>
                      </c:pt>
                      <c:pt idx="690">
                        <c:v>14.78124000004027</c:v>
                      </c:pt>
                      <c:pt idx="691">
                        <c:v>14.799402000033297</c:v>
                      </c:pt>
                      <c:pt idx="692">
                        <c:v>14.820554999983869</c:v>
                      </c:pt>
                      <c:pt idx="693">
                        <c:v>14.8263909999514</c:v>
                      </c:pt>
                      <c:pt idx="694">
                        <c:v>14.858939000056125</c:v>
                      </c:pt>
                      <c:pt idx="695">
                        <c:v>14.879405000014231</c:v>
                      </c:pt>
                      <c:pt idx="696">
                        <c:v>14.900785999954678</c:v>
                      </c:pt>
                      <c:pt idx="697">
                        <c:v>14.916397999972105</c:v>
                      </c:pt>
                      <c:pt idx="698">
                        <c:v>14.934911999967881</c:v>
                      </c:pt>
                      <c:pt idx="699">
                        <c:v>14.946536000003107</c:v>
                      </c:pt>
                      <c:pt idx="700">
                        <c:v>14.977782999980263</c:v>
                      </c:pt>
                      <c:pt idx="701">
                        <c:v>14.997696000034921</c:v>
                      </c:pt>
                      <c:pt idx="702">
                        <c:v>15.01763400004711</c:v>
                      </c:pt>
                      <c:pt idx="703">
                        <c:v>15.040232000057586</c:v>
                      </c:pt>
                      <c:pt idx="704">
                        <c:v>15.055918999947608</c:v>
                      </c:pt>
                      <c:pt idx="705">
                        <c:v>15.078855999978259</c:v>
                      </c:pt>
                      <c:pt idx="706">
                        <c:v>15.096017000032589</c:v>
                      </c:pt>
                      <c:pt idx="707">
                        <c:v>15.112391000031494</c:v>
                      </c:pt>
                      <c:pt idx="708">
                        <c:v>15.137778999982402</c:v>
                      </c:pt>
                      <c:pt idx="709">
                        <c:v>15.148583000060171</c:v>
                      </c:pt>
                      <c:pt idx="710">
                        <c:v>15.1738090000581</c:v>
                      </c:pt>
                      <c:pt idx="711">
                        <c:v>15.200148000032641</c:v>
                      </c:pt>
                      <c:pt idx="712">
                        <c:v>15.205819000024348</c:v>
                      </c:pt>
                      <c:pt idx="713">
                        <c:v>15.236586999963038</c:v>
                      </c:pt>
                      <c:pt idx="714">
                        <c:v>15.252348999958485</c:v>
                      </c:pt>
                      <c:pt idx="715">
                        <c:v>15.277441999991424</c:v>
                      </c:pt>
                      <c:pt idx="716">
                        <c:v>15.298822000040673</c:v>
                      </c:pt>
                      <c:pt idx="717">
                        <c:v>15.318197999964468</c:v>
                      </c:pt>
                      <c:pt idx="718">
                        <c:v>15.339789999998175</c:v>
                      </c:pt>
                      <c:pt idx="719">
                        <c:v>15.357323999982327</c:v>
                      </c:pt>
                      <c:pt idx="720">
                        <c:v>15.378313999972306</c:v>
                      </c:pt>
                      <c:pt idx="721">
                        <c:v>15.400353000033647</c:v>
                      </c:pt>
                      <c:pt idx="722">
                        <c:v>15.417888000025414</c:v>
                      </c:pt>
                      <c:pt idx="723">
                        <c:v>15.437705000047572</c:v>
                      </c:pt>
                      <c:pt idx="724">
                        <c:v>15.458893000031821</c:v>
                      </c:pt>
                      <c:pt idx="725">
                        <c:v>15.474484000005759</c:v>
                      </c:pt>
                      <c:pt idx="726">
                        <c:v>15.501121000037529</c:v>
                      </c:pt>
                      <c:pt idx="727">
                        <c:v>15.520025999983773</c:v>
                      </c:pt>
                      <c:pt idx="728">
                        <c:v>15.535516000003554</c:v>
                      </c:pt>
                      <c:pt idx="729">
                        <c:v>15.55438900005538</c:v>
                      </c:pt>
                      <c:pt idx="730">
                        <c:v>15.580456999945454</c:v>
                      </c:pt>
                      <c:pt idx="731">
                        <c:v>15.599491000059061</c:v>
                      </c:pt>
                      <c:pt idx="732">
                        <c:v>15.616198000032455</c:v>
                      </c:pt>
                      <c:pt idx="733">
                        <c:v>15.639761000056751</c:v>
                      </c:pt>
                      <c:pt idx="734">
                        <c:v>15.659464000025764</c:v>
                      </c:pt>
                      <c:pt idx="735">
                        <c:v>15.679271999979392</c:v>
                      </c:pt>
                      <c:pt idx="736">
                        <c:v>15.701322000008076</c:v>
                      </c:pt>
                      <c:pt idx="737">
                        <c:v>15.720014999969862</c:v>
                      </c:pt>
                      <c:pt idx="738">
                        <c:v>15.740377999958582</c:v>
                      </c:pt>
                      <c:pt idx="739">
                        <c:v>15.754864000016823</c:v>
                      </c:pt>
                      <c:pt idx="740">
                        <c:v>15.780358999967575</c:v>
                      </c:pt>
                      <c:pt idx="741">
                        <c:v>15.799850999959745</c:v>
                      </c:pt>
                      <c:pt idx="742">
                        <c:v>15.814977000001818</c:v>
                      </c:pt>
                      <c:pt idx="743">
                        <c:v>15.838019000017084</c:v>
                      </c:pt>
                      <c:pt idx="744">
                        <c:v>15.85659800004214</c:v>
                      </c:pt>
                      <c:pt idx="745">
                        <c:v>15.880145999952219</c:v>
                      </c:pt>
                      <c:pt idx="746">
                        <c:v>15.900799000053667</c:v>
                      </c:pt>
                      <c:pt idx="747">
                        <c:v>15.915092000039294</c:v>
                      </c:pt>
                      <c:pt idx="748">
                        <c:v>15.942188999964856</c:v>
                      </c:pt>
                      <c:pt idx="749">
                        <c:v>15.957364000030793</c:v>
                      </c:pt>
                      <c:pt idx="750">
                        <c:v>15.976502000004984</c:v>
                      </c:pt>
                      <c:pt idx="751">
                        <c:v>15.992379999952391</c:v>
                      </c:pt>
                      <c:pt idx="752">
                        <c:v>16.019227999961004</c:v>
                      </c:pt>
                      <c:pt idx="753">
                        <c:v>16.036949999979697</c:v>
                      </c:pt>
                      <c:pt idx="754">
                        <c:v>16.056478000013158</c:v>
                      </c:pt>
                      <c:pt idx="755">
                        <c:v>16.076236000051722</c:v>
                      </c:pt>
                      <c:pt idx="756">
                        <c:v>16.099424000014551</c:v>
                      </c:pt>
                      <c:pt idx="757">
                        <c:v>16.117109999991953</c:v>
                      </c:pt>
                      <c:pt idx="758">
                        <c:v>16.137319999979809</c:v>
                      </c:pt>
                      <c:pt idx="759">
                        <c:v>16.156318000052124</c:v>
                      </c:pt>
                      <c:pt idx="760">
                        <c:v>16.177040999988094</c:v>
                      </c:pt>
                      <c:pt idx="761">
                        <c:v>16.197133000008762</c:v>
                      </c:pt>
                      <c:pt idx="762">
                        <c:v>16.204983999952674</c:v>
                      </c:pt>
                      <c:pt idx="763">
                        <c:v>16.256551000056788</c:v>
                      </c:pt>
                      <c:pt idx="764">
                        <c:v>16.278186999959871</c:v>
                      </c:pt>
                      <c:pt idx="765">
                        <c:v>16.297906000050716</c:v>
                      </c:pt>
                      <c:pt idx="766">
                        <c:v>16.312999999965541</c:v>
                      </c:pt>
                      <c:pt idx="767">
                        <c:v>16.338151999982074</c:v>
                      </c:pt>
                      <c:pt idx="768">
                        <c:v>16.359898000024259</c:v>
                      </c:pt>
                      <c:pt idx="769">
                        <c:v>16.380971999955364</c:v>
                      </c:pt>
                      <c:pt idx="770">
                        <c:v>16.399197999970056</c:v>
                      </c:pt>
                      <c:pt idx="771">
                        <c:v>16.413465999998152</c:v>
                      </c:pt>
                      <c:pt idx="772">
                        <c:v>16.437286000000313</c:v>
                      </c:pt>
                      <c:pt idx="773">
                        <c:v>16.448547999956645</c:v>
                      </c:pt>
                      <c:pt idx="774">
                        <c:v>16.480741000035778</c:v>
                      </c:pt>
                      <c:pt idx="775">
                        <c:v>16.499774000025354</c:v>
                      </c:pt>
                      <c:pt idx="776">
                        <c:v>16.520905000041239</c:v>
                      </c:pt>
                      <c:pt idx="777">
                        <c:v>16.534540000022389</c:v>
                      </c:pt>
                      <c:pt idx="778">
                        <c:v>16.559224999975413</c:v>
                      </c:pt>
                      <c:pt idx="779">
                        <c:v>16.579764000023715</c:v>
                      </c:pt>
                      <c:pt idx="780">
                        <c:v>16.599221999989823</c:v>
                      </c:pt>
                      <c:pt idx="781">
                        <c:v>16.619829999981448</c:v>
                      </c:pt>
                      <c:pt idx="782">
                        <c:v>16.637060999986716</c:v>
                      </c:pt>
                      <c:pt idx="783">
                        <c:v>16.655086999991909</c:v>
                      </c:pt>
                      <c:pt idx="784">
                        <c:v>16.683544000028633</c:v>
                      </c:pt>
                      <c:pt idx="785">
                        <c:v>16.700412999955006</c:v>
                      </c:pt>
                      <c:pt idx="786">
                        <c:v>16.720657999976538</c:v>
                      </c:pt>
                      <c:pt idx="787">
                        <c:v>16.738455999991857</c:v>
                      </c:pt>
                      <c:pt idx="788">
                        <c:v>16.760067000053823</c:v>
                      </c:pt>
                      <c:pt idx="789">
                        <c:v>16.778659999952652</c:v>
                      </c:pt>
                      <c:pt idx="790">
                        <c:v>16.797326000058092</c:v>
                      </c:pt>
                      <c:pt idx="791">
                        <c:v>16.820349000045098</c:v>
                      </c:pt>
                      <c:pt idx="792">
                        <c:v>16.834425000008196</c:v>
                      </c:pt>
                      <c:pt idx="793">
                        <c:v>16.851124000037089</c:v>
                      </c:pt>
                      <c:pt idx="794">
                        <c:v>16.870889000012539</c:v>
                      </c:pt>
                      <c:pt idx="795">
                        <c:v>16.893969999975525</c:v>
                      </c:pt>
                      <c:pt idx="796">
                        <c:v>16.91853899997659</c:v>
                      </c:pt>
                      <c:pt idx="797">
                        <c:v>16.940676999976858</c:v>
                      </c:pt>
                      <c:pt idx="798">
                        <c:v>16.960233999998309</c:v>
                      </c:pt>
                      <c:pt idx="799">
                        <c:v>16.970233000000007</c:v>
                      </c:pt>
                      <c:pt idx="800">
                        <c:v>17.000850999960676</c:v>
                      </c:pt>
                      <c:pt idx="801">
                        <c:v>17.017356000025757</c:v>
                      </c:pt>
                      <c:pt idx="802">
                        <c:v>17.040408000000753</c:v>
                      </c:pt>
                      <c:pt idx="803">
                        <c:v>17.052445000037551</c:v>
                      </c:pt>
                      <c:pt idx="804">
                        <c:v>17.07756700005848</c:v>
                      </c:pt>
                      <c:pt idx="805">
                        <c:v>17.097797999973409</c:v>
                      </c:pt>
                      <c:pt idx="806">
                        <c:v>17.119386999984272</c:v>
                      </c:pt>
                      <c:pt idx="807">
                        <c:v>17.134045999962837</c:v>
                      </c:pt>
                      <c:pt idx="808">
                        <c:v>17.15879799996037</c:v>
                      </c:pt>
                      <c:pt idx="809">
                        <c:v>17.178751999977976</c:v>
                      </c:pt>
                      <c:pt idx="810">
                        <c:v>17.19907900004182</c:v>
                      </c:pt>
                      <c:pt idx="811">
                        <c:v>17.220295000006445</c:v>
                      </c:pt>
                      <c:pt idx="812">
                        <c:v>17.237459999974817</c:v>
                      </c:pt>
                      <c:pt idx="813">
                        <c:v>17.255583000020124</c:v>
                      </c:pt>
                      <c:pt idx="814">
                        <c:v>17.278372999979183</c:v>
                      </c:pt>
                      <c:pt idx="815">
                        <c:v>17.297448000055738</c:v>
                      </c:pt>
                      <c:pt idx="816">
                        <c:v>17.319045000011101</c:v>
                      </c:pt>
                      <c:pt idx="817">
                        <c:v>17.340929000056349</c:v>
                      </c:pt>
                      <c:pt idx="818">
                        <c:v>17.36108000006061</c:v>
                      </c:pt>
                      <c:pt idx="819">
                        <c:v>17.366758999996819</c:v>
                      </c:pt>
                      <c:pt idx="820">
                        <c:v>17.399179000058211</c:v>
                      </c:pt>
                      <c:pt idx="821">
                        <c:v>17.418662999989465</c:v>
                      </c:pt>
                      <c:pt idx="822">
                        <c:v>17.434948000009172</c:v>
                      </c:pt>
                      <c:pt idx="823">
                        <c:v>17.450983999995515</c:v>
                      </c:pt>
                      <c:pt idx="824">
                        <c:v>17.475072999950498</c:v>
                      </c:pt>
                      <c:pt idx="825">
                        <c:v>17.501255000010133</c:v>
                      </c:pt>
                      <c:pt idx="826">
                        <c:v>17.519790000049397</c:v>
                      </c:pt>
                      <c:pt idx="827">
                        <c:v>17.54086800001096</c:v>
                      </c:pt>
                      <c:pt idx="828">
                        <c:v>17.580898000043817</c:v>
                      </c:pt>
                      <c:pt idx="829">
                        <c:v>17.600923000019975</c:v>
                      </c:pt>
                      <c:pt idx="830">
                        <c:v>17.605683999950998</c:v>
                      </c:pt>
                      <c:pt idx="831">
                        <c:v>17.641462999978103</c:v>
                      </c:pt>
                      <c:pt idx="832">
                        <c:v>17.655726999975741</c:v>
                      </c:pt>
                      <c:pt idx="833">
                        <c:v>17.682215000037104</c:v>
                      </c:pt>
                      <c:pt idx="834">
                        <c:v>17.692640000022948</c:v>
                      </c:pt>
                      <c:pt idx="835">
                        <c:v>17.718819999950938</c:v>
                      </c:pt>
                      <c:pt idx="836">
                        <c:v>17.722640000050887</c:v>
                      </c:pt>
                      <c:pt idx="837">
                        <c:v>17.760428000008687</c:v>
                      </c:pt>
                      <c:pt idx="838">
                        <c:v>17.776737999985926</c:v>
                      </c:pt>
                      <c:pt idx="839">
                        <c:v>17.796960999956354</c:v>
                      </c:pt>
                      <c:pt idx="840">
                        <c:v>17.817629000055604</c:v>
                      </c:pt>
                      <c:pt idx="841">
                        <c:v>17.830355999991298</c:v>
                      </c:pt>
                      <c:pt idx="842">
                        <c:v>17.859133000019938</c:v>
                      </c:pt>
                      <c:pt idx="843">
                        <c:v>17.863081000046805</c:v>
                      </c:pt>
                      <c:pt idx="844">
                        <c:v>17.895771999959834</c:v>
                      </c:pt>
                      <c:pt idx="845">
                        <c:v>17.918359000002965</c:v>
                      </c:pt>
                      <c:pt idx="846">
                        <c:v>17.930678999982774</c:v>
                      </c:pt>
                      <c:pt idx="847">
                        <c:v>17.974845999968238</c:v>
                      </c:pt>
                      <c:pt idx="848">
                        <c:v>18.035986999981105</c:v>
                      </c:pt>
                      <c:pt idx="849">
                        <c:v>18.048733999952674</c:v>
                      </c:pt>
                      <c:pt idx="850">
                        <c:v>18.189189999946393</c:v>
                      </c:pt>
                      <c:pt idx="851">
                        <c:v>18.248314999975264</c:v>
                      </c:pt>
                      <c:pt idx="852">
                        <c:v>18.273756999988109</c:v>
                      </c:pt>
                      <c:pt idx="853">
                        <c:v>18.290812000050209</c:v>
                      </c:pt>
                      <c:pt idx="854">
                        <c:v>18.319213000009768</c:v>
                      </c:pt>
                      <c:pt idx="855">
                        <c:v>18.325282000005245</c:v>
                      </c:pt>
                      <c:pt idx="856">
                        <c:v>18.399959999951534</c:v>
                      </c:pt>
                      <c:pt idx="857">
                        <c:v>18.460544000030495</c:v>
                      </c:pt>
                      <c:pt idx="858">
                        <c:v>18.468537000007927</c:v>
                      </c:pt>
                      <c:pt idx="859">
                        <c:v>18.512057999963872</c:v>
                      </c:pt>
                      <c:pt idx="860">
                        <c:v>18.537618999951519</c:v>
                      </c:pt>
                      <c:pt idx="861">
                        <c:v>18.573934999993071</c:v>
                      </c:pt>
                      <c:pt idx="862">
                        <c:v>18.595721999998204</c:v>
                      </c:pt>
                      <c:pt idx="863">
                        <c:v>18.620116999954917</c:v>
                      </c:pt>
                      <c:pt idx="864">
                        <c:v>18.639640999957919</c:v>
                      </c:pt>
                      <c:pt idx="865">
                        <c:v>18.656548999948427</c:v>
                      </c:pt>
                      <c:pt idx="866">
                        <c:v>18.717066999990493</c:v>
                      </c:pt>
                      <c:pt idx="867">
                        <c:v>18.721483999979682</c:v>
                      </c:pt>
                      <c:pt idx="868">
                        <c:v>18.799987999955192</c:v>
                      </c:pt>
                      <c:pt idx="869">
                        <c:v>18.817612000042573</c:v>
                      </c:pt>
                      <c:pt idx="870">
                        <c:v>18.83824499999173</c:v>
                      </c:pt>
                      <c:pt idx="871">
                        <c:v>18.858725000056438</c:v>
                      </c:pt>
                      <c:pt idx="872">
                        <c:v>18.869736999971792</c:v>
                      </c:pt>
                      <c:pt idx="873">
                        <c:v>18.898768999963067</c:v>
                      </c:pt>
                      <c:pt idx="874">
                        <c:v>18.939523000037298</c:v>
                      </c:pt>
                      <c:pt idx="875">
                        <c:v>18.955955000012182</c:v>
                      </c:pt>
                      <c:pt idx="876">
                        <c:v>18.97767599998042</c:v>
                      </c:pt>
                      <c:pt idx="877">
                        <c:v>18.989283000002615</c:v>
                      </c:pt>
                      <c:pt idx="878">
                        <c:v>19.004171999986283</c:v>
                      </c:pt>
                      <c:pt idx="879">
                        <c:v>19.060641000047326</c:v>
                      </c:pt>
                      <c:pt idx="880">
                        <c:v>19.078301000059582</c:v>
                      </c:pt>
                      <c:pt idx="881">
                        <c:v>19.138205999974161</c:v>
                      </c:pt>
                      <c:pt idx="882">
                        <c:v>19.146143999998458</c:v>
                      </c:pt>
                      <c:pt idx="883">
                        <c:v>19.198949999990873</c:v>
                      </c:pt>
                      <c:pt idx="884">
                        <c:v>19.215732999960892</c:v>
                      </c:pt>
                      <c:pt idx="885">
                        <c:v>19.280423999996856</c:v>
                      </c:pt>
                      <c:pt idx="886">
                        <c:v>19.285075000021607</c:v>
                      </c:pt>
                      <c:pt idx="887">
                        <c:v>19.338271999964491</c:v>
                      </c:pt>
                      <c:pt idx="888">
                        <c:v>19.341726999962702</c:v>
                      </c:pt>
                      <c:pt idx="889">
                        <c:v>19.426723000011407</c:v>
                      </c:pt>
                      <c:pt idx="890">
                        <c:v>19.477086000028066</c:v>
                      </c:pt>
                      <c:pt idx="891">
                        <c:v>19.484514000010677</c:v>
                      </c:pt>
                      <c:pt idx="892">
                        <c:v>19.54977499996312</c:v>
                      </c:pt>
                      <c:pt idx="893">
                        <c:v>19.622833000030369</c:v>
                      </c:pt>
                      <c:pt idx="894">
                        <c:v>19.698226999957114</c:v>
                      </c:pt>
                      <c:pt idx="895">
                        <c:v>19.758548000012524</c:v>
                      </c:pt>
                      <c:pt idx="896">
                        <c:v>19.764374000020325</c:v>
                      </c:pt>
                      <c:pt idx="897">
                        <c:v>19.894479000009596</c:v>
                      </c:pt>
                      <c:pt idx="898">
                        <c:v>19.906099000014365</c:v>
                      </c:pt>
                      <c:pt idx="899">
                        <c:v>19.953943999949843</c:v>
                      </c:pt>
                      <c:pt idx="900">
                        <c:v>19.974267999990843</c:v>
                      </c:pt>
                      <c:pt idx="901">
                        <c:v>20.033270000014454</c:v>
                      </c:pt>
                      <c:pt idx="902">
                        <c:v>20.044191000051796</c:v>
                      </c:pt>
                      <c:pt idx="903">
                        <c:v>20.112563999951817</c:v>
                      </c:pt>
                      <c:pt idx="904">
                        <c:v>20.240775999962352</c:v>
                      </c:pt>
                      <c:pt idx="905">
                        <c:v>20.248760999995284</c:v>
                      </c:pt>
                      <c:pt idx="906">
                        <c:v>20.312653000000864</c:v>
                      </c:pt>
                      <c:pt idx="907">
                        <c:v>20.376558999996632</c:v>
                      </c:pt>
                      <c:pt idx="908">
                        <c:v>20.389612999977544</c:v>
                      </c:pt>
                      <c:pt idx="909">
                        <c:v>20.426218000007793</c:v>
                      </c:pt>
                      <c:pt idx="910">
                        <c:v>20.455977999954484</c:v>
                      </c:pt>
                      <c:pt idx="911">
                        <c:v>20.477411000058055</c:v>
                      </c:pt>
                      <c:pt idx="912">
                        <c:v>20.487330000032671</c:v>
                      </c:pt>
                      <c:pt idx="913">
                        <c:v>20.540605999995023</c:v>
                      </c:pt>
                      <c:pt idx="914">
                        <c:v>20.557864999980666</c:v>
                      </c:pt>
                      <c:pt idx="915">
                        <c:v>20.579106000019237</c:v>
                      </c:pt>
                      <c:pt idx="916">
                        <c:v>20.581728999968618</c:v>
                      </c:pt>
                      <c:pt idx="917">
                        <c:v>20.638386999955401</c:v>
                      </c:pt>
                      <c:pt idx="918">
                        <c:v>20.650130999973044</c:v>
                      </c:pt>
                      <c:pt idx="919">
                        <c:v>20.720130000030622</c:v>
                      </c:pt>
                      <c:pt idx="920">
                        <c:v>20.778270000009798</c:v>
                      </c:pt>
                      <c:pt idx="921">
                        <c:v>20.785678999964148</c:v>
                      </c:pt>
                      <c:pt idx="922">
                        <c:v>20.858347999979742</c:v>
                      </c:pt>
                      <c:pt idx="923">
                        <c:v>20.92739900003653</c:v>
                      </c:pt>
                      <c:pt idx="924">
                        <c:v>20.9918319999706</c:v>
                      </c:pt>
                      <c:pt idx="925">
                        <c:v>21.057593000004999</c:v>
                      </c:pt>
                      <c:pt idx="926">
                        <c:v>21.061274999985471</c:v>
                      </c:pt>
                      <c:pt idx="927">
                        <c:v>21.135755999945104</c:v>
                      </c:pt>
                      <c:pt idx="928">
                        <c:v>21.264138999977149</c:v>
                      </c:pt>
                      <c:pt idx="929">
                        <c:v>21.345024000038393</c:v>
                      </c:pt>
                      <c:pt idx="930">
                        <c:v>21.539846000028774</c:v>
                      </c:pt>
                      <c:pt idx="931">
                        <c:v>21.669944999972358</c:v>
                      </c:pt>
                      <c:pt idx="932">
                        <c:v>21.688155999989249</c:v>
                      </c:pt>
                      <c:pt idx="933">
                        <c:v>21.797623999998905</c:v>
                      </c:pt>
                      <c:pt idx="934">
                        <c:v>21.819071999983862</c:v>
                      </c:pt>
                      <c:pt idx="935">
                        <c:v>21.837855000048876</c:v>
                      </c:pt>
                      <c:pt idx="936">
                        <c:v>21.856757999979891</c:v>
                      </c:pt>
                      <c:pt idx="937">
                        <c:v>21.877560000051744</c:v>
                      </c:pt>
                      <c:pt idx="938">
                        <c:v>21.901154999970458</c:v>
                      </c:pt>
                      <c:pt idx="939">
                        <c:v>21.919161999947391</c:v>
                      </c:pt>
                      <c:pt idx="940">
                        <c:v>21.977858999976888</c:v>
                      </c:pt>
                      <c:pt idx="941">
                        <c:v>21.997864000033587</c:v>
                      </c:pt>
                      <c:pt idx="942">
                        <c:v>22.021810999955051</c:v>
                      </c:pt>
                      <c:pt idx="943">
                        <c:v>22.084292000043206</c:v>
                      </c:pt>
                      <c:pt idx="944">
                        <c:v>22.137717999983579</c:v>
                      </c:pt>
                      <c:pt idx="945">
                        <c:v>22.207644999958575</c:v>
                      </c:pt>
                      <c:pt idx="946">
                        <c:v>22.228203000035137</c:v>
                      </c:pt>
                      <c:pt idx="947">
                        <c:v>22.565714000025764</c:v>
                      </c:pt>
                      <c:pt idx="948">
                        <c:v>22.620762999984436</c:v>
                      </c:pt>
                      <c:pt idx="949">
                        <c:v>22.64454799995292</c:v>
                      </c:pt>
                      <c:pt idx="950">
                        <c:v>22.762974999961443</c:v>
                      </c:pt>
                      <c:pt idx="951">
                        <c:v>22.805012000026181</c:v>
                      </c:pt>
                      <c:pt idx="952">
                        <c:v>22.833064000005834</c:v>
                      </c:pt>
                      <c:pt idx="953">
                        <c:v>22.879277999978513</c:v>
                      </c:pt>
                      <c:pt idx="954">
                        <c:v>22.909979999996722</c:v>
                      </c:pt>
                      <c:pt idx="955">
                        <c:v>22.927427000016905</c:v>
                      </c:pt>
                      <c:pt idx="956">
                        <c:v>22.946603000047617</c:v>
                      </c:pt>
                      <c:pt idx="957">
                        <c:v>22.969708999968134</c:v>
                      </c:pt>
                      <c:pt idx="958">
                        <c:v>23.017825999995694</c:v>
                      </c:pt>
                      <c:pt idx="959">
                        <c:v>23.038371999980882</c:v>
                      </c:pt>
                      <c:pt idx="960">
                        <c:v>23.05620800005272</c:v>
                      </c:pt>
                      <c:pt idx="961">
                        <c:v>23.085990000050515</c:v>
                      </c:pt>
                      <c:pt idx="962">
                        <c:v>23.107086000032723</c:v>
                      </c:pt>
                      <c:pt idx="963">
                        <c:v>23.1420559999533</c:v>
                      </c:pt>
                      <c:pt idx="964">
                        <c:v>23.150542999967001</c:v>
                      </c:pt>
                      <c:pt idx="965">
                        <c:v>23.173085000016727</c:v>
                      </c:pt>
                      <c:pt idx="966">
                        <c:v>23.190690999967046</c:v>
                      </c:pt>
                      <c:pt idx="967">
                        <c:v>23.20886699995026</c:v>
                      </c:pt>
                      <c:pt idx="968">
                        <c:v>23.226861999952234</c:v>
                      </c:pt>
                      <c:pt idx="969">
                        <c:v>23.256098999991082</c:v>
                      </c:pt>
                      <c:pt idx="970">
                        <c:v>23.276680000009947</c:v>
                      </c:pt>
                      <c:pt idx="971">
                        <c:v>23.304895999957807</c:v>
                      </c:pt>
                      <c:pt idx="972">
                        <c:v>23.335131000028923</c:v>
                      </c:pt>
                      <c:pt idx="973">
                        <c:v>23.353597000008449</c:v>
                      </c:pt>
                      <c:pt idx="974">
                        <c:v>23.372410999960266</c:v>
                      </c:pt>
                      <c:pt idx="975">
                        <c:v>23.390097999945283</c:v>
                      </c:pt>
                      <c:pt idx="976">
                        <c:v>23.413437000010163</c:v>
                      </c:pt>
                      <c:pt idx="977">
                        <c:v>23.439482999965549</c:v>
                      </c:pt>
                      <c:pt idx="978">
                        <c:v>23.461100999964401</c:v>
                      </c:pt>
                      <c:pt idx="979">
                        <c:v>23.477679000003263</c:v>
                      </c:pt>
                      <c:pt idx="980">
                        <c:v>23.494784999988042</c:v>
                      </c:pt>
                      <c:pt idx="981">
                        <c:v>23.514047999982722</c:v>
                      </c:pt>
                      <c:pt idx="982">
                        <c:v>23.524028999963775</c:v>
                      </c:pt>
                      <c:pt idx="983">
                        <c:v>23.558399999979883</c:v>
                      </c:pt>
                      <c:pt idx="984">
                        <c:v>23.571070999954827</c:v>
                      </c:pt>
                      <c:pt idx="985">
                        <c:v>23.598748999997042</c:v>
                      </c:pt>
                      <c:pt idx="986">
                        <c:v>23.621198000037111</c:v>
                      </c:pt>
                      <c:pt idx="987">
                        <c:v>23.639794999966398</c:v>
                      </c:pt>
                      <c:pt idx="988">
                        <c:v>23.655273000011221</c:v>
                      </c:pt>
                      <c:pt idx="989">
                        <c:v>23.676652000052854</c:v>
                      </c:pt>
                      <c:pt idx="990">
                        <c:v>23.697388999979012</c:v>
                      </c:pt>
                      <c:pt idx="991">
                        <c:v>23.719962000031956</c:v>
                      </c:pt>
                      <c:pt idx="992">
                        <c:v>23.74033399997279</c:v>
                      </c:pt>
                      <c:pt idx="993">
                        <c:v>23.760005000047386</c:v>
                      </c:pt>
                      <c:pt idx="994">
                        <c:v>23.781294999993406</c:v>
                      </c:pt>
                      <c:pt idx="995">
                        <c:v>23.796928999945521</c:v>
                      </c:pt>
                      <c:pt idx="996">
                        <c:v>23.8185260000173</c:v>
                      </c:pt>
                      <c:pt idx="997">
                        <c:v>23.837350000045262</c:v>
                      </c:pt>
                      <c:pt idx="998">
                        <c:v>23.859599999967031</c:v>
                      </c:pt>
                      <c:pt idx="999">
                        <c:v>23.873235999955796</c:v>
                      </c:pt>
                      <c:pt idx="1000">
                        <c:v>23.898435999988578</c:v>
                      </c:pt>
                      <c:pt idx="1001">
                        <c:v>23.919511000043713</c:v>
                      </c:pt>
                      <c:pt idx="1002">
                        <c:v>23.939341000048444</c:v>
                      </c:pt>
                      <c:pt idx="1003">
                        <c:v>23.957135000033304</c:v>
                      </c:pt>
                      <c:pt idx="1004">
                        <c:v>23.97776200005319</c:v>
                      </c:pt>
                      <c:pt idx="1005">
                        <c:v>23.99878699996043</c:v>
                      </c:pt>
                      <c:pt idx="1006">
                        <c:v>24.018016000045463</c:v>
                      </c:pt>
                      <c:pt idx="1007">
                        <c:v>24.037609999999404</c:v>
                      </c:pt>
                      <c:pt idx="1008">
                        <c:v>24.053442999953404</c:v>
                      </c:pt>
                      <c:pt idx="1009">
                        <c:v>24.078549999976531</c:v>
                      </c:pt>
                      <c:pt idx="1010">
                        <c:v>24.09851499996148</c:v>
                      </c:pt>
                      <c:pt idx="1011">
                        <c:v>24.119320999947377</c:v>
                      </c:pt>
                      <c:pt idx="1012">
                        <c:v>24.128544999985024</c:v>
                      </c:pt>
                      <c:pt idx="1013">
                        <c:v>24.159022000036202</c:v>
                      </c:pt>
                      <c:pt idx="1014">
                        <c:v>24.18057399999816</c:v>
                      </c:pt>
                      <c:pt idx="1015">
                        <c:v>24.201141000026837</c:v>
                      </c:pt>
                      <c:pt idx="1016">
                        <c:v>24.220439000055194</c:v>
                      </c:pt>
                      <c:pt idx="1017">
                        <c:v>24.23891299997922</c:v>
                      </c:pt>
                      <c:pt idx="1018">
                        <c:v>24.254562000045553</c:v>
                      </c:pt>
                      <c:pt idx="1019">
                        <c:v>24.279747999971732</c:v>
                      </c:pt>
                      <c:pt idx="1020">
                        <c:v>24.299044999992475</c:v>
                      </c:pt>
                      <c:pt idx="1021">
                        <c:v>24.320054000010714</c:v>
                      </c:pt>
                      <c:pt idx="1022">
                        <c:v>24.340627999976277</c:v>
                      </c:pt>
                      <c:pt idx="1023">
                        <c:v>24.36161100002937</c:v>
                      </c:pt>
                      <c:pt idx="1024">
                        <c:v>24.38167000003159</c:v>
                      </c:pt>
                      <c:pt idx="1025">
                        <c:v>24.395274000009522</c:v>
                      </c:pt>
                      <c:pt idx="1026">
                        <c:v>24.416249000001699</c:v>
                      </c:pt>
                      <c:pt idx="1027">
                        <c:v>24.436786000034772</c:v>
                      </c:pt>
                      <c:pt idx="1028">
                        <c:v>24.460349999950267</c:v>
                      </c:pt>
                      <c:pt idx="1029">
                        <c:v>24.481169000035152</c:v>
                      </c:pt>
                      <c:pt idx="1030">
                        <c:v>24.498374999966472</c:v>
                      </c:pt>
                      <c:pt idx="1031">
                        <c:v>24.515399000025354</c:v>
                      </c:pt>
                      <c:pt idx="1032">
                        <c:v>24.536852000048384</c:v>
                      </c:pt>
                      <c:pt idx="1033">
                        <c:v>24.559096000040881</c:v>
                      </c:pt>
                      <c:pt idx="1034">
                        <c:v>24.580848000012338</c:v>
                      </c:pt>
                      <c:pt idx="1035">
                        <c:v>24.59741699998267</c:v>
                      </c:pt>
                      <c:pt idx="1036">
                        <c:v>24.61650899995584</c:v>
                      </c:pt>
                      <c:pt idx="1037">
                        <c:v>24.640440999995917</c:v>
                      </c:pt>
                      <c:pt idx="1038">
                        <c:v>24.657232000026852</c:v>
                      </c:pt>
                      <c:pt idx="1039">
                        <c:v>24.678910000016913</c:v>
                      </c:pt>
                      <c:pt idx="1040">
                        <c:v>24.699159999960102</c:v>
                      </c:pt>
                      <c:pt idx="1041">
                        <c:v>24.719838000019081</c:v>
                      </c:pt>
                      <c:pt idx="1042">
                        <c:v>24.731899000005797</c:v>
                      </c:pt>
                      <c:pt idx="1043">
                        <c:v>24.757472999976017</c:v>
                      </c:pt>
                      <c:pt idx="1044">
                        <c:v>24.773432999965735</c:v>
                      </c:pt>
                      <c:pt idx="1045">
                        <c:v>24.792139000026509</c:v>
                      </c:pt>
                      <c:pt idx="1046">
                        <c:v>24.820835000020452</c:v>
                      </c:pt>
                      <c:pt idx="1047">
                        <c:v>24.838818000047468</c:v>
                      </c:pt>
                      <c:pt idx="1048">
                        <c:v>24.858812000020407</c:v>
                      </c:pt>
                      <c:pt idx="1049">
                        <c:v>24.877723000012338</c:v>
                      </c:pt>
                      <c:pt idx="1050">
                        <c:v>24.897395999985747</c:v>
                      </c:pt>
                      <c:pt idx="1051">
                        <c:v>24.917826000018977</c:v>
                      </c:pt>
                      <c:pt idx="1052">
                        <c:v>24.937768999952823</c:v>
                      </c:pt>
                      <c:pt idx="1053">
                        <c:v>24.958321999991313</c:v>
                      </c:pt>
                      <c:pt idx="1054">
                        <c:v>24.980337999993935</c:v>
                      </c:pt>
                      <c:pt idx="1055">
                        <c:v>24.998389999964274</c:v>
                      </c:pt>
                      <c:pt idx="1056">
                        <c:v>25.019504999974743</c:v>
                      </c:pt>
                      <c:pt idx="1057">
                        <c:v>25.03827200003434</c:v>
                      </c:pt>
                      <c:pt idx="1058">
                        <c:v>25.059668999980204</c:v>
                      </c:pt>
                      <c:pt idx="1059">
                        <c:v>25.064132999978028</c:v>
                      </c:pt>
                      <c:pt idx="1060">
                        <c:v>25.102131000021473</c:v>
                      </c:pt>
                      <c:pt idx="1061">
                        <c:v>25.116849999991246</c:v>
                      </c:pt>
                      <c:pt idx="1062">
                        <c:v>25.138741999980994</c:v>
                      </c:pt>
                      <c:pt idx="1063">
                        <c:v>25.159908000030555</c:v>
                      </c:pt>
                      <c:pt idx="1064">
                        <c:v>25.179670999990776</c:v>
                      </c:pt>
                      <c:pt idx="1065">
                        <c:v>25.199343999964185</c:v>
                      </c:pt>
                      <c:pt idx="1066">
                        <c:v>25.214797000051476</c:v>
                      </c:pt>
                      <c:pt idx="1067">
                        <c:v>25.235064000007696</c:v>
                      </c:pt>
                      <c:pt idx="1068">
                        <c:v>25.26001600001473</c:v>
                      </c:pt>
                      <c:pt idx="1069">
                        <c:v>25.278132000006735</c:v>
                      </c:pt>
                      <c:pt idx="1070">
                        <c:v>25.300953999976628</c:v>
                      </c:pt>
                      <c:pt idx="1071">
                        <c:v>25.317077000043355</c:v>
                      </c:pt>
                      <c:pt idx="1072">
                        <c:v>25.335580999962986</c:v>
                      </c:pt>
                      <c:pt idx="1073">
                        <c:v>25.35561400000006</c:v>
                      </c:pt>
                      <c:pt idx="1074">
                        <c:v>25.380937000038102</c:v>
                      </c:pt>
                      <c:pt idx="1075">
                        <c:v>25.400464999955148</c:v>
                      </c:pt>
                      <c:pt idx="1076">
                        <c:v>25.418337999959476</c:v>
                      </c:pt>
                      <c:pt idx="1077">
                        <c:v>25.436929999967106</c:v>
                      </c:pt>
                      <c:pt idx="1078">
                        <c:v>25.460253000026569</c:v>
                      </c:pt>
                      <c:pt idx="1079">
                        <c:v>25.47241699998267</c:v>
                      </c:pt>
                      <c:pt idx="1080">
                        <c:v>25.496810000040568</c:v>
                      </c:pt>
                      <c:pt idx="1081">
                        <c:v>25.517419000039808</c:v>
                      </c:pt>
                      <c:pt idx="1082">
                        <c:v>25.538349000038579</c:v>
                      </c:pt>
                      <c:pt idx="1083">
                        <c:v>25.556418000021949</c:v>
                      </c:pt>
                      <c:pt idx="1084">
                        <c:v>25.577581000048667</c:v>
                      </c:pt>
                      <c:pt idx="1085">
                        <c:v>25.596664999960922</c:v>
                      </c:pt>
                      <c:pt idx="1086">
                        <c:v>25.620589999947697</c:v>
                      </c:pt>
                      <c:pt idx="1087">
                        <c:v>25.637141000013798</c:v>
                      </c:pt>
                      <c:pt idx="1088">
                        <c:v>25.658338999957778</c:v>
                      </c:pt>
                      <c:pt idx="1089">
                        <c:v>25.677109000040218</c:v>
                      </c:pt>
                      <c:pt idx="1090">
                        <c:v>25.697991000022739</c:v>
                      </c:pt>
                      <c:pt idx="1091">
                        <c:v>25.712443000054918</c:v>
                      </c:pt>
                      <c:pt idx="1092">
                        <c:v>25.738242999999784</c:v>
                      </c:pt>
                      <c:pt idx="1093">
                        <c:v>25.758073000004515</c:v>
                      </c:pt>
                      <c:pt idx="1094">
                        <c:v>25.779014999978244</c:v>
                      </c:pt>
                      <c:pt idx="1095">
                        <c:v>25.797659000032581</c:v>
                      </c:pt>
                      <c:pt idx="1096">
                        <c:v>25.817883000010625</c:v>
                      </c:pt>
                      <c:pt idx="1097">
                        <c:v>25.841036000056192</c:v>
                      </c:pt>
                      <c:pt idx="1098">
                        <c:v>25.858271999983117</c:v>
                      </c:pt>
                      <c:pt idx="1099">
                        <c:v>25.878683999995701</c:v>
                      </c:pt>
                      <c:pt idx="1100">
                        <c:v>25.900817999965511</c:v>
                      </c:pt>
                      <c:pt idx="1101">
                        <c:v>25.919871999998577</c:v>
                      </c:pt>
                      <c:pt idx="1102">
                        <c:v>25.940854000044055</c:v>
                      </c:pt>
                      <c:pt idx="1103">
                        <c:v>25.960637000040151</c:v>
                      </c:pt>
                      <c:pt idx="1104">
                        <c:v>25.98093499999959</c:v>
                      </c:pt>
                      <c:pt idx="1105">
                        <c:v>25.998953000060283</c:v>
                      </c:pt>
                      <c:pt idx="1106">
                        <c:v>26.019773000036366</c:v>
                      </c:pt>
                      <c:pt idx="1107">
                        <c:v>26.029207000043243</c:v>
                      </c:pt>
                      <c:pt idx="1108">
                        <c:v>26.060453000012785</c:v>
                      </c:pt>
                      <c:pt idx="1109">
                        <c:v>26.080721999984235</c:v>
                      </c:pt>
                      <c:pt idx="1110">
                        <c:v>26.100028999964707</c:v>
                      </c:pt>
                      <c:pt idx="1111">
                        <c:v>26.120580999995582</c:v>
                      </c:pt>
                      <c:pt idx="1112">
                        <c:v>26.134785000002012</c:v>
                      </c:pt>
                      <c:pt idx="1113">
                        <c:v>26.157389000058174</c:v>
                      </c:pt>
                      <c:pt idx="1114">
                        <c:v>26.175535000045784</c:v>
                      </c:pt>
                      <c:pt idx="1115">
                        <c:v>26.19684300001245</c:v>
                      </c:pt>
                      <c:pt idx="1116">
                        <c:v>26.220937000005506</c:v>
                      </c:pt>
                      <c:pt idx="1117">
                        <c:v>26.240861000027508</c:v>
                      </c:pt>
                      <c:pt idx="1118">
                        <c:v>26.257728000055067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Input'!$V$2:$V$1124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-4.5361439999999996E-2</c:v>
                      </c:pt>
                      <c:pt idx="1">
                        <c:v>-4.907943E-2</c:v>
                      </c:pt>
                      <c:pt idx="2">
                        <c:v>-4.8804750000000008E-2</c:v>
                      </c:pt>
                      <c:pt idx="3">
                        <c:v>-4.907943E-2</c:v>
                      </c:pt>
                      <c:pt idx="4">
                        <c:v>-4.773546E-2</c:v>
                      </c:pt>
                      <c:pt idx="5">
                        <c:v>-4.8991140000000002E-2</c:v>
                      </c:pt>
                      <c:pt idx="6">
                        <c:v>-6.4216259999999997E-2</c:v>
                      </c:pt>
                      <c:pt idx="7">
                        <c:v>-0.13827195</c:v>
                      </c:pt>
                      <c:pt idx="8">
                        <c:v>-0.11635641000000001</c:v>
                      </c:pt>
                      <c:pt idx="9">
                        <c:v>-3.5031510000000002E-2</c:v>
                      </c:pt>
                      <c:pt idx="10">
                        <c:v>-5.2130340000000004E-2</c:v>
                      </c:pt>
                      <c:pt idx="11">
                        <c:v>-4.9108860000000004E-2</c:v>
                      </c:pt>
                      <c:pt idx="12">
                        <c:v>-4.6940850000000006E-2</c:v>
                      </c:pt>
                      <c:pt idx="13">
                        <c:v>-4.7794320000000001E-2</c:v>
                      </c:pt>
                      <c:pt idx="14">
                        <c:v>-6.705135000000001E-2</c:v>
                      </c:pt>
                      <c:pt idx="15">
                        <c:v>-3.5884979999999997E-2</c:v>
                      </c:pt>
                      <c:pt idx="16">
                        <c:v>-5.7192300000000001E-2</c:v>
                      </c:pt>
                      <c:pt idx="17">
                        <c:v>-4.7392110000000001E-2</c:v>
                      </c:pt>
                      <c:pt idx="18">
                        <c:v>-4.9383540000000004E-2</c:v>
                      </c:pt>
                      <c:pt idx="19">
                        <c:v>-0.11748456000000002</c:v>
                      </c:pt>
                      <c:pt idx="20">
                        <c:v>-0.11780829000000001</c:v>
                      </c:pt>
                      <c:pt idx="21">
                        <c:v>-0.12736322999999999</c:v>
                      </c:pt>
                      <c:pt idx="22">
                        <c:v>-0.11140236000000001</c:v>
                      </c:pt>
                      <c:pt idx="23">
                        <c:v>-9.8168670000000013E-2</c:v>
                      </c:pt>
                      <c:pt idx="24">
                        <c:v>-4.6881990000000005E-2</c:v>
                      </c:pt>
                      <c:pt idx="25">
                        <c:v>-5.6348640000000005E-2</c:v>
                      </c:pt>
                      <c:pt idx="26">
                        <c:v>-0.12979610999999999</c:v>
                      </c:pt>
                      <c:pt idx="27">
                        <c:v>-0.11015649</c:v>
                      </c:pt>
                      <c:pt idx="28">
                        <c:v>-3.5090370000000003E-2</c:v>
                      </c:pt>
                      <c:pt idx="29">
                        <c:v>-5.2199010000000004E-2</c:v>
                      </c:pt>
                      <c:pt idx="30">
                        <c:v>-4.9452210000000003E-2</c:v>
                      </c:pt>
                      <c:pt idx="31">
                        <c:v>-4.968765E-2</c:v>
                      </c:pt>
                      <c:pt idx="32">
                        <c:v>-4.7843370000000003E-2</c:v>
                      </c:pt>
                      <c:pt idx="33">
                        <c:v>3.7170090000000003E-2</c:v>
                      </c:pt>
                      <c:pt idx="34">
                        <c:v>3.4972650000000001E-2</c:v>
                      </c:pt>
                      <c:pt idx="35">
                        <c:v>-5.0080050000000001E-2</c:v>
                      </c:pt>
                      <c:pt idx="36">
                        <c:v>-5.4327780000000006E-2</c:v>
                      </c:pt>
                      <c:pt idx="37">
                        <c:v>-4.5008280000000005E-2</c:v>
                      </c:pt>
                      <c:pt idx="38">
                        <c:v>-5.0040809999999998E-2</c:v>
                      </c:pt>
                      <c:pt idx="39">
                        <c:v>-4.8530070000000002E-2</c:v>
                      </c:pt>
                      <c:pt idx="40">
                        <c:v>-4.7951279999999999E-2</c:v>
                      </c:pt>
                      <c:pt idx="41">
                        <c:v>-4.8873420000000008E-2</c:v>
                      </c:pt>
                      <c:pt idx="42">
                        <c:v>-4.6273769999999999E-2</c:v>
                      </c:pt>
                      <c:pt idx="43">
                        <c:v>-4.8912660000000004E-2</c:v>
                      </c:pt>
                      <c:pt idx="44">
                        <c:v>-4.9030379999999998E-2</c:v>
                      </c:pt>
                      <c:pt idx="45">
                        <c:v>-4.8127860000000001E-2</c:v>
                      </c:pt>
                      <c:pt idx="46">
                        <c:v>-4.8481020000000007E-2</c:v>
                      </c:pt>
                      <c:pt idx="47">
                        <c:v>-4.8549690000000006E-2</c:v>
                      </c:pt>
                      <c:pt idx="48">
                        <c:v>-4.7411729999999999E-2</c:v>
                      </c:pt>
                      <c:pt idx="49">
                        <c:v>-4.8216150000000006E-2</c:v>
                      </c:pt>
                      <c:pt idx="50">
                        <c:v>-4.9050000000000003E-2</c:v>
                      </c:pt>
                      <c:pt idx="51">
                        <c:v>-4.9942710000000001E-2</c:v>
                      </c:pt>
                      <c:pt idx="52">
                        <c:v>-4.8324060000000002E-2</c:v>
                      </c:pt>
                      <c:pt idx="53">
                        <c:v>-4.820634E-2</c:v>
                      </c:pt>
                      <c:pt idx="54">
                        <c:v>-4.9932900000000002E-2</c:v>
                      </c:pt>
                      <c:pt idx="55">
                        <c:v>3.3452099999999999E-3</c:v>
                      </c:pt>
                      <c:pt idx="56">
                        <c:v>-5.4082529999999997E-2</c:v>
                      </c:pt>
                      <c:pt idx="57">
                        <c:v>-5.2934759999999997E-2</c:v>
                      </c:pt>
                      <c:pt idx="58">
                        <c:v>-3.1048650000000001E-2</c:v>
                      </c:pt>
                      <c:pt idx="59">
                        <c:v>-4.2977610000000006E-2</c:v>
                      </c:pt>
                      <c:pt idx="60">
                        <c:v>-4.0456440000000003E-2</c:v>
                      </c:pt>
                      <c:pt idx="61">
                        <c:v>-4.7137050000000007E-2</c:v>
                      </c:pt>
                      <c:pt idx="62">
                        <c:v>-4.9736700000000002E-2</c:v>
                      </c:pt>
                      <c:pt idx="63">
                        <c:v>3.5149229999999997E-2</c:v>
                      </c:pt>
                      <c:pt idx="64">
                        <c:v>2.2376610000000002E-2</c:v>
                      </c:pt>
                      <c:pt idx="65">
                        <c:v>3.064644E-2</c:v>
                      </c:pt>
                      <c:pt idx="66">
                        <c:v>3.0322710000000003E-2</c:v>
                      </c:pt>
                      <c:pt idx="67">
                        <c:v>2.941038E-2</c:v>
                      </c:pt>
                      <c:pt idx="68">
                        <c:v>1.3253310000000001E-2</c:v>
                      </c:pt>
                      <c:pt idx="69">
                        <c:v>-6.0145110000000002E-2</c:v>
                      </c:pt>
                      <c:pt idx="70">
                        <c:v>-4.4409869999999997E-2</c:v>
                      </c:pt>
                      <c:pt idx="71">
                        <c:v>-4.9530690000000002E-2</c:v>
                      </c:pt>
                      <c:pt idx="72">
                        <c:v>-4.8255390000000002E-2</c:v>
                      </c:pt>
                      <c:pt idx="73">
                        <c:v>-4.8186720000000002E-2</c:v>
                      </c:pt>
                      <c:pt idx="74">
                        <c:v>-4.6577880000000002E-2</c:v>
                      </c:pt>
                      <c:pt idx="75">
                        <c:v>2.1866490000000002E-2</c:v>
                      </c:pt>
                      <c:pt idx="76">
                        <c:v>2.2945590000000002E-2</c:v>
                      </c:pt>
                      <c:pt idx="77">
                        <c:v>2.762496E-2</c:v>
                      </c:pt>
                      <c:pt idx="78">
                        <c:v>-3.6787500000000002E-3</c:v>
                      </c:pt>
                      <c:pt idx="79">
                        <c:v>-5.371956E-2</c:v>
                      </c:pt>
                      <c:pt idx="80">
                        <c:v>-4.485132E-2</c:v>
                      </c:pt>
                      <c:pt idx="81">
                        <c:v>-4.6352250000000005E-2</c:v>
                      </c:pt>
                      <c:pt idx="82">
                        <c:v>-4.8873420000000008E-2</c:v>
                      </c:pt>
                      <c:pt idx="83">
                        <c:v>-4.9275630000000001E-2</c:v>
                      </c:pt>
                      <c:pt idx="84">
                        <c:v>-4.8912660000000004E-2</c:v>
                      </c:pt>
                      <c:pt idx="85">
                        <c:v>-4.8706649999999997E-2</c:v>
                      </c:pt>
                      <c:pt idx="86">
                        <c:v>-4.7343060000000006E-2</c:v>
                      </c:pt>
                      <c:pt idx="87">
                        <c:v>-4.7509830000000003E-2</c:v>
                      </c:pt>
                      <c:pt idx="88">
                        <c:v>-4.9932900000000002E-2</c:v>
                      </c:pt>
                      <c:pt idx="89">
                        <c:v>-4.9991760000000003E-2</c:v>
                      </c:pt>
                      <c:pt idx="90">
                        <c:v>-9.8060759999999997E-2</c:v>
                      </c:pt>
                      <c:pt idx="91">
                        <c:v>-4.1692500000000007E-2</c:v>
                      </c:pt>
                      <c:pt idx="92">
                        <c:v>-5.5495169999999996E-2</c:v>
                      </c:pt>
                      <c:pt idx="93">
                        <c:v>-4.9511070000000004E-2</c:v>
                      </c:pt>
                      <c:pt idx="94">
                        <c:v>-4.7912040000000003E-2</c:v>
                      </c:pt>
                      <c:pt idx="95">
                        <c:v>-4.8520260000000003E-2</c:v>
                      </c:pt>
                      <c:pt idx="96">
                        <c:v>-4.8373109999999997E-2</c:v>
                      </c:pt>
                      <c:pt idx="97">
                        <c:v>-3.3716969999999999E-2</c:v>
                      </c:pt>
                      <c:pt idx="98">
                        <c:v>3.1293900000000001E-3</c:v>
                      </c:pt>
                      <c:pt idx="99">
                        <c:v>-4.4841510000000008E-2</c:v>
                      </c:pt>
                      <c:pt idx="100">
                        <c:v>-4.3399440000000004E-2</c:v>
                      </c:pt>
                      <c:pt idx="101">
                        <c:v>-1.2497940000000001E-2</c:v>
                      </c:pt>
                      <c:pt idx="102">
                        <c:v>-4.4135190000000005E-2</c:v>
                      </c:pt>
                      <c:pt idx="103">
                        <c:v>-4.3821269999999996E-2</c:v>
                      </c:pt>
                      <c:pt idx="104">
                        <c:v>1.7471610000000002E-2</c:v>
                      </c:pt>
                      <c:pt idx="105">
                        <c:v>-6.0655230000000004E-2</c:v>
                      </c:pt>
                      <c:pt idx="106">
                        <c:v>-4.7470590000000007E-2</c:v>
                      </c:pt>
                      <c:pt idx="107">
                        <c:v>-4.7647170000000003E-2</c:v>
                      </c:pt>
                      <c:pt idx="108">
                        <c:v>-4.813767E-2</c:v>
                      </c:pt>
                      <c:pt idx="109">
                        <c:v>-4.9452210000000003E-2</c:v>
                      </c:pt>
                      <c:pt idx="110">
                        <c:v>-4.7764890000000004E-2</c:v>
                      </c:pt>
                      <c:pt idx="111">
                        <c:v>-0.12199715999999999</c:v>
                      </c:pt>
                      <c:pt idx="112">
                        <c:v>-4.8726270000000002E-2</c:v>
                      </c:pt>
                      <c:pt idx="113">
                        <c:v>-4.5920610000000008E-2</c:v>
                      </c:pt>
                      <c:pt idx="114">
                        <c:v>-4.1574779999999999E-2</c:v>
                      </c:pt>
                      <c:pt idx="115">
                        <c:v>-1.2144780000000001E-2</c:v>
                      </c:pt>
                      <c:pt idx="116">
                        <c:v>-1.307673E-2</c:v>
                      </c:pt>
                      <c:pt idx="117">
                        <c:v>2.5005690000000001E-2</c:v>
                      </c:pt>
                      <c:pt idx="118">
                        <c:v>2.4632910000000004E-2</c:v>
                      </c:pt>
                      <c:pt idx="119">
                        <c:v>3.0872070000000001E-2</c:v>
                      </c:pt>
                      <c:pt idx="120">
                        <c:v>-5.6603700000000005E-3</c:v>
                      </c:pt>
                      <c:pt idx="121">
                        <c:v>-5.2679700000000003E-2</c:v>
                      </c:pt>
                      <c:pt idx="122">
                        <c:v>-3.4491960000000002E-2</c:v>
                      </c:pt>
                      <c:pt idx="123">
                        <c:v>1.9021590000000001E-2</c:v>
                      </c:pt>
                      <c:pt idx="124">
                        <c:v>-5.9939099999999999E-3</c:v>
                      </c:pt>
                      <c:pt idx="125">
                        <c:v>-5.0472450000000002E-2</c:v>
                      </c:pt>
                      <c:pt idx="126">
                        <c:v>-4.3762410000000002E-2</c:v>
                      </c:pt>
                      <c:pt idx="127">
                        <c:v>-4.652883E-2</c:v>
                      </c:pt>
                      <c:pt idx="128">
                        <c:v>-4.8039570000000004E-2</c:v>
                      </c:pt>
                      <c:pt idx="129">
                        <c:v>-4.9128480000000002E-2</c:v>
                      </c:pt>
                      <c:pt idx="130">
                        <c:v>-4.8569309999999997E-2</c:v>
                      </c:pt>
                      <c:pt idx="131">
                        <c:v>-4.8088620000000006E-2</c:v>
                      </c:pt>
                      <c:pt idx="132">
                        <c:v>-4.8167100000000004E-2</c:v>
                      </c:pt>
                      <c:pt idx="133">
                        <c:v>-4.8402540000000001E-2</c:v>
                      </c:pt>
                      <c:pt idx="134">
                        <c:v>-4.8726270000000002E-2</c:v>
                      </c:pt>
                      <c:pt idx="135">
                        <c:v>-1.512702E-2</c:v>
                      </c:pt>
                      <c:pt idx="136">
                        <c:v>-5.620149E-2</c:v>
                      </c:pt>
                      <c:pt idx="137">
                        <c:v>-4.8422160000000006E-2</c:v>
                      </c:pt>
                      <c:pt idx="138">
                        <c:v>-5.4327780000000006E-2</c:v>
                      </c:pt>
                      <c:pt idx="139">
                        <c:v>-4.9913279999999997E-2</c:v>
                      </c:pt>
                      <c:pt idx="140">
                        <c:v>-4.9628790000000006E-2</c:v>
                      </c:pt>
                      <c:pt idx="141">
                        <c:v>-4.8471210000000001E-2</c:v>
                      </c:pt>
                      <c:pt idx="142">
                        <c:v>-4.9707270000000005E-2</c:v>
                      </c:pt>
                      <c:pt idx="143">
                        <c:v>-5.1012000000000002E-2</c:v>
                      </c:pt>
                      <c:pt idx="144">
                        <c:v>-4.8530070000000002E-2</c:v>
                      </c:pt>
                      <c:pt idx="145">
                        <c:v>-4.7882609999999999E-2</c:v>
                      </c:pt>
                      <c:pt idx="146">
                        <c:v>-4.807881E-2</c:v>
                      </c:pt>
                      <c:pt idx="147">
                        <c:v>-4.7284199999999998E-2</c:v>
                      </c:pt>
                      <c:pt idx="148">
                        <c:v>-4.8471210000000001E-2</c:v>
                      </c:pt>
                      <c:pt idx="149">
                        <c:v>-4.8294630000000005E-2</c:v>
                      </c:pt>
                      <c:pt idx="150">
                        <c:v>-4.8294630000000005E-2</c:v>
                      </c:pt>
                      <c:pt idx="151">
                        <c:v>-4.9393350000000009E-2</c:v>
                      </c:pt>
                      <c:pt idx="152">
                        <c:v>-4.9383540000000004E-2</c:v>
                      </c:pt>
                      <c:pt idx="153">
                        <c:v>-4.8824369999999999E-2</c:v>
                      </c:pt>
                      <c:pt idx="154">
                        <c:v>-4.8019950000000006E-2</c:v>
                      </c:pt>
                      <c:pt idx="155">
                        <c:v>-4.7774700000000003E-2</c:v>
                      </c:pt>
                      <c:pt idx="156">
                        <c:v>-4.7450970000000002E-2</c:v>
                      </c:pt>
                      <c:pt idx="157">
                        <c:v>-4.8255390000000002E-2</c:v>
                      </c:pt>
                      <c:pt idx="158">
                        <c:v>-4.8687030000000006E-2</c:v>
                      </c:pt>
                      <c:pt idx="159">
                        <c:v>-4.9177530000000004E-2</c:v>
                      </c:pt>
                      <c:pt idx="160">
                        <c:v>1.9080449999999999E-2</c:v>
                      </c:pt>
                      <c:pt idx="161">
                        <c:v>-6.2990009999999999E-2</c:v>
                      </c:pt>
                      <c:pt idx="162">
                        <c:v>-4.6048140000000008E-2</c:v>
                      </c:pt>
                      <c:pt idx="163">
                        <c:v>-4.539087E-2</c:v>
                      </c:pt>
                      <c:pt idx="164">
                        <c:v>-4.6607310000000006E-2</c:v>
                      </c:pt>
                      <c:pt idx="165">
                        <c:v>-4.8657600000000002E-2</c:v>
                      </c:pt>
                      <c:pt idx="166">
                        <c:v>-4.8186720000000002E-2</c:v>
                      </c:pt>
                      <c:pt idx="167">
                        <c:v>-4.7970900000000004E-2</c:v>
                      </c:pt>
                      <c:pt idx="168">
                        <c:v>-4.9491449999999999E-2</c:v>
                      </c:pt>
                      <c:pt idx="169">
                        <c:v>-4.9569930000000005E-2</c:v>
                      </c:pt>
                      <c:pt idx="170">
                        <c:v>-4.8019950000000006E-2</c:v>
                      </c:pt>
                      <c:pt idx="171">
                        <c:v>-4.7362679999999997E-2</c:v>
                      </c:pt>
                      <c:pt idx="172">
                        <c:v>-4.7764890000000004E-2</c:v>
                      </c:pt>
                      <c:pt idx="173">
                        <c:v>-4.9177530000000004E-2</c:v>
                      </c:pt>
                      <c:pt idx="174">
                        <c:v>-4.8549690000000006E-2</c:v>
                      </c:pt>
                      <c:pt idx="175">
                        <c:v>-4.8863610000000002E-2</c:v>
                      </c:pt>
                      <c:pt idx="176">
                        <c:v>-4.8657600000000002E-2</c:v>
                      </c:pt>
                      <c:pt idx="177">
                        <c:v>-4.8647790000000003E-2</c:v>
                      </c:pt>
                      <c:pt idx="178">
                        <c:v>-0.12148704</c:v>
                      </c:pt>
                      <c:pt idx="179">
                        <c:v>-0.13728114</c:v>
                      </c:pt>
                      <c:pt idx="180">
                        <c:v>-7.9048979999999991E-2</c:v>
                      </c:pt>
                      <c:pt idx="181">
                        <c:v>-3.5345429999999997E-2</c:v>
                      </c:pt>
                      <c:pt idx="182">
                        <c:v>-4.3968420000000001E-2</c:v>
                      </c:pt>
                      <c:pt idx="183">
                        <c:v>-4.8000330000000001E-2</c:v>
                      </c:pt>
                      <c:pt idx="184">
                        <c:v>-6.244065E-2</c:v>
                      </c:pt>
                      <c:pt idx="185">
                        <c:v>-0.12928599000000002</c:v>
                      </c:pt>
                      <c:pt idx="186">
                        <c:v>-0.12339999</c:v>
                      </c:pt>
                      <c:pt idx="187">
                        <c:v>-6.758109000000001E-2</c:v>
                      </c:pt>
                      <c:pt idx="188">
                        <c:v>-0.10376037</c:v>
                      </c:pt>
                      <c:pt idx="189">
                        <c:v>-6.2627040000000009E-2</c:v>
                      </c:pt>
                      <c:pt idx="190">
                        <c:v>-5.3189819999999999E-2</c:v>
                      </c:pt>
                      <c:pt idx="191">
                        <c:v>-4.6989900000000001E-2</c:v>
                      </c:pt>
                      <c:pt idx="192">
                        <c:v>-4.7980710000000003E-2</c:v>
                      </c:pt>
                      <c:pt idx="193">
                        <c:v>-4.78728E-2</c:v>
                      </c:pt>
                      <c:pt idx="194">
                        <c:v>-4.8569309999999997E-2</c:v>
                      </c:pt>
                      <c:pt idx="195">
                        <c:v>-4.8530070000000002E-2</c:v>
                      </c:pt>
                      <c:pt idx="196">
                        <c:v>-4.8814560000000007E-2</c:v>
                      </c:pt>
                      <c:pt idx="197">
                        <c:v>-4.9069620000000008E-2</c:v>
                      </c:pt>
                      <c:pt idx="198">
                        <c:v>-4.8382920000000003E-2</c:v>
                      </c:pt>
                      <c:pt idx="199">
                        <c:v>-4.7460780000000008E-2</c:v>
                      </c:pt>
                      <c:pt idx="200">
                        <c:v>-4.8216150000000006E-2</c:v>
                      </c:pt>
                      <c:pt idx="201">
                        <c:v>-4.9236390000000005E-2</c:v>
                      </c:pt>
                      <c:pt idx="202">
                        <c:v>-4.801014E-2</c:v>
                      </c:pt>
                      <c:pt idx="203">
                        <c:v>-0.10177875000000002</c:v>
                      </c:pt>
                      <c:pt idx="204">
                        <c:v>-2.9361330000000001E-2</c:v>
                      </c:pt>
                      <c:pt idx="205">
                        <c:v>-5.3081910000000003E-2</c:v>
                      </c:pt>
                      <c:pt idx="206">
                        <c:v>-4.8412350000000007E-2</c:v>
                      </c:pt>
                      <c:pt idx="207">
                        <c:v>-8.1158130000000009E-2</c:v>
                      </c:pt>
                      <c:pt idx="208">
                        <c:v>-3.5443530000000001E-2</c:v>
                      </c:pt>
                      <c:pt idx="209">
                        <c:v>-4.4076329999999997E-2</c:v>
                      </c:pt>
                      <c:pt idx="210">
                        <c:v>-4.9530690000000002E-2</c:v>
                      </c:pt>
                      <c:pt idx="211">
                        <c:v>-4.7450970000000002E-2</c:v>
                      </c:pt>
                      <c:pt idx="212">
                        <c:v>-4.8039570000000004E-2</c:v>
                      </c:pt>
                      <c:pt idx="213">
                        <c:v>-6.3196020000000006E-2</c:v>
                      </c:pt>
                      <c:pt idx="214">
                        <c:v>-9.833544000000001E-2</c:v>
                      </c:pt>
                      <c:pt idx="215">
                        <c:v>-8.2541340000000005E-2</c:v>
                      </c:pt>
                      <c:pt idx="216">
                        <c:v>-6.1390979999999998E-2</c:v>
                      </c:pt>
                      <c:pt idx="217">
                        <c:v>-0.12807936</c:v>
                      </c:pt>
                      <c:pt idx="218">
                        <c:v>-9.8855369999999998E-2</c:v>
                      </c:pt>
                      <c:pt idx="219">
                        <c:v>-9.3312720000000002E-2</c:v>
                      </c:pt>
                      <c:pt idx="220">
                        <c:v>-5.9213160000000001E-2</c:v>
                      </c:pt>
                      <c:pt idx="221">
                        <c:v>-7.6831920000000012E-2</c:v>
                      </c:pt>
                      <c:pt idx="222">
                        <c:v>-0.12708854999999999</c:v>
                      </c:pt>
                      <c:pt idx="223">
                        <c:v>-0.12154590000000001</c:v>
                      </c:pt>
                      <c:pt idx="224">
                        <c:v>-0.12348828000000001</c:v>
                      </c:pt>
                      <c:pt idx="225">
                        <c:v>-9.3126330000000007E-2</c:v>
                      </c:pt>
                      <c:pt idx="226">
                        <c:v>-4.3831080000000001E-2</c:v>
                      </c:pt>
                      <c:pt idx="227">
                        <c:v>-4.3222860000000002E-2</c:v>
                      </c:pt>
                      <c:pt idx="228">
                        <c:v>-4.7235150000000004E-2</c:v>
                      </c:pt>
                      <c:pt idx="229">
                        <c:v>-4.928544E-2</c:v>
                      </c:pt>
                      <c:pt idx="230">
                        <c:v>-4.8245579999999996E-2</c:v>
                      </c:pt>
                      <c:pt idx="231">
                        <c:v>-4.8088620000000006E-2</c:v>
                      </c:pt>
                      <c:pt idx="232">
                        <c:v>-1.4224499999999999E-2</c:v>
                      </c:pt>
                      <c:pt idx="233">
                        <c:v>-4.2133950000000003E-2</c:v>
                      </c:pt>
                      <c:pt idx="234">
                        <c:v>-5.1443640000000006E-2</c:v>
                      </c:pt>
                      <c:pt idx="235">
                        <c:v>-4.6430730000000003E-2</c:v>
                      </c:pt>
                      <c:pt idx="236">
                        <c:v>-1.5902010000000001E-2</c:v>
                      </c:pt>
                      <c:pt idx="237">
                        <c:v>1.6677000000000003E-3</c:v>
                      </c:pt>
                      <c:pt idx="238">
                        <c:v>-4.9697460000000006E-2</c:v>
                      </c:pt>
                      <c:pt idx="239">
                        <c:v>-5.4612270000000004E-2</c:v>
                      </c:pt>
                      <c:pt idx="240">
                        <c:v>-3.1529340000000003E-2</c:v>
                      </c:pt>
                      <c:pt idx="241">
                        <c:v>4.1417820000000001E-2</c:v>
                      </c:pt>
                      <c:pt idx="242">
                        <c:v>2.598669E-2</c:v>
                      </c:pt>
                      <c:pt idx="243">
                        <c:v>-5.7977100000000011E-3</c:v>
                      </c:pt>
                      <c:pt idx="244">
                        <c:v>2.8998360000000001E-2</c:v>
                      </c:pt>
                      <c:pt idx="245">
                        <c:v>-2.7252180000000001E-2</c:v>
                      </c:pt>
                      <c:pt idx="246">
                        <c:v>-1.8638999999999999E-2</c:v>
                      </c:pt>
                      <c:pt idx="247">
                        <c:v>2.7232559999999999E-2</c:v>
                      </c:pt>
                      <c:pt idx="248">
                        <c:v>2.1738960000000002E-2</c:v>
                      </c:pt>
                      <c:pt idx="249">
                        <c:v>-1.6255170000000003E-2</c:v>
                      </c:pt>
                      <c:pt idx="250">
                        <c:v>-5.9664420000000003E-2</c:v>
                      </c:pt>
                      <c:pt idx="251">
                        <c:v>-5.1414210000000002E-2</c:v>
                      </c:pt>
                      <c:pt idx="252">
                        <c:v>-4.5989280000000007E-2</c:v>
                      </c:pt>
                      <c:pt idx="253">
                        <c:v>-5.1286680000000001E-2</c:v>
                      </c:pt>
                      <c:pt idx="254">
                        <c:v>-4.8559500000000005E-2</c:v>
                      </c:pt>
                      <c:pt idx="255">
                        <c:v>-4.9256010000000003E-2</c:v>
                      </c:pt>
                      <c:pt idx="256">
                        <c:v>-4.8647790000000003E-2</c:v>
                      </c:pt>
                      <c:pt idx="257">
                        <c:v>-4.8059190000000002E-2</c:v>
                      </c:pt>
                      <c:pt idx="258">
                        <c:v>-6.3608040000000005E-2</c:v>
                      </c:pt>
                      <c:pt idx="259">
                        <c:v>-0.13756563000000002</c:v>
                      </c:pt>
                      <c:pt idx="260">
                        <c:v>-9.1772550000000008E-2</c:v>
                      </c:pt>
                      <c:pt idx="261">
                        <c:v>-5.6191680000000001E-2</c:v>
                      </c:pt>
                      <c:pt idx="262">
                        <c:v>-4.7264580000000007E-2</c:v>
                      </c:pt>
                      <c:pt idx="263">
                        <c:v>-8.3689110000000011E-2</c:v>
                      </c:pt>
                      <c:pt idx="264">
                        <c:v>-8.6092560000000012E-2</c:v>
                      </c:pt>
                      <c:pt idx="265">
                        <c:v>-7.8215129999999994E-2</c:v>
                      </c:pt>
                      <c:pt idx="266">
                        <c:v>-5.7712230000000003E-2</c:v>
                      </c:pt>
                      <c:pt idx="267">
                        <c:v>-0.1240965</c:v>
                      </c:pt>
                      <c:pt idx="268">
                        <c:v>-0.13608432000000001</c:v>
                      </c:pt>
                      <c:pt idx="269">
                        <c:v>-8.9114040000000005E-2</c:v>
                      </c:pt>
                      <c:pt idx="270">
                        <c:v>-6.9817770000000001E-2</c:v>
                      </c:pt>
                      <c:pt idx="271">
                        <c:v>-0.13483845</c:v>
                      </c:pt>
                      <c:pt idx="272">
                        <c:v>-6.056694E-2</c:v>
                      </c:pt>
                      <c:pt idx="273">
                        <c:v>-6.9150690000000001E-2</c:v>
                      </c:pt>
                      <c:pt idx="274">
                        <c:v>-0.12527370000000002</c:v>
                      </c:pt>
                      <c:pt idx="275">
                        <c:v>-0.1307673</c:v>
                      </c:pt>
                      <c:pt idx="276">
                        <c:v>-0.12682368000000002</c:v>
                      </c:pt>
                      <c:pt idx="277">
                        <c:v>-0.12540123</c:v>
                      </c:pt>
                      <c:pt idx="278">
                        <c:v>-0.12852081000000001</c:v>
                      </c:pt>
                      <c:pt idx="279">
                        <c:v>-0.12823632000000001</c:v>
                      </c:pt>
                      <c:pt idx="280">
                        <c:v>-7.8705630000000013E-2</c:v>
                      </c:pt>
                      <c:pt idx="281">
                        <c:v>-0.13210146</c:v>
                      </c:pt>
                      <c:pt idx="282">
                        <c:v>-0.13183659</c:v>
                      </c:pt>
                      <c:pt idx="283">
                        <c:v>-0.12337056</c:v>
                      </c:pt>
                      <c:pt idx="284">
                        <c:v>-0.11157894000000002</c:v>
                      </c:pt>
                      <c:pt idx="285">
                        <c:v>-0.10462365</c:v>
                      </c:pt>
                      <c:pt idx="286">
                        <c:v>-0.11864214000000001</c:v>
                      </c:pt>
                      <c:pt idx="287">
                        <c:v>-9.9983520000000006E-2</c:v>
                      </c:pt>
                      <c:pt idx="288">
                        <c:v>-0.11924055</c:v>
                      </c:pt>
                      <c:pt idx="289">
                        <c:v>-0.12136932</c:v>
                      </c:pt>
                      <c:pt idx="290">
                        <c:v>-0.12824613000000001</c:v>
                      </c:pt>
                      <c:pt idx="291">
                        <c:v>-0.11280519000000001</c:v>
                      </c:pt>
                      <c:pt idx="292">
                        <c:v>-7.725375000000001E-2</c:v>
                      </c:pt>
                      <c:pt idx="293">
                        <c:v>-0.12545028000000003</c:v>
                      </c:pt>
                      <c:pt idx="294">
                        <c:v>-6.5481750000000005E-2</c:v>
                      </c:pt>
                      <c:pt idx="295">
                        <c:v>-5.4582840000000007E-2</c:v>
                      </c:pt>
                      <c:pt idx="296">
                        <c:v>-4.6764270000000004E-2</c:v>
                      </c:pt>
                      <c:pt idx="297">
                        <c:v>-4.6901609999999996E-2</c:v>
                      </c:pt>
                      <c:pt idx="298">
                        <c:v>-8.3414430000000012E-2</c:v>
                      </c:pt>
                      <c:pt idx="299">
                        <c:v>-0.13206222000000001</c:v>
                      </c:pt>
                      <c:pt idx="300">
                        <c:v>-0.12288987000000001</c:v>
                      </c:pt>
                      <c:pt idx="301">
                        <c:v>-9.1595969999999999E-2</c:v>
                      </c:pt>
                      <c:pt idx="302">
                        <c:v>-5.197338E-2</c:v>
                      </c:pt>
                      <c:pt idx="303">
                        <c:v>-0.14206842</c:v>
                      </c:pt>
                      <c:pt idx="304">
                        <c:v>-0.1248813</c:v>
                      </c:pt>
                      <c:pt idx="305">
                        <c:v>-0.12239937000000001</c:v>
                      </c:pt>
                      <c:pt idx="306">
                        <c:v>-0.12688253999999999</c:v>
                      </c:pt>
                      <c:pt idx="307">
                        <c:v>-0.12563667000000001</c:v>
                      </c:pt>
                      <c:pt idx="308">
                        <c:v>-0.10901853</c:v>
                      </c:pt>
                      <c:pt idx="309">
                        <c:v>-4.250673E-2</c:v>
                      </c:pt>
                      <c:pt idx="310">
                        <c:v>-4.4792459999999999E-2</c:v>
                      </c:pt>
                      <c:pt idx="311">
                        <c:v>-8.4532770000000007E-2</c:v>
                      </c:pt>
                      <c:pt idx="312">
                        <c:v>-4.1260859999999996E-2</c:v>
                      </c:pt>
                      <c:pt idx="313">
                        <c:v>-4.6077569999999998E-2</c:v>
                      </c:pt>
                      <c:pt idx="314">
                        <c:v>-5.2071480000000003E-2</c:v>
                      </c:pt>
                      <c:pt idx="315">
                        <c:v>-6.4216259999999997E-2</c:v>
                      </c:pt>
                      <c:pt idx="316">
                        <c:v>-0.13807575000000002</c:v>
                      </c:pt>
                      <c:pt idx="317">
                        <c:v>-0.12240918000000001</c:v>
                      </c:pt>
                      <c:pt idx="318">
                        <c:v>-4.0103279999999998E-2</c:v>
                      </c:pt>
                      <c:pt idx="319">
                        <c:v>-0.12363543</c:v>
                      </c:pt>
                      <c:pt idx="320">
                        <c:v>-0.12779487</c:v>
                      </c:pt>
                      <c:pt idx="321">
                        <c:v>-5.6073959999999999E-2</c:v>
                      </c:pt>
                      <c:pt idx="322">
                        <c:v>-4.4321580000000006E-2</c:v>
                      </c:pt>
                      <c:pt idx="323">
                        <c:v>-4.2595020000000004E-2</c:v>
                      </c:pt>
                      <c:pt idx="324">
                        <c:v>-0.15020091000000002</c:v>
                      </c:pt>
                      <c:pt idx="325">
                        <c:v>-0.17044875000000004</c:v>
                      </c:pt>
                      <c:pt idx="326">
                        <c:v>-0.11325645000000001</c:v>
                      </c:pt>
                      <c:pt idx="327">
                        <c:v>-8.8702020000000006E-2</c:v>
                      </c:pt>
                      <c:pt idx="328">
                        <c:v>-0.11631717</c:v>
                      </c:pt>
                      <c:pt idx="329">
                        <c:v>-6.2077680000000003E-2</c:v>
                      </c:pt>
                      <c:pt idx="330">
                        <c:v>-7.1102880000000007E-2</c:v>
                      </c:pt>
                      <c:pt idx="331">
                        <c:v>-0.13674159</c:v>
                      </c:pt>
                      <c:pt idx="332">
                        <c:v>-0.12204621000000002</c:v>
                      </c:pt>
                      <c:pt idx="333">
                        <c:v>-9.2930130000000014E-2</c:v>
                      </c:pt>
                      <c:pt idx="334">
                        <c:v>-4.2859889999999998E-2</c:v>
                      </c:pt>
                      <c:pt idx="335">
                        <c:v>-4.4292150000000002E-2</c:v>
                      </c:pt>
                      <c:pt idx="336">
                        <c:v>-5.0040809999999998E-2</c:v>
                      </c:pt>
                      <c:pt idx="337">
                        <c:v>-4.7637360000000004E-2</c:v>
                      </c:pt>
                      <c:pt idx="338">
                        <c:v>-6.365709E-2</c:v>
                      </c:pt>
                      <c:pt idx="339">
                        <c:v>-7.0700670000000007E-2</c:v>
                      </c:pt>
                      <c:pt idx="340">
                        <c:v>-5.250312E-2</c:v>
                      </c:pt>
                      <c:pt idx="341">
                        <c:v>-4.1869080000000003E-2</c:v>
                      </c:pt>
                      <c:pt idx="342">
                        <c:v>-5.1021810000000001E-2</c:v>
                      </c:pt>
                      <c:pt idx="343">
                        <c:v>-4.9462019999999995E-2</c:v>
                      </c:pt>
                      <c:pt idx="344">
                        <c:v>-0.14125419</c:v>
                      </c:pt>
                      <c:pt idx="345">
                        <c:v>-0.13405365</c:v>
                      </c:pt>
                      <c:pt idx="346">
                        <c:v>-0.12178134</c:v>
                      </c:pt>
                      <c:pt idx="347">
                        <c:v>-0.11794563000000001</c:v>
                      </c:pt>
                      <c:pt idx="348">
                        <c:v>-0.12869739000000002</c:v>
                      </c:pt>
                      <c:pt idx="349">
                        <c:v>-0.12626451000000002</c:v>
                      </c:pt>
                      <c:pt idx="350">
                        <c:v>-0.12631356000000002</c:v>
                      </c:pt>
                      <c:pt idx="351">
                        <c:v>-0.12594078</c:v>
                      </c:pt>
                      <c:pt idx="352">
                        <c:v>-0.12615660000000001</c:v>
                      </c:pt>
                      <c:pt idx="353">
                        <c:v>-0.12585249000000001</c:v>
                      </c:pt>
                      <c:pt idx="354">
                        <c:v>-4.1878890000000002E-2</c:v>
                      </c:pt>
                      <c:pt idx="355">
                        <c:v>-5.0080050000000001E-2</c:v>
                      </c:pt>
                      <c:pt idx="356">
                        <c:v>-6.7639950000000004E-2</c:v>
                      </c:pt>
                      <c:pt idx="357">
                        <c:v>-8.8044750000000005E-2</c:v>
                      </c:pt>
                      <c:pt idx="358">
                        <c:v>-3.8415960000000006E-2</c:v>
                      </c:pt>
                      <c:pt idx="359">
                        <c:v>-5.1669270000000003E-2</c:v>
                      </c:pt>
                      <c:pt idx="360">
                        <c:v>-4.9972139999999998E-2</c:v>
                      </c:pt>
                      <c:pt idx="361">
                        <c:v>-4.7519640000000002E-2</c:v>
                      </c:pt>
                      <c:pt idx="362">
                        <c:v>-4.9206960000000001E-2</c:v>
                      </c:pt>
                      <c:pt idx="363">
                        <c:v>-0.11655261</c:v>
                      </c:pt>
                      <c:pt idx="364">
                        <c:v>-0.15858846000000001</c:v>
                      </c:pt>
                      <c:pt idx="365">
                        <c:v>-0.21706587000000002</c:v>
                      </c:pt>
                      <c:pt idx="366">
                        <c:v>-0.12472434</c:v>
                      </c:pt>
                      <c:pt idx="367">
                        <c:v>-0.13325904000000002</c:v>
                      </c:pt>
                      <c:pt idx="368">
                        <c:v>-5.3739180000000004E-2</c:v>
                      </c:pt>
                      <c:pt idx="369">
                        <c:v>-4.2644070000000006E-2</c:v>
                      </c:pt>
                      <c:pt idx="370">
                        <c:v>-8.4660300000000008E-2</c:v>
                      </c:pt>
                      <c:pt idx="371">
                        <c:v>-0.13016889000000001</c:v>
                      </c:pt>
                      <c:pt idx="372">
                        <c:v>-0.12953124000000002</c:v>
                      </c:pt>
                      <c:pt idx="373">
                        <c:v>-0.12681387</c:v>
                      </c:pt>
                      <c:pt idx="374">
                        <c:v>-0.11072547000000001</c:v>
                      </c:pt>
                      <c:pt idx="375">
                        <c:v>-8.5494150000000005E-2</c:v>
                      </c:pt>
                      <c:pt idx="376">
                        <c:v>-0.14058711000000002</c:v>
                      </c:pt>
                      <c:pt idx="377">
                        <c:v>-0.12999231</c:v>
                      </c:pt>
                      <c:pt idx="378">
                        <c:v>-0.12304683000000001</c:v>
                      </c:pt>
                      <c:pt idx="379">
                        <c:v>-0.14597280000000001</c:v>
                      </c:pt>
                      <c:pt idx="380">
                        <c:v>-0.11968200000000001</c:v>
                      </c:pt>
                      <c:pt idx="381">
                        <c:v>-0.13449510000000001</c:v>
                      </c:pt>
                      <c:pt idx="382">
                        <c:v>-0.12438099</c:v>
                      </c:pt>
                      <c:pt idx="383">
                        <c:v>-0.12637242000000001</c:v>
                      </c:pt>
                      <c:pt idx="384">
                        <c:v>-0.12636261000000001</c:v>
                      </c:pt>
                      <c:pt idx="385">
                        <c:v>-0.12601925999999999</c:v>
                      </c:pt>
                      <c:pt idx="386">
                        <c:v>-0.12506769000000001</c:v>
                      </c:pt>
                      <c:pt idx="387">
                        <c:v>-0.12601925999999999</c:v>
                      </c:pt>
                      <c:pt idx="388">
                        <c:v>-0.12698064000000001</c:v>
                      </c:pt>
                      <c:pt idx="389">
                        <c:v>-9.2223810000000003E-2</c:v>
                      </c:pt>
                      <c:pt idx="390">
                        <c:v>-6.1959960000000008E-2</c:v>
                      </c:pt>
                      <c:pt idx="391">
                        <c:v>-3.7886220000000005E-2</c:v>
                      </c:pt>
                      <c:pt idx="392">
                        <c:v>-4.6764270000000004E-2</c:v>
                      </c:pt>
                      <c:pt idx="393">
                        <c:v>-0.13034547000000002</c:v>
                      </c:pt>
                      <c:pt idx="394">
                        <c:v>-0.11019573000000001</c:v>
                      </c:pt>
                      <c:pt idx="395">
                        <c:v>-3.5629920000000002E-2</c:v>
                      </c:pt>
                      <c:pt idx="396">
                        <c:v>-0.13477959</c:v>
                      </c:pt>
                      <c:pt idx="397">
                        <c:v>-0.15950079</c:v>
                      </c:pt>
                      <c:pt idx="398">
                        <c:v>-0.13065938999999999</c:v>
                      </c:pt>
                      <c:pt idx="399">
                        <c:v>-0.19837782000000001</c:v>
                      </c:pt>
                      <c:pt idx="400">
                        <c:v>-0.20350845000000001</c:v>
                      </c:pt>
                      <c:pt idx="401">
                        <c:v>-0.16815321</c:v>
                      </c:pt>
                      <c:pt idx="402">
                        <c:v>-0.11565990000000001</c:v>
                      </c:pt>
                      <c:pt idx="403">
                        <c:v>-0.18938205</c:v>
                      </c:pt>
                      <c:pt idx="404">
                        <c:v>-0.19258011</c:v>
                      </c:pt>
                      <c:pt idx="405">
                        <c:v>-0.11928960000000001</c:v>
                      </c:pt>
                      <c:pt idx="406">
                        <c:v>-0.12821670000000002</c:v>
                      </c:pt>
                      <c:pt idx="407">
                        <c:v>-0.11234412000000001</c:v>
                      </c:pt>
                      <c:pt idx="408">
                        <c:v>-9.5009849999999993E-2</c:v>
                      </c:pt>
                      <c:pt idx="409">
                        <c:v>-4.5557639999999996E-2</c:v>
                      </c:pt>
                      <c:pt idx="410">
                        <c:v>-5.4072720000000005E-2</c:v>
                      </c:pt>
                      <c:pt idx="411">
                        <c:v>-9.8561070000000015E-2</c:v>
                      </c:pt>
                      <c:pt idx="412">
                        <c:v>-9.1252620000000007E-2</c:v>
                      </c:pt>
                      <c:pt idx="413">
                        <c:v>-3.6169470000000002E-2</c:v>
                      </c:pt>
                      <c:pt idx="414">
                        <c:v>-4.5361439999999996E-2</c:v>
                      </c:pt>
                      <c:pt idx="415">
                        <c:v>-4.813767E-2</c:v>
                      </c:pt>
                      <c:pt idx="416">
                        <c:v>-8.2217609999999997E-2</c:v>
                      </c:pt>
                      <c:pt idx="417">
                        <c:v>-5.2807230000000004E-2</c:v>
                      </c:pt>
                      <c:pt idx="418">
                        <c:v>-0.13484826</c:v>
                      </c:pt>
                      <c:pt idx="419">
                        <c:v>-0.10833183000000002</c:v>
                      </c:pt>
                      <c:pt idx="420">
                        <c:v>-4.1368770000000006E-2</c:v>
                      </c:pt>
                      <c:pt idx="421">
                        <c:v>-5.814387E-2</c:v>
                      </c:pt>
                      <c:pt idx="422">
                        <c:v>-0.13294512</c:v>
                      </c:pt>
                      <c:pt idx="423">
                        <c:v>-0.12262500000000001</c:v>
                      </c:pt>
                      <c:pt idx="424">
                        <c:v>-0.12578382000000002</c:v>
                      </c:pt>
                      <c:pt idx="425">
                        <c:v>-0.12506769000000001</c:v>
                      </c:pt>
                      <c:pt idx="426">
                        <c:v>-9.2665259999999999E-2</c:v>
                      </c:pt>
                      <c:pt idx="427">
                        <c:v>-3.538467E-2</c:v>
                      </c:pt>
                      <c:pt idx="428">
                        <c:v>-7.6645530000000003E-2</c:v>
                      </c:pt>
                      <c:pt idx="429">
                        <c:v>-8.0765730000000008E-2</c:v>
                      </c:pt>
                      <c:pt idx="430">
                        <c:v>-0.12494997000000001</c:v>
                      </c:pt>
                      <c:pt idx="431">
                        <c:v>-0.11514978000000001</c:v>
                      </c:pt>
                      <c:pt idx="432">
                        <c:v>-0.12760848000000002</c:v>
                      </c:pt>
                      <c:pt idx="433">
                        <c:v>-0.12432213</c:v>
                      </c:pt>
                      <c:pt idx="434">
                        <c:v>-0.12676482</c:v>
                      </c:pt>
                      <c:pt idx="435">
                        <c:v>-0.10796886000000001</c:v>
                      </c:pt>
                      <c:pt idx="436">
                        <c:v>-9.9659789999999998E-2</c:v>
                      </c:pt>
                      <c:pt idx="437">
                        <c:v>-3.4697970000000002E-2</c:v>
                      </c:pt>
                      <c:pt idx="438">
                        <c:v>-6.0027390000000007E-2</c:v>
                      </c:pt>
                      <c:pt idx="439">
                        <c:v>-0.13938048</c:v>
                      </c:pt>
                      <c:pt idx="440">
                        <c:v>-0.12281139000000001</c:v>
                      </c:pt>
                      <c:pt idx="441">
                        <c:v>-0.12626451000000002</c:v>
                      </c:pt>
                      <c:pt idx="442">
                        <c:v>-9.2449440000000008E-2</c:v>
                      </c:pt>
                      <c:pt idx="443">
                        <c:v>-0.11184381</c:v>
                      </c:pt>
                      <c:pt idx="444">
                        <c:v>-0.1345932</c:v>
                      </c:pt>
                      <c:pt idx="445">
                        <c:v>-4.6469969999999999E-2</c:v>
                      </c:pt>
                      <c:pt idx="446">
                        <c:v>-5.3032860000000008E-2</c:v>
                      </c:pt>
                      <c:pt idx="447">
                        <c:v>-4.6803510000000006E-2</c:v>
                      </c:pt>
                      <c:pt idx="448">
                        <c:v>-4.928544E-2</c:v>
                      </c:pt>
                      <c:pt idx="449">
                        <c:v>-6.3529559999999999E-2</c:v>
                      </c:pt>
                      <c:pt idx="450">
                        <c:v>-0.12149685</c:v>
                      </c:pt>
                      <c:pt idx="451">
                        <c:v>-0.13803651</c:v>
                      </c:pt>
                      <c:pt idx="452">
                        <c:v>-0.12903093000000002</c:v>
                      </c:pt>
                      <c:pt idx="453">
                        <c:v>-0.10886157</c:v>
                      </c:pt>
                      <c:pt idx="454">
                        <c:v>-0.12200697000000001</c:v>
                      </c:pt>
                      <c:pt idx="455">
                        <c:v>-0.12780468</c:v>
                      </c:pt>
                      <c:pt idx="456">
                        <c:v>-0.12460662</c:v>
                      </c:pt>
                      <c:pt idx="457">
                        <c:v>-0.12718665000000001</c:v>
                      </c:pt>
                      <c:pt idx="458">
                        <c:v>-0.12685310999999999</c:v>
                      </c:pt>
                      <c:pt idx="459">
                        <c:v>-0.12561705000000001</c:v>
                      </c:pt>
                      <c:pt idx="460">
                        <c:v>-0.10974447000000001</c:v>
                      </c:pt>
                      <c:pt idx="461">
                        <c:v>-0.12006459</c:v>
                      </c:pt>
                      <c:pt idx="462">
                        <c:v>-0.11265804</c:v>
                      </c:pt>
                      <c:pt idx="463">
                        <c:v>-3.7778310000000002E-2</c:v>
                      </c:pt>
                      <c:pt idx="464">
                        <c:v>-5.2287300000000002E-2</c:v>
                      </c:pt>
                      <c:pt idx="465">
                        <c:v>-0.13239576</c:v>
                      </c:pt>
                      <c:pt idx="466">
                        <c:v>-5.7094199999999998E-2</c:v>
                      </c:pt>
                      <c:pt idx="467">
                        <c:v>-7.1730719999999998E-2</c:v>
                      </c:pt>
                      <c:pt idx="468">
                        <c:v>-0.13825233000000001</c:v>
                      </c:pt>
                      <c:pt idx="469">
                        <c:v>-0.10422144</c:v>
                      </c:pt>
                      <c:pt idx="470">
                        <c:v>-0.13235652000000001</c:v>
                      </c:pt>
                      <c:pt idx="471">
                        <c:v>-0.12852081000000001</c:v>
                      </c:pt>
                      <c:pt idx="472">
                        <c:v>-7.228008000000001E-2</c:v>
                      </c:pt>
                      <c:pt idx="473">
                        <c:v>-0.12274272000000001</c:v>
                      </c:pt>
                      <c:pt idx="474">
                        <c:v>-0.12153609000000001</c:v>
                      </c:pt>
                      <c:pt idx="475">
                        <c:v>-0.11095110000000001</c:v>
                      </c:pt>
                      <c:pt idx="476">
                        <c:v>-8.7681780000000001E-2</c:v>
                      </c:pt>
                      <c:pt idx="477">
                        <c:v>-5.122782E-2</c:v>
                      </c:pt>
                      <c:pt idx="478">
                        <c:v>-5.667237E-2</c:v>
                      </c:pt>
                      <c:pt idx="479">
                        <c:v>-8.124642E-2</c:v>
                      </c:pt>
                      <c:pt idx="480">
                        <c:v>-0.11639565000000002</c:v>
                      </c:pt>
                      <c:pt idx="481">
                        <c:v>-5.91543E-2</c:v>
                      </c:pt>
                      <c:pt idx="482">
                        <c:v>-8.3924550000000001E-2</c:v>
                      </c:pt>
                      <c:pt idx="483">
                        <c:v>-8.8888410000000001E-2</c:v>
                      </c:pt>
                      <c:pt idx="484">
                        <c:v>-5.1129719999999997E-2</c:v>
                      </c:pt>
                      <c:pt idx="485">
                        <c:v>2.29554E-3</c:v>
                      </c:pt>
                      <c:pt idx="486">
                        <c:v>-1.024164E-2</c:v>
                      </c:pt>
                      <c:pt idx="487">
                        <c:v>8.0687250000000002E-2</c:v>
                      </c:pt>
                      <c:pt idx="488">
                        <c:v>0.10082718000000002</c:v>
                      </c:pt>
                      <c:pt idx="489">
                        <c:v>0.18465363000000001</c:v>
                      </c:pt>
                      <c:pt idx="490">
                        <c:v>-7.5311370000000002E-2</c:v>
                      </c:pt>
                      <c:pt idx="491">
                        <c:v>-2.3112360000000002E-2</c:v>
                      </c:pt>
                      <c:pt idx="492">
                        <c:v>5.1728130000000004E-2</c:v>
                      </c:pt>
                      <c:pt idx="493">
                        <c:v>-6.879753000000001E-2</c:v>
                      </c:pt>
                      <c:pt idx="494">
                        <c:v>-3.5943840000000005E-2</c:v>
                      </c:pt>
                      <c:pt idx="495">
                        <c:v>-5.2905330000000007E-2</c:v>
                      </c:pt>
                      <c:pt idx="496">
                        <c:v>4.1986800000000005E-2</c:v>
                      </c:pt>
                      <c:pt idx="497">
                        <c:v>4.7333250000000007E-2</c:v>
                      </c:pt>
                      <c:pt idx="498">
                        <c:v>-3.0361950000000002E-2</c:v>
                      </c:pt>
                      <c:pt idx="499">
                        <c:v>3.3805260000000004E-2</c:v>
                      </c:pt>
                      <c:pt idx="500">
                        <c:v>5.7094199999999998E-2</c:v>
                      </c:pt>
                      <c:pt idx="501">
                        <c:v>-2.2867110000000003E-2</c:v>
                      </c:pt>
                      <c:pt idx="502">
                        <c:v>-6.2695710000000002E-2</c:v>
                      </c:pt>
                      <c:pt idx="503">
                        <c:v>-7.8578099999999998E-3</c:v>
                      </c:pt>
                      <c:pt idx="504">
                        <c:v>-5.1208200000000002E-2</c:v>
                      </c:pt>
                      <c:pt idx="505">
                        <c:v>-8.1050220000000006E-2</c:v>
                      </c:pt>
                      <c:pt idx="506">
                        <c:v>-6.203844E-2</c:v>
                      </c:pt>
                      <c:pt idx="507">
                        <c:v>2.7840779999999999E-2</c:v>
                      </c:pt>
                      <c:pt idx="508">
                        <c:v>-3.3991650000000005E-2</c:v>
                      </c:pt>
                      <c:pt idx="509">
                        <c:v>-4.1614020000000002E-2</c:v>
                      </c:pt>
                      <c:pt idx="510">
                        <c:v>-4.6558260000000004E-2</c:v>
                      </c:pt>
                      <c:pt idx="511">
                        <c:v>-9.0350100000000003E-2</c:v>
                      </c:pt>
                      <c:pt idx="512">
                        <c:v>-7.2083880000000003E-2</c:v>
                      </c:pt>
                      <c:pt idx="513">
                        <c:v>-0.12098673000000001</c:v>
                      </c:pt>
                      <c:pt idx="514">
                        <c:v>-6.8336460000000002E-2</c:v>
                      </c:pt>
                      <c:pt idx="515">
                        <c:v>-9.588294E-2</c:v>
                      </c:pt>
                      <c:pt idx="516">
                        <c:v>-8.0677440000000003E-2</c:v>
                      </c:pt>
                      <c:pt idx="517">
                        <c:v>2.7026550000000003E-2</c:v>
                      </c:pt>
                      <c:pt idx="518">
                        <c:v>-0.10257336</c:v>
                      </c:pt>
                      <c:pt idx="519">
                        <c:v>-6.6050730000000002E-2</c:v>
                      </c:pt>
                      <c:pt idx="520">
                        <c:v>-8.9604539999999996E-2</c:v>
                      </c:pt>
                      <c:pt idx="521">
                        <c:v>-5.6083769999999998E-2</c:v>
                      </c:pt>
                      <c:pt idx="522">
                        <c:v>-2.044404E-2</c:v>
                      </c:pt>
                      <c:pt idx="523">
                        <c:v>-5.1502500000000007E-2</c:v>
                      </c:pt>
                      <c:pt idx="524">
                        <c:v>-5.9625180000000007E-2</c:v>
                      </c:pt>
                      <c:pt idx="525">
                        <c:v>3.3314760000000006E-2</c:v>
                      </c:pt>
                      <c:pt idx="526">
                        <c:v>0.13474035000000001</c:v>
                      </c:pt>
                      <c:pt idx="527">
                        <c:v>-0.10376037</c:v>
                      </c:pt>
                      <c:pt idx="528">
                        <c:v>-0.17275410000000002</c:v>
                      </c:pt>
                      <c:pt idx="529">
                        <c:v>2.2700340000000003E-2</c:v>
                      </c:pt>
                      <c:pt idx="530">
                        <c:v>1.05948E-3</c:v>
                      </c:pt>
                      <c:pt idx="531">
                        <c:v>-0.18838143000000002</c:v>
                      </c:pt>
                      <c:pt idx="532">
                        <c:v>-8.7122610000000003E-2</c:v>
                      </c:pt>
                      <c:pt idx="533">
                        <c:v>1.8776339999999999E-2</c:v>
                      </c:pt>
                      <c:pt idx="534">
                        <c:v>-0.15767613000000003</c:v>
                      </c:pt>
                      <c:pt idx="535">
                        <c:v>-0.14734620000000001</c:v>
                      </c:pt>
                      <c:pt idx="536">
                        <c:v>-2.561391E-2</c:v>
                      </c:pt>
                      <c:pt idx="537">
                        <c:v>3.6414720000000005E-2</c:v>
                      </c:pt>
                      <c:pt idx="538">
                        <c:v>-0.11679786</c:v>
                      </c:pt>
                      <c:pt idx="539">
                        <c:v>-0.19259973000000002</c:v>
                      </c:pt>
                      <c:pt idx="540">
                        <c:v>2.2513950000000001E-2</c:v>
                      </c:pt>
                      <c:pt idx="541">
                        <c:v>0.12583287000000001</c:v>
                      </c:pt>
                      <c:pt idx="542">
                        <c:v>-0.12247785</c:v>
                      </c:pt>
                      <c:pt idx="543">
                        <c:v>-0.16169823000000003</c:v>
                      </c:pt>
                      <c:pt idx="544">
                        <c:v>0.12496959000000001</c:v>
                      </c:pt>
                      <c:pt idx="545">
                        <c:v>4.666617E-2</c:v>
                      </c:pt>
                      <c:pt idx="546">
                        <c:v>-0.25106733000000003</c:v>
                      </c:pt>
                      <c:pt idx="547">
                        <c:v>-8.416980000000001E-3</c:v>
                      </c:pt>
                      <c:pt idx="548">
                        <c:v>-3.9053610000000002E-2</c:v>
                      </c:pt>
                      <c:pt idx="549">
                        <c:v>4.5018090000000004E-2</c:v>
                      </c:pt>
                      <c:pt idx="550">
                        <c:v>2.4731009999999998E-2</c:v>
                      </c:pt>
                      <c:pt idx="551">
                        <c:v>-0.13259196000000001</c:v>
                      </c:pt>
                      <c:pt idx="552">
                        <c:v>-7.2554759999999996E-2</c:v>
                      </c:pt>
                      <c:pt idx="553">
                        <c:v>-0.16658360999999999</c:v>
                      </c:pt>
                      <c:pt idx="554">
                        <c:v>1.8217170000000001E-2</c:v>
                      </c:pt>
                      <c:pt idx="555">
                        <c:v>0.12636261000000001</c:v>
                      </c:pt>
                      <c:pt idx="556">
                        <c:v>-0.13592736</c:v>
                      </c:pt>
                      <c:pt idx="557">
                        <c:v>-4.5626310000000003E-2</c:v>
                      </c:pt>
                      <c:pt idx="558">
                        <c:v>-0.23440014000000001</c:v>
                      </c:pt>
                      <c:pt idx="559">
                        <c:v>-8.321822999999999E-2</c:v>
                      </c:pt>
                      <c:pt idx="560">
                        <c:v>0.21566304</c:v>
                      </c:pt>
                      <c:pt idx="561">
                        <c:v>-0.14624748000000001</c:v>
                      </c:pt>
                      <c:pt idx="562">
                        <c:v>-0.10992105000000001</c:v>
                      </c:pt>
                      <c:pt idx="563">
                        <c:v>-0.21330863999999999</c:v>
                      </c:pt>
                      <c:pt idx="564">
                        <c:v>-0.15329106000000001</c:v>
                      </c:pt>
                      <c:pt idx="565">
                        <c:v>-3.7493820000000004E-2</c:v>
                      </c:pt>
                      <c:pt idx="566">
                        <c:v>-0.13929219000000001</c:v>
                      </c:pt>
                      <c:pt idx="567">
                        <c:v>-4.6617120000000005E-2</c:v>
                      </c:pt>
                      <c:pt idx="568">
                        <c:v>3.618909E-2</c:v>
                      </c:pt>
                      <c:pt idx="569">
                        <c:v>-6.7924440000000003E-2</c:v>
                      </c:pt>
                      <c:pt idx="570">
                        <c:v>-0.16611273000000001</c:v>
                      </c:pt>
                      <c:pt idx="571">
                        <c:v>-3.5482770000000004E-2</c:v>
                      </c:pt>
                      <c:pt idx="572">
                        <c:v>-0.13161096000000003</c:v>
                      </c:pt>
                      <c:pt idx="573">
                        <c:v>-0.22286358000000001</c:v>
                      </c:pt>
                      <c:pt idx="574">
                        <c:v>-0.19574874</c:v>
                      </c:pt>
                      <c:pt idx="575">
                        <c:v>-5.639769E-2</c:v>
                      </c:pt>
                      <c:pt idx="576">
                        <c:v>-0.21332826000000002</c:v>
                      </c:pt>
                      <c:pt idx="577">
                        <c:v>-0.25173441000000002</c:v>
                      </c:pt>
                      <c:pt idx="578">
                        <c:v>0.22232403000000001</c:v>
                      </c:pt>
                      <c:pt idx="579">
                        <c:v>5.4396449999999999E-2</c:v>
                      </c:pt>
                      <c:pt idx="580">
                        <c:v>-0.18048438000000003</c:v>
                      </c:pt>
                      <c:pt idx="581">
                        <c:v>-0.10173951000000001</c:v>
                      </c:pt>
                      <c:pt idx="582">
                        <c:v>-0.14016528</c:v>
                      </c:pt>
                      <c:pt idx="583">
                        <c:v>-0.14840568000000001</c:v>
                      </c:pt>
                      <c:pt idx="584">
                        <c:v>1.5401700000000001E-2</c:v>
                      </c:pt>
                      <c:pt idx="585">
                        <c:v>-0.28861020000000004</c:v>
                      </c:pt>
                      <c:pt idx="586">
                        <c:v>-0.17565786</c:v>
                      </c:pt>
                      <c:pt idx="587">
                        <c:v>1.102644E-2</c:v>
                      </c:pt>
                      <c:pt idx="588">
                        <c:v>-0.24862464000000001</c:v>
                      </c:pt>
                      <c:pt idx="589">
                        <c:v>2.7703440000000003E-2</c:v>
                      </c:pt>
                      <c:pt idx="590">
                        <c:v>-0.13838966999999999</c:v>
                      </c:pt>
                      <c:pt idx="591">
                        <c:v>-0.57776976000000002</c:v>
                      </c:pt>
                      <c:pt idx="592">
                        <c:v>-6.5697569999999997E-2</c:v>
                      </c:pt>
                      <c:pt idx="593">
                        <c:v>-0.43339599000000006</c:v>
                      </c:pt>
                      <c:pt idx="594">
                        <c:v>-0.54035442</c:v>
                      </c:pt>
                      <c:pt idx="595">
                        <c:v>-0.48272067000000002</c:v>
                      </c:pt>
                      <c:pt idx="596">
                        <c:v>-0.42778467000000003</c:v>
                      </c:pt>
                      <c:pt idx="597">
                        <c:v>-0.43003116000000002</c:v>
                      </c:pt>
                      <c:pt idx="598">
                        <c:v>-0.49691573999999999</c:v>
                      </c:pt>
                      <c:pt idx="599">
                        <c:v>-0.45549792000000006</c:v>
                      </c:pt>
                      <c:pt idx="600">
                        <c:v>-0.58966929000000001</c:v>
                      </c:pt>
                      <c:pt idx="601">
                        <c:v>-0.73239498000000003</c:v>
                      </c:pt>
                      <c:pt idx="602">
                        <c:v>-0.69814827000000002</c:v>
                      </c:pt>
                      <c:pt idx="603">
                        <c:v>-0.56365317000000004</c:v>
                      </c:pt>
                      <c:pt idx="604">
                        <c:v>-0.42093729000000008</c:v>
                      </c:pt>
                      <c:pt idx="605">
                        <c:v>-0.21634974000000001</c:v>
                      </c:pt>
                      <c:pt idx="606">
                        <c:v>-2.6065170000000002E-2</c:v>
                      </c:pt>
                      <c:pt idx="607">
                        <c:v>-4.9442399999999999E-3</c:v>
                      </c:pt>
                      <c:pt idx="608">
                        <c:v>-3.9338100000000003E-3</c:v>
                      </c:pt>
                      <c:pt idx="609">
                        <c:v>-4.7186100000000002E-2</c:v>
                      </c:pt>
                      <c:pt idx="610">
                        <c:v>-4.3281720000000003E-2</c:v>
                      </c:pt>
                      <c:pt idx="611">
                        <c:v>-5.9821380000000007E-2</c:v>
                      </c:pt>
                      <c:pt idx="612">
                        <c:v>-0.10274994000000001</c:v>
                      </c:pt>
                      <c:pt idx="613">
                        <c:v>9.1233000000000009E-3</c:v>
                      </c:pt>
                      <c:pt idx="614">
                        <c:v>-9.1841220000000015E-2</c:v>
                      </c:pt>
                      <c:pt idx="615">
                        <c:v>-0.28649124000000004</c:v>
                      </c:pt>
                      <c:pt idx="616">
                        <c:v>-0.15131925000000002</c:v>
                      </c:pt>
                      <c:pt idx="617">
                        <c:v>-0.12609774000000001</c:v>
                      </c:pt>
                      <c:pt idx="618">
                        <c:v>-0.25020405000000001</c:v>
                      </c:pt>
                      <c:pt idx="619">
                        <c:v>-0.17073324000000001</c:v>
                      </c:pt>
                      <c:pt idx="620">
                        <c:v>-1.88352E-2</c:v>
                      </c:pt>
                      <c:pt idx="621">
                        <c:v>-7.5105359999999996E-2</c:v>
                      </c:pt>
                      <c:pt idx="622">
                        <c:v>-0.20889414000000001</c:v>
                      </c:pt>
                      <c:pt idx="623">
                        <c:v>-3.6964080000000003E-2</c:v>
                      </c:pt>
                      <c:pt idx="624">
                        <c:v>-6.2097300000000001E-3</c:v>
                      </c:pt>
                      <c:pt idx="625">
                        <c:v>-0.11627793000000002</c:v>
                      </c:pt>
                      <c:pt idx="626">
                        <c:v>-0.28183149000000002</c:v>
                      </c:pt>
                      <c:pt idx="627">
                        <c:v>-4.8824369999999999E-2</c:v>
                      </c:pt>
                      <c:pt idx="628">
                        <c:v>3.6787500000000001E-2</c:v>
                      </c:pt>
                      <c:pt idx="629">
                        <c:v>-5.5446120000000002E-2</c:v>
                      </c:pt>
                      <c:pt idx="630">
                        <c:v>-0.20031039</c:v>
                      </c:pt>
                      <c:pt idx="631">
                        <c:v>3.6503010000000002E-2</c:v>
                      </c:pt>
                      <c:pt idx="632">
                        <c:v>-2.32497E-3</c:v>
                      </c:pt>
                      <c:pt idx="633">
                        <c:v>-0.16362098999999999</c:v>
                      </c:pt>
                      <c:pt idx="634">
                        <c:v>0.11776905</c:v>
                      </c:pt>
                      <c:pt idx="635">
                        <c:v>-9.4882320000000006E-2</c:v>
                      </c:pt>
                      <c:pt idx="636">
                        <c:v>-0.20567646000000001</c:v>
                      </c:pt>
                      <c:pt idx="637">
                        <c:v>-6.9229170000000007E-2</c:v>
                      </c:pt>
                      <c:pt idx="638">
                        <c:v>-0.10106262000000001</c:v>
                      </c:pt>
                      <c:pt idx="639">
                        <c:v>-0.17763947999999999</c:v>
                      </c:pt>
                      <c:pt idx="640">
                        <c:v>2.0434230000000005E-2</c:v>
                      </c:pt>
                      <c:pt idx="641">
                        <c:v>0.12792239999999999</c:v>
                      </c:pt>
                      <c:pt idx="642">
                        <c:v>0.2124846</c:v>
                      </c:pt>
                      <c:pt idx="643">
                        <c:v>5.7937860000000001E-2</c:v>
                      </c:pt>
                      <c:pt idx="644">
                        <c:v>-4.0417200000000007E-2</c:v>
                      </c:pt>
                      <c:pt idx="645">
                        <c:v>6.4618469999999997E-2</c:v>
                      </c:pt>
                      <c:pt idx="646">
                        <c:v>-1.487196E-2</c:v>
                      </c:pt>
                      <c:pt idx="647">
                        <c:v>2.7634770000000003E-2</c:v>
                      </c:pt>
                      <c:pt idx="648">
                        <c:v>-0.19294308000000002</c:v>
                      </c:pt>
                      <c:pt idx="649">
                        <c:v>-0.1890387</c:v>
                      </c:pt>
                      <c:pt idx="650">
                        <c:v>3.927924E-2</c:v>
                      </c:pt>
                      <c:pt idx="651">
                        <c:v>8.2462860000000013E-2</c:v>
                      </c:pt>
                      <c:pt idx="652">
                        <c:v>-2.2798440000000003E-2</c:v>
                      </c:pt>
                      <c:pt idx="653">
                        <c:v>-0.11071565999999999</c:v>
                      </c:pt>
                      <c:pt idx="654">
                        <c:v>-5.0325300000000003E-3</c:v>
                      </c:pt>
                      <c:pt idx="655">
                        <c:v>-8.9663400000000004E-2</c:v>
                      </c:pt>
                      <c:pt idx="656">
                        <c:v>-0.45516438000000004</c:v>
                      </c:pt>
                      <c:pt idx="657">
                        <c:v>-5.4950420700000002</c:v>
                      </c:pt>
                      <c:pt idx="658">
                        <c:v>-11.52813321</c:v>
                      </c:pt>
                      <c:pt idx="659">
                        <c:v>-10.7838387</c:v>
                      </c:pt>
                      <c:pt idx="660">
                        <c:v>-5.2537749299999996</c:v>
                      </c:pt>
                      <c:pt idx="661">
                        <c:v>-3.8074964400000004</c:v>
                      </c:pt>
                      <c:pt idx="662">
                        <c:v>-3.6412758000000003</c:v>
                      </c:pt>
                      <c:pt idx="663">
                        <c:v>-1.00162062</c:v>
                      </c:pt>
                      <c:pt idx="664">
                        <c:v>0.36086085000000001</c:v>
                      </c:pt>
                      <c:pt idx="665">
                        <c:v>0.23331123000000001</c:v>
                      </c:pt>
                      <c:pt idx="666">
                        <c:v>0.15364422</c:v>
                      </c:pt>
                      <c:pt idx="667">
                        <c:v>0.42393915000000004</c:v>
                      </c:pt>
                      <c:pt idx="668">
                        <c:v>0.33537447000000004</c:v>
                      </c:pt>
                      <c:pt idx="669">
                        <c:v>0.42904035000000007</c:v>
                      </c:pt>
                      <c:pt idx="670">
                        <c:v>0.41195133000000006</c:v>
                      </c:pt>
                      <c:pt idx="671">
                        <c:v>0.39490154999999999</c:v>
                      </c:pt>
                      <c:pt idx="672">
                        <c:v>0.35680932000000004</c:v>
                      </c:pt>
                      <c:pt idx="673">
                        <c:v>0.32125788</c:v>
                      </c:pt>
                      <c:pt idx="674">
                        <c:v>0.40105242000000002</c:v>
                      </c:pt>
                      <c:pt idx="675">
                        <c:v>0.39480345000000006</c:v>
                      </c:pt>
                      <c:pt idx="676">
                        <c:v>0.36133173000000002</c:v>
                      </c:pt>
                      <c:pt idx="677">
                        <c:v>0.30471821999999998</c:v>
                      </c:pt>
                      <c:pt idx="678">
                        <c:v>0.15757803000000001</c:v>
                      </c:pt>
                      <c:pt idx="679">
                        <c:v>0.29627181000000002</c:v>
                      </c:pt>
                      <c:pt idx="680">
                        <c:v>0.19486584000000001</c:v>
                      </c:pt>
                      <c:pt idx="681">
                        <c:v>0.23056443000000001</c:v>
                      </c:pt>
                      <c:pt idx="682">
                        <c:v>0.44225441999999998</c:v>
                      </c:pt>
                      <c:pt idx="683">
                        <c:v>0.31878575999999997</c:v>
                      </c:pt>
                      <c:pt idx="684">
                        <c:v>-2.5653150000000003E-2</c:v>
                      </c:pt>
                      <c:pt idx="685">
                        <c:v>0.27032436000000004</c:v>
                      </c:pt>
                      <c:pt idx="686">
                        <c:v>0.21678138</c:v>
                      </c:pt>
                      <c:pt idx="687">
                        <c:v>0.16458237000000001</c:v>
                      </c:pt>
                      <c:pt idx="688">
                        <c:v>0.22685625000000001</c:v>
                      </c:pt>
                      <c:pt idx="689">
                        <c:v>0.22056804000000002</c:v>
                      </c:pt>
                      <c:pt idx="690">
                        <c:v>0.18328023000000002</c:v>
                      </c:pt>
                      <c:pt idx="691">
                        <c:v>0.19545444000000001</c:v>
                      </c:pt>
                      <c:pt idx="692">
                        <c:v>0.20215467000000001</c:v>
                      </c:pt>
                      <c:pt idx="693">
                        <c:v>0.16776081000000004</c:v>
                      </c:pt>
                      <c:pt idx="694">
                        <c:v>0.15720525000000002</c:v>
                      </c:pt>
                      <c:pt idx="695">
                        <c:v>8.6367239999999998E-2</c:v>
                      </c:pt>
                      <c:pt idx="696">
                        <c:v>0.10338759</c:v>
                      </c:pt>
                      <c:pt idx="697">
                        <c:v>0.20563722000000004</c:v>
                      </c:pt>
                      <c:pt idx="698">
                        <c:v>0.16980129000000002</c:v>
                      </c:pt>
                      <c:pt idx="699">
                        <c:v>0.18559539</c:v>
                      </c:pt>
                      <c:pt idx="700">
                        <c:v>0.29472183000000002</c:v>
                      </c:pt>
                      <c:pt idx="701">
                        <c:v>9.6471540000000008E-2</c:v>
                      </c:pt>
                      <c:pt idx="702">
                        <c:v>0.42090786000000002</c:v>
                      </c:pt>
                      <c:pt idx="703">
                        <c:v>0.33938676000000001</c:v>
                      </c:pt>
                      <c:pt idx="704">
                        <c:v>0.14050863000000002</c:v>
                      </c:pt>
                      <c:pt idx="705">
                        <c:v>0.12220317</c:v>
                      </c:pt>
                      <c:pt idx="706">
                        <c:v>0.31687281000000006</c:v>
                      </c:pt>
                      <c:pt idx="707">
                        <c:v>0.12604868999999999</c:v>
                      </c:pt>
                      <c:pt idx="708">
                        <c:v>0.13484826</c:v>
                      </c:pt>
                      <c:pt idx="709">
                        <c:v>0.15303600000000001</c:v>
                      </c:pt>
                      <c:pt idx="710">
                        <c:v>0.21222954000000002</c:v>
                      </c:pt>
                      <c:pt idx="711">
                        <c:v>0.12801069000000001</c:v>
                      </c:pt>
                      <c:pt idx="712">
                        <c:v>0.18210303</c:v>
                      </c:pt>
                      <c:pt idx="713">
                        <c:v>-2.6634150000000002E-2</c:v>
                      </c:pt>
                      <c:pt idx="714">
                        <c:v>6.4441890000000002E-2</c:v>
                      </c:pt>
                      <c:pt idx="715">
                        <c:v>4.3732980000000005E-2</c:v>
                      </c:pt>
                      <c:pt idx="716">
                        <c:v>0.22128417000000003</c:v>
                      </c:pt>
                      <c:pt idx="717">
                        <c:v>0.27792710999999998</c:v>
                      </c:pt>
                      <c:pt idx="718">
                        <c:v>4.4341199999999997E-2</c:v>
                      </c:pt>
                      <c:pt idx="719">
                        <c:v>3.6395100000000003E-3</c:v>
                      </c:pt>
                      <c:pt idx="720">
                        <c:v>-1.2499705800000001</c:v>
                      </c:pt>
                      <c:pt idx="721">
                        <c:v>-1.74700404</c:v>
                      </c:pt>
                      <c:pt idx="722">
                        <c:v>-2.1753871200000003</c:v>
                      </c:pt>
                      <c:pt idx="723">
                        <c:v>-1.9222596900000002</c:v>
                      </c:pt>
                      <c:pt idx="724">
                        <c:v>-1.0736260200000001</c:v>
                      </c:pt>
                      <c:pt idx="725">
                        <c:v>-4.2043501800000005</c:v>
                      </c:pt>
                      <c:pt idx="726">
                        <c:v>-9.7367977800000016</c:v>
                      </c:pt>
                      <c:pt idx="727">
                        <c:v>-6.9586155900000009</c:v>
                      </c:pt>
                      <c:pt idx="728">
                        <c:v>-3.3662034000000003</c:v>
                      </c:pt>
                      <c:pt idx="729">
                        <c:v>-0.50563683000000004</c:v>
                      </c:pt>
                      <c:pt idx="730">
                        <c:v>4.0247683200000006</c:v>
                      </c:pt>
                      <c:pt idx="731">
                        <c:v>8.506378530000001</c:v>
                      </c:pt>
                      <c:pt idx="732">
                        <c:v>8.0764749000000009</c:v>
                      </c:pt>
                      <c:pt idx="733">
                        <c:v>2.2283905499999999</c:v>
                      </c:pt>
                      <c:pt idx="734">
                        <c:v>0.12634299000000002</c:v>
                      </c:pt>
                      <c:pt idx="735">
                        <c:v>0.20205657000000002</c:v>
                      </c:pt>
                      <c:pt idx="736">
                        <c:v>8.9114040000000005E-2</c:v>
                      </c:pt>
                      <c:pt idx="737">
                        <c:v>5.7731850000000001E-2</c:v>
                      </c:pt>
                      <c:pt idx="738">
                        <c:v>0.16905572999999999</c:v>
                      </c:pt>
                      <c:pt idx="739">
                        <c:v>2.7369900000000003E-2</c:v>
                      </c:pt>
                      <c:pt idx="740">
                        <c:v>5.2199010000000004E-2</c:v>
                      </c:pt>
                      <c:pt idx="741">
                        <c:v>6.2627040000000009E-2</c:v>
                      </c:pt>
                      <c:pt idx="742">
                        <c:v>-2.1091500000000003E-2</c:v>
                      </c:pt>
                      <c:pt idx="743">
                        <c:v>-1.0889100000000002E-2</c:v>
                      </c:pt>
                      <c:pt idx="744">
                        <c:v>8.0343899999999996E-2</c:v>
                      </c:pt>
                      <c:pt idx="745">
                        <c:v>-0.10537902</c:v>
                      </c:pt>
                      <c:pt idx="746">
                        <c:v>-5.2954380000000002E-2</c:v>
                      </c:pt>
                      <c:pt idx="747">
                        <c:v>-4.0113089999999997E-2</c:v>
                      </c:pt>
                      <c:pt idx="748">
                        <c:v>0.12086901000000001</c:v>
                      </c:pt>
                      <c:pt idx="749">
                        <c:v>4.0515300000000004E-2</c:v>
                      </c:pt>
                      <c:pt idx="750">
                        <c:v>8.9271000000000003E-3</c:v>
                      </c:pt>
                      <c:pt idx="751">
                        <c:v>-0.54435690000000003</c:v>
                      </c:pt>
                      <c:pt idx="752">
                        <c:v>-4.5191923200000002</c:v>
                      </c:pt>
                      <c:pt idx="753">
                        <c:v>-6.2997171300000003</c:v>
                      </c:pt>
                      <c:pt idx="754">
                        <c:v>-3.4222871699999997</c:v>
                      </c:pt>
                      <c:pt idx="755">
                        <c:v>-0.36719811000000002</c:v>
                      </c:pt>
                      <c:pt idx="756">
                        <c:v>0.42419421000000002</c:v>
                      </c:pt>
                      <c:pt idx="757">
                        <c:v>0.38916269999999997</c:v>
                      </c:pt>
                      <c:pt idx="758">
                        <c:v>0.35054073000000002</c:v>
                      </c:pt>
                      <c:pt idx="759">
                        <c:v>6.6727620000000001E-2</c:v>
                      </c:pt>
                      <c:pt idx="760">
                        <c:v>0.19052981999999999</c:v>
                      </c:pt>
                      <c:pt idx="761">
                        <c:v>0.46698543000000003</c:v>
                      </c:pt>
                      <c:pt idx="762">
                        <c:v>0.35908523999999997</c:v>
                      </c:pt>
                      <c:pt idx="763">
                        <c:v>0.18271124999999999</c:v>
                      </c:pt>
                      <c:pt idx="764">
                        <c:v>0.23320332000000002</c:v>
                      </c:pt>
                      <c:pt idx="765">
                        <c:v>8.0520480000000005E-2</c:v>
                      </c:pt>
                      <c:pt idx="766">
                        <c:v>-1.9727910000000001E-2</c:v>
                      </c:pt>
                      <c:pt idx="767">
                        <c:v>0.11940732000000001</c:v>
                      </c:pt>
                      <c:pt idx="768">
                        <c:v>0.29856735000000001</c:v>
                      </c:pt>
                      <c:pt idx="769">
                        <c:v>0.24784965</c:v>
                      </c:pt>
                      <c:pt idx="770">
                        <c:v>0.40037553000000004</c:v>
                      </c:pt>
                      <c:pt idx="771">
                        <c:v>0.40169007000000001</c:v>
                      </c:pt>
                      <c:pt idx="772">
                        <c:v>0.35472959999999998</c:v>
                      </c:pt>
                      <c:pt idx="773">
                        <c:v>-0.18274067999999999</c:v>
                      </c:pt>
                      <c:pt idx="774">
                        <c:v>-1.1448956700000001</c:v>
                      </c:pt>
                      <c:pt idx="775">
                        <c:v>-0.42305624999999997</c:v>
                      </c:pt>
                      <c:pt idx="776">
                        <c:v>-0.41511996000000001</c:v>
                      </c:pt>
                      <c:pt idx="777">
                        <c:v>-2.61069606</c:v>
                      </c:pt>
                      <c:pt idx="778">
                        <c:v>-4.3951350600000003</c:v>
                      </c:pt>
                      <c:pt idx="779">
                        <c:v>-2.0954552400000002</c:v>
                      </c:pt>
                      <c:pt idx="780">
                        <c:v>-0.10162179</c:v>
                      </c:pt>
                      <c:pt idx="781">
                        <c:v>-0.27245312999999999</c:v>
                      </c:pt>
                      <c:pt idx="782">
                        <c:v>-0.73581867000000012</c:v>
                      </c:pt>
                      <c:pt idx="783">
                        <c:v>-1.1379600000000001</c:v>
                      </c:pt>
                      <c:pt idx="784">
                        <c:v>-0.7950416400000001</c:v>
                      </c:pt>
                      <c:pt idx="785">
                        <c:v>-0.33767982000000002</c:v>
                      </c:pt>
                      <c:pt idx="786">
                        <c:v>-0.34843158000000002</c:v>
                      </c:pt>
                      <c:pt idx="787">
                        <c:v>-0.6574662</c:v>
                      </c:pt>
                      <c:pt idx="788">
                        <c:v>-0.92183588999999999</c:v>
                      </c:pt>
                      <c:pt idx="789">
                        <c:v>-1.1323388700000001</c:v>
                      </c:pt>
                      <c:pt idx="790">
                        <c:v>-0.94741056000000001</c:v>
                      </c:pt>
                      <c:pt idx="791">
                        <c:v>-0.82569788999999993</c:v>
                      </c:pt>
                      <c:pt idx="792">
                        <c:v>-0.79690554000000002</c:v>
                      </c:pt>
                      <c:pt idx="793">
                        <c:v>-1.15678539</c:v>
                      </c:pt>
                      <c:pt idx="794">
                        <c:v>-2.29654062</c:v>
                      </c:pt>
                      <c:pt idx="795">
                        <c:v>-2.90610459</c:v>
                      </c:pt>
                      <c:pt idx="796">
                        <c:v>-1.6373184300000001</c:v>
                      </c:pt>
                      <c:pt idx="797">
                        <c:v>-0.91461572999999996</c:v>
                      </c:pt>
                      <c:pt idx="798">
                        <c:v>-0.73201239000000007</c:v>
                      </c:pt>
                      <c:pt idx="799">
                        <c:v>-0.51455412</c:v>
                      </c:pt>
                      <c:pt idx="800">
                        <c:v>-1.6476189299999999</c:v>
                      </c:pt>
                      <c:pt idx="801">
                        <c:v>-1.86814773</c:v>
                      </c:pt>
                      <c:pt idx="802">
                        <c:v>-1.42439238</c:v>
                      </c:pt>
                      <c:pt idx="803">
                        <c:v>-1.44052983</c:v>
                      </c:pt>
                      <c:pt idx="804">
                        <c:v>-1.5657544800000001</c:v>
                      </c:pt>
                      <c:pt idx="805">
                        <c:v>-1.70205462</c:v>
                      </c:pt>
                      <c:pt idx="806">
                        <c:v>-1.45130121</c:v>
                      </c:pt>
                      <c:pt idx="807">
                        <c:v>-1.4822027100000001</c:v>
                      </c:pt>
                      <c:pt idx="808">
                        <c:v>-1.7961913800000002</c:v>
                      </c:pt>
                      <c:pt idx="809">
                        <c:v>-1.6183949400000002</c:v>
                      </c:pt>
                      <c:pt idx="810">
                        <c:v>-1.2704048100000001</c:v>
                      </c:pt>
                      <c:pt idx="811">
                        <c:v>-1.15773696</c:v>
                      </c:pt>
                      <c:pt idx="812">
                        <c:v>-1.7752666500000001</c:v>
                      </c:pt>
                      <c:pt idx="813">
                        <c:v>-1.7207034300000001</c:v>
                      </c:pt>
                      <c:pt idx="814">
                        <c:v>-1.0177482600000001</c:v>
                      </c:pt>
                      <c:pt idx="815">
                        <c:v>-0.88146774000000006</c:v>
                      </c:pt>
                      <c:pt idx="816">
                        <c:v>-1.28744478</c:v>
                      </c:pt>
                      <c:pt idx="817">
                        <c:v>-1.22893794</c:v>
                      </c:pt>
                      <c:pt idx="818">
                        <c:v>-0.99584253000000011</c:v>
                      </c:pt>
                      <c:pt idx="819">
                        <c:v>-0.69189929999999999</c:v>
                      </c:pt>
                      <c:pt idx="820">
                        <c:v>-0.89219988000000006</c:v>
                      </c:pt>
                      <c:pt idx="821">
                        <c:v>-0.77468588999999999</c:v>
                      </c:pt>
                      <c:pt idx="822">
                        <c:v>-0.57639636000000005</c:v>
                      </c:pt>
                      <c:pt idx="823">
                        <c:v>-0.50044734000000002</c:v>
                      </c:pt>
                      <c:pt idx="824">
                        <c:v>-0.52610049000000003</c:v>
                      </c:pt>
                      <c:pt idx="825">
                        <c:v>-0.50558778000000004</c:v>
                      </c:pt>
                      <c:pt idx="826">
                        <c:v>-0.24528923999999999</c:v>
                      </c:pt>
                      <c:pt idx="827">
                        <c:v>-0.29879297999999999</c:v>
                      </c:pt>
                      <c:pt idx="828">
                        <c:v>-0.15354612000000001</c:v>
                      </c:pt>
                      <c:pt idx="829">
                        <c:v>-7.2613620000000004E-2</c:v>
                      </c:pt>
                      <c:pt idx="830">
                        <c:v>1.5195690000000001E-2</c:v>
                      </c:pt>
                      <c:pt idx="831">
                        <c:v>7.7106600000000003E-3</c:v>
                      </c:pt>
                      <c:pt idx="832">
                        <c:v>-4.1770979999999999E-2</c:v>
                      </c:pt>
                      <c:pt idx="833">
                        <c:v>6.0822000000000003E-3</c:v>
                      </c:pt>
                      <c:pt idx="834">
                        <c:v>0.11587572</c:v>
                      </c:pt>
                      <c:pt idx="835">
                        <c:v>5.1669270000000003E-2</c:v>
                      </c:pt>
                      <c:pt idx="836">
                        <c:v>5.7722040000000009E-2</c:v>
                      </c:pt>
                      <c:pt idx="837">
                        <c:v>6.6776669999999996E-2</c:v>
                      </c:pt>
                      <c:pt idx="838">
                        <c:v>-4.8167100000000004E-2</c:v>
                      </c:pt>
                      <c:pt idx="839">
                        <c:v>4.9530690000000002E-2</c:v>
                      </c:pt>
                      <c:pt idx="840">
                        <c:v>0.2092473</c:v>
                      </c:pt>
                      <c:pt idx="841">
                        <c:v>0.48698802000000002</c:v>
                      </c:pt>
                      <c:pt idx="842">
                        <c:v>0.77267484000000008</c:v>
                      </c:pt>
                      <c:pt idx="843">
                        <c:v>0.75690036000000005</c:v>
                      </c:pt>
                      <c:pt idx="844">
                        <c:v>0.83902968000000011</c:v>
                      </c:pt>
                      <c:pt idx="845">
                        <c:v>-0.18242676000000002</c:v>
                      </c:pt>
                      <c:pt idx="846">
                        <c:v>-0.10937168999999999</c:v>
                      </c:pt>
                      <c:pt idx="847">
                        <c:v>1.6873200000000001E-2</c:v>
                      </c:pt>
                      <c:pt idx="848">
                        <c:v>-6.1538130000000003E-2</c:v>
                      </c:pt>
                      <c:pt idx="849">
                        <c:v>-0.16959528000000001</c:v>
                      </c:pt>
                      <c:pt idx="850">
                        <c:v>-4.2065280000000004E-2</c:v>
                      </c:pt>
                      <c:pt idx="851">
                        <c:v>-1.4008680000000001E-2</c:v>
                      </c:pt>
                      <c:pt idx="852">
                        <c:v>-0.10786095</c:v>
                      </c:pt>
                      <c:pt idx="853">
                        <c:v>5.0864850000000003E-2</c:v>
                      </c:pt>
                      <c:pt idx="854">
                        <c:v>5.1110100000000006E-2</c:v>
                      </c:pt>
                      <c:pt idx="855">
                        <c:v>0.13998869999999999</c:v>
                      </c:pt>
                      <c:pt idx="856">
                        <c:v>0.34124085000000004</c:v>
                      </c:pt>
                      <c:pt idx="857">
                        <c:v>0.42564608999999998</c:v>
                      </c:pt>
                      <c:pt idx="858">
                        <c:v>0.56997081000000005</c:v>
                      </c:pt>
                      <c:pt idx="859">
                        <c:v>0.11875005</c:v>
                      </c:pt>
                      <c:pt idx="860">
                        <c:v>0.17871858000000002</c:v>
                      </c:pt>
                      <c:pt idx="861">
                        <c:v>0.14755221000000002</c:v>
                      </c:pt>
                      <c:pt idx="862">
                        <c:v>1.4459940000000001E-2</c:v>
                      </c:pt>
                      <c:pt idx="863">
                        <c:v>-4.0534920000000002E-2</c:v>
                      </c:pt>
                      <c:pt idx="864">
                        <c:v>4.6106999999999997E-3</c:v>
                      </c:pt>
                      <c:pt idx="865">
                        <c:v>0.14690475</c:v>
                      </c:pt>
                      <c:pt idx="866">
                        <c:v>0.31867785000000004</c:v>
                      </c:pt>
                      <c:pt idx="867">
                        <c:v>0.25323534000000003</c:v>
                      </c:pt>
                      <c:pt idx="868">
                        <c:v>2.1375990000000001E-2</c:v>
                      </c:pt>
                      <c:pt idx="869">
                        <c:v>4.6852560000000001E-2</c:v>
                      </c:pt>
                      <c:pt idx="870">
                        <c:v>0.33355962</c:v>
                      </c:pt>
                      <c:pt idx="871">
                        <c:v>0.24165954000000001</c:v>
                      </c:pt>
                      <c:pt idx="872">
                        <c:v>0.31837373999999996</c:v>
                      </c:pt>
                      <c:pt idx="873">
                        <c:v>0.13599603000000002</c:v>
                      </c:pt>
                      <c:pt idx="874">
                        <c:v>0.11570895</c:v>
                      </c:pt>
                      <c:pt idx="875">
                        <c:v>0.28242009000000001</c:v>
                      </c:pt>
                      <c:pt idx="876">
                        <c:v>0.19076526000000002</c:v>
                      </c:pt>
                      <c:pt idx="877">
                        <c:v>0.32061042000000006</c:v>
                      </c:pt>
                      <c:pt idx="878">
                        <c:v>0.43166943000000002</c:v>
                      </c:pt>
                      <c:pt idx="879">
                        <c:v>0.39520566000000007</c:v>
                      </c:pt>
                      <c:pt idx="880">
                        <c:v>0.34298703000000003</c:v>
                      </c:pt>
                      <c:pt idx="881">
                        <c:v>0.28781559000000001</c:v>
                      </c:pt>
                      <c:pt idx="882">
                        <c:v>0.17000730000000003</c:v>
                      </c:pt>
                      <c:pt idx="883">
                        <c:v>0.22723884000000003</c:v>
                      </c:pt>
                      <c:pt idx="884">
                        <c:v>0.21416211000000002</c:v>
                      </c:pt>
                      <c:pt idx="885">
                        <c:v>-7.0647597900000001</c:v>
                      </c:pt>
                      <c:pt idx="886">
                        <c:v>0.76632777000000007</c:v>
                      </c:pt>
                      <c:pt idx="887">
                        <c:v>0.10975428000000001</c:v>
                      </c:pt>
                      <c:pt idx="888">
                        <c:v>0.11356056</c:v>
                      </c:pt>
                      <c:pt idx="889">
                        <c:v>-2.437785E-2</c:v>
                      </c:pt>
                      <c:pt idx="890">
                        <c:v>-9.6088950000000006E-2</c:v>
                      </c:pt>
                      <c:pt idx="891">
                        <c:v>-3.6758070000000004E-2</c:v>
                      </c:pt>
                      <c:pt idx="892">
                        <c:v>0.35645616000000002</c:v>
                      </c:pt>
                      <c:pt idx="893">
                        <c:v>0.29030733000000003</c:v>
                      </c:pt>
                      <c:pt idx="894">
                        <c:v>0.26979461999999999</c:v>
                      </c:pt>
                      <c:pt idx="895">
                        <c:v>0.13637862000000001</c:v>
                      </c:pt>
                      <c:pt idx="896">
                        <c:v>-3.5355240000000003E-2</c:v>
                      </c:pt>
                      <c:pt idx="897">
                        <c:v>5.3955000000000008E-4</c:v>
                      </c:pt>
                      <c:pt idx="898">
                        <c:v>-6.2303310000000001E-2</c:v>
                      </c:pt>
                      <c:pt idx="899">
                        <c:v>4.0220999999999998E-3</c:v>
                      </c:pt>
                      <c:pt idx="900">
                        <c:v>1.1418840000000001E-2</c:v>
                      </c:pt>
                      <c:pt idx="901">
                        <c:v>0.33512922000000001</c:v>
                      </c:pt>
                      <c:pt idx="902">
                        <c:v>0.18760643999999999</c:v>
                      </c:pt>
                      <c:pt idx="903">
                        <c:v>0.22640499</c:v>
                      </c:pt>
                      <c:pt idx="904">
                        <c:v>0.1799154</c:v>
                      </c:pt>
                      <c:pt idx="905">
                        <c:v>0.36303867000000001</c:v>
                      </c:pt>
                      <c:pt idx="906">
                        <c:v>0.35823177</c:v>
                      </c:pt>
                      <c:pt idx="907">
                        <c:v>-0.19684746</c:v>
                      </c:pt>
                      <c:pt idx="908">
                        <c:v>9.7119000000000011E-2</c:v>
                      </c:pt>
                      <c:pt idx="909">
                        <c:v>0.26307477000000001</c:v>
                      </c:pt>
                      <c:pt idx="910">
                        <c:v>0.15783309000000001</c:v>
                      </c:pt>
                      <c:pt idx="911">
                        <c:v>-0.33653205000000003</c:v>
                      </c:pt>
                      <c:pt idx="912">
                        <c:v>-0.43680006000000005</c:v>
                      </c:pt>
                      <c:pt idx="913">
                        <c:v>-0.38815227000000002</c:v>
                      </c:pt>
                      <c:pt idx="914">
                        <c:v>-6.2924675399999996</c:v>
                      </c:pt>
                      <c:pt idx="915">
                        <c:v>-3.1090538700000003</c:v>
                      </c:pt>
                      <c:pt idx="916">
                        <c:v>-2.2403685600000003</c:v>
                      </c:pt>
                      <c:pt idx="917">
                        <c:v>-3.4541009999999997E-2</c:v>
                      </c:pt>
                      <c:pt idx="918">
                        <c:v>1.3253310000000001E-2</c:v>
                      </c:pt>
                      <c:pt idx="919">
                        <c:v>0.13853682</c:v>
                      </c:pt>
                      <c:pt idx="920">
                        <c:v>-1.9423800000000001E-2</c:v>
                      </c:pt>
                      <c:pt idx="921">
                        <c:v>0.13961592</c:v>
                      </c:pt>
                      <c:pt idx="922">
                        <c:v>0.18510489000000002</c:v>
                      </c:pt>
                      <c:pt idx="923">
                        <c:v>0.37645875000000001</c:v>
                      </c:pt>
                      <c:pt idx="924">
                        <c:v>0.16930097999999999</c:v>
                      </c:pt>
                      <c:pt idx="925">
                        <c:v>0.20328282000000003</c:v>
                      </c:pt>
                      <c:pt idx="926">
                        <c:v>4.921677E-2</c:v>
                      </c:pt>
                      <c:pt idx="927">
                        <c:v>1.7010540000000001E-2</c:v>
                      </c:pt>
                      <c:pt idx="928">
                        <c:v>8.7495390000000006E-2</c:v>
                      </c:pt>
                      <c:pt idx="929">
                        <c:v>0.10405467</c:v>
                      </c:pt>
                      <c:pt idx="930">
                        <c:v>0.10232811</c:v>
                      </c:pt>
                      <c:pt idx="931">
                        <c:v>4.2222240000000001E-2</c:v>
                      </c:pt>
                      <c:pt idx="932">
                        <c:v>1.0516320000000001E-2</c:v>
                      </c:pt>
                      <c:pt idx="933">
                        <c:v>-0.49024494000000002</c:v>
                      </c:pt>
                      <c:pt idx="934">
                        <c:v>-0.69164424000000002</c:v>
                      </c:pt>
                      <c:pt idx="935">
                        <c:v>0.82977884999999996</c:v>
                      </c:pt>
                      <c:pt idx="936">
                        <c:v>0.96882579000000002</c:v>
                      </c:pt>
                      <c:pt idx="937">
                        <c:v>6.6256739999999995E-2</c:v>
                      </c:pt>
                      <c:pt idx="938">
                        <c:v>-9.3087089999999997E-2</c:v>
                      </c:pt>
                      <c:pt idx="939">
                        <c:v>-8.410113000000001E-2</c:v>
                      </c:pt>
                      <c:pt idx="940">
                        <c:v>-0.10585971000000001</c:v>
                      </c:pt>
                      <c:pt idx="941">
                        <c:v>-0.12359619000000001</c:v>
                      </c:pt>
                      <c:pt idx="942">
                        <c:v>-2.8360710000000001E-2</c:v>
                      </c:pt>
                      <c:pt idx="943">
                        <c:v>-7.5801870000000007E-2</c:v>
                      </c:pt>
                      <c:pt idx="944">
                        <c:v>-0.10531035</c:v>
                      </c:pt>
                      <c:pt idx="945">
                        <c:v>-0.12934485000000001</c:v>
                      </c:pt>
                      <c:pt idx="946">
                        <c:v>-0.12995307</c:v>
                      </c:pt>
                      <c:pt idx="947">
                        <c:v>-0.12211488000000001</c:v>
                      </c:pt>
                      <c:pt idx="948">
                        <c:v>-0.12465567</c:v>
                      </c:pt>
                      <c:pt idx="949">
                        <c:v>-0.1264509</c:v>
                      </c:pt>
                      <c:pt idx="950">
                        <c:v>-0.12670596000000001</c:v>
                      </c:pt>
                      <c:pt idx="951">
                        <c:v>-0.1264509</c:v>
                      </c:pt>
                      <c:pt idx="952">
                        <c:v>-0.12609774000000001</c:v>
                      </c:pt>
                      <c:pt idx="953">
                        <c:v>-0.13960611000000001</c:v>
                      </c:pt>
                      <c:pt idx="954">
                        <c:v>-0.14738544000000001</c:v>
                      </c:pt>
                      <c:pt idx="955">
                        <c:v>-0.13360238999999999</c:v>
                      </c:pt>
                      <c:pt idx="956">
                        <c:v>-9.0350100000000003E-2</c:v>
                      </c:pt>
                      <c:pt idx="957">
                        <c:v>-0.12932523000000001</c:v>
                      </c:pt>
                      <c:pt idx="958">
                        <c:v>-0.12683348999999999</c:v>
                      </c:pt>
                      <c:pt idx="959">
                        <c:v>-0.12537180000000001</c:v>
                      </c:pt>
                      <c:pt idx="960">
                        <c:v>-0.12632336999999999</c:v>
                      </c:pt>
                      <c:pt idx="961">
                        <c:v>-0.12740247000000002</c:v>
                      </c:pt>
                      <c:pt idx="962">
                        <c:v>-0.1264509</c:v>
                      </c:pt>
                      <c:pt idx="963">
                        <c:v>-0.12689235000000001</c:v>
                      </c:pt>
                      <c:pt idx="964">
                        <c:v>-0.12722589000000001</c:v>
                      </c:pt>
                      <c:pt idx="965">
                        <c:v>-0.12617622000000001</c:v>
                      </c:pt>
                      <c:pt idx="966">
                        <c:v>-0.14074407</c:v>
                      </c:pt>
                      <c:pt idx="967">
                        <c:v>-0.20317491000000001</c:v>
                      </c:pt>
                      <c:pt idx="968">
                        <c:v>-0.20113443</c:v>
                      </c:pt>
                      <c:pt idx="969">
                        <c:v>-0.20454831000000004</c:v>
                      </c:pt>
                      <c:pt idx="970">
                        <c:v>-0.18920546999999999</c:v>
                      </c:pt>
                      <c:pt idx="971">
                        <c:v>-0.19515033000000001</c:v>
                      </c:pt>
                      <c:pt idx="972">
                        <c:v>-0.11384505000000002</c:v>
                      </c:pt>
                      <c:pt idx="973">
                        <c:v>-0.12392973</c:v>
                      </c:pt>
                      <c:pt idx="974">
                        <c:v>-0.15921630000000003</c:v>
                      </c:pt>
                      <c:pt idx="975">
                        <c:v>-0.21644784</c:v>
                      </c:pt>
                      <c:pt idx="976">
                        <c:v>-0.15340877999999999</c:v>
                      </c:pt>
                      <c:pt idx="977">
                        <c:v>-0.20423439000000002</c:v>
                      </c:pt>
                      <c:pt idx="978">
                        <c:v>-0.12494016000000001</c:v>
                      </c:pt>
                      <c:pt idx="979">
                        <c:v>-0.1653966</c:v>
                      </c:pt>
                      <c:pt idx="980">
                        <c:v>-0.1262547</c:v>
                      </c:pt>
                      <c:pt idx="981">
                        <c:v>-0.12642147000000001</c:v>
                      </c:pt>
                      <c:pt idx="982">
                        <c:v>-0.12718665000000001</c:v>
                      </c:pt>
                      <c:pt idx="983">
                        <c:v>-0.19670031000000002</c:v>
                      </c:pt>
                      <c:pt idx="984">
                        <c:v>-0.12104558999999999</c:v>
                      </c:pt>
                      <c:pt idx="985">
                        <c:v>-0.12514617</c:v>
                      </c:pt>
                      <c:pt idx="986">
                        <c:v>-0.21399534000000001</c:v>
                      </c:pt>
                      <c:pt idx="987">
                        <c:v>-0.17182215000000001</c:v>
                      </c:pt>
                      <c:pt idx="988">
                        <c:v>-0.1229193</c:v>
                      </c:pt>
                      <c:pt idx="989">
                        <c:v>-0.12060414</c:v>
                      </c:pt>
                      <c:pt idx="990">
                        <c:v>-0.12542085</c:v>
                      </c:pt>
                      <c:pt idx="991">
                        <c:v>-0.12678444</c:v>
                      </c:pt>
                      <c:pt idx="992">
                        <c:v>-0.12565629</c:v>
                      </c:pt>
                      <c:pt idx="993">
                        <c:v>-0.12704931000000003</c:v>
                      </c:pt>
                      <c:pt idx="994">
                        <c:v>-0.12615660000000001</c:v>
                      </c:pt>
                      <c:pt idx="995">
                        <c:v>-0.19336491</c:v>
                      </c:pt>
                      <c:pt idx="996">
                        <c:v>-0.19548387</c:v>
                      </c:pt>
                      <c:pt idx="997">
                        <c:v>-0.20395971000000002</c:v>
                      </c:pt>
                      <c:pt idx="998">
                        <c:v>-0.15502743000000002</c:v>
                      </c:pt>
                      <c:pt idx="999">
                        <c:v>-0.12759867</c:v>
                      </c:pt>
                      <c:pt idx="1000">
                        <c:v>-0.12445947000000002</c:v>
                      </c:pt>
                      <c:pt idx="1001">
                        <c:v>-0.12831480000000001</c:v>
                      </c:pt>
                      <c:pt idx="1002">
                        <c:v>-0.12583287000000001</c:v>
                      </c:pt>
                      <c:pt idx="1003">
                        <c:v>-0.14148963000000001</c:v>
                      </c:pt>
                      <c:pt idx="1004">
                        <c:v>-0.21631050000000002</c:v>
                      </c:pt>
                      <c:pt idx="1005">
                        <c:v>-0.16742726999999999</c:v>
                      </c:pt>
                      <c:pt idx="1006">
                        <c:v>-0.12147723000000001</c:v>
                      </c:pt>
                      <c:pt idx="1007">
                        <c:v>-0.13659444000000001</c:v>
                      </c:pt>
                      <c:pt idx="1008">
                        <c:v>-0.17752176000000003</c:v>
                      </c:pt>
                      <c:pt idx="1009">
                        <c:v>-0.13004136000000002</c:v>
                      </c:pt>
                      <c:pt idx="1010">
                        <c:v>-0.12581325000000002</c:v>
                      </c:pt>
                      <c:pt idx="1011">
                        <c:v>-0.12558762000000001</c:v>
                      </c:pt>
                      <c:pt idx="1012">
                        <c:v>-0.12619584</c:v>
                      </c:pt>
                      <c:pt idx="1013">
                        <c:v>-0.12667653000000001</c:v>
                      </c:pt>
                      <c:pt idx="1014">
                        <c:v>-0.12670596000000001</c:v>
                      </c:pt>
                      <c:pt idx="1015">
                        <c:v>-0.21035583000000002</c:v>
                      </c:pt>
                      <c:pt idx="1016">
                        <c:v>-0.20241954000000001</c:v>
                      </c:pt>
                      <c:pt idx="1017">
                        <c:v>-0.17037027000000002</c:v>
                      </c:pt>
                      <c:pt idx="1018">
                        <c:v>-0.12239937000000001</c:v>
                      </c:pt>
                      <c:pt idx="1019">
                        <c:v>-0.12531294000000001</c:v>
                      </c:pt>
                      <c:pt idx="1020">
                        <c:v>-0.12569553</c:v>
                      </c:pt>
                      <c:pt idx="1021">
                        <c:v>-0.12714741000000002</c:v>
                      </c:pt>
                      <c:pt idx="1022">
                        <c:v>-0.12540123</c:v>
                      </c:pt>
                      <c:pt idx="1023">
                        <c:v>-0.17694297</c:v>
                      </c:pt>
                      <c:pt idx="1024">
                        <c:v>-0.11976048</c:v>
                      </c:pt>
                      <c:pt idx="1025">
                        <c:v>-0.13132647</c:v>
                      </c:pt>
                      <c:pt idx="1026">
                        <c:v>-0.12809898</c:v>
                      </c:pt>
                      <c:pt idx="1027">
                        <c:v>-0.12633318000000002</c:v>
                      </c:pt>
                      <c:pt idx="1028">
                        <c:v>-0.12642147000000001</c:v>
                      </c:pt>
                      <c:pt idx="1029">
                        <c:v>-0.12675501</c:v>
                      </c:pt>
                      <c:pt idx="1030">
                        <c:v>-0.12612717000000001</c:v>
                      </c:pt>
                      <c:pt idx="1031">
                        <c:v>-0.12641166000000001</c:v>
                      </c:pt>
                      <c:pt idx="1032">
                        <c:v>-0.12701988</c:v>
                      </c:pt>
                      <c:pt idx="1033">
                        <c:v>-0.12630374999999999</c:v>
                      </c:pt>
                      <c:pt idx="1034">
                        <c:v>-0.14154849000000003</c:v>
                      </c:pt>
                      <c:pt idx="1035">
                        <c:v>-0.13239576</c:v>
                      </c:pt>
                      <c:pt idx="1036">
                        <c:v>-0.1240965</c:v>
                      </c:pt>
                      <c:pt idx="1037">
                        <c:v>-0.12803031000000001</c:v>
                      </c:pt>
                      <c:pt idx="1038">
                        <c:v>-0.12601925999999999</c:v>
                      </c:pt>
                      <c:pt idx="1039">
                        <c:v>-0.14211747</c:v>
                      </c:pt>
                      <c:pt idx="1040">
                        <c:v>-0.13328847000000002</c:v>
                      </c:pt>
                      <c:pt idx="1041">
                        <c:v>-0.12399840000000001</c:v>
                      </c:pt>
                      <c:pt idx="1042">
                        <c:v>-0.12893283</c:v>
                      </c:pt>
                      <c:pt idx="1043">
                        <c:v>-0.12819707999999999</c:v>
                      </c:pt>
                      <c:pt idx="1044">
                        <c:v>-0.12696102000000001</c:v>
                      </c:pt>
                      <c:pt idx="1045">
                        <c:v>-0.14165640000000002</c:v>
                      </c:pt>
                      <c:pt idx="1046">
                        <c:v>-0.12021174</c:v>
                      </c:pt>
                      <c:pt idx="1047">
                        <c:v>-0.13468149000000001</c:v>
                      </c:pt>
                      <c:pt idx="1048">
                        <c:v>-0.15860807999999998</c:v>
                      </c:pt>
                      <c:pt idx="1049">
                        <c:v>-0.17693316000000001</c:v>
                      </c:pt>
                      <c:pt idx="1050">
                        <c:v>-0.12553856999999999</c:v>
                      </c:pt>
                      <c:pt idx="1051">
                        <c:v>-0.12033927000000001</c:v>
                      </c:pt>
                      <c:pt idx="1052">
                        <c:v>-0.17863029</c:v>
                      </c:pt>
                      <c:pt idx="1053">
                        <c:v>-0.11915226000000001</c:v>
                      </c:pt>
                      <c:pt idx="1054">
                        <c:v>-0.12048642</c:v>
                      </c:pt>
                      <c:pt idx="1055">
                        <c:v>-0.12817745999999999</c:v>
                      </c:pt>
                      <c:pt idx="1056">
                        <c:v>-0.12610755000000001</c:v>
                      </c:pt>
                      <c:pt idx="1057">
                        <c:v>-0.12668634000000001</c:v>
                      </c:pt>
                      <c:pt idx="1058">
                        <c:v>-0.12742209000000002</c:v>
                      </c:pt>
                      <c:pt idx="1059">
                        <c:v>-0.12714741000000002</c:v>
                      </c:pt>
                      <c:pt idx="1060">
                        <c:v>-0.12664710000000001</c:v>
                      </c:pt>
                      <c:pt idx="1061">
                        <c:v>-0.1598049</c:v>
                      </c:pt>
                      <c:pt idx="1062">
                        <c:v>-0.12874644000000002</c:v>
                      </c:pt>
                      <c:pt idx="1063">
                        <c:v>-0.18545805000000001</c:v>
                      </c:pt>
                      <c:pt idx="1064">
                        <c:v>-0.11979972000000001</c:v>
                      </c:pt>
                      <c:pt idx="1065">
                        <c:v>-0.16696620000000001</c:v>
                      </c:pt>
                      <c:pt idx="1066">
                        <c:v>-0.13678083000000002</c:v>
                      </c:pt>
                      <c:pt idx="1067">
                        <c:v>-0.14112666000000001</c:v>
                      </c:pt>
                      <c:pt idx="1068">
                        <c:v>-0.14929839</c:v>
                      </c:pt>
                      <c:pt idx="1069">
                        <c:v>-0.15004395000000001</c:v>
                      </c:pt>
                      <c:pt idx="1070">
                        <c:v>-0.12089844000000001</c:v>
                      </c:pt>
                      <c:pt idx="1071">
                        <c:v>-0.13583907000000001</c:v>
                      </c:pt>
                      <c:pt idx="1072">
                        <c:v>-0.21018906000000001</c:v>
                      </c:pt>
                      <c:pt idx="1073">
                        <c:v>-0.13494636000000002</c:v>
                      </c:pt>
                      <c:pt idx="1074">
                        <c:v>-0.12697083000000001</c:v>
                      </c:pt>
                      <c:pt idx="1075">
                        <c:v>-0.12858948000000001</c:v>
                      </c:pt>
                      <c:pt idx="1076">
                        <c:v>-0.12795183000000002</c:v>
                      </c:pt>
                      <c:pt idx="1077">
                        <c:v>-0.12678444</c:v>
                      </c:pt>
                      <c:pt idx="1078">
                        <c:v>-0.12731418</c:v>
                      </c:pt>
                      <c:pt idx="1079">
                        <c:v>-0.12667653000000001</c:v>
                      </c:pt>
                      <c:pt idx="1080">
                        <c:v>-0.12485187000000002</c:v>
                      </c:pt>
                      <c:pt idx="1081">
                        <c:v>-0.12505788000000001</c:v>
                      </c:pt>
                      <c:pt idx="1082">
                        <c:v>-0.12629393999999999</c:v>
                      </c:pt>
                      <c:pt idx="1083">
                        <c:v>-0.12569553</c:v>
                      </c:pt>
                      <c:pt idx="1084">
                        <c:v>-0.12650976</c:v>
                      </c:pt>
                      <c:pt idx="1085">
                        <c:v>-0.16095267000000002</c:v>
                      </c:pt>
                      <c:pt idx="1086">
                        <c:v>-0.11334474</c:v>
                      </c:pt>
                      <c:pt idx="1087">
                        <c:v>-0.12304683000000001</c:v>
                      </c:pt>
                      <c:pt idx="1088">
                        <c:v>-0.14446206</c:v>
                      </c:pt>
                      <c:pt idx="1089">
                        <c:v>-0.21531969000000001</c:v>
                      </c:pt>
                      <c:pt idx="1090">
                        <c:v>-0.19911356999999999</c:v>
                      </c:pt>
                      <c:pt idx="1091">
                        <c:v>-0.13532895</c:v>
                      </c:pt>
                      <c:pt idx="1092">
                        <c:v>-0.13467168000000002</c:v>
                      </c:pt>
                      <c:pt idx="1093">
                        <c:v>-0.14261778</c:v>
                      </c:pt>
                      <c:pt idx="1094">
                        <c:v>-0.13145400000000002</c:v>
                      </c:pt>
                      <c:pt idx="1095">
                        <c:v>-0.12252689999999999</c:v>
                      </c:pt>
                      <c:pt idx="1096">
                        <c:v>-0.12714741000000002</c:v>
                      </c:pt>
                      <c:pt idx="1097">
                        <c:v>-0.12644109000000001</c:v>
                      </c:pt>
                      <c:pt idx="1098">
                        <c:v>-0.12565629</c:v>
                      </c:pt>
                      <c:pt idx="1099">
                        <c:v>-0.12539142</c:v>
                      </c:pt>
                      <c:pt idx="1100">
                        <c:v>-0.12572496</c:v>
                      </c:pt>
                      <c:pt idx="1101">
                        <c:v>-0.1251756</c:v>
                      </c:pt>
                      <c:pt idx="1102">
                        <c:v>-0.19473831000000003</c:v>
                      </c:pt>
                      <c:pt idx="1103">
                        <c:v>-0.14702247000000002</c:v>
                      </c:pt>
                      <c:pt idx="1104">
                        <c:v>-0.11632698000000001</c:v>
                      </c:pt>
                      <c:pt idx="1105">
                        <c:v>-0.15811758000000001</c:v>
                      </c:pt>
                      <c:pt idx="1106">
                        <c:v>-0.21054222</c:v>
                      </c:pt>
                      <c:pt idx="1107">
                        <c:v>-0.20117367000000003</c:v>
                      </c:pt>
                      <c:pt idx="1108">
                        <c:v>-0.13800708</c:v>
                      </c:pt>
                      <c:pt idx="1109">
                        <c:v>-0.12082977</c:v>
                      </c:pt>
                      <c:pt idx="1110">
                        <c:v>-0.17027217000000003</c:v>
                      </c:pt>
                      <c:pt idx="1111">
                        <c:v>-0.20840364</c:v>
                      </c:pt>
                      <c:pt idx="1112">
                        <c:v>-0.15798024000000002</c:v>
                      </c:pt>
                      <c:pt idx="1113">
                        <c:v>-0.12425346000000001</c:v>
                      </c:pt>
                      <c:pt idx="1114">
                        <c:v>-0.12075129000000001</c:v>
                      </c:pt>
                      <c:pt idx="1115">
                        <c:v>-0.12889359</c:v>
                      </c:pt>
                      <c:pt idx="1116">
                        <c:v>-0.12658824000000002</c:v>
                      </c:pt>
                      <c:pt idx="1117">
                        <c:v>-0.12603888000000002</c:v>
                      </c:pt>
                      <c:pt idx="1118">
                        <c:v>-0.10845936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2240-436D-BC0F-32F7774B87F2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Input'!$W$1</c15:sqref>
                        </c15:formulaRef>
                      </c:ext>
                    </c:extLst>
                    <c:strCache>
                      <c:ptCount val="1"/>
                      <c:pt idx="0">
                        <c:v>ay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Input'!$T$2:$T$1124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1.9563999958336353E-2</c:v>
                      </c:pt>
                      <c:pt idx="2">
                        <c:v>3.6159000010229647E-2</c:v>
                      </c:pt>
                      <c:pt idx="3">
                        <c:v>5.6963999988511205E-2</c:v>
                      </c:pt>
                      <c:pt idx="4">
                        <c:v>8.1719000008888543E-2</c:v>
                      </c:pt>
                      <c:pt idx="5">
                        <c:v>9.5315000042319298E-2</c:v>
                      </c:pt>
                      <c:pt idx="6">
                        <c:v>0.11652799998410046</c:v>
                      </c:pt>
                      <c:pt idx="7">
                        <c:v>0.13519900001119822</c:v>
                      </c:pt>
                      <c:pt idx="8">
                        <c:v>0.16087699995841831</c:v>
                      </c:pt>
                      <c:pt idx="9">
                        <c:v>0.18141700001433492</c:v>
                      </c:pt>
                      <c:pt idx="10">
                        <c:v>0.20019400003366172</c:v>
                      </c:pt>
                      <c:pt idx="11">
                        <c:v>0.21545300004072487</c:v>
                      </c:pt>
                      <c:pt idx="12">
                        <c:v>0.23079199995845556</c:v>
                      </c:pt>
                      <c:pt idx="13">
                        <c:v>0.2609230000525713</c:v>
                      </c:pt>
                      <c:pt idx="14">
                        <c:v>0.27603299997281283</c:v>
                      </c:pt>
                      <c:pt idx="15">
                        <c:v>0.3010329999960959</c:v>
                      </c:pt>
                      <c:pt idx="16">
                        <c:v>0.31972799997311085</c:v>
                      </c:pt>
                      <c:pt idx="17">
                        <c:v>0.33597799995914102</c:v>
                      </c:pt>
                      <c:pt idx="18">
                        <c:v>0.35759000002872199</c:v>
                      </c:pt>
                      <c:pt idx="19">
                        <c:v>0.37765299994498491</c:v>
                      </c:pt>
                      <c:pt idx="20">
                        <c:v>0.39710800000466406</c:v>
                      </c:pt>
                      <c:pt idx="21">
                        <c:v>0.41665599995758384</c:v>
                      </c:pt>
                      <c:pt idx="22">
                        <c:v>0.43804300006013364</c:v>
                      </c:pt>
                      <c:pt idx="23">
                        <c:v>0.45675699994899333</c:v>
                      </c:pt>
                      <c:pt idx="24">
                        <c:v>0.47970499994698912</c:v>
                      </c:pt>
                      <c:pt idx="25">
                        <c:v>0.49705999996513128</c:v>
                      </c:pt>
                      <c:pt idx="26">
                        <c:v>0.51856400002725422</c:v>
                      </c:pt>
                      <c:pt idx="27">
                        <c:v>0.54057900002226233</c:v>
                      </c:pt>
                      <c:pt idx="28">
                        <c:v>0.55734399997163564</c:v>
                      </c:pt>
                      <c:pt idx="29">
                        <c:v>0.57929699996020645</c:v>
                      </c:pt>
                      <c:pt idx="30">
                        <c:v>0.59977099997922778</c:v>
                      </c:pt>
                      <c:pt idx="31">
                        <c:v>0.61553199996706098</c:v>
                      </c:pt>
                      <c:pt idx="32">
                        <c:v>0.63737200002651662</c:v>
                      </c:pt>
                      <c:pt idx="33">
                        <c:v>0.65854900004342198</c:v>
                      </c:pt>
                      <c:pt idx="34">
                        <c:v>0.66760799998883158</c:v>
                      </c:pt>
                      <c:pt idx="35">
                        <c:v>0.70031900005415082</c:v>
                      </c:pt>
                      <c:pt idx="36">
                        <c:v>0.71870199998375028</c:v>
                      </c:pt>
                      <c:pt idx="37">
                        <c:v>0.73884600005112588</c:v>
                      </c:pt>
                      <c:pt idx="38">
                        <c:v>0.75902100000530481</c:v>
                      </c:pt>
                      <c:pt idx="39">
                        <c:v>0.77910100005101413</c:v>
                      </c:pt>
                      <c:pt idx="40">
                        <c:v>0.79993099998682737</c:v>
                      </c:pt>
                      <c:pt idx="41">
                        <c:v>0.81429600005503744</c:v>
                      </c:pt>
                      <c:pt idx="42">
                        <c:v>0.83908199996221811</c:v>
                      </c:pt>
                      <c:pt idx="43">
                        <c:v>0.85952599998563528</c:v>
                      </c:pt>
                      <c:pt idx="44">
                        <c:v>0.87445000000298023</c:v>
                      </c:pt>
                      <c:pt idx="45">
                        <c:v>0.89508699998259544</c:v>
                      </c:pt>
                      <c:pt idx="46">
                        <c:v>0.91429800004698336</c:v>
                      </c:pt>
                      <c:pt idx="47">
                        <c:v>0.94034800003282726</c:v>
                      </c:pt>
                      <c:pt idx="48">
                        <c:v>0.95808699994813651</c:v>
                      </c:pt>
                      <c:pt idx="49">
                        <c:v>0.97596299997530878</c:v>
                      </c:pt>
                      <c:pt idx="50">
                        <c:v>1.0003639999777079</c:v>
                      </c:pt>
                      <c:pt idx="51">
                        <c:v>1.0176780000329018</c:v>
                      </c:pt>
                      <c:pt idx="52">
                        <c:v>1.0400709999958053</c:v>
                      </c:pt>
                      <c:pt idx="53">
                        <c:v>1.059497999958694</c:v>
                      </c:pt>
                      <c:pt idx="54">
                        <c:v>1.0803300000261515</c:v>
                      </c:pt>
                      <c:pt idx="55">
                        <c:v>1.0980759999947622</c:v>
                      </c:pt>
                      <c:pt idx="56">
                        <c:v>1.1205570000456646</c:v>
                      </c:pt>
                      <c:pt idx="57">
                        <c:v>1.1408250000094995</c:v>
                      </c:pt>
                      <c:pt idx="58">
                        <c:v>1.1609559999778867</c:v>
                      </c:pt>
                      <c:pt idx="59">
                        <c:v>1.1773840000387281</c:v>
                      </c:pt>
                      <c:pt idx="60">
                        <c:v>1.200942000024952</c:v>
                      </c:pt>
                      <c:pt idx="61">
                        <c:v>1.2181420000270009</c:v>
                      </c:pt>
                      <c:pt idx="62">
                        <c:v>1.2382610000204295</c:v>
                      </c:pt>
                      <c:pt idx="63">
                        <c:v>1.2563780000200495</c:v>
                      </c:pt>
                      <c:pt idx="64">
                        <c:v>1.2730310000479221</c:v>
                      </c:pt>
                      <c:pt idx="65">
                        <c:v>1.3016999999526888</c:v>
                      </c:pt>
                      <c:pt idx="66">
                        <c:v>1.3172239999985322</c:v>
                      </c:pt>
                      <c:pt idx="67">
                        <c:v>1.3370959999738261</c:v>
                      </c:pt>
                      <c:pt idx="68">
                        <c:v>1.3570749999489635</c:v>
                      </c:pt>
                      <c:pt idx="69">
                        <c:v>1.3771339999511838</c:v>
                      </c:pt>
                      <c:pt idx="70">
                        <c:v>1.3982049999758601</c:v>
                      </c:pt>
                      <c:pt idx="71">
                        <c:v>1.4208349999971688</c:v>
                      </c:pt>
                      <c:pt idx="72">
                        <c:v>1.4375699999509379</c:v>
                      </c:pt>
                      <c:pt idx="73">
                        <c:v>1.4597910000011325</c:v>
                      </c:pt>
                      <c:pt idx="74">
                        <c:v>1.4777110000140965</c:v>
                      </c:pt>
                      <c:pt idx="75">
                        <c:v>1.49759299994912</c:v>
                      </c:pt>
                      <c:pt idx="76">
                        <c:v>1.5128290000138804</c:v>
                      </c:pt>
                      <c:pt idx="77">
                        <c:v>1.5384360000025481</c:v>
                      </c:pt>
                      <c:pt idx="78">
                        <c:v>1.5585229999851435</c:v>
                      </c:pt>
                      <c:pt idx="79">
                        <c:v>1.5794140000361949</c:v>
                      </c:pt>
                      <c:pt idx="80">
                        <c:v>1.5950850000372157</c:v>
                      </c:pt>
                      <c:pt idx="81">
                        <c:v>1.6198589999694377</c:v>
                      </c:pt>
                      <c:pt idx="82">
                        <c:v>1.6334839999908581</c:v>
                      </c:pt>
                      <c:pt idx="83">
                        <c:v>1.6539790000533685</c:v>
                      </c:pt>
                      <c:pt idx="84">
                        <c:v>1.6791039999807253</c:v>
                      </c:pt>
                      <c:pt idx="85">
                        <c:v>1.6941850000293925</c:v>
                      </c:pt>
                      <c:pt idx="86">
                        <c:v>1.7199150000233203</c:v>
                      </c:pt>
                      <c:pt idx="87">
                        <c:v>1.7348090000450611</c:v>
                      </c:pt>
                      <c:pt idx="88">
                        <c:v>1.7599459999473765</c:v>
                      </c:pt>
                      <c:pt idx="89">
                        <c:v>1.7692289999686182</c:v>
                      </c:pt>
                      <c:pt idx="90">
                        <c:v>1.8008499999996275</c:v>
                      </c:pt>
                      <c:pt idx="91">
                        <c:v>1.8199289999902248</c:v>
                      </c:pt>
                      <c:pt idx="92">
                        <c:v>1.8306630000006407</c:v>
                      </c:pt>
                      <c:pt idx="93">
                        <c:v>1.8550660000182688</c:v>
                      </c:pt>
                      <c:pt idx="94">
                        <c:v>1.8752830000594258</c:v>
                      </c:pt>
                      <c:pt idx="95">
                        <c:v>1.895213000010699</c:v>
                      </c:pt>
                      <c:pt idx="96">
                        <c:v>1.9197870000498369</c:v>
                      </c:pt>
                      <c:pt idx="97">
                        <c:v>1.9353180000325665</c:v>
                      </c:pt>
                      <c:pt idx="98">
                        <c:v>1.9613520000129938</c:v>
                      </c:pt>
                      <c:pt idx="99">
                        <c:v>1.9765840000472963</c:v>
                      </c:pt>
                      <c:pt idx="100">
                        <c:v>1.9987800000235438</c:v>
                      </c:pt>
                      <c:pt idx="101">
                        <c:v>2.0215359999565408</c:v>
                      </c:pt>
                      <c:pt idx="102">
                        <c:v>2.0409470000304282</c:v>
                      </c:pt>
                      <c:pt idx="103">
                        <c:v>2.0606449999613687</c:v>
                      </c:pt>
                      <c:pt idx="104">
                        <c:v>2.0784840000560507</c:v>
                      </c:pt>
                      <c:pt idx="105">
                        <c:v>2.0982830000575632</c:v>
                      </c:pt>
                      <c:pt idx="106">
                        <c:v>2.1169859999790788</c:v>
                      </c:pt>
                      <c:pt idx="107">
                        <c:v>2.1398549999576062</c:v>
                      </c:pt>
                      <c:pt idx="108">
                        <c:v>2.1563150000292808</c:v>
                      </c:pt>
                      <c:pt idx="109">
                        <c:v>2.1768330000340939</c:v>
                      </c:pt>
                      <c:pt idx="110">
                        <c:v>2.1938620000146329</c:v>
                      </c:pt>
                      <c:pt idx="111">
                        <c:v>2.217049999977462</c:v>
                      </c:pt>
                      <c:pt idx="112">
                        <c:v>2.2374840000411496</c:v>
                      </c:pt>
                      <c:pt idx="113">
                        <c:v>2.2536959999706596</c:v>
                      </c:pt>
                      <c:pt idx="114">
                        <c:v>2.2817140000406653</c:v>
                      </c:pt>
                      <c:pt idx="115">
                        <c:v>2.2981060000602156</c:v>
                      </c:pt>
                      <c:pt idx="116">
                        <c:v>2.3176270000403747</c:v>
                      </c:pt>
                      <c:pt idx="117">
                        <c:v>2.3403809999581426</c:v>
                      </c:pt>
                      <c:pt idx="118">
                        <c:v>2.3574260000605136</c:v>
                      </c:pt>
                      <c:pt idx="119">
                        <c:v>2.3779189999913797</c:v>
                      </c:pt>
                      <c:pt idx="120">
                        <c:v>2.3985589999938384</c:v>
                      </c:pt>
                      <c:pt idx="121">
                        <c:v>2.4186729999491945</c:v>
                      </c:pt>
                      <c:pt idx="122">
                        <c:v>2.4433170000556856</c:v>
                      </c:pt>
                      <c:pt idx="123">
                        <c:v>2.4601069999625906</c:v>
                      </c:pt>
                      <c:pt idx="124">
                        <c:v>2.4782869999762625</c:v>
                      </c:pt>
                      <c:pt idx="125">
                        <c:v>2.499824000056833</c:v>
                      </c:pt>
                      <c:pt idx="126">
                        <c:v>2.5134049999760464</c:v>
                      </c:pt>
                      <c:pt idx="127">
                        <c:v>2.5388850000454113</c:v>
                      </c:pt>
                      <c:pt idx="128">
                        <c:v>2.554041999974288</c:v>
                      </c:pt>
                      <c:pt idx="129">
                        <c:v>2.5800919999601319</c:v>
                      </c:pt>
                      <c:pt idx="130">
                        <c:v>2.6000139999669045</c:v>
                      </c:pt>
                      <c:pt idx="131">
                        <c:v>2.6149969999678433</c:v>
                      </c:pt>
                      <c:pt idx="132">
                        <c:v>2.6399939999682829</c:v>
                      </c:pt>
                      <c:pt idx="133">
                        <c:v>2.6505810000235215</c:v>
                      </c:pt>
                      <c:pt idx="134">
                        <c:v>2.6801719999639317</c:v>
                      </c:pt>
                      <c:pt idx="135">
                        <c:v>2.6892350000562146</c:v>
                      </c:pt>
                      <c:pt idx="136">
                        <c:v>2.7199760000221431</c:v>
                      </c:pt>
                      <c:pt idx="137">
                        <c:v>2.7399689999874681</c:v>
                      </c:pt>
                      <c:pt idx="138">
                        <c:v>2.7497059999732301</c:v>
                      </c:pt>
                      <c:pt idx="139">
                        <c:v>2.7756199999712408</c:v>
                      </c:pt>
                      <c:pt idx="140">
                        <c:v>2.7916589999804273</c:v>
                      </c:pt>
                      <c:pt idx="141">
                        <c:v>2.8166660000570118</c:v>
                      </c:pt>
                      <c:pt idx="142">
                        <c:v>2.8356640000129119</c:v>
                      </c:pt>
                      <c:pt idx="143">
                        <c:v>2.8554289999883622</c:v>
                      </c:pt>
                      <c:pt idx="144">
                        <c:v>2.8780519999563694</c:v>
                      </c:pt>
                      <c:pt idx="145">
                        <c:v>2.8957399999490008</c:v>
                      </c:pt>
                      <c:pt idx="146">
                        <c:v>2.9175410000607371</c:v>
                      </c:pt>
                      <c:pt idx="147">
                        <c:v>2.9359229999827221</c:v>
                      </c:pt>
                      <c:pt idx="148">
                        <c:v>2.9560419999761507</c:v>
                      </c:pt>
                      <c:pt idx="149">
                        <c:v>2.9769930000184104</c:v>
                      </c:pt>
                      <c:pt idx="150">
                        <c:v>2.9972680000355467</c:v>
                      </c:pt>
                      <c:pt idx="151">
                        <c:v>3.0124549999600276</c:v>
                      </c:pt>
                      <c:pt idx="152">
                        <c:v>3.0366609999909997</c:v>
                      </c:pt>
                      <c:pt idx="153">
                        <c:v>3.0607030000537634</c:v>
                      </c:pt>
                      <c:pt idx="154">
                        <c:v>3.081607999978587</c:v>
                      </c:pt>
                      <c:pt idx="155">
                        <c:v>3.096817999961786</c:v>
                      </c:pt>
                      <c:pt idx="156">
                        <c:v>3.1123780000489205</c:v>
                      </c:pt>
                      <c:pt idx="157">
                        <c:v>3.1377489999867976</c:v>
                      </c:pt>
                      <c:pt idx="158">
                        <c:v>3.1620119999861345</c:v>
                      </c:pt>
                      <c:pt idx="159">
                        <c:v>3.1787160000531003</c:v>
                      </c:pt>
                      <c:pt idx="160">
                        <c:v>3.1976929999655113</c:v>
                      </c:pt>
                      <c:pt idx="161">
                        <c:v>3.217534999945201</c:v>
                      </c:pt>
                      <c:pt idx="162">
                        <c:v>3.2402080000611022</c:v>
                      </c:pt>
                      <c:pt idx="163">
                        <c:v>3.2590730000520125</c:v>
                      </c:pt>
                      <c:pt idx="164">
                        <c:v>3.2737450000131503</c:v>
                      </c:pt>
                      <c:pt idx="165">
                        <c:v>3.298462999984622</c:v>
                      </c:pt>
                      <c:pt idx="166">
                        <c:v>3.3203539999667555</c:v>
                      </c:pt>
                      <c:pt idx="167">
                        <c:v>3.3330629999982193</c:v>
                      </c:pt>
                      <c:pt idx="168">
                        <c:v>3.3590489999623969</c:v>
                      </c:pt>
                      <c:pt idx="169">
                        <c:v>3.3684509999584407</c:v>
                      </c:pt>
                      <c:pt idx="170">
                        <c:v>3.3989389999769628</c:v>
                      </c:pt>
                      <c:pt idx="171">
                        <c:v>3.4189079999923706</c:v>
                      </c:pt>
                      <c:pt idx="172">
                        <c:v>3.4370099999941885</c:v>
                      </c:pt>
                      <c:pt idx="173">
                        <c:v>3.4592669999692589</c:v>
                      </c:pt>
                      <c:pt idx="174">
                        <c:v>3.4738849999848753</c:v>
                      </c:pt>
                      <c:pt idx="175">
                        <c:v>3.4990659999893978</c:v>
                      </c:pt>
                      <c:pt idx="176">
                        <c:v>3.5199540000176057</c:v>
                      </c:pt>
                      <c:pt idx="177">
                        <c:v>3.5358130000531673</c:v>
                      </c:pt>
                      <c:pt idx="178">
                        <c:v>3.560689999954775</c:v>
                      </c:pt>
                      <c:pt idx="179">
                        <c:v>3.579937000060454</c:v>
                      </c:pt>
                      <c:pt idx="180">
                        <c:v>3.5947300000116229</c:v>
                      </c:pt>
                      <c:pt idx="181">
                        <c:v>3.6156620000256225</c:v>
                      </c:pt>
                      <c:pt idx="182">
                        <c:v>3.6407449999824166</c:v>
                      </c:pt>
                      <c:pt idx="183">
                        <c:v>3.6617049999767914</c:v>
                      </c:pt>
                      <c:pt idx="184">
                        <c:v>3.6759389999788254</c:v>
                      </c:pt>
                      <c:pt idx="185">
                        <c:v>3.7003740000072867</c:v>
                      </c:pt>
                      <c:pt idx="186">
                        <c:v>3.7108030000235885</c:v>
                      </c:pt>
                      <c:pt idx="187">
                        <c:v>3.7396650000009686</c:v>
                      </c:pt>
                      <c:pt idx="188">
                        <c:v>3.7608539999928325</c:v>
                      </c:pt>
                      <c:pt idx="189">
                        <c:v>3.7809330000309274</c:v>
                      </c:pt>
                      <c:pt idx="190">
                        <c:v>3.7928100000135601</c:v>
                      </c:pt>
                      <c:pt idx="191">
                        <c:v>3.816380999982357</c:v>
                      </c:pt>
                      <c:pt idx="192">
                        <c:v>3.8316750000230968</c:v>
                      </c:pt>
                      <c:pt idx="193">
                        <c:v>3.8584699999773875</c:v>
                      </c:pt>
                      <c:pt idx="194">
                        <c:v>3.8765310000162572</c:v>
                      </c:pt>
                      <c:pt idx="195">
                        <c:v>3.9011620000237599</c:v>
                      </c:pt>
                      <c:pt idx="196">
                        <c:v>3.9168259999714792</c:v>
                      </c:pt>
                      <c:pt idx="197">
                        <c:v>3.9338310000021011</c:v>
                      </c:pt>
                      <c:pt idx="198">
                        <c:v>3.9567779999924824</c:v>
                      </c:pt>
                      <c:pt idx="199">
                        <c:v>3.9779159999452531</c:v>
                      </c:pt>
                      <c:pt idx="200">
                        <c:v>3.9979149999562651</c:v>
                      </c:pt>
                      <c:pt idx="201">
                        <c:v>4.0167750000255182</c:v>
                      </c:pt>
                      <c:pt idx="202">
                        <c:v>4.0324310000287369</c:v>
                      </c:pt>
                      <c:pt idx="203">
                        <c:v>4.0609699999913573</c:v>
                      </c:pt>
                      <c:pt idx="204">
                        <c:v>4.0788310000207275</c:v>
                      </c:pt>
                      <c:pt idx="205">
                        <c:v>4.0982830000575632</c:v>
                      </c:pt>
                      <c:pt idx="206">
                        <c:v>4.117435000021942</c:v>
                      </c:pt>
                      <c:pt idx="207">
                        <c:v>4.1376389999641106</c:v>
                      </c:pt>
                      <c:pt idx="208">
                        <c:v>4.1609389999648556</c:v>
                      </c:pt>
                      <c:pt idx="209">
                        <c:v>4.1806189999915659</c:v>
                      </c:pt>
                      <c:pt idx="210">
                        <c:v>4.1918849999783561</c:v>
                      </c:pt>
                      <c:pt idx="211">
                        <c:v>4.2195150000043213</c:v>
                      </c:pt>
                      <c:pt idx="212">
                        <c:v>4.2387109999544919</c:v>
                      </c:pt>
                      <c:pt idx="213">
                        <c:v>4.2538530000019819</c:v>
                      </c:pt>
                      <c:pt idx="214">
                        <c:v>4.2799090000335127</c:v>
                      </c:pt>
                      <c:pt idx="215">
                        <c:v>4.3002130000386387</c:v>
                      </c:pt>
                      <c:pt idx="216">
                        <c:v>4.3188670000527054</c:v>
                      </c:pt>
                      <c:pt idx="217">
                        <c:v>4.3393990000477061</c:v>
                      </c:pt>
                      <c:pt idx="218">
                        <c:v>4.3597229999722913</c:v>
                      </c:pt>
                      <c:pt idx="219">
                        <c:v>4.3796350000193343</c:v>
                      </c:pt>
                      <c:pt idx="220">
                        <c:v>4.4017689999891445</c:v>
                      </c:pt>
                      <c:pt idx="221">
                        <c:v>4.4201459999894723</c:v>
                      </c:pt>
                      <c:pt idx="222">
                        <c:v>4.4409740000264719</c:v>
                      </c:pt>
                      <c:pt idx="223">
                        <c:v>4.4558569999644533</c:v>
                      </c:pt>
                      <c:pt idx="224">
                        <c:v>4.4798370000207797</c:v>
                      </c:pt>
                      <c:pt idx="225">
                        <c:v>4.4971849999856204</c:v>
                      </c:pt>
                      <c:pt idx="226">
                        <c:v>4.5149039999814704</c:v>
                      </c:pt>
                      <c:pt idx="227">
                        <c:v>4.5362479999894276</c:v>
                      </c:pt>
                      <c:pt idx="228">
                        <c:v>4.5607280000112951</c:v>
                      </c:pt>
                      <c:pt idx="229">
                        <c:v>4.5755409999983385</c:v>
                      </c:pt>
                      <c:pt idx="230">
                        <c:v>4.6004220000468194</c:v>
                      </c:pt>
                      <c:pt idx="231">
                        <c:v>4.6171270000049844</c:v>
                      </c:pt>
                      <c:pt idx="232">
                        <c:v>4.6363140000030398</c:v>
                      </c:pt>
                      <c:pt idx="233">
                        <c:v>4.6604839999927208</c:v>
                      </c:pt>
                      <c:pt idx="234">
                        <c:v>4.6805640000384301</c:v>
                      </c:pt>
                      <c:pt idx="235">
                        <c:v>4.6960709999548271</c:v>
                      </c:pt>
                      <c:pt idx="236">
                        <c:v>4.7201290000230074</c:v>
                      </c:pt>
                      <c:pt idx="237">
                        <c:v>4.7367689999518916</c:v>
                      </c:pt>
                      <c:pt idx="238">
                        <c:v>4.7583550000563264</c:v>
                      </c:pt>
                      <c:pt idx="239">
                        <c:v>4.7792350000236183</c:v>
                      </c:pt>
                      <c:pt idx="240">
                        <c:v>4.7965029999613762</c:v>
                      </c:pt>
                      <c:pt idx="241">
                        <c:v>4.8187799999723211</c:v>
                      </c:pt>
                      <c:pt idx="242">
                        <c:v>4.8381079999962822</c:v>
                      </c:pt>
                      <c:pt idx="243">
                        <c:v>4.860850999946706</c:v>
                      </c:pt>
                      <c:pt idx="244">
                        <c:v>4.8770700000459328</c:v>
                      </c:pt>
                      <c:pt idx="245">
                        <c:v>4.8998679999494925</c:v>
                      </c:pt>
                      <c:pt idx="246">
                        <c:v>4.9182550000259653</c:v>
                      </c:pt>
                      <c:pt idx="247">
                        <c:v>4.9375709999585524</c:v>
                      </c:pt>
                      <c:pt idx="248">
                        <c:v>4.9575810000533238</c:v>
                      </c:pt>
                      <c:pt idx="249">
                        <c:v>4.9739599999738857</c:v>
                      </c:pt>
                      <c:pt idx="250">
                        <c:v>4.9985830000368878</c:v>
                      </c:pt>
                      <c:pt idx="251">
                        <c:v>5.020498999976553</c:v>
                      </c:pt>
                      <c:pt idx="252">
                        <c:v>5.0387859999900684</c:v>
                      </c:pt>
                      <c:pt idx="253">
                        <c:v>5.0586830000393093</c:v>
                      </c:pt>
                      <c:pt idx="254">
                        <c:v>5.0803170000435784</c:v>
                      </c:pt>
                      <c:pt idx="255">
                        <c:v>5.1003529999870807</c:v>
                      </c:pt>
                      <c:pt idx="256">
                        <c:v>5.1097049999516457</c:v>
                      </c:pt>
                      <c:pt idx="257">
                        <c:v>5.1333990000421181</c:v>
                      </c:pt>
                      <c:pt idx="258">
                        <c:v>5.1597980000078678</c:v>
                      </c:pt>
                      <c:pt idx="259">
                        <c:v>5.1796839999733493</c:v>
                      </c:pt>
                      <c:pt idx="260">
                        <c:v>5.1941120000556111</c:v>
                      </c:pt>
                      <c:pt idx="261">
                        <c:v>5.2189899999648333</c:v>
                      </c:pt>
                      <c:pt idx="262">
                        <c:v>5.239471000037156</c:v>
                      </c:pt>
                      <c:pt idx="263">
                        <c:v>5.2566489999881014</c:v>
                      </c:pt>
                      <c:pt idx="264">
                        <c:v>5.2799009999725968</c:v>
                      </c:pt>
                      <c:pt idx="265">
                        <c:v>5.2993809999898076</c:v>
                      </c:pt>
                      <c:pt idx="266">
                        <c:v>5.3168880000011995</c:v>
                      </c:pt>
                      <c:pt idx="267">
                        <c:v>5.3407260000240058</c:v>
                      </c:pt>
                      <c:pt idx="268">
                        <c:v>5.3601849999977276</c:v>
                      </c:pt>
                      <c:pt idx="269">
                        <c:v>5.3801209999946877</c:v>
                      </c:pt>
                      <c:pt idx="270">
                        <c:v>5.3987389999674633</c:v>
                      </c:pt>
                      <c:pt idx="271">
                        <c:v>5.4152930000564083</c:v>
                      </c:pt>
                      <c:pt idx="272">
                        <c:v>5.4407460000365973</c:v>
                      </c:pt>
                      <c:pt idx="273">
                        <c:v>5.4509710000129417</c:v>
                      </c:pt>
                      <c:pt idx="274">
                        <c:v>5.4810650000581518</c:v>
                      </c:pt>
                      <c:pt idx="275">
                        <c:v>5.4984560000011697</c:v>
                      </c:pt>
                      <c:pt idx="276">
                        <c:v>5.5163669999456033</c:v>
                      </c:pt>
                      <c:pt idx="277">
                        <c:v>5.5392909999936819</c:v>
                      </c:pt>
                      <c:pt idx="278">
                        <c:v>5.5568440000060946</c:v>
                      </c:pt>
                      <c:pt idx="279">
                        <c:v>5.573441999964416</c:v>
                      </c:pt>
                      <c:pt idx="280">
                        <c:v>5.600021000020206</c:v>
                      </c:pt>
                      <c:pt idx="281">
                        <c:v>5.6167040000436828</c:v>
                      </c:pt>
                      <c:pt idx="282">
                        <c:v>5.6382679999805987</c:v>
                      </c:pt>
                      <c:pt idx="283">
                        <c:v>5.6593009999487549</c:v>
                      </c:pt>
                      <c:pt idx="284">
                        <c:v>5.6794579999987036</c:v>
                      </c:pt>
                      <c:pt idx="285">
                        <c:v>5.6976209999993443</c:v>
                      </c:pt>
                      <c:pt idx="286">
                        <c:v>5.7127790000522509</c:v>
                      </c:pt>
                      <c:pt idx="287">
                        <c:v>5.7399809999624267</c:v>
                      </c:pt>
                      <c:pt idx="288">
                        <c:v>5.7601349999895319</c:v>
                      </c:pt>
                      <c:pt idx="289">
                        <c:v>5.7777220000280067</c:v>
                      </c:pt>
                      <c:pt idx="290">
                        <c:v>5.7992360000498593</c:v>
                      </c:pt>
                      <c:pt idx="291">
                        <c:v>5.8124590000370517</c:v>
                      </c:pt>
                      <c:pt idx="292">
                        <c:v>5.8373889999929816</c:v>
                      </c:pt>
                      <c:pt idx="293">
                        <c:v>5.8574700000463054</c:v>
                      </c:pt>
                      <c:pt idx="294">
                        <c:v>5.8795029999455437</c:v>
                      </c:pt>
                      <c:pt idx="295">
                        <c:v>5.8999240000266582</c:v>
                      </c:pt>
                      <c:pt idx="296">
                        <c:v>5.9179820000426844</c:v>
                      </c:pt>
                      <c:pt idx="297">
                        <c:v>5.9385479999473318</c:v>
                      </c:pt>
                      <c:pt idx="298">
                        <c:v>5.9598919999552891</c:v>
                      </c:pt>
                      <c:pt idx="299">
                        <c:v>5.9781189999775961</c:v>
                      </c:pt>
                      <c:pt idx="300">
                        <c:v>5.9979550000280142</c:v>
                      </c:pt>
                      <c:pt idx="301">
                        <c:v>6.0156369999749586</c:v>
                      </c:pt>
                      <c:pt idx="302">
                        <c:v>6.0387750000227243</c:v>
                      </c:pt>
                      <c:pt idx="303">
                        <c:v>6.0593309999676421</c:v>
                      </c:pt>
                      <c:pt idx="304">
                        <c:v>6.0795530000468716</c:v>
                      </c:pt>
                      <c:pt idx="305">
                        <c:v>6.1007570000365376</c:v>
                      </c:pt>
                      <c:pt idx="306">
                        <c:v>6.1151890000328422</c:v>
                      </c:pt>
                      <c:pt idx="307">
                        <c:v>6.1361190000316128</c:v>
                      </c:pt>
                      <c:pt idx="308">
                        <c:v>6.1547060000011697</c:v>
                      </c:pt>
                      <c:pt idx="309">
                        <c:v>6.1809420000063255</c:v>
                      </c:pt>
                      <c:pt idx="310">
                        <c:v>6.200453000026755</c:v>
                      </c:pt>
                      <c:pt idx="311">
                        <c:v>6.2197689999593422</c:v>
                      </c:pt>
                      <c:pt idx="312">
                        <c:v>6.2349519999697804</c:v>
                      </c:pt>
                      <c:pt idx="313">
                        <c:v>6.2507710000500083</c:v>
                      </c:pt>
                      <c:pt idx="314">
                        <c:v>6.2799880000529811</c:v>
                      </c:pt>
                      <c:pt idx="315">
                        <c:v>6.2969730000477284</c:v>
                      </c:pt>
                      <c:pt idx="316">
                        <c:v>6.3155729999998584</c:v>
                      </c:pt>
                      <c:pt idx="317">
                        <c:v>6.3354599999729544</c:v>
                      </c:pt>
                      <c:pt idx="318">
                        <c:v>6.3610340000595897</c:v>
                      </c:pt>
                      <c:pt idx="319">
                        <c:v>6.3804719999898225</c:v>
                      </c:pt>
                      <c:pt idx="320">
                        <c:v>6.4010420000413433</c:v>
                      </c:pt>
                      <c:pt idx="321">
                        <c:v>6.42107899999246</c:v>
                      </c:pt>
                      <c:pt idx="322">
                        <c:v>6.4373700000578538</c:v>
                      </c:pt>
                      <c:pt idx="323">
                        <c:v>6.4567970000207424</c:v>
                      </c:pt>
                      <c:pt idx="324">
                        <c:v>6.4771559999790043</c:v>
                      </c:pt>
                      <c:pt idx="325">
                        <c:v>6.4933050000108778</c:v>
                      </c:pt>
                      <c:pt idx="326">
                        <c:v>6.5176910000154749</c:v>
                      </c:pt>
                      <c:pt idx="327">
                        <c:v>6.5365839999867603</c:v>
                      </c:pt>
                      <c:pt idx="328">
                        <c:v>6.5573830000357702</c:v>
                      </c:pt>
                      <c:pt idx="329">
                        <c:v>6.5778799999970943</c:v>
                      </c:pt>
                      <c:pt idx="330">
                        <c:v>6.5993220000527799</c:v>
                      </c:pt>
                      <c:pt idx="331">
                        <c:v>6.6187879999633878</c:v>
                      </c:pt>
                      <c:pt idx="332">
                        <c:v>6.6401580000529066</c:v>
                      </c:pt>
                      <c:pt idx="333">
                        <c:v>6.6578679999802262</c:v>
                      </c:pt>
                      <c:pt idx="334">
                        <c:v>6.679046000004746</c:v>
                      </c:pt>
                      <c:pt idx="335">
                        <c:v>6.6974209999898449</c:v>
                      </c:pt>
                      <c:pt idx="336">
                        <c:v>6.7192130000330508</c:v>
                      </c:pt>
                      <c:pt idx="337">
                        <c:v>6.7390809999778867</c:v>
                      </c:pt>
                      <c:pt idx="338">
                        <c:v>6.7588580000447109</c:v>
                      </c:pt>
                      <c:pt idx="339">
                        <c:v>6.7783060000510886</c:v>
                      </c:pt>
                      <c:pt idx="340">
                        <c:v>6.8008909999625757</c:v>
                      </c:pt>
                      <c:pt idx="341">
                        <c:v>6.8132469999836758</c:v>
                      </c:pt>
                      <c:pt idx="342">
                        <c:v>6.8337850000243634</c:v>
                      </c:pt>
                      <c:pt idx="343">
                        <c:v>6.8565670000389218</c:v>
                      </c:pt>
                      <c:pt idx="344">
                        <c:v>6.8832979999715462</c:v>
                      </c:pt>
                      <c:pt idx="345">
                        <c:v>6.8969959999667481</c:v>
                      </c:pt>
                      <c:pt idx="346">
                        <c:v>6.9180369999958202</c:v>
                      </c:pt>
                      <c:pt idx="347">
                        <c:v>6.9392089999746531</c:v>
                      </c:pt>
                      <c:pt idx="348">
                        <c:v>6.9594470000592992</c:v>
                      </c:pt>
                      <c:pt idx="349">
                        <c:v>6.9790430000284687</c:v>
                      </c:pt>
                      <c:pt idx="350">
                        <c:v>6.9976709999609739</c:v>
                      </c:pt>
                      <c:pt idx="351">
                        <c:v>7.0195610000519082</c:v>
                      </c:pt>
                      <c:pt idx="352">
                        <c:v>7.0393919999478385</c:v>
                      </c:pt>
                      <c:pt idx="353">
                        <c:v>7.0502090000081807</c:v>
                      </c:pt>
                      <c:pt idx="354">
                        <c:v>7.0795399999478832</c:v>
                      </c:pt>
                      <c:pt idx="355">
                        <c:v>7.0999120000051335</c:v>
                      </c:pt>
                      <c:pt idx="356">
                        <c:v>7.1177560000214726</c:v>
                      </c:pt>
                      <c:pt idx="357">
                        <c:v>7.1405690000392497</c:v>
                      </c:pt>
                      <c:pt idx="358">
                        <c:v>7.1560270000481978</c:v>
                      </c:pt>
                      <c:pt idx="359">
                        <c:v>7.1759280000114813</c:v>
                      </c:pt>
                      <c:pt idx="360">
                        <c:v>7.1992160000372678</c:v>
                      </c:pt>
                      <c:pt idx="361">
                        <c:v>7.2153410000028089</c:v>
                      </c:pt>
                      <c:pt idx="362">
                        <c:v>7.2405819999985397</c:v>
                      </c:pt>
                      <c:pt idx="363">
                        <c:v>7.2567500000586733</c:v>
                      </c:pt>
                      <c:pt idx="364">
                        <c:v>7.2824239999754354</c:v>
                      </c:pt>
                      <c:pt idx="365">
                        <c:v>7.2965150000527501</c:v>
                      </c:pt>
                      <c:pt idx="366">
                        <c:v>7.3208909999812022</c:v>
                      </c:pt>
                      <c:pt idx="367">
                        <c:v>7.3357710000127554</c:v>
                      </c:pt>
                      <c:pt idx="368">
                        <c:v>7.3521279999986291</c:v>
                      </c:pt>
                      <c:pt idx="369">
                        <c:v>7.3783330000005662</c:v>
                      </c:pt>
                      <c:pt idx="370">
                        <c:v>7.396870999946259</c:v>
                      </c:pt>
                      <c:pt idx="371">
                        <c:v>7.4204690000042319</c:v>
                      </c:pt>
                      <c:pt idx="372">
                        <c:v>7.4365759999491274</c:v>
                      </c:pt>
                      <c:pt idx="373">
                        <c:v>7.4569469999987632</c:v>
                      </c:pt>
                      <c:pt idx="374">
                        <c:v>7.480995999998413</c:v>
                      </c:pt>
                      <c:pt idx="375">
                        <c:v>7.4981279999483377</c:v>
                      </c:pt>
                      <c:pt idx="376">
                        <c:v>7.5166810000082478</c:v>
                      </c:pt>
                      <c:pt idx="377">
                        <c:v>7.5380819999845698</c:v>
                      </c:pt>
                      <c:pt idx="378">
                        <c:v>7.5604440000606701</c:v>
                      </c:pt>
                      <c:pt idx="379">
                        <c:v>7.577424000017345</c:v>
                      </c:pt>
                      <c:pt idx="380">
                        <c:v>7.5974029999924824</c:v>
                      </c:pt>
                      <c:pt idx="381">
                        <c:v>7.618030000012368</c:v>
                      </c:pt>
                      <c:pt idx="382">
                        <c:v>7.6398220000555739</c:v>
                      </c:pt>
                      <c:pt idx="383">
                        <c:v>7.6593720000237226</c:v>
                      </c:pt>
                      <c:pt idx="384">
                        <c:v>7.6802479999605566</c:v>
                      </c:pt>
                      <c:pt idx="385">
                        <c:v>7.6985270000295714</c:v>
                      </c:pt>
                      <c:pt idx="386">
                        <c:v>7.7202119999565184</c:v>
                      </c:pt>
                      <c:pt idx="387">
                        <c:v>7.736648999969475</c:v>
                      </c:pt>
                      <c:pt idx="388">
                        <c:v>7.753599000046961</c:v>
                      </c:pt>
                      <c:pt idx="389">
                        <c:v>7.7812139999587089</c:v>
                      </c:pt>
                      <c:pt idx="390">
                        <c:v>7.7996030000504106</c:v>
                      </c:pt>
                      <c:pt idx="391">
                        <c:v>7.8198789999587461</c:v>
                      </c:pt>
                      <c:pt idx="392">
                        <c:v>7.8341840000357479</c:v>
                      </c:pt>
                      <c:pt idx="393">
                        <c:v>7.8592339999740943</c:v>
                      </c:pt>
                      <c:pt idx="394">
                        <c:v>7.8805690000299364</c:v>
                      </c:pt>
                      <c:pt idx="395">
                        <c:v>7.9004839999834076</c:v>
                      </c:pt>
                      <c:pt idx="396">
                        <c:v>7.919376999954693</c:v>
                      </c:pt>
                      <c:pt idx="397">
                        <c:v>7.9397520000347868</c:v>
                      </c:pt>
                      <c:pt idx="398">
                        <c:v>7.9580640000058338</c:v>
                      </c:pt>
                      <c:pt idx="399">
                        <c:v>7.9751369999721646</c:v>
                      </c:pt>
                      <c:pt idx="400">
                        <c:v>7.9994599999627098</c:v>
                      </c:pt>
                      <c:pt idx="401">
                        <c:v>8.0199090000241995</c:v>
                      </c:pt>
                      <c:pt idx="402">
                        <c:v>8.0406070000026375</c:v>
                      </c:pt>
                      <c:pt idx="403">
                        <c:v>8.0615299999481067</c:v>
                      </c:pt>
                      <c:pt idx="404">
                        <c:v>8.0777839999645948</c:v>
                      </c:pt>
                      <c:pt idx="405">
                        <c:v>8.098225999972783</c:v>
                      </c:pt>
                      <c:pt idx="406">
                        <c:v>8.1155159999616444</c:v>
                      </c:pt>
                      <c:pt idx="407">
                        <c:v>8.1409680000506341</c:v>
                      </c:pt>
                      <c:pt idx="408">
                        <c:v>8.1584980000043288</c:v>
                      </c:pt>
                      <c:pt idx="409">
                        <c:v>8.1808179999934509</c:v>
                      </c:pt>
                      <c:pt idx="410">
                        <c:v>8.1966209999518469</c:v>
                      </c:pt>
                      <c:pt idx="411">
                        <c:v>8.2160989999538288</c:v>
                      </c:pt>
                      <c:pt idx="412">
                        <c:v>8.238855000003241</c:v>
                      </c:pt>
                      <c:pt idx="413">
                        <c:v>8.2574859999585897</c:v>
                      </c:pt>
                      <c:pt idx="414">
                        <c:v>8.2775039999978617</c:v>
                      </c:pt>
                      <c:pt idx="415">
                        <c:v>8.2980400000233203</c:v>
                      </c:pt>
                      <c:pt idx="416">
                        <c:v>8.3172110000159591</c:v>
                      </c:pt>
                      <c:pt idx="417">
                        <c:v>8.340059999958612</c:v>
                      </c:pt>
                      <c:pt idx="418">
                        <c:v>8.3574500000104308</c:v>
                      </c:pt>
                      <c:pt idx="419">
                        <c:v>8.37621300003957</c:v>
                      </c:pt>
                      <c:pt idx="420">
                        <c:v>8.3990550000453368</c:v>
                      </c:pt>
                      <c:pt idx="421">
                        <c:v>8.4175340000074357</c:v>
                      </c:pt>
                      <c:pt idx="422">
                        <c:v>8.4379839999601245</c:v>
                      </c:pt>
                      <c:pt idx="423">
                        <c:v>8.4603679999709129</c:v>
                      </c:pt>
                      <c:pt idx="424">
                        <c:v>8.479719000053592</c:v>
                      </c:pt>
                      <c:pt idx="425">
                        <c:v>8.5004819999448955</c:v>
                      </c:pt>
                      <c:pt idx="426">
                        <c:v>8.5196310000028461</c:v>
                      </c:pt>
                      <c:pt idx="427">
                        <c:v>8.533943000016734</c:v>
                      </c:pt>
                      <c:pt idx="428">
                        <c:v>8.5603780000237748</c:v>
                      </c:pt>
                      <c:pt idx="429">
                        <c:v>8.578235000022687</c:v>
                      </c:pt>
                      <c:pt idx="430">
                        <c:v>8.5990890000248328</c:v>
                      </c:pt>
                      <c:pt idx="431">
                        <c:v>8.6184839999768883</c:v>
                      </c:pt>
                      <c:pt idx="432">
                        <c:v>8.63903299998492</c:v>
                      </c:pt>
                      <c:pt idx="433">
                        <c:v>8.6596999999601394</c:v>
                      </c:pt>
                      <c:pt idx="434">
                        <c:v>8.680547000025399</c:v>
                      </c:pt>
                      <c:pt idx="435">
                        <c:v>8.6991060000145808</c:v>
                      </c:pt>
                      <c:pt idx="436">
                        <c:v>8.7199509999481961</c:v>
                      </c:pt>
                      <c:pt idx="437">
                        <c:v>8.7393050000537187</c:v>
                      </c:pt>
                      <c:pt idx="438">
                        <c:v>8.7594459999818355</c:v>
                      </c:pt>
                      <c:pt idx="439">
                        <c:v>8.7795390000101179</c:v>
                      </c:pt>
                      <c:pt idx="440">
                        <c:v>8.8006270000478253</c:v>
                      </c:pt>
                      <c:pt idx="441">
                        <c:v>8.8213789999717847</c:v>
                      </c:pt>
                      <c:pt idx="442">
                        <c:v>8.8396039999788627</c:v>
                      </c:pt>
                      <c:pt idx="443">
                        <c:v>8.8607130000600591</c:v>
                      </c:pt>
                      <c:pt idx="444">
                        <c:v>8.87579600000754</c:v>
                      </c:pt>
                      <c:pt idx="445">
                        <c:v>8.8961089999647811</c:v>
                      </c:pt>
                      <c:pt idx="446">
                        <c:v>8.9201990000437945</c:v>
                      </c:pt>
                      <c:pt idx="447">
                        <c:v>8.9365750000579283</c:v>
                      </c:pt>
                      <c:pt idx="448">
                        <c:v>8.9632879999699071</c:v>
                      </c:pt>
                      <c:pt idx="449">
                        <c:v>8.980582999996841</c:v>
                      </c:pt>
                      <c:pt idx="450">
                        <c:v>9.0007060000207275</c:v>
                      </c:pt>
                      <c:pt idx="451">
                        <c:v>9.0176869999850169</c:v>
                      </c:pt>
                      <c:pt idx="452">
                        <c:v>9.0407750000013039</c:v>
                      </c:pt>
                      <c:pt idx="453">
                        <c:v>9.0583900000201538</c:v>
                      </c:pt>
                      <c:pt idx="454">
                        <c:v>9.0776060000061989</c:v>
                      </c:pt>
                      <c:pt idx="455">
                        <c:v>9.0970710000256076</c:v>
                      </c:pt>
                      <c:pt idx="456">
                        <c:v>9.1199849999975413</c:v>
                      </c:pt>
                      <c:pt idx="457">
                        <c:v>9.1255959999980405</c:v>
                      </c:pt>
                      <c:pt idx="458">
                        <c:v>9.159233000013046</c:v>
                      </c:pt>
                      <c:pt idx="459">
                        <c:v>9.1816790000302717</c:v>
                      </c:pt>
                      <c:pt idx="460">
                        <c:v>9.1966470000334084</c:v>
                      </c:pt>
                      <c:pt idx="461">
                        <c:v>9.2181949999649078</c:v>
                      </c:pt>
                      <c:pt idx="462">
                        <c:v>9.2368290000595152</c:v>
                      </c:pt>
                      <c:pt idx="463">
                        <c:v>9.2570800000103191</c:v>
                      </c:pt>
                      <c:pt idx="464">
                        <c:v>9.2808590000495315</c:v>
                      </c:pt>
                      <c:pt idx="465">
                        <c:v>9.2985030000563711</c:v>
                      </c:pt>
                      <c:pt idx="466">
                        <c:v>9.3194000000366941</c:v>
                      </c:pt>
                      <c:pt idx="467">
                        <c:v>9.3404840000439435</c:v>
                      </c:pt>
                      <c:pt idx="468">
                        <c:v>9.3573140000225976</c:v>
                      </c:pt>
                      <c:pt idx="469">
                        <c:v>9.3796180000063032</c:v>
                      </c:pt>
                      <c:pt idx="470">
                        <c:v>9.3993270000210032</c:v>
                      </c:pt>
                      <c:pt idx="471">
                        <c:v>9.4204100000206381</c:v>
                      </c:pt>
                      <c:pt idx="472">
                        <c:v>9.4395129999611527</c:v>
                      </c:pt>
                      <c:pt idx="473">
                        <c:v>9.4620819999836385</c:v>
                      </c:pt>
                      <c:pt idx="474">
                        <c:v>9.4798090000404045</c:v>
                      </c:pt>
                      <c:pt idx="475">
                        <c:v>9.500603000051342</c:v>
                      </c:pt>
                      <c:pt idx="476">
                        <c:v>9.5165890000062063</c:v>
                      </c:pt>
                      <c:pt idx="477">
                        <c:v>9.5385089999763295</c:v>
                      </c:pt>
                      <c:pt idx="478">
                        <c:v>9.5598920000484213</c:v>
                      </c:pt>
                      <c:pt idx="479">
                        <c:v>9.5771510000340641</c:v>
                      </c:pt>
                      <c:pt idx="480">
                        <c:v>9.5990870000096038</c:v>
                      </c:pt>
                      <c:pt idx="481">
                        <c:v>9.619107999955304</c:v>
                      </c:pt>
                      <c:pt idx="482">
                        <c:v>9.6445979999843985</c:v>
                      </c:pt>
                      <c:pt idx="483">
                        <c:v>9.6600570000009611</c:v>
                      </c:pt>
                      <c:pt idx="484">
                        <c:v>9.6796590000158176</c:v>
                      </c:pt>
                      <c:pt idx="485">
                        <c:v>9.700520999962464</c:v>
                      </c:pt>
                      <c:pt idx="486">
                        <c:v>9.7155359999742359</c:v>
                      </c:pt>
                      <c:pt idx="487">
                        <c:v>9.7402770000044256</c:v>
                      </c:pt>
                      <c:pt idx="488">
                        <c:v>9.7500330000184476</c:v>
                      </c:pt>
                      <c:pt idx="489">
                        <c:v>9.7760130000533536</c:v>
                      </c:pt>
                      <c:pt idx="490">
                        <c:v>9.7952270000241697</c:v>
                      </c:pt>
                      <c:pt idx="491">
                        <c:v>9.8152919999556616</c:v>
                      </c:pt>
                      <c:pt idx="492">
                        <c:v>9.8409669999964535</c:v>
                      </c:pt>
                      <c:pt idx="493">
                        <c:v>9.8566629999550059</c:v>
                      </c:pt>
                      <c:pt idx="494">
                        <c:v>9.8814009999623522</c:v>
                      </c:pt>
                      <c:pt idx="495">
                        <c:v>9.8957540000556037</c:v>
                      </c:pt>
                      <c:pt idx="496">
                        <c:v>9.9200910000363365</c:v>
                      </c:pt>
                      <c:pt idx="497">
                        <c:v>9.9365870000328869</c:v>
                      </c:pt>
                      <c:pt idx="498">
                        <c:v>9.9577740000095218</c:v>
                      </c:pt>
                      <c:pt idx="499">
                        <c:v>9.977292999974452</c:v>
                      </c:pt>
                      <c:pt idx="500">
                        <c:v>9.9994579999474809</c:v>
                      </c:pt>
                      <c:pt idx="501">
                        <c:v>10.01670399995055</c:v>
                      </c:pt>
                      <c:pt idx="502">
                        <c:v>10.039923000033014</c:v>
                      </c:pt>
                      <c:pt idx="503">
                        <c:v>10.060375000000931</c:v>
                      </c:pt>
                      <c:pt idx="504">
                        <c:v>10.077722999965772</c:v>
                      </c:pt>
                      <c:pt idx="505">
                        <c:v>10.097316000028513</c:v>
                      </c:pt>
                      <c:pt idx="506">
                        <c:v>10.119221000000834</c:v>
                      </c:pt>
                      <c:pt idx="507">
                        <c:v>10.137963999994099</c:v>
                      </c:pt>
                      <c:pt idx="508">
                        <c:v>10.157314999960363</c:v>
                      </c:pt>
                      <c:pt idx="509">
                        <c:v>10.174873000010848</c:v>
                      </c:pt>
                      <c:pt idx="510">
                        <c:v>10.199563000001945</c:v>
                      </c:pt>
                      <c:pt idx="511">
                        <c:v>10.219870000029914</c:v>
                      </c:pt>
                      <c:pt idx="512">
                        <c:v>10.239966999972239</c:v>
                      </c:pt>
                      <c:pt idx="513">
                        <c:v>10.259353999979794</c:v>
                      </c:pt>
                      <c:pt idx="514">
                        <c:v>10.278371999971569</c:v>
                      </c:pt>
                      <c:pt idx="515">
                        <c:v>10.298110999981873</c:v>
                      </c:pt>
                      <c:pt idx="516">
                        <c:v>10.313628999982029</c:v>
                      </c:pt>
                      <c:pt idx="517">
                        <c:v>10.339198000030592</c:v>
                      </c:pt>
                      <c:pt idx="518">
                        <c:v>10.358756999950856</c:v>
                      </c:pt>
                      <c:pt idx="519">
                        <c:v>10.378777000005357</c:v>
                      </c:pt>
                      <c:pt idx="520">
                        <c:v>10.390427000005729</c:v>
                      </c:pt>
                      <c:pt idx="521">
                        <c:v>10.420910999993794</c:v>
                      </c:pt>
                      <c:pt idx="522">
                        <c:v>10.439847000059672</c:v>
                      </c:pt>
                      <c:pt idx="523">
                        <c:v>10.459666999988258</c:v>
                      </c:pt>
                      <c:pt idx="524">
                        <c:v>10.476400000043213</c:v>
                      </c:pt>
                      <c:pt idx="525">
                        <c:v>10.498046000022441</c:v>
                      </c:pt>
                      <c:pt idx="526">
                        <c:v>10.51925500005018</c:v>
                      </c:pt>
                      <c:pt idx="527">
                        <c:v>10.534388000029139</c:v>
                      </c:pt>
                      <c:pt idx="528">
                        <c:v>10.559767000027932</c:v>
                      </c:pt>
                      <c:pt idx="529">
                        <c:v>10.579802999971434</c:v>
                      </c:pt>
                      <c:pt idx="530">
                        <c:v>10.599821000010706</c:v>
                      </c:pt>
                      <c:pt idx="531">
                        <c:v>10.620945999980904</c:v>
                      </c:pt>
                      <c:pt idx="532">
                        <c:v>10.636505999951623</c:v>
                      </c:pt>
                      <c:pt idx="533">
                        <c:v>10.660448999959044</c:v>
                      </c:pt>
                      <c:pt idx="534">
                        <c:v>10.680596000049263</c:v>
                      </c:pt>
                      <c:pt idx="535">
                        <c:v>10.695705999969505</c:v>
                      </c:pt>
                      <c:pt idx="536">
                        <c:v>10.716191999963485</c:v>
                      </c:pt>
                      <c:pt idx="537">
                        <c:v>10.737490999978036</c:v>
                      </c:pt>
                      <c:pt idx="538">
                        <c:v>10.760299999965355</c:v>
                      </c:pt>
                      <c:pt idx="539">
                        <c:v>10.775747000006959</c:v>
                      </c:pt>
                      <c:pt idx="540">
                        <c:v>10.796753000002354</c:v>
                      </c:pt>
                      <c:pt idx="541">
                        <c:v>10.817721999948844</c:v>
                      </c:pt>
                      <c:pt idx="542">
                        <c:v>10.839033000054769</c:v>
                      </c:pt>
                      <c:pt idx="543">
                        <c:v>10.856748000020161</c:v>
                      </c:pt>
                      <c:pt idx="544">
                        <c:v>10.875146999955177</c:v>
                      </c:pt>
                      <c:pt idx="545">
                        <c:v>10.898378000012599</c:v>
                      </c:pt>
                      <c:pt idx="546">
                        <c:v>10.913577000028454</c:v>
                      </c:pt>
                      <c:pt idx="547">
                        <c:v>10.938708000001498</c:v>
                      </c:pt>
                      <c:pt idx="548">
                        <c:v>10.957601999980398</c:v>
                      </c:pt>
                      <c:pt idx="549">
                        <c:v>10.977610999951139</c:v>
                      </c:pt>
                      <c:pt idx="550">
                        <c:v>10.997009000042453</c:v>
                      </c:pt>
                      <c:pt idx="551">
                        <c:v>11.019544000038877</c:v>
                      </c:pt>
                      <c:pt idx="552">
                        <c:v>11.039498000056483</c:v>
                      </c:pt>
                      <c:pt idx="553">
                        <c:v>11.06112700002268</c:v>
                      </c:pt>
                      <c:pt idx="554">
                        <c:v>11.079026999999769</c:v>
                      </c:pt>
                      <c:pt idx="555">
                        <c:v>11.099615999963135</c:v>
                      </c:pt>
                      <c:pt idx="556">
                        <c:v>11.117971000028774</c:v>
                      </c:pt>
                      <c:pt idx="557">
                        <c:v>11.1394020000007</c:v>
                      </c:pt>
                      <c:pt idx="558">
                        <c:v>11.159804000053555</c:v>
                      </c:pt>
                      <c:pt idx="559">
                        <c:v>11.178700000047684</c:v>
                      </c:pt>
                      <c:pt idx="560">
                        <c:v>11.198260999983177</c:v>
                      </c:pt>
                      <c:pt idx="561">
                        <c:v>11.218693000031635</c:v>
                      </c:pt>
                      <c:pt idx="562">
                        <c:v>11.240330000058748</c:v>
                      </c:pt>
                      <c:pt idx="563">
                        <c:v>11.259034999995492</c:v>
                      </c:pt>
                      <c:pt idx="564">
                        <c:v>11.27877700002864</c:v>
                      </c:pt>
                      <c:pt idx="565">
                        <c:v>11.300688000046648</c:v>
                      </c:pt>
                      <c:pt idx="566">
                        <c:v>11.319882999989204</c:v>
                      </c:pt>
                      <c:pt idx="567">
                        <c:v>11.339454000000842</c:v>
                      </c:pt>
                      <c:pt idx="568">
                        <c:v>11.35428700002376</c:v>
                      </c:pt>
                      <c:pt idx="569">
                        <c:v>11.378375999978743</c:v>
                      </c:pt>
                      <c:pt idx="570">
                        <c:v>11.396765999961644</c:v>
                      </c:pt>
                      <c:pt idx="571">
                        <c:v>11.419754000031389</c:v>
                      </c:pt>
                      <c:pt idx="572">
                        <c:v>11.439342000056058</c:v>
                      </c:pt>
                      <c:pt idx="573">
                        <c:v>11.456150999991223</c:v>
                      </c:pt>
                      <c:pt idx="574">
                        <c:v>11.479697000002488</c:v>
                      </c:pt>
                      <c:pt idx="575">
                        <c:v>11.50039800000377</c:v>
                      </c:pt>
                      <c:pt idx="576">
                        <c:v>11.515598000027239</c:v>
                      </c:pt>
                      <c:pt idx="577">
                        <c:v>11.540806000004523</c:v>
                      </c:pt>
                      <c:pt idx="578">
                        <c:v>11.556087999953888</c:v>
                      </c:pt>
                      <c:pt idx="579">
                        <c:v>11.577864999999292</c:v>
                      </c:pt>
                      <c:pt idx="580">
                        <c:v>11.601599000045098</c:v>
                      </c:pt>
                      <c:pt idx="581">
                        <c:v>11.616522999946028</c:v>
                      </c:pt>
                      <c:pt idx="582">
                        <c:v>11.640698999981396</c:v>
                      </c:pt>
                      <c:pt idx="583">
                        <c:v>11.661321999970824</c:v>
                      </c:pt>
                      <c:pt idx="584">
                        <c:v>11.676427999977022</c:v>
                      </c:pt>
                      <c:pt idx="585">
                        <c:v>11.697061000042595</c:v>
                      </c:pt>
                      <c:pt idx="586">
                        <c:v>11.718111000023782</c:v>
                      </c:pt>
                      <c:pt idx="587">
                        <c:v>11.736631999956444</c:v>
                      </c:pt>
                      <c:pt idx="588">
                        <c:v>11.756826999946497</c:v>
                      </c:pt>
                      <c:pt idx="589">
                        <c:v>11.778974000015296</c:v>
                      </c:pt>
                      <c:pt idx="590">
                        <c:v>11.797372000059113</c:v>
                      </c:pt>
                      <c:pt idx="591">
                        <c:v>11.81868799997028</c:v>
                      </c:pt>
                      <c:pt idx="592">
                        <c:v>11.838071999954991</c:v>
                      </c:pt>
                      <c:pt idx="593">
                        <c:v>11.857008000020869</c:v>
                      </c:pt>
                      <c:pt idx="594">
                        <c:v>11.877687999978662</c:v>
                      </c:pt>
                      <c:pt idx="595">
                        <c:v>11.897439999971539</c:v>
                      </c:pt>
                      <c:pt idx="596">
                        <c:v>11.916213999968022</c:v>
                      </c:pt>
                      <c:pt idx="597">
                        <c:v>11.937914000009187</c:v>
                      </c:pt>
                      <c:pt idx="598">
                        <c:v>11.959724999964237</c:v>
                      </c:pt>
                      <c:pt idx="599">
                        <c:v>11.974500000011176</c:v>
                      </c:pt>
                      <c:pt idx="600">
                        <c:v>11.99824800004717</c:v>
                      </c:pt>
                      <c:pt idx="601">
                        <c:v>12.020645000040531</c:v>
                      </c:pt>
                      <c:pt idx="602">
                        <c:v>12.043259999947622</c:v>
                      </c:pt>
                      <c:pt idx="603">
                        <c:v>12.05533700005617</c:v>
                      </c:pt>
                      <c:pt idx="604">
                        <c:v>12.07939400000032</c:v>
                      </c:pt>
                      <c:pt idx="605">
                        <c:v>12.098935000016354</c:v>
                      </c:pt>
                      <c:pt idx="606">
                        <c:v>12.119303000043146</c:v>
                      </c:pt>
                      <c:pt idx="607">
                        <c:v>12.139199999975972</c:v>
                      </c:pt>
                      <c:pt idx="608">
                        <c:v>12.1603340000147</c:v>
                      </c:pt>
                      <c:pt idx="609">
                        <c:v>12.174230000004172</c:v>
                      </c:pt>
                      <c:pt idx="610">
                        <c:v>12.198280000011437</c:v>
                      </c:pt>
                      <c:pt idx="611">
                        <c:v>12.207722999970429</c:v>
                      </c:pt>
                      <c:pt idx="612">
                        <c:v>13.22004799998831</c:v>
                      </c:pt>
                      <c:pt idx="613">
                        <c:v>13.24011699995026</c:v>
                      </c:pt>
                      <c:pt idx="614">
                        <c:v>13.257121999980882</c:v>
                      </c:pt>
                      <c:pt idx="615">
                        <c:v>13.275652999989688</c:v>
                      </c:pt>
                      <c:pt idx="616">
                        <c:v>13.298133000032976</c:v>
                      </c:pt>
                      <c:pt idx="617">
                        <c:v>13.319132999982685</c:v>
                      </c:pt>
                      <c:pt idx="618">
                        <c:v>13.335878000012599</c:v>
                      </c:pt>
                      <c:pt idx="619">
                        <c:v>13.357037000008859</c:v>
                      </c:pt>
                      <c:pt idx="620">
                        <c:v>13.376021999982186</c:v>
                      </c:pt>
                      <c:pt idx="621">
                        <c:v>13.397098000044934</c:v>
                      </c:pt>
                      <c:pt idx="622">
                        <c:v>13.418146000010893</c:v>
                      </c:pt>
                      <c:pt idx="623">
                        <c:v>13.43653299997095</c:v>
                      </c:pt>
                      <c:pt idx="624">
                        <c:v>13.453209000057541</c:v>
                      </c:pt>
                      <c:pt idx="625">
                        <c:v>13.476950000040233</c:v>
                      </c:pt>
                      <c:pt idx="626">
                        <c:v>13.500144000048749</c:v>
                      </c:pt>
                      <c:pt idx="627">
                        <c:v>13.519515000050887</c:v>
                      </c:pt>
                      <c:pt idx="628">
                        <c:v>13.538922999985516</c:v>
                      </c:pt>
                      <c:pt idx="629">
                        <c:v>13.558486000052653</c:v>
                      </c:pt>
                      <c:pt idx="630">
                        <c:v>13.575662999995984</c:v>
                      </c:pt>
                      <c:pt idx="631">
                        <c:v>13.598042999976315</c:v>
                      </c:pt>
                      <c:pt idx="632">
                        <c:v>13.618756999960169</c:v>
                      </c:pt>
                      <c:pt idx="633">
                        <c:v>13.637269000057131</c:v>
                      </c:pt>
                      <c:pt idx="634">
                        <c:v>13.662229000008665</c:v>
                      </c:pt>
                      <c:pt idx="635">
                        <c:v>13.677821999997832</c:v>
                      </c:pt>
                      <c:pt idx="636">
                        <c:v>13.699972999980673</c:v>
                      </c:pt>
                      <c:pt idx="637">
                        <c:v>13.718635999946855</c:v>
                      </c:pt>
                      <c:pt idx="638">
                        <c:v>13.739010000019334</c:v>
                      </c:pt>
                      <c:pt idx="639">
                        <c:v>13.758065999951214</c:v>
                      </c:pt>
                      <c:pt idx="640">
                        <c:v>13.778072000015527</c:v>
                      </c:pt>
                      <c:pt idx="641">
                        <c:v>13.800885000033304</c:v>
                      </c:pt>
                      <c:pt idx="642">
                        <c:v>13.81836499995552</c:v>
                      </c:pt>
                      <c:pt idx="643">
                        <c:v>13.83857599995099</c:v>
                      </c:pt>
                      <c:pt idx="644">
                        <c:v>13.860917999991216</c:v>
                      </c:pt>
                      <c:pt idx="645">
                        <c:v>13.882851999951527</c:v>
                      </c:pt>
                      <c:pt idx="646">
                        <c:v>13.893901000032201</c:v>
                      </c:pt>
                      <c:pt idx="647">
                        <c:v>13.919747999985702</c:v>
                      </c:pt>
                      <c:pt idx="648">
                        <c:v>13.941151999984868</c:v>
                      </c:pt>
                      <c:pt idx="649">
                        <c:v>13.960019999998622</c:v>
                      </c:pt>
                      <c:pt idx="650">
                        <c:v>13.979615999967791</c:v>
                      </c:pt>
                      <c:pt idx="651">
                        <c:v>13.996159999980591</c:v>
                      </c:pt>
                      <c:pt idx="652">
                        <c:v>14.014455999946222</c:v>
                      </c:pt>
                      <c:pt idx="653">
                        <c:v>14.034763999981806</c:v>
                      </c:pt>
                      <c:pt idx="654">
                        <c:v>14.059989999979734</c:v>
                      </c:pt>
                      <c:pt idx="655">
                        <c:v>14.080242000054568</c:v>
                      </c:pt>
                      <c:pt idx="656">
                        <c:v>14.096809000009671</c:v>
                      </c:pt>
                      <c:pt idx="657">
                        <c:v>14.115546999964863</c:v>
                      </c:pt>
                      <c:pt idx="658">
                        <c:v>14.138761000009254</c:v>
                      </c:pt>
                      <c:pt idx="659">
                        <c:v>14.159331000060774</c:v>
                      </c:pt>
                      <c:pt idx="660">
                        <c:v>14.179967000032775</c:v>
                      </c:pt>
                      <c:pt idx="661">
                        <c:v>14.198669999954291</c:v>
                      </c:pt>
                      <c:pt idx="662">
                        <c:v>14.216108000022359</c:v>
                      </c:pt>
                      <c:pt idx="663">
                        <c:v>14.237989000044763</c:v>
                      </c:pt>
                      <c:pt idx="664">
                        <c:v>14.258068999974057</c:v>
                      </c:pt>
                      <c:pt idx="665">
                        <c:v>14.261306999949738</c:v>
                      </c:pt>
                      <c:pt idx="666">
                        <c:v>14.288960000034422</c:v>
                      </c:pt>
                      <c:pt idx="667">
                        <c:v>14.316625999985263</c:v>
                      </c:pt>
                      <c:pt idx="668">
                        <c:v>14.336644000024535</c:v>
                      </c:pt>
                      <c:pt idx="669">
                        <c:v>14.358586000045761</c:v>
                      </c:pt>
                      <c:pt idx="670">
                        <c:v>14.374229999957606</c:v>
                      </c:pt>
                      <c:pt idx="671">
                        <c:v>14.398834999999963</c:v>
                      </c:pt>
                      <c:pt idx="672">
                        <c:v>14.418438000022434</c:v>
                      </c:pt>
                      <c:pt idx="673">
                        <c:v>14.442501000012271</c:v>
                      </c:pt>
                      <c:pt idx="674">
                        <c:v>14.457906999974512</c:v>
                      </c:pt>
                      <c:pt idx="675">
                        <c:v>14.479560000007041</c:v>
                      </c:pt>
                      <c:pt idx="676">
                        <c:v>14.497545000049286</c:v>
                      </c:pt>
                      <c:pt idx="677">
                        <c:v>14.517507000011392</c:v>
                      </c:pt>
                      <c:pt idx="678">
                        <c:v>14.537884999997914</c:v>
                      </c:pt>
                      <c:pt idx="679">
                        <c:v>14.558447999996133</c:v>
                      </c:pt>
                      <c:pt idx="680">
                        <c:v>14.578062999993563</c:v>
                      </c:pt>
                      <c:pt idx="681">
                        <c:v>14.599275000044145</c:v>
                      </c:pt>
                      <c:pt idx="682">
                        <c:v>14.615068000042811</c:v>
                      </c:pt>
                      <c:pt idx="683">
                        <c:v>14.638410000014119</c:v>
                      </c:pt>
                      <c:pt idx="684">
                        <c:v>14.658902000053786</c:v>
                      </c:pt>
                      <c:pt idx="685">
                        <c:v>14.678826999966986</c:v>
                      </c:pt>
                      <c:pt idx="686">
                        <c:v>14.700656999950297</c:v>
                      </c:pt>
                      <c:pt idx="687">
                        <c:v>14.721520000020973</c:v>
                      </c:pt>
                      <c:pt idx="688">
                        <c:v>14.738786000059918</c:v>
                      </c:pt>
                      <c:pt idx="689">
                        <c:v>14.760519000003114</c:v>
                      </c:pt>
                      <c:pt idx="690">
                        <c:v>14.78124000004027</c:v>
                      </c:pt>
                      <c:pt idx="691">
                        <c:v>14.799402000033297</c:v>
                      </c:pt>
                      <c:pt idx="692">
                        <c:v>14.820554999983869</c:v>
                      </c:pt>
                      <c:pt idx="693">
                        <c:v>14.8263909999514</c:v>
                      </c:pt>
                      <c:pt idx="694">
                        <c:v>14.858939000056125</c:v>
                      </c:pt>
                      <c:pt idx="695">
                        <c:v>14.879405000014231</c:v>
                      </c:pt>
                      <c:pt idx="696">
                        <c:v>14.900785999954678</c:v>
                      </c:pt>
                      <c:pt idx="697">
                        <c:v>14.916397999972105</c:v>
                      </c:pt>
                      <c:pt idx="698">
                        <c:v>14.934911999967881</c:v>
                      </c:pt>
                      <c:pt idx="699">
                        <c:v>14.946536000003107</c:v>
                      </c:pt>
                      <c:pt idx="700">
                        <c:v>14.977782999980263</c:v>
                      </c:pt>
                      <c:pt idx="701">
                        <c:v>14.997696000034921</c:v>
                      </c:pt>
                      <c:pt idx="702">
                        <c:v>15.01763400004711</c:v>
                      </c:pt>
                      <c:pt idx="703">
                        <c:v>15.040232000057586</c:v>
                      </c:pt>
                      <c:pt idx="704">
                        <c:v>15.055918999947608</c:v>
                      </c:pt>
                      <c:pt idx="705">
                        <c:v>15.078855999978259</c:v>
                      </c:pt>
                      <c:pt idx="706">
                        <c:v>15.096017000032589</c:v>
                      </c:pt>
                      <c:pt idx="707">
                        <c:v>15.112391000031494</c:v>
                      </c:pt>
                      <c:pt idx="708">
                        <c:v>15.137778999982402</c:v>
                      </c:pt>
                      <c:pt idx="709">
                        <c:v>15.148583000060171</c:v>
                      </c:pt>
                      <c:pt idx="710">
                        <c:v>15.1738090000581</c:v>
                      </c:pt>
                      <c:pt idx="711">
                        <c:v>15.200148000032641</c:v>
                      </c:pt>
                      <c:pt idx="712">
                        <c:v>15.205819000024348</c:v>
                      </c:pt>
                      <c:pt idx="713">
                        <c:v>15.236586999963038</c:v>
                      </c:pt>
                      <c:pt idx="714">
                        <c:v>15.252348999958485</c:v>
                      </c:pt>
                      <c:pt idx="715">
                        <c:v>15.277441999991424</c:v>
                      </c:pt>
                      <c:pt idx="716">
                        <c:v>15.298822000040673</c:v>
                      </c:pt>
                      <c:pt idx="717">
                        <c:v>15.318197999964468</c:v>
                      </c:pt>
                      <c:pt idx="718">
                        <c:v>15.339789999998175</c:v>
                      </c:pt>
                      <c:pt idx="719">
                        <c:v>15.357323999982327</c:v>
                      </c:pt>
                      <c:pt idx="720">
                        <c:v>15.378313999972306</c:v>
                      </c:pt>
                      <c:pt idx="721">
                        <c:v>15.400353000033647</c:v>
                      </c:pt>
                      <c:pt idx="722">
                        <c:v>15.417888000025414</c:v>
                      </c:pt>
                      <c:pt idx="723">
                        <c:v>15.437705000047572</c:v>
                      </c:pt>
                      <c:pt idx="724">
                        <c:v>15.458893000031821</c:v>
                      </c:pt>
                      <c:pt idx="725">
                        <c:v>15.474484000005759</c:v>
                      </c:pt>
                      <c:pt idx="726">
                        <c:v>15.501121000037529</c:v>
                      </c:pt>
                      <c:pt idx="727">
                        <c:v>15.520025999983773</c:v>
                      </c:pt>
                      <c:pt idx="728">
                        <c:v>15.535516000003554</c:v>
                      </c:pt>
                      <c:pt idx="729">
                        <c:v>15.55438900005538</c:v>
                      </c:pt>
                      <c:pt idx="730">
                        <c:v>15.580456999945454</c:v>
                      </c:pt>
                      <c:pt idx="731">
                        <c:v>15.599491000059061</c:v>
                      </c:pt>
                      <c:pt idx="732">
                        <c:v>15.616198000032455</c:v>
                      </c:pt>
                      <c:pt idx="733">
                        <c:v>15.639761000056751</c:v>
                      </c:pt>
                      <c:pt idx="734">
                        <c:v>15.659464000025764</c:v>
                      </c:pt>
                      <c:pt idx="735">
                        <c:v>15.679271999979392</c:v>
                      </c:pt>
                      <c:pt idx="736">
                        <c:v>15.701322000008076</c:v>
                      </c:pt>
                      <c:pt idx="737">
                        <c:v>15.720014999969862</c:v>
                      </c:pt>
                      <c:pt idx="738">
                        <c:v>15.740377999958582</c:v>
                      </c:pt>
                      <c:pt idx="739">
                        <c:v>15.754864000016823</c:v>
                      </c:pt>
                      <c:pt idx="740">
                        <c:v>15.780358999967575</c:v>
                      </c:pt>
                      <c:pt idx="741">
                        <c:v>15.799850999959745</c:v>
                      </c:pt>
                      <c:pt idx="742">
                        <c:v>15.814977000001818</c:v>
                      </c:pt>
                      <c:pt idx="743">
                        <c:v>15.838019000017084</c:v>
                      </c:pt>
                      <c:pt idx="744">
                        <c:v>15.85659800004214</c:v>
                      </c:pt>
                      <c:pt idx="745">
                        <c:v>15.880145999952219</c:v>
                      </c:pt>
                      <c:pt idx="746">
                        <c:v>15.900799000053667</c:v>
                      </c:pt>
                      <c:pt idx="747">
                        <c:v>15.915092000039294</c:v>
                      </c:pt>
                      <c:pt idx="748">
                        <c:v>15.942188999964856</c:v>
                      </c:pt>
                      <c:pt idx="749">
                        <c:v>15.957364000030793</c:v>
                      </c:pt>
                      <c:pt idx="750">
                        <c:v>15.976502000004984</c:v>
                      </c:pt>
                      <c:pt idx="751">
                        <c:v>15.992379999952391</c:v>
                      </c:pt>
                      <c:pt idx="752">
                        <c:v>16.019227999961004</c:v>
                      </c:pt>
                      <c:pt idx="753">
                        <c:v>16.036949999979697</c:v>
                      </c:pt>
                      <c:pt idx="754">
                        <c:v>16.056478000013158</c:v>
                      </c:pt>
                      <c:pt idx="755">
                        <c:v>16.076236000051722</c:v>
                      </c:pt>
                      <c:pt idx="756">
                        <c:v>16.099424000014551</c:v>
                      </c:pt>
                      <c:pt idx="757">
                        <c:v>16.117109999991953</c:v>
                      </c:pt>
                      <c:pt idx="758">
                        <c:v>16.137319999979809</c:v>
                      </c:pt>
                      <c:pt idx="759">
                        <c:v>16.156318000052124</c:v>
                      </c:pt>
                      <c:pt idx="760">
                        <c:v>16.177040999988094</c:v>
                      </c:pt>
                      <c:pt idx="761">
                        <c:v>16.197133000008762</c:v>
                      </c:pt>
                      <c:pt idx="762">
                        <c:v>16.204983999952674</c:v>
                      </c:pt>
                      <c:pt idx="763">
                        <c:v>16.256551000056788</c:v>
                      </c:pt>
                      <c:pt idx="764">
                        <c:v>16.278186999959871</c:v>
                      </c:pt>
                      <c:pt idx="765">
                        <c:v>16.297906000050716</c:v>
                      </c:pt>
                      <c:pt idx="766">
                        <c:v>16.312999999965541</c:v>
                      </c:pt>
                      <c:pt idx="767">
                        <c:v>16.338151999982074</c:v>
                      </c:pt>
                      <c:pt idx="768">
                        <c:v>16.359898000024259</c:v>
                      </c:pt>
                      <c:pt idx="769">
                        <c:v>16.380971999955364</c:v>
                      </c:pt>
                      <c:pt idx="770">
                        <c:v>16.399197999970056</c:v>
                      </c:pt>
                      <c:pt idx="771">
                        <c:v>16.413465999998152</c:v>
                      </c:pt>
                      <c:pt idx="772">
                        <c:v>16.437286000000313</c:v>
                      </c:pt>
                      <c:pt idx="773">
                        <c:v>16.448547999956645</c:v>
                      </c:pt>
                      <c:pt idx="774">
                        <c:v>16.480741000035778</c:v>
                      </c:pt>
                      <c:pt idx="775">
                        <c:v>16.499774000025354</c:v>
                      </c:pt>
                      <c:pt idx="776">
                        <c:v>16.520905000041239</c:v>
                      </c:pt>
                      <c:pt idx="777">
                        <c:v>16.534540000022389</c:v>
                      </c:pt>
                      <c:pt idx="778">
                        <c:v>16.559224999975413</c:v>
                      </c:pt>
                      <c:pt idx="779">
                        <c:v>16.579764000023715</c:v>
                      </c:pt>
                      <c:pt idx="780">
                        <c:v>16.599221999989823</c:v>
                      </c:pt>
                      <c:pt idx="781">
                        <c:v>16.619829999981448</c:v>
                      </c:pt>
                      <c:pt idx="782">
                        <c:v>16.637060999986716</c:v>
                      </c:pt>
                      <c:pt idx="783">
                        <c:v>16.655086999991909</c:v>
                      </c:pt>
                      <c:pt idx="784">
                        <c:v>16.683544000028633</c:v>
                      </c:pt>
                      <c:pt idx="785">
                        <c:v>16.700412999955006</c:v>
                      </c:pt>
                      <c:pt idx="786">
                        <c:v>16.720657999976538</c:v>
                      </c:pt>
                      <c:pt idx="787">
                        <c:v>16.738455999991857</c:v>
                      </c:pt>
                      <c:pt idx="788">
                        <c:v>16.760067000053823</c:v>
                      </c:pt>
                      <c:pt idx="789">
                        <c:v>16.778659999952652</c:v>
                      </c:pt>
                      <c:pt idx="790">
                        <c:v>16.797326000058092</c:v>
                      </c:pt>
                      <c:pt idx="791">
                        <c:v>16.820349000045098</c:v>
                      </c:pt>
                      <c:pt idx="792">
                        <c:v>16.834425000008196</c:v>
                      </c:pt>
                      <c:pt idx="793">
                        <c:v>16.851124000037089</c:v>
                      </c:pt>
                      <c:pt idx="794">
                        <c:v>16.870889000012539</c:v>
                      </c:pt>
                      <c:pt idx="795">
                        <c:v>16.893969999975525</c:v>
                      </c:pt>
                      <c:pt idx="796">
                        <c:v>16.91853899997659</c:v>
                      </c:pt>
                      <c:pt idx="797">
                        <c:v>16.940676999976858</c:v>
                      </c:pt>
                      <c:pt idx="798">
                        <c:v>16.960233999998309</c:v>
                      </c:pt>
                      <c:pt idx="799">
                        <c:v>16.970233000000007</c:v>
                      </c:pt>
                      <c:pt idx="800">
                        <c:v>17.000850999960676</c:v>
                      </c:pt>
                      <c:pt idx="801">
                        <c:v>17.017356000025757</c:v>
                      </c:pt>
                      <c:pt idx="802">
                        <c:v>17.040408000000753</c:v>
                      </c:pt>
                      <c:pt idx="803">
                        <c:v>17.052445000037551</c:v>
                      </c:pt>
                      <c:pt idx="804">
                        <c:v>17.07756700005848</c:v>
                      </c:pt>
                      <c:pt idx="805">
                        <c:v>17.097797999973409</c:v>
                      </c:pt>
                      <c:pt idx="806">
                        <c:v>17.119386999984272</c:v>
                      </c:pt>
                      <c:pt idx="807">
                        <c:v>17.134045999962837</c:v>
                      </c:pt>
                      <c:pt idx="808">
                        <c:v>17.15879799996037</c:v>
                      </c:pt>
                      <c:pt idx="809">
                        <c:v>17.178751999977976</c:v>
                      </c:pt>
                      <c:pt idx="810">
                        <c:v>17.19907900004182</c:v>
                      </c:pt>
                      <c:pt idx="811">
                        <c:v>17.220295000006445</c:v>
                      </c:pt>
                      <c:pt idx="812">
                        <c:v>17.237459999974817</c:v>
                      </c:pt>
                      <c:pt idx="813">
                        <c:v>17.255583000020124</c:v>
                      </c:pt>
                      <c:pt idx="814">
                        <c:v>17.278372999979183</c:v>
                      </c:pt>
                      <c:pt idx="815">
                        <c:v>17.297448000055738</c:v>
                      </c:pt>
                      <c:pt idx="816">
                        <c:v>17.319045000011101</c:v>
                      </c:pt>
                      <c:pt idx="817">
                        <c:v>17.340929000056349</c:v>
                      </c:pt>
                      <c:pt idx="818">
                        <c:v>17.36108000006061</c:v>
                      </c:pt>
                      <c:pt idx="819">
                        <c:v>17.366758999996819</c:v>
                      </c:pt>
                      <c:pt idx="820">
                        <c:v>17.399179000058211</c:v>
                      </c:pt>
                      <c:pt idx="821">
                        <c:v>17.418662999989465</c:v>
                      </c:pt>
                      <c:pt idx="822">
                        <c:v>17.434948000009172</c:v>
                      </c:pt>
                      <c:pt idx="823">
                        <c:v>17.450983999995515</c:v>
                      </c:pt>
                      <c:pt idx="824">
                        <c:v>17.475072999950498</c:v>
                      </c:pt>
                      <c:pt idx="825">
                        <c:v>17.501255000010133</c:v>
                      </c:pt>
                      <c:pt idx="826">
                        <c:v>17.519790000049397</c:v>
                      </c:pt>
                      <c:pt idx="827">
                        <c:v>17.54086800001096</c:v>
                      </c:pt>
                      <c:pt idx="828">
                        <c:v>17.580898000043817</c:v>
                      </c:pt>
                      <c:pt idx="829">
                        <c:v>17.600923000019975</c:v>
                      </c:pt>
                      <c:pt idx="830">
                        <c:v>17.605683999950998</c:v>
                      </c:pt>
                      <c:pt idx="831">
                        <c:v>17.641462999978103</c:v>
                      </c:pt>
                      <c:pt idx="832">
                        <c:v>17.655726999975741</c:v>
                      </c:pt>
                      <c:pt idx="833">
                        <c:v>17.682215000037104</c:v>
                      </c:pt>
                      <c:pt idx="834">
                        <c:v>17.692640000022948</c:v>
                      </c:pt>
                      <c:pt idx="835">
                        <c:v>17.718819999950938</c:v>
                      </c:pt>
                      <c:pt idx="836">
                        <c:v>17.722640000050887</c:v>
                      </c:pt>
                      <c:pt idx="837">
                        <c:v>17.760428000008687</c:v>
                      </c:pt>
                      <c:pt idx="838">
                        <c:v>17.776737999985926</c:v>
                      </c:pt>
                      <c:pt idx="839">
                        <c:v>17.796960999956354</c:v>
                      </c:pt>
                      <c:pt idx="840">
                        <c:v>17.817629000055604</c:v>
                      </c:pt>
                      <c:pt idx="841">
                        <c:v>17.830355999991298</c:v>
                      </c:pt>
                      <c:pt idx="842">
                        <c:v>17.859133000019938</c:v>
                      </c:pt>
                      <c:pt idx="843">
                        <c:v>17.863081000046805</c:v>
                      </c:pt>
                      <c:pt idx="844">
                        <c:v>17.895771999959834</c:v>
                      </c:pt>
                      <c:pt idx="845">
                        <c:v>17.918359000002965</c:v>
                      </c:pt>
                      <c:pt idx="846">
                        <c:v>17.930678999982774</c:v>
                      </c:pt>
                      <c:pt idx="847">
                        <c:v>17.974845999968238</c:v>
                      </c:pt>
                      <c:pt idx="848">
                        <c:v>18.035986999981105</c:v>
                      </c:pt>
                      <c:pt idx="849">
                        <c:v>18.048733999952674</c:v>
                      </c:pt>
                      <c:pt idx="850">
                        <c:v>18.189189999946393</c:v>
                      </c:pt>
                      <c:pt idx="851">
                        <c:v>18.248314999975264</c:v>
                      </c:pt>
                      <c:pt idx="852">
                        <c:v>18.273756999988109</c:v>
                      </c:pt>
                      <c:pt idx="853">
                        <c:v>18.290812000050209</c:v>
                      </c:pt>
                      <c:pt idx="854">
                        <c:v>18.319213000009768</c:v>
                      </c:pt>
                      <c:pt idx="855">
                        <c:v>18.325282000005245</c:v>
                      </c:pt>
                      <c:pt idx="856">
                        <c:v>18.399959999951534</c:v>
                      </c:pt>
                      <c:pt idx="857">
                        <c:v>18.460544000030495</c:v>
                      </c:pt>
                      <c:pt idx="858">
                        <c:v>18.468537000007927</c:v>
                      </c:pt>
                      <c:pt idx="859">
                        <c:v>18.512057999963872</c:v>
                      </c:pt>
                      <c:pt idx="860">
                        <c:v>18.537618999951519</c:v>
                      </c:pt>
                      <c:pt idx="861">
                        <c:v>18.573934999993071</c:v>
                      </c:pt>
                      <c:pt idx="862">
                        <c:v>18.595721999998204</c:v>
                      </c:pt>
                      <c:pt idx="863">
                        <c:v>18.620116999954917</c:v>
                      </c:pt>
                      <c:pt idx="864">
                        <c:v>18.639640999957919</c:v>
                      </c:pt>
                      <c:pt idx="865">
                        <c:v>18.656548999948427</c:v>
                      </c:pt>
                      <c:pt idx="866">
                        <c:v>18.717066999990493</c:v>
                      </c:pt>
                      <c:pt idx="867">
                        <c:v>18.721483999979682</c:v>
                      </c:pt>
                      <c:pt idx="868">
                        <c:v>18.799987999955192</c:v>
                      </c:pt>
                      <c:pt idx="869">
                        <c:v>18.817612000042573</c:v>
                      </c:pt>
                      <c:pt idx="870">
                        <c:v>18.83824499999173</c:v>
                      </c:pt>
                      <c:pt idx="871">
                        <c:v>18.858725000056438</c:v>
                      </c:pt>
                      <c:pt idx="872">
                        <c:v>18.869736999971792</c:v>
                      </c:pt>
                      <c:pt idx="873">
                        <c:v>18.898768999963067</c:v>
                      </c:pt>
                      <c:pt idx="874">
                        <c:v>18.939523000037298</c:v>
                      </c:pt>
                      <c:pt idx="875">
                        <c:v>18.955955000012182</c:v>
                      </c:pt>
                      <c:pt idx="876">
                        <c:v>18.97767599998042</c:v>
                      </c:pt>
                      <c:pt idx="877">
                        <c:v>18.989283000002615</c:v>
                      </c:pt>
                      <c:pt idx="878">
                        <c:v>19.004171999986283</c:v>
                      </c:pt>
                      <c:pt idx="879">
                        <c:v>19.060641000047326</c:v>
                      </c:pt>
                      <c:pt idx="880">
                        <c:v>19.078301000059582</c:v>
                      </c:pt>
                      <c:pt idx="881">
                        <c:v>19.138205999974161</c:v>
                      </c:pt>
                      <c:pt idx="882">
                        <c:v>19.146143999998458</c:v>
                      </c:pt>
                      <c:pt idx="883">
                        <c:v>19.198949999990873</c:v>
                      </c:pt>
                      <c:pt idx="884">
                        <c:v>19.215732999960892</c:v>
                      </c:pt>
                      <c:pt idx="885">
                        <c:v>19.280423999996856</c:v>
                      </c:pt>
                      <c:pt idx="886">
                        <c:v>19.285075000021607</c:v>
                      </c:pt>
                      <c:pt idx="887">
                        <c:v>19.338271999964491</c:v>
                      </c:pt>
                      <c:pt idx="888">
                        <c:v>19.341726999962702</c:v>
                      </c:pt>
                      <c:pt idx="889">
                        <c:v>19.426723000011407</c:v>
                      </c:pt>
                      <c:pt idx="890">
                        <c:v>19.477086000028066</c:v>
                      </c:pt>
                      <c:pt idx="891">
                        <c:v>19.484514000010677</c:v>
                      </c:pt>
                      <c:pt idx="892">
                        <c:v>19.54977499996312</c:v>
                      </c:pt>
                      <c:pt idx="893">
                        <c:v>19.622833000030369</c:v>
                      </c:pt>
                      <c:pt idx="894">
                        <c:v>19.698226999957114</c:v>
                      </c:pt>
                      <c:pt idx="895">
                        <c:v>19.758548000012524</c:v>
                      </c:pt>
                      <c:pt idx="896">
                        <c:v>19.764374000020325</c:v>
                      </c:pt>
                      <c:pt idx="897">
                        <c:v>19.894479000009596</c:v>
                      </c:pt>
                      <c:pt idx="898">
                        <c:v>19.906099000014365</c:v>
                      </c:pt>
                      <c:pt idx="899">
                        <c:v>19.953943999949843</c:v>
                      </c:pt>
                      <c:pt idx="900">
                        <c:v>19.974267999990843</c:v>
                      </c:pt>
                      <c:pt idx="901">
                        <c:v>20.033270000014454</c:v>
                      </c:pt>
                      <c:pt idx="902">
                        <c:v>20.044191000051796</c:v>
                      </c:pt>
                      <c:pt idx="903">
                        <c:v>20.112563999951817</c:v>
                      </c:pt>
                      <c:pt idx="904">
                        <c:v>20.240775999962352</c:v>
                      </c:pt>
                      <c:pt idx="905">
                        <c:v>20.248760999995284</c:v>
                      </c:pt>
                      <c:pt idx="906">
                        <c:v>20.312653000000864</c:v>
                      </c:pt>
                      <c:pt idx="907">
                        <c:v>20.376558999996632</c:v>
                      </c:pt>
                      <c:pt idx="908">
                        <c:v>20.389612999977544</c:v>
                      </c:pt>
                      <c:pt idx="909">
                        <c:v>20.426218000007793</c:v>
                      </c:pt>
                      <c:pt idx="910">
                        <c:v>20.455977999954484</c:v>
                      </c:pt>
                      <c:pt idx="911">
                        <c:v>20.477411000058055</c:v>
                      </c:pt>
                      <c:pt idx="912">
                        <c:v>20.487330000032671</c:v>
                      </c:pt>
                      <c:pt idx="913">
                        <c:v>20.540605999995023</c:v>
                      </c:pt>
                      <c:pt idx="914">
                        <c:v>20.557864999980666</c:v>
                      </c:pt>
                      <c:pt idx="915">
                        <c:v>20.579106000019237</c:v>
                      </c:pt>
                      <c:pt idx="916">
                        <c:v>20.581728999968618</c:v>
                      </c:pt>
                      <c:pt idx="917">
                        <c:v>20.638386999955401</c:v>
                      </c:pt>
                      <c:pt idx="918">
                        <c:v>20.650130999973044</c:v>
                      </c:pt>
                      <c:pt idx="919">
                        <c:v>20.720130000030622</c:v>
                      </c:pt>
                      <c:pt idx="920">
                        <c:v>20.778270000009798</c:v>
                      </c:pt>
                      <c:pt idx="921">
                        <c:v>20.785678999964148</c:v>
                      </c:pt>
                      <c:pt idx="922">
                        <c:v>20.858347999979742</c:v>
                      </c:pt>
                      <c:pt idx="923">
                        <c:v>20.92739900003653</c:v>
                      </c:pt>
                      <c:pt idx="924">
                        <c:v>20.9918319999706</c:v>
                      </c:pt>
                      <c:pt idx="925">
                        <c:v>21.057593000004999</c:v>
                      </c:pt>
                      <c:pt idx="926">
                        <c:v>21.061274999985471</c:v>
                      </c:pt>
                      <c:pt idx="927">
                        <c:v>21.135755999945104</c:v>
                      </c:pt>
                      <c:pt idx="928">
                        <c:v>21.264138999977149</c:v>
                      </c:pt>
                      <c:pt idx="929">
                        <c:v>21.345024000038393</c:v>
                      </c:pt>
                      <c:pt idx="930">
                        <c:v>21.539846000028774</c:v>
                      </c:pt>
                      <c:pt idx="931">
                        <c:v>21.669944999972358</c:v>
                      </c:pt>
                      <c:pt idx="932">
                        <c:v>21.688155999989249</c:v>
                      </c:pt>
                      <c:pt idx="933">
                        <c:v>21.797623999998905</c:v>
                      </c:pt>
                      <c:pt idx="934">
                        <c:v>21.819071999983862</c:v>
                      </c:pt>
                      <c:pt idx="935">
                        <c:v>21.837855000048876</c:v>
                      </c:pt>
                      <c:pt idx="936">
                        <c:v>21.856757999979891</c:v>
                      </c:pt>
                      <c:pt idx="937">
                        <c:v>21.877560000051744</c:v>
                      </c:pt>
                      <c:pt idx="938">
                        <c:v>21.901154999970458</c:v>
                      </c:pt>
                      <c:pt idx="939">
                        <c:v>21.919161999947391</c:v>
                      </c:pt>
                      <c:pt idx="940">
                        <c:v>21.977858999976888</c:v>
                      </c:pt>
                      <c:pt idx="941">
                        <c:v>21.997864000033587</c:v>
                      </c:pt>
                      <c:pt idx="942">
                        <c:v>22.021810999955051</c:v>
                      </c:pt>
                      <c:pt idx="943">
                        <c:v>22.084292000043206</c:v>
                      </c:pt>
                      <c:pt idx="944">
                        <c:v>22.137717999983579</c:v>
                      </c:pt>
                      <c:pt idx="945">
                        <c:v>22.207644999958575</c:v>
                      </c:pt>
                      <c:pt idx="946">
                        <c:v>22.228203000035137</c:v>
                      </c:pt>
                      <c:pt idx="947">
                        <c:v>22.565714000025764</c:v>
                      </c:pt>
                      <c:pt idx="948">
                        <c:v>22.620762999984436</c:v>
                      </c:pt>
                      <c:pt idx="949">
                        <c:v>22.64454799995292</c:v>
                      </c:pt>
                      <c:pt idx="950">
                        <c:v>22.762974999961443</c:v>
                      </c:pt>
                      <c:pt idx="951">
                        <c:v>22.805012000026181</c:v>
                      </c:pt>
                      <c:pt idx="952">
                        <c:v>22.833064000005834</c:v>
                      </c:pt>
                      <c:pt idx="953">
                        <c:v>22.879277999978513</c:v>
                      </c:pt>
                      <c:pt idx="954">
                        <c:v>22.909979999996722</c:v>
                      </c:pt>
                      <c:pt idx="955">
                        <c:v>22.927427000016905</c:v>
                      </c:pt>
                      <c:pt idx="956">
                        <c:v>22.946603000047617</c:v>
                      </c:pt>
                      <c:pt idx="957">
                        <c:v>22.969708999968134</c:v>
                      </c:pt>
                      <c:pt idx="958">
                        <c:v>23.017825999995694</c:v>
                      </c:pt>
                      <c:pt idx="959">
                        <c:v>23.038371999980882</c:v>
                      </c:pt>
                      <c:pt idx="960">
                        <c:v>23.05620800005272</c:v>
                      </c:pt>
                      <c:pt idx="961">
                        <c:v>23.085990000050515</c:v>
                      </c:pt>
                      <c:pt idx="962">
                        <c:v>23.107086000032723</c:v>
                      </c:pt>
                      <c:pt idx="963">
                        <c:v>23.1420559999533</c:v>
                      </c:pt>
                      <c:pt idx="964">
                        <c:v>23.150542999967001</c:v>
                      </c:pt>
                      <c:pt idx="965">
                        <c:v>23.173085000016727</c:v>
                      </c:pt>
                      <c:pt idx="966">
                        <c:v>23.190690999967046</c:v>
                      </c:pt>
                      <c:pt idx="967">
                        <c:v>23.20886699995026</c:v>
                      </c:pt>
                      <c:pt idx="968">
                        <c:v>23.226861999952234</c:v>
                      </c:pt>
                      <c:pt idx="969">
                        <c:v>23.256098999991082</c:v>
                      </c:pt>
                      <c:pt idx="970">
                        <c:v>23.276680000009947</c:v>
                      </c:pt>
                      <c:pt idx="971">
                        <c:v>23.304895999957807</c:v>
                      </c:pt>
                      <c:pt idx="972">
                        <c:v>23.335131000028923</c:v>
                      </c:pt>
                      <c:pt idx="973">
                        <c:v>23.353597000008449</c:v>
                      </c:pt>
                      <c:pt idx="974">
                        <c:v>23.372410999960266</c:v>
                      </c:pt>
                      <c:pt idx="975">
                        <c:v>23.390097999945283</c:v>
                      </c:pt>
                      <c:pt idx="976">
                        <c:v>23.413437000010163</c:v>
                      </c:pt>
                      <c:pt idx="977">
                        <c:v>23.439482999965549</c:v>
                      </c:pt>
                      <c:pt idx="978">
                        <c:v>23.461100999964401</c:v>
                      </c:pt>
                      <c:pt idx="979">
                        <c:v>23.477679000003263</c:v>
                      </c:pt>
                      <c:pt idx="980">
                        <c:v>23.494784999988042</c:v>
                      </c:pt>
                      <c:pt idx="981">
                        <c:v>23.514047999982722</c:v>
                      </c:pt>
                      <c:pt idx="982">
                        <c:v>23.524028999963775</c:v>
                      </c:pt>
                      <c:pt idx="983">
                        <c:v>23.558399999979883</c:v>
                      </c:pt>
                      <c:pt idx="984">
                        <c:v>23.571070999954827</c:v>
                      </c:pt>
                      <c:pt idx="985">
                        <c:v>23.598748999997042</c:v>
                      </c:pt>
                      <c:pt idx="986">
                        <c:v>23.621198000037111</c:v>
                      </c:pt>
                      <c:pt idx="987">
                        <c:v>23.639794999966398</c:v>
                      </c:pt>
                      <c:pt idx="988">
                        <c:v>23.655273000011221</c:v>
                      </c:pt>
                      <c:pt idx="989">
                        <c:v>23.676652000052854</c:v>
                      </c:pt>
                      <c:pt idx="990">
                        <c:v>23.697388999979012</c:v>
                      </c:pt>
                      <c:pt idx="991">
                        <c:v>23.719962000031956</c:v>
                      </c:pt>
                      <c:pt idx="992">
                        <c:v>23.74033399997279</c:v>
                      </c:pt>
                      <c:pt idx="993">
                        <c:v>23.760005000047386</c:v>
                      </c:pt>
                      <c:pt idx="994">
                        <c:v>23.781294999993406</c:v>
                      </c:pt>
                      <c:pt idx="995">
                        <c:v>23.796928999945521</c:v>
                      </c:pt>
                      <c:pt idx="996">
                        <c:v>23.8185260000173</c:v>
                      </c:pt>
                      <c:pt idx="997">
                        <c:v>23.837350000045262</c:v>
                      </c:pt>
                      <c:pt idx="998">
                        <c:v>23.859599999967031</c:v>
                      </c:pt>
                      <c:pt idx="999">
                        <c:v>23.873235999955796</c:v>
                      </c:pt>
                      <c:pt idx="1000">
                        <c:v>23.898435999988578</c:v>
                      </c:pt>
                      <c:pt idx="1001">
                        <c:v>23.919511000043713</c:v>
                      </c:pt>
                      <c:pt idx="1002">
                        <c:v>23.939341000048444</c:v>
                      </c:pt>
                      <c:pt idx="1003">
                        <c:v>23.957135000033304</c:v>
                      </c:pt>
                      <c:pt idx="1004">
                        <c:v>23.97776200005319</c:v>
                      </c:pt>
                      <c:pt idx="1005">
                        <c:v>23.99878699996043</c:v>
                      </c:pt>
                      <c:pt idx="1006">
                        <c:v>24.018016000045463</c:v>
                      </c:pt>
                      <c:pt idx="1007">
                        <c:v>24.037609999999404</c:v>
                      </c:pt>
                      <c:pt idx="1008">
                        <c:v>24.053442999953404</c:v>
                      </c:pt>
                      <c:pt idx="1009">
                        <c:v>24.078549999976531</c:v>
                      </c:pt>
                      <c:pt idx="1010">
                        <c:v>24.09851499996148</c:v>
                      </c:pt>
                      <c:pt idx="1011">
                        <c:v>24.119320999947377</c:v>
                      </c:pt>
                      <c:pt idx="1012">
                        <c:v>24.128544999985024</c:v>
                      </c:pt>
                      <c:pt idx="1013">
                        <c:v>24.159022000036202</c:v>
                      </c:pt>
                      <c:pt idx="1014">
                        <c:v>24.18057399999816</c:v>
                      </c:pt>
                      <c:pt idx="1015">
                        <c:v>24.201141000026837</c:v>
                      </c:pt>
                      <c:pt idx="1016">
                        <c:v>24.220439000055194</c:v>
                      </c:pt>
                      <c:pt idx="1017">
                        <c:v>24.23891299997922</c:v>
                      </c:pt>
                      <c:pt idx="1018">
                        <c:v>24.254562000045553</c:v>
                      </c:pt>
                      <c:pt idx="1019">
                        <c:v>24.279747999971732</c:v>
                      </c:pt>
                      <c:pt idx="1020">
                        <c:v>24.299044999992475</c:v>
                      </c:pt>
                      <c:pt idx="1021">
                        <c:v>24.320054000010714</c:v>
                      </c:pt>
                      <c:pt idx="1022">
                        <c:v>24.340627999976277</c:v>
                      </c:pt>
                      <c:pt idx="1023">
                        <c:v>24.36161100002937</c:v>
                      </c:pt>
                      <c:pt idx="1024">
                        <c:v>24.38167000003159</c:v>
                      </c:pt>
                      <c:pt idx="1025">
                        <c:v>24.395274000009522</c:v>
                      </c:pt>
                      <c:pt idx="1026">
                        <c:v>24.416249000001699</c:v>
                      </c:pt>
                      <c:pt idx="1027">
                        <c:v>24.436786000034772</c:v>
                      </c:pt>
                      <c:pt idx="1028">
                        <c:v>24.460349999950267</c:v>
                      </c:pt>
                      <c:pt idx="1029">
                        <c:v>24.481169000035152</c:v>
                      </c:pt>
                      <c:pt idx="1030">
                        <c:v>24.498374999966472</c:v>
                      </c:pt>
                      <c:pt idx="1031">
                        <c:v>24.515399000025354</c:v>
                      </c:pt>
                      <c:pt idx="1032">
                        <c:v>24.536852000048384</c:v>
                      </c:pt>
                      <c:pt idx="1033">
                        <c:v>24.559096000040881</c:v>
                      </c:pt>
                      <c:pt idx="1034">
                        <c:v>24.580848000012338</c:v>
                      </c:pt>
                      <c:pt idx="1035">
                        <c:v>24.59741699998267</c:v>
                      </c:pt>
                      <c:pt idx="1036">
                        <c:v>24.61650899995584</c:v>
                      </c:pt>
                      <c:pt idx="1037">
                        <c:v>24.640440999995917</c:v>
                      </c:pt>
                      <c:pt idx="1038">
                        <c:v>24.657232000026852</c:v>
                      </c:pt>
                      <c:pt idx="1039">
                        <c:v>24.678910000016913</c:v>
                      </c:pt>
                      <c:pt idx="1040">
                        <c:v>24.699159999960102</c:v>
                      </c:pt>
                      <c:pt idx="1041">
                        <c:v>24.719838000019081</c:v>
                      </c:pt>
                      <c:pt idx="1042">
                        <c:v>24.731899000005797</c:v>
                      </c:pt>
                      <c:pt idx="1043">
                        <c:v>24.757472999976017</c:v>
                      </c:pt>
                      <c:pt idx="1044">
                        <c:v>24.773432999965735</c:v>
                      </c:pt>
                      <c:pt idx="1045">
                        <c:v>24.792139000026509</c:v>
                      </c:pt>
                      <c:pt idx="1046">
                        <c:v>24.820835000020452</c:v>
                      </c:pt>
                      <c:pt idx="1047">
                        <c:v>24.838818000047468</c:v>
                      </c:pt>
                      <c:pt idx="1048">
                        <c:v>24.858812000020407</c:v>
                      </c:pt>
                      <c:pt idx="1049">
                        <c:v>24.877723000012338</c:v>
                      </c:pt>
                      <c:pt idx="1050">
                        <c:v>24.897395999985747</c:v>
                      </c:pt>
                      <c:pt idx="1051">
                        <c:v>24.917826000018977</c:v>
                      </c:pt>
                      <c:pt idx="1052">
                        <c:v>24.937768999952823</c:v>
                      </c:pt>
                      <c:pt idx="1053">
                        <c:v>24.958321999991313</c:v>
                      </c:pt>
                      <c:pt idx="1054">
                        <c:v>24.980337999993935</c:v>
                      </c:pt>
                      <c:pt idx="1055">
                        <c:v>24.998389999964274</c:v>
                      </c:pt>
                      <c:pt idx="1056">
                        <c:v>25.019504999974743</c:v>
                      </c:pt>
                      <c:pt idx="1057">
                        <c:v>25.03827200003434</c:v>
                      </c:pt>
                      <c:pt idx="1058">
                        <c:v>25.059668999980204</c:v>
                      </c:pt>
                      <c:pt idx="1059">
                        <c:v>25.064132999978028</c:v>
                      </c:pt>
                      <c:pt idx="1060">
                        <c:v>25.102131000021473</c:v>
                      </c:pt>
                      <c:pt idx="1061">
                        <c:v>25.116849999991246</c:v>
                      </c:pt>
                      <c:pt idx="1062">
                        <c:v>25.138741999980994</c:v>
                      </c:pt>
                      <c:pt idx="1063">
                        <c:v>25.159908000030555</c:v>
                      </c:pt>
                      <c:pt idx="1064">
                        <c:v>25.179670999990776</c:v>
                      </c:pt>
                      <c:pt idx="1065">
                        <c:v>25.199343999964185</c:v>
                      </c:pt>
                      <c:pt idx="1066">
                        <c:v>25.214797000051476</c:v>
                      </c:pt>
                      <c:pt idx="1067">
                        <c:v>25.235064000007696</c:v>
                      </c:pt>
                      <c:pt idx="1068">
                        <c:v>25.26001600001473</c:v>
                      </c:pt>
                      <c:pt idx="1069">
                        <c:v>25.278132000006735</c:v>
                      </c:pt>
                      <c:pt idx="1070">
                        <c:v>25.300953999976628</c:v>
                      </c:pt>
                      <c:pt idx="1071">
                        <c:v>25.317077000043355</c:v>
                      </c:pt>
                      <c:pt idx="1072">
                        <c:v>25.335580999962986</c:v>
                      </c:pt>
                      <c:pt idx="1073">
                        <c:v>25.35561400000006</c:v>
                      </c:pt>
                      <c:pt idx="1074">
                        <c:v>25.380937000038102</c:v>
                      </c:pt>
                      <c:pt idx="1075">
                        <c:v>25.400464999955148</c:v>
                      </c:pt>
                      <c:pt idx="1076">
                        <c:v>25.418337999959476</c:v>
                      </c:pt>
                      <c:pt idx="1077">
                        <c:v>25.436929999967106</c:v>
                      </c:pt>
                      <c:pt idx="1078">
                        <c:v>25.460253000026569</c:v>
                      </c:pt>
                      <c:pt idx="1079">
                        <c:v>25.47241699998267</c:v>
                      </c:pt>
                      <c:pt idx="1080">
                        <c:v>25.496810000040568</c:v>
                      </c:pt>
                      <c:pt idx="1081">
                        <c:v>25.517419000039808</c:v>
                      </c:pt>
                      <c:pt idx="1082">
                        <c:v>25.538349000038579</c:v>
                      </c:pt>
                      <c:pt idx="1083">
                        <c:v>25.556418000021949</c:v>
                      </c:pt>
                      <c:pt idx="1084">
                        <c:v>25.577581000048667</c:v>
                      </c:pt>
                      <c:pt idx="1085">
                        <c:v>25.596664999960922</c:v>
                      </c:pt>
                      <c:pt idx="1086">
                        <c:v>25.620589999947697</c:v>
                      </c:pt>
                      <c:pt idx="1087">
                        <c:v>25.637141000013798</c:v>
                      </c:pt>
                      <c:pt idx="1088">
                        <c:v>25.658338999957778</c:v>
                      </c:pt>
                      <c:pt idx="1089">
                        <c:v>25.677109000040218</c:v>
                      </c:pt>
                      <c:pt idx="1090">
                        <c:v>25.697991000022739</c:v>
                      </c:pt>
                      <c:pt idx="1091">
                        <c:v>25.712443000054918</c:v>
                      </c:pt>
                      <c:pt idx="1092">
                        <c:v>25.738242999999784</c:v>
                      </c:pt>
                      <c:pt idx="1093">
                        <c:v>25.758073000004515</c:v>
                      </c:pt>
                      <c:pt idx="1094">
                        <c:v>25.779014999978244</c:v>
                      </c:pt>
                      <c:pt idx="1095">
                        <c:v>25.797659000032581</c:v>
                      </c:pt>
                      <c:pt idx="1096">
                        <c:v>25.817883000010625</c:v>
                      </c:pt>
                      <c:pt idx="1097">
                        <c:v>25.841036000056192</c:v>
                      </c:pt>
                      <c:pt idx="1098">
                        <c:v>25.858271999983117</c:v>
                      </c:pt>
                      <c:pt idx="1099">
                        <c:v>25.878683999995701</c:v>
                      </c:pt>
                      <c:pt idx="1100">
                        <c:v>25.900817999965511</c:v>
                      </c:pt>
                      <c:pt idx="1101">
                        <c:v>25.919871999998577</c:v>
                      </c:pt>
                      <c:pt idx="1102">
                        <c:v>25.940854000044055</c:v>
                      </c:pt>
                      <c:pt idx="1103">
                        <c:v>25.960637000040151</c:v>
                      </c:pt>
                      <c:pt idx="1104">
                        <c:v>25.98093499999959</c:v>
                      </c:pt>
                      <c:pt idx="1105">
                        <c:v>25.998953000060283</c:v>
                      </c:pt>
                      <c:pt idx="1106">
                        <c:v>26.019773000036366</c:v>
                      </c:pt>
                      <c:pt idx="1107">
                        <c:v>26.029207000043243</c:v>
                      </c:pt>
                      <c:pt idx="1108">
                        <c:v>26.060453000012785</c:v>
                      </c:pt>
                      <c:pt idx="1109">
                        <c:v>26.080721999984235</c:v>
                      </c:pt>
                      <c:pt idx="1110">
                        <c:v>26.100028999964707</c:v>
                      </c:pt>
                      <c:pt idx="1111">
                        <c:v>26.120580999995582</c:v>
                      </c:pt>
                      <c:pt idx="1112">
                        <c:v>26.134785000002012</c:v>
                      </c:pt>
                      <c:pt idx="1113">
                        <c:v>26.157389000058174</c:v>
                      </c:pt>
                      <c:pt idx="1114">
                        <c:v>26.175535000045784</c:v>
                      </c:pt>
                      <c:pt idx="1115">
                        <c:v>26.19684300001245</c:v>
                      </c:pt>
                      <c:pt idx="1116">
                        <c:v>26.220937000005506</c:v>
                      </c:pt>
                      <c:pt idx="1117">
                        <c:v>26.240861000027508</c:v>
                      </c:pt>
                      <c:pt idx="1118">
                        <c:v>26.257728000055067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Input'!$W$2:$W$1124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0.10371132000000001</c:v>
                      </c:pt>
                      <c:pt idx="1">
                        <c:v>0.11431593000000001</c:v>
                      </c:pt>
                      <c:pt idx="2">
                        <c:v>0.12453795000000001</c:v>
                      </c:pt>
                      <c:pt idx="3">
                        <c:v>0.11811240000000001</c:v>
                      </c:pt>
                      <c:pt idx="4">
                        <c:v>0.12043737</c:v>
                      </c:pt>
                      <c:pt idx="5">
                        <c:v>0.12013326000000001</c:v>
                      </c:pt>
                      <c:pt idx="6">
                        <c:v>5.318001E-2</c:v>
                      </c:pt>
                      <c:pt idx="7">
                        <c:v>5.04234E-2</c:v>
                      </c:pt>
                      <c:pt idx="8">
                        <c:v>4.4743410000000004E-2</c:v>
                      </c:pt>
                      <c:pt idx="9">
                        <c:v>5.8291020000000006E-2</c:v>
                      </c:pt>
                      <c:pt idx="10">
                        <c:v>9.8845559999999999E-2</c:v>
                      </c:pt>
                      <c:pt idx="11">
                        <c:v>5.8830569999999999E-2</c:v>
                      </c:pt>
                      <c:pt idx="12">
                        <c:v>7.4791440000000001E-2</c:v>
                      </c:pt>
                      <c:pt idx="13">
                        <c:v>0.11689596000000001</c:v>
                      </c:pt>
                      <c:pt idx="14">
                        <c:v>0.12056490000000002</c:v>
                      </c:pt>
                      <c:pt idx="15">
                        <c:v>0.12082977</c:v>
                      </c:pt>
                      <c:pt idx="16">
                        <c:v>0.12000573000000002</c:v>
                      </c:pt>
                      <c:pt idx="17">
                        <c:v>0.12165381000000001</c:v>
                      </c:pt>
                      <c:pt idx="18">
                        <c:v>5.2650270000000006E-2</c:v>
                      </c:pt>
                      <c:pt idx="19">
                        <c:v>5.1168960000000006E-2</c:v>
                      </c:pt>
                      <c:pt idx="20">
                        <c:v>0.11070585000000001</c:v>
                      </c:pt>
                      <c:pt idx="21">
                        <c:v>0.11127483000000001</c:v>
                      </c:pt>
                      <c:pt idx="22">
                        <c:v>0.12318417000000001</c:v>
                      </c:pt>
                      <c:pt idx="23">
                        <c:v>0.12274272000000001</c:v>
                      </c:pt>
                      <c:pt idx="24">
                        <c:v>0.11989782</c:v>
                      </c:pt>
                      <c:pt idx="25">
                        <c:v>0.12177153000000002</c:v>
                      </c:pt>
                      <c:pt idx="26">
                        <c:v>0.11933865</c:v>
                      </c:pt>
                      <c:pt idx="27">
                        <c:v>0.11929941000000001</c:v>
                      </c:pt>
                      <c:pt idx="28">
                        <c:v>0.12048642</c:v>
                      </c:pt>
                      <c:pt idx="29">
                        <c:v>0.12108483</c:v>
                      </c:pt>
                      <c:pt idx="30">
                        <c:v>0.12121236000000002</c:v>
                      </c:pt>
                      <c:pt idx="31">
                        <c:v>0.12134970000000002</c:v>
                      </c:pt>
                      <c:pt idx="32">
                        <c:v>0.1204668</c:v>
                      </c:pt>
                      <c:pt idx="33">
                        <c:v>0.12113388</c:v>
                      </c:pt>
                      <c:pt idx="34">
                        <c:v>0.12102597000000001</c:v>
                      </c:pt>
                      <c:pt idx="35">
                        <c:v>0.11490453</c:v>
                      </c:pt>
                      <c:pt idx="36">
                        <c:v>0.12274272000000001</c:v>
                      </c:pt>
                      <c:pt idx="37">
                        <c:v>0.11956428</c:v>
                      </c:pt>
                      <c:pt idx="38">
                        <c:v>0.12089844000000001</c:v>
                      </c:pt>
                      <c:pt idx="39">
                        <c:v>0.12032946000000001</c:v>
                      </c:pt>
                      <c:pt idx="40">
                        <c:v>0.12149685</c:v>
                      </c:pt>
                      <c:pt idx="41">
                        <c:v>0.12144780000000001</c:v>
                      </c:pt>
                      <c:pt idx="42">
                        <c:v>0.11821050000000001</c:v>
                      </c:pt>
                      <c:pt idx="43">
                        <c:v>0.12066300000000001</c:v>
                      </c:pt>
                      <c:pt idx="44">
                        <c:v>0.12152628</c:v>
                      </c:pt>
                      <c:pt idx="45">
                        <c:v>0.12100635000000001</c:v>
                      </c:pt>
                      <c:pt idx="46">
                        <c:v>0.12047661000000001</c:v>
                      </c:pt>
                      <c:pt idx="47">
                        <c:v>0.12041775</c:v>
                      </c:pt>
                      <c:pt idx="48">
                        <c:v>0.12021174</c:v>
                      </c:pt>
                      <c:pt idx="49">
                        <c:v>0.12139875000000001</c:v>
                      </c:pt>
                      <c:pt idx="50">
                        <c:v>0.12020193000000001</c:v>
                      </c:pt>
                      <c:pt idx="51">
                        <c:v>0.12047661000000001</c:v>
                      </c:pt>
                      <c:pt idx="52">
                        <c:v>0.12061395000000001</c:v>
                      </c:pt>
                      <c:pt idx="53">
                        <c:v>0.12184020000000001</c:v>
                      </c:pt>
                      <c:pt idx="54">
                        <c:v>0.12146742000000001</c:v>
                      </c:pt>
                      <c:pt idx="55">
                        <c:v>0.12126141000000001</c:v>
                      </c:pt>
                      <c:pt idx="56">
                        <c:v>0.11913264000000001</c:v>
                      </c:pt>
                      <c:pt idx="57">
                        <c:v>0.11999592000000001</c:v>
                      </c:pt>
                      <c:pt idx="58">
                        <c:v>0.12124179</c:v>
                      </c:pt>
                      <c:pt idx="59">
                        <c:v>0.12087882</c:v>
                      </c:pt>
                      <c:pt idx="60">
                        <c:v>0.12053547000000001</c:v>
                      </c:pt>
                      <c:pt idx="61">
                        <c:v>0.12078072000000001</c:v>
                      </c:pt>
                      <c:pt idx="62">
                        <c:v>0.11979972000000001</c:v>
                      </c:pt>
                      <c:pt idx="63">
                        <c:v>0.12071205</c:v>
                      </c:pt>
                      <c:pt idx="64">
                        <c:v>0.12146742000000001</c:v>
                      </c:pt>
                      <c:pt idx="65">
                        <c:v>0.12106521000000001</c:v>
                      </c:pt>
                      <c:pt idx="66">
                        <c:v>0.12053547000000001</c:v>
                      </c:pt>
                      <c:pt idx="67">
                        <c:v>0.12020193000000001</c:v>
                      </c:pt>
                      <c:pt idx="68">
                        <c:v>0.10539864</c:v>
                      </c:pt>
                      <c:pt idx="69">
                        <c:v>0.11464947</c:v>
                      </c:pt>
                      <c:pt idx="70">
                        <c:v>0.12218355000000002</c:v>
                      </c:pt>
                      <c:pt idx="71">
                        <c:v>0.12087882</c:v>
                      </c:pt>
                      <c:pt idx="72">
                        <c:v>0.12062376</c:v>
                      </c:pt>
                      <c:pt idx="73">
                        <c:v>0.12116331000000001</c:v>
                      </c:pt>
                      <c:pt idx="74">
                        <c:v>0.11971143000000001</c:v>
                      </c:pt>
                      <c:pt idx="75">
                        <c:v>0.12025098000000001</c:v>
                      </c:pt>
                      <c:pt idx="76">
                        <c:v>0.11949561000000002</c:v>
                      </c:pt>
                      <c:pt idx="77">
                        <c:v>0.12116331000000001</c:v>
                      </c:pt>
                      <c:pt idx="78">
                        <c:v>0.12081015000000001</c:v>
                      </c:pt>
                      <c:pt idx="79">
                        <c:v>0.12061395000000001</c:v>
                      </c:pt>
                      <c:pt idx="80">
                        <c:v>0.12070224000000002</c:v>
                      </c:pt>
                      <c:pt idx="81">
                        <c:v>0.12090824999999999</c:v>
                      </c:pt>
                      <c:pt idx="82">
                        <c:v>0.12147723000000001</c:v>
                      </c:pt>
                      <c:pt idx="83">
                        <c:v>0.12113388</c:v>
                      </c:pt>
                      <c:pt idx="84">
                        <c:v>0.11996649000000001</c:v>
                      </c:pt>
                      <c:pt idx="85">
                        <c:v>5.3955000000000003E-2</c:v>
                      </c:pt>
                      <c:pt idx="86">
                        <c:v>4.4272529999999997E-2</c:v>
                      </c:pt>
                      <c:pt idx="87">
                        <c:v>4.2065280000000004E-2</c:v>
                      </c:pt>
                      <c:pt idx="88">
                        <c:v>7.6282559999999999E-2</c:v>
                      </c:pt>
                      <c:pt idx="89">
                        <c:v>0.12705912</c:v>
                      </c:pt>
                      <c:pt idx="90">
                        <c:v>0.12580344000000002</c:v>
                      </c:pt>
                      <c:pt idx="91">
                        <c:v>0.11862252000000001</c:v>
                      </c:pt>
                      <c:pt idx="92">
                        <c:v>0.12052566000000001</c:v>
                      </c:pt>
                      <c:pt idx="93">
                        <c:v>0.12090824999999999</c:v>
                      </c:pt>
                      <c:pt idx="94">
                        <c:v>0.12001554</c:v>
                      </c:pt>
                      <c:pt idx="95">
                        <c:v>0.12073167000000001</c:v>
                      </c:pt>
                      <c:pt idx="96">
                        <c:v>0.12062376</c:v>
                      </c:pt>
                      <c:pt idx="97">
                        <c:v>0.12124179</c:v>
                      </c:pt>
                      <c:pt idx="98">
                        <c:v>0.12106521000000001</c:v>
                      </c:pt>
                      <c:pt idx="99">
                        <c:v>0.11898549</c:v>
                      </c:pt>
                      <c:pt idx="100">
                        <c:v>0.12039812999999999</c:v>
                      </c:pt>
                      <c:pt idx="101">
                        <c:v>0.12156552000000001</c:v>
                      </c:pt>
                      <c:pt idx="102">
                        <c:v>7.0376939999999999E-2</c:v>
                      </c:pt>
                      <c:pt idx="103">
                        <c:v>0.12753</c:v>
                      </c:pt>
                      <c:pt idx="104">
                        <c:v>0.11661147000000001</c:v>
                      </c:pt>
                      <c:pt idx="105">
                        <c:v>0.11964276000000001</c:v>
                      </c:pt>
                      <c:pt idx="106">
                        <c:v>0.12119274000000001</c:v>
                      </c:pt>
                      <c:pt idx="107">
                        <c:v>0.12030984000000002</c:v>
                      </c:pt>
                      <c:pt idx="108">
                        <c:v>0.12106521000000001</c:v>
                      </c:pt>
                      <c:pt idx="109">
                        <c:v>0.12127122</c:v>
                      </c:pt>
                      <c:pt idx="110">
                        <c:v>0.12110445</c:v>
                      </c:pt>
                      <c:pt idx="111">
                        <c:v>8.5876740000000007E-2</c:v>
                      </c:pt>
                      <c:pt idx="112">
                        <c:v>0.10532016000000001</c:v>
                      </c:pt>
                      <c:pt idx="113">
                        <c:v>0.12979610999999999</c:v>
                      </c:pt>
                      <c:pt idx="114">
                        <c:v>0.12627432</c:v>
                      </c:pt>
                      <c:pt idx="115">
                        <c:v>6.919974000000001E-2</c:v>
                      </c:pt>
                      <c:pt idx="116">
                        <c:v>7.1299080000000001E-2</c:v>
                      </c:pt>
                      <c:pt idx="117">
                        <c:v>0.1296882</c:v>
                      </c:pt>
                      <c:pt idx="118">
                        <c:v>0.11748456000000002</c:v>
                      </c:pt>
                      <c:pt idx="119">
                        <c:v>0.12077091000000001</c:v>
                      </c:pt>
                      <c:pt idx="120">
                        <c:v>0.12065318999999999</c:v>
                      </c:pt>
                      <c:pt idx="121">
                        <c:v>0.12129084000000001</c:v>
                      </c:pt>
                      <c:pt idx="122">
                        <c:v>0.12031965</c:v>
                      </c:pt>
                      <c:pt idx="123">
                        <c:v>0.12086901000000001</c:v>
                      </c:pt>
                      <c:pt idx="124">
                        <c:v>0.12131046000000001</c:v>
                      </c:pt>
                      <c:pt idx="125">
                        <c:v>0.12067281000000001</c:v>
                      </c:pt>
                      <c:pt idx="126">
                        <c:v>0.12024117000000001</c:v>
                      </c:pt>
                      <c:pt idx="127">
                        <c:v>0.12058452000000001</c:v>
                      </c:pt>
                      <c:pt idx="128">
                        <c:v>0.12172248000000001</c:v>
                      </c:pt>
                      <c:pt idx="129">
                        <c:v>0.12128103000000001</c:v>
                      </c:pt>
                      <c:pt idx="130">
                        <c:v>0.12000573000000002</c:v>
                      </c:pt>
                      <c:pt idx="131">
                        <c:v>0.11945637000000001</c:v>
                      </c:pt>
                      <c:pt idx="132">
                        <c:v>0.12099654</c:v>
                      </c:pt>
                      <c:pt idx="133">
                        <c:v>0.12134970000000002</c:v>
                      </c:pt>
                      <c:pt idx="134">
                        <c:v>0.12063357000000001</c:v>
                      </c:pt>
                      <c:pt idx="135">
                        <c:v>0.12088863000000001</c:v>
                      </c:pt>
                      <c:pt idx="136">
                        <c:v>0.12124179</c:v>
                      </c:pt>
                      <c:pt idx="137">
                        <c:v>0.12092787000000001</c:v>
                      </c:pt>
                      <c:pt idx="138">
                        <c:v>0.12012345000000001</c:v>
                      </c:pt>
                      <c:pt idx="139">
                        <c:v>0.12016269</c:v>
                      </c:pt>
                      <c:pt idx="140">
                        <c:v>0.12104558999999999</c:v>
                      </c:pt>
                      <c:pt idx="141">
                        <c:v>0.12059433000000001</c:v>
                      </c:pt>
                      <c:pt idx="142">
                        <c:v>0.12214431000000001</c:v>
                      </c:pt>
                      <c:pt idx="143">
                        <c:v>0.12147723000000001</c:v>
                      </c:pt>
                      <c:pt idx="144">
                        <c:v>0.12078072000000001</c:v>
                      </c:pt>
                      <c:pt idx="145">
                        <c:v>0.12072186</c:v>
                      </c:pt>
                      <c:pt idx="146">
                        <c:v>0.11997630000000001</c:v>
                      </c:pt>
                      <c:pt idx="147">
                        <c:v>0.12033927000000001</c:v>
                      </c:pt>
                      <c:pt idx="148">
                        <c:v>0.12036870000000001</c:v>
                      </c:pt>
                      <c:pt idx="149">
                        <c:v>0.11970161999999999</c:v>
                      </c:pt>
                      <c:pt idx="150">
                        <c:v>0.12112407000000001</c:v>
                      </c:pt>
                      <c:pt idx="151">
                        <c:v>0.12156552000000001</c:v>
                      </c:pt>
                      <c:pt idx="152">
                        <c:v>0.12191868</c:v>
                      </c:pt>
                      <c:pt idx="153">
                        <c:v>0.12019212000000001</c:v>
                      </c:pt>
                      <c:pt idx="154">
                        <c:v>0.12115350000000001</c:v>
                      </c:pt>
                      <c:pt idx="155">
                        <c:v>0.12063357000000001</c:v>
                      </c:pt>
                      <c:pt idx="156">
                        <c:v>0.1200744</c:v>
                      </c:pt>
                      <c:pt idx="157">
                        <c:v>0.1208592</c:v>
                      </c:pt>
                      <c:pt idx="158">
                        <c:v>0.12050604000000001</c:v>
                      </c:pt>
                      <c:pt idx="159">
                        <c:v>0.12058452000000001</c:v>
                      </c:pt>
                      <c:pt idx="160">
                        <c:v>0.12058452000000001</c:v>
                      </c:pt>
                      <c:pt idx="161">
                        <c:v>0.1200744</c:v>
                      </c:pt>
                      <c:pt idx="162">
                        <c:v>0.12134970000000002</c:v>
                      </c:pt>
                      <c:pt idx="163">
                        <c:v>0.10415277000000001</c:v>
                      </c:pt>
                      <c:pt idx="164">
                        <c:v>0.12666672000000001</c:v>
                      </c:pt>
                      <c:pt idx="165">
                        <c:v>0.12321360000000001</c:v>
                      </c:pt>
                      <c:pt idx="166">
                        <c:v>0.12259557</c:v>
                      </c:pt>
                      <c:pt idx="167">
                        <c:v>0.12155571</c:v>
                      </c:pt>
                      <c:pt idx="168">
                        <c:v>0.12082977</c:v>
                      </c:pt>
                      <c:pt idx="169">
                        <c:v>0.12069243</c:v>
                      </c:pt>
                      <c:pt idx="170">
                        <c:v>0.12075129000000001</c:v>
                      </c:pt>
                      <c:pt idx="171">
                        <c:v>0.1204668</c:v>
                      </c:pt>
                      <c:pt idx="172">
                        <c:v>0.12002535</c:v>
                      </c:pt>
                      <c:pt idx="173">
                        <c:v>0.12133008000000001</c:v>
                      </c:pt>
                      <c:pt idx="174">
                        <c:v>0.12115350000000001</c:v>
                      </c:pt>
                      <c:pt idx="175">
                        <c:v>0.12047661000000001</c:v>
                      </c:pt>
                      <c:pt idx="176">
                        <c:v>0.10443726</c:v>
                      </c:pt>
                      <c:pt idx="177">
                        <c:v>0.1329255</c:v>
                      </c:pt>
                      <c:pt idx="178">
                        <c:v>0.12245823</c:v>
                      </c:pt>
                      <c:pt idx="179">
                        <c:v>0.11767095000000001</c:v>
                      </c:pt>
                      <c:pt idx="180">
                        <c:v>0.12185001000000001</c:v>
                      </c:pt>
                      <c:pt idx="181">
                        <c:v>0.12117312000000001</c:v>
                      </c:pt>
                      <c:pt idx="182">
                        <c:v>0.10435878</c:v>
                      </c:pt>
                      <c:pt idx="183">
                        <c:v>6.5834909999999996E-2</c:v>
                      </c:pt>
                      <c:pt idx="184">
                        <c:v>0.10577142</c:v>
                      </c:pt>
                      <c:pt idx="185">
                        <c:v>0.11358018</c:v>
                      </c:pt>
                      <c:pt idx="186">
                        <c:v>0.12496959000000001</c:v>
                      </c:pt>
                      <c:pt idx="187">
                        <c:v>0.12198735000000001</c:v>
                      </c:pt>
                      <c:pt idx="188">
                        <c:v>0.12019212000000001</c:v>
                      </c:pt>
                      <c:pt idx="189">
                        <c:v>0.11991744000000001</c:v>
                      </c:pt>
                      <c:pt idx="190">
                        <c:v>0.12015288</c:v>
                      </c:pt>
                      <c:pt idx="191">
                        <c:v>0.12093768000000001</c:v>
                      </c:pt>
                      <c:pt idx="192">
                        <c:v>0.12029022</c:v>
                      </c:pt>
                      <c:pt idx="193">
                        <c:v>0.12023136</c:v>
                      </c:pt>
                      <c:pt idx="194">
                        <c:v>0.12078072000000001</c:v>
                      </c:pt>
                      <c:pt idx="195">
                        <c:v>8.70147E-2</c:v>
                      </c:pt>
                      <c:pt idx="196">
                        <c:v>0.12781449</c:v>
                      </c:pt>
                      <c:pt idx="197">
                        <c:v>0.12339018000000002</c:v>
                      </c:pt>
                      <c:pt idx="198">
                        <c:v>0.12226203000000001</c:v>
                      </c:pt>
                      <c:pt idx="199">
                        <c:v>0.11989782</c:v>
                      </c:pt>
                      <c:pt idx="200">
                        <c:v>0.12082977</c:v>
                      </c:pt>
                      <c:pt idx="201">
                        <c:v>0.12154590000000001</c:v>
                      </c:pt>
                      <c:pt idx="202">
                        <c:v>0.12149685</c:v>
                      </c:pt>
                      <c:pt idx="203">
                        <c:v>0.11889720000000001</c:v>
                      </c:pt>
                      <c:pt idx="204">
                        <c:v>0.12114369000000001</c:v>
                      </c:pt>
                      <c:pt idx="205">
                        <c:v>0.12171267000000001</c:v>
                      </c:pt>
                      <c:pt idx="206">
                        <c:v>0.11926998000000001</c:v>
                      </c:pt>
                      <c:pt idx="207">
                        <c:v>8.526852E-2</c:v>
                      </c:pt>
                      <c:pt idx="208">
                        <c:v>0.13312170000000001</c:v>
                      </c:pt>
                      <c:pt idx="209">
                        <c:v>0.12418479</c:v>
                      </c:pt>
                      <c:pt idx="210">
                        <c:v>0.11905415999999999</c:v>
                      </c:pt>
                      <c:pt idx="211">
                        <c:v>0.12223260000000001</c:v>
                      </c:pt>
                      <c:pt idx="212">
                        <c:v>0.12006459</c:v>
                      </c:pt>
                      <c:pt idx="213">
                        <c:v>0.11963295</c:v>
                      </c:pt>
                      <c:pt idx="214">
                        <c:v>0.12069243</c:v>
                      </c:pt>
                      <c:pt idx="215">
                        <c:v>0.12147723000000001</c:v>
                      </c:pt>
                      <c:pt idx="216">
                        <c:v>0.11839689</c:v>
                      </c:pt>
                      <c:pt idx="217">
                        <c:v>0.11907378</c:v>
                      </c:pt>
                      <c:pt idx="218">
                        <c:v>0.12225222000000001</c:v>
                      </c:pt>
                      <c:pt idx="219">
                        <c:v>0.12058452000000001</c:v>
                      </c:pt>
                      <c:pt idx="220">
                        <c:v>0.11931903000000001</c:v>
                      </c:pt>
                      <c:pt idx="221">
                        <c:v>0.12066300000000001</c:v>
                      </c:pt>
                      <c:pt idx="222">
                        <c:v>0.12145761000000001</c:v>
                      </c:pt>
                      <c:pt idx="223">
                        <c:v>5.318001E-2</c:v>
                      </c:pt>
                      <c:pt idx="224">
                        <c:v>4.3850699999999999E-2</c:v>
                      </c:pt>
                      <c:pt idx="225">
                        <c:v>0.10917549</c:v>
                      </c:pt>
                      <c:pt idx="226">
                        <c:v>0.11263842</c:v>
                      </c:pt>
                      <c:pt idx="227">
                        <c:v>0.10724292000000002</c:v>
                      </c:pt>
                      <c:pt idx="228">
                        <c:v>3.8680830000000006E-2</c:v>
                      </c:pt>
                      <c:pt idx="229">
                        <c:v>6.1999200000000004E-2</c:v>
                      </c:pt>
                      <c:pt idx="230">
                        <c:v>0.12781449</c:v>
                      </c:pt>
                      <c:pt idx="231">
                        <c:v>0.11776905</c:v>
                      </c:pt>
                      <c:pt idx="232">
                        <c:v>0.12011364000000001</c:v>
                      </c:pt>
                      <c:pt idx="233">
                        <c:v>0.10578123</c:v>
                      </c:pt>
                      <c:pt idx="234">
                        <c:v>0.11509092</c:v>
                      </c:pt>
                      <c:pt idx="235">
                        <c:v>0.11498301000000001</c:v>
                      </c:pt>
                      <c:pt idx="236">
                        <c:v>9.0585539999999992E-2</c:v>
                      </c:pt>
                      <c:pt idx="237">
                        <c:v>0.10805715</c:v>
                      </c:pt>
                      <c:pt idx="238">
                        <c:v>5.7084390000000006E-2</c:v>
                      </c:pt>
                      <c:pt idx="239">
                        <c:v>0.13003155</c:v>
                      </c:pt>
                      <c:pt idx="240">
                        <c:v>0.12608793000000001</c:v>
                      </c:pt>
                      <c:pt idx="241">
                        <c:v>0.12005478000000001</c:v>
                      </c:pt>
                      <c:pt idx="242">
                        <c:v>0.12173229000000001</c:v>
                      </c:pt>
                      <c:pt idx="243">
                        <c:v>0.12083958000000002</c:v>
                      </c:pt>
                      <c:pt idx="244">
                        <c:v>0.12148704</c:v>
                      </c:pt>
                      <c:pt idx="245">
                        <c:v>0.12067281000000001</c:v>
                      </c:pt>
                      <c:pt idx="246">
                        <c:v>0.12087882</c:v>
                      </c:pt>
                      <c:pt idx="247">
                        <c:v>0.12065318999999999</c:v>
                      </c:pt>
                      <c:pt idx="248">
                        <c:v>0.12104558999999999</c:v>
                      </c:pt>
                      <c:pt idx="249">
                        <c:v>0.12188925</c:v>
                      </c:pt>
                      <c:pt idx="250">
                        <c:v>0.12026079000000002</c:v>
                      </c:pt>
                      <c:pt idx="251">
                        <c:v>0.12012345000000001</c:v>
                      </c:pt>
                      <c:pt idx="252">
                        <c:v>0.12118292999999999</c:v>
                      </c:pt>
                      <c:pt idx="253">
                        <c:v>0.12206583</c:v>
                      </c:pt>
                      <c:pt idx="254">
                        <c:v>0.12074148</c:v>
                      </c:pt>
                      <c:pt idx="255">
                        <c:v>0.12086901000000001</c:v>
                      </c:pt>
                      <c:pt idx="256">
                        <c:v>0.12083958000000002</c:v>
                      </c:pt>
                      <c:pt idx="257">
                        <c:v>0.12041775</c:v>
                      </c:pt>
                      <c:pt idx="258">
                        <c:v>0.12122217</c:v>
                      </c:pt>
                      <c:pt idx="259">
                        <c:v>0.11970161999999999</c:v>
                      </c:pt>
                      <c:pt idx="260">
                        <c:v>0.11953485</c:v>
                      </c:pt>
                      <c:pt idx="261">
                        <c:v>0.12042756000000002</c:v>
                      </c:pt>
                      <c:pt idx="262">
                        <c:v>5.3425260000000009E-2</c:v>
                      </c:pt>
                      <c:pt idx="263">
                        <c:v>3.840615E-2</c:v>
                      </c:pt>
                      <c:pt idx="264">
                        <c:v>0.12663729000000001</c:v>
                      </c:pt>
                      <c:pt idx="265">
                        <c:v>0.11764152</c:v>
                      </c:pt>
                      <c:pt idx="266">
                        <c:v>0.12138894</c:v>
                      </c:pt>
                      <c:pt idx="267">
                        <c:v>0.12038832000000001</c:v>
                      </c:pt>
                      <c:pt idx="268">
                        <c:v>0.1200744</c:v>
                      </c:pt>
                      <c:pt idx="269">
                        <c:v>0.12039812999999999</c:v>
                      </c:pt>
                      <c:pt idx="270">
                        <c:v>0.12108483</c:v>
                      </c:pt>
                      <c:pt idx="271">
                        <c:v>0.12051585000000001</c:v>
                      </c:pt>
                      <c:pt idx="272">
                        <c:v>0.12081996000000002</c:v>
                      </c:pt>
                      <c:pt idx="273">
                        <c:v>0.12042756000000002</c:v>
                      </c:pt>
                      <c:pt idx="274">
                        <c:v>0.12096711</c:v>
                      </c:pt>
                      <c:pt idx="275">
                        <c:v>0.12120255000000001</c:v>
                      </c:pt>
                      <c:pt idx="276">
                        <c:v>0.12081996000000002</c:v>
                      </c:pt>
                      <c:pt idx="277">
                        <c:v>8.7387480000000003E-2</c:v>
                      </c:pt>
                      <c:pt idx="278">
                        <c:v>3.8386530000000002E-2</c:v>
                      </c:pt>
                      <c:pt idx="279">
                        <c:v>5.1208200000000002E-2</c:v>
                      </c:pt>
                      <c:pt idx="280">
                        <c:v>0.12740247000000002</c:v>
                      </c:pt>
                      <c:pt idx="281">
                        <c:v>0.11620926000000001</c:v>
                      </c:pt>
                      <c:pt idx="282">
                        <c:v>0.12102597000000001</c:v>
                      </c:pt>
                      <c:pt idx="283">
                        <c:v>0.11963295</c:v>
                      </c:pt>
                      <c:pt idx="284">
                        <c:v>0.12044718000000001</c:v>
                      </c:pt>
                      <c:pt idx="285">
                        <c:v>0.12043737</c:v>
                      </c:pt>
                      <c:pt idx="286">
                        <c:v>0.12099654</c:v>
                      </c:pt>
                      <c:pt idx="287">
                        <c:v>0.12069243</c:v>
                      </c:pt>
                      <c:pt idx="288">
                        <c:v>0.11923074</c:v>
                      </c:pt>
                      <c:pt idx="289">
                        <c:v>0.12034908</c:v>
                      </c:pt>
                      <c:pt idx="290">
                        <c:v>0.12140856</c:v>
                      </c:pt>
                      <c:pt idx="291">
                        <c:v>0.12040794</c:v>
                      </c:pt>
                      <c:pt idx="292">
                        <c:v>0.12058452000000001</c:v>
                      </c:pt>
                      <c:pt idx="293">
                        <c:v>0.11972124000000001</c:v>
                      </c:pt>
                      <c:pt idx="294">
                        <c:v>0.12033927000000001</c:v>
                      </c:pt>
                      <c:pt idx="295">
                        <c:v>0.12071205</c:v>
                      </c:pt>
                      <c:pt idx="296">
                        <c:v>0.12159495000000001</c:v>
                      </c:pt>
                      <c:pt idx="297">
                        <c:v>0.12086901000000001</c:v>
                      </c:pt>
                      <c:pt idx="298">
                        <c:v>0.11939751</c:v>
                      </c:pt>
                      <c:pt idx="299">
                        <c:v>0.11967219</c:v>
                      </c:pt>
                      <c:pt idx="300">
                        <c:v>0.12045699</c:v>
                      </c:pt>
                      <c:pt idx="301">
                        <c:v>0.12139875000000001</c:v>
                      </c:pt>
                      <c:pt idx="302">
                        <c:v>0.12107502000000001</c:v>
                      </c:pt>
                      <c:pt idx="303">
                        <c:v>8.5386240000000002E-2</c:v>
                      </c:pt>
                      <c:pt idx="304">
                        <c:v>8.0392949999999991E-2</c:v>
                      </c:pt>
                      <c:pt idx="305">
                        <c:v>0.14417757</c:v>
                      </c:pt>
                      <c:pt idx="306">
                        <c:v>0.11572857</c:v>
                      </c:pt>
                      <c:pt idx="307">
                        <c:v>0.11947599000000002</c:v>
                      </c:pt>
                      <c:pt idx="308">
                        <c:v>0.11927979</c:v>
                      </c:pt>
                      <c:pt idx="309">
                        <c:v>0.12019212000000001</c:v>
                      </c:pt>
                      <c:pt idx="310">
                        <c:v>0.12103578000000001</c:v>
                      </c:pt>
                      <c:pt idx="311">
                        <c:v>0.12061395000000001</c:v>
                      </c:pt>
                      <c:pt idx="312">
                        <c:v>0.12025098000000001</c:v>
                      </c:pt>
                      <c:pt idx="313">
                        <c:v>0.12067281000000001</c:v>
                      </c:pt>
                      <c:pt idx="314">
                        <c:v>0.12115350000000001</c:v>
                      </c:pt>
                      <c:pt idx="315">
                        <c:v>0.11962314</c:v>
                      </c:pt>
                      <c:pt idx="316">
                        <c:v>0.11985858000000001</c:v>
                      </c:pt>
                      <c:pt idx="317">
                        <c:v>0.12143799</c:v>
                      </c:pt>
                      <c:pt idx="318">
                        <c:v>0.12058452000000001</c:v>
                      </c:pt>
                      <c:pt idx="319">
                        <c:v>0.12017250000000002</c:v>
                      </c:pt>
                      <c:pt idx="320">
                        <c:v>0.12134970000000002</c:v>
                      </c:pt>
                      <c:pt idx="321">
                        <c:v>0.12084939</c:v>
                      </c:pt>
                      <c:pt idx="322">
                        <c:v>0.12082977</c:v>
                      </c:pt>
                      <c:pt idx="323">
                        <c:v>0.12037851000000001</c:v>
                      </c:pt>
                      <c:pt idx="324">
                        <c:v>0.11978991</c:v>
                      </c:pt>
                      <c:pt idx="325">
                        <c:v>0.11968200000000001</c:v>
                      </c:pt>
                      <c:pt idx="326">
                        <c:v>0.12045699</c:v>
                      </c:pt>
                      <c:pt idx="327">
                        <c:v>0.12081015000000001</c:v>
                      </c:pt>
                      <c:pt idx="328">
                        <c:v>0.11999592000000001</c:v>
                      </c:pt>
                      <c:pt idx="329">
                        <c:v>0.12159495000000001</c:v>
                      </c:pt>
                      <c:pt idx="330">
                        <c:v>0.12028041</c:v>
                      </c:pt>
                      <c:pt idx="331">
                        <c:v>0.11912283</c:v>
                      </c:pt>
                      <c:pt idx="332">
                        <c:v>0.12154590000000001</c:v>
                      </c:pt>
                      <c:pt idx="333">
                        <c:v>0.12020193000000001</c:v>
                      </c:pt>
                      <c:pt idx="334">
                        <c:v>6.8503229999999998E-2</c:v>
                      </c:pt>
                      <c:pt idx="335">
                        <c:v>0.13950800999999999</c:v>
                      </c:pt>
                      <c:pt idx="336">
                        <c:v>0.11539503</c:v>
                      </c:pt>
                      <c:pt idx="337">
                        <c:v>0.12018231</c:v>
                      </c:pt>
                      <c:pt idx="338">
                        <c:v>0.12188925</c:v>
                      </c:pt>
                      <c:pt idx="339">
                        <c:v>0.12036870000000001</c:v>
                      </c:pt>
                      <c:pt idx="340">
                        <c:v>0.12077091000000001</c:v>
                      </c:pt>
                      <c:pt idx="341">
                        <c:v>0.12066300000000001</c:v>
                      </c:pt>
                      <c:pt idx="342">
                        <c:v>0.12137913000000002</c:v>
                      </c:pt>
                      <c:pt idx="343">
                        <c:v>0.12208545</c:v>
                      </c:pt>
                      <c:pt idx="344">
                        <c:v>0.12077091000000001</c:v>
                      </c:pt>
                      <c:pt idx="345">
                        <c:v>0.12050604000000001</c:v>
                      </c:pt>
                      <c:pt idx="346">
                        <c:v>0.10557522000000001</c:v>
                      </c:pt>
                      <c:pt idx="347">
                        <c:v>3.847482E-2</c:v>
                      </c:pt>
                      <c:pt idx="348">
                        <c:v>3.814128E-2</c:v>
                      </c:pt>
                      <c:pt idx="349">
                        <c:v>6.0027390000000007E-2</c:v>
                      </c:pt>
                      <c:pt idx="350">
                        <c:v>0.12665691000000001</c:v>
                      </c:pt>
                      <c:pt idx="351">
                        <c:v>0.11677824000000001</c:v>
                      </c:pt>
                      <c:pt idx="352">
                        <c:v>0.11971143000000001</c:v>
                      </c:pt>
                      <c:pt idx="353">
                        <c:v>0.12110445</c:v>
                      </c:pt>
                      <c:pt idx="354">
                        <c:v>0.12121236000000002</c:v>
                      </c:pt>
                      <c:pt idx="355">
                        <c:v>0.12070224000000002</c:v>
                      </c:pt>
                      <c:pt idx="356">
                        <c:v>0.12162438</c:v>
                      </c:pt>
                      <c:pt idx="357">
                        <c:v>0.12212469000000001</c:v>
                      </c:pt>
                      <c:pt idx="358">
                        <c:v>0.12107502000000001</c:v>
                      </c:pt>
                      <c:pt idx="359">
                        <c:v>0.12106521000000001</c:v>
                      </c:pt>
                      <c:pt idx="360">
                        <c:v>0.12032946000000001</c:v>
                      </c:pt>
                      <c:pt idx="361">
                        <c:v>0.12114369000000001</c:v>
                      </c:pt>
                      <c:pt idx="362">
                        <c:v>0.12025098000000001</c:v>
                      </c:pt>
                      <c:pt idx="363">
                        <c:v>0.12028041</c:v>
                      </c:pt>
                      <c:pt idx="364">
                        <c:v>3.0891689999999999E-2</c:v>
                      </c:pt>
                      <c:pt idx="365">
                        <c:v>5.8781520000000004E-2</c:v>
                      </c:pt>
                      <c:pt idx="366">
                        <c:v>0.12578382000000002</c:v>
                      </c:pt>
                      <c:pt idx="367">
                        <c:v>0.11642508</c:v>
                      </c:pt>
                      <c:pt idx="368">
                        <c:v>0.11981934</c:v>
                      </c:pt>
                      <c:pt idx="369">
                        <c:v>0.12216393000000002</c:v>
                      </c:pt>
                      <c:pt idx="370">
                        <c:v>0.12058452000000001</c:v>
                      </c:pt>
                      <c:pt idx="371">
                        <c:v>0.12070224000000002</c:v>
                      </c:pt>
                      <c:pt idx="372">
                        <c:v>0.11983895999999999</c:v>
                      </c:pt>
                      <c:pt idx="373">
                        <c:v>5.3758800000000002E-2</c:v>
                      </c:pt>
                      <c:pt idx="374">
                        <c:v>5.103162E-2</c:v>
                      </c:pt>
                      <c:pt idx="375">
                        <c:v>5.7908430000000004E-2</c:v>
                      </c:pt>
                      <c:pt idx="376">
                        <c:v>0.13047300000000001</c:v>
                      </c:pt>
                      <c:pt idx="377">
                        <c:v>0.11700387000000001</c:v>
                      </c:pt>
                      <c:pt idx="378">
                        <c:v>0.12022155000000001</c:v>
                      </c:pt>
                      <c:pt idx="379">
                        <c:v>8.5651110000000003E-2</c:v>
                      </c:pt>
                      <c:pt idx="380">
                        <c:v>3.8445389999999996E-2</c:v>
                      </c:pt>
                      <c:pt idx="381">
                        <c:v>0.10583028000000001</c:v>
                      </c:pt>
                      <c:pt idx="382">
                        <c:v>0.11410011000000002</c:v>
                      </c:pt>
                      <c:pt idx="383">
                        <c:v>0.12087882</c:v>
                      </c:pt>
                      <c:pt idx="384">
                        <c:v>0.12154590000000001</c:v>
                      </c:pt>
                      <c:pt idx="385">
                        <c:v>0.11940732000000001</c:v>
                      </c:pt>
                      <c:pt idx="386">
                        <c:v>0.10455498000000002</c:v>
                      </c:pt>
                      <c:pt idx="387">
                        <c:v>9.9669600000000011E-2</c:v>
                      </c:pt>
                      <c:pt idx="388">
                        <c:v>0.12472434</c:v>
                      </c:pt>
                      <c:pt idx="389">
                        <c:v>0.11729817000000001</c:v>
                      </c:pt>
                      <c:pt idx="390">
                        <c:v>0.11950542</c:v>
                      </c:pt>
                      <c:pt idx="391">
                        <c:v>0.12099654</c:v>
                      </c:pt>
                      <c:pt idx="392">
                        <c:v>0.12081996000000002</c:v>
                      </c:pt>
                      <c:pt idx="393">
                        <c:v>0.12058452000000001</c:v>
                      </c:pt>
                      <c:pt idx="394">
                        <c:v>3.7091610000000004E-2</c:v>
                      </c:pt>
                      <c:pt idx="395">
                        <c:v>9.4156380000000012E-2</c:v>
                      </c:pt>
                      <c:pt idx="396">
                        <c:v>8.728938E-2</c:v>
                      </c:pt>
                      <c:pt idx="397">
                        <c:v>4.5096570000000009E-2</c:v>
                      </c:pt>
                      <c:pt idx="398">
                        <c:v>0.12785373</c:v>
                      </c:pt>
                      <c:pt idx="399">
                        <c:v>0.12010383000000001</c:v>
                      </c:pt>
                      <c:pt idx="400">
                        <c:v>0.11956428</c:v>
                      </c:pt>
                      <c:pt idx="401">
                        <c:v>5.1541740000000003E-2</c:v>
                      </c:pt>
                      <c:pt idx="402">
                        <c:v>3.7896030000000004E-2</c:v>
                      </c:pt>
                      <c:pt idx="403">
                        <c:v>0.13057110000000002</c:v>
                      </c:pt>
                      <c:pt idx="404">
                        <c:v>0.11995668</c:v>
                      </c:pt>
                      <c:pt idx="405">
                        <c:v>0.11917188000000001</c:v>
                      </c:pt>
                      <c:pt idx="406">
                        <c:v>0.12098673000000001</c:v>
                      </c:pt>
                      <c:pt idx="407">
                        <c:v>0.12002535</c:v>
                      </c:pt>
                      <c:pt idx="408">
                        <c:v>0.11981934</c:v>
                      </c:pt>
                      <c:pt idx="409">
                        <c:v>0.12182058000000001</c:v>
                      </c:pt>
                      <c:pt idx="410">
                        <c:v>0.12145761000000001</c:v>
                      </c:pt>
                      <c:pt idx="411">
                        <c:v>0.11895606</c:v>
                      </c:pt>
                      <c:pt idx="412">
                        <c:v>0.12069243</c:v>
                      </c:pt>
                      <c:pt idx="413">
                        <c:v>0.12207564000000001</c:v>
                      </c:pt>
                      <c:pt idx="414">
                        <c:v>6.7149450000000013E-2</c:v>
                      </c:pt>
                      <c:pt idx="415">
                        <c:v>0.10638945000000001</c:v>
                      </c:pt>
                      <c:pt idx="416">
                        <c:v>0.11682729</c:v>
                      </c:pt>
                      <c:pt idx="417">
                        <c:v>0.11408049000000001</c:v>
                      </c:pt>
                      <c:pt idx="418">
                        <c:v>0.12035889000000001</c:v>
                      </c:pt>
                      <c:pt idx="419">
                        <c:v>0.12234051</c:v>
                      </c:pt>
                      <c:pt idx="420">
                        <c:v>0.12147723000000001</c:v>
                      </c:pt>
                      <c:pt idx="421">
                        <c:v>0.12008421000000001</c:v>
                      </c:pt>
                      <c:pt idx="422">
                        <c:v>0.12008421000000001</c:v>
                      </c:pt>
                      <c:pt idx="423">
                        <c:v>0.11954466000000001</c:v>
                      </c:pt>
                      <c:pt idx="424">
                        <c:v>0.11983895999999999</c:v>
                      </c:pt>
                      <c:pt idx="425">
                        <c:v>8.6396670000000009E-2</c:v>
                      </c:pt>
                      <c:pt idx="426">
                        <c:v>7.2927539999999999E-2</c:v>
                      </c:pt>
                      <c:pt idx="427">
                        <c:v>0.13632957000000001</c:v>
                      </c:pt>
                      <c:pt idx="428">
                        <c:v>0.12585249000000001</c:v>
                      </c:pt>
                      <c:pt idx="429">
                        <c:v>0.11906397000000001</c:v>
                      </c:pt>
                      <c:pt idx="430">
                        <c:v>0.12042756000000002</c:v>
                      </c:pt>
                      <c:pt idx="431">
                        <c:v>0.11995668</c:v>
                      </c:pt>
                      <c:pt idx="432">
                        <c:v>0.12056490000000002</c:v>
                      </c:pt>
                      <c:pt idx="433">
                        <c:v>0.12051585000000001</c:v>
                      </c:pt>
                      <c:pt idx="434">
                        <c:v>0.11978991</c:v>
                      </c:pt>
                      <c:pt idx="435">
                        <c:v>0.11988801</c:v>
                      </c:pt>
                      <c:pt idx="436">
                        <c:v>0.1208592</c:v>
                      </c:pt>
                      <c:pt idx="437">
                        <c:v>8.7210900000000008E-2</c:v>
                      </c:pt>
                      <c:pt idx="438">
                        <c:v>0.10273032000000001</c:v>
                      </c:pt>
                      <c:pt idx="439">
                        <c:v>0.12124179</c:v>
                      </c:pt>
                      <c:pt idx="440">
                        <c:v>0.11224602000000002</c:v>
                      </c:pt>
                      <c:pt idx="441">
                        <c:v>8.9133660000000003E-2</c:v>
                      </c:pt>
                      <c:pt idx="442">
                        <c:v>7.1406990000000004E-2</c:v>
                      </c:pt>
                      <c:pt idx="443">
                        <c:v>0.12039812999999999</c:v>
                      </c:pt>
                      <c:pt idx="444">
                        <c:v>8.329671000000001E-2</c:v>
                      </c:pt>
                      <c:pt idx="445">
                        <c:v>3.9024179999999999E-2</c:v>
                      </c:pt>
                      <c:pt idx="446">
                        <c:v>7.577244000000001E-2</c:v>
                      </c:pt>
                      <c:pt idx="447">
                        <c:v>0.12747114000000001</c:v>
                      </c:pt>
                      <c:pt idx="448">
                        <c:v>7.4242080000000002E-2</c:v>
                      </c:pt>
                      <c:pt idx="449">
                        <c:v>0.10358379000000001</c:v>
                      </c:pt>
                      <c:pt idx="450">
                        <c:v>0.11642508</c:v>
                      </c:pt>
                      <c:pt idx="451">
                        <c:v>0.12675501</c:v>
                      </c:pt>
                      <c:pt idx="452">
                        <c:v>8.9133660000000003E-2</c:v>
                      </c:pt>
                      <c:pt idx="453">
                        <c:v>3.2480910000000002E-2</c:v>
                      </c:pt>
                      <c:pt idx="454">
                        <c:v>4.6852560000000001E-2</c:v>
                      </c:pt>
                      <c:pt idx="455">
                        <c:v>0.12695121000000001</c:v>
                      </c:pt>
                      <c:pt idx="456">
                        <c:v>0.11928960000000001</c:v>
                      </c:pt>
                      <c:pt idx="457">
                        <c:v>0.11630736000000001</c:v>
                      </c:pt>
                      <c:pt idx="458">
                        <c:v>0.12083958000000002</c:v>
                      </c:pt>
                      <c:pt idx="459">
                        <c:v>0.12124179</c:v>
                      </c:pt>
                      <c:pt idx="460">
                        <c:v>0.11985858000000001</c:v>
                      </c:pt>
                      <c:pt idx="461">
                        <c:v>0.12045699</c:v>
                      </c:pt>
                      <c:pt idx="462">
                        <c:v>0.1198782</c:v>
                      </c:pt>
                      <c:pt idx="463">
                        <c:v>0.12042756000000002</c:v>
                      </c:pt>
                      <c:pt idx="464">
                        <c:v>0.10295595000000002</c:v>
                      </c:pt>
                      <c:pt idx="465">
                        <c:v>0.11191248000000001</c:v>
                      </c:pt>
                      <c:pt idx="466">
                        <c:v>2.3220270000000005E-2</c:v>
                      </c:pt>
                      <c:pt idx="467">
                        <c:v>8.275716000000001E-2</c:v>
                      </c:pt>
                      <c:pt idx="468">
                        <c:v>3.0675870000000001E-2</c:v>
                      </c:pt>
                      <c:pt idx="469">
                        <c:v>5.6427120000000004E-2</c:v>
                      </c:pt>
                      <c:pt idx="470">
                        <c:v>7.0700670000000007E-2</c:v>
                      </c:pt>
                      <c:pt idx="471">
                        <c:v>6.1547940000000002E-2</c:v>
                      </c:pt>
                      <c:pt idx="472">
                        <c:v>0.13281759000000001</c:v>
                      </c:pt>
                      <c:pt idx="473">
                        <c:v>0.12487149000000002</c:v>
                      </c:pt>
                      <c:pt idx="474">
                        <c:v>0.11823012000000001</c:v>
                      </c:pt>
                      <c:pt idx="475">
                        <c:v>0.11963295</c:v>
                      </c:pt>
                      <c:pt idx="476">
                        <c:v>0.12108483</c:v>
                      </c:pt>
                      <c:pt idx="477">
                        <c:v>0.12064338000000001</c:v>
                      </c:pt>
                      <c:pt idx="478">
                        <c:v>0.12122217</c:v>
                      </c:pt>
                      <c:pt idx="479">
                        <c:v>0.12165381000000001</c:v>
                      </c:pt>
                      <c:pt idx="480">
                        <c:v>0.11895606</c:v>
                      </c:pt>
                      <c:pt idx="481">
                        <c:v>0.10171008000000001</c:v>
                      </c:pt>
                      <c:pt idx="482">
                        <c:v>0.13376916000000003</c:v>
                      </c:pt>
                      <c:pt idx="483">
                        <c:v>0.1121283</c:v>
                      </c:pt>
                      <c:pt idx="484">
                        <c:v>0.10303443000000001</c:v>
                      </c:pt>
                      <c:pt idx="485">
                        <c:v>3.1931550000000003E-2</c:v>
                      </c:pt>
                      <c:pt idx="486">
                        <c:v>0.15028920000000001</c:v>
                      </c:pt>
                      <c:pt idx="487">
                        <c:v>0.12104558999999999</c:v>
                      </c:pt>
                      <c:pt idx="488">
                        <c:v>6.4834290000000003E-2</c:v>
                      </c:pt>
                      <c:pt idx="489">
                        <c:v>9.7285770000000008E-2</c:v>
                      </c:pt>
                      <c:pt idx="490">
                        <c:v>0.16816302000000002</c:v>
                      </c:pt>
                      <c:pt idx="491">
                        <c:v>7.0416180000000009E-2</c:v>
                      </c:pt>
                      <c:pt idx="492">
                        <c:v>1.392039E-2</c:v>
                      </c:pt>
                      <c:pt idx="493">
                        <c:v>3.5590680000000006E-2</c:v>
                      </c:pt>
                      <c:pt idx="494">
                        <c:v>0.14307885000000001</c:v>
                      </c:pt>
                      <c:pt idx="495">
                        <c:v>8.8064370000000017E-2</c:v>
                      </c:pt>
                      <c:pt idx="496">
                        <c:v>0.13998869999999999</c:v>
                      </c:pt>
                      <c:pt idx="497">
                        <c:v>0.10621287</c:v>
                      </c:pt>
                      <c:pt idx="498">
                        <c:v>0.13942953</c:v>
                      </c:pt>
                      <c:pt idx="499">
                        <c:v>0.10036611000000001</c:v>
                      </c:pt>
                      <c:pt idx="500">
                        <c:v>3.7935270000000007E-2</c:v>
                      </c:pt>
                      <c:pt idx="501">
                        <c:v>0.12222279</c:v>
                      </c:pt>
                      <c:pt idx="502">
                        <c:v>0.18300555000000002</c:v>
                      </c:pt>
                      <c:pt idx="503">
                        <c:v>3.0891689999999999E-2</c:v>
                      </c:pt>
                      <c:pt idx="504">
                        <c:v>0.11452194</c:v>
                      </c:pt>
                      <c:pt idx="505">
                        <c:v>9.0752310000000017E-2</c:v>
                      </c:pt>
                      <c:pt idx="506">
                        <c:v>7.1014590000000002E-2</c:v>
                      </c:pt>
                      <c:pt idx="507">
                        <c:v>3.9995370000000002E-2</c:v>
                      </c:pt>
                      <c:pt idx="508">
                        <c:v>0.12221298000000001</c:v>
                      </c:pt>
                      <c:pt idx="509">
                        <c:v>9.2871270000000006E-2</c:v>
                      </c:pt>
                      <c:pt idx="510">
                        <c:v>4.0564349999999999E-2</c:v>
                      </c:pt>
                      <c:pt idx="511">
                        <c:v>6.8611140000000001E-2</c:v>
                      </c:pt>
                      <c:pt idx="512">
                        <c:v>9.5176620000000003E-2</c:v>
                      </c:pt>
                      <c:pt idx="513">
                        <c:v>6.9366510000000006E-2</c:v>
                      </c:pt>
                      <c:pt idx="514">
                        <c:v>0.11106882000000001</c:v>
                      </c:pt>
                      <c:pt idx="515">
                        <c:v>9.588294E-2</c:v>
                      </c:pt>
                      <c:pt idx="516">
                        <c:v>8.8976700000000006E-2</c:v>
                      </c:pt>
                      <c:pt idx="517">
                        <c:v>0.34552782000000004</c:v>
                      </c:pt>
                      <c:pt idx="518">
                        <c:v>0.12312531</c:v>
                      </c:pt>
                      <c:pt idx="519">
                        <c:v>-0.20137968000000003</c:v>
                      </c:pt>
                      <c:pt idx="520">
                        <c:v>7.2329130000000005E-2</c:v>
                      </c:pt>
                      <c:pt idx="521">
                        <c:v>0.32133636000000004</c:v>
                      </c:pt>
                      <c:pt idx="522">
                        <c:v>3.1323330000000003E-2</c:v>
                      </c:pt>
                      <c:pt idx="523">
                        <c:v>-8.325747E-2</c:v>
                      </c:pt>
                      <c:pt idx="524">
                        <c:v>0.37634103000000002</c:v>
                      </c:pt>
                      <c:pt idx="525">
                        <c:v>1.8099450000000003E-2</c:v>
                      </c:pt>
                      <c:pt idx="526">
                        <c:v>-2.6133840000000002E-2</c:v>
                      </c:pt>
                      <c:pt idx="527">
                        <c:v>0.237402</c:v>
                      </c:pt>
                      <c:pt idx="528">
                        <c:v>0.32172876</c:v>
                      </c:pt>
                      <c:pt idx="529">
                        <c:v>0.20996343000000001</c:v>
                      </c:pt>
                      <c:pt idx="530">
                        <c:v>-6.210711E-2</c:v>
                      </c:pt>
                      <c:pt idx="531">
                        <c:v>-2.5898400000000002E-2</c:v>
                      </c:pt>
                      <c:pt idx="532">
                        <c:v>0.27107973000000002</c:v>
                      </c:pt>
                      <c:pt idx="533">
                        <c:v>0.21085614</c:v>
                      </c:pt>
                      <c:pt idx="534">
                        <c:v>-7.6930020000000002E-2</c:v>
                      </c:pt>
                      <c:pt idx="535">
                        <c:v>0.28135080000000001</c:v>
                      </c:pt>
                      <c:pt idx="536">
                        <c:v>-7.7548050000000007E-2</c:v>
                      </c:pt>
                      <c:pt idx="537">
                        <c:v>-3.6071370000000005E-2</c:v>
                      </c:pt>
                      <c:pt idx="538">
                        <c:v>-3.3805260000000004E-2</c:v>
                      </c:pt>
                      <c:pt idx="539">
                        <c:v>0.18940167000000002</c:v>
                      </c:pt>
                      <c:pt idx="540">
                        <c:v>0.24239528999999999</c:v>
                      </c:pt>
                      <c:pt idx="541">
                        <c:v>-5.4867329999999999E-2</c:v>
                      </c:pt>
                      <c:pt idx="542">
                        <c:v>-6.1959960000000008E-2</c:v>
                      </c:pt>
                      <c:pt idx="543">
                        <c:v>0.23196726000000001</c:v>
                      </c:pt>
                      <c:pt idx="544">
                        <c:v>7.3418040000000004E-2</c:v>
                      </c:pt>
                      <c:pt idx="545">
                        <c:v>-3.2078700000000002E-2</c:v>
                      </c:pt>
                      <c:pt idx="546">
                        <c:v>0.19176588</c:v>
                      </c:pt>
                      <c:pt idx="547">
                        <c:v>0.19792656</c:v>
                      </c:pt>
                      <c:pt idx="548">
                        <c:v>0.11228526</c:v>
                      </c:pt>
                      <c:pt idx="549">
                        <c:v>6.221502000000001E-2</c:v>
                      </c:pt>
                      <c:pt idx="550">
                        <c:v>9.594179999999999E-3</c:v>
                      </c:pt>
                      <c:pt idx="551">
                        <c:v>1.584315E-2</c:v>
                      </c:pt>
                      <c:pt idx="552">
                        <c:v>0.20004552</c:v>
                      </c:pt>
                      <c:pt idx="553">
                        <c:v>0.13530933000000001</c:v>
                      </c:pt>
                      <c:pt idx="554">
                        <c:v>0.16270866</c:v>
                      </c:pt>
                      <c:pt idx="555">
                        <c:v>-2.5319609999999999E-2</c:v>
                      </c:pt>
                      <c:pt idx="556">
                        <c:v>1.6088400000000001E-3</c:v>
                      </c:pt>
                      <c:pt idx="557">
                        <c:v>0.30684699000000004</c:v>
                      </c:pt>
                      <c:pt idx="558">
                        <c:v>-8.9663399999999997E-3</c:v>
                      </c:pt>
                      <c:pt idx="559">
                        <c:v>-3.599289E-2</c:v>
                      </c:pt>
                      <c:pt idx="560">
                        <c:v>0.28885545000000001</c:v>
                      </c:pt>
                      <c:pt idx="561">
                        <c:v>6.0615990000000002E-2</c:v>
                      </c:pt>
                      <c:pt idx="562">
                        <c:v>0.10721348999999999</c:v>
                      </c:pt>
                      <c:pt idx="563">
                        <c:v>4.1398200000000007E-3</c:v>
                      </c:pt>
                      <c:pt idx="564">
                        <c:v>-0.12657842999999999</c:v>
                      </c:pt>
                      <c:pt idx="565">
                        <c:v>8.0412570000000003E-2</c:v>
                      </c:pt>
                      <c:pt idx="566">
                        <c:v>0.20817801000000002</c:v>
                      </c:pt>
                      <c:pt idx="567">
                        <c:v>2.5996500000000002E-3</c:v>
                      </c:pt>
                      <c:pt idx="568">
                        <c:v>9.726615000000001E-2</c:v>
                      </c:pt>
                      <c:pt idx="569">
                        <c:v>0.16896744</c:v>
                      </c:pt>
                      <c:pt idx="570">
                        <c:v>0.17027217000000003</c:v>
                      </c:pt>
                      <c:pt idx="571">
                        <c:v>0.31307634000000001</c:v>
                      </c:pt>
                      <c:pt idx="572">
                        <c:v>0.10178856</c:v>
                      </c:pt>
                      <c:pt idx="573">
                        <c:v>3.4756830000000002E-2</c:v>
                      </c:pt>
                      <c:pt idx="574">
                        <c:v>9.269469000000001E-2</c:v>
                      </c:pt>
                      <c:pt idx="575">
                        <c:v>0.21545703000000002</c:v>
                      </c:pt>
                      <c:pt idx="576">
                        <c:v>-9.5461110000000002E-2</c:v>
                      </c:pt>
                      <c:pt idx="577">
                        <c:v>0.24232662000000002</c:v>
                      </c:pt>
                      <c:pt idx="578">
                        <c:v>0.26824464000000003</c:v>
                      </c:pt>
                      <c:pt idx="579">
                        <c:v>-6.8846580000000004E-2</c:v>
                      </c:pt>
                      <c:pt idx="580">
                        <c:v>0.11868138</c:v>
                      </c:pt>
                      <c:pt idx="581">
                        <c:v>-1.5990299999999999E-2</c:v>
                      </c:pt>
                      <c:pt idx="582">
                        <c:v>0.15635178000000002</c:v>
                      </c:pt>
                      <c:pt idx="583">
                        <c:v>0.1204668</c:v>
                      </c:pt>
                      <c:pt idx="584">
                        <c:v>9.0958320000000009E-2</c:v>
                      </c:pt>
                      <c:pt idx="585">
                        <c:v>0.10597743000000001</c:v>
                      </c:pt>
                      <c:pt idx="586">
                        <c:v>8.705394000000001E-2</c:v>
                      </c:pt>
                      <c:pt idx="587">
                        <c:v>-5.1404400000000005E-3</c:v>
                      </c:pt>
                      <c:pt idx="588">
                        <c:v>0.15428187000000002</c:v>
                      </c:pt>
                      <c:pt idx="589">
                        <c:v>-9.6883559999999994E-2</c:v>
                      </c:pt>
                      <c:pt idx="590">
                        <c:v>-4.6430730000000003E-2</c:v>
                      </c:pt>
                      <c:pt idx="591">
                        <c:v>4.3389629999999998E-2</c:v>
                      </c:pt>
                      <c:pt idx="592">
                        <c:v>-6.0920100000000001E-3</c:v>
                      </c:pt>
                      <c:pt idx="593">
                        <c:v>-6.879753000000001E-2</c:v>
                      </c:pt>
                      <c:pt idx="594">
                        <c:v>-9.0036180000000007E-2</c:v>
                      </c:pt>
                      <c:pt idx="595">
                        <c:v>-1.4224499999999999E-2</c:v>
                      </c:pt>
                      <c:pt idx="596">
                        <c:v>9.7275959999999995E-2</c:v>
                      </c:pt>
                      <c:pt idx="597">
                        <c:v>0.14265702</c:v>
                      </c:pt>
                      <c:pt idx="598">
                        <c:v>-0.20465622</c:v>
                      </c:pt>
                      <c:pt idx="599">
                        <c:v>-8.4326760000000001E-2</c:v>
                      </c:pt>
                      <c:pt idx="600">
                        <c:v>-7.4448090000000008E-2</c:v>
                      </c:pt>
                      <c:pt idx="601">
                        <c:v>-1.437165E-2</c:v>
                      </c:pt>
                      <c:pt idx="602">
                        <c:v>3.2490720000000001E-2</c:v>
                      </c:pt>
                      <c:pt idx="603">
                        <c:v>0.12561705000000001</c:v>
                      </c:pt>
                      <c:pt idx="604">
                        <c:v>0.25286256000000001</c:v>
                      </c:pt>
                      <c:pt idx="605">
                        <c:v>0.10583028000000001</c:v>
                      </c:pt>
                      <c:pt idx="606">
                        <c:v>7.5703770000000004E-2</c:v>
                      </c:pt>
                      <c:pt idx="607">
                        <c:v>0.13013946000000001</c:v>
                      </c:pt>
                      <c:pt idx="608">
                        <c:v>0.31443992999999998</c:v>
                      </c:pt>
                      <c:pt idx="609">
                        <c:v>0.42116292</c:v>
                      </c:pt>
                      <c:pt idx="610">
                        <c:v>0.27202149000000003</c:v>
                      </c:pt>
                      <c:pt idx="611">
                        <c:v>0.28832571000000001</c:v>
                      </c:pt>
                      <c:pt idx="612">
                        <c:v>0.34489017000000005</c:v>
                      </c:pt>
                      <c:pt idx="613">
                        <c:v>0.16119791999999999</c:v>
                      </c:pt>
                      <c:pt idx="614">
                        <c:v>0.13265082</c:v>
                      </c:pt>
                      <c:pt idx="615">
                        <c:v>0.28528460999999999</c:v>
                      </c:pt>
                      <c:pt idx="616">
                        <c:v>0.28610865000000002</c:v>
                      </c:pt>
                      <c:pt idx="617">
                        <c:v>1.1134349999999999E-2</c:v>
                      </c:pt>
                      <c:pt idx="618">
                        <c:v>0.15602805</c:v>
                      </c:pt>
                      <c:pt idx="619">
                        <c:v>0.3185307</c:v>
                      </c:pt>
                      <c:pt idx="620">
                        <c:v>0.25420652999999999</c:v>
                      </c:pt>
                      <c:pt idx="621">
                        <c:v>0.10908720000000001</c:v>
                      </c:pt>
                      <c:pt idx="622">
                        <c:v>0.18970578000000002</c:v>
                      </c:pt>
                      <c:pt idx="623">
                        <c:v>0.28101726000000005</c:v>
                      </c:pt>
                      <c:pt idx="624">
                        <c:v>0.13505427</c:v>
                      </c:pt>
                      <c:pt idx="625">
                        <c:v>0.13462263000000002</c:v>
                      </c:pt>
                      <c:pt idx="626">
                        <c:v>0.22201010999999998</c:v>
                      </c:pt>
                      <c:pt idx="627">
                        <c:v>0.34561610999999998</c:v>
                      </c:pt>
                      <c:pt idx="628">
                        <c:v>0.25095942000000004</c:v>
                      </c:pt>
                      <c:pt idx="629">
                        <c:v>0.20508786000000001</c:v>
                      </c:pt>
                      <c:pt idx="630">
                        <c:v>0.23141790000000001</c:v>
                      </c:pt>
                      <c:pt idx="631">
                        <c:v>0.24155162999999999</c:v>
                      </c:pt>
                      <c:pt idx="632">
                        <c:v>7.5232889999999997E-2</c:v>
                      </c:pt>
                      <c:pt idx="633">
                        <c:v>9.6363630000000006E-2</c:v>
                      </c:pt>
                      <c:pt idx="634">
                        <c:v>0.17356833000000002</c:v>
                      </c:pt>
                      <c:pt idx="635">
                        <c:v>-2.2219650000000001E-2</c:v>
                      </c:pt>
                      <c:pt idx="636">
                        <c:v>8.7779880000000005E-2</c:v>
                      </c:pt>
                      <c:pt idx="637">
                        <c:v>0.31270356000000005</c:v>
                      </c:pt>
                      <c:pt idx="638">
                        <c:v>8.0981549999999999E-2</c:v>
                      </c:pt>
                      <c:pt idx="639">
                        <c:v>6.7522230000000003E-2</c:v>
                      </c:pt>
                      <c:pt idx="640">
                        <c:v>0.25691409000000004</c:v>
                      </c:pt>
                      <c:pt idx="641">
                        <c:v>0.22271643000000002</c:v>
                      </c:pt>
                      <c:pt idx="642">
                        <c:v>9.0526680000000012E-2</c:v>
                      </c:pt>
                      <c:pt idx="643">
                        <c:v>9.0173520000000007E-2</c:v>
                      </c:pt>
                      <c:pt idx="644">
                        <c:v>0.23264415000000002</c:v>
                      </c:pt>
                      <c:pt idx="645">
                        <c:v>0.12595059</c:v>
                      </c:pt>
                      <c:pt idx="646">
                        <c:v>2.7085410000000001E-2</c:v>
                      </c:pt>
                      <c:pt idx="647">
                        <c:v>0.14610033</c:v>
                      </c:pt>
                      <c:pt idx="648">
                        <c:v>9.0673829999999997E-2</c:v>
                      </c:pt>
                      <c:pt idx="649">
                        <c:v>0.18195587999999999</c:v>
                      </c:pt>
                      <c:pt idx="650">
                        <c:v>0.34935371999999998</c:v>
                      </c:pt>
                      <c:pt idx="651">
                        <c:v>0.16366023000000002</c:v>
                      </c:pt>
                      <c:pt idx="652">
                        <c:v>5.5132200000000001E-3</c:v>
                      </c:pt>
                      <c:pt idx="653">
                        <c:v>-7.1544330000000003E-2</c:v>
                      </c:pt>
                      <c:pt idx="654">
                        <c:v>0.21329882999999999</c:v>
                      </c:pt>
                      <c:pt idx="655">
                        <c:v>-3.0460050000000002E-2</c:v>
                      </c:pt>
                      <c:pt idx="656">
                        <c:v>0.16275771000000003</c:v>
                      </c:pt>
                      <c:pt idx="657">
                        <c:v>-2.5201890000000001E-2</c:v>
                      </c:pt>
                      <c:pt idx="658">
                        <c:v>-1.80070398</c:v>
                      </c:pt>
                      <c:pt idx="659">
                        <c:v>-2.2543576200000004</c:v>
                      </c:pt>
                      <c:pt idx="660">
                        <c:v>-0.54982107000000002</c:v>
                      </c:pt>
                      <c:pt idx="661">
                        <c:v>1.1660166000000001</c:v>
                      </c:pt>
                      <c:pt idx="662">
                        <c:v>1.1697051599999999</c:v>
                      </c:pt>
                      <c:pt idx="663">
                        <c:v>0.26694972</c:v>
                      </c:pt>
                      <c:pt idx="664">
                        <c:v>-0.14615919000000002</c:v>
                      </c:pt>
                      <c:pt idx="665">
                        <c:v>-1.762857E-2</c:v>
                      </c:pt>
                      <c:pt idx="666">
                        <c:v>-5.4455310000000007E-2</c:v>
                      </c:pt>
                      <c:pt idx="667">
                        <c:v>-0.18855801</c:v>
                      </c:pt>
                      <c:pt idx="668">
                        <c:v>-5.9644800000000005E-2</c:v>
                      </c:pt>
                      <c:pt idx="669">
                        <c:v>7.614522E-2</c:v>
                      </c:pt>
                      <c:pt idx="670">
                        <c:v>0.21281814000000002</c:v>
                      </c:pt>
                      <c:pt idx="671">
                        <c:v>0.19118709</c:v>
                      </c:pt>
                      <c:pt idx="672">
                        <c:v>0.19166778000000001</c:v>
                      </c:pt>
                      <c:pt idx="673">
                        <c:v>0.10681128000000001</c:v>
                      </c:pt>
                      <c:pt idx="674">
                        <c:v>0.10531035</c:v>
                      </c:pt>
                      <c:pt idx="675">
                        <c:v>0.18541881000000002</c:v>
                      </c:pt>
                      <c:pt idx="676">
                        <c:v>2.7418950000000004E-2</c:v>
                      </c:pt>
                      <c:pt idx="677">
                        <c:v>-2.0208600000000002E-3</c:v>
                      </c:pt>
                      <c:pt idx="678">
                        <c:v>0.22881825</c:v>
                      </c:pt>
                      <c:pt idx="679">
                        <c:v>0.24635853000000002</c:v>
                      </c:pt>
                      <c:pt idx="680">
                        <c:v>5.6407499999999999E-3</c:v>
                      </c:pt>
                      <c:pt idx="681">
                        <c:v>0.29295603000000003</c:v>
                      </c:pt>
                      <c:pt idx="682">
                        <c:v>0.27087372000000004</c:v>
                      </c:pt>
                      <c:pt idx="683">
                        <c:v>6.5246310000000002E-2</c:v>
                      </c:pt>
                      <c:pt idx="684">
                        <c:v>0.21605543999999999</c:v>
                      </c:pt>
                      <c:pt idx="685">
                        <c:v>0.27394425</c:v>
                      </c:pt>
                      <c:pt idx="686">
                        <c:v>-9.9767699999999994E-3</c:v>
                      </c:pt>
                      <c:pt idx="687">
                        <c:v>-6.9621570000000008E-2</c:v>
                      </c:pt>
                      <c:pt idx="688">
                        <c:v>-6.8532660000000009E-2</c:v>
                      </c:pt>
                      <c:pt idx="689">
                        <c:v>1.4440320000000001E-2</c:v>
                      </c:pt>
                      <c:pt idx="690">
                        <c:v>4.2487110000000002E-2</c:v>
                      </c:pt>
                      <c:pt idx="691">
                        <c:v>8.6465340000000016E-2</c:v>
                      </c:pt>
                      <c:pt idx="692">
                        <c:v>-0.11022516</c:v>
                      </c:pt>
                      <c:pt idx="693">
                        <c:v>-0.18223055999999999</c:v>
                      </c:pt>
                      <c:pt idx="694">
                        <c:v>-8.6857740000000017E-2</c:v>
                      </c:pt>
                      <c:pt idx="695">
                        <c:v>-9.7638929999999999E-2</c:v>
                      </c:pt>
                      <c:pt idx="696">
                        <c:v>0.27861381000000002</c:v>
                      </c:pt>
                      <c:pt idx="697">
                        <c:v>0.28164509999999998</c:v>
                      </c:pt>
                      <c:pt idx="698">
                        <c:v>7.5056310000000001E-2</c:v>
                      </c:pt>
                      <c:pt idx="699">
                        <c:v>-7.4752200000000005E-2</c:v>
                      </c:pt>
                      <c:pt idx="700">
                        <c:v>-1.8746910000000002E-2</c:v>
                      </c:pt>
                      <c:pt idx="701">
                        <c:v>0.14741487</c:v>
                      </c:pt>
                      <c:pt idx="702">
                        <c:v>0.22446261000000001</c:v>
                      </c:pt>
                      <c:pt idx="703">
                        <c:v>-4.4390250000000006E-2</c:v>
                      </c:pt>
                      <c:pt idx="704">
                        <c:v>5.7064770000000001E-2</c:v>
                      </c:pt>
                      <c:pt idx="705">
                        <c:v>0.29895975000000002</c:v>
                      </c:pt>
                      <c:pt idx="706">
                        <c:v>5.4729989999999999E-2</c:v>
                      </c:pt>
                      <c:pt idx="707">
                        <c:v>8.4366000000000007E-3</c:v>
                      </c:pt>
                      <c:pt idx="708">
                        <c:v>0.12518541</c:v>
                      </c:pt>
                      <c:pt idx="709">
                        <c:v>0.14426586000000002</c:v>
                      </c:pt>
                      <c:pt idx="710">
                        <c:v>0.1136979</c:v>
                      </c:pt>
                      <c:pt idx="711">
                        <c:v>2.3818680000000002E-2</c:v>
                      </c:pt>
                      <c:pt idx="712">
                        <c:v>-1.2752999999999999E-4</c:v>
                      </c:pt>
                      <c:pt idx="713">
                        <c:v>-8.07363E-3</c:v>
                      </c:pt>
                      <c:pt idx="714">
                        <c:v>8.1678060000000011E-2</c:v>
                      </c:pt>
                      <c:pt idx="715">
                        <c:v>-5.4376830000000008E-2</c:v>
                      </c:pt>
                      <c:pt idx="716">
                        <c:v>0.16800605999999998</c:v>
                      </c:pt>
                      <c:pt idx="717">
                        <c:v>0.17117468999999999</c:v>
                      </c:pt>
                      <c:pt idx="718">
                        <c:v>6.4618469999999997E-2</c:v>
                      </c:pt>
                      <c:pt idx="719">
                        <c:v>0.27874134</c:v>
                      </c:pt>
                      <c:pt idx="720">
                        <c:v>0.48776301000000005</c:v>
                      </c:pt>
                      <c:pt idx="721">
                        <c:v>1.0106262000000001</c:v>
                      </c:pt>
                      <c:pt idx="722">
                        <c:v>1.3082812200000002</c:v>
                      </c:pt>
                      <c:pt idx="723">
                        <c:v>0.97058178000000006</c:v>
                      </c:pt>
                      <c:pt idx="724">
                        <c:v>0.75848958</c:v>
                      </c:pt>
                      <c:pt idx="725">
                        <c:v>3.0499191899999998</c:v>
                      </c:pt>
                      <c:pt idx="726">
                        <c:v>5.9396116500000007</c:v>
                      </c:pt>
                      <c:pt idx="727">
                        <c:v>2.5000000200000003</c:v>
                      </c:pt>
                      <c:pt idx="728">
                        <c:v>0.57982005000000003</c:v>
                      </c:pt>
                      <c:pt idx="729">
                        <c:v>0.36694305000000005</c:v>
                      </c:pt>
                      <c:pt idx="730">
                        <c:v>7.3960533000000002</c:v>
                      </c:pt>
                      <c:pt idx="731">
                        <c:v>13.778390250000001</c:v>
                      </c:pt>
                      <c:pt idx="732">
                        <c:v>12.683280330000001</c:v>
                      </c:pt>
                      <c:pt idx="733">
                        <c:v>3.1490492400000001</c:v>
                      </c:pt>
                      <c:pt idx="734">
                        <c:v>-0.98478666000000004</c:v>
                      </c:pt>
                      <c:pt idx="735">
                        <c:v>-0.51047315999999998</c:v>
                      </c:pt>
                      <c:pt idx="736">
                        <c:v>-0.73995849000000002</c:v>
                      </c:pt>
                      <c:pt idx="737">
                        <c:v>-0.75997088999999995</c:v>
                      </c:pt>
                      <c:pt idx="738">
                        <c:v>-0.56902905000000004</c:v>
                      </c:pt>
                      <c:pt idx="739">
                        <c:v>-0.51602562000000007</c:v>
                      </c:pt>
                      <c:pt idx="740">
                        <c:v>-0.43117893000000002</c:v>
                      </c:pt>
                      <c:pt idx="741">
                        <c:v>-0.49377653999999999</c:v>
                      </c:pt>
                      <c:pt idx="742">
                        <c:v>-0.50659821000000005</c:v>
                      </c:pt>
                      <c:pt idx="743">
                        <c:v>-0.265851</c:v>
                      </c:pt>
                      <c:pt idx="744">
                        <c:v>-0.25705143000000003</c:v>
                      </c:pt>
                      <c:pt idx="745">
                        <c:v>-0.40847859000000003</c:v>
                      </c:pt>
                      <c:pt idx="746">
                        <c:v>-0.29734110000000002</c:v>
                      </c:pt>
                      <c:pt idx="747">
                        <c:v>-0.19314909000000002</c:v>
                      </c:pt>
                      <c:pt idx="748">
                        <c:v>-0.31783419000000002</c:v>
                      </c:pt>
                      <c:pt idx="749">
                        <c:v>-0.44382401999999999</c:v>
                      </c:pt>
                      <c:pt idx="750">
                        <c:v>-0.53129979000000005</c:v>
                      </c:pt>
                      <c:pt idx="751">
                        <c:v>-0.88090857000000011</c:v>
                      </c:pt>
                      <c:pt idx="752">
                        <c:v>-3.1494514500000004</c:v>
                      </c:pt>
                      <c:pt idx="753">
                        <c:v>-2.7422677800000002</c:v>
                      </c:pt>
                      <c:pt idx="754">
                        <c:v>-1.2075815700000001</c:v>
                      </c:pt>
                      <c:pt idx="755">
                        <c:v>-0.87162831000000007</c:v>
                      </c:pt>
                      <c:pt idx="756">
                        <c:v>-0.59613408000000001</c:v>
                      </c:pt>
                      <c:pt idx="757">
                        <c:v>-0.74092968000000003</c:v>
                      </c:pt>
                      <c:pt idx="758">
                        <c:v>-0.49295250000000007</c:v>
                      </c:pt>
                      <c:pt idx="759">
                        <c:v>-0.31952151000000006</c:v>
                      </c:pt>
                      <c:pt idx="760">
                        <c:v>-0.13793841000000001</c:v>
                      </c:pt>
                      <c:pt idx="761">
                        <c:v>-0.32971410000000001</c:v>
                      </c:pt>
                      <c:pt idx="762">
                        <c:v>-0.28866906000000003</c:v>
                      </c:pt>
                      <c:pt idx="763">
                        <c:v>-6.7482990000000007E-2</c:v>
                      </c:pt>
                      <c:pt idx="764">
                        <c:v>-0.18520299000000001</c:v>
                      </c:pt>
                      <c:pt idx="765">
                        <c:v>-5.5563840000000003E-2</c:v>
                      </c:pt>
                      <c:pt idx="766">
                        <c:v>-0.21091499999999999</c:v>
                      </c:pt>
                      <c:pt idx="767">
                        <c:v>-0.51984171000000001</c:v>
                      </c:pt>
                      <c:pt idx="768">
                        <c:v>-0.43549533000000001</c:v>
                      </c:pt>
                      <c:pt idx="769">
                        <c:v>-0.41931864000000002</c:v>
                      </c:pt>
                      <c:pt idx="770">
                        <c:v>-0.36421587</c:v>
                      </c:pt>
                      <c:pt idx="771">
                        <c:v>-0.34688160000000007</c:v>
                      </c:pt>
                      <c:pt idx="772">
                        <c:v>-0.26366337000000001</c:v>
                      </c:pt>
                      <c:pt idx="773">
                        <c:v>-9.3548159999999991E-2</c:v>
                      </c:pt>
                      <c:pt idx="774">
                        <c:v>0.10227906</c:v>
                      </c:pt>
                      <c:pt idx="775">
                        <c:v>2.762496E-2</c:v>
                      </c:pt>
                      <c:pt idx="776">
                        <c:v>2.7811349999999999E-2</c:v>
                      </c:pt>
                      <c:pt idx="777">
                        <c:v>2.1819794400000001</c:v>
                      </c:pt>
                      <c:pt idx="778">
                        <c:v>9.6437597400000001</c:v>
                      </c:pt>
                      <c:pt idx="779">
                        <c:v>9.7439590800000015</c:v>
                      </c:pt>
                      <c:pt idx="780">
                        <c:v>1.6904493900000002</c:v>
                      </c:pt>
                      <c:pt idx="781">
                        <c:v>-0.8090503200000001</c:v>
                      </c:pt>
                      <c:pt idx="782">
                        <c:v>-0.63333360000000005</c:v>
                      </c:pt>
                      <c:pt idx="783">
                        <c:v>-1.4683019400000001</c:v>
                      </c:pt>
                      <c:pt idx="784">
                        <c:v>-1.00733004</c:v>
                      </c:pt>
                      <c:pt idx="785">
                        <c:v>-0.22928913000000004</c:v>
                      </c:pt>
                      <c:pt idx="786">
                        <c:v>-0.32197401000000003</c:v>
                      </c:pt>
                      <c:pt idx="787">
                        <c:v>-0.60380549999999999</c:v>
                      </c:pt>
                      <c:pt idx="788">
                        <c:v>-1.6529850000000002E-2</c:v>
                      </c:pt>
                      <c:pt idx="789">
                        <c:v>-0.15777423000000002</c:v>
                      </c:pt>
                      <c:pt idx="790">
                        <c:v>-0.16314029999999999</c:v>
                      </c:pt>
                      <c:pt idx="791">
                        <c:v>-4.0868460000000009E-2</c:v>
                      </c:pt>
                      <c:pt idx="792">
                        <c:v>-1.64808E-2</c:v>
                      </c:pt>
                      <c:pt idx="793">
                        <c:v>-0.27934956000000005</c:v>
                      </c:pt>
                      <c:pt idx="794">
                        <c:v>5.2287300000000009E-3</c:v>
                      </c:pt>
                      <c:pt idx="795">
                        <c:v>0.70776207000000002</c:v>
                      </c:pt>
                      <c:pt idx="796">
                        <c:v>0.52140150000000007</c:v>
                      </c:pt>
                      <c:pt idx="797">
                        <c:v>0.37527174000000008</c:v>
                      </c:pt>
                      <c:pt idx="798">
                        <c:v>0.13407327000000002</c:v>
                      </c:pt>
                      <c:pt idx="799">
                        <c:v>-0.45728334000000004</c:v>
                      </c:pt>
                      <c:pt idx="800">
                        <c:v>1.1379600000000001E-3</c:v>
                      </c:pt>
                      <c:pt idx="801">
                        <c:v>-0.24827148000000002</c:v>
                      </c:pt>
                      <c:pt idx="802">
                        <c:v>-5.9625180000000007E-2</c:v>
                      </c:pt>
                      <c:pt idx="803">
                        <c:v>3.0705300000000001E-2</c:v>
                      </c:pt>
                      <c:pt idx="804">
                        <c:v>9.5088330000000013E-2</c:v>
                      </c:pt>
                      <c:pt idx="805">
                        <c:v>1.1644470000000001E-2</c:v>
                      </c:pt>
                      <c:pt idx="806">
                        <c:v>-0.22779801</c:v>
                      </c:pt>
                      <c:pt idx="807">
                        <c:v>-0.33461910000000006</c:v>
                      </c:pt>
                      <c:pt idx="808">
                        <c:v>6.5040299999999995E-2</c:v>
                      </c:pt>
                      <c:pt idx="809">
                        <c:v>0.19679841000000001</c:v>
                      </c:pt>
                      <c:pt idx="810">
                        <c:v>2.9822400000000002E-3</c:v>
                      </c:pt>
                      <c:pt idx="811">
                        <c:v>-0.20656917</c:v>
                      </c:pt>
                      <c:pt idx="812">
                        <c:v>-0.1145808</c:v>
                      </c:pt>
                      <c:pt idx="813">
                        <c:v>0.14536457999999999</c:v>
                      </c:pt>
                      <c:pt idx="814">
                        <c:v>-8.205084E-2</c:v>
                      </c:pt>
                      <c:pt idx="815">
                        <c:v>-0.30664098000000001</c:v>
                      </c:pt>
                      <c:pt idx="816">
                        <c:v>-0.11156913</c:v>
                      </c:pt>
                      <c:pt idx="817">
                        <c:v>0.13719285000000001</c:v>
                      </c:pt>
                      <c:pt idx="818">
                        <c:v>1.087929E-2</c:v>
                      </c:pt>
                      <c:pt idx="819">
                        <c:v>-0.14159754000000002</c:v>
                      </c:pt>
                      <c:pt idx="820">
                        <c:v>-0.26757756000000005</c:v>
                      </c:pt>
                      <c:pt idx="821">
                        <c:v>-9.6618690000000007E-2</c:v>
                      </c:pt>
                      <c:pt idx="822">
                        <c:v>-0.12190887000000002</c:v>
                      </c:pt>
                      <c:pt idx="823">
                        <c:v>-0.16103115000000001</c:v>
                      </c:pt>
                      <c:pt idx="824">
                        <c:v>-0.27061866000000001</c:v>
                      </c:pt>
                      <c:pt idx="825">
                        <c:v>-0.27491544000000001</c:v>
                      </c:pt>
                      <c:pt idx="826">
                        <c:v>-0.47958147000000001</c:v>
                      </c:pt>
                      <c:pt idx="827">
                        <c:v>-0.24235605000000002</c:v>
                      </c:pt>
                      <c:pt idx="828">
                        <c:v>-4.8186720000000002E-2</c:v>
                      </c:pt>
                      <c:pt idx="829">
                        <c:v>-0.25841502</c:v>
                      </c:pt>
                      <c:pt idx="830">
                        <c:v>-0.21403458000000003</c:v>
                      </c:pt>
                      <c:pt idx="831">
                        <c:v>-3.155877E-2</c:v>
                      </c:pt>
                      <c:pt idx="832">
                        <c:v>-7.3398420000000006E-2</c:v>
                      </c:pt>
                      <c:pt idx="833">
                        <c:v>-0.11833803000000001</c:v>
                      </c:pt>
                      <c:pt idx="834">
                        <c:v>-0.15758783999999998</c:v>
                      </c:pt>
                      <c:pt idx="835">
                        <c:v>-0.14367726</c:v>
                      </c:pt>
                      <c:pt idx="836">
                        <c:v>-0.11127483000000001</c:v>
                      </c:pt>
                      <c:pt idx="837">
                        <c:v>-0.10148445</c:v>
                      </c:pt>
                      <c:pt idx="838">
                        <c:v>-9.7374060000000012E-2</c:v>
                      </c:pt>
                      <c:pt idx="839">
                        <c:v>6.2391599999999997E-3</c:v>
                      </c:pt>
                      <c:pt idx="840">
                        <c:v>0.35766279000000001</c:v>
                      </c:pt>
                      <c:pt idx="841">
                        <c:v>1.6025616</c:v>
                      </c:pt>
                      <c:pt idx="842">
                        <c:v>2.9623355099999999</c:v>
                      </c:pt>
                      <c:pt idx="843">
                        <c:v>3.3668999099999999</c:v>
                      </c:pt>
                      <c:pt idx="844">
                        <c:v>3.6770626800000001</c:v>
                      </c:pt>
                      <c:pt idx="845">
                        <c:v>-0.37381005</c:v>
                      </c:pt>
                      <c:pt idx="846">
                        <c:v>-0.16389566999999999</c:v>
                      </c:pt>
                      <c:pt idx="847">
                        <c:v>-4.8118049999999996E-2</c:v>
                      </c:pt>
                      <c:pt idx="848">
                        <c:v>-0.20278251</c:v>
                      </c:pt>
                      <c:pt idx="849">
                        <c:v>-6.8002920000000008E-2</c:v>
                      </c:pt>
                      <c:pt idx="850">
                        <c:v>-2.1915540000000001E-2</c:v>
                      </c:pt>
                      <c:pt idx="851">
                        <c:v>3.6836550000000003E-2</c:v>
                      </c:pt>
                      <c:pt idx="852">
                        <c:v>-5.3631270000000002E-2</c:v>
                      </c:pt>
                      <c:pt idx="853">
                        <c:v>-0.11295234</c:v>
                      </c:pt>
                      <c:pt idx="854">
                        <c:v>-0.21402477</c:v>
                      </c:pt>
                      <c:pt idx="855">
                        <c:v>-1.1860290000000001E-2</c:v>
                      </c:pt>
                      <c:pt idx="856">
                        <c:v>0.29575188000000002</c:v>
                      </c:pt>
                      <c:pt idx="857">
                        <c:v>0.36490257000000004</c:v>
                      </c:pt>
                      <c:pt idx="858">
                        <c:v>0.80923670999999997</c:v>
                      </c:pt>
                      <c:pt idx="859">
                        <c:v>4.7019330000000005E-2</c:v>
                      </c:pt>
                      <c:pt idx="860">
                        <c:v>0.17100792000000001</c:v>
                      </c:pt>
                      <c:pt idx="861">
                        <c:v>0.20279232</c:v>
                      </c:pt>
                      <c:pt idx="862">
                        <c:v>9.333234E-2</c:v>
                      </c:pt>
                      <c:pt idx="863">
                        <c:v>-0.10492776000000001</c:v>
                      </c:pt>
                      <c:pt idx="864">
                        <c:v>-0.13648652999999999</c:v>
                      </c:pt>
                      <c:pt idx="865">
                        <c:v>-0.25887609</c:v>
                      </c:pt>
                      <c:pt idx="866">
                        <c:v>-0.34182945000000003</c:v>
                      </c:pt>
                      <c:pt idx="867">
                        <c:v>-0.28493145000000003</c:v>
                      </c:pt>
                      <c:pt idx="868">
                        <c:v>0.10764513000000001</c:v>
                      </c:pt>
                      <c:pt idx="869">
                        <c:v>0.11131407</c:v>
                      </c:pt>
                      <c:pt idx="870">
                        <c:v>-0.10872423000000002</c:v>
                      </c:pt>
                      <c:pt idx="871">
                        <c:v>-0.30033314999999999</c:v>
                      </c:pt>
                      <c:pt idx="872">
                        <c:v>-0.15982452000000003</c:v>
                      </c:pt>
                      <c:pt idx="873">
                        <c:v>-3.1764779999999999E-2</c:v>
                      </c:pt>
                      <c:pt idx="874">
                        <c:v>-2.3750010000000002E-2</c:v>
                      </c:pt>
                      <c:pt idx="875">
                        <c:v>1.5990300000000002E-3</c:v>
                      </c:pt>
                      <c:pt idx="876">
                        <c:v>0.15790176</c:v>
                      </c:pt>
                      <c:pt idx="877">
                        <c:v>0.19883888999999999</c:v>
                      </c:pt>
                      <c:pt idx="878">
                        <c:v>0.11924055</c:v>
                      </c:pt>
                      <c:pt idx="879">
                        <c:v>1.9796579999999998E-2</c:v>
                      </c:pt>
                      <c:pt idx="880">
                        <c:v>-0.23758839000000001</c:v>
                      </c:pt>
                      <c:pt idx="881">
                        <c:v>-0.34397783999999998</c:v>
                      </c:pt>
                      <c:pt idx="882">
                        <c:v>-0.32949828000000003</c:v>
                      </c:pt>
                      <c:pt idx="883">
                        <c:v>-0.36169470000000004</c:v>
                      </c:pt>
                      <c:pt idx="884">
                        <c:v>-0.18324099000000002</c:v>
                      </c:pt>
                      <c:pt idx="885">
                        <c:v>-0.89450523000000004</c:v>
                      </c:pt>
                      <c:pt idx="886">
                        <c:v>0.49571892000000001</c:v>
                      </c:pt>
                      <c:pt idx="887">
                        <c:v>-5.0246819999999998E-2</c:v>
                      </c:pt>
                      <c:pt idx="888">
                        <c:v>0.18459477000000002</c:v>
                      </c:pt>
                      <c:pt idx="889">
                        <c:v>0.55326438</c:v>
                      </c:pt>
                      <c:pt idx="890">
                        <c:v>0.40853745000000002</c:v>
                      </c:pt>
                      <c:pt idx="891">
                        <c:v>0.47918907000000005</c:v>
                      </c:pt>
                      <c:pt idx="892">
                        <c:v>1.1713140000000002</c:v>
                      </c:pt>
                      <c:pt idx="893">
                        <c:v>0.95478768000000003</c:v>
                      </c:pt>
                      <c:pt idx="894">
                        <c:v>0.66911067000000002</c:v>
                      </c:pt>
                      <c:pt idx="895">
                        <c:v>0.11521845000000001</c:v>
                      </c:pt>
                      <c:pt idx="896">
                        <c:v>-4.9736700000000002E-2</c:v>
                      </c:pt>
                      <c:pt idx="897">
                        <c:v>3.8052990000000002E-2</c:v>
                      </c:pt>
                      <c:pt idx="898">
                        <c:v>0.14537439000000002</c:v>
                      </c:pt>
                      <c:pt idx="899">
                        <c:v>0.17976825000000002</c:v>
                      </c:pt>
                      <c:pt idx="900">
                        <c:v>0.22212783</c:v>
                      </c:pt>
                      <c:pt idx="901">
                        <c:v>-0.28970891999999998</c:v>
                      </c:pt>
                      <c:pt idx="902">
                        <c:v>-0.34065224999999999</c:v>
                      </c:pt>
                      <c:pt idx="903">
                        <c:v>0.43825194000000001</c:v>
                      </c:pt>
                      <c:pt idx="904">
                        <c:v>0.27528822000000003</c:v>
                      </c:pt>
                      <c:pt idx="905">
                        <c:v>-8.4660300000000008E-2</c:v>
                      </c:pt>
                      <c:pt idx="906">
                        <c:v>-0.41813163000000003</c:v>
                      </c:pt>
                      <c:pt idx="907">
                        <c:v>2.3853701700000003</c:v>
                      </c:pt>
                      <c:pt idx="908">
                        <c:v>-6.0419790000000008E-2</c:v>
                      </c:pt>
                      <c:pt idx="909">
                        <c:v>-0.15570432000000001</c:v>
                      </c:pt>
                      <c:pt idx="910">
                        <c:v>0.22085252999999999</c:v>
                      </c:pt>
                      <c:pt idx="911">
                        <c:v>0.51373988999999998</c:v>
                      </c:pt>
                      <c:pt idx="912">
                        <c:v>1.0381236300000001</c:v>
                      </c:pt>
                      <c:pt idx="913">
                        <c:v>0.79567929000000004</c:v>
                      </c:pt>
                      <c:pt idx="914">
                        <c:v>-0.11389410000000001</c:v>
                      </c:pt>
                      <c:pt idx="915">
                        <c:v>2.1177729900000002</c:v>
                      </c:pt>
                      <c:pt idx="916">
                        <c:v>1.90008909</c:v>
                      </c:pt>
                      <c:pt idx="917">
                        <c:v>-0.15311448000000003</c:v>
                      </c:pt>
                      <c:pt idx="918">
                        <c:v>1.9423800000000001E-2</c:v>
                      </c:pt>
                      <c:pt idx="919">
                        <c:v>-0.34319304</c:v>
                      </c:pt>
                      <c:pt idx="920">
                        <c:v>-0.40916529000000007</c:v>
                      </c:pt>
                      <c:pt idx="921">
                        <c:v>-0.33573744</c:v>
                      </c:pt>
                      <c:pt idx="922">
                        <c:v>-0.16296371999999998</c:v>
                      </c:pt>
                      <c:pt idx="923">
                        <c:v>-0.26945127000000002</c:v>
                      </c:pt>
                      <c:pt idx="924">
                        <c:v>-0.51849774000000004</c:v>
                      </c:pt>
                      <c:pt idx="925">
                        <c:v>-0.37855809000000001</c:v>
                      </c:pt>
                      <c:pt idx="926">
                        <c:v>-0.31596048000000004</c:v>
                      </c:pt>
                      <c:pt idx="927">
                        <c:v>-0.55763963999999999</c:v>
                      </c:pt>
                      <c:pt idx="928">
                        <c:v>-0.44155791000000005</c:v>
                      </c:pt>
                      <c:pt idx="929">
                        <c:v>-0.44686512000000006</c:v>
                      </c:pt>
                      <c:pt idx="930">
                        <c:v>-0.22924008000000001</c:v>
                      </c:pt>
                      <c:pt idx="931">
                        <c:v>-0.20102652000000001</c:v>
                      </c:pt>
                      <c:pt idx="932">
                        <c:v>-0.10549674000000001</c:v>
                      </c:pt>
                      <c:pt idx="933">
                        <c:v>0.61057439999999996</c:v>
                      </c:pt>
                      <c:pt idx="934">
                        <c:v>0.61059402000000007</c:v>
                      </c:pt>
                      <c:pt idx="935">
                        <c:v>-1.1595812400000001</c:v>
                      </c:pt>
                      <c:pt idx="936">
                        <c:v>-0.7327971900000001</c:v>
                      </c:pt>
                      <c:pt idx="937">
                        <c:v>-1.15309683</c:v>
                      </c:pt>
                      <c:pt idx="938">
                        <c:v>6.1636230000000007E-2</c:v>
                      </c:pt>
                      <c:pt idx="939">
                        <c:v>7.6321800000000006E-3</c:v>
                      </c:pt>
                      <c:pt idx="940">
                        <c:v>3.8690639999999998E-2</c:v>
                      </c:pt>
                      <c:pt idx="941">
                        <c:v>-4.9344300000000001E-3</c:v>
                      </c:pt>
                      <c:pt idx="942">
                        <c:v>1.7167500000000002E-3</c:v>
                      </c:pt>
                      <c:pt idx="943">
                        <c:v>2.6320230000000003E-2</c:v>
                      </c:pt>
                      <c:pt idx="944">
                        <c:v>2.8949310000000002E-2</c:v>
                      </c:pt>
                      <c:pt idx="945">
                        <c:v>-1.5166260000000001E-2</c:v>
                      </c:pt>
                      <c:pt idx="946">
                        <c:v>5.1688890000000008E-2</c:v>
                      </c:pt>
                      <c:pt idx="947">
                        <c:v>-1.2164400000000001E-3</c:v>
                      </c:pt>
                      <c:pt idx="948">
                        <c:v>-2.4750630000000003E-2</c:v>
                      </c:pt>
                      <c:pt idx="949">
                        <c:v>-4.2889320000000002E-2</c:v>
                      </c:pt>
                      <c:pt idx="950">
                        <c:v>3.968145E-2</c:v>
                      </c:pt>
                      <c:pt idx="951">
                        <c:v>4.5312390000000001E-2</c:v>
                      </c:pt>
                      <c:pt idx="952">
                        <c:v>2.833128E-2</c:v>
                      </c:pt>
                      <c:pt idx="953">
                        <c:v>-2.4358230000000002E-2</c:v>
                      </c:pt>
                      <c:pt idx="954">
                        <c:v>-4.0505489999999998E-2</c:v>
                      </c:pt>
                      <c:pt idx="955">
                        <c:v>-4.5861750000000007E-2</c:v>
                      </c:pt>
                      <c:pt idx="956">
                        <c:v>4.820634E-2</c:v>
                      </c:pt>
                      <c:pt idx="957">
                        <c:v>4.384089E-2</c:v>
                      </c:pt>
                      <c:pt idx="958">
                        <c:v>4.2595020000000004E-2</c:v>
                      </c:pt>
                      <c:pt idx="959">
                        <c:v>3.3726780000000005E-2</c:v>
                      </c:pt>
                      <c:pt idx="960">
                        <c:v>4.3801650000000004E-2</c:v>
                      </c:pt>
                      <c:pt idx="961">
                        <c:v>-8.7014700000000011E-3</c:v>
                      </c:pt>
                      <c:pt idx="962">
                        <c:v>4.9844609999999998E-2</c:v>
                      </c:pt>
                      <c:pt idx="963">
                        <c:v>4.5175050000000001E-2</c:v>
                      </c:pt>
                      <c:pt idx="964">
                        <c:v>4.1574779999999999E-2</c:v>
                      </c:pt>
                      <c:pt idx="965">
                        <c:v>4.2957990000000001E-2</c:v>
                      </c:pt>
                      <c:pt idx="966">
                        <c:v>4.3693740000000002E-2</c:v>
                      </c:pt>
                      <c:pt idx="967">
                        <c:v>4.3114949999999999E-2</c:v>
                      </c:pt>
                      <c:pt idx="968">
                        <c:v>4.3026660000000001E-2</c:v>
                      </c:pt>
                      <c:pt idx="969">
                        <c:v>-2.4946830000000003E-2</c:v>
                      </c:pt>
                      <c:pt idx="970">
                        <c:v>5.6819520000000005E-2</c:v>
                      </c:pt>
                      <c:pt idx="971">
                        <c:v>3.0028410000000002E-2</c:v>
                      </c:pt>
                      <c:pt idx="972">
                        <c:v>3.8209949999999999E-2</c:v>
                      </c:pt>
                      <c:pt idx="973">
                        <c:v>8.07363E-3</c:v>
                      </c:pt>
                      <c:pt idx="974">
                        <c:v>-3.2608440000000002E-2</c:v>
                      </c:pt>
                      <c:pt idx="975">
                        <c:v>-1.14777E-3</c:v>
                      </c:pt>
                      <c:pt idx="976">
                        <c:v>-1.126188E-2</c:v>
                      </c:pt>
                      <c:pt idx="977">
                        <c:v>4.2133950000000003E-2</c:v>
                      </c:pt>
                      <c:pt idx="978">
                        <c:v>4.3164000000000008E-2</c:v>
                      </c:pt>
                      <c:pt idx="979">
                        <c:v>4.2104519999999999E-2</c:v>
                      </c:pt>
                      <c:pt idx="980">
                        <c:v>4.3634880000000001E-2</c:v>
                      </c:pt>
                      <c:pt idx="981">
                        <c:v>4.3654499999999999E-2</c:v>
                      </c:pt>
                      <c:pt idx="982">
                        <c:v>4.3409250000000003E-2</c:v>
                      </c:pt>
                      <c:pt idx="983">
                        <c:v>4.2977610000000006E-2</c:v>
                      </c:pt>
                      <c:pt idx="984">
                        <c:v>4.2026040000000001E-2</c:v>
                      </c:pt>
                      <c:pt idx="985">
                        <c:v>4.2771600000000007E-2</c:v>
                      </c:pt>
                      <c:pt idx="986">
                        <c:v>4.2016230000000009E-2</c:v>
                      </c:pt>
                      <c:pt idx="987">
                        <c:v>-4.5881369999999998E-2</c:v>
                      </c:pt>
                      <c:pt idx="988">
                        <c:v>-3.0881880000000004E-2</c:v>
                      </c:pt>
                      <c:pt idx="989">
                        <c:v>-1.9109880000000003E-2</c:v>
                      </c:pt>
                      <c:pt idx="990">
                        <c:v>4.8706649999999997E-2</c:v>
                      </c:pt>
                      <c:pt idx="991">
                        <c:v>4.807881E-2</c:v>
                      </c:pt>
                      <c:pt idx="992">
                        <c:v>4.0642830000000005E-2</c:v>
                      </c:pt>
                      <c:pt idx="993">
                        <c:v>4.3458299999999998E-2</c:v>
                      </c:pt>
                      <c:pt idx="994">
                        <c:v>4.4154810000000003E-2</c:v>
                      </c:pt>
                      <c:pt idx="995">
                        <c:v>4.1525729999999997E-2</c:v>
                      </c:pt>
                      <c:pt idx="996">
                        <c:v>4.1643449999999999E-2</c:v>
                      </c:pt>
                      <c:pt idx="997">
                        <c:v>4.2781410000000006E-2</c:v>
                      </c:pt>
                      <c:pt idx="998">
                        <c:v>4.331115E-2</c:v>
                      </c:pt>
                      <c:pt idx="999">
                        <c:v>4.2398820000000004E-2</c:v>
                      </c:pt>
                      <c:pt idx="1000">
                        <c:v>4.3046280000000006E-2</c:v>
                      </c:pt>
                      <c:pt idx="1001">
                        <c:v>4.4488350000000003E-2</c:v>
                      </c:pt>
                      <c:pt idx="1002">
                        <c:v>4.4184240000000007E-2</c:v>
                      </c:pt>
                      <c:pt idx="1003">
                        <c:v>-2.5682580000000003E-2</c:v>
                      </c:pt>
                      <c:pt idx="1004">
                        <c:v>5.5838520000000003E-2</c:v>
                      </c:pt>
                      <c:pt idx="1005">
                        <c:v>4.0966559999999999E-2</c:v>
                      </c:pt>
                      <c:pt idx="1006">
                        <c:v>4.2457680000000005E-2</c:v>
                      </c:pt>
                      <c:pt idx="1007">
                        <c:v>2.3926590000000005E-2</c:v>
                      </c:pt>
                      <c:pt idx="1008">
                        <c:v>5.0717699999999998E-3</c:v>
                      </c:pt>
                      <c:pt idx="1009">
                        <c:v>-3.4079940000000003E-2</c:v>
                      </c:pt>
                      <c:pt idx="1010">
                        <c:v>1.5695999999999999E-4</c:v>
                      </c:pt>
                      <c:pt idx="1011">
                        <c:v>4.6607310000000006E-2</c:v>
                      </c:pt>
                      <c:pt idx="1012">
                        <c:v>4.0731120000000003E-2</c:v>
                      </c:pt>
                      <c:pt idx="1013">
                        <c:v>-4.7382300000000002E-2</c:v>
                      </c:pt>
                      <c:pt idx="1014">
                        <c:v>-3.0204990000000004E-2</c:v>
                      </c:pt>
                      <c:pt idx="1015">
                        <c:v>4.921677E-2</c:v>
                      </c:pt>
                      <c:pt idx="1016">
                        <c:v>2.2769010000000003E-2</c:v>
                      </c:pt>
                      <c:pt idx="1017">
                        <c:v>4.5420299999999999E-3</c:v>
                      </c:pt>
                      <c:pt idx="1018">
                        <c:v>3.2539770000000003E-2</c:v>
                      </c:pt>
                      <c:pt idx="1019">
                        <c:v>4.1849459999999998E-2</c:v>
                      </c:pt>
                      <c:pt idx="1020">
                        <c:v>4.0583970000000004E-2</c:v>
                      </c:pt>
                      <c:pt idx="1021">
                        <c:v>4.4419680000000003E-2</c:v>
                      </c:pt>
                      <c:pt idx="1022">
                        <c:v>4.3379819999999999E-2</c:v>
                      </c:pt>
                      <c:pt idx="1023">
                        <c:v>4.3379819999999999E-2</c:v>
                      </c:pt>
                      <c:pt idx="1024">
                        <c:v>4.4282340000000003E-2</c:v>
                      </c:pt>
                      <c:pt idx="1025">
                        <c:v>4.2801029999999997E-2</c:v>
                      </c:pt>
                      <c:pt idx="1026">
                        <c:v>4.203585E-2</c:v>
                      </c:pt>
                      <c:pt idx="1027">
                        <c:v>4.3850699999999999E-2</c:v>
                      </c:pt>
                      <c:pt idx="1028">
                        <c:v>4.3389629999999998E-2</c:v>
                      </c:pt>
                      <c:pt idx="1029">
                        <c:v>-4.0446630000000004E-2</c:v>
                      </c:pt>
                      <c:pt idx="1030">
                        <c:v>7.2986400000000003E-3</c:v>
                      </c:pt>
                      <c:pt idx="1031">
                        <c:v>4.7892420000000005E-2</c:v>
                      </c:pt>
                      <c:pt idx="1032">
                        <c:v>4.6607310000000006E-2</c:v>
                      </c:pt>
                      <c:pt idx="1033">
                        <c:v>4.1761170000000007E-2</c:v>
                      </c:pt>
                      <c:pt idx="1034">
                        <c:v>2.8419569999999998E-2</c:v>
                      </c:pt>
                      <c:pt idx="1035">
                        <c:v>-4.5577260000000001E-2</c:v>
                      </c:pt>
                      <c:pt idx="1036">
                        <c:v>-3.0224610000000002E-2</c:v>
                      </c:pt>
                      <c:pt idx="1037">
                        <c:v>4.9834800000000005E-2</c:v>
                      </c:pt>
                      <c:pt idx="1038">
                        <c:v>4.263426E-2</c:v>
                      </c:pt>
                      <c:pt idx="1039">
                        <c:v>4.1614020000000002E-2</c:v>
                      </c:pt>
                      <c:pt idx="1040">
                        <c:v>-4.0397580000000002E-2</c:v>
                      </c:pt>
                      <c:pt idx="1041">
                        <c:v>-3.1323330000000003E-2</c:v>
                      </c:pt>
                      <c:pt idx="1042">
                        <c:v>-3.4570440000000001E-2</c:v>
                      </c:pt>
                      <c:pt idx="1043">
                        <c:v>-3.3275520000000003E-2</c:v>
                      </c:pt>
                      <c:pt idx="1044">
                        <c:v>7.2594000000000001E-4</c:v>
                      </c:pt>
                      <c:pt idx="1045">
                        <c:v>-3.612042E-2</c:v>
                      </c:pt>
                      <c:pt idx="1046">
                        <c:v>-2.9537910000000001E-2</c:v>
                      </c:pt>
                      <c:pt idx="1047">
                        <c:v>5.103162E-2</c:v>
                      </c:pt>
                      <c:pt idx="1048">
                        <c:v>4.196718E-2</c:v>
                      </c:pt>
                      <c:pt idx="1049">
                        <c:v>4.2045659999999999E-2</c:v>
                      </c:pt>
                      <c:pt idx="1050">
                        <c:v>-4.0966559999999999E-2</c:v>
                      </c:pt>
                      <c:pt idx="1051">
                        <c:v>-3.196098E-2</c:v>
                      </c:pt>
                      <c:pt idx="1052">
                        <c:v>1.6323839999999999E-2</c:v>
                      </c:pt>
                      <c:pt idx="1053">
                        <c:v>4.1927940000000004E-2</c:v>
                      </c:pt>
                      <c:pt idx="1054">
                        <c:v>3.5620110000000003E-2</c:v>
                      </c:pt>
                      <c:pt idx="1055">
                        <c:v>4.6793700000000001E-2</c:v>
                      </c:pt>
                      <c:pt idx="1056">
                        <c:v>4.2261480000000004E-2</c:v>
                      </c:pt>
                      <c:pt idx="1057">
                        <c:v>2.7683820000000001E-2</c:v>
                      </c:pt>
                      <c:pt idx="1058">
                        <c:v>2.2965210000000003E-2</c:v>
                      </c:pt>
                      <c:pt idx="1059">
                        <c:v>-3.8033369999999997E-2</c:v>
                      </c:pt>
                      <c:pt idx="1060">
                        <c:v>1.5097590000000001E-2</c:v>
                      </c:pt>
                      <c:pt idx="1061">
                        <c:v>5.2405020000000004E-2</c:v>
                      </c:pt>
                      <c:pt idx="1062">
                        <c:v>4.7313630000000002E-2</c:v>
                      </c:pt>
                      <c:pt idx="1063">
                        <c:v>4.095675E-2</c:v>
                      </c:pt>
                      <c:pt idx="1064">
                        <c:v>-2.390697E-2</c:v>
                      </c:pt>
                      <c:pt idx="1065">
                        <c:v>-2.6487000000000004E-2</c:v>
                      </c:pt>
                      <c:pt idx="1066">
                        <c:v>-3.7856790000000001E-2</c:v>
                      </c:pt>
                      <c:pt idx="1067">
                        <c:v>-3.2932170000000004E-2</c:v>
                      </c:pt>
                      <c:pt idx="1068">
                        <c:v>5.0040809999999998E-2</c:v>
                      </c:pt>
                      <c:pt idx="1069">
                        <c:v>1.0202399999999999E-3</c:v>
                      </c:pt>
                      <c:pt idx="1070">
                        <c:v>3.7866600000000003E-3</c:v>
                      </c:pt>
                      <c:pt idx="1071">
                        <c:v>2.6467379999999999E-2</c:v>
                      </c:pt>
                      <c:pt idx="1072">
                        <c:v>3.5237520000000001E-2</c:v>
                      </c:pt>
                      <c:pt idx="1073">
                        <c:v>1.2429269999999999E-2</c:v>
                      </c:pt>
                      <c:pt idx="1074">
                        <c:v>6.2784000000000006E-2</c:v>
                      </c:pt>
                      <c:pt idx="1075">
                        <c:v>3.8082420000000006E-2</c:v>
                      </c:pt>
                      <c:pt idx="1076">
                        <c:v>4.3634880000000001E-2</c:v>
                      </c:pt>
                      <c:pt idx="1077">
                        <c:v>-4.5204480000000005E-2</c:v>
                      </c:pt>
                      <c:pt idx="1078">
                        <c:v>-2.9910690000000004E-2</c:v>
                      </c:pt>
                      <c:pt idx="1079">
                        <c:v>-3.2343570000000002E-2</c:v>
                      </c:pt>
                      <c:pt idx="1080">
                        <c:v>-3.3824880000000002E-2</c:v>
                      </c:pt>
                      <c:pt idx="1081">
                        <c:v>-3.5188469999999999E-2</c:v>
                      </c:pt>
                      <c:pt idx="1082">
                        <c:v>-1.1183400000000002E-3</c:v>
                      </c:pt>
                      <c:pt idx="1083">
                        <c:v>4.8471210000000001E-2</c:v>
                      </c:pt>
                      <c:pt idx="1084">
                        <c:v>4.7813939999999999E-2</c:v>
                      </c:pt>
                      <c:pt idx="1085">
                        <c:v>4.1927940000000004E-2</c:v>
                      </c:pt>
                      <c:pt idx="1086">
                        <c:v>2.5299990000000001E-2</c:v>
                      </c:pt>
                      <c:pt idx="1087">
                        <c:v>4.8971520000000004E-2</c:v>
                      </c:pt>
                      <c:pt idx="1088">
                        <c:v>3.5266950000000005E-2</c:v>
                      </c:pt>
                      <c:pt idx="1089">
                        <c:v>4.5488969999999997E-2</c:v>
                      </c:pt>
                      <c:pt idx="1090">
                        <c:v>4.1378580000000005E-2</c:v>
                      </c:pt>
                      <c:pt idx="1091">
                        <c:v>2.739933E-2</c:v>
                      </c:pt>
                      <c:pt idx="1092">
                        <c:v>2.1326940000000003E-2</c:v>
                      </c:pt>
                      <c:pt idx="1093">
                        <c:v>-5.1600600000000003E-2</c:v>
                      </c:pt>
                      <c:pt idx="1094">
                        <c:v>-2.9528100000000002E-2</c:v>
                      </c:pt>
                      <c:pt idx="1095">
                        <c:v>4.9275630000000001E-2</c:v>
                      </c:pt>
                      <c:pt idx="1096">
                        <c:v>4.0770359999999999E-2</c:v>
                      </c:pt>
                      <c:pt idx="1097">
                        <c:v>4.0809600000000001E-2</c:v>
                      </c:pt>
                      <c:pt idx="1098">
                        <c:v>4.3487730000000002E-2</c:v>
                      </c:pt>
                      <c:pt idx="1099">
                        <c:v>4.3880130000000003E-2</c:v>
                      </c:pt>
                      <c:pt idx="1100">
                        <c:v>-6.8375700000000003E-3</c:v>
                      </c:pt>
                      <c:pt idx="1101">
                        <c:v>2.1199410000000002E-2</c:v>
                      </c:pt>
                      <c:pt idx="1102">
                        <c:v>2.3544000000000001E-4</c:v>
                      </c:pt>
                      <c:pt idx="1103">
                        <c:v>-3.6453960000000001E-2</c:v>
                      </c:pt>
                      <c:pt idx="1104">
                        <c:v>-3.8759309999999998E-2</c:v>
                      </c:pt>
                      <c:pt idx="1105">
                        <c:v>3.5266950000000005E-2</c:v>
                      </c:pt>
                      <c:pt idx="1106">
                        <c:v>3.5414100000000004E-2</c:v>
                      </c:pt>
                      <c:pt idx="1107">
                        <c:v>3.9063420000000001E-2</c:v>
                      </c:pt>
                      <c:pt idx="1108">
                        <c:v>-4.5449730000000001E-2</c:v>
                      </c:pt>
                      <c:pt idx="1109">
                        <c:v>5.2081290000000009E-2</c:v>
                      </c:pt>
                      <c:pt idx="1110">
                        <c:v>4.3036470000000007E-2</c:v>
                      </c:pt>
                      <c:pt idx="1111">
                        <c:v>2.7065790000000003E-2</c:v>
                      </c:pt>
                      <c:pt idx="1112">
                        <c:v>-4.001499E-2</c:v>
                      </c:pt>
                      <c:pt idx="1113">
                        <c:v>-1.9678859999999999E-2</c:v>
                      </c:pt>
                      <c:pt idx="1114">
                        <c:v>2.2415850000000001E-2</c:v>
                      </c:pt>
                      <c:pt idx="1115">
                        <c:v>5.3268300000000005E-2</c:v>
                      </c:pt>
                      <c:pt idx="1116">
                        <c:v>9.8688600000000001E-3</c:v>
                      </c:pt>
                      <c:pt idx="1117">
                        <c:v>-2.3073119999999999E-2</c:v>
                      </c:pt>
                      <c:pt idx="1118">
                        <c:v>5.4357210000000003E-2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2240-436D-BC0F-32F7774B87F2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Input'!$X$1</c15:sqref>
                        </c15:formulaRef>
                      </c:ext>
                    </c:extLst>
                    <c:strCache>
                      <c:ptCount val="1"/>
                      <c:pt idx="0">
                        <c:v>az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Input'!$T$2:$T$1124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1.9563999958336353E-2</c:v>
                      </c:pt>
                      <c:pt idx="2">
                        <c:v>3.6159000010229647E-2</c:v>
                      </c:pt>
                      <c:pt idx="3">
                        <c:v>5.6963999988511205E-2</c:v>
                      </c:pt>
                      <c:pt idx="4">
                        <c:v>8.1719000008888543E-2</c:v>
                      </c:pt>
                      <c:pt idx="5">
                        <c:v>9.5315000042319298E-2</c:v>
                      </c:pt>
                      <c:pt idx="6">
                        <c:v>0.11652799998410046</c:v>
                      </c:pt>
                      <c:pt idx="7">
                        <c:v>0.13519900001119822</c:v>
                      </c:pt>
                      <c:pt idx="8">
                        <c:v>0.16087699995841831</c:v>
                      </c:pt>
                      <c:pt idx="9">
                        <c:v>0.18141700001433492</c:v>
                      </c:pt>
                      <c:pt idx="10">
                        <c:v>0.20019400003366172</c:v>
                      </c:pt>
                      <c:pt idx="11">
                        <c:v>0.21545300004072487</c:v>
                      </c:pt>
                      <c:pt idx="12">
                        <c:v>0.23079199995845556</c:v>
                      </c:pt>
                      <c:pt idx="13">
                        <c:v>0.2609230000525713</c:v>
                      </c:pt>
                      <c:pt idx="14">
                        <c:v>0.27603299997281283</c:v>
                      </c:pt>
                      <c:pt idx="15">
                        <c:v>0.3010329999960959</c:v>
                      </c:pt>
                      <c:pt idx="16">
                        <c:v>0.31972799997311085</c:v>
                      </c:pt>
                      <c:pt idx="17">
                        <c:v>0.33597799995914102</c:v>
                      </c:pt>
                      <c:pt idx="18">
                        <c:v>0.35759000002872199</c:v>
                      </c:pt>
                      <c:pt idx="19">
                        <c:v>0.37765299994498491</c:v>
                      </c:pt>
                      <c:pt idx="20">
                        <c:v>0.39710800000466406</c:v>
                      </c:pt>
                      <c:pt idx="21">
                        <c:v>0.41665599995758384</c:v>
                      </c:pt>
                      <c:pt idx="22">
                        <c:v>0.43804300006013364</c:v>
                      </c:pt>
                      <c:pt idx="23">
                        <c:v>0.45675699994899333</c:v>
                      </c:pt>
                      <c:pt idx="24">
                        <c:v>0.47970499994698912</c:v>
                      </c:pt>
                      <c:pt idx="25">
                        <c:v>0.49705999996513128</c:v>
                      </c:pt>
                      <c:pt idx="26">
                        <c:v>0.51856400002725422</c:v>
                      </c:pt>
                      <c:pt idx="27">
                        <c:v>0.54057900002226233</c:v>
                      </c:pt>
                      <c:pt idx="28">
                        <c:v>0.55734399997163564</c:v>
                      </c:pt>
                      <c:pt idx="29">
                        <c:v>0.57929699996020645</c:v>
                      </c:pt>
                      <c:pt idx="30">
                        <c:v>0.59977099997922778</c:v>
                      </c:pt>
                      <c:pt idx="31">
                        <c:v>0.61553199996706098</c:v>
                      </c:pt>
                      <c:pt idx="32">
                        <c:v>0.63737200002651662</c:v>
                      </c:pt>
                      <c:pt idx="33">
                        <c:v>0.65854900004342198</c:v>
                      </c:pt>
                      <c:pt idx="34">
                        <c:v>0.66760799998883158</c:v>
                      </c:pt>
                      <c:pt idx="35">
                        <c:v>0.70031900005415082</c:v>
                      </c:pt>
                      <c:pt idx="36">
                        <c:v>0.71870199998375028</c:v>
                      </c:pt>
                      <c:pt idx="37">
                        <c:v>0.73884600005112588</c:v>
                      </c:pt>
                      <c:pt idx="38">
                        <c:v>0.75902100000530481</c:v>
                      </c:pt>
                      <c:pt idx="39">
                        <c:v>0.77910100005101413</c:v>
                      </c:pt>
                      <c:pt idx="40">
                        <c:v>0.79993099998682737</c:v>
                      </c:pt>
                      <c:pt idx="41">
                        <c:v>0.81429600005503744</c:v>
                      </c:pt>
                      <c:pt idx="42">
                        <c:v>0.83908199996221811</c:v>
                      </c:pt>
                      <c:pt idx="43">
                        <c:v>0.85952599998563528</c:v>
                      </c:pt>
                      <c:pt idx="44">
                        <c:v>0.87445000000298023</c:v>
                      </c:pt>
                      <c:pt idx="45">
                        <c:v>0.89508699998259544</c:v>
                      </c:pt>
                      <c:pt idx="46">
                        <c:v>0.91429800004698336</c:v>
                      </c:pt>
                      <c:pt idx="47">
                        <c:v>0.94034800003282726</c:v>
                      </c:pt>
                      <c:pt idx="48">
                        <c:v>0.95808699994813651</c:v>
                      </c:pt>
                      <c:pt idx="49">
                        <c:v>0.97596299997530878</c:v>
                      </c:pt>
                      <c:pt idx="50">
                        <c:v>1.0003639999777079</c:v>
                      </c:pt>
                      <c:pt idx="51">
                        <c:v>1.0176780000329018</c:v>
                      </c:pt>
                      <c:pt idx="52">
                        <c:v>1.0400709999958053</c:v>
                      </c:pt>
                      <c:pt idx="53">
                        <c:v>1.059497999958694</c:v>
                      </c:pt>
                      <c:pt idx="54">
                        <c:v>1.0803300000261515</c:v>
                      </c:pt>
                      <c:pt idx="55">
                        <c:v>1.0980759999947622</c:v>
                      </c:pt>
                      <c:pt idx="56">
                        <c:v>1.1205570000456646</c:v>
                      </c:pt>
                      <c:pt idx="57">
                        <c:v>1.1408250000094995</c:v>
                      </c:pt>
                      <c:pt idx="58">
                        <c:v>1.1609559999778867</c:v>
                      </c:pt>
                      <c:pt idx="59">
                        <c:v>1.1773840000387281</c:v>
                      </c:pt>
                      <c:pt idx="60">
                        <c:v>1.200942000024952</c:v>
                      </c:pt>
                      <c:pt idx="61">
                        <c:v>1.2181420000270009</c:v>
                      </c:pt>
                      <c:pt idx="62">
                        <c:v>1.2382610000204295</c:v>
                      </c:pt>
                      <c:pt idx="63">
                        <c:v>1.2563780000200495</c:v>
                      </c:pt>
                      <c:pt idx="64">
                        <c:v>1.2730310000479221</c:v>
                      </c:pt>
                      <c:pt idx="65">
                        <c:v>1.3016999999526888</c:v>
                      </c:pt>
                      <c:pt idx="66">
                        <c:v>1.3172239999985322</c:v>
                      </c:pt>
                      <c:pt idx="67">
                        <c:v>1.3370959999738261</c:v>
                      </c:pt>
                      <c:pt idx="68">
                        <c:v>1.3570749999489635</c:v>
                      </c:pt>
                      <c:pt idx="69">
                        <c:v>1.3771339999511838</c:v>
                      </c:pt>
                      <c:pt idx="70">
                        <c:v>1.3982049999758601</c:v>
                      </c:pt>
                      <c:pt idx="71">
                        <c:v>1.4208349999971688</c:v>
                      </c:pt>
                      <c:pt idx="72">
                        <c:v>1.4375699999509379</c:v>
                      </c:pt>
                      <c:pt idx="73">
                        <c:v>1.4597910000011325</c:v>
                      </c:pt>
                      <c:pt idx="74">
                        <c:v>1.4777110000140965</c:v>
                      </c:pt>
                      <c:pt idx="75">
                        <c:v>1.49759299994912</c:v>
                      </c:pt>
                      <c:pt idx="76">
                        <c:v>1.5128290000138804</c:v>
                      </c:pt>
                      <c:pt idx="77">
                        <c:v>1.5384360000025481</c:v>
                      </c:pt>
                      <c:pt idx="78">
                        <c:v>1.5585229999851435</c:v>
                      </c:pt>
                      <c:pt idx="79">
                        <c:v>1.5794140000361949</c:v>
                      </c:pt>
                      <c:pt idx="80">
                        <c:v>1.5950850000372157</c:v>
                      </c:pt>
                      <c:pt idx="81">
                        <c:v>1.6198589999694377</c:v>
                      </c:pt>
                      <c:pt idx="82">
                        <c:v>1.6334839999908581</c:v>
                      </c:pt>
                      <c:pt idx="83">
                        <c:v>1.6539790000533685</c:v>
                      </c:pt>
                      <c:pt idx="84">
                        <c:v>1.6791039999807253</c:v>
                      </c:pt>
                      <c:pt idx="85">
                        <c:v>1.6941850000293925</c:v>
                      </c:pt>
                      <c:pt idx="86">
                        <c:v>1.7199150000233203</c:v>
                      </c:pt>
                      <c:pt idx="87">
                        <c:v>1.7348090000450611</c:v>
                      </c:pt>
                      <c:pt idx="88">
                        <c:v>1.7599459999473765</c:v>
                      </c:pt>
                      <c:pt idx="89">
                        <c:v>1.7692289999686182</c:v>
                      </c:pt>
                      <c:pt idx="90">
                        <c:v>1.8008499999996275</c:v>
                      </c:pt>
                      <c:pt idx="91">
                        <c:v>1.8199289999902248</c:v>
                      </c:pt>
                      <c:pt idx="92">
                        <c:v>1.8306630000006407</c:v>
                      </c:pt>
                      <c:pt idx="93">
                        <c:v>1.8550660000182688</c:v>
                      </c:pt>
                      <c:pt idx="94">
                        <c:v>1.8752830000594258</c:v>
                      </c:pt>
                      <c:pt idx="95">
                        <c:v>1.895213000010699</c:v>
                      </c:pt>
                      <c:pt idx="96">
                        <c:v>1.9197870000498369</c:v>
                      </c:pt>
                      <c:pt idx="97">
                        <c:v>1.9353180000325665</c:v>
                      </c:pt>
                      <c:pt idx="98">
                        <c:v>1.9613520000129938</c:v>
                      </c:pt>
                      <c:pt idx="99">
                        <c:v>1.9765840000472963</c:v>
                      </c:pt>
                      <c:pt idx="100">
                        <c:v>1.9987800000235438</c:v>
                      </c:pt>
                      <c:pt idx="101">
                        <c:v>2.0215359999565408</c:v>
                      </c:pt>
                      <c:pt idx="102">
                        <c:v>2.0409470000304282</c:v>
                      </c:pt>
                      <c:pt idx="103">
                        <c:v>2.0606449999613687</c:v>
                      </c:pt>
                      <c:pt idx="104">
                        <c:v>2.0784840000560507</c:v>
                      </c:pt>
                      <c:pt idx="105">
                        <c:v>2.0982830000575632</c:v>
                      </c:pt>
                      <c:pt idx="106">
                        <c:v>2.1169859999790788</c:v>
                      </c:pt>
                      <c:pt idx="107">
                        <c:v>2.1398549999576062</c:v>
                      </c:pt>
                      <c:pt idx="108">
                        <c:v>2.1563150000292808</c:v>
                      </c:pt>
                      <c:pt idx="109">
                        <c:v>2.1768330000340939</c:v>
                      </c:pt>
                      <c:pt idx="110">
                        <c:v>2.1938620000146329</c:v>
                      </c:pt>
                      <c:pt idx="111">
                        <c:v>2.217049999977462</c:v>
                      </c:pt>
                      <c:pt idx="112">
                        <c:v>2.2374840000411496</c:v>
                      </c:pt>
                      <c:pt idx="113">
                        <c:v>2.2536959999706596</c:v>
                      </c:pt>
                      <c:pt idx="114">
                        <c:v>2.2817140000406653</c:v>
                      </c:pt>
                      <c:pt idx="115">
                        <c:v>2.2981060000602156</c:v>
                      </c:pt>
                      <c:pt idx="116">
                        <c:v>2.3176270000403747</c:v>
                      </c:pt>
                      <c:pt idx="117">
                        <c:v>2.3403809999581426</c:v>
                      </c:pt>
                      <c:pt idx="118">
                        <c:v>2.3574260000605136</c:v>
                      </c:pt>
                      <c:pt idx="119">
                        <c:v>2.3779189999913797</c:v>
                      </c:pt>
                      <c:pt idx="120">
                        <c:v>2.3985589999938384</c:v>
                      </c:pt>
                      <c:pt idx="121">
                        <c:v>2.4186729999491945</c:v>
                      </c:pt>
                      <c:pt idx="122">
                        <c:v>2.4433170000556856</c:v>
                      </c:pt>
                      <c:pt idx="123">
                        <c:v>2.4601069999625906</c:v>
                      </c:pt>
                      <c:pt idx="124">
                        <c:v>2.4782869999762625</c:v>
                      </c:pt>
                      <c:pt idx="125">
                        <c:v>2.499824000056833</c:v>
                      </c:pt>
                      <c:pt idx="126">
                        <c:v>2.5134049999760464</c:v>
                      </c:pt>
                      <c:pt idx="127">
                        <c:v>2.5388850000454113</c:v>
                      </c:pt>
                      <c:pt idx="128">
                        <c:v>2.554041999974288</c:v>
                      </c:pt>
                      <c:pt idx="129">
                        <c:v>2.5800919999601319</c:v>
                      </c:pt>
                      <c:pt idx="130">
                        <c:v>2.6000139999669045</c:v>
                      </c:pt>
                      <c:pt idx="131">
                        <c:v>2.6149969999678433</c:v>
                      </c:pt>
                      <c:pt idx="132">
                        <c:v>2.6399939999682829</c:v>
                      </c:pt>
                      <c:pt idx="133">
                        <c:v>2.6505810000235215</c:v>
                      </c:pt>
                      <c:pt idx="134">
                        <c:v>2.6801719999639317</c:v>
                      </c:pt>
                      <c:pt idx="135">
                        <c:v>2.6892350000562146</c:v>
                      </c:pt>
                      <c:pt idx="136">
                        <c:v>2.7199760000221431</c:v>
                      </c:pt>
                      <c:pt idx="137">
                        <c:v>2.7399689999874681</c:v>
                      </c:pt>
                      <c:pt idx="138">
                        <c:v>2.7497059999732301</c:v>
                      </c:pt>
                      <c:pt idx="139">
                        <c:v>2.7756199999712408</c:v>
                      </c:pt>
                      <c:pt idx="140">
                        <c:v>2.7916589999804273</c:v>
                      </c:pt>
                      <c:pt idx="141">
                        <c:v>2.8166660000570118</c:v>
                      </c:pt>
                      <c:pt idx="142">
                        <c:v>2.8356640000129119</c:v>
                      </c:pt>
                      <c:pt idx="143">
                        <c:v>2.8554289999883622</c:v>
                      </c:pt>
                      <c:pt idx="144">
                        <c:v>2.8780519999563694</c:v>
                      </c:pt>
                      <c:pt idx="145">
                        <c:v>2.8957399999490008</c:v>
                      </c:pt>
                      <c:pt idx="146">
                        <c:v>2.9175410000607371</c:v>
                      </c:pt>
                      <c:pt idx="147">
                        <c:v>2.9359229999827221</c:v>
                      </c:pt>
                      <c:pt idx="148">
                        <c:v>2.9560419999761507</c:v>
                      </c:pt>
                      <c:pt idx="149">
                        <c:v>2.9769930000184104</c:v>
                      </c:pt>
                      <c:pt idx="150">
                        <c:v>2.9972680000355467</c:v>
                      </c:pt>
                      <c:pt idx="151">
                        <c:v>3.0124549999600276</c:v>
                      </c:pt>
                      <c:pt idx="152">
                        <c:v>3.0366609999909997</c:v>
                      </c:pt>
                      <c:pt idx="153">
                        <c:v>3.0607030000537634</c:v>
                      </c:pt>
                      <c:pt idx="154">
                        <c:v>3.081607999978587</c:v>
                      </c:pt>
                      <c:pt idx="155">
                        <c:v>3.096817999961786</c:v>
                      </c:pt>
                      <c:pt idx="156">
                        <c:v>3.1123780000489205</c:v>
                      </c:pt>
                      <c:pt idx="157">
                        <c:v>3.1377489999867976</c:v>
                      </c:pt>
                      <c:pt idx="158">
                        <c:v>3.1620119999861345</c:v>
                      </c:pt>
                      <c:pt idx="159">
                        <c:v>3.1787160000531003</c:v>
                      </c:pt>
                      <c:pt idx="160">
                        <c:v>3.1976929999655113</c:v>
                      </c:pt>
                      <c:pt idx="161">
                        <c:v>3.217534999945201</c:v>
                      </c:pt>
                      <c:pt idx="162">
                        <c:v>3.2402080000611022</c:v>
                      </c:pt>
                      <c:pt idx="163">
                        <c:v>3.2590730000520125</c:v>
                      </c:pt>
                      <c:pt idx="164">
                        <c:v>3.2737450000131503</c:v>
                      </c:pt>
                      <c:pt idx="165">
                        <c:v>3.298462999984622</c:v>
                      </c:pt>
                      <c:pt idx="166">
                        <c:v>3.3203539999667555</c:v>
                      </c:pt>
                      <c:pt idx="167">
                        <c:v>3.3330629999982193</c:v>
                      </c:pt>
                      <c:pt idx="168">
                        <c:v>3.3590489999623969</c:v>
                      </c:pt>
                      <c:pt idx="169">
                        <c:v>3.3684509999584407</c:v>
                      </c:pt>
                      <c:pt idx="170">
                        <c:v>3.3989389999769628</c:v>
                      </c:pt>
                      <c:pt idx="171">
                        <c:v>3.4189079999923706</c:v>
                      </c:pt>
                      <c:pt idx="172">
                        <c:v>3.4370099999941885</c:v>
                      </c:pt>
                      <c:pt idx="173">
                        <c:v>3.4592669999692589</c:v>
                      </c:pt>
                      <c:pt idx="174">
                        <c:v>3.4738849999848753</c:v>
                      </c:pt>
                      <c:pt idx="175">
                        <c:v>3.4990659999893978</c:v>
                      </c:pt>
                      <c:pt idx="176">
                        <c:v>3.5199540000176057</c:v>
                      </c:pt>
                      <c:pt idx="177">
                        <c:v>3.5358130000531673</c:v>
                      </c:pt>
                      <c:pt idx="178">
                        <c:v>3.560689999954775</c:v>
                      </c:pt>
                      <c:pt idx="179">
                        <c:v>3.579937000060454</c:v>
                      </c:pt>
                      <c:pt idx="180">
                        <c:v>3.5947300000116229</c:v>
                      </c:pt>
                      <c:pt idx="181">
                        <c:v>3.6156620000256225</c:v>
                      </c:pt>
                      <c:pt idx="182">
                        <c:v>3.6407449999824166</c:v>
                      </c:pt>
                      <c:pt idx="183">
                        <c:v>3.6617049999767914</c:v>
                      </c:pt>
                      <c:pt idx="184">
                        <c:v>3.6759389999788254</c:v>
                      </c:pt>
                      <c:pt idx="185">
                        <c:v>3.7003740000072867</c:v>
                      </c:pt>
                      <c:pt idx="186">
                        <c:v>3.7108030000235885</c:v>
                      </c:pt>
                      <c:pt idx="187">
                        <c:v>3.7396650000009686</c:v>
                      </c:pt>
                      <c:pt idx="188">
                        <c:v>3.7608539999928325</c:v>
                      </c:pt>
                      <c:pt idx="189">
                        <c:v>3.7809330000309274</c:v>
                      </c:pt>
                      <c:pt idx="190">
                        <c:v>3.7928100000135601</c:v>
                      </c:pt>
                      <c:pt idx="191">
                        <c:v>3.816380999982357</c:v>
                      </c:pt>
                      <c:pt idx="192">
                        <c:v>3.8316750000230968</c:v>
                      </c:pt>
                      <c:pt idx="193">
                        <c:v>3.8584699999773875</c:v>
                      </c:pt>
                      <c:pt idx="194">
                        <c:v>3.8765310000162572</c:v>
                      </c:pt>
                      <c:pt idx="195">
                        <c:v>3.9011620000237599</c:v>
                      </c:pt>
                      <c:pt idx="196">
                        <c:v>3.9168259999714792</c:v>
                      </c:pt>
                      <c:pt idx="197">
                        <c:v>3.9338310000021011</c:v>
                      </c:pt>
                      <c:pt idx="198">
                        <c:v>3.9567779999924824</c:v>
                      </c:pt>
                      <c:pt idx="199">
                        <c:v>3.9779159999452531</c:v>
                      </c:pt>
                      <c:pt idx="200">
                        <c:v>3.9979149999562651</c:v>
                      </c:pt>
                      <c:pt idx="201">
                        <c:v>4.0167750000255182</c:v>
                      </c:pt>
                      <c:pt idx="202">
                        <c:v>4.0324310000287369</c:v>
                      </c:pt>
                      <c:pt idx="203">
                        <c:v>4.0609699999913573</c:v>
                      </c:pt>
                      <c:pt idx="204">
                        <c:v>4.0788310000207275</c:v>
                      </c:pt>
                      <c:pt idx="205">
                        <c:v>4.0982830000575632</c:v>
                      </c:pt>
                      <c:pt idx="206">
                        <c:v>4.117435000021942</c:v>
                      </c:pt>
                      <c:pt idx="207">
                        <c:v>4.1376389999641106</c:v>
                      </c:pt>
                      <c:pt idx="208">
                        <c:v>4.1609389999648556</c:v>
                      </c:pt>
                      <c:pt idx="209">
                        <c:v>4.1806189999915659</c:v>
                      </c:pt>
                      <c:pt idx="210">
                        <c:v>4.1918849999783561</c:v>
                      </c:pt>
                      <c:pt idx="211">
                        <c:v>4.2195150000043213</c:v>
                      </c:pt>
                      <c:pt idx="212">
                        <c:v>4.2387109999544919</c:v>
                      </c:pt>
                      <c:pt idx="213">
                        <c:v>4.2538530000019819</c:v>
                      </c:pt>
                      <c:pt idx="214">
                        <c:v>4.2799090000335127</c:v>
                      </c:pt>
                      <c:pt idx="215">
                        <c:v>4.3002130000386387</c:v>
                      </c:pt>
                      <c:pt idx="216">
                        <c:v>4.3188670000527054</c:v>
                      </c:pt>
                      <c:pt idx="217">
                        <c:v>4.3393990000477061</c:v>
                      </c:pt>
                      <c:pt idx="218">
                        <c:v>4.3597229999722913</c:v>
                      </c:pt>
                      <c:pt idx="219">
                        <c:v>4.3796350000193343</c:v>
                      </c:pt>
                      <c:pt idx="220">
                        <c:v>4.4017689999891445</c:v>
                      </c:pt>
                      <c:pt idx="221">
                        <c:v>4.4201459999894723</c:v>
                      </c:pt>
                      <c:pt idx="222">
                        <c:v>4.4409740000264719</c:v>
                      </c:pt>
                      <c:pt idx="223">
                        <c:v>4.4558569999644533</c:v>
                      </c:pt>
                      <c:pt idx="224">
                        <c:v>4.4798370000207797</c:v>
                      </c:pt>
                      <c:pt idx="225">
                        <c:v>4.4971849999856204</c:v>
                      </c:pt>
                      <c:pt idx="226">
                        <c:v>4.5149039999814704</c:v>
                      </c:pt>
                      <c:pt idx="227">
                        <c:v>4.5362479999894276</c:v>
                      </c:pt>
                      <c:pt idx="228">
                        <c:v>4.5607280000112951</c:v>
                      </c:pt>
                      <c:pt idx="229">
                        <c:v>4.5755409999983385</c:v>
                      </c:pt>
                      <c:pt idx="230">
                        <c:v>4.6004220000468194</c:v>
                      </c:pt>
                      <c:pt idx="231">
                        <c:v>4.6171270000049844</c:v>
                      </c:pt>
                      <c:pt idx="232">
                        <c:v>4.6363140000030398</c:v>
                      </c:pt>
                      <c:pt idx="233">
                        <c:v>4.6604839999927208</c:v>
                      </c:pt>
                      <c:pt idx="234">
                        <c:v>4.6805640000384301</c:v>
                      </c:pt>
                      <c:pt idx="235">
                        <c:v>4.6960709999548271</c:v>
                      </c:pt>
                      <c:pt idx="236">
                        <c:v>4.7201290000230074</c:v>
                      </c:pt>
                      <c:pt idx="237">
                        <c:v>4.7367689999518916</c:v>
                      </c:pt>
                      <c:pt idx="238">
                        <c:v>4.7583550000563264</c:v>
                      </c:pt>
                      <c:pt idx="239">
                        <c:v>4.7792350000236183</c:v>
                      </c:pt>
                      <c:pt idx="240">
                        <c:v>4.7965029999613762</c:v>
                      </c:pt>
                      <c:pt idx="241">
                        <c:v>4.8187799999723211</c:v>
                      </c:pt>
                      <c:pt idx="242">
                        <c:v>4.8381079999962822</c:v>
                      </c:pt>
                      <c:pt idx="243">
                        <c:v>4.860850999946706</c:v>
                      </c:pt>
                      <c:pt idx="244">
                        <c:v>4.8770700000459328</c:v>
                      </c:pt>
                      <c:pt idx="245">
                        <c:v>4.8998679999494925</c:v>
                      </c:pt>
                      <c:pt idx="246">
                        <c:v>4.9182550000259653</c:v>
                      </c:pt>
                      <c:pt idx="247">
                        <c:v>4.9375709999585524</c:v>
                      </c:pt>
                      <c:pt idx="248">
                        <c:v>4.9575810000533238</c:v>
                      </c:pt>
                      <c:pt idx="249">
                        <c:v>4.9739599999738857</c:v>
                      </c:pt>
                      <c:pt idx="250">
                        <c:v>4.9985830000368878</c:v>
                      </c:pt>
                      <c:pt idx="251">
                        <c:v>5.020498999976553</c:v>
                      </c:pt>
                      <c:pt idx="252">
                        <c:v>5.0387859999900684</c:v>
                      </c:pt>
                      <c:pt idx="253">
                        <c:v>5.0586830000393093</c:v>
                      </c:pt>
                      <c:pt idx="254">
                        <c:v>5.0803170000435784</c:v>
                      </c:pt>
                      <c:pt idx="255">
                        <c:v>5.1003529999870807</c:v>
                      </c:pt>
                      <c:pt idx="256">
                        <c:v>5.1097049999516457</c:v>
                      </c:pt>
                      <c:pt idx="257">
                        <c:v>5.1333990000421181</c:v>
                      </c:pt>
                      <c:pt idx="258">
                        <c:v>5.1597980000078678</c:v>
                      </c:pt>
                      <c:pt idx="259">
                        <c:v>5.1796839999733493</c:v>
                      </c:pt>
                      <c:pt idx="260">
                        <c:v>5.1941120000556111</c:v>
                      </c:pt>
                      <c:pt idx="261">
                        <c:v>5.2189899999648333</c:v>
                      </c:pt>
                      <c:pt idx="262">
                        <c:v>5.239471000037156</c:v>
                      </c:pt>
                      <c:pt idx="263">
                        <c:v>5.2566489999881014</c:v>
                      </c:pt>
                      <c:pt idx="264">
                        <c:v>5.2799009999725968</c:v>
                      </c:pt>
                      <c:pt idx="265">
                        <c:v>5.2993809999898076</c:v>
                      </c:pt>
                      <c:pt idx="266">
                        <c:v>5.3168880000011995</c:v>
                      </c:pt>
                      <c:pt idx="267">
                        <c:v>5.3407260000240058</c:v>
                      </c:pt>
                      <c:pt idx="268">
                        <c:v>5.3601849999977276</c:v>
                      </c:pt>
                      <c:pt idx="269">
                        <c:v>5.3801209999946877</c:v>
                      </c:pt>
                      <c:pt idx="270">
                        <c:v>5.3987389999674633</c:v>
                      </c:pt>
                      <c:pt idx="271">
                        <c:v>5.4152930000564083</c:v>
                      </c:pt>
                      <c:pt idx="272">
                        <c:v>5.4407460000365973</c:v>
                      </c:pt>
                      <c:pt idx="273">
                        <c:v>5.4509710000129417</c:v>
                      </c:pt>
                      <c:pt idx="274">
                        <c:v>5.4810650000581518</c:v>
                      </c:pt>
                      <c:pt idx="275">
                        <c:v>5.4984560000011697</c:v>
                      </c:pt>
                      <c:pt idx="276">
                        <c:v>5.5163669999456033</c:v>
                      </c:pt>
                      <c:pt idx="277">
                        <c:v>5.5392909999936819</c:v>
                      </c:pt>
                      <c:pt idx="278">
                        <c:v>5.5568440000060946</c:v>
                      </c:pt>
                      <c:pt idx="279">
                        <c:v>5.573441999964416</c:v>
                      </c:pt>
                      <c:pt idx="280">
                        <c:v>5.600021000020206</c:v>
                      </c:pt>
                      <c:pt idx="281">
                        <c:v>5.6167040000436828</c:v>
                      </c:pt>
                      <c:pt idx="282">
                        <c:v>5.6382679999805987</c:v>
                      </c:pt>
                      <c:pt idx="283">
                        <c:v>5.6593009999487549</c:v>
                      </c:pt>
                      <c:pt idx="284">
                        <c:v>5.6794579999987036</c:v>
                      </c:pt>
                      <c:pt idx="285">
                        <c:v>5.6976209999993443</c:v>
                      </c:pt>
                      <c:pt idx="286">
                        <c:v>5.7127790000522509</c:v>
                      </c:pt>
                      <c:pt idx="287">
                        <c:v>5.7399809999624267</c:v>
                      </c:pt>
                      <c:pt idx="288">
                        <c:v>5.7601349999895319</c:v>
                      </c:pt>
                      <c:pt idx="289">
                        <c:v>5.7777220000280067</c:v>
                      </c:pt>
                      <c:pt idx="290">
                        <c:v>5.7992360000498593</c:v>
                      </c:pt>
                      <c:pt idx="291">
                        <c:v>5.8124590000370517</c:v>
                      </c:pt>
                      <c:pt idx="292">
                        <c:v>5.8373889999929816</c:v>
                      </c:pt>
                      <c:pt idx="293">
                        <c:v>5.8574700000463054</c:v>
                      </c:pt>
                      <c:pt idx="294">
                        <c:v>5.8795029999455437</c:v>
                      </c:pt>
                      <c:pt idx="295">
                        <c:v>5.8999240000266582</c:v>
                      </c:pt>
                      <c:pt idx="296">
                        <c:v>5.9179820000426844</c:v>
                      </c:pt>
                      <c:pt idx="297">
                        <c:v>5.9385479999473318</c:v>
                      </c:pt>
                      <c:pt idx="298">
                        <c:v>5.9598919999552891</c:v>
                      </c:pt>
                      <c:pt idx="299">
                        <c:v>5.9781189999775961</c:v>
                      </c:pt>
                      <c:pt idx="300">
                        <c:v>5.9979550000280142</c:v>
                      </c:pt>
                      <c:pt idx="301">
                        <c:v>6.0156369999749586</c:v>
                      </c:pt>
                      <c:pt idx="302">
                        <c:v>6.0387750000227243</c:v>
                      </c:pt>
                      <c:pt idx="303">
                        <c:v>6.0593309999676421</c:v>
                      </c:pt>
                      <c:pt idx="304">
                        <c:v>6.0795530000468716</c:v>
                      </c:pt>
                      <c:pt idx="305">
                        <c:v>6.1007570000365376</c:v>
                      </c:pt>
                      <c:pt idx="306">
                        <c:v>6.1151890000328422</c:v>
                      </c:pt>
                      <c:pt idx="307">
                        <c:v>6.1361190000316128</c:v>
                      </c:pt>
                      <c:pt idx="308">
                        <c:v>6.1547060000011697</c:v>
                      </c:pt>
                      <c:pt idx="309">
                        <c:v>6.1809420000063255</c:v>
                      </c:pt>
                      <c:pt idx="310">
                        <c:v>6.200453000026755</c:v>
                      </c:pt>
                      <c:pt idx="311">
                        <c:v>6.2197689999593422</c:v>
                      </c:pt>
                      <c:pt idx="312">
                        <c:v>6.2349519999697804</c:v>
                      </c:pt>
                      <c:pt idx="313">
                        <c:v>6.2507710000500083</c:v>
                      </c:pt>
                      <c:pt idx="314">
                        <c:v>6.2799880000529811</c:v>
                      </c:pt>
                      <c:pt idx="315">
                        <c:v>6.2969730000477284</c:v>
                      </c:pt>
                      <c:pt idx="316">
                        <c:v>6.3155729999998584</c:v>
                      </c:pt>
                      <c:pt idx="317">
                        <c:v>6.3354599999729544</c:v>
                      </c:pt>
                      <c:pt idx="318">
                        <c:v>6.3610340000595897</c:v>
                      </c:pt>
                      <c:pt idx="319">
                        <c:v>6.3804719999898225</c:v>
                      </c:pt>
                      <c:pt idx="320">
                        <c:v>6.4010420000413433</c:v>
                      </c:pt>
                      <c:pt idx="321">
                        <c:v>6.42107899999246</c:v>
                      </c:pt>
                      <c:pt idx="322">
                        <c:v>6.4373700000578538</c:v>
                      </c:pt>
                      <c:pt idx="323">
                        <c:v>6.4567970000207424</c:v>
                      </c:pt>
                      <c:pt idx="324">
                        <c:v>6.4771559999790043</c:v>
                      </c:pt>
                      <c:pt idx="325">
                        <c:v>6.4933050000108778</c:v>
                      </c:pt>
                      <c:pt idx="326">
                        <c:v>6.5176910000154749</c:v>
                      </c:pt>
                      <c:pt idx="327">
                        <c:v>6.5365839999867603</c:v>
                      </c:pt>
                      <c:pt idx="328">
                        <c:v>6.5573830000357702</c:v>
                      </c:pt>
                      <c:pt idx="329">
                        <c:v>6.5778799999970943</c:v>
                      </c:pt>
                      <c:pt idx="330">
                        <c:v>6.5993220000527799</c:v>
                      </c:pt>
                      <c:pt idx="331">
                        <c:v>6.6187879999633878</c:v>
                      </c:pt>
                      <c:pt idx="332">
                        <c:v>6.6401580000529066</c:v>
                      </c:pt>
                      <c:pt idx="333">
                        <c:v>6.6578679999802262</c:v>
                      </c:pt>
                      <c:pt idx="334">
                        <c:v>6.679046000004746</c:v>
                      </c:pt>
                      <c:pt idx="335">
                        <c:v>6.6974209999898449</c:v>
                      </c:pt>
                      <c:pt idx="336">
                        <c:v>6.7192130000330508</c:v>
                      </c:pt>
                      <c:pt idx="337">
                        <c:v>6.7390809999778867</c:v>
                      </c:pt>
                      <c:pt idx="338">
                        <c:v>6.7588580000447109</c:v>
                      </c:pt>
                      <c:pt idx="339">
                        <c:v>6.7783060000510886</c:v>
                      </c:pt>
                      <c:pt idx="340">
                        <c:v>6.8008909999625757</c:v>
                      </c:pt>
                      <c:pt idx="341">
                        <c:v>6.8132469999836758</c:v>
                      </c:pt>
                      <c:pt idx="342">
                        <c:v>6.8337850000243634</c:v>
                      </c:pt>
                      <c:pt idx="343">
                        <c:v>6.8565670000389218</c:v>
                      </c:pt>
                      <c:pt idx="344">
                        <c:v>6.8832979999715462</c:v>
                      </c:pt>
                      <c:pt idx="345">
                        <c:v>6.8969959999667481</c:v>
                      </c:pt>
                      <c:pt idx="346">
                        <c:v>6.9180369999958202</c:v>
                      </c:pt>
                      <c:pt idx="347">
                        <c:v>6.9392089999746531</c:v>
                      </c:pt>
                      <c:pt idx="348">
                        <c:v>6.9594470000592992</c:v>
                      </c:pt>
                      <c:pt idx="349">
                        <c:v>6.9790430000284687</c:v>
                      </c:pt>
                      <c:pt idx="350">
                        <c:v>6.9976709999609739</c:v>
                      </c:pt>
                      <c:pt idx="351">
                        <c:v>7.0195610000519082</c:v>
                      </c:pt>
                      <c:pt idx="352">
                        <c:v>7.0393919999478385</c:v>
                      </c:pt>
                      <c:pt idx="353">
                        <c:v>7.0502090000081807</c:v>
                      </c:pt>
                      <c:pt idx="354">
                        <c:v>7.0795399999478832</c:v>
                      </c:pt>
                      <c:pt idx="355">
                        <c:v>7.0999120000051335</c:v>
                      </c:pt>
                      <c:pt idx="356">
                        <c:v>7.1177560000214726</c:v>
                      </c:pt>
                      <c:pt idx="357">
                        <c:v>7.1405690000392497</c:v>
                      </c:pt>
                      <c:pt idx="358">
                        <c:v>7.1560270000481978</c:v>
                      </c:pt>
                      <c:pt idx="359">
                        <c:v>7.1759280000114813</c:v>
                      </c:pt>
                      <c:pt idx="360">
                        <c:v>7.1992160000372678</c:v>
                      </c:pt>
                      <c:pt idx="361">
                        <c:v>7.2153410000028089</c:v>
                      </c:pt>
                      <c:pt idx="362">
                        <c:v>7.2405819999985397</c:v>
                      </c:pt>
                      <c:pt idx="363">
                        <c:v>7.2567500000586733</c:v>
                      </c:pt>
                      <c:pt idx="364">
                        <c:v>7.2824239999754354</c:v>
                      </c:pt>
                      <c:pt idx="365">
                        <c:v>7.2965150000527501</c:v>
                      </c:pt>
                      <c:pt idx="366">
                        <c:v>7.3208909999812022</c:v>
                      </c:pt>
                      <c:pt idx="367">
                        <c:v>7.3357710000127554</c:v>
                      </c:pt>
                      <c:pt idx="368">
                        <c:v>7.3521279999986291</c:v>
                      </c:pt>
                      <c:pt idx="369">
                        <c:v>7.3783330000005662</c:v>
                      </c:pt>
                      <c:pt idx="370">
                        <c:v>7.396870999946259</c:v>
                      </c:pt>
                      <c:pt idx="371">
                        <c:v>7.4204690000042319</c:v>
                      </c:pt>
                      <c:pt idx="372">
                        <c:v>7.4365759999491274</c:v>
                      </c:pt>
                      <c:pt idx="373">
                        <c:v>7.4569469999987632</c:v>
                      </c:pt>
                      <c:pt idx="374">
                        <c:v>7.480995999998413</c:v>
                      </c:pt>
                      <c:pt idx="375">
                        <c:v>7.4981279999483377</c:v>
                      </c:pt>
                      <c:pt idx="376">
                        <c:v>7.5166810000082478</c:v>
                      </c:pt>
                      <c:pt idx="377">
                        <c:v>7.5380819999845698</c:v>
                      </c:pt>
                      <c:pt idx="378">
                        <c:v>7.5604440000606701</c:v>
                      </c:pt>
                      <c:pt idx="379">
                        <c:v>7.577424000017345</c:v>
                      </c:pt>
                      <c:pt idx="380">
                        <c:v>7.5974029999924824</c:v>
                      </c:pt>
                      <c:pt idx="381">
                        <c:v>7.618030000012368</c:v>
                      </c:pt>
                      <c:pt idx="382">
                        <c:v>7.6398220000555739</c:v>
                      </c:pt>
                      <c:pt idx="383">
                        <c:v>7.6593720000237226</c:v>
                      </c:pt>
                      <c:pt idx="384">
                        <c:v>7.6802479999605566</c:v>
                      </c:pt>
                      <c:pt idx="385">
                        <c:v>7.6985270000295714</c:v>
                      </c:pt>
                      <c:pt idx="386">
                        <c:v>7.7202119999565184</c:v>
                      </c:pt>
                      <c:pt idx="387">
                        <c:v>7.736648999969475</c:v>
                      </c:pt>
                      <c:pt idx="388">
                        <c:v>7.753599000046961</c:v>
                      </c:pt>
                      <c:pt idx="389">
                        <c:v>7.7812139999587089</c:v>
                      </c:pt>
                      <c:pt idx="390">
                        <c:v>7.7996030000504106</c:v>
                      </c:pt>
                      <c:pt idx="391">
                        <c:v>7.8198789999587461</c:v>
                      </c:pt>
                      <c:pt idx="392">
                        <c:v>7.8341840000357479</c:v>
                      </c:pt>
                      <c:pt idx="393">
                        <c:v>7.8592339999740943</c:v>
                      </c:pt>
                      <c:pt idx="394">
                        <c:v>7.8805690000299364</c:v>
                      </c:pt>
                      <c:pt idx="395">
                        <c:v>7.9004839999834076</c:v>
                      </c:pt>
                      <c:pt idx="396">
                        <c:v>7.919376999954693</c:v>
                      </c:pt>
                      <c:pt idx="397">
                        <c:v>7.9397520000347868</c:v>
                      </c:pt>
                      <c:pt idx="398">
                        <c:v>7.9580640000058338</c:v>
                      </c:pt>
                      <c:pt idx="399">
                        <c:v>7.9751369999721646</c:v>
                      </c:pt>
                      <c:pt idx="400">
                        <c:v>7.9994599999627098</c:v>
                      </c:pt>
                      <c:pt idx="401">
                        <c:v>8.0199090000241995</c:v>
                      </c:pt>
                      <c:pt idx="402">
                        <c:v>8.0406070000026375</c:v>
                      </c:pt>
                      <c:pt idx="403">
                        <c:v>8.0615299999481067</c:v>
                      </c:pt>
                      <c:pt idx="404">
                        <c:v>8.0777839999645948</c:v>
                      </c:pt>
                      <c:pt idx="405">
                        <c:v>8.098225999972783</c:v>
                      </c:pt>
                      <c:pt idx="406">
                        <c:v>8.1155159999616444</c:v>
                      </c:pt>
                      <c:pt idx="407">
                        <c:v>8.1409680000506341</c:v>
                      </c:pt>
                      <c:pt idx="408">
                        <c:v>8.1584980000043288</c:v>
                      </c:pt>
                      <c:pt idx="409">
                        <c:v>8.1808179999934509</c:v>
                      </c:pt>
                      <c:pt idx="410">
                        <c:v>8.1966209999518469</c:v>
                      </c:pt>
                      <c:pt idx="411">
                        <c:v>8.2160989999538288</c:v>
                      </c:pt>
                      <c:pt idx="412">
                        <c:v>8.238855000003241</c:v>
                      </c:pt>
                      <c:pt idx="413">
                        <c:v>8.2574859999585897</c:v>
                      </c:pt>
                      <c:pt idx="414">
                        <c:v>8.2775039999978617</c:v>
                      </c:pt>
                      <c:pt idx="415">
                        <c:v>8.2980400000233203</c:v>
                      </c:pt>
                      <c:pt idx="416">
                        <c:v>8.3172110000159591</c:v>
                      </c:pt>
                      <c:pt idx="417">
                        <c:v>8.340059999958612</c:v>
                      </c:pt>
                      <c:pt idx="418">
                        <c:v>8.3574500000104308</c:v>
                      </c:pt>
                      <c:pt idx="419">
                        <c:v>8.37621300003957</c:v>
                      </c:pt>
                      <c:pt idx="420">
                        <c:v>8.3990550000453368</c:v>
                      </c:pt>
                      <c:pt idx="421">
                        <c:v>8.4175340000074357</c:v>
                      </c:pt>
                      <c:pt idx="422">
                        <c:v>8.4379839999601245</c:v>
                      </c:pt>
                      <c:pt idx="423">
                        <c:v>8.4603679999709129</c:v>
                      </c:pt>
                      <c:pt idx="424">
                        <c:v>8.479719000053592</c:v>
                      </c:pt>
                      <c:pt idx="425">
                        <c:v>8.5004819999448955</c:v>
                      </c:pt>
                      <c:pt idx="426">
                        <c:v>8.5196310000028461</c:v>
                      </c:pt>
                      <c:pt idx="427">
                        <c:v>8.533943000016734</c:v>
                      </c:pt>
                      <c:pt idx="428">
                        <c:v>8.5603780000237748</c:v>
                      </c:pt>
                      <c:pt idx="429">
                        <c:v>8.578235000022687</c:v>
                      </c:pt>
                      <c:pt idx="430">
                        <c:v>8.5990890000248328</c:v>
                      </c:pt>
                      <c:pt idx="431">
                        <c:v>8.6184839999768883</c:v>
                      </c:pt>
                      <c:pt idx="432">
                        <c:v>8.63903299998492</c:v>
                      </c:pt>
                      <c:pt idx="433">
                        <c:v>8.6596999999601394</c:v>
                      </c:pt>
                      <c:pt idx="434">
                        <c:v>8.680547000025399</c:v>
                      </c:pt>
                      <c:pt idx="435">
                        <c:v>8.6991060000145808</c:v>
                      </c:pt>
                      <c:pt idx="436">
                        <c:v>8.7199509999481961</c:v>
                      </c:pt>
                      <c:pt idx="437">
                        <c:v>8.7393050000537187</c:v>
                      </c:pt>
                      <c:pt idx="438">
                        <c:v>8.7594459999818355</c:v>
                      </c:pt>
                      <c:pt idx="439">
                        <c:v>8.7795390000101179</c:v>
                      </c:pt>
                      <c:pt idx="440">
                        <c:v>8.8006270000478253</c:v>
                      </c:pt>
                      <c:pt idx="441">
                        <c:v>8.8213789999717847</c:v>
                      </c:pt>
                      <c:pt idx="442">
                        <c:v>8.8396039999788627</c:v>
                      </c:pt>
                      <c:pt idx="443">
                        <c:v>8.8607130000600591</c:v>
                      </c:pt>
                      <c:pt idx="444">
                        <c:v>8.87579600000754</c:v>
                      </c:pt>
                      <c:pt idx="445">
                        <c:v>8.8961089999647811</c:v>
                      </c:pt>
                      <c:pt idx="446">
                        <c:v>8.9201990000437945</c:v>
                      </c:pt>
                      <c:pt idx="447">
                        <c:v>8.9365750000579283</c:v>
                      </c:pt>
                      <c:pt idx="448">
                        <c:v>8.9632879999699071</c:v>
                      </c:pt>
                      <c:pt idx="449">
                        <c:v>8.980582999996841</c:v>
                      </c:pt>
                      <c:pt idx="450">
                        <c:v>9.0007060000207275</c:v>
                      </c:pt>
                      <c:pt idx="451">
                        <c:v>9.0176869999850169</c:v>
                      </c:pt>
                      <c:pt idx="452">
                        <c:v>9.0407750000013039</c:v>
                      </c:pt>
                      <c:pt idx="453">
                        <c:v>9.0583900000201538</c:v>
                      </c:pt>
                      <c:pt idx="454">
                        <c:v>9.0776060000061989</c:v>
                      </c:pt>
                      <c:pt idx="455">
                        <c:v>9.0970710000256076</c:v>
                      </c:pt>
                      <c:pt idx="456">
                        <c:v>9.1199849999975413</c:v>
                      </c:pt>
                      <c:pt idx="457">
                        <c:v>9.1255959999980405</c:v>
                      </c:pt>
                      <c:pt idx="458">
                        <c:v>9.159233000013046</c:v>
                      </c:pt>
                      <c:pt idx="459">
                        <c:v>9.1816790000302717</c:v>
                      </c:pt>
                      <c:pt idx="460">
                        <c:v>9.1966470000334084</c:v>
                      </c:pt>
                      <c:pt idx="461">
                        <c:v>9.2181949999649078</c:v>
                      </c:pt>
                      <c:pt idx="462">
                        <c:v>9.2368290000595152</c:v>
                      </c:pt>
                      <c:pt idx="463">
                        <c:v>9.2570800000103191</c:v>
                      </c:pt>
                      <c:pt idx="464">
                        <c:v>9.2808590000495315</c:v>
                      </c:pt>
                      <c:pt idx="465">
                        <c:v>9.2985030000563711</c:v>
                      </c:pt>
                      <c:pt idx="466">
                        <c:v>9.3194000000366941</c:v>
                      </c:pt>
                      <c:pt idx="467">
                        <c:v>9.3404840000439435</c:v>
                      </c:pt>
                      <c:pt idx="468">
                        <c:v>9.3573140000225976</c:v>
                      </c:pt>
                      <c:pt idx="469">
                        <c:v>9.3796180000063032</c:v>
                      </c:pt>
                      <c:pt idx="470">
                        <c:v>9.3993270000210032</c:v>
                      </c:pt>
                      <c:pt idx="471">
                        <c:v>9.4204100000206381</c:v>
                      </c:pt>
                      <c:pt idx="472">
                        <c:v>9.4395129999611527</c:v>
                      </c:pt>
                      <c:pt idx="473">
                        <c:v>9.4620819999836385</c:v>
                      </c:pt>
                      <c:pt idx="474">
                        <c:v>9.4798090000404045</c:v>
                      </c:pt>
                      <c:pt idx="475">
                        <c:v>9.500603000051342</c:v>
                      </c:pt>
                      <c:pt idx="476">
                        <c:v>9.5165890000062063</c:v>
                      </c:pt>
                      <c:pt idx="477">
                        <c:v>9.5385089999763295</c:v>
                      </c:pt>
                      <c:pt idx="478">
                        <c:v>9.5598920000484213</c:v>
                      </c:pt>
                      <c:pt idx="479">
                        <c:v>9.5771510000340641</c:v>
                      </c:pt>
                      <c:pt idx="480">
                        <c:v>9.5990870000096038</c:v>
                      </c:pt>
                      <c:pt idx="481">
                        <c:v>9.619107999955304</c:v>
                      </c:pt>
                      <c:pt idx="482">
                        <c:v>9.6445979999843985</c:v>
                      </c:pt>
                      <c:pt idx="483">
                        <c:v>9.6600570000009611</c:v>
                      </c:pt>
                      <c:pt idx="484">
                        <c:v>9.6796590000158176</c:v>
                      </c:pt>
                      <c:pt idx="485">
                        <c:v>9.700520999962464</c:v>
                      </c:pt>
                      <c:pt idx="486">
                        <c:v>9.7155359999742359</c:v>
                      </c:pt>
                      <c:pt idx="487">
                        <c:v>9.7402770000044256</c:v>
                      </c:pt>
                      <c:pt idx="488">
                        <c:v>9.7500330000184476</c:v>
                      </c:pt>
                      <c:pt idx="489">
                        <c:v>9.7760130000533536</c:v>
                      </c:pt>
                      <c:pt idx="490">
                        <c:v>9.7952270000241697</c:v>
                      </c:pt>
                      <c:pt idx="491">
                        <c:v>9.8152919999556616</c:v>
                      </c:pt>
                      <c:pt idx="492">
                        <c:v>9.8409669999964535</c:v>
                      </c:pt>
                      <c:pt idx="493">
                        <c:v>9.8566629999550059</c:v>
                      </c:pt>
                      <c:pt idx="494">
                        <c:v>9.8814009999623522</c:v>
                      </c:pt>
                      <c:pt idx="495">
                        <c:v>9.8957540000556037</c:v>
                      </c:pt>
                      <c:pt idx="496">
                        <c:v>9.9200910000363365</c:v>
                      </c:pt>
                      <c:pt idx="497">
                        <c:v>9.9365870000328869</c:v>
                      </c:pt>
                      <c:pt idx="498">
                        <c:v>9.9577740000095218</c:v>
                      </c:pt>
                      <c:pt idx="499">
                        <c:v>9.977292999974452</c:v>
                      </c:pt>
                      <c:pt idx="500">
                        <c:v>9.9994579999474809</c:v>
                      </c:pt>
                      <c:pt idx="501">
                        <c:v>10.01670399995055</c:v>
                      </c:pt>
                      <c:pt idx="502">
                        <c:v>10.039923000033014</c:v>
                      </c:pt>
                      <c:pt idx="503">
                        <c:v>10.060375000000931</c:v>
                      </c:pt>
                      <c:pt idx="504">
                        <c:v>10.077722999965772</c:v>
                      </c:pt>
                      <c:pt idx="505">
                        <c:v>10.097316000028513</c:v>
                      </c:pt>
                      <c:pt idx="506">
                        <c:v>10.119221000000834</c:v>
                      </c:pt>
                      <c:pt idx="507">
                        <c:v>10.137963999994099</c:v>
                      </c:pt>
                      <c:pt idx="508">
                        <c:v>10.157314999960363</c:v>
                      </c:pt>
                      <c:pt idx="509">
                        <c:v>10.174873000010848</c:v>
                      </c:pt>
                      <c:pt idx="510">
                        <c:v>10.199563000001945</c:v>
                      </c:pt>
                      <c:pt idx="511">
                        <c:v>10.219870000029914</c:v>
                      </c:pt>
                      <c:pt idx="512">
                        <c:v>10.239966999972239</c:v>
                      </c:pt>
                      <c:pt idx="513">
                        <c:v>10.259353999979794</c:v>
                      </c:pt>
                      <c:pt idx="514">
                        <c:v>10.278371999971569</c:v>
                      </c:pt>
                      <c:pt idx="515">
                        <c:v>10.298110999981873</c:v>
                      </c:pt>
                      <c:pt idx="516">
                        <c:v>10.313628999982029</c:v>
                      </c:pt>
                      <c:pt idx="517">
                        <c:v>10.339198000030592</c:v>
                      </c:pt>
                      <c:pt idx="518">
                        <c:v>10.358756999950856</c:v>
                      </c:pt>
                      <c:pt idx="519">
                        <c:v>10.378777000005357</c:v>
                      </c:pt>
                      <c:pt idx="520">
                        <c:v>10.390427000005729</c:v>
                      </c:pt>
                      <c:pt idx="521">
                        <c:v>10.420910999993794</c:v>
                      </c:pt>
                      <c:pt idx="522">
                        <c:v>10.439847000059672</c:v>
                      </c:pt>
                      <c:pt idx="523">
                        <c:v>10.459666999988258</c:v>
                      </c:pt>
                      <c:pt idx="524">
                        <c:v>10.476400000043213</c:v>
                      </c:pt>
                      <c:pt idx="525">
                        <c:v>10.498046000022441</c:v>
                      </c:pt>
                      <c:pt idx="526">
                        <c:v>10.51925500005018</c:v>
                      </c:pt>
                      <c:pt idx="527">
                        <c:v>10.534388000029139</c:v>
                      </c:pt>
                      <c:pt idx="528">
                        <c:v>10.559767000027932</c:v>
                      </c:pt>
                      <c:pt idx="529">
                        <c:v>10.579802999971434</c:v>
                      </c:pt>
                      <c:pt idx="530">
                        <c:v>10.599821000010706</c:v>
                      </c:pt>
                      <c:pt idx="531">
                        <c:v>10.620945999980904</c:v>
                      </c:pt>
                      <c:pt idx="532">
                        <c:v>10.636505999951623</c:v>
                      </c:pt>
                      <c:pt idx="533">
                        <c:v>10.660448999959044</c:v>
                      </c:pt>
                      <c:pt idx="534">
                        <c:v>10.680596000049263</c:v>
                      </c:pt>
                      <c:pt idx="535">
                        <c:v>10.695705999969505</c:v>
                      </c:pt>
                      <c:pt idx="536">
                        <c:v>10.716191999963485</c:v>
                      </c:pt>
                      <c:pt idx="537">
                        <c:v>10.737490999978036</c:v>
                      </c:pt>
                      <c:pt idx="538">
                        <c:v>10.760299999965355</c:v>
                      </c:pt>
                      <c:pt idx="539">
                        <c:v>10.775747000006959</c:v>
                      </c:pt>
                      <c:pt idx="540">
                        <c:v>10.796753000002354</c:v>
                      </c:pt>
                      <c:pt idx="541">
                        <c:v>10.817721999948844</c:v>
                      </c:pt>
                      <c:pt idx="542">
                        <c:v>10.839033000054769</c:v>
                      </c:pt>
                      <c:pt idx="543">
                        <c:v>10.856748000020161</c:v>
                      </c:pt>
                      <c:pt idx="544">
                        <c:v>10.875146999955177</c:v>
                      </c:pt>
                      <c:pt idx="545">
                        <c:v>10.898378000012599</c:v>
                      </c:pt>
                      <c:pt idx="546">
                        <c:v>10.913577000028454</c:v>
                      </c:pt>
                      <c:pt idx="547">
                        <c:v>10.938708000001498</c:v>
                      </c:pt>
                      <c:pt idx="548">
                        <c:v>10.957601999980398</c:v>
                      </c:pt>
                      <c:pt idx="549">
                        <c:v>10.977610999951139</c:v>
                      </c:pt>
                      <c:pt idx="550">
                        <c:v>10.997009000042453</c:v>
                      </c:pt>
                      <c:pt idx="551">
                        <c:v>11.019544000038877</c:v>
                      </c:pt>
                      <c:pt idx="552">
                        <c:v>11.039498000056483</c:v>
                      </c:pt>
                      <c:pt idx="553">
                        <c:v>11.06112700002268</c:v>
                      </c:pt>
                      <c:pt idx="554">
                        <c:v>11.079026999999769</c:v>
                      </c:pt>
                      <c:pt idx="555">
                        <c:v>11.099615999963135</c:v>
                      </c:pt>
                      <c:pt idx="556">
                        <c:v>11.117971000028774</c:v>
                      </c:pt>
                      <c:pt idx="557">
                        <c:v>11.1394020000007</c:v>
                      </c:pt>
                      <c:pt idx="558">
                        <c:v>11.159804000053555</c:v>
                      </c:pt>
                      <c:pt idx="559">
                        <c:v>11.178700000047684</c:v>
                      </c:pt>
                      <c:pt idx="560">
                        <c:v>11.198260999983177</c:v>
                      </c:pt>
                      <c:pt idx="561">
                        <c:v>11.218693000031635</c:v>
                      </c:pt>
                      <c:pt idx="562">
                        <c:v>11.240330000058748</c:v>
                      </c:pt>
                      <c:pt idx="563">
                        <c:v>11.259034999995492</c:v>
                      </c:pt>
                      <c:pt idx="564">
                        <c:v>11.27877700002864</c:v>
                      </c:pt>
                      <c:pt idx="565">
                        <c:v>11.300688000046648</c:v>
                      </c:pt>
                      <c:pt idx="566">
                        <c:v>11.319882999989204</c:v>
                      </c:pt>
                      <c:pt idx="567">
                        <c:v>11.339454000000842</c:v>
                      </c:pt>
                      <c:pt idx="568">
                        <c:v>11.35428700002376</c:v>
                      </c:pt>
                      <c:pt idx="569">
                        <c:v>11.378375999978743</c:v>
                      </c:pt>
                      <c:pt idx="570">
                        <c:v>11.396765999961644</c:v>
                      </c:pt>
                      <c:pt idx="571">
                        <c:v>11.419754000031389</c:v>
                      </c:pt>
                      <c:pt idx="572">
                        <c:v>11.439342000056058</c:v>
                      </c:pt>
                      <c:pt idx="573">
                        <c:v>11.456150999991223</c:v>
                      </c:pt>
                      <c:pt idx="574">
                        <c:v>11.479697000002488</c:v>
                      </c:pt>
                      <c:pt idx="575">
                        <c:v>11.50039800000377</c:v>
                      </c:pt>
                      <c:pt idx="576">
                        <c:v>11.515598000027239</c:v>
                      </c:pt>
                      <c:pt idx="577">
                        <c:v>11.540806000004523</c:v>
                      </c:pt>
                      <c:pt idx="578">
                        <c:v>11.556087999953888</c:v>
                      </c:pt>
                      <c:pt idx="579">
                        <c:v>11.577864999999292</c:v>
                      </c:pt>
                      <c:pt idx="580">
                        <c:v>11.601599000045098</c:v>
                      </c:pt>
                      <c:pt idx="581">
                        <c:v>11.616522999946028</c:v>
                      </c:pt>
                      <c:pt idx="582">
                        <c:v>11.640698999981396</c:v>
                      </c:pt>
                      <c:pt idx="583">
                        <c:v>11.661321999970824</c:v>
                      </c:pt>
                      <c:pt idx="584">
                        <c:v>11.676427999977022</c:v>
                      </c:pt>
                      <c:pt idx="585">
                        <c:v>11.697061000042595</c:v>
                      </c:pt>
                      <c:pt idx="586">
                        <c:v>11.718111000023782</c:v>
                      </c:pt>
                      <c:pt idx="587">
                        <c:v>11.736631999956444</c:v>
                      </c:pt>
                      <c:pt idx="588">
                        <c:v>11.756826999946497</c:v>
                      </c:pt>
                      <c:pt idx="589">
                        <c:v>11.778974000015296</c:v>
                      </c:pt>
                      <c:pt idx="590">
                        <c:v>11.797372000059113</c:v>
                      </c:pt>
                      <c:pt idx="591">
                        <c:v>11.81868799997028</c:v>
                      </c:pt>
                      <c:pt idx="592">
                        <c:v>11.838071999954991</c:v>
                      </c:pt>
                      <c:pt idx="593">
                        <c:v>11.857008000020869</c:v>
                      </c:pt>
                      <c:pt idx="594">
                        <c:v>11.877687999978662</c:v>
                      </c:pt>
                      <c:pt idx="595">
                        <c:v>11.897439999971539</c:v>
                      </c:pt>
                      <c:pt idx="596">
                        <c:v>11.916213999968022</c:v>
                      </c:pt>
                      <c:pt idx="597">
                        <c:v>11.937914000009187</c:v>
                      </c:pt>
                      <c:pt idx="598">
                        <c:v>11.959724999964237</c:v>
                      </c:pt>
                      <c:pt idx="599">
                        <c:v>11.974500000011176</c:v>
                      </c:pt>
                      <c:pt idx="600">
                        <c:v>11.99824800004717</c:v>
                      </c:pt>
                      <c:pt idx="601">
                        <c:v>12.020645000040531</c:v>
                      </c:pt>
                      <c:pt idx="602">
                        <c:v>12.043259999947622</c:v>
                      </c:pt>
                      <c:pt idx="603">
                        <c:v>12.05533700005617</c:v>
                      </c:pt>
                      <c:pt idx="604">
                        <c:v>12.07939400000032</c:v>
                      </c:pt>
                      <c:pt idx="605">
                        <c:v>12.098935000016354</c:v>
                      </c:pt>
                      <c:pt idx="606">
                        <c:v>12.119303000043146</c:v>
                      </c:pt>
                      <c:pt idx="607">
                        <c:v>12.139199999975972</c:v>
                      </c:pt>
                      <c:pt idx="608">
                        <c:v>12.1603340000147</c:v>
                      </c:pt>
                      <c:pt idx="609">
                        <c:v>12.174230000004172</c:v>
                      </c:pt>
                      <c:pt idx="610">
                        <c:v>12.198280000011437</c:v>
                      </c:pt>
                      <c:pt idx="611">
                        <c:v>12.207722999970429</c:v>
                      </c:pt>
                      <c:pt idx="612">
                        <c:v>13.22004799998831</c:v>
                      </c:pt>
                      <c:pt idx="613">
                        <c:v>13.24011699995026</c:v>
                      </c:pt>
                      <c:pt idx="614">
                        <c:v>13.257121999980882</c:v>
                      </c:pt>
                      <c:pt idx="615">
                        <c:v>13.275652999989688</c:v>
                      </c:pt>
                      <c:pt idx="616">
                        <c:v>13.298133000032976</c:v>
                      </c:pt>
                      <c:pt idx="617">
                        <c:v>13.319132999982685</c:v>
                      </c:pt>
                      <c:pt idx="618">
                        <c:v>13.335878000012599</c:v>
                      </c:pt>
                      <c:pt idx="619">
                        <c:v>13.357037000008859</c:v>
                      </c:pt>
                      <c:pt idx="620">
                        <c:v>13.376021999982186</c:v>
                      </c:pt>
                      <c:pt idx="621">
                        <c:v>13.397098000044934</c:v>
                      </c:pt>
                      <c:pt idx="622">
                        <c:v>13.418146000010893</c:v>
                      </c:pt>
                      <c:pt idx="623">
                        <c:v>13.43653299997095</c:v>
                      </c:pt>
                      <c:pt idx="624">
                        <c:v>13.453209000057541</c:v>
                      </c:pt>
                      <c:pt idx="625">
                        <c:v>13.476950000040233</c:v>
                      </c:pt>
                      <c:pt idx="626">
                        <c:v>13.500144000048749</c:v>
                      </c:pt>
                      <c:pt idx="627">
                        <c:v>13.519515000050887</c:v>
                      </c:pt>
                      <c:pt idx="628">
                        <c:v>13.538922999985516</c:v>
                      </c:pt>
                      <c:pt idx="629">
                        <c:v>13.558486000052653</c:v>
                      </c:pt>
                      <c:pt idx="630">
                        <c:v>13.575662999995984</c:v>
                      </c:pt>
                      <c:pt idx="631">
                        <c:v>13.598042999976315</c:v>
                      </c:pt>
                      <c:pt idx="632">
                        <c:v>13.618756999960169</c:v>
                      </c:pt>
                      <c:pt idx="633">
                        <c:v>13.637269000057131</c:v>
                      </c:pt>
                      <c:pt idx="634">
                        <c:v>13.662229000008665</c:v>
                      </c:pt>
                      <c:pt idx="635">
                        <c:v>13.677821999997832</c:v>
                      </c:pt>
                      <c:pt idx="636">
                        <c:v>13.699972999980673</c:v>
                      </c:pt>
                      <c:pt idx="637">
                        <c:v>13.718635999946855</c:v>
                      </c:pt>
                      <c:pt idx="638">
                        <c:v>13.739010000019334</c:v>
                      </c:pt>
                      <c:pt idx="639">
                        <c:v>13.758065999951214</c:v>
                      </c:pt>
                      <c:pt idx="640">
                        <c:v>13.778072000015527</c:v>
                      </c:pt>
                      <c:pt idx="641">
                        <c:v>13.800885000033304</c:v>
                      </c:pt>
                      <c:pt idx="642">
                        <c:v>13.81836499995552</c:v>
                      </c:pt>
                      <c:pt idx="643">
                        <c:v>13.83857599995099</c:v>
                      </c:pt>
                      <c:pt idx="644">
                        <c:v>13.860917999991216</c:v>
                      </c:pt>
                      <c:pt idx="645">
                        <c:v>13.882851999951527</c:v>
                      </c:pt>
                      <c:pt idx="646">
                        <c:v>13.893901000032201</c:v>
                      </c:pt>
                      <c:pt idx="647">
                        <c:v>13.919747999985702</c:v>
                      </c:pt>
                      <c:pt idx="648">
                        <c:v>13.941151999984868</c:v>
                      </c:pt>
                      <c:pt idx="649">
                        <c:v>13.960019999998622</c:v>
                      </c:pt>
                      <c:pt idx="650">
                        <c:v>13.979615999967791</c:v>
                      </c:pt>
                      <c:pt idx="651">
                        <c:v>13.996159999980591</c:v>
                      </c:pt>
                      <c:pt idx="652">
                        <c:v>14.014455999946222</c:v>
                      </c:pt>
                      <c:pt idx="653">
                        <c:v>14.034763999981806</c:v>
                      </c:pt>
                      <c:pt idx="654">
                        <c:v>14.059989999979734</c:v>
                      </c:pt>
                      <c:pt idx="655">
                        <c:v>14.080242000054568</c:v>
                      </c:pt>
                      <c:pt idx="656">
                        <c:v>14.096809000009671</c:v>
                      </c:pt>
                      <c:pt idx="657">
                        <c:v>14.115546999964863</c:v>
                      </c:pt>
                      <c:pt idx="658">
                        <c:v>14.138761000009254</c:v>
                      </c:pt>
                      <c:pt idx="659">
                        <c:v>14.159331000060774</c:v>
                      </c:pt>
                      <c:pt idx="660">
                        <c:v>14.179967000032775</c:v>
                      </c:pt>
                      <c:pt idx="661">
                        <c:v>14.198669999954291</c:v>
                      </c:pt>
                      <c:pt idx="662">
                        <c:v>14.216108000022359</c:v>
                      </c:pt>
                      <c:pt idx="663">
                        <c:v>14.237989000044763</c:v>
                      </c:pt>
                      <c:pt idx="664">
                        <c:v>14.258068999974057</c:v>
                      </c:pt>
                      <c:pt idx="665">
                        <c:v>14.261306999949738</c:v>
                      </c:pt>
                      <c:pt idx="666">
                        <c:v>14.288960000034422</c:v>
                      </c:pt>
                      <c:pt idx="667">
                        <c:v>14.316625999985263</c:v>
                      </c:pt>
                      <c:pt idx="668">
                        <c:v>14.336644000024535</c:v>
                      </c:pt>
                      <c:pt idx="669">
                        <c:v>14.358586000045761</c:v>
                      </c:pt>
                      <c:pt idx="670">
                        <c:v>14.374229999957606</c:v>
                      </c:pt>
                      <c:pt idx="671">
                        <c:v>14.398834999999963</c:v>
                      </c:pt>
                      <c:pt idx="672">
                        <c:v>14.418438000022434</c:v>
                      </c:pt>
                      <c:pt idx="673">
                        <c:v>14.442501000012271</c:v>
                      </c:pt>
                      <c:pt idx="674">
                        <c:v>14.457906999974512</c:v>
                      </c:pt>
                      <c:pt idx="675">
                        <c:v>14.479560000007041</c:v>
                      </c:pt>
                      <c:pt idx="676">
                        <c:v>14.497545000049286</c:v>
                      </c:pt>
                      <c:pt idx="677">
                        <c:v>14.517507000011392</c:v>
                      </c:pt>
                      <c:pt idx="678">
                        <c:v>14.537884999997914</c:v>
                      </c:pt>
                      <c:pt idx="679">
                        <c:v>14.558447999996133</c:v>
                      </c:pt>
                      <c:pt idx="680">
                        <c:v>14.578062999993563</c:v>
                      </c:pt>
                      <c:pt idx="681">
                        <c:v>14.599275000044145</c:v>
                      </c:pt>
                      <c:pt idx="682">
                        <c:v>14.615068000042811</c:v>
                      </c:pt>
                      <c:pt idx="683">
                        <c:v>14.638410000014119</c:v>
                      </c:pt>
                      <c:pt idx="684">
                        <c:v>14.658902000053786</c:v>
                      </c:pt>
                      <c:pt idx="685">
                        <c:v>14.678826999966986</c:v>
                      </c:pt>
                      <c:pt idx="686">
                        <c:v>14.700656999950297</c:v>
                      </c:pt>
                      <c:pt idx="687">
                        <c:v>14.721520000020973</c:v>
                      </c:pt>
                      <c:pt idx="688">
                        <c:v>14.738786000059918</c:v>
                      </c:pt>
                      <c:pt idx="689">
                        <c:v>14.760519000003114</c:v>
                      </c:pt>
                      <c:pt idx="690">
                        <c:v>14.78124000004027</c:v>
                      </c:pt>
                      <c:pt idx="691">
                        <c:v>14.799402000033297</c:v>
                      </c:pt>
                      <c:pt idx="692">
                        <c:v>14.820554999983869</c:v>
                      </c:pt>
                      <c:pt idx="693">
                        <c:v>14.8263909999514</c:v>
                      </c:pt>
                      <c:pt idx="694">
                        <c:v>14.858939000056125</c:v>
                      </c:pt>
                      <c:pt idx="695">
                        <c:v>14.879405000014231</c:v>
                      </c:pt>
                      <c:pt idx="696">
                        <c:v>14.900785999954678</c:v>
                      </c:pt>
                      <c:pt idx="697">
                        <c:v>14.916397999972105</c:v>
                      </c:pt>
                      <c:pt idx="698">
                        <c:v>14.934911999967881</c:v>
                      </c:pt>
                      <c:pt idx="699">
                        <c:v>14.946536000003107</c:v>
                      </c:pt>
                      <c:pt idx="700">
                        <c:v>14.977782999980263</c:v>
                      </c:pt>
                      <c:pt idx="701">
                        <c:v>14.997696000034921</c:v>
                      </c:pt>
                      <c:pt idx="702">
                        <c:v>15.01763400004711</c:v>
                      </c:pt>
                      <c:pt idx="703">
                        <c:v>15.040232000057586</c:v>
                      </c:pt>
                      <c:pt idx="704">
                        <c:v>15.055918999947608</c:v>
                      </c:pt>
                      <c:pt idx="705">
                        <c:v>15.078855999978259</c:v>
                      </c:pt>
                      <c:pt idx="706">
                        <c:v>15.096017000032589</c:v>
                      </c:pt>
                      <c:pt idx="707">
                        <c:v>15.112391000031494</c:v>
                      </c:pt>
                      <c:pt idx="708">
                        <c:v>15.137778999982402</c:v>
                      </c:pt>
                      <c:pt idx="709">
                        <c:v>15.148583000060171</c:v>
                      </c:pt>
                      <c:pt idx="710">
                        <c:v>15.1738090000581</c:v>
                      </c:pt>
                      <c:pt idx="711">
                        <c:v>15.200148000032641</c:v>
                      </c:pt>
                      <c:pt idx="712">
                        <c:v>15.205819000024348</c:v>
                      </c:pt>
                      <c:pt idx="713">
                        <c:v>15.236586999963038</c:v>
                      </c:pt>
                      <c:pt idx="714">
                        <c:v>15.252348999958485</c:v>
                      </c:pt>
                      <c:pt idx="715">
                        <c:v>15.277441999991424</c:v>
                      </c:pt>
                      <c:pt idx="716">
                        <c:v>15.298822000040673</c:v>
                      </c:pt>
                      <c:pt idx="717">
                        <c:v>15.318197999964468</c:v>
                      </c:pt>
                      <c:pt idx="718">
                        <c:v>15.339789999998175</c:v>
                      </c:pt>
                      <c:pt idx="719">
                        <c:v>15.357323999982327</c:v>
                      </c:pt>
                      <c:pt idx="720">
                        <c:v>15.378313999972306</c:v>
                      </c:pt>
                      <c:pt idx="721">
                        <c:v>15.400353000033647</c:v>
                      </c:pt>
                      <c:pt idx="722">
                        <c:v>15.417888000025414</c:v>
                      </c:pt>
                      <c:pt idx="723">
                        <c:v>15.437705000047572</c:v>
                      </c:pt>
                      <c:pt idx="724">
                        <c:v>15.458893000031821</c:v>
                      </c:pt>
                      <c:pt idx="725">
                        <c:v>15.474484000005759</c:v>
                      </c:pt>
                      <c:pt idx="726">
                        <c:v>15.501121000037529</c:v>
                      </c:pt>
                      <c:pt idx="727">
                        <c:v>15.520025999983773</c:v>
                      </c:pt>
                      <c:pt idx="728">
                        <c:v>15.535516000003554</c:v>
                      </c:pt>
                      <c:pt idx="729">
                        <c:v>15.55438900005538</c:v>
                      </c:pt>
                      <c:pt idx="730">
                        <c:v>15.580456999945454</c:v>
                      </c:pt>
                      <c:pt idx="731">
                        <c:v>15.599491000059061</c:v>
                      </c:pt>
                      <c:pt idx="732">
                        <c:v>15.616198000032455</c:v>
                      </c:pt>
                      <c:pt idx="733">
                        <c:v>15.639761000056751</c:v>
                      </c:pt>
                      <c:pt idx="734">
                        <c:v>15.659464000025764</c:v>
                      </c:pt>
                      <c:pt idx="735">
                        <c:v>15.679271999979392</c:v>
                      </c:pt>
                      <c:pt idx="736">
                        <c:v>15.701322000008076</c:v>
                      </c:pt>
                      <c:pt idx="737">
                        <c:v>15.720014999969862</c:v>
                      </c:pt>
                      <c:pt idx="738">
                        <c:v>15.740377999958582</c:v>
                      </c:pt>
                      <c:pt idx="739">
                        <c:v>15.754864000016823</c:v>
                      </c:pt>
                      <c:pt idx="740">
                        <c:v>15.780358999967575</c:v>
                      </c:pt>
                      <c:pt idx="741">
                        <c:v>15.799850999959745</c:v>
                      </c:pt>
                      <c:pt idx="742">
                        <c:v>15.814977000001818</c:v>
                      </c:pt>
                      <c:pt idx="743">
                        <c:v>15.838019000017084</c:v>
                      </c:pt>
                      <c:pt idx="744">
                        <c:v>15.85659800004214</c:v>
                      </c:pt>
                      <c:pt idx="745">
                        <c:v>15.880145999952219</c:v>
                      </c:pt>
                      <c:pt idx="746">
                        <c:v>15.900799000053667</c:v>
                      </c:pt>
                      <c:pt idx="747">
                        <c:v>15.915092000039294</c:v>
                      </c:pt>
                      <c:pt idx="748">
                        <c:v>15.942188999964856</c:v>
                      </c:pt>
                      <c:pt idx="749">
                        <c:v>15.957364000030793</c:v>
                      </c:pt>
                      <c:pt idx="750">
                        <c:v>15.976502000004984</c:v>
                      </c:pt>
                      <c:pt idx="751">
                        <c:v>15.992379999952391</c:v>
                      </c:pt>
                      <c:pt idx="752">
                        <c:v>16.019227999961004</c:v>
                      </c:pt>
                      <c:pt idx="753">
                        <c:v>16.036949999979697</c:v>
                      </c:pt>
                      <c:pt idx="754">
                        <c:v>16.056478000013158</c:v>
                      </c:pt>
                      <c:pt idx="755">
                        <c:v>16.076236000051722</c:v>
                      </c:pt>
                      <c:pt idx="756">
                        <c:v>16.099424000014551</c:v>
                      </c:pt>
                      <c:pt idx="757">
                        <c:v>16.117109999991953</c:v>
                      </c:pt>
                      <c:pt idx="758">
                        <c:v>16.137319999979809</c:v>
                      </c:pt>
                      <c:pt idx="759">
                        <c:v>16.156318000052124</c:v>
                      </c:pt>
                      <c:pt idx="760">
                        <c:v>16.177040999988094</c:v>
                      </c:pt>
                      <c:pt idx="761">
                        <c:v>16.197133000008762</c:v>
                      </c:pt>
                      <c:pt idx="762">
                        <c:v>16.204983999952674</c:v>
                      </c:pt>
                      <c:pt idx="763">
                        <c:v>16.256551000056788</c:v>
                      </c:pt>
                      <c:pt idx="764">
                        <c:v>16.278186999959871</c:v>
                      </c:pt>
                      <c:pt idx="765">
                        <c:v>16.297906000050716</c:v>
                      </c:pt>
                      <c:pt idx="766">
                        <c:v>16.312999999965541</c:v>
                      </c:pt>
                      <c:pt idx="767">
                        <c:v>16.338151999982074</c:v>
                      </c:pt>
                      <c:pt idx="768">
                        <c:v>16.359898000024259</c:v>
                      </c:pt>
                      <c:pt idx="769">
                        <c:v>16.380971999955364</c:v>
                      </c:pt>
                      <c:pt idx="770">
                        <c:v>16.399197999970056</c:v>
                      </c:pt>
                      <c:pt idx="771">
                        <c:v>16.413465999998152</c:v>
                      </c:pt>
                      <c:pt idx="772">
                        <c:v>16.437286000000313</c:v>
                      </c:pt>
                      <c:pt idx="773">
                        <c:v>16.448547999956645</c:v>
                      </c:pt>
                      <c:pt idx="774">
                        <c:v>16.480741000035778</c:v>
                      </c:pt>
                      <c:pt idx="775">
                        <c:v>16.499774000025354</c:v>
                      </c:pt>
                      <c:pt idx="776">
                        <c:v>16.520905000041239</c:v>
                      </c:pt>
                      <c:pt idx="777">
                        <c:v>16.534540000022389</c:v>
                      </c:pt>
                      <c:pt idx="778">
                        <c:v>16.559224999975413</c:v>
                      </c:pt>
                      <c:pt idx="779">
                        <c:v>16.579764000023715</c:v>
                      </c:pt>
                      <c:pt idx="780">
                        <c:v>16.599221999989823</c:v>
                      </c:pt>
                      <c:pt idx="781">
                        <c:v>16.619829999981448</c:v>
                      </c:pt>
                      <c:pt idx="782">
                        <c:v>16.637060999986716</c:v>
                      </c:pt>
                      <c:pt idx="783">
                        <c:v>16.655086999991909</c:v>
                      </c:pt>
                      <c:pt idx="784">
                        <c:v>16.683544000028633</c:v>
                      </c:pt>
                      <c:pt idx="785">
                        <c:v>16.700412999955006</c:v>
                      </c:pt>
                      <c:pt idx="786">
                        <c:v>16.720657999976538</c:v>
                      </c:pt>
                      <c:pt idx="787">
                        <c:v>16.738455999991857</c:v>
                      </c:pt>
                      <c:pt idx="788">
                        <c:v>16.760067000053823</c:v>
                      </c:pt>
                      <c:pt idx="789">
                        <c:v>16.778659999952652</c:v>
                      </c:pt>
                      <c:pt idx="790">
                        <c:v>16.797326000058092</c:v>
                      </c:pt>
                      <c:pt idx="791">
                        <c:v>16.820349000045098</c:v>
                      </c:pt>
                      <c:pt idx="792">
                        <c:v>16.834425000008196</c:v>
                      </c:pt>
                      <c:pt idx="793">
                        <c:v>16.851124000037089</c:v>
                      </c:pt>
                      <c:pt idx="794">
                        <c:v>16.870889000012539</c:v>
                      </c:pt>
                      <c:pt idx="795">
                        <c:v>16.893969999975525</c:v>
                      </c:pt>
                      <c:pt idx="796">
                        <c:v>16.91853899997659</c:v>
                      </c:pt>
                      <c:pt idx="797">
                        <c:v>16.940676999976858</c:v>
                      </c:pt>
                      <c:pt idx="798">
                        <c:v>16.960233999998309</c:v>
                      </c:pt>
                      <c:pt idx="799">
                        <c:v>16.970233000000007</c:v>
                      </c:pt>
                      <c:pt idx="800">
                        <c:v>17.000850999960676</c:v>
                      </c:pt>
                      <c:pt idx="801">
                        <c:v>17.017356000025757</c:v>
                      </c:pt>
                      <c:pt idx="802">
                        <c:v>17.040408000000753</c:v>
                      </c:pt>
                      <c:pt idx="803">
                        <c:v>17.052445000037551</c:v>
                      </c:pt>
                      <c:pt idx="804">
                        <c:v>17.07756700005848</c:v>
                      </c:pt>
                      <c:pt idx="805">
                        <c:v>17.097797999973409</c:v>
                      </c:pt>
                      <c:pt idx="806">
                        <c:v>17.119386999984272</c:v>
                      </c:pt>
                      <c:pt idx="807">
                        <c:v>17.134045999962837</c:v>
                      </c:pt>
                      <c:pt idx="808">
                        <c:v>17.15879799996037</c:v>
                      </c:pt>
                      <c:pt idx="809">
                        <c:v>17.178751999977976</c:v>
                      </c:pt>
                      <c:pt idx="810">
                        <c:v>17.19907900004182</c:v>
                      </c:pt>
                      <c:pt idx="811">
                        <c:v>17.220295000006445</c:v>
                      </c:pt>
                      <c:pt idx="812">
                        <c:v>17.237459999974817</c:v>
                      </c:pt>
                      <c:pt idx="813">
                        <c:v>17.255583000020124</c:v>
                      </c:pt>
                      <c:pt idx="814">
                        <c:v>17.278372999979183</c:v>
                      </c:pt>
                      <c:pt idx="815">
                        <c:v>17.297448000055738</c:v>
                      </c:pt>
                      <c:pt idx="816">
                        <c:v>17.319045000011101</c:v>
                      </c:pt>
                      <c:pt idx="817">
                        <c:v>17.340929000056349</c:v>
                      </c:pt>
                      <c:pt idx="818">
                        <c:v>17.36108000006061</c:v>
                      </c:pt>
                      <c:pt idx="819">
                        <c:v>17.366758999996819</c:v>
                      </c:pt>
                      <c:pt idx="820">
                        <c:v>17.399179000058211</c:v>
                      </c:pt>
                      <c:pt idx="821">
                        <c:v>17.418662999989465</c:v>
                      </c:pt>
                      <c:pt idx="822">
                        <c:v>17.434948000009172</c:v>
                      </c:pt>
                      <c:pt idx="823">
                        <c:v>17.450983999995515</c:v>
                      </c:pt>
                      <c:pt idx="824">
                        <c:v>17.475072999950498</c:v>
                      </c:pt>
                      <c:pt idx="825">
                        <c:v>17.501255000010133</c:v>
                      </c:pt>
                      <c:pt idx="826">
                        <c:v>17.519790000049397</c:v>
                      </c:pt>
                      <c:pt idx="827">
                        <c:v>17.54086800001096</c:v>
                      </c:pt>
                      <c:pt idx="828">
                        <c:v>17.580898000043817</c:v>
                      </c:pt>
                      <c:pt idx="829">
                        <c:v>17.600923000019975</c:v>
                      </c:pt>
                      <c:pt idx="830">
                        <c:v>17.605683999950998</c:v>
                      </c:pt>
                      <c:pt idx="831">
                        <c:v>17.641462999978103</c:v>
                      </c:pt>
                      <c:pt idx="832">
                        <c:v>17.655726999975741</c:v>
                      </c:pt>
                      <c:pt idx="833">
                        <c:v>17.682215000037104</c:v>
                      </c:pt>
                      <c:pt idx="834">
                        <c:v>17.692640000022948</c:v>
                      </c:pt>
                      <c:pt idx="835">
                        <c:v>17.718819999950938</c:v>
                      </c:pt>
                      <c:pt idx="836">
                        <c:v>17.722640000050887</c:v>
                      </c:pt>
                      <c:pt idx="837">
                        <c:v>17.760428000008687</c:v>
                      </c:pt>
                      <c:pt idx="838">
                        <c:v>17.776737999985926</c:v>
                      </c:pt>
                      <c:pt idx="839">
                        <c:v>17.796960999956354</c:v>
                      </c:pt>
                      <c:pt idx="840">
                        <c:v>17.817629000055604</c:v>
                      </c:pt>
                      <c:pt idx="841">
                        <c:v>17.830355999991298</c:v>
                      </c:pt>
                      <c:pt idx="842">
                        <c:v>17.859133000019938</c:v>
                      </c:pt>
                      <c:pt idx="843">
                        <c:v>17.863081000046805</c:v>
                      </c:pt>
                      <c:pt idx="844">
                        <c:v>17.895771999959834</c:v>
                      </c:pt>
                      <c:pt idx="845">
                        <c:v>17.918359000002965</c:v>
                      </c:pt>
                      <c:pt idx="846">
                        <c:v>17.930678999982774</c:v>
                      </c:pt>
                      <c:pt idx="847">
                        <c:v>17.974845999968238</c:v>
                      </c:pt>
                      <c:pt idx="848">
                        <c:v>18.035986999981105</c:v>
                      </c:pt>
                      <c:pt idx="849">
                        <c:v>18.048733999952674</c:v>
                      </c:pt>
                      <c:pt idx="850">
                        <c:v>18.189189999946393</c:v>
                      </c:pt>
                      <c:pt idx="851">
                        <c:v>18.248314999975264</c:v>
                      </c:pt>
                      <c:pt idx="852">
                        <c:v>18.273756999988109</c:v>
                      </c:pt>
                      <c:pt idx="853">
                        <c:v>18.290812000050209</c:v>
                      </c:pt>
                      <c:pt idx="854">
                        <c:v>18.319213000009768</c:v>
                      </c:pt>
                      <c:pt idx="855">
                        <c:v>18.325282000005245</c:v>
                      </c:pt>
                      <c:pt idx="856">
                        <c:v>18.399959999951534</c:v>
                      </c:pt>
                      <c:pt idx="857">
                        <c:v>18.460544000030495</c:v>
                      </c:pt>
                      <c:pt idx="858">
                        <c:v>18.468537000007927</c:v>
                      </c:pt>
                      <c:pt idx="859">
                        <c:v>18.512057999963872</c:v>
                      </c:pt>
                      <c:pt idx="860">
                        <c:v>18.537618999951519</c:v>
                      </c:pt>
                      <c:pt idx="861">
                        <c:v>18.573934999993071</c:v>
                      </c:pt>
                      <c:pt idx="862">
                        <c:v>18.595721999998204</c:v>
                      </c:pt>
                      <c:pt idx="863">
                        <c:v>18.620116999954917</c:v>
                      </c:pt>
                      <c:pt idx="864">
                        <c:v>18.639640999957919</c:v>
                      </c:pt>
                      <c:pt idx="865">
                        <c:v>18.656548999948427</c:v>
                      </c:pt>
                      <c:pt idx="866">
                        <c:v>18.717066999990493</c:v>
                      </c:pt>
                      <c:pt idx="867">
                        <c:v>18.721483999979682</c:v>
                      </c:pt>
                      <c:pt idx="868">
                        <c:v>18.799987999955192</c:v>
                      </c:pt>
                      <c:pt idx="869">
                        <c:v>18.817612000042573</c:v>
                      </c:pt>
                      <c:pt idx="870">
                        <c:v>18.83824499999173</c:v>
                      </c:pt>
                      <c:pt idx="871">
                        <c:v>18.858725000056438</c:v>
                      </c:pt>
                      <c:pt idx="872">
                        <c:v>18.869736999971792</c:v>
                      </c:pt>
                      <c:pt idx="873">
                        <c:v>18.898768999963067</c:v>
                      </c:pt>
                      <c:pt idx="874">
                        <c:v>18.939523000037298</c:v>
                      </c:pt>
                      <c:pt idx="875">
                        <c:v>18.955955000012182</c:v>
                      </c:pt>
                      <c:pt idx="876">
                        <c:v>18.97767599998042</c:v>
                      </c:pt>
                      <c:pt idx="877">
                        <c:v>18.989283000002615</c:v>
                      </c:pt>
                      <c:pt idx="878">
                        <c:v>19.004171999986283</c:v>
                      </c:pt>
                      <c:pt idx="879">
                        <c:v>19.060641000047326</c:v>
                      </c:pt>
                      <c:pt idx="880">
                        <c:v>19.078301000059582</c:v>
                      </c:pt>
                      <c:pt idx="881">
                        <c:v>19.138205999974161</c:v>
                      </c:pt>
                      <c:pt idx="882">
                        <c:v>19.146143999998458</c:v>
                      </c:pt>
                      <c:pt idx="883">
                        <c:v>19.198949999990873</c:v>
                      </c:pt>
                      <c:pt idx="884">
                        <c:v>19.215732999960892</c:v>
                      </c:pt>
                      <c:pt idx="885">
                        <c:v>19.280423999996856</c:v>
                      </c:pt>
                      <c:pt idx="886">
                        <c:v>19.285075000021607</c:v>
                      </c:pt>
                      <c:pt idx="887">
                        <c:v>19.338271999964491</c:v>
                      </c:pt>
                      <c:pt idx="888">
                        <c:v>19.341726999962702</c:v>
                      </c:pt>
                      <c:pt idx="889">
                        <c:v>19.426723000011407</c:v>
                      </c:pt>
                      <c:pt idx="890">
                        <c:v>19.477086000028066</c:v>
                      </c:pt>
                      <c:pt idx="891">
                        <c:v>19.484514000010677</c:v>
                      </c:pt>
                      <c:pt idx="892">
                        <c:v>19.54977499996312</c:v>
                      </c:pt>
                      <c:pt idx="893">
                        <c:v>19.622833000030369</c:v>
                      </c:pt>
                      <c:pt idx="894">
                        <c:v>19.698226999957114</c:v>
                      </c:pt>
                      <c:pt idx="895">
                        <c:v>19.758548000012524</c:v>
                      </c:pt>
                      <c:pt idx="896">
                        <c:v>19.764374000020325</c:v>
                      </c:pt>
                      <c:pt idx="897">
                        <c:v>19.894479000009596</c:v>
                      </c:pt>
                      <c:pt idx="898">
                        <c:v>19.906099000014365</c:v>
                      </c:pt>
                      <c:pt idx="899">
                        <c:v>19.953943999949843</c:v>
                      </c:pt>
                      <c:pt idx="900">
                        <c:v>19.974267999990843</c:v>
                      </c:pt>
                      <c:pt idx="901">
                        <c:v>20.033270000014454</c:v>
                      </c:pt>
                      <c:pt idx="902">
                        <c:v>20.044191000051796</c:v>
                      </c:pt>
                      <c:pt idx="903">
                        <c:v>20.112563999951817</c:v>
                      </c:pt>
                      <c:pt idx="904">
                        <c:v>20.240775999962352</c:v>
                      </c:pt>
                      <c:pt idx="905">
                        <c:v>20.248760999995284</c:v>
                      </c:pt>
                      <c:pt idx="906">
                        <c:v>20.312653000000864</c:v>
                      </c:pt>
                      <c:pt idx="907">
                        <c:v>20.376558999996632</c:v>
                      </c:pt>
                      <c:pt idx="908">
                        <c:v>20.389612999977544</c:v>
                      </c:pt>
                      <c:pt idx="909">
                        <c:v>20.426218000007793</c:v>
                      </c:pt>
                      <c:pt idx="910">
                        <c:v>20.455977999954484</c:v>
                      </c:pt>
                      <c:pt idx="911">
                        <c:v>20.477411000058055</c:v>
                      </c:pt>
                      <c:pt idx="912">
                        <c:v>20.487330000032671</c:v>
                      </c:pt>
                      <c:pt idx="913">
                        <c:v>20.540605999995023</c:v>
                      </c:pt>
                      <c:pt idx="914">
                        <c:v>20.557864999980666</c:v>
                      </c:pt>
                      <c:pt idx="915">
                        <c:v>20.579106000019237</c:v>
                      </c:pt>
                      <c:pt idx="916">
                        <c:v>20.581728999968618</c:v>
                      </c:pt>
                      <c:pt idx="917">
                        <c:v>20.638386999955401</c:v>
                      </c:pt>
                      <c:pt idx="918">
                        <c:v>20.650130999973044</c:v>
                      </c:pt>
                      <c:pt idx="919">
                        <c:v>20.720130000030622</c:v>
                      </c:pt>
                      <c:pt idx="920">
                        <c:v>20.778270000009798</c:v>
                      </c:pt>
                      <c:pt idx="921">
                        <c:v>20.785678999964148</c:v>
                      </c:pt>
                      <c:pt idx="922">
                        <c:v>20.858347999979742</c:v>
                      </c:pt>
                      <c:pt idx="923">
                        <c:v>20.92739900003653</c:v>
                      </c:pt>
                      <c:pt idx="924">
                        <c:v>20.9918319999706</c:v>
                      </c:pt>
                      <c:pt idx="925">
                        <c:v>21.057593000004999</c:v>
                      </c:pt>
                      <c:pt idx="926">
                        <c:v>21.061274999985471</c:v>
                      </c:pt>
                      <c:pt idx="927">
                        <c:v>21.135755999945104</c:v>
                      </c:pt>
                      <c:pt idx="928">
                        <c:v>21.264138999977149</c:v>
                      </c:pt>
                      <c:pt idx="929">
                        <c:v>21.345024000038393</c:v>
                      </c:pt>
                      <c:pt idx="930">
                        <c:v>21.539846000028774</c:v>
                      </c:pt>
                      <c:pt idx="931">
                        <c:v>21.669944999972358</c:v>
                      </c:pt>
                      <c:pt idx="932">
                        <c:v>21.688155999989249</c:v>
                      </c:pt>
                      <c:pt idx="933">
                        <c:v>21.797623999998905</c:v>
                      </c:pt>
                      <c:pt idx="934">
                        <c:v>21.819071999983862</c:v>
                      </c:pt>
                      <c:pt idx="935">
                        <c:v>21.837855000048876</c:v>
                      </c:pt>
                      <c:pt idx="936">
                        <c:v>21.856757999979891</c:v>
                      </c:pt>
                      <c:pt idx="937">
                        <c:v>21.877560000051744</c:v>
                      </c:pt>
                      <c:pt idx="938">
                        <c:v>21.901154999970458</c:v>
                      </c:pt>
                      <c:pt idx="939">
                        <c:v>21.919161999947391</c:v>
                      </c:pt>
                      <c:pt idx="940">
                        <c:v>21.977858999976888</c:v>
                      </c:pt>
                      <c:pt idx="941">
                        <c:v>21.997864000033587</c:v>
                      </c:pt>
                      <c:pt idx="942">
                        <c:v>22.021810999955051</c:v>
                      </c:pt>
                      <c:pt idx="943">
                        <c:v>22.084292000043206</c:v>
                      </c:pt>
                      <c:pt idx="944">
                        <c:v>22.137717999983579</c:v>
                      </c:pt>
                      <c:pt idx="945">
                        <c:v>22.207644999958575</c:v>
                      </c:pt>
                      <c:pt idx="946">
                        <c:v>22.228203000035137</c:v>
                      </c:pt>
                      <c:pt idx="947">
                        <c:v>22.565714000025764</c:v>
                      </c:pt>
                      <c:pt idx="948">
                        <c:v>22.620762999984436</c:v>
                      </c:pt>
                      <c:pt idx="949">
                        <c:v>22.64454799995292</c:v>
                      </c:pt>
                      <c:pt idx="950">
                        <c:v>22.762974999961443</c:v>
                      </c:pt>
                      <c:pt idx="951">
                        <c:v>22.805012000026181</c:v>
                      </c:pt>
                      <c:pt idx="952">
                        <c:v>22.833064000005834</c:v>
                      </c:pt>
                      <c:pt idx="953">
                        <c:v>22.879277999978513</c:v>
                      </c:pt>
                      <c:pt idx="954">
                        <c:v>22.909979999996722</c:v>
                      </c:pt>
                      <c:pt idx="955">
                        <c:v>22.927427000016905</c:v>
                      </c:pt>
                      <c:pt idx="956">
                        <c:v>22.946603000047617</c:v>
                      </c:pt>
                      <c:pt idx="957">
                        <c:v>22.969708999968134</c:v>
                      </c:pt>
                      <c:pt idx="958">
                        <c:v>23.017825999995694</c:v>
                      </c:pt>
                      <c:pt idx="959">
                        <c:v>23.038371999980882</c:v>
                      </c:pt>
                      <c:pt idx="960">
                        <c:v>23.05620800005272</c:v>
                      </c:pt>
                      <c:pt idx="961">
                        <c:v>23.085990000050515</c:v>
                      </c:pt>
                      <c:pt idx="962">
                        <c:v>23.107086000032723</c:v>
                      </c:pt>
                      <c:pt idx="963">
                        <c:v>23.1420559999533</c:v>
                      </c:pt>
                      <c:pt idx="964">
                        <c:v>23.150542999967001</c:v>
                      </c:pt>
                      <c:pt idx="965">
                        <c:v>23.173085000016727</c:v>
                      </c:pt>
                      <c:pt idx="966">
                        <c:v>23.190690999967046</c:v>
                      </c:pt>
                      <c:pt idx="967">
                        <c:v>23.20886699995026</c:v>
                      </c:pt>
                      <c:pt idx="968">
                        <c:v>23.226861999952234</c:v>
                      </c:pt>
                      <c:pt idx="969">
                        <c:v>23.256098999991082</c:v>
                      </c:pt>
                      <c:pt idx="970">
                        <c:v>23.276680000009947</c:v>
                      </c:pt>
                      <c:pt idx="971">
                        <c:v>23.304895999957807</c:v>
                      </c:pt>
                      <c:pt idx="972">
                        <c:v>23.335131000028923</c:v>
                      </c:pt>
                      <c:pt idx="973">
                        <c:v>23.353597000008449</c:v>
                      </c:pt>
                      <c:pt idx="974">
                        <c:v>23.372410999960266</c:v>
                      </c:pt>
                      <c:pt idx="975">
                        <c:v>23.390097999945283</c:v>
                      </c:pt>
                      <c:pt idx="976">
                        <c:v>23.413437000010163</c:v>
                      </c:pt>
                      <c:pt idx="977">
                        <c:v>23.439482999965549</c:v>
                      </c:pt>
                      <c:pt idx="978">
                        <c:v>23.461100999964401</c:v>
                      </c:pt>
                      <c:pt idx="979">
                        <c:v>23.477679000003263</c:v>
                      </c:pt>
                      <c:pt idx="980">
                        <c:v>23.494784999988042</c:v>
                      </c:pt>
                      <c:pt idx="981">
                        <c:v>23.514047999982722</c:v>
                      </c:pt>
                      <c:pt idx="982">
                        <c:v>23.524028999963775</c:v>
                      </c:pt>
                      <c:pt idx="983">
                        <c:v>23.558399999979883</c:v>
                      </c:pt>
                      <c:pt idx="984">
                        <c:v>23.571070999954827</c:v>
                      </c:pt>
                      <c:pt idx="985">
                        <c:v>23.598748999997042</c:v>
                      </c:pt>
                      <c:pt idx="986">
                        <c:v>23.621198000037111</c:v>
                      </c:pt>
                      <c:pt idx="987">
                        <c:v>23.639794999966398</c:v>
                      </c:pt>
                      <c:pt idx="988">
                        <c:v>23.655273000011221</c:v>
                      </c:pt>
                      <c:pt idx="989">
                        <c:v>23.676652000052854</c:v>
                      </c:pt>
                      <c:pt idx="990">
                        <c:v>23.697388999979012</c:v>
                      </c:pt>
                      <c:pt idx="991">
                        <c:v>23.719962000031956</c:v>
                      </c:pt>
                      <c:pt idx="992">
                        <c:v>23.74033399997279</c:v>
                      </c:pt>
                      <c:pt idx="993">
                        <c:v>23.760005000047386</c:v>
                      </c:pt>
                      <c:pt idx="994">
                        <c:v>23.781294999993406</c:v>
                      </c:pt>
                      <c:pt idx="995">
                        <c:v>23.796928999945521</c:v>
                      </c:pt>
                      <c:pt idx="996">
                        <c:v>23.8185260000173</c:v>
                      </c:pt>
                      <c:pt idx="997">
                        <c:v>23.837350000045262</c:v>
                      </c:pt>
                      <c:pt idx="998">
                        <c:v>23.859599999967031</c:v>
                      </c:pt>
                      <c:pt idx="999">
                        <c:v>23.873235999955796</c:v>
                      </c:pt>
                      <c:pt idx="1000">
                        <c:v>23.898435999988578</c:v>
                      </c:pt>
                      <c:pt idx="1001">
                        <c:v>23.919511000043713</c:v>
                      </c:pt>
                      <c:pt idx="1002">
                        <c:v>23.939341000048444</c:v>
                      </c:pt>
                      <c:pt idx="1003">
                        <c:v>23.957135000033304</c:v>
                      </c:pt>
                      <c:pt idx="1004">
                        <c:v>23.97776200005319</c:v>
                      </c:pt>
                      <c:pt idx="1005">
                        <c:v>23.99878699996043</c:v>
                      </c:pt>
                      <c:pt idx="1006">
                        <c:v>24.018016000045463</c:v>
                      </c:pt>
                      <c:pt idx="1007">
                        <c:v>24.037609999999404</c:v>
                      </c:pt>
                      <c:pt idx="1008">
                        <c:v>24.053442999953404</c:v>
                      </c:pt>
                      <c:pt idx="1009">
                        <c:v>24.078549999976531</c:v>
                      </c:pt>
                      <c:pt idx="1010">
                        <c:v>24.09851499996148</c:v>
                      </c:pt>
                      <c:pt idx="1011">
                        <c:v>24.119320999947377</c:v>
                      </c:pt>
                      <c:pt idx="1012">
                        <c:v>24.128544999985024</c:v>
                      </c:pt>
                      <c:pt idx="1013">
                        <c:v>24.159022000036202</c:v>
                      </c:pt>
                      <c:pt idx="1014">
                        <c:v>24.18057399999816</c:v>
                      </c:pt>
                      <c:pt idx="1015">
                        <c:v>24.201141000026837</c:v>
                      </c:pt>
                      <c:pt idx="1016">
                        <c:v>24.220439000055194</c:v>
                      </c:pt>
                      <c:pt idx="1017">
                        <c:v>24.23891299997922</c:v>
                      </c:pt>
                      <c:pt idx="1018">
                        <c:v>24.254562000045553</c:v>
                      </c:pt>
                      <c:pt idx="1019">
                        <c:v>24.279747999971732</c:v>
                      </c:pt>
                      <c:pt idx="1020">
                        <c:v>24.299044999992475</c:v>
                      </c:pt>
                      <c:pt idx="1021">
                        <c:v>24.320054000010714</c:v>
                      </c:pt>
                      <c:pt idx="1022">
                        <c:v>24.340627999976277</c:v>
                      </c:pt>
                      <c:pt idx="1023">
                        <c:v>24.36161100002937</c:v>
                      </c:pt>
                      <c:pt idx="1024">
                        <c:v>24.38167000003159</c:v>
                      </c:pt>
                      <c:pt idx="1025">
                        <c:v>24.395274000009522</c:v>
                      </c:pt>
                      <c:pt idx="1026">
                        <c:v>24.416249000001699</c:v>
                      </c:pt>
                      <c:pt idx="1027">
                        <c:v>24.436786000034772</c:v>
                      </c:pt>
                      <c:pt idx="1028">
                        <c:v>24.460349999950267</c:v>
                      </c:pt>
                      <c:pt idx="1029">
                        <c:v>24.481169000035152</c:v>
                      </c:pt>
                      <c:pt idx="1030">
                        <c:v>24.498374999966472</c:v>
                      </c:pt>
                      <c:pt idx="1031">
                        <c:v>24.515399000025354</c:v>
                      </c:pt>
                      <c:pt idx="1032">
                        <c:v>24.536852000048384</c:v>
                      </c:pt>
                      <c:pt idx="1033">
                        <c:v>24.559096000040881</c:v>
                      </c:pt>
                      <c:pt idx="1034">
                        <c:v>24.580848000012338</c:v>
                      </c:pt>
                      <c:pt idx="1035">
                        <c:v>24.59741699998267</c:v>
                      </c:pt>
                      <c:pt idx="1036">
                        <c:v>24.61650899995584</c:v>
                      </c:pt>
                      <c:pt idx="1037">
                        <c:v>24.640440999995917</c:v>
                      </c:pt>
                      <c:pt idx="1038">
                        <c:v>24.657232000026852</c:v>
                      </c:pt>
                      <c:pt idx="1039">
                        <c:v>24.678910000016913</c:v>
                      </c:pt>
                      <c:pt idx="1040">
                        <c:v>24.699159999960102</c:v>
                      </c:pt>
                      <c:pt idx="1041">
                        <c:v>24.719838000019081</c:v>
                      </c:pt>
                      <c:pt idx="1042">
                        <c:v>24.731899000005797</c:v>
                      </c:pt>
                      <c:pt idx="1043">
                        <c:v>24.757472999976017</c:v>
                      </c:pt>
                      <c:pt idx="1044">
                        <c:v>24.773432999965735</c:v>
                      </c:pt>
                      <c:pt idx="1045">
                        <c:v>24.792139000026509</c:v>
                      </c:pt>
                      <c:pt idx="1046">
                        <c:v>24.820835000020452</c:v>
                      </c:pt>
                      <c:pt idx="1047">
                        <c:v>24.838818000047468</c:v>
                      </c:pt>
                      <c:pt idx="1048">
                        <c:v>24.858812000020407</c:v>
                      </c:pt>
                      <c:pt idx="1049">
                        <c:v>24.877723000012338</c:v>
                      </c:pt>
                      <c:pt idx="1050">
                        <c:v>24.897395999985747</c:v>
                      </c:pt>
                      <c:pt idx="1051">
                        <c:v>24.917826000018977</c:v>
                      </c:pt>
                      <c:pt idx="1052">
                        <c:v>24.937768999952823</c:v>
                      </c:pt>
                      <c:pt idx="1053">
                        <c:v>24.958321999991313</c:v>
                      </c:pt>
                      <c:pt idx="1054">
                        <c:v>24.980337999993935</c:v>
                      </c:pt>
                      <c:pt idx="1055">
                        <c:v>24.998389999964274</c:v>
                      </c:pt>
                      <c:pt idx="1056">
                        <c:v>25.019504999974743</c:v>
                      </c:pt>
                      <c:pt idx="1057">
                        <c:v>25.03827200003434</c:v>
                      </c:pt>
                      <c:pt idx="1058">
                        <c:v>25.059668999980204</c:v>
                      </c:pt>
                      <c:pt idx="1059">
                        <c:v>25.064132999978028</c:v>
                      </c:pt>
                      <c:pt idx="1060">
                        <c:v>25.102131000021473</c:v>
                      </c:pt>
                      <c:pt idx="1061">
                        <c:v>25.116849999991246</c:v>
                      </c:pt>
                      <c:pt idx="1062">
                        <c:v>25.138741999980994</c:v>
                      </c:pt>
                      <c:pt idx="1063">
                        <c:v>25.159908000030555</c:v>
                      </c:pt>
                      <c:pt idx="1064">
                        <c:v>25.179670999990776</c:v>
                      </c:pt>
                      <c:pt idx="1065">
                        <c:v>25.199343999964185</c:v>
                      </c:pt>
                      <c:pt idx="1066">
                        <c:v>25.214797000051476</c:v>
                      </c:pt>
                      <c:pt idx="1067">
                        <c:v>25.235064000007696</c:v>
                      </c:pt>
                      <c:pt idx="1068">
                        <c:v>25.26001600001473</c:v>
                      </c:pt>
                      <c:pt idx="1069">
                        <c:v>25.278132000006735</c:v>
                      </c:pt>
                      <c:pt idx="1070">
                        <c:v>25.300953999976628</c:v>
                      </c:pt>
                      <c:pt idx="1071">
                        <c:v>25.317077000043355</c:v>
                      </c:pt>
                      <c:pt idx="1072">
                        <c:v>25.335580999962986</c:v>
                      </c:pt>
                      <c:pt idx="1073">
                        <c:v>25.35561400000006</c:v>
                      </c:pt>
                      <c:pt idx="1074">
                        <c:v>25.380937000038102</c:v>
                      </c:pt>
                      <c:pt idx="1075">
                        <c:v>25.400464999955148</c:v>
                      </c:pt>
                      <c:pt idx="1076">
                        <c:v>25.418337999959476</c:v>
                      </c:pt>
                      <c:pt idx="1077">
                        <c:v>25.436929999967106</c:v>
                      </c:pt>
                      <c:pt idx="1078">
                        <c:v>25.460253000026569</c:v>
                      </c:pt>
                      <c:pt idx="1079">
                        <c:v>25.47241699998267</c:v>
                      </c:pt>
                      <c:pt idx="1080">
                        <c:v>25.496810000040568</c:v>
                      </c:pt>
                      <c:pt idx="1081">
                        <c:v>25.517419000039808</c:v>
                      </c:pt>
                      <c:pt idx="1082">
                        <c:v>25.538349000038579</c:v>
                      </c:pt>
                      <c:pt idx="1083">
                        <c:v>25.556418000021949</c:v>
                      </c:pt>
                      <c:pt idx="1084">
                        <c:v>25.577581000048667</c:v>
                      </c:pt>
                      <c:pt idx="1085">
                        <c:v>25.596664999960922</c:v>
                      </c:pt>
                      <c:pt idx="1086">
                        <c:v>25.620589999947697</c:v>
                      </c:pt>
                      <c:pt idx="1087">
                        <c:v>25.637141000013798</c:v>
                      </c:pt>
                      <c:pt idx="1088">
                        <c:v>25.658338999957778</c:v>
                      </c:pt>
                      <c:pt idx="1089">
                        <c:v>25.677109000040218</c:v>
                      </c:pt>
                      <c:pt idx="1090">
                        <c:v>25.697991000022739</c:v>
                      </c:pt>
                      <c:pt idx="1091">
                        <c:v>25.712443000054918</c:v>
                      </c:pt>
                      <c:pt idx="1092">
                        <c:v>25.738242999999784</c:v>
                      </c:pt>
                      <c:pt idx="1093">
                        <c:v>25.758073000004515</c:v>
                      </c:pt>
                      <c:pt idx="1094">
                        <c:v>25.779014999978244</c:v>
                      </c:pt>
                      <c:pt idx="1095">
                        <c:v>25.797659000032581</c:v>
                      </c:pt>
                      <c:pt idx="1096">
                        <c:v>25.817883000010625</c:v>
                      </c:pt>
                      <c:pt idx="1097">
                        <c:v>25.841036000056192</c:v>
                      </c:pt>
                      <c:pt idx="1098">
                        <c:v>25.858271999983117</c:v>
                      </c:pt>
                      <c:pt idx="1099">
                        <c:v>25.878683999995701</c:v>
                      </c:pt>
                      <c:pt idx="1100">
                        <c:v>25.900817999965511</c:v>
                      </c:pt>
                      <c:pt idx="1101">
                        <c:v>25.919871999998577</c:v>
                      </c:pt>
                      <c:pt idx="1102">
                        <c:v>25.940854000044055</c:v>
                      </c:pt>
                      <c:pt idx="1103">
                        <c:v>25.960637000040151</c:v>
                      </c:pt>
                      <c:pt idx="1104">
                        <c:v>25.98093499999959</c:v>
                      </c:pt>
                      <c:pt idx="1105">
                        <c:v>25.998953000060283</c:v>
                      </c:pt>
                      <c:pt idx="1106">
                        <c:v>26.019773000036366</c:v>
                      </c:pt>
                      <c:pt idx="1107">
                        <c:v>26.029207000043243</c:v>
                      </c:pt>
                      <c:pt idx="1108">
                        <c:v>26.060453000012785</c:v>
                      </c:pt>
                      <c:pt idx="1109">
                        <c:v>26.080721999984235</c:v>
                      </c:pt>
                      <c:pt idx="1110">
                        <c:v>26.100028999964707</c:v>
                      </c:pt>
                      <c:pt idx="1111">
                        <c:v>26.120580999995582</c:v>
                      </c:pt>
                      <c:pt idx="1112">
                        <c:v>26.134785000002012</c:v>
                      </c:pt>
                      <c:pt idx="1113">
                        <c:v>26.157389000058174</c:v>
                      </c:pt>
                      <c:pt idx="1114">
                        <c:v>26.175535000045784</c:v>
                      </c:pt>
                      <c:pt idx="1115">
                        <c:v>26.19684300001245</c:v>
                      </c:pt>
                      <c:pt idx="1116">
                        <c:v>26.220937000005506</c:v>
                      </c:pt>
                      <c:pt idx="1117">
                        <c:v>26.240861000027508</c:v>
                      </c:pt>
                      <c:pt idx="1118">
                        <c:v>26.257728000055067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Input'!$X$2:$X$1124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9.8538408900000007</c:v>
                      </c:pt>
                      <c:pt idx="1">
                        <c:v>9.8534877299999994</c:v>
                      </c:pt>
                      <c:pt idx="2">
                        <c:v>9.85359564</c:v>
                      </c:pt>
                      <c:pt idx="3">
                        <c:v>9.8534975400000011</c:v>
                      </c:pt>
                      <c:pt idx="4">
                        <c:v>9.8535171600000009</c:v>
                      </c:pt>
                      <c:pt idx="5">
                        <c:v>9.8535171600000009</c:v>
                      </c:pt>
                      <c:pt idx="6">
                        <c:v>9.8530855200000005</c:v>
                      </c:pt>
                      <c:pt idx="7">
                        <c:v>9.850240620000001</c:v>
                      </c:pt>
                      <c:pt idx="8">
                        <c:v>9.8511039</c:v>
                      </c:pt>
                      <c:pt idx="9">
                        <c:v>9.8541548100000007</c:v>
                      </c:pt>
                      <c:pt idx="10">
                        <c:v>9.8534288700000001</c:v>
                      </c:pt>
                      <c:pt idx="11">
                        <c:v>9.8535760200000002</c:v>
                      </c:pt>
                      <c:pt idx="12">
                        <c:v>9.8536446899999994</c:v>
                      </c:pt>
                      <c:pt idx="13">
                        <c:v>9.7998172200000013</c:v>
                      </c:pt>
                      <c:pt idx="14">
                        <c:v>9.8540861399999997</c:v>
                      </c:pt>
                      <c:pt idx="15">
                        <c:v>9.8493773400000002</c:v>
                      </c:pt>
                      <c:pt idx="16">
                        <c:v>9.8723621700000006</c:v>
                      </c:pt>
                      <c:pt idx="17">
                        <c:v>9.9005757300000017</c:v>
                      </c:pt>
                      <c:pt idx="18">
                        <c:v>9.842461290000001</c:v>
                      </c:pt>
                      <c:pt idx="19">
                        <c:v>9.853889940000002</c:v>
                      </c:pt>
                      <c:pt idx="20">
                        <c:v>9.8525852099999991</c:v>
                      </c:pt>
                      <c:pt idx="21">
                        <c:v>9.8500738499999994</c:v>
                      </c:pt>
                      <c:pt idx="22">
                        <c:v>9.9368138699999999</c:v>
                      </c:pt>
                      <c:pt idx="23">
                        <c:v>9.8949938399999997</c:v>
                      </c:pt>
                      <c:pt idx="24">
                        <c:v>9.8634644999999992</c:v>
                      </c:pt>
                      <c:pt idx="25">
                        <c:v>9.88999074</c:v>
                      </c:pt>
                      <c:pt idx="26">
                        <c:v>9.8367813000000002</c:v>
                      </c:pt>
                      <c:pt idx="27">
                        <c:v>9.8461890900000011</c:v>
                      </c:pt>
                      <c:pt idx="28">
                        <c:v>9.8578139400000016</c:v>
                      </c:pt>
                      <c:pt idx="29">
                        <c:v>9.8521241400000008</c:v>
                      </c:pt>
                      <c:pt idx="30">
                        <c:v>9.8538703200000004</c:v>
                      </c:pt>
                      <c:pt idx="31">
                        <c:v>9.8534092500000003</c:v>
                      </c:pt>
                      <c:pt idx="32">
                        <c:v>9.8534877299999994</c:v>
                      </c:pt>
                      <c:pt idx="33">
                        <c:v>9.8567838900000009</c:v>
                      </c:pt>
                      <c:pt idx="34">
                        <c:v>9.8566661699999987</c:v>
                      </c:pt>
                      <c:pt idx="35">
                        <c:v>9.8467090200000005</c:v>
                      </c:pt>
                      <c:pt idx="36">
                        <c:v>9.8616594600000003</c:v>
                      </c:pt>
                      <c:pt idx="37">
                        <c:v>9.8520652800000015</c:v>
                      </c:pt>
                      <c:pt idx="38">
                        <c:v>9.8540469000000019</c:v>
                      </c:pt>
                      <c:pt idx="39">
                        <c:v>9.8533405800000011</c:v>
                      </c:pt>
                      <c:pt idx="40">
                        <c:v>9.8534877299999994</c:v>
                      </c:pt>
                      <c:pt idx="41">
                        <c:v>9.8533994400000005</c:v>
                      </c:pt>
                      <c:pt idx="42">
                        <c:v>9.7844155199999996</c:v>
                      </c:pt>
                      <c:pt idx="43">
                        <c:v>9.8513982000000002</c:v>
                      </c:pt>
                      <c:pt idx="44">
                        <c:v>9.8694584100000018</c:v>
                      </c:pt>
                      <c:pt idx="45">
                        <c:v>9.8655049800000008</c:v>
                      </c:pt>
                      <c:pt idx="46">
                        <c:v>9.8495735400000015</c:v>
                      </c:pt>
                      <c:pt idx="47">
                        <c:v>9.8512020000000007</c:v>
                      </c:pt>
                      <c:pt idx="48">
                        <c:v>9.8178676199999995</c:v>
                      </c:pt>
                      <c:pt idx="49">
                        <c:v>9.8664565500000005</c:v>
                      </c:pt>
                      <c:pt idx="50">
                        <c:v>9.8558126999999995</c:v>
                      </c:pt>
                      <c:pt idx="51">
                        <c:v>9.8506624500000015</c:v>
                      </c:pt>
                      <c:pt idx="52">
                        <c:v>9.871390980000001</c:v>
                      </c:pt>
                      <c:pt idx="53">
                        <c:v>9.8937283499999999</c:v>
                      </c:pt>
                      <c:pt idx="54">
                        <c:v>9.8681242499999993</c:v>
                      </c:pt>
                      <c:pt idx="55">
                        <c:v>9.8531149500000001</c:v>
                      </c:pt>
                      <c:pt idx="56">
                        <c:v>9.7772542200000014</c:v>
                      </c:pt>
                      <c:pt idx="57">
                        <c:v>9.8348879700000005</c:v>
                      </c:pt>
                      <c:pt idx="58">
                        <c:v>9.8613259199999987</c:v>
                      </c:pt>
                      <c:pt idx="59">
                        <c:v>9.843550200000001</c:v>
                      </c:pt>
                      <c:pt idx="60">
                        <c:v>9.8506918800000012</c:v>
                      </c:pt>
                      <c:pt idx="61">
                        <c:v>9.8535465900000005</c:v>
                      </c:pt>
                      <c:pt idx="62">
                        <c:v>9.8534092500000003</c:v>
                      </c:pt>
                      <c:pt idx="63">
                        <c:v>9.8568721799999999</c:v>
                      </c:pt>
                      <c:pt idx="64">
                        <c:v>9.8563130100000009</c:v>
                      </c:pt>
                      <c:pt idx="65">
                        <c:v>9.7873879500000012</c:v>
                      </c:pt>
                      <c:pt idx="66">
                        <c:v>9.8223998399999992</c:v>
                      </c:pt>
                      <c:pt idx="67">
                        <c:v>9.8507409300000006</c:v>
                      </c:pt>
                      <c:pt idx="68">
                        <c:v>9.8502111900000013</c:v>
                      </c:pt>
                      <c:pt idx="69">
                        <c:v>9.8555772600000005</c:v>
                      </c:pt>
                      <c:pt idx="70">
                        <c:v>9.8526342600000003</c:v>
                      </c:pt>
                      <c:pt idx="71">
                        <c:v>9.8538310799999991</c:v>
                      </c:pt>
                      <c:pt idx="72">
                        <c:v>9.8535465900000005</c:v>
                      </c:pt>
                      <c:pt idx="73">
                        <c:v>9.8346427200000015</c:v>
                      </c:pt>
                      <c:pt idx="74">
                        <c:v>9.7913610000000002</c:v>
                      </c:pt>
                      <c:pt idx="75">
                        <c:v>9.7739384400000002</c:v>
                      </c:pt>
                      <c:pt idx="76">
                        <c:v>9.7711524000000001</c:v>
                      </c:pt>
                      <c:pt idx="77">
                        <c:v>9.8669862899999998</c:v>
                      </c:pt>
                      <c:pt idx="78">
                        <c:v>9.8524576800000023</c:v>
                      </c:pt>
                      <c:pt idx="79">
                        <c:v>9.8532719100000001</c:v>
                      </c:pt>
                      <c:pt idx="80">
                        <c:v>9.8541450000000008</c:v>
                      </c:pt>
                      <c:pt idx="81">
                        <c:v>9.8537231700000003</c:v>
                      </c:pt>
                      <c:pt idx="82">
                        <c:v>9.8533700100000008</c:v>
                      </c:pt>
                      <c:pt idx="83">
                        <c:v>9.8535858300000001</c:v>
                      </c:pt>
                      <c:pt idx="84">
                        <c:v>9.8535465900000005</c:v>
                      </c:pt>
                      <c:pt idx="85">
                        <c:v>9.8536545000000011</c:v>
                      </c:pt>
                      <c:pt idx="86">
                        <c:v>9.8194862700000005</c:v>
                      </c:pt>
                      <c:pt idx="87">
                        <c:v>9.8315623799999994</c:v>
                      </c:pt>
                      <c:pt idx="88">
                        <c:v>9.8473466700000003</c:v>
                      </c:pt>
                      <c:pt idx="89">
                        <c:v>9.8596091700000006</c:v>
                      </c:pt>
                      <c:pt idx="90">
                        <c:v>9.8517121200000002</c:v>
                      </c:pt>
                      <c:pt idx="91">
                        <c:v>9.8541744300000005</c:v>
                      </c:pt>
                      <c:pt idx="92">
                        <c:v>9.8534190600000002</c:v>
                      </c:pt>
                      <c:pt idx="93">
                        <c:v>9.853507350000001</c:v>
                      </c:pt>
                      <c:pt idx="94">
                        <c:v>9.8535171600000009</c:v>
                      </c:pt>
                      <c:pt idx="95">
                        <c:v>9.8535465900000005</c:v>
                      </c:pt>
                      <c:pt idx="96">
                        <c:v>9.8535269700000008</c:v>
                      </c:pt>
                      <c:pt idx="97">
                        <c:v>9.8540959499999996</c:v>
                      </c:pt>
                      <c:pt idx="98">
                        <c:v>9.8554889699999997</c:v>
                      </c:pt>
                      <c:pt idx="99">
                        <c:v>9.8187701399999998</c:v>
                      </c:pt>
                      <c:pt idx="100">
                        <c:v>9.8668391400000015</c:v>
                      </c:pt>
                      <c:pt idx="101">
                        <c:v>9.8516336399999993</c:v>
                      </c:pt>
                      <c:pt idx="102">
                        <c:v>9.8567250300000016</c:v>
                      </c:pt>
                      <c:pt idx="103">
                        <c:v>9.8515257300000005</c:v>
                      </c:pt>
                      <c:pt idx="104">
                        <c:v>9.85654845</c:v>
                      </c:pt>
                      <c:pt idx="105">
                        <c:v>9.8522811000000008</c:v>
                      </c:pt>
                      <c:pt idx="106">
                        <c:v>9.8539586099999994</c:v>
                      </c:pt>
                      <c:pt idx="107">
                        <c:v>9.8533994400000005</c:v>
                      </c:pt>
                      <c:pt idx="108">
                        <c:v>9.8536054500000017</c:v>
                      </c:pt>
                      <c:pt idx="109">
                        <c:v>9.853507350000001</c:v>
                      </c:pt>
                      <c:pt idx="110">
                        <c:v>9.8535564000000004</c:v>
                      </c:pt>
                      <c:pt idx="111">
                        <c:v>9.8507997899999999</c:v>
                      </c:pt>
                      <c:pt idx="112">
                        <c:v>9.8535465900000005</c:v>
                      </c:pt>
                      <c:pt idx="113">
                        <c:v>9.8536152599999998</c:v>
                      </c:pt>
                      <c:pt idx="114">
                        <c:v>9.8537918400000013</c:v>
                      </c:pt>
                      <c:pt idx="115">
                        <c:v>9.8494165800000015</c:v>
                      </c:pt>
                      <c:pt idx="116">
                        <c:v>9.8570879999999992</c:v>
                      </c:pt>
                      <c:pt idx="117">
                        <c:v>9.8550180899999997</c:v>
                      </c:pt>
                      <c:pt idx="118">
                        <c:v>9.8569899000000021</c:v>
                      </c:pt>
                      <c:pt idx="119">
                        <c:v>9.8567642699999993</c:v>
                      </c:pt>
                      <c:pt idx="120">
                        <c:v>9.8548905599999994</c:v>
                      </c:pt>
                      <c:pt idx="121">
                        <c:v>9.8534582999999998</c:v>
                      </c:pt>
                      <c:pt idx="122">
                        <c:v>9.8541253799999993</c:v>
                      </c:pt>
                      <c:pt idx="123">
                        <c:v>9.8561364299999994</c:v>
                      </c:pt>
                      <c:pt idx="124">
                        <c:v>9.8551456200000001</c:v>
                      </c:pt>
                      <c:pt idx="125">
                        <c:v>9.8534386800000018</c:v>
                      </c:pt>
                      <c:pt idx="126">
                        <c:v>9.8537035500000023</c:v>
                      </c:pt>
                      <c:pt idx="127">
                        <c:v>9.8536152599999998</c:v>
                      </c:pt>
                      <c:pt idx="128">
                        <c:v>9.8535662100000003</c:v>
                      </c:pt>
                      <c:pt idx="129">
                        <c:v>9.8535465900000005</c:v>
                      </c:pt>
                      <c:pt idx="130">
                        <c:v>9.8535171600000009</c:v>
                      </c:pt>
                      <c:pt idx="131">
                        <c:v>9.8535465900000005</c:v>
                      </c:pt>
                      <c:pt idx="132">
                        <c:v>9.8535367800000007</c:v>
                      </c:pt>
                      <c:pt idx="133">
                        <c:v>9.8535269700000008</c:v>
                      </c:pt>
                      <c:pt idx="134">
                        <c:v>9.8535367800000007</c:v>
                      </c:pt>
                      <c:pt idx="135">
                        <c:v>9.8548218900000002</c:v>
                      </c:pt>
                      <c:pt idx="136">
                        <c:v>9.8532228599999989</c:v>
                      </c:pt>
                      <c:pt idx="137">
                        <c:v>9.8535367800000007</c:v>
                      </c:pt>
                      <c:pt idx="138">
                        <c:v>9.8532915299999999</c:v>
                      </c:pt>
                      <c:pt idx="139">
                        <c:v>9.8534681100000014</c:v>
                      </c:pt>
                      <c:pt idx="140">
                        <c:v>9.8535171600000009</c:v>
                      </c:pt>
                      <c:pt idx="141">
                        <c:v>9.8535171600000009</c:v>
                      </c:pt>
                      <c:pt idx="142">
                        <c:v>9.9391192200000003</c:v>
                      </c:pt>
                      <c:pt idx="143">
                        <c:v>9.9310455900000019</c:v>
                      </c:pt>
                      <c:pt idx="144">
                        <c:v>9.8456004900000007</c:v>
                      </c:pt>
                      <c:pt idx="145">
                        <c:v>9.8552927700000019</c:v>
                      </c:pt>
                      <c:pt idx="146">
                        <c:v>9.8209087200000003</c:v>
                      </c:pt>
                      <c:pt idx="147">
                        <c:v>9.8028092700000009</c:v>
                      </c:pt>
                      <c:pt idx="148">
                        <c:v>9.8349762599999995</c:v>
                      </c:pt>
                      <c:pt idx="149">
                        <c:v>9.8538114600000011</c:v>
                      </c:pt>
                      <c:pt idx="150">
                        <c:v>9.8540076600000006</c:v>
                      </c:pt>
                      <c:pt idx="151">
                        <c:v>9.8504270100000006</c:v>
                      </c:pt>
                      <c:pt idx="152">
                        <c:v>9.8922764700000005</c:v>
                      </c:pt>
                      <c:pt idx="153">
                        <c:v>9.867035340000001</c:v>
                      </c:pt>
                      <c:pt idx="154">
                        <c:v>9.8545864500000011</c:v>
                      </c:pt>
                      <c:pt idx="155">
                        <c:v>9.8502111900000013</c:v>
                      </c:pt>
                      <c:pt idx="156">
                        <c:v>9.8019361800000002</c:v>
                      </c:pt>
                      <c:pt idx="157">
                        <c:v>9.861129720000001</c:v>
                      </c:pt>
                      <c:pt idx="158">
                        <c:v>9.8548415100000017</c:v>
                      </c:pt>
                      <c:pt idx="159">
                        <c:v>9.85173174</c:v>
                      </c:pt>
                      <c:pt idx="160">
                        <c:v>9.8560481400000004</c:v>
                      </c:pt>
                      <c:pt idx="161">
                        <c:v>9.8530855200000005</c:v>
                      </c:pt>
                      <c:pt idx="162">
                        <c:v>9.8535858300000001</c:v>
                      </c:pt>
                      <c:pt idx="163">
                        <c:v>9.8536839300000008</c:v>
                      </c:pt>
                      <c:pt idx="164">
                        <c:v>9.8535564000000004</c:v>
                      </c:pt>
                      <c:pt idx="165">
                        <c:v>9.8535171600000009</c:v>
                      </c:pt>
                      <c:pt idx="166">
                        <c:v>9.8535269700000008</c:v>
                      </c:pt>
                      <c:pt idx="167">
                        <c:v>9.8535367800000007</c:v>
                      </c:pt>
                      <c:pt idx="168">
                        <c:v>9.8535367800000007</c:v>
                      </c:pt>
                      <c:pt idx="169">
                        <c:v>9.8535171600000009</c:v>
                      </c:pt>
                      <c:pt idx="170">
                        <c:v>9.8535367800000007</c:v>
                      </c:pt>
                      <c:pt idx="171">
                        <c:v>9.8535171600000009</c:v>
                      </c:pt>
                      <c:pt idx="172">
                        <c:v>9.8535465900000005</c:v>
                      </c:pt>
                      <c:pt idx="173">
                        <c:v>9.8535367800000007</c:v>
                      </c:pt>
                      <c:pt idx="174">
                        <c:v>9.8535367800000007</c:v>
                      </c:pt>
                      <c:pt idx="175">
                        <c:v>9.8535367800000007</c:v>
                      </c:pt>
                      <c:pt idx="176">
                        <c:v>9.8535564000000004</c:v>
                      </c:pt>
                      <c:pt idx="177">
                        <c:v>9.8535171600000009</c:v>
                      </c:pt>
                      <c:pt idx="178">
                        <c:v>9.8507507400000005</c:v>
                      </c:pt>
                      <c:pt idx="179">
                        <c:v>9.8501523300000002</c:v>
                      </c:pt>
                      <c:pt idx="180">
                        <c:v>9.8523792000000014</c:v>
                      </c:pt>
                      <c:pt idx="181">
                        <c:v>9.8540567100000001</c:v>
                      </c:pt>
                      <c:pt idx="182">
                        <c:v>9.8536839300000008</c:v>
                      </c:pt>
                      <c:pt idx="183">
                        <c:v>9.8536152599999998</c:v>
                      </c:pt>
                      <c:pt idx="184">
                        <c:v>9.8376936300000004</c:v>
                      </c:pt>
                      <c:pt idx="185">
                        <c:v>9.7660806300000012</c:v>
                      </c:pt>
                      <c:pt idx="186">
                        <c:v>9.8072924399999994</c:v>
                      </c:pt>
                      <c:pt idx="187">
                        <c:v>9.84504132</c:v>
                      </c:pt>
                      <c:pt idx="188">
                        <c:v>9.7984928700000005</c:v>
                      </c:pt>
                      <c:pt idx="189">
                        <c:v>9.86028606</c:v>
                      </c:pt>
                      <c:pt idx="190">
                        <c:v>9.8475232500000001</c:v>
                      </c:pt>
                      <c:pt idx="191">
                        <c:v>9.8526931199999996</c:v>
                      </c:pt>
                      <c:pt idx="192">
                        <c:v>9.8537231700000003</c:v>
                      </c:pt>
                      <c:pt idx="193">
                        <c:v>9.8535171600000009</c:v>
                      </c:pt>
                      <c:pt idx="194">
                        <c:v>9.8536545000000011</c:v>
                      </c:pt>
                      <c:pt idx="195">
                        <c:v>9.8536446899999994</c:v>
                      </c:pt>
                      <c:pt idx="196">
                        <c:v>9.8535465900000005</c:v>
                      </c:pt>
                      <c:pt idx="197">
                        <c:v>9.853507350000001</c:v>
                      </c:pt>
                      <c:pt idx="198">
                        <c:v>9.8535171600000009</c:v>
                      </c:pt>
                      <c:pt idx="199">
                        <c:v>9.8535465900000005</c:v>
                      </c:pt>
                      <c:pt idx="200">
                        <c:v>9.8535269700000008</c:v>
                      </c:pt>
                      <c:pt idx="201">
                        <c:v>9.8535269700000008</c:v>
                      </c:pt>
                      <c:pt idx="202">
                        <c:v>9.8535171600000009</c:v>
                      </c:pt>
                      <c:pt idx="203">
                        <c:v>9.8515061100000008</c:v>
                      </c:pt>
                      <c:pt idx="204">
                        <c:v>9.8542725300000011</c:v>
                      </c:pt>
                      <c:pt idx="205">
                        <c:v>9.8533602000000009</c:v>
                      </c:pt>
                      <c:pt idx="206">
                        <c:v>9.7844351400000011</c:v>
                      </c:pt>
                      <c:pt idx="207">
                        <c:v>9.7810997400000002</c:v>
                      </c:pt>
                      <c:pt idx="208">
                        <c:v>9.8430400800000015</c:v>
                      </c:pt>
                      <c:pt idx="209">
                        <c:v>9.8448255000000007</c:v>
                      </c:pt>
                      <c:pt idx="210">
                        <c:v>9.850240620000001</c:v>
                      </c:pt>
                      <c:pt idx="211">
                        <c:v>9.8545570200000014</c:v>
                      </c:pt>
                      <c:pt idx="212">
                        <c:v>9.8529776099999999</c:v>
                      </c:pt>
                      <c:pt idx="213">
                        <c:v>9.8528402699999997</c:v>
                      </c:pt>
                      <c:pt idx="214">
                        <c:v>9.8516140200000013</c:v>
                      </c:pt>
                      <c:pt idx="215">
                        <c:v>9.852261480000001</c:v>
                      </c:pt>
                      <c:pt idx="216">
                        <c:v>9.7839250199999999</c:v>
                      </c:pt>
                      <c:pt idx="217">
                        <c:v>9.7957558799999997</c:v>
                      </c:pt>
                      <c:pt idx="218">
                        <c:v>9.8635037400000005</c:v>
                      </c:pt>
                      <c:pt idx="219">
                        <c:v>9.8469248400000016</c:v>
                      </c:pt>
                      <c:pt idx="220">
                        <c:v>9.8517023100000003</c:v>
                      </c:pt>
                      <c:pt idx="221">
                        <c:v>9.8535269700000008</c:v>
                      </c:pt>
                      <c:pt idx="222">
                        <c:v>9.8505349200000012</c:v>
                      </c:pt>
                      <c:pt idx="223">
                        <c:v>9.8509371300000002</c:v>
                      </c:pt>
                      <c:pt idx="224">
                        <c:v>9.8508390299999995</c:v>
                      </c:pt>
                      <c:pt idx="225">
                        <c:v>9.8518985099999998</c:v>
                      </c:pt>
                      <c:pt idx="226">
                        <c:v>9.8537526</c:v>
                      </c:pt>
                      <c:pt idx="227">
                        <c:v>9.8383901399999996</c:v>
                      </c:pt>
                      <c:pt idx="228">
                        <c:v>9.8383999500000012</c:v>
                      </c:pt>
                      <c:pt idx="229">
                        <c:v>9.8626012200000019</c:v>
                      </c:pt>
                      <c:pt idx="230">
                        <c:v>9.8561756700000007</c:v>
                      </c:pt>
                      <c:pt idx="231">
                        <c:v>9.8522909100000007</c:v>
                      </c:pt>
                      <c:pt idx="232">
                        <c:v>9.85499847</c:v>
                      </c:pt>
                      <c:pt idx="233">
                        <c:v>9.8539291799999997</c:v>
                      </c:pt>
                      <c:pt idx="234">
                        <c:v>9.8533700100000008</c:v>
                      </c:pt>
                      <c:pt idx="235">
                        <c:v>9.8536545000000011</c:v>
                      </c:pt>
                      <c:pt idx="236">
                        <c:v>9.8547826500000006</c:v>
                      </c:pt>
                      <c:pt idx="237">
                        <c:v>9.8554497300000019</c:v>
                      </c:pt>
                      <c:pt idx="238">
                        <c:v>9.8536152599999998</c:v>
                      </c:pt>
                      <c:pt idx="239">
                        <c:v>9.8532719100000001</c:v>
                      </c:pt>
                      <c:pt idx="240">
                        <c:v>9.8541646200000006</c:v>
                      </c:pt>
                      <c:pt idx="241">
                        <c:v>9.8381154600000009</c:v>
                      </c:pt>
                      <c:pt idx="242">
                        <c:v>9.8631603900000009</c:v>
                      </c:pt>
                      <c:pt idx="243">
                        <c:v>9.915879330000001</c:v>
                      </c:pt>
                      <c:pt idx="244">
                        <c:v>9.9139663800000015</c:v>
                      </c:pt>
                      <c:pt idx="245">
                        <c:v>9.8426378700000008</c:v>
                      </c:pt>
                      <c:pt idx="246">
                        <c:v>9.8547532199999992</c:v>
                      </c:pt>
                      <c:pt idx="247">
                        <c:v>9.8558421299999992</c:v>
                      </c:pt>
                      <c:pt idx="248">
                        <c:v>9.8565288300000002</c:v>
                      </c:pt>
                      <c:pt idx="249">
                        <c:v>9.8544392999999992</c:v>
                      </c:pt>
                      <c:pt idx="250">
                        <c:v>9.8530364699999993</c:v>
                      </c:pt>
                      <c:pt idx="251">
                        <c:v>9.853507350000001</c:v>
                      </c:pt>
                      <c:pt idx="252">
                        <c:v>9.8701156799999996</c:v>
                      </c:pt>
                      <c:pt idx="253">
                        <c:v>9.9453878099999997</c:v>
                      </c:pt>
                      <c:pt idx="254">
                        <c:v>9.8431185600000006</c:v>
                      </c:pt>
                      <c:pt idx="255">
                        <c:v>9.852889320000001</c:v>
                      </c:pt>
                      <c:pt idx="256">
                        <c:v>9.84768021</c:v>
                      </c:pt>
                      <c:pt idx="257">
                        <c:v>9.8520358500000018</c:v>
                      </c:pt>
                      <c:pt idx="258">
                        <c:v>9.8525655900000011</c:v>
                      </c:pt>
                      <c:pt idx="259">
                        <c:v>9.8154935999999999</c:v>
                      </c:pt>
                      <c:pt idx="260">
                        <c:v>9.8588145600000008</c:v>
                      </c:pt>
                      <c:pt idx="261">
                        <c:v>9.8570193300000017</c:v>
                      </c:pt>
                      <c:pt idx="262">
                        <c:v>9.8509861800000014</c:v>
                      </c:pt>
                      <c:pt idx="263">
                        <c:v>9.8517905999999993</c:v>
                      </c:pt>
                      <c:pt idx="264">
                        <c:v>9.8518788900000018</c:v>
                      </c:pt>
                      <c:pt idx="265">
                        <c:v>9.8524674900000004</c:v>
                      </c:pt>
                      <c:pt idx="266">
                        <c:v>9.834220890000001</c:v>
                      </c:pt>
                      <c:pt idx="267">
                        <c:v>9.863788229999999</c:v>
                      </c:pt>
                      <c:pt idx="268">
                        <c:v>9.8539684200000011</c:v>
                      </c:pt>
                      <c:pt idx="269">
                        <c:v>9.8492792399999995</c:v>
                      </c:pt>
                      <c:pt idx="270">
                        <c:v>9.867506220000001</c:v>
                      </c:pt>
                      <c:pt idx="271">
                        <c:v>9.8725485600000003</c:v>
                      </c:pt>
                      <c:pt idx="272">
                        <c:v>9.8593835399999996</c:v>
                      </c:pt>
                      <c:pt idx="273">
                        <c:v>9.8467678800000016</c:v>
                      </c:pt>
                      <c:pt idx="274">
                        <c:v>9.919607130000001</c:v>
                      </c:pt>
                      <c:pt idx="275">
                        <c:v>9.935479710000001</c:v>
                      </c:pt>
                      <c:pt idx="276">
                        <c:v>9.8486514000000014</c:v>
                      </c:pt>
                      <c:pt idx="277">
                        <c:v>9.8504760600000019</c:v>
                      </c:pt>
                      <c:pt idx="278">
                        <c:v>9.9059614200000006</c:v>
                      </c:pt>
                      <c:pt idx="279">
                        <c:v>9.9014684400000021</c:v>
                      </c:pt>
                      <c:pt idx="280">
                        <c:v>9.8592462000000012</c:v>
                      </c:pt>
                      <c:pt idx="281">
                        <c:v>9.8517415499999998</c:v>
                      </c:pt>
                      <c:pt idx="282">
                        <c:v>9.8500051800000001</c:v>
                      </c:pt>
                      <c:pt idx="283">
                        <c:v>9.8507605500000004</c:v>
                      </c:pt>
                      <c:pt idx="284">
                        <c:v>9.851015610000001</c:v>
                      </c:pt>
                      <c:pt idx="285">
                        <c:v>9.8514766799999993</c:v>
                      </c:pt>
                      <c:pt idx="286">
                        <c:v>9.8662309200000013</c:v>
                      </c:pt>
                      <c:pt idx="287">
                        <c:v>9.8691837299999996</c:v>
                      </c:pt>
                      <c:pt idx="288">
                        <c:v>9.8502504300000009</c:v>
                      </c:pt>
                      <c:pt idx="289">
                        <c:v>9.8588439900000004</c:v>
                      </c:pt>
                      <c:pt idx="290">
                        <c:v>9.8488083600000014</c:v>
                      </c:pt>
                      <c:pt idx="291">
                        <c:v>9.8511235199999998</c:v>
                      </c:pt>
                      <c:pt idx="292">
                        <c:v>9.8524674900000004</c:v>
                      </c:pt>
                      <c:pt idx="293">
                        <c:v>9.8316408600000003</c:v>
                      </c:pt>
                      <c:pt idx="294">
                        <c:v>9.8598249900000017</c:v>
                      </c:pt>
                      <c:pt idx="295">
                        <c:v>9.8448941700000017</c:v>
                      </c:pt>
                      <c:pt idx="296">
                        <c:v>9.8551750499999997</c:v>
                      </c:pt>
                      <c:pt idx="297">
                        <c:v>9.8530364699999993</c:v>
                      </c:pt>
                      <c:pt idx="298">
                        <c:v>9.8524086300000011</c:v>
                      </c:pt>
                      <c:pt idx="299">
                        <c:v>9.8504466300000022</c:v>
                      </c:pt>
                      <c:pt idx="300">
                        <c:v>9.850858650000001</c:v>
                      </c:pt>
                      <c:pt idx="301">
                        <c:v>9.8518396500000005</c:v>
                      </c:pt>
                      <c:pt idx="302">
                        <c:v>9.8533700100000008</c:v>
                      </c:pt>
                      <c:pt idx="303">
                        <c:v>9.85001499</c:v>
                      </c:pt>
                      <c:pt idx="304">
                        <c:v>9.850711500000001</c:v>
                      </c:pt>
                      <c:pt idx="305">
                        <c:v>9.8506722599999996</c:v>
                      </c:pt>
                      <c:pt idx="306">
                        <c:v>9.850554540000001</c:v>
                      </c:pt>
                      <c:pt idx="307">
                        <c:v>9.8352607499999998</c:v>
                      </c:pt>
                      <c:pt idx="308">
                        <c:v>9.7600082400000012</c:v>
                      </c:pt>
                      <c:pt idx="309">
                        <c:v>9.8041630499999997</c:v>
                      </c:pt>
                      <c:pt idx="310">
                        <c:v>9.8606784600000008</c:v>
                      </c:pt>
                      <c:pt idx="311">
                        <c:v>9.8567642699999993</c:v>
                      </c:pt>
                      <c:pt idx="312">
                        <c:v>9.8537231700000003</c:v>
                      </c:pt>
                      <c:pt idx="313">
                        <c:v>9.8729998200000004</c:v>
                      </c:pt>
                      <c:pt idx="314">
                        <c:v>9.8596091700000006</c:v>
                      </c:pt>
                      <c:pt idx="315">
                        <c:v>9.8304244199999999</c:v>
                      </c:pt>
                      <c:pt idx="316">
                        <c:v>9.8595993600000007</c:v>
                      </c:pt>
                      <c:pt idx="317">
                        <c:v>9.85686237</c:v>
                      </c:pt>
                      <c:pt idx="318">
                        <c:v>9.8495441100000001</c:v>
                      </c:pt>
                      <c:pt idx="319">
                        <c:v>9.85421367</c:v>
                      </c:pt>
                      <c:pt idx="320">
                        <c:v>9.9190675800000001</c:v>
                      </c:pt>
                      <c:pt idx="321">
                        <c:v>9.8553320099999997</c:v>
                      </c:pt>
                      <c:pt idx="322">
                        <c:v>9.853664310000001</c:v>
                      </c:pt>
                      <c:pt idx="323">
                        <c:v>9.8473466700000003</c:v>
                      </c:pt>
                      <c:pt idx="324">
                        <c:v>9.8514472499999997</c:v>
                      </c:pt>
                      <c:pt idx="325">
                        <c:v>9.8492694299999997</c:v>
                      </c:pt>
                      <c:pt idx="326">
                        <c:v>9.8511431400000014</c:v>
                      </c:pt>
                      <c:pt idx="327">
                        <c:v>9.8685460799999998</c:v>
                      </c:pt>
                      <c:pt idx="328">
                        <c:v>9.8572351500000011</c:v>
                      </c:pt>
                      <c:pt idx="329">
                        <c:v>9.8341816499999997</c:v>
                      </c:pt>
                      <c:pt idx="330">
                        <c:v>9.8455612500000012</c:v>
                      </c:pt>
                      <c:pt idx="331">
                        <c:v>9.8533994400000005</c:v>
                      </c:pt>
                      <c:pt idx="332">
                        <c:v>9.8511823799999991</c:v>
                      </c:pt>
                      <c:pt idx="333">
                        <c:v>9.8510646600000005</c:v>
                      </c:pt>
                      <c:pt idx="334">
                        <c:v>9.8541744300000005</c:v>
                      </c:pt>
                      <c:pt idx="335">
                        <c:v>9.8535564000000004</c:v>
                      </c:pt>
                      <c:pt idx="336">
                        <c:v>9.8535171600000009</c:v>
                      </c:pt>
                      <c:pt idx="337">
                        <c:v>9.8535367800000007</c:v>
                      </c:pt>
                      <c:pt idx="338">
                        <c:v>9.8529285600000005</c:v>
                      </c:pt>
                      <c:pt idx="339">
                        <c:v>9.8527225500000011</c:v>
                      </c:pt>
                      <c:pt idx="340">
                        <c:v>9.8533602000000009</c:v>
                      </c:pt>
                      <c:pt idx="341">
                        <c:v>9.8537624100000016</c:v>
                      </c:pt>
                      <c:pt idx="342">
                        <c:v>9.8883426600000011</c:v>
                      </c:pt>
                      <c:pt idx="343">
                        <c:v>9.9259836299999993</c:v>
                      </c:pt>
                      <c:pt idx="344">
                        <c:v>9.9351756000000009</c:v>
                      </c:pt>
                      <c:pt idx="345">
                        <c:v>9.9287794800000011</c:v>
                      </c:pt>
                      <c:pt idx="346">
                        <c:v>9.843618870000002</c:v>
                      </c:pt>
                      <c:pt idx="347">
                        <c:v>9.8542921500000009</c:v>
                      </c:pt>
                      <c:pt idx="348">
                        <c:v>9.8507997899999999</c:v>
                      </c:pt>
                      <c:pt idx="349">
                        <c:v>9.8509273200000003</c:v>
                      </c:pt>
                      <c:pt idx="350">
                        <c:v>9.8502896700000004</c:v>
                      </c:pt>
                      <c:pt idx="351">
                        <c:v>9.8505054900000015</c:v>
                      </c:pt>
                      <c:pt idx="352">
                        <c:v>9.8506526399999998</c:v>
                      </c:pt>
                      <c:pt idx="353">
                        <c:v>9.850574159999999</c:v>
                      </c:pt>
                      <c:pt idx="354">
                        <c:v>9.8537624100000016</c:v>
                      </c:pt>
                      <c:pt idx="355">
                        <c:v>9.86884038</c:v>
                      </c:pt>
                      <c:pt idx="356">
                        <c:v>9.9384619500000007</c:v>
                      </c:pt>
                      <c:pt idx="357">
                        <c:v>9.9274943699999998</c:v>
                      </c:pt>
                      <c:pt idx="358">
                        <c:v>9.862532550000001</c:v>
                      </c:pt>
                      <c:pt idx="359">
                        <c:v>9.8615025000000003</c:v>
                      </c:pt>
                      <c:pt idx="360">
                        <c:v>9.8680163400000005</c:v>
                      </c:pt>
                      <c:pt idx="361">
                        <c:v>9.8743045500000015</c:v>
                      </c:pt>
                      <c:pt idx="362">
                        <c:v>9.8594325900000008</c:v>
                      </c:pt>
                      <c:pt idx="363">
                        <c:v>9.8497305000000015</c:v>
                      </c:pt>
                      <c:pt idx="364">
                        <c:v>9.849328289999999</c:v>
                      </c:pt>
                      <c:pt idx="365">
                        <c:v>9.847925459999999</c:v>
                      </c:pt>
                      <c:pt idx="366">
                        <c:v>9.8508684599999992</c:v>
                      </c:pt>
                      <c:pt idx="367">
                        <c:v>9.8502896700000004</c:v>
                      </c:pt>
                      <c:pt idx="368">
                        <c:v>9.8532915299999999</c:v>
                      </c:pt>
                      <c:pt idx="369">
                        <c:v>9.8537427900000001</c:v>
                      </c:pt>
                      <c:pt idx="370">
                        <c:v>9.8522026199999999</c:v>
                      </c:pt>
                      <c:pt idx="371">
                        <c:v>9.850397580000001</c:v>
                      </c:pt>
                      <c:pt idx="372">
                        <c:v>9.8504073900000009</c:v>
                      </c:pt>
                      <c:pt idx="373">
                        <c:v>9.8849091599999994</c:v>
                      </c:pt>
                      <c:pt idx="374">
                        <c:v>9.8500542300000014</c:v>
                      </c:pt>
                      <c:pt idx="375">
                        <c:v>9.8431283700000005</c:v>
                      </c:pt>
                      <c:pt idx="376">
                        <c:v>9.8275697100000023</c:v>
                      </c:pt>
                      <c:pt idx="377">
                        <c:v>9.8461596600000014</c:v>
                      </c:pt>
                      <c:pt idx="378">
                        <c:v>9.8360357399999998</c:v>
                      </c:pt>
                      <c:pt idx="379">
                        <c:v>9.7945786800000008</c:v>
                      </c:pt>
                      <c:pt idx="380">
                        <c:v>9.8592265799999996</c:v>
                      </c:pt>
                      <c:pt idx="381">
                        <c:v>9.8551554299999999</c:v>
                      </c:pt>
                      <c:pt idx="382">
                        <c:v>9.8494263899999996</c:v>
                      </c:pt>
                      <c:pt idx="383">
                        <c:v>9.8507016899999993</c:v>
                      </c:pt>
                      <c:pt idx="384">
                        <c:v>9.8504368200000005</c:v>
                      </c:pt>
                      <c:pt idx="385">
                        <c:v>9.8506624500000015</c:v>
                      </c:pt>
                      <c:pt idx="386">
                        <c:v>9.8506134000000003</c:v>
                      </c:pt>
                      <c:pt idx="387">
                        <c:v>9.8506526399999998</c:v>
                      </c:pt>
                      <c:pt idx="388">
                        <c:v>9.850554540000001</c:v>
                      </c:pt>
                      <c:pt idx="389">
                        <c:v>9.8518494600000022</c:v>
                      </c:pt>
                      <c:pt idx="390">
                        <c:v>9.8530462800000009</c:v>
                      </c:pt>
                      <c:pt idx="391">
                        <c:v>9.8539586099999994</c:v>
                      </c:pt>
                      <c:pt idx="392">
                        <c:v>9.8536152599999998</c:v>
                      </c:pt>
                      <c:pt idx="393">
                        <c:v>9.8504073900000009</c:v>
                      </c:pt>
                      <c:pt idx="394">
                        <c:v>9.8513001000000013</c:v>
                      </c:pt>
                      <c:pt idx="395">
                        <c:v>9.8540959499999996</c:v>
                      </c:pt>
                      <c:pt idx="396">
                        <c:v>9.8502994800000003</c:v>
                      </c:pt>
                      <c:pt idx="397">
                        <c:v>9.8494558200000011</c:v>
                      </c:pt>
                      <c:pt idx="398">
                        <c:v>9.850417199999999</c:v>
                      </c:pt>
                      <c:pt idx="399">
                        <c:v>9.8478175500000003</c:v>
                      </c:pt>
                      <c:pt idx="400">
                        <c:v>9.8476213500000007</c:v>
                      </c:pt>
                      <c:pt idx="401">
                        <c:v>9.8490928499999999</c:v>
                      </c:pt>
                      <c:pt idx="402">
                        <c:v>9.8511627600000011</c:v>
                      </c:pt>
                      <c:pt idx="403">
                        <c:v>9.8328082499999994</c:v>
                      </c:pt>
                      <c:pt idx="404">
                        <c:v>9.7965897300000009</c:v>
                      </c:pt>
                      <c:pt idx="405">
                        <c:v>9.8576766000000013</c:v>
                      </c:pt>
                      <c:pt idx="406">
                        <c:v>9.856617120000001</c:v>
                      </c:pt>
                      <c:pt idx="407">
                        <c:v>9.8525655900000011</c:v>
                      </c:pt>
                      <c:pt idx="408">
                        <c:v>9.8517219300000018</c:v>
                      </c:pt>
                      <c:pt idx="409">
                        <c:v>9.8537133600000004</c:v>
                      </c:pt>
                      <c:pt idx="410">
                        <c:v>9.8532719100000001</c:v>
                      </c:pt>
                      <c:pt idx="411">
                        <c:v>9.8516728800000006</c:v>
                      </c:pt>
                      <c:pt idx="412">
                        <c:v>9.8518886999999999</c:v>
                      </c:pt>
                      <c:pt idx="413">
                        <c:v>9.8386550100000001</c:v>
                      </c:pt>
                      <c:pt idx="414">
                        <c:v>9.77908869</c:v>
                      </c:pt>
                      <c:pt idx="415">
                        <c:v>9.8535171600000009</c:v>
                      </c:pt>
                      <c:pt idx="416">
                        <c:v>9.8574804</c:v>
                      </c:pt>
                      <c:pt idx="417">
                        <c:v>9.9110429999999994</c:v>
                      </c:pt>
                      <c:pt idx="418">
                        <c:v>9.8432362799999993</c:v>
                      </c:pt>
                      <c:pt idx="419">
                        <c:v>9.8542627200000013</c:v>
                      </c:pt>
                      <c:pt idx="420">
                        <c:v>9.8211932100000006</c:v>
                      </c:pt>
                      <c:pt idx="421">
                        <c:v>9.8387727300000005</c:v>
                      </c:pt>
                      <c:pt idx="422">
                        <c:v>9.8294041800000009</c:v>
                      </c:pt>
                      <c:pt idx="423">
                        <c:v>9.8530757100000006</c:v>
                      </c:pt>
                      <c:pt idx="424">
                        <c:v>9.8340443099999995</c:v>
                      </c:pt>
                      <c:pt idx="425">
                        <c:v>9.794716020000001</c:v>
                      </c:pt>
                      <c:pt idx="426">
                        <c:v>9.8608550400000006</c:v>
                      </c:pt>
                      <c:pt idx="427">
                        <c:v>9.8520750899999996</c:v>
                      </c:pt>
                      <c:pt idx="428">
                        <c:v>9.8513197200000011</c:v>
                      </c:pt>
                      <c:pt idx="429">
                        <c:v>9.8524478700000007</c:v>
                      </c:pt>
                      <c:pt idx="430">
                        <c:v>9.8509567500000017</c:v>
                      </c:pt>
                      <c:pt idx="431">
                        <c:v>9.8511137100000017</c:v>
                      </c:pt>
                      <c:pt idx="432">
                        <c:v>9.8505251100000013</c:v>
                      </c:pt>
                      <c:pt idx="433">
                        <c:v>9.8506134000000003</c:v>
                      </c:pt>
                      <c:pt idx="434">
                        <c:v>9.850574159999999</c:v>
                      </c:pt>
                      <c:pt idx="435">
                        <c:v>9.85126086</c:v>
                      </c:pt>
                      <c:pt idx="436">
                        <c:v>9.8516042099999996</c:v>
                      </c:pt>
                      <c:pt idx="437">
                        <c:v>9.8541155699999994</c:v>
                      </c:pt>
                      <c:pt idx="438">
                        <c:v>9.8531051400000003</c:v>
                      </c:pt>
                      <c:pt idx="439">
                        <c:v>9.850083660000001</c:v>
                      </c:pt>
                      <c:pt idx="440">
                        <c:v>9.8507409300000006</c:v>
                      </c:pt>
                      <c:pt idx="441">
                        <c:v>9.8506232100000002</c:v>
                      </c:pt>
                      <c:pt idx="442">
                        <c:v>9.8519573700000009</c:v>
                      </c:pt>
                      <c:pt idx="443">
                        <c:v>9.8511529499999995</c:v>
                      </c:pt>
                      <c:pt idx="444">
                        <c:v>9.8503387199999999</c:v>
                      </c:pt>
                      <c:pt idx="445">
                        <c:v>9.8537231700000003</c:v>
                      </c:pt>
                      <c:pt idx="446">
                        <c:v>9.8534484899999999</c:v>
                      </c:pt>
                      <c:pt idx="447">
                        <c:v>9.85359564</c:v>
                      </c:pt>
                      <c:pt idx="448">
                        <c:v>9.8536054500000017</c:v>
                      </c:pt>
                      <c:pt idx="449">
                        <c:v>9.8529776099999999</c:v>
                      </c:pt>
                      <c:pt idx="450">
                        <c:v>9.8507605500000004</c:v>
                      </c:pt>
                      <c:pt idx="451">
                        <c:v>9.8501229000000006</c:v>
                      </c:pt>
                      <c:pt idx="452">
                        <c:v>9.850554540000001</c:v>
                      </c:pt>
                      <c:pt idx="453">
                        <c:v>9.8513883900000003</c:v>
                      </c:pt>
                      <c:pt idx="454">
                        <c:v>9.8508782700000008</c:v>
                      </c:pt>
                      <c:pt idx="455">
                        <c:v>9.8504956799999999</c:v>
                      </c:pt>
                      <c:pt idx="456">
                        <c:v>9.85064283</c:v>
                      </c:pt>
                      <c:pt idx="457">
                        <c:v>9.8505152999999996</c:v>
                      </c:pt>
                      <c:pt idx="458">
                        <c:v>9.850574159999999</c:v>
                      </c:pt>
                      <c:pt idx="459">
                        <c:v>9.8505937800000005</c:v>
                      </c:pt>
                      <c:pt idx="460">
                        <c:v>9.8512020000000007</c:v>
                      </c:pt>
                      <c:pt idx="461">
                        <c:v>9.8508292199999996</c:v>
                      </c:pt>
                      <c:pt idx="462">
                        <c:v>9.8510646600000005</c:v>
                      </c:pt>
                      <c:pt idx="463">
                        <c:v>9.8539488000000013</c:v>
                      </c:pt>
                      <c:pt idx="464">
                        <c:v>9.8534582999999998</c:v>
                      </c:pt>
                      <c:pt idx="465">
                        <c:v>9.8503191000000019</c:v>
                      </c:pt>
                      <c:pt idx="466">
                        <c:v>9.8533700100000008</c:v>
                      </c:pt>
                      <c:pt idx="467">
                        <c:v>9.8527225500000011</c:v>
                      </c:pt>
                      <c:pt idx="468">
                        <c:v>9.8502896700000004</c:v>
                      </c:pt>
                      <c:pt idx="469">
                        <c:v>9.8703805500000001</c:v>
                      </c:pt>
                      <c:pt idx="470">
                        <c:v>9.8973580499999994</c:v>
                      </c:pt>
                      <c:pt idx="471">
                        <c:v>9.8471799000000004</c:v>
                      </c:pt>
                      <c:pt idx="472">
                        <c:v>9.8556361200000016</c:v>
                      </c:pt>
                      <c:pt idx="473">
                        <c:v>9.8523595800000017</c:v>
                      </c:pt>
                      <c:pt idx="474">
                        <c:v>9.8502700500000007</c:v>
                      </c:pt>
                      <c:pt idx="475">
                        <c:v>9.8162587800000001</c:v>
                      </c:pt>
                      <c:pt idx="476">
                        <c:v>9.8589617100000009</c:v>
                      </c:pt>
                      <c:pt idx="477">
                        <c:v>9.8571860999999998</c:v>
                      </c:pt>
                      <c:pt idx="478">
                        <c:v>9.8505349200000012</c:v>
                      </c:pt>
                      <c:pt idx="479">
                        <c:v>9.8517807900000012</c:v>
                      </c:pt>
                      <c:pt idx="480">
                        <c:v>9.7650603900000004</c:v>
                      </c:pt>
                      <c:pt idx="481">
                        <c:v>9.8612964899999991</c:v>
                      </c:pt>
                      <c:pt idx="482">
                        <c:v>9.8485925400000021</c:v>
                      </c:pt>
                      <c:pt idx="483">
                        <c:v>9.8503485300000015</c:v>
                      </c:pt>
                      <c:pt idx="484">
                        <c:v>9.8700568200000003</c:v>
                      </c:pt>
                      <c:pt idx="485">
                        <c:v>9.8623265399999998</c:v>
                      </c:pt>
                      <c:pt idx="486">
                        <c:v>9.8668489499999996</c:v>
                      </c:pt>
                      <c:pt idx="487">
                        <c:v>9.8550965700000006</c:v>
                      </c:pt>
                      <c:pt idx="488">
                        <c:v>9.9450444600000001</c:v>
                      </c:pt>
                      <c:pt idx="489">
                        <c:v>9.8298750600000009</c:v>
                      </c:pt>
                      <c:pt idx="490">
                        <c:v>9.9001440899999995</c:v>
                      </c:pt>
                      <c:pt idx="491">
                        <c:v>9.9361860300000018</c:v>
                      </c:pt>
                      <c:pt idx="492">
                        <c:v>9.8804848500000002</c:v>
                      </c:pt>
                      <c:pt idx="493">
                        <c:v>9.8821525500000007</c:v>
                      </c:pt>
                      <c:pt idx="494">
                        <c:v>9.8587164600000001</c:v>
                      </c:pt>
                      <c:pt idx="495">
                        <c:v>9.82808964</c:v>
                      </c:pt>
                      <c:pt idx="496">
                        <c:v>9.8705963700000012</c:v>
                      </c:pt>
                      <c:pt idx="497">
                        <c:v>9.9149277600000012</c:v>
                      </c:pt>
                      <c:pt idx="498">
                        <c:v>9.9109547100000004</c:v>
                      </c:pt>
                      <c:pt idx="499">
                        <c:v>9.9021453299999997</c:v>
                      </c:pt>
                      <c:pt idx="500">
                        <c:v>9.8573822999999994</c:v>
                      </c:pt>
                      <c:pt idx="501">
                        <c:v>9.8789348700000001</c:v>
                      </c:pt>
                      <c:pt idx="502">
                        <c:v>9.8577550800000022</c:v>
                      </c:pt>
                      <c:pt idx="503">
                        <c:v>9.8989767000000004</c:v>
                      </c:pt>
                      <c:pt idx="504">
                        <c:v>9.8320528800000009</c:v>
                      </c:pt>
                      <c:pt idx="505">
                        <c:v>9.8454042899999994</c:v>
                      </c:pt>
                      <c:pt idx="506">
                        <c:v>9.8249308200000005</c:v>
                      </c:pt>
                      <c:pt idx="507">
                        <c:v>9.8919429300000008</c:v>
                      </c:pt>
                      <c:pt idx="508">
                        <c:v>9.7922635200000006</c:v>
                      </c:pt>
                      <c:pt idx="509">
                        <c:v>9.8964653400000007</c:v>
                      </c:pt>
                      <c:pt idx="510">
                        <c:v>9.9211473000000012</c:v>
                      </c:pt>
                      <c:pt idx="511">
                        <c:v>9.8845560000000017</c:v>
                      </c:pt>
                      <c:pt idx="512">
                        <c:v>9.8813971799999987</c:v>
                      </c:pt>
                      <c:pt idx="513">
                        <c:v>9.8320626900000008</c:v>
                      </c:pt>
                      <c:pt idx="514">
                        <c:v>9.7460878500000003</c:v>
                      </c:pt>
                      <c:pt idx="515">
                        <c:v>9.8255880900000019</c:v>
                      </c:pt>
                      <c:pt idx="516">
                        <c:v>9.8424809100000008</c:v>
                      </c:pt>
                      <c:pt idx="517">
                        <c:v>9.8257744800000015</c:v>
                      </c:pt>
                      <c:pt idx="518">
                        <c:v>9.8489162700000001</c:v>
                      </c:pt>
                      <c:pt idx="519">
                        <c:v>9.9028418399999989</c:v>
                      </c:pt>
                      <c:pt idx="520">
                        <c:v>9.7558389900000009</c:v>
                      </c:pt>
                      <c:pt idx="521">
                        <c:v>9.7926166800000001</c:v>
                      </c:pt>
                      <c:pt idx="522">
                        <c:v>9.8088424200000013</c:v>
                      </c:pt>
                      <c:pt idx="523">
                        <c:v>9.9034304400000011</c:v>
                      </c:pt>
                      <c:pt idx="524">
                        <c:v>9.8254801800000013</c:v>
                      </c:pt>
                      <c:pt idx="525">
                        <c:v>9.89216856</c:v>
                      </c:pt>
                      <c:pt idx="526">
                        <c:v>9.9079528499999991</c:v>
                      </c:pt>
                      <c:pt idx="527">
                        <c:v>9.9064126800000007</c:v>
                      </c:pt>
                      <c:pt idx="528">
                        <c:v>9.8715871800000006</c:v>
                      </c:pt>
                      <c:pt idx="529">
                        <c:v>9.8095487400000003</c:v>
                      </c:pt>
                      <c:pt idx="530">
                        <c:v>9.8886958200000006</c:v>
                      </c:pt>
                      <c:pt idx="531">
                        <c:v>9.9559335600000001</c:v>
                      </c:pt>
                      <c:pt idx="532">
                        <c:v>9.7801285500000006</c:v>
                      </c:pt>
                      <c:pt idx="533">
                        <c:v>9.7760672100000008</c:v>
                      </c:pt>
                      <c:pt idx="534">
                        <c:v>9.9441419399999997</c:v>
                      </c:pt>
                      <c:pt idx="535">
                        <c:v>9.8729017200000015</c:v>
                      </c:pt>
                      <c:pt idx="536">
                        <c:v>9.9370002599999996</c:v>
                      </c:pt>
                      <c:pt idx="537">
                        <c:v>9.8982409500000017</c:v>
                      </c:pt>
                      <c:pt idx="538">
                        <c:v>9.9705995099999996</c:v>
                      </c:pt>
                      <c:pt idx="539">
                        <c:v>9.9205685100000007</c:v>
                      </c:pt>
                      <c:pt idx="540">
                        <c:v>9.8367224400000008</c:v>
                      </c:pt>
                      <c:pt idx="541">
                        <c:v>9.8153955000000011</c:v>
                      </c:pt>
                      <c:pt idx="542">
                        <c:v>9.932831010000001</c:v>
                      </c:pt>
                      <c:pt idx="543">
                        <c:v>9.8588930400000017</c:v>
                      </c:pt>
                      <c:pt idx="544">
                        <c:v>9.8380075500000004</c:v>
                      </c:pt>
                      <c:pt idx="545">
                        <c:v>9.842461290000001</c:v>
                      </c:pt>
                      <c:pt idx="546">
                        <c:v>9.9529317000000006</c:v>
                      </c:pt>
                      <c:pt idx="547">
                        <c:v>9.8185935600000018</c:v>
                      </c:pt>
                      <c:pt idx="548">
                        <c:v>9.8115401700000007</c:v>
                      </c:pt>
                      <c:pt idx="549">
                        <c:v>9.8465520599999987</c:v>
                      </c:pt>
                      <c:pt idx="550">
                        <c:v>9.868752090000001</c:v>
                      </c:pt>
                      <c:pt idx="551">
                        <c:v>9.8649261900000003</c:v>
                      </c:pt>
                      <c:pt idx="552">
                        <c:v>9.8101569600000005</c:v>
                      </c:pt>
                      <c:pt idx="553">
                        <c:v>9.9038424599999999</c:v>
                      </c:pt>
                      <c:pt idx="554">
                        <c:v>9.948389670000001</c:v>
                      </c:pt>
                      <c:pt idx="555">
                        <c:v>9.6870610800000012</c:v>
                      </c:pt>
                      <c:pt idx="556">
                        <c:v>9.8885486700000023</c:v>
                      </c:pt>
                      <c:pt idx="557">
                        <c:v>10.122615270000001</c:v>
                      </c:pt>
                      <c:pt idx="558">
                        <c:v>9.7180508700000008</c:v>
                      </c:pt>
                      <c:pt idx="559">
                        <c:v>9.7021488600000012</c:v>
                      </c:pt>
                      <c:pt idx="560">
                        <c:v>9.9882182700000008</c:v>
                      </c:pt>
                      <c:pt idx="561">
                        <c:v>9.7373765700000003</c:v>
                      </c:pt>
                      <c:pt idx="562">
                        <c:v>9.8743437900000011</c:v>
                      </c:pt>
                      <c:pt idx="563">
                        <c:v>9.7484913000000013</c:v>
                      </c:pt>
                      <c:pt idx="564">
                        <c:v>9.9977634000000002</c:v>
                      </c:pt>
                      <c:pt idx="565">
                        <c:v>9.8131490100000001</c:v>
                      </c:pt>
                      <c:pt idx="566">
                        <c:v>9.899859600000001</c:v>
                      </c:pt>
                      <c:pt idx="567">
                        <c:v>9.8297082899999992</c:v>
                      </c:pt>
                      <c:pt idx="568">
                        <c:v>9.7513656300000005</c:v>
                      </c:pt>
                      <c:pt idx="569">
                        <c:v>9.888676199999999</c:v>
                      </c:pt>
                      <c:pt idx="570">
                        <c:v>9.9008994599999998</c:v>
                      </c:pt>
                      <c:pt idx="571">
                        <c:v>9.8125113600000002</c:v>
                      </c:pt>
                      <c:pt idx="572">
                        <c:v>9.9092477700000003</c:v>
                      </c:pt>
                      <c:pt idx="573">
                        <c:v>9.9505478700000012</c:v>
                      </c:pt>
                      <c:pt idx="574">
                        <c:v>9.6842652300000012</c:v>
                      </c:pt>
                      <c:pt idx="575">
                        <c:v>9.9705210300000005</c:v>
                      </c:pt>
                      <c:pt idx="576">
                        <c:v>10.115709030000001</c:v>
                      </c:pt>
                      <c:pt idx="577">
                        <c:v>9.339296580000001</c:v>
                      </c:pt>
                      <c:pt idx="578">
                        <c:v>9.8469640800000011</c:v>
                      </c:pt>
                      <c:pt idx="579">
                        <c:v>10.17432378</c:v>
                      </c:pt>
                      <c:pt idx="580">
                        <c:v>9.6728365800000002</c:v>
                      </c:pt>
                      <c:pt idx="581">
                        <c:v>9.9990485100000015</c:v>
                      </c:pt>
                      <c:pt idx="582">
                        <c:v>9.8523988199999994</c:v>
                      </c:pt>
                      <c:pt idx="583">
                        <c:v>9.6300159300000008</c:v>
                      </c:pt>
                      <c:pt idx="584">
                        <c:v>9.9961643700000007</c:v>
                      </c:pt>
                      <c:pt idx="585">
                        <c:v>10.252489860000001</c:v>
                      </c:pt>
                      <c:pt idx="586">
                        <c:v>9.9919558800000008</c:v>
                      </c:pt>
                      <c:pt idx="587">
                        <c:v>9.8278934400000004</c:v>
                      </c:pt>
                      <c:pt idx="588">
                        <c:v>9.6636642300000002</c:v>
                      </c:pt>
                      <c:pt idx="589">
                        <c:v>10.18721412</c:v>
                      </c:pt>
                      <c:pt idx="590">
                        <c:v>10.084317029999999</c:v>
                      </c:pt>
                      <c:pt idx="591">
                        <c:v>9.5226650999999993</c:v>
                      </c:pt>
                      <c:pt idx="592">
                        <c:v>10.38677895</c:v>
                      </c:pt>
                      <c:pt idx="593">
                        <c:v>10.15224147</c:v>
                      </c:pt>
                      <c:pt idx="594">
                        <c:v>10.48074894</c:v>
                      </c:pt>
                      <c:pt idx="595">
                        <c:v>10.705191930000002</c:v>
                      </c:pt>
                      <c:pt idx="596">
                        <c:v>10.637728560000001</c:v>
                      </c:pt>
                      <c:pt idx="597">
                        <c:v>10.740929760000002</c:v>
                      </c:pt>
                      <c:pt idx="598">
                        <c:v>10.76819175</c:v>
                      </c:pt>
                      <c:pt idx="599">
                        <c:v>11.058508890000001</c:v>
                      </c:pt>
                      <c:pt idx="600">
                        <c:v>11.18580345</c:v>
                      </c:pt>
                      <c:pt idx="601">
                        <c:v>11.226779820000001</c:v>
                      </c:pt>
                      <c:pt idx="602">
                        <c:v>11.147789700000002</c:v>
                      </c:pt>
                      <c:pt idx="603">
                        <c:v>11.051327969999999</c:v>
                      </c:pt>
                      <c:pt idx="604">
                        <c:v>11.065150259999999</c:v>
                      </c:pt>
                      <c:pt idx="605">
                        <c:v>11.051043480000001</c:v>
                      </c:pt>
                      <c:pt idx="606">
                        <c:v>10.961880389999999</c:v>
                      </c:pt>
                      <c:pt idx="607">
                        <c:v>11.32733232</c:v>
                      </c:pt>
                      <c:pt idx="608">
                        <c:v>11.410148340000001</c:v>
                      </c:pt>
                      <c:pt idx="609">
                        <c:v>11.2420638</c:v>
                      </c:pt>
                      <c:pt idx="610">
                        <c:v>11.104380450000001</c:v>
                      </c:pt>
                      <c:pt idx="611">
                        <c:v>11.110599990000001</c:v>
                      </c:pt>
                      <c:pt idx="612">
                        <c:v>9.0461051100000009</c:v>
                      </c:pt>
                      <c:pt idx="613">
                        <c:v>9.0076400999999997</c:v>
                      </c:pt>
                      <c:pt idx="614">
                        <c:v>9.1493553600000013</c:v>
                      </c:pt>
                      <c:pt idx="615">
                        <c:v>9.2605222800000018</c:v>
                      </c:pt>
                      <c:pt idx="616">
                        <c:v>9.2094416100000007</c:v>
                      </c:pt>
                      <c:pt idx="617">
                        <c:v>9.2714015700000001</c:v>
                      </c:pt>
                      <c:pt idx="618">
                        <c:v>9.4276356299999993</c:v>
                      </c:pt>
                      <c:pt idx="619">
                        <c:v>9.338050710000001</c:v>
                      </c:pt>
                      <c:pt idx="620">
                        <c:v>9.3865317300000015</c:v>
                      </c:pt>
                      <c:pt idx="621">
                        <c:v>9.5123940300000012</c:v>
                      </c:pt>
                      <c:pt idx="622">
                        <c:v>9.5638769099999994</c:v>
                      </c:pt>
                      <c:pt idx="623">
                        <c:v>9.6593870700000011</c:v>
                      </c:pt>
                      <c:pt idx="624">
                        <c:v>9.5779640700000002</c:v>
                      </c:pt>
                      <c:pt idx="625">
                        <c:v>9.8469542700000012</c:v>
                      </c:pt>
                      <c:pt idx="626">
                        <c:v>9.78593607</c:v>
                      </c:pt>
                      <c:pt idx="627">
                        <c:v>9.853507350000001</c:v>
                      </c:pt>
                      <c:pt idx="628">
                        <c:v>10.06776756</c:v>
                      </c:pt>
                      <c:pt idx="629">
                        <c:v>10.05825186</c:v>
                      </c:pt>
                      <c:pt idx="630">
                        <c:v>10.04290902</c:v>
                      </c:pt>
                      <c:pt idx="631">
                        <c:v>9.9862366500000004</c:v>
                      </c:pt>
                      <c:pt idx="632">
                        <c:v>10.065187530000001</c:v>
                      </c:pt>
                      <c:pt idx="633">
                        <c:v>10.18751823</c:v>
                      </c:pt>
                      <c:pt idx="634">
                        <c:v>10.14009669</c:v>
                      </c:pt>
                      <c:pt idx="635">
                        <c:v>10.22265765</c:v>
                      </c:pt>
                      <c:pt idx="636">
                        <c:v>10.323681029999999</c:v>
                      </c:pt>
                      <c:pt idx="637">
                        <c:v>10.21212171</c:v>
                      </c:pt>
                      <c:pt idx="638">
                        <c:v>10.291651380000001</c:v>
                      </c:pt>
                      <c:pt idx="639">
                        <c:v>10.359340380000001</c:v>
                      </c:pt>
                      <c:pt idx="640">
                        <c:v>10.365559920000001</c:v>
                      </c:pt>
                      <c:pt idx="641">
                        <c:v>10.443196260000001</c:v>
                      </c:pt>
                      <c:pt idx="642">
                        <c:v>10.48729221</c:v>
                      </c:pt>
                      <c:pt idx="643">
                        <c:v>10.653002730000001</c:v>
                      </c:pt>
                      <c:pt idx="644">
                        <c:v>10.6570935</c:v>
                      </c:pt>
                      <c:pt idx="645">
                        <c:v>10.79912268</c:v>
                      </c:pt>
                      <c:pt idx="646">
                        <c:v>10.857119400000002</c:v>
                      </c:pt>
                      <c:pt idx="647">
                        <c:v>10.646694900000002</c:v>
                      </c:pt>
                      <c:pt idx="648">
                        <c:v>10.617500340000001</c:v>
                      </c:pt>
                      <c:pt idx="649">
                        <c:v>10.828101420000001</c:v>
                      </c:pt>
                      <c:pt idx="650">
                        <c:v>10.844386020000002</c:v>
                      </c:pt>
                      <c:pt idx="651">
                        <c:v>10.693419929999999</c:v>
                      </c:pt>
                      <c:pt idx="652">
                        <c:v>10.785329819999999</c:v>
                      </c:pt>
                      <c:pt idx="653">
                        <c:v>10.883174760000001</c:v>
                      </c:pt>
                      <c:pt idx="654">
                        <c:v>10.78744878</c:v>
                      </c:pt>
                      <c:pt idx="655">
                        <c:v>10.968668910000002</c:v>
                      </c:pt>
                      <c:pt idx="656">
                        <c:v>10.990800269999999</c:v>
                      </c:pt>
                      <c:pt idx="657">
                        <c:v>10.46925162</c:v>
                      </c:pt>
                      <c:pt idx="658">
                        <c:v>9.8797196700000001</c:v>
                      </c:pt>
                      <c:pt idx="659">
                        <c:v>10.022464980000001</c:v>
                      </c:pt>
                      <c:pt idx="660">
                        <c:v>9.9226384200000002</c:v>
                      </c:pt>
                      <c:pt idx="661">
                        <c:v>9.4280868899999994</c:v>
                      </c:pt>
                      <c:pt idx="662">
                        <c:v>9.6832155600000007</c:v>
                      </c:pt>
                      <c:pt idx="663">
                        <c:v>10.054494630000001</c:v>
                      </c:pt>
                      <c:pt idx="664">
                        <c:v>9.8401068900000013</c:v>
                      </c:pt>
                      <c:pt idx="665">
                        <c:v>9.8017203600000009</c:v>
                      </c:pt>
                      <c:pt idx="666">
                        <c:v>9.7887417299999999</c:v>
                      </c:pt>
                      <c:pt idx="667">
                        <c:v>9.6311833199999999</c:v>
                      </c:pt>
                      <c:pt idx="668">
                        <c:v>9.6580725300000001</c:v>
                      </c:pt>
                      <c:pt idx="669">
                        <c:v>9.9949675500000019</c:v>
                      </c:pt>
                      <c:pt idx="670">
                        <c:v>10.23450813</c:v>
                      </c:pt>
                      <c:pt idx="671">
                        <c:v>10.398178170000001</c:v>
                      </c:pt>
                      <c:pt idx="672">
                        <c:v>10.25734581</c:v>
                      </c:pt>
                      <c:pt idx="673">
                        <c:v>10.22396238</c:v>
                      </c:pt>
                      <c:pt idx="674">
                        <c:v>10.221500069999999</c:v>
                      </c:pt>
                      <c:pt idx="675">
                        <c:v>10.365952320000002</c:v>
                      </c:pt>
                      <c:pt idx="676">
                        <c:v>10.303590150000002</c:v>
                      </c:pt>
                      <c:pt idx="677">
                        <c:v>10.13945904</c:v>
                      </c:pt>
                      <c:pt idx="678">
                        <c:v>9.9703248300000009</c:v>
                      </c:pt>
                      <c:pt idx="679">
                        <c:v>9.868663800000002</c:v>
                      </c:pt>
                      <c:pt idx="680">
                        <c:v>9.9307120500000003</c:v>
                      </c:pt>
                      <c:pt idx="681">
                        <c:v>9.8646417000000017</c:v>
                      </c:pt>
                      <c:pt idx="682">
                        <c:v>9.7256339999999994</c:v>
                      </c:pt>
                      <c:pt idx="683">
                        <c:v>9.8339167799999991</c:v>
                      </c:pt>
                      <c:pt idx="684">
                        <c:v>9.6939575100000006</c:v>
                      </c:pt>
                      <c:pt idx="685">
                        <c:v>9.6555415500000006</c:v>
                      </c:pt>
                      <c:pt idx="686">
                        <c:v>9.7640597700000011</c:v>
                      </c:pt>
                      <c:pt idx="687">
                        <c:v>9.7223967000000009</c:v>
                      </c:pt>
                      <c:pt idx="688">
                        <c:v>9.7887809699999995</c:v>
                      </c:pt>
                      <c:pt idx="689">
                        <c:v>9.8754915600000004</c:v>
                      </c:pt>
                      <c:pt idx="690">
                        <c:v>10.008740790000001</c:v>
                      </c:pt>
                      <c:pt idx="691">
                        <c:v>9.8605215000000008</c:v>
                      </c:pt>
                      <c:pt idx="692">
                        <c:v>9.8098332300000006</c:v>
                      </c:pt>
                      <c:pt idx="693">
                        <c:v>9.8346525299999996</c:v>
                      </c:pt>
                      <c:pt idx="694">
                        <c:v>9.8851053600000007</c:v>
                      </c:pt>
                      <c:pt idx="695">
                        <c:v>10.118112480000001</c:v>
                      </c:pt>
                      <c:pt idx="696">
                        <c:v>10.29874401</c:v>
                      </c:pt>
                      <c:pt idx="697">
                        <c:v>10.093783680000001</c:v>
                      </c:pt>
                      <c:pt idx="698">
                        <c:v>9.9599164200000008</c:v>
                      </c:pt>
                      <c:pt idx="699">
                        <c:v>9.9287892899999992</c:v>
                      </c:pt>
                      <c:pt idx="700">
                        <c:v>10.00506204</c:v>
                      </c:pt>
                      <c:pt idx="701">
                        <c:v>10.18318221</c:v>
                      </c:pt>
                      <c:pt idx="702">
                        <c:v>10.210424580000002</c:v>
                      </c:pt>
                      <c:pt idx="703">
                        <c:v>10.193571</c:v>
                      </c:pt>
                      <c:pt idx="704">
                        <c:v>10.0014912</c:v>
                      </c:pt>
                      <c:pt idx="705">
                        <c:v>10.000157040000001</c:v>
                      </c:pt>
                      <c:pt idx="706">
                        <c:v>10.00419876</c:v>
                      </c:pt>
                      <c:pt idx="707">
                        <c:v>9.8895689099999995</c:v>
                      </c:pt>
                      <c:pt idx="708">
                        <c:v>9.9744646499999998</c:v>
                      </c:pt>
                      <c:pt idx="709">
                        <c:v>9.9708839999999999</c:v>
                      </c:pt>
                      <c:pt idx="710">
                        <c:v>10.151505720000001</c:v>
                      </c:pt>
                      <c:pt idx="711">
                        <c:v>10.184928390000001</c:v>
                      </c:pt>
                      <c:pt idx="712">
                        <c:v>10.261485629999999</c:v>
                      </c:pt>
                      <c:pt idx="713">
                        <c:v>10.39296906</c:v>
                      </c:pt>
                      <c:pt idx="714">
                        <c:v>10.343958300000001</c:v>
                      </c:pt>
                      <c:pt idx="715">
                        <c:v>10.482926760000002</c:v>
                      </c:pt>
                      <c:pt idx="716">
                        <c:v>10.387504890000001</c:v>
                      </c:pt>
                      <c:pt idx="717">
                        <c:v>10.271737080000001</c:v>
                      </c:pt>
                      <c:pt idx="718">
                        <c:v>10.25865054</c:v>
                      </c:pt>
                      <c:pt idx="719">
                        <c:v>10.401611670000001</c:v>
                      </c:pt>
                      <c:pt idx="720">
                        <c:v>10.574149950000001</c:v>
                      </c:pt>
                      <c:pt idx="721">
                        <c:v>10.706006160000001</c:v>
                      </c:pt>
                      <c:pt idx="722">
                        <c:v>10.32549588</c:v>
                      </c:pt>
                      <c:pt idx="723">
                        <c:v>9.98004654</c:v>
                      </c:pt>
                      <c:pt idx="724">
                        <c:v>9.8918448300000001</c:v>
                      </c:pt>
                      <c:pt idx="725">
                        <c:v>9.1627067699999998</c:v>
                      </c:pt>
                      <c:pt idx="726">
                        <c:v>8.6873926500000014</c:v>
                      </c:pt>
                      <c:pt idx="727">
                        <c:v>9.6489099899999999</c:v>
                      </c:pt>
                      <c:pt idx="728">
                        <c:v>10.226051910000001</c:v>
                      </c:pt>
                      <c:pt idx="729">
                        <c:v>10.011713220000001</c:v>
                      </c:pt>
                      <c:pt idx="730">
                        <c:v>9.1658950200000007</c:v>
                      </c:pt>
                      <c:pt idx="731">
                        <c:v>8.3507821199999999</c:v>
                      </c:pt>
                      <c:pt idx="732">
                        <c:v>8.1650297700000003</c:v>
                      </c:pt>
                      <c:pt idx="733">
                        <c:v>9.3219819299999997</c:v>
                      </c:pt>
                      <c:pt idx="734">
                        <c:v>10.182632849999999</c:v>
                      </c:pt>
                      <c:pt idx="735">
                        <c:v>9.949321620000001</c:v>
                      </c:pt>
                      <c:pt idx="736">
                        <c:v>9.9618391800000019</c:v>
                      </c:pt>
                      <c:pt idx="737">
                        <c:v>10.00321776</c:v>
                      </c:pt>
                      <c:pt idx="738">
                        <c:v>10.302295230000002</c:v>
                      </c:pt>
                      <c:pt idx="739">
                        <c:v>10.13339646</c:v>
                      </c:pt>
                      <c:pt idx="740">
                        <c:v>10.034276220000001</c:v>
                      </c:pt>
                      <c:pt idx="741">
                        <c:v>9.8660935799999994</c:v>
                      </c:pt>
                      <c:pt idx="742">
                        <c:v>10.046705490000001</c:v>
                      </c:pt>
                      <c:pt idx="743">
                        <c:v>10.191373559999999</c:v>
                      </c:pt>
                      <c:pt idx="744">
                        <c:v>10.333324259999999</c:v>
                      </c:pt>
                      <c:pt idx="745">
                        <c:v>10.333353690000001</c:v>
                      </c:pt>
                      <c:pt idx="746">
                        <c:v>10.242483660000001</c:v>
                      </c:pt>
                      <c:pt idx="747">
                        <c:v>10.081658520000001</c:v>
                      </c:pt>
                      <c:pt idx="748">
                        <c:v>10.04351724</c:v>
                      </c:pt>
                      <c:pt idx="749">
                        <c:v>10.179993960000001</c:v>
                      </c:pt>
                      <c:pt idx="750">
                        <c:v>10.255089510000001</c:v>
                      </c:pt>
                      <c:pt idx="751">
                        <c:v>10.28690334</c:v>
                      </c:pt>
                      <c:pt idx="752">
                        <c:v>9.8841047400000015</c:v>
                      </c:pt>
                      <c:pt idx="753">
                        <c:v>10.149435810000002</c:v>
                      </c:pt>
                      <c:pt idx="754">
                        <c:v>10.59547689</c:v>
                      </c:pt>
                      <c:pt idx="755">
                        <c:v>10.583861850000002</c:v>
                      </c:pt>
                      <c:pt idx="756">
                        <c:v>10.436770709999999</c:v>
                      </c:pt>
                      <c:pt idx="757">
                        <c:v>10.430158770000002</c:v>
                      </c:pt>
                      <c:pt idx="758">
                        <c:v>10.652070780000001</c:v>
                      </c:pt>
                      <c:pt idx="759">
                        <c:v>10.8045378</c:v>
                      </c:pt>
                      <c:pt idx="760">
                        <c:v>10.661203890000001</c:v>
                      </c:pt>
                      <c:pt idx="761">
                        <c:v>10.528366680000001</c:v>
                      </c:pt>
                      <c:pt idx="762">
                        <c:v>10.474244910000001</c:v>
                      </c:pt>
                      <c:pt idx="763">
                        <c:v>10.055809170000002</c:v>
                      </c:pt>
                      <c:pt idx="764">
                        <c:v>9.9435827700000008</c:v>
                      </c:pt>
                      <c:pt idx="765">
                        <c:v>9.8954352900000018</c:v>
                      </c:pt>
                      <c:pt idx="766">
                        <c:v>9.8231257800000016</c:v>
                      </c:pt>
                      <c:pt idx="767">
                        <c:v>10.066609979999999</c:v>
                      </c:pt>
                      <c:pt idx="768">
                        <c:v>10.177659179999999</c:v>
                      </c:pt>
                      <c:pt idx="769">
                        <c:v>10.29533994</c:v>
                      </c:pt>
                      <c:pt idx="770">
                        <c:v>10.351551240000001</c:v>
                      </c:pt>
                      <c:pt idx="771">
                        <c:v>10.350609479999999</c:v>
                      </c:pt>
                      <c:pt idx="772">
                        <c:v>10.219047570000001</c:v>
                      </c:pt>
                      <c:pt idx="773">
                        <c:v>10.015097670000001</c:v>
                      </c:pt>
                      <c:pt idx="774">
                        <c:v>9.8357708699999993</c:v>
                      </c:pt>
                      <c:pt idx="775">
                        <c:v>10.21224924</c:v>
                      </c:pt>
                      <c:pt idx="776">
                        <c:v>10.339740000000001</c:v>
                      </c:pt>
                      <c:pt idx="777">
                        <c:v>9.9040680900000009</c:v>
                      </c:pt>
                      <c:pt idx="778">
                        <c:v>8.4198347099999999</c:v>
                      </c:pt>
                      <c:pt idx="779">
                        <c:v>8.3772691200000011</c:v>
                      </c:pt>
                      <c:pt idx="780">
                        <c:v>9.6576212699999999</c:v>
                      </c:pt>
                      <c:pt idx="781">
                        <c:v>10.219685220000001</c:v>
                      </c:pt>
                      <c:pt idx="782">
                        <c:v>9.9342240300000011</c:v>
                      </c:pt>
                      <c:pt idx="783">
                        <c:v>9.7558389900000009</c:v>
                      </c:pt>
                      <c:pt idx="784">
                        <c:v>9.6542171999999997</c:v>
                      </c:pt>
                      <c:pt idx="785">
                        <c:v>9.9669992399999998</c:v>
                      </c:pt>
                      <c:pt idx="786">
                        <c:v>10.044203939999999</c:v>
                      </c:pt>
                      <c:pt idx="787">
                        <c:v>10.101612059999999</c:v>
                      </c:pt>
                      <c:pt idx="788">
                        <c:v>9.8052127200000001</c:v>
                      </c:pt>
                      <c:pt idx="789">
                        <c:v>9.347380020000001</c:v>
                      </c:pt>
                      <c:pt idx="790">
                        <c:v>9.3865513499999995</c:v>
                      </c:pt>
                      <c:pt idx="791">
                        <c:v>9.6852854700000002</c:v>
                      </c:pt>
                      <c:pt idx="792">
                        <c:v>9.79417647</c:v>
                      </c:pt>
                      <c:pt idx="793">
                        <c:v>9.6328608300000003</c:v>
                      </c:pt>
                      <c:pt idx="794">
                        <c:v>9.2492211600000012</c:v>
                      </c:pt>
                      <c:pt idx="795">
                        <c:v>9.1645314300000003</c:v>
                      </c:pt>
                      <c:pt idx="796">
                        <c:v>9.7469609399999992</c:v>
                      </c:pt>
                      <c:pt idx="797">
                        <c:v>9.6055596000000012</c:v>
                      </c:pt>
                      <c:pt idx="798">
                        <c:v>9.6997061700000007</c:v>
                      </c:pt>
                      <c:pt idx="799">
                        <c:v>9.6933198600000008</c:v>
                      </c:pt>
                      <c:pt idx="800">
                        <c:v>9.1144317600000004</c:v>
                      </c:pt>
                      <c:pt idx="801">
                        <c:v>8.7379828200000009</c:v>
                      </c:pt>
                      <c:pt idx="802">
                        <c:v>9.2125710000000005</c:v>
                      </c:pt>
                      <c:pt idx="803">
                        <c:v>9.5151015900000004</c:v>
                      </c:pt>
                      <c:pt idx="804">
                        <c:v>9.1302552900000009</c:v>
                      </c:pt>
                      <c:pt idx="805">
                        <c:v>8.8403894100000002</c:v>
                      </c:pt>
                      <c:pt idx="806">
                        <c:v>9.1124697600000015</c:v>
                      </c:pt>
                      <c:pt idx="807">
                        <c:v>9.2020644899999997</c:v>
                      </c:pt>
                      <c:pt idx="808">
                        <c:v>9.2516148000000005</c:v>
                      </c:pt>
                      <c:pt idx="809">
                        <c:v>9.2468079000000003</c:v>
                      </c:pt>
                      <c:pt idx="810">
                        <c:v>9.3799688400000001</c:v>
                      </c:pt>
                      <c:pt idx="811">
                        <c:v>9.4918518900000013</c:v>
                      </c:pt>
                      <c:pt idx="812">
                        <c:v>9.4318539300000008</c:v>
                      </c:pt>
                      <c:pt idx="813">
                        <c:v>9.39382056</c:v>
                      </c:pt>
                      <c:pt idx="814">
                        <c:v>9.48900699</c:v>
                      </c:pt>
                      <c:pt idx="815">
                        <c:v>9.5910309900000001</c:v>
                      </c:pt>
                      <c:pt idx="816">
                        <c:v>9.4785789600000001</c:v>
                      </c:pt>
                      <c:pt idx="817">
                        <c:v>9.4572029700000009</c:v>
                      </c:pt>
                      <c:pt idx="818">
                        <c:v>9.6222660300000005</c:v>
                      </c:pt>
                      <c:pt idx="819">
                        <c:v>9.859795560000002</c:v>
                      </c:pt>
                      <c:pt idx="820">
                        <c:v>9.7385047200000017</c:v>
                      </c:pt>
                      <c:pt idx="821">
                        <c:v>9.7268406300000017</c:v>
                      </c:pt>
                      <c:pt idx="822">
                        <c:v>9.9025769700000001</c:v>
                      </c:pt>
                      <c:pt idx="823">
                        <c:v>9.9023219100000013</c:v>
                      </c:pt>
                      <c:pt idx="824">
                        <c:v>9.8155426499999994</c:v>
                      </c:pt>
                      <c:pt idx="825">
                        <c:v>9.8012789100000006</c:v>
                      </c:pt>
                      <c:pt idx="826">
                        <c:v>10.020434310000002</c:v>
                      </c:pt>
                      <c:pt idx="827">
                        <c:v>10.07494848</c:v>
                      </c:pt>
                      <c:pt idx="828">
                        <c:v>10.26995166</c:v>
                      </c:pt>
                      <c:pt idx="829">
                        <c:v>10.33175466</c:v>
                      </c:pt>
                      <c:pt idx="830">
                        <c:v>10.35442557</c:v>
                      </c:pt>
                      <c:pt idx="831">
                        <c:v>10.385699850000002</c:v>
                      </c:pt>
                      <c:pt idx="832">
                        <c:v>10.240413750000002</c:v>
                      </c:pt>
                      <c:pt idx="833">
                        <c:v>10.184516369999999</c:v>
                      </c:pt>
                      <c:pt idx="834">
                        <c:v>10.145256750000001</c:v>
                      </c:pt>
                      <c:pt idx="835">
                        <c:v>10.299764250000001</c:v>
                      </c:pt>
                      <c:pt idx="836">
                        <c:v>10.324338300000001</c:v>
                      </c:pt>
                      <c:pt idx="837">
                        <c:v>10.279388879999999</c:v>
                      </c:pt>
                      <c:pt idx="838">
                        <c:v>10.243925730000001</c:v>
                      </c:pt>
                      <c:pt idx="839">
                        <c:v>10.261603350000001</c:v>
                      </c:pt>
                      <c:pt idx="840">
                        <c:v>10.151486100000001</c:v>
                      </c:pt>
                      <c:pt idx="841">
                        <c:v>10.210758120000001</c:v>
                      </c:pt>
                      <c:pt idx="842">
                        <c:v>10.16886942</c:v>
                      </c:pt>
                      <c:pt idx="843">
                        <c:v>10.04020146</c:v>
                      </c:pt>
                      <c:pt idx="844">
                        <c:v>10.07010234</c:v>
                      </c:pt>
                      <c:pt idx="845">
                        <c:v>10.26749916</c:v>
                      </c:pt>
                      <c:pt idx="846">
                        <c:v>10.19753424</c:v>
                      </c:pt>
                      <c:pt idx="847">
                        <c:v>10.102514579999999</c:v>
                      </c:pt>
                      <c:pt idx="848">
                        <c:v>9.9314576100000007</c:v>
                      </c:pt>
                      <c:pt idx="849">
                        <c:v>9.8945425800000013</c:v>
                      </c:pt>
                      <c:pt idx="850">
                        <c:v>9.9343123200000001</c:v>
                      </c:pt>
                      <c:pt idx="851">
                        <c:v>9.9550016100000001</c:v>
                      </c:pt>
                      <c:pt idx="852">
                        <c:v>9.9088455599999996</c:v>
                      </c:pt>
                      <c:pt idx="853">
                        <c:v>9.9523234800000004</c:v>
                      </c:pt>
                      <c:pt idx="854">
                        <c:v>9.7948337399999996</c:v>
                      </c:pt>
                      <c:pt idx="855">
                        <c:v>9.7426641600000004</c:v>
                      </c:pt>
                      <c:pt idx="856">
                        <c:v>9.5469448500000009</c:v>
                      </c:pt>
                      <c:pt idx="857">
                        <c:v>9.6386094900000003</c:v>
                      </c:pt>
                      <c:pt idx="858">
                        <c:v>9.6449075100000012</c:v>
                      </c:pt>
                      <c:pt idx="859">
                        <c:v>9.6237277199999998</c:v>
                      </c:pt>
                      <c:pt idx="860">
                        <c:v>9.9609170400000018</c:v>
                      </c:pt>
                      <c:pt idx="861">
                        <c:v>9.9215985600000014</c:v>
                      </c:pt>
                      <c:pt idx="862">
                        <c:v>10.081079730000001</c:v>
                      </c:pt>
                      <c:pt idx="863">
                        <c:v>9.9295348499999996</c:v>
                      </c:pt>
                      <c:pt idx="864">
                        <c:v>9.7699850099999992</c:v>
                      </c:pt>
                      <c:pt idx="865">
                        <c:v>9.5859297899999998</c:v>
                      </c:pt>
                      <c:pt idx="866">
                        <c:v>9.7843174200000007</c:v>
                      </c:pt>
                      <c:pt idx="867">
                        <c:v>9.8679869100000008</c:v>
                      </c:pt>
                      <c:pt idx="868">
                        <c:v>9.7032181499999997</c:v>
                      </c:pt>
                      <c:pt idx="869">
                        <c:v>9.6923290500000014</c:v>
                      </c:pt>
                      <c:pt idx="870">
                        <c:v>10.15877493</c:v>
                      </c:pt>
                      <c:pt idx="871">
                        <c:v>9.8152581600000008</c:v>
                      </c:pt>
                      <c:pt idx="872">
                        <c:v>9.8307873900000011</c:v>
                      </c:pt>
                      <c:pt idx="873">
                        <c:v>9.8471406600000009</c:v>
                      </c:pt>
                      <c:pt idx="874">
                        <c:v>9.82544094</c:v>
                      </c:pt>
                      <c:pt idx="875">
                        <c:v>9.8980447500000004</c:v>
                      </c:pt>
                      <c:pt idx="876">
                        <c:v>9.9855793800000008</c:v>
                      </c:pt>
                      <c:pt idx="877">
                        <c:v>9.9461529899999999</c:v>
                      </c:pt>
                      <c:pt idx="878">
                        <c:v>10.017314730000001</c:v>
                      </c:pt>
                      <c:pt idx="879">
                        <c:v>9.9769956300000011</c:v>
                      </c:pt>
                      <c:pt idx="880">
                        <c:v>10.20686355</c:v>
                      </c:pt>
                      <c:pt idx="881">
                        <c:v>10.18581129</c:v>
                      </c:pt>
                      <c:pt idx="882">
                        <c:v>10.147650390000001</c:v>
                      </c:pt>
                      <c:pt idx="883">
                        <c:v>10.226640509999999</c:v>
                      </c:pt>
                      <c:pt idx="884">
                        <c:v>10.14185268</c:v>
                      </c:pt>
                      <c:pt idx="885">
                        <c:v>9.156536280000001</c:v>
                      </c:pt>
                      <c:pt idx="886">
                        <c:v>10.158696450000001</c:v>
                      </c:pt>
                      <c:pt idx="887">
                        <c:v>9.8718520500000011</c:v>
                      </c:pt>
                      <c:pt idx="888">
                        <c:v>9.9113274900000015</c:v>
                      </c:pt>
                      <c:pt idx="889">
                        <c:v>10.104054750000001</c:v>
                      </c:pt>
                      <c:pt idx="890">
                        <c:v>9.9417973500000016</c:v>
                      </c:pt>
                      <c:pt idx="891">
                        <c:v>9.9723947400000004</c:v>
                      </c:pt>
                      <c:pt idx="892">
                        <c:v>9.7294599000000002</c:v>
                      </c:pt>
                      <c:pt idx="893">
                        <c:v>9.7498843199999996</c:v>
                      </c:pt>
                      <c:pt idx="894">
                        <c:v>9.7086038400000003</c:v>
                      </c:pt>
                      <c:pt idx="895">
                        <c:v>9.7591645800000002</c:v>
                      </c:pt>
                      <c:pt idx="896">
                        <c:v>10.149651630000001</c:v>
                      </c:pt>
                      <c:pt idx="897">
                        <c:v>10.28004615</c:v>
                      </c:pt>
                      <c:pt idx="898">
                        <c:v>10.25406927</c:v>
                      </c:pt>
                      <c:pt idx="899">
                        <c:v>10.31277231</c:v>
                      </c:pt>
                      <c:pt idx="900">
                        <c:v>10.233321120000001</c:v>
                      </c:pt>
                      <c:pt idx="901">
                        <c:v>10.095402330000001</c:v>
                      </c:pt>
                      <c:pt idx="902">
                        <c:v>10.04130999</c:v>
                      </c:pt>
                      <c:pt idx="903">
                        <c:v>9.64034586</c:v>
                      </c:pt>
                      <c:pt idx="904">
                        <c:v>9.6162328800000001</c:v>
                      </c:pt>
                      <c:pt idx="905">
                        <c:v>9.87241122</c:v>
                      </c:pt>
                      <c:pt idx="906">
                        <c:v>9.7392895199999998</c:v>
                      </c:pt>
                      <c:pt idx="907">
                        <c:v>9.2776505399999998</c:v>
                      </c:pt>
                      <c:pt idx="908">
                        <c:v>10.10119023</c:v>
                      </c:pt>
                      <c:pt idx="909">
                        <c:v>9.94412232</c:v>
                      </c:pt>
                      <c:pt idx="910">
                        <c:v>10.360497960000002</c:v>
                      </c:pt>
                      <c:pt idx="911">
                        <c:v>10.634089050000002</c:v>
                      </c:pt>
                      <c:pt idx="912">
                        <c:v>10.423429109999999</c:v>
                      </c:pt>
                      <c:pt idx="913">
                        <c:v>10.21708557</c:v>
                      </c:pt>
                      <c:pt idx="914">
                        <c:v>5.2237563300000005</c:v>
                      </c:pt>
                      <c:pt idx="915">
                        <c:v>5.7077719200000008</c:v>
                      </c:pt>
                      <c:pt idx="916">
                        <c:v>6.0113227499999997</c:v>
                      </c:pt>
                      <c:pt idx="917">
                        <c:v>8.3172515400000009</c:v>
                      </c:pt>
                      <c:pt idx="918">
                        <c:v>8.6845771799999998</c:v>
                      </c:pt>
                      <c:pt idx="919">
                        <c:v>8.7082094699999999</c:v>
                      </c:pt>
                      <c:pt idx="920">
                        <c:v>8.4660005700000003</c:v>
                      </c:pt>
                      <c:pt idx="921">
                        <c:v>8.6346835199999994</c:v>
                      </c:pt>
                      <c:pt idx="922">
                        <c:v>9.1334631599999998</c:v>
                      </c:pt>
                      <c:pt idx="923">
                        <c:v>9.0358929000000003</c:v>
                      </c:pt>
                      <c:pt idx="924">
                        <c:v>9.5394205799999998</c:v>
                      </c:pt>
                      <c:pt idx="925">
                        <c:v>9.7253691300000007</c:v>
                      </c:pt>
                      <c:pt idx="926">
                        <c:v>9.7489719899999994</c:v>
                      </c:pt>
                      <c:pt idx="927">
                        <c:v>10.117003950000001</c:v>
                      </c:pt>
                      <c:pt idx="928">
                        <c:v>10.31428305</c:v>
                      </c:pt>
                      <c:pt idx="929">
                        <c:v>10.714717440000001</c:v>
                      </c:pt>
                      <c:pt idx="930">
                        <c:v>11.369417220000001</c:v>
                      </c:pt>
                      <c:pt idx="931">
                        <c:v>11.411070480000001</c:v>
                      </c:pt>
                      <c:pt idx="932">
                        <c:v>11.471509890000002</c:v>
                      </c:pt>
                      <c:pt idx="933">
                        <c:v>11.196417870000001</c:v>
                      </c:pt>
                      <c:pt idx="934">
                        <c:v>12.296491650000002</c:v>
                      </c:pt>
                      <c:pt idx="935">
                        <c:v>9.1291663800000009</c:v>
                      </c:pt>
                      <c:pt idx="936">
                        <c:v>8.8282348200000005</c:v>
                      </c:pt>
                      <c:pt idx="937">
                        <c:v>11.402751600000002</c:v>
                      </c:pt>
                      <c:pt idx="938">
                        <c:v>9.8326512899999994</c:v>
                      </c:pt>
                      <c:pt idx="939">
                        <c:v>9.8513393399999991</c:v>
                      </c:pt>
                      <c:pt idx="940">
                        <c:v>9.836555670000001</c:v>
                      </c:pt>
                      <c:pt idx="941">
                        <c:v>9.863768610000001</c:v>
                      </c:pt>
                      <c:pt idx="942">
                        <c:v>9.8877834900000021</c:v>
                      </c:pt>
                      <c:pt idx="943">
                        <c:v>9.9110920500000006</c:v>
                      </c:pt>
                      <c:pt idx="944">
                        <c:v>9.8684774100000023</c:v>
                      </c:pt>
                      <c:pt idx="945">
                        <c:v>9.8495931599999995</c:v>
                      </c:pt>
                      <c:pt idx="946">
                        <c:v>9.8498972700000014</c:v>
                      </c:pt>
                      <c:pt idx="947">
                        <c:v>9.8509077000000005</c:v>
                      </c:pt>
                      <c:pt idx="948">
                        <c:v>9.8471112300000012</c:v>
                      </c:pt>
                      <c:pt idx="949">
                        <c:v>9.8484748199999999</c:v>
                      </c:pt>
                      <c:pt idx="950">
                        <c:v>9.8505054900000015</c:v>
                      </c:pt>
                      <c:pt idx="951">
                        <c:v>9.8506918800000012</c:v>
                      </c:pt>
                      <c:pt idx="952">
                        <c:v>9.8507311200000007</c:v>
                      </c:pt>
                      <c:pt idx="953">
                        <c:v>9.7725748499999998</c:v>
                      </c:pt>
                      <c:pt idx="954">
                        <c:v>9.8347015800000008</c:v>
                      </c:pt>
                      <c:pt idx="955">
                        <c:v>9.831748769999999</c:v>
                      </c:pt>
                      <c:pt idx="956">
                        <c:v>9.8493479100000005</c:v>
                      </c:pt>
                      <c:pt idx="957">
                        <c:v>9.8503191000000019</c:v>
                      </c:pt>
                      <c:pt idx="958">
                        <c:v>9.8506035899999986</c:v>
                      </c:pt>
                      <c:pt idx="959">
                        <c:v>9.8504466300000022</c:v>
                      </c:pt>
                      <c:pt idx="960">
                        <c:v>9.8506624500000015</c:v>
                      </c:pt>
                      <c:pt idx="961">
                        <c:v>9.8507703600000003</c:v>
                      </c:pt>
                      <c:pt idx="962">
                        <c:v>9.869527080000001</c:v>
                      </c:pt>
                      <c:pt idx="963">
                        <c:v>9.8855860500000006</c:v>
                      </c:pt>
                      <c:pt idx="964">
                        <c:v>9.8780421600000015</c:v>
                      </c:pt>
                      <c:pt idx="965">
                        <c:v>9.8347113900000007</c:v>
                      </c:pt>
                      <c:pt idx="966">
                        <c:v>9.8314937100000002</c:v>
                      </c:pt>
                      <c:pt idx="967">
                        <c:v>9.8516728800000006</c:v>
                      </c:pt>
                      <c:pt idx="968">
                        <c:v>9.8506820699999995</c:v>
                      </c:pt>
                      <c:pt idx="969">
                        <c:v>9.8486219700000017</c:v>
                      </c:pt>
                      <c:pt idx="970">
                        <c:v>9.8474643900000007</c:v>
                      </c:pt>
                      <c:pt idx="971">
                        <c:v>9.8481608999999999</c:v>
                      </c:pt>
                      <c:pt idx="972">
                        <c:v>9.8512510500000001</c:v>
                      </c:pt>
                      <c:pt idx="973">
                        <c:v>9.8508782700000008</c:v>
                      </c:pt>
                      <c:pt idx="974">
                        <c:v>9.7651879200000007</c:v>
                      </c:pt>
                      <c:pt idx="975">
                        <c:v>9.8410682699999992</c:v>
                      </c:pt>
                      <c:pt idx="976">
                        <c:v>9.8564699700000009</c:v>
                      </c:pt>
                      <c:pt idx="977">
                        <c:v>9.8452571400000011</c:v>
                      </c:pt>
                      <c:pt idx="978">
                        <c:v>9.8506722599999996</c:v>
                      </c:pt>
                      <c:pt idx="979">
                        <c:v>9.8441682299999993</c:v>
                      </c:pt>
                      <c:pt idx="980">
                        <c:v>9.8744909400000012</c:v>
                      </c:pt>
                      <c:pt idx="981">
                        <c:v>9.8535171600000009</c:v>
                      </c:pt>
                      <c:pt idx="982">
                        <c:v>9.8458555499999996</c:v>
                      </c:pt>
                      <c:pt idx="983">
                        <c:v>9.8484453900000002</c:v>
                      </c:pt>
                      <c:pt idx="984">
                        <c:v>9.851015610000001</c:v>
                      </c:pt>
                      <c:pt idx="985">
                        <c:v>9.7815608100000002</c:v>
                      </c:pt>
                      <c:pt idx="986">
                        <c:v>9.7753412700000002</c:v>
                      </c:pt>
                      <c:pt idx="987">
                        <c:v>9.8467776899999997</c:v>
                      </c:pt>
                      <c:pt idx="988">
                        <c:v>9.8604037800000022</c:v>
                      </c:pt>
                      <c:pt idx="989">
                        <c:v>9.8132569200000006</c:v>
                      </c:pt>
                      <c:pt idx="990">
                        <c:v>9.8471602799999989</c:v>
                      </c:pt>
                      <c:pt idx="991">
                        <c:v>9.8423141399999992</c:v>
                      </c:pt>
                      <c:pt idx="992">
                        <c:v>9.8506526399999998</c:v>
                      </c:pt>
                      <c:pt idx="993">
                        <c:v>9.8523595800000017</c:v>
                      </c:pt>
                      <c:pt idx="994">
                        <c:v>9.851172570000001</c:v>
                      </c:pt>
                      <c:pt idx="995">
                        <c:v>9.77924565</c:v>
                      </c:pt>
                      <c:pt idx="996">
                        <c:v>9.7767931500000014</c:v>
                      </c:pt>
                      <c:pt idx="997">
                        <c:v>9.801867510000001</c:v>
                      </c:pt>
                      <c:pt idx="998">
                        <c:v>9.8538997500000001</c:v>
                      </c:pt>
                      <c:pt idx="999">
                        <c:v>9.8468954100000001</c:v>
                      </c:pt>
                      <c:pt idx="1000">
                        <c:v>9.8491026600000016</c:v>
                      </c:pt>
                      <c:pt idx="1001">
                        <c:v>9.8509175100000004</c:v>
                      </c:pt>
                      <c:pt idx="1002">
                        <c:v>9.8672021099999991</c:v>
                      </c:pt>
                      <c:pt idx="1003">
                        <c:v>9.85654845</c:v>
                      </c:pt>
                      <c:pt idx="1004">
                        <c:v>9.8449726500000008</c:v>
                      </c:pt>
                      <c:pt idx="1005">
                        <c:v>9.8483472899999995</c:v>
                      </c:pt>
                      <c:pt idx="1006">
                        <c:v>9.851820029999999</c:v>
                      </c:pt>
                      <c:pt idx="1007">
                        <c:v>9.85001499</c:v>
                      </c:pt>
                      <c:pt idx="1008">
                        <c:v>9.8487887399999998</c:v>
                      </c:pt>
                      <c:pt idx="1009">
                        <c:v>9.866015100000002</c:v>
                      </c:pt>
                      <c:pt idx="1010">
                        <c:v>9.8563816800000019</c:v>
                      </c:pt>
                      <c:pt idx="1011">
                        <c:v>9.8486219700000017</c:v>
                      </c:pt>
                      <c:pt idx="1012">
                        <c:v>9.8281681200000008</c:v>
                      </c:pt>
                      <c:pt idx="1013">
                        <c:v>9.8438935500000007</c:v>
                      </c:pt>
                      <c:pt idx="1014">
                        <c:v>9.8529874200000016</c:v>
                      </c:pt>
                      <c:pt idx="1015">
                        <c:v>9.8332300799999999</c:v>
                      </c:pt>
                      <c:pt idx="1016">
                        <c:v>9.8224292699999989</c:v>
                      </c:pt>
                      <c:pt idx="1017">
                        <c:v>9.8020146600000011</c:v>
                      </c:pt>
                      <c:pt idx="1018">
                        <c:v>9.8685460799999998</c:v>
                      </c:pt>
                      <c:pt idx="1019">
                        <c:v>9.8204770800000016</c:v>
                      </c:pt>
                      <c:pt idx="1020">
                        <c:v>9.8643474000000015</c:v>
                      </c:pt>
                      <c:pt idx="1021">
                        <c:v>9.8534386800000018</c:v>
                      </c:pt>
                      <c:pt idx="1022">
                        <c:v>9.8485925400000021</c:v>
                      </c:pt>
                      <c:pt idx="1023">
                        <c:v>9.8493871500000019</c:v>
                      </c:pt>
                      <c:pt idx="1024">
                        <c:v>9.8507997899999999</c:v>
                      </c:pt>
                      <c:pt idx="1025">
                        <c:v>9.850574159999999</c:v>
                      </c:pt>
                      <c:pt idx="1026">
                        <c:v>9.8506035899999986</c:v>
                      </c:pt>
                      <c:pt idx="1027">
                        <c:v>9.8507507400000005</c:v>
                      </c:pt>
                      <c:pt idx="1028">
                        <c:v>9.8507311200000007</c:v>
                      </c:pt>
                      <c:pt idx="1029">
                        <c:v>9.8508488400000012</c:v>
                      </c:pt>
                      <c:pt idx="1030">
                        <c:v>9.8507703600000003</c:v>
                      </c:pt>
                      <c:pt idx="1031">
                        <c:v>9.8507016899999993</c:v>
                      </c:pt>
                      <c:pt idx="1032">
                        <c:v>9.850711500000001</c:v>
                      </c:pt>
                      <c:pt idx="1033">
                        <c:v>9.850711500000001</c:v>
                      </c:pt>
                      <c:pt idx="1034">
                        <c:v>9.8501523300000002</c:v>
                      </c:pt>
                      <c:pt idx="1035">
                        <c:v>9.8506526399999998</c:v>
                      </c:pt>
                      <c:pt idx="1036">
                        <c:v>9.8509175100000004</c:v>
                      </c:pt>
                      <c:pt idx="1037">
                        <c:v>9.8506526399999998</c:v>
                      </c:pt>
                      <c:pt idx="1038">
                        <c:v>9.8507409300000006</c:v>
                      </c:pt>
                      <c:pt idx="1039">
                        <c:v>9.8501032800000008</c:v>
                      </c:pt>
                      <c:pt idx="1040">
                        <c:v>9.8505839700000006</c:v>
                      </c:pt>
                      <c:pt idx="1041">
                        <c:v>9.8509371300000002</c:v>
                      </c:pt>
                      <c:pt idx="1042">
                        <c:v>9.8507409300000006</c:v>
                      </c:pt>
                      <c:pt idx="1043">
                        <c:v>9.8507997899999999</c:v>
                      </c:pt>
                      <c:pt idx="1044">
                        <c:v>9.8507605500000004</c:v>
                      </c:pt>
                      <c:pt idx="1045">
                        <c:v>9.8502798600000006</c:v>
                      </c:pt>
                      <c:pt idx="1046">
                        <c:v>9.851084280000002</c:v>
                      </c:pt>
                      <c:pt idx="1047">
                        <c:v>9.8503877699999993</c:v>
                      </c:pt>
                      <c:pt idx="1048">
                        <c:v>9.8494950600000006</c:v>
                      </c:pt>
                      <c:pt idx="1049">
                        <c:v>9.8488279799999994</c:v>
                      </c:pt>
                      <c:pt idx="1050">
                        <c:v>9.8508684599999992</c:v>
                      </c:pt>
                      <c:pt idx="1051">
                        <c:v>9.8510646600000005</c:v>
                      </c:pt>
                      <c:pt idx="1052">
                        <c:v>9.8487495000000003</c:v>
                      </c:pt>
                      <c:pt idx="1053">
                        <c:v>9.8509861800000014</c:v>
                      </c:pt>
                      <c:pt idx="1054">
                        <c:v>9.8509371300000002</c:v>
                      </c:pt>
                      <c:pt idx="1055">
                        <c:v>9.8506330200000018</c:v>
                      </c:pt>
                      <c:pt idx="1056">
                        <c:v>9.850711500000001</c:v>
                      </c:pt>
                      <c:pt idx="1057">
                        <c:v>9.8342110799999993</c:v>
                      </c:pt>
                      <c:pt idx="1058">
                        <c:v>9.8638765200000016</c:v>
                      </c:pt>
                      <c:pt idx="1059">
                        <c:v>9.8529776099999999</c:v>
                      </c:pt>
                      <c:pt idx="1060">
                        <c:v>9.8494754400000009</c:v>
                      </c:pt>
                      <c:pt idx="1061">
                        <c:v>9.8502602400000008</c:v>
                      </c:pt>
                      <c:pt idx="1062">
                        <c:v>9.8509959899999995</c:v>
                      </c:pt>
                      <c:pt idx="1063">
                        <c:v>9.8483472899999995</c:v>
                      </c:pt>
                      <c:pt idx="1064">
                        <c:v>9.8322687000000002</c:v>
                      </c:pt>
                      <c:pt idx="1065">
                        <c:v>9.7858379700000011</c:v>
                      </c:pt>
                      <c:pt idx="1066">
                        <c:v>9.8669961000000015</c:v>
                      </c:pt>
                      <c:pt idx="1067">
                        <c:v>9.8464931999999994</c:v>
                      </c:pt>
                      <c:pt idx="1068">
                        <c:v>9.8489751300000012</c:v>
                      </c:pt>
                      <c:pt idx="1069">
                        <c:v>9.8510450400000007</c:v>
                      </c:pt>
                      <c:pt idx="1070">
                        <c:v>9.8513099099999994</c:v>
                      </c:pt>
                      <c:pt idx="1071">
                        <c:v>9.8503681500000013</c:v>
                      </c:pt>
                      <c:pt idx="1072">
                        <c:v>9.8476213500000007</c:v>
                      </c:pt>
                      <c:pt idx="1073">
                        <c:v>9.850417199999999</c:v>
                      </c:pt>
                      <c:pt idx="1074">
                        <c:v>9.8506232100000002</c:v>
                      </c:pt>
                      <c:pt idx="1075">
                        <c:v>9.8506918800000012</c:v>
                      </c:pt>
                      <c:pt idx="1076">
                        <c:v>9.8506820699999995</c:v>
                      </c:pt>
                      <c:pt idx="1077">
                        <c:v>9.8508488400000012</c:v>
                      </c:pt>
                      <c:pt idx="1078">
                        <c:v>9.8508390299999995</c:v>
                      </c:pt>
                      <c:pt idx="1079">
                        <c:v>9.8354863800000008</c:v>
                      </c:pt>
                      <c:pt idx="1080">
                        <c:v>9.7665122699999998</c:v>
                      </c:pt>
                      <c:pt idx="1081">
                        <c:v>9.7670616300000006</c:v>
                      </c:pt>
                      <c:pt idx="1082">
                        <c:v>9.8590205700000002</c:v>
                      </c:pt>
                      <c:pt idx="1083">
                        <c:v>9.8490536100000003</c:v>
                      </c:pt>
                      <c:pt idx="1084">
                        <c:v>9.8495441100000001</c:v>
                      </c:pt>
                      <c:pt idx="1085">
                        <c:v>9.8497206899999998</c:v>
                      </c:pt>
                      <c:pt idx="1086">
                        <c:v>9.8515061100000008</c:v>
                      </c:pt>
                      <c:pt idx="1087">
                        <c:v>9.8506526399999998</c:v>
                      </c:pt>
                      <c:pt idx="1088">
                        <c:v>9.8500934700000009</c:v>
                      </c:pt>
                      <c:pt idx="1089">
                        <c:v>9.8473172399999989</c:v>
                      </c:pt>
                      <c:pt idx="1090">
                        <c:v>9.7623135899999998</c:v>
                      </c:pt>
                      <c:pt idx="1091">
                        <c:v>9.8482590000000005</c:v>
                      </c:pt>
                      <c:pt idx="1092">
                        <c:v>9.8416470599999997</c:v>
                      </c:pt>
                      <c:pt idx="1093">
                        <c:v>9.8486219700000017</c:v>
                      </c:pt>
                      <c:pt idx="1094">
                        <c:v>9.8318664900000012</c:v>
                      </c:pt>
                      <c:pt idx="1095">
                        <c:v>9.7725454200000001</c:v>
                      </c:pt>
                      <c:pt idx="1096">
                        <c:v>9.7986302100000007</c:v>
                      </c:pt>
                      <c:pt idx="1097">
                        <c:v>9.8402736599999994</c:v>
                      </c:pt>
                      <c:pt idx="1098">
                        <c:v>9.8614534499999991</c:v>
                      </c:pt>
                      <c:pt idx="1099">
                        <c:v>9.8406366300000006</c:v>
                      </c:pt>
                      <c:pt idx="1100">
                        <c:v>9.7838661600000005</c:v>
                      </c:pt>
                      <c:pt idx="1101">
                        <c:v>9.7787257200000006</c:v>
                      </c:pt>
                      <c:pt idx="1102">
                        <c:v>9.8375268600000005</c:v>
                      </c:pt>
                      <c:pt idx="1103">
                        <c:v>9.8412742800000004</c:v>
                      </c:pt>
                      <c:pt idx="1104">
                        <c:v>9.8528010300000002</c:v>
                      </c:pt>
                      <c:pt idx="1105">
                        <c:v>9.8505447299999993</c:v>
                      </c:pt>
                      <c:pt idx="1106">
                        <c:v>9.8315820000000009</c:v>
                      </c:pt>
                      <c:pt idx="1107">
                        <c:v>9.8131293900000003</c:v>
                      </c:pt>
                      <c:pt idx="1108">
                        <c:v>9.8525263499999998</c:v>
                      </c:pt>
                      <c:pt idx="1109">
                        <c:v>9.8496225899999992</c:v>
                      </c:pt>
                      <c:pt idx="1110">
                        <c:v>9.8497010700000001</c:v>
                      </c:pt>
                      <c:pt idx="1111">
                        <c:v>9.8129430000000006</c:v>
                      </c:pt>
                      <c:pt idx="1112">
                        <c:v>9.8415195299999993</c:v>
                      </c:pt>
                      <c:pt idx="1113">
                        <c:v>9.7853474700000014</c:v>
                      </c:pt>
                      <c:pt idx="1114">
                        <c:v>9.8266181400000008</c:v>
                      </c:pt>
                      <c:pt idx="1115">
                        <c:v>9.8680555800000018</c:v>
                      </c:pt>
                      <c:pt idx="1116">
                        <c:v>9.853732980000002</c:v>
                      </c:pt>
                      <c:pt idx="1117">
                        <c:v>9.851172570000001</c:v>
                      </c:pt>
                      <c:pt idx="1118">
                        <c:v>9.8519475599999993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240-436D-BC0F-32F7774B87F2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Input'!$Y$1</c15:sqref>
                        </c15:formulaRef>
                      </c:ext>
                    </c:extLst>
                    <c:strCache>
                      <c:ptCount val="1"/>
                      <c:pt idx="0">
                        <c:v>vx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Input'!$T$2:$T$1124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1.9563999958336353E-2</c:v>
                      </c:pt>
                      <c:pt idx="2">
                        <c:v>3.6159000010229647E-2</c:v>
                      </c:pt>
                      <c:pt idx="3">
                        <c:v>5.6963999988511205E-2</c:v>
                      </c:pt>
                      <c:pt idx="4">
                        <c:v>8.1719000008888543E-2</c:v>
                      </c:pt>
                      <c:pt idx="5">
                        <c:v>9.5315000042319298E-2</c:v>
                      </c:pt>
                      <c:pt idx="6">
                        <c:v>0.11652799998410046</c:v>
                      </c:pt>
                      <c:pt idx="7">
                        <c:v>0.13519900001119822</c:v>
                      </c:pt>
                      <c:pt idx="8">
                        <c:v>0.16087699995841831</c:v>
                      </c:pt>
                      <c:pt idx="9">
                        <c:v>0.18141700001433492</c:v>
                      </c:pt>
                      <c:pt idx="10">
                        <c:v>0.20019400003366172</c:v>
                      </c:pt>
                      <c:pt idx="11">
                        <c:v>0.21545300004072487</c:v>
                      </c:pt>
                      <c:pt idx="12">
                        <c:v>0.23079199995845556</c:v>
                      </c:pt>
                      <c:pt idx="13">
                        <c:v>0.2609230000525713</c:v>
                      </c:pt>
                      <c:pt idx="14">
                        <c:v>0.27603299997281283</c:v>
                      </c:pt>
                      <c:pt idx="15">
                        <c:v>0.3010329999960959</c:v>
                      </c:pt>
                      <c:pt idx="16">
                        <c:v>0.31972799997311085</c:v>
                      </c:pt>
                      <c:pt idx="17">
                        <c:v>0.33597799995914102</c:v>
                      </c:pt>
                      <c:pt idx="18">
                        <c:v>0.35759000002872199</c:v>
                      </c:pt>
                      <c:pt idx="19">
                        <c:v>0.37765299994498491</c:v>
                      </c:pt>
                      <c:pt idx="20">
                        <c:v>0.39710800000466406</c:v>
                      </c:pt>
                      <c:pt idx="21">
                        <c:v>0.41665599995758384</c:v>
                      </c:pt>
                      <c:pt idx="22">
                        <c:v>0.43804300006013364</c:v>
                      </c:pt>
                      <c:pt idx="23">
                        <c:v>0.45675699994899333</c:v>
                      </c:pt>
                      <c:pt idx="24">
                        <c:v>0.47970499994698912</c:v>
                      </c:pt>
                      <c:pt idx="25">
                        <c:v>0.49705999996513128</c:v>
                      </c:pt>
                      <c:pt idx="26">
                        <c:v>0.51856400002725422</c:v>
                      </c:pt>
                      <c:pt idx="27">
                        <c:v>0.54057900002226233</c:v>
                      </c:pt>
                      <c:pt idx="28">
                        <c:v>0.55734399997163564</c:v>
                      </c:pt>
                      <c:pt idx="29">
                        <c:v>0.57929699996020645</c:v>
                      </c:pt>
                      <c:pt idx="30">
                        <c:v>0.59977099997922778</c:v>
                      </c:pt>
                      <c:pt idx="31">
                        <c:v>0.61553199996706098</c:v>
                      </c:pt>
                      <c:pt idx="32">
                        <c:v>0.63737200002651662</c:v>
                      </c:pt>
                      <c:pt idx="33">
                        <c:v>0.65854900004342198</c:v>
                      </c:pt>
                      <c:pt idx="34">
                        <c:v>0.66760799998883158</c:v>
                      </c:pt>
                      <c:pt idx="35">
                        <c:v>0.70031900005415082</c:v>
                      </c:pt>
                      <c:pt idx="36">
                        <c:v>0.71870199998375028</c:v>
                      </c:pt>
                      <c:pt idx="37">
                        <c:v>0.73884600005112588</c:v>
                      </c:pt>
                      <c:pt idx="38">
                        <c:v>0.75902100000530481</c:v>
                      </c:pt>
                      <c:pt idx="39">
                        <c:v>0.77910100005101413</c:v>
                      </c:pt>
                      <c:pt idx="40">
                        <c:v>0.79993099998682737</c:v>
                      </c:pt>
                      <c:pt idx="41">
                        <c:v>0.81429600005503744</c:v>
                      </c:pt>
                      <c:pt idx="42">
                        <c:v>0.83908199996221811</c:v>
                      </c:pt>
                      <c:pt idx="43">
                        <c:v>0.85952599998563528</c:v>
                      </c:pt>
                      <c:pt idx="44">
                        <c:v>0.87445000000298023</c:v>
                      </c:pt>
                      <c:pt idx="45">
                        <c:v>0.89508699998259544</c:v>
                      </c:pt>
                      <c:pt idx="46">
                        <c:v>0.91429800004698336</c:v>
                      </c:pt>
                      <c:pt idx="47">
                        <c:v>0.94034800003282726</c:v>
                      </c:pt>
                      <c:pt idx="48">
                        <c:v>0.95808699994813651</c:v>
                      </c:pt>
                      <c:pt idx="49">
                        <c:v>0.97596299997530878</c:v>
                      </c:pt>
                      <c:pt idx="50">
                        <c:v>1.0003639999777079</c:v>
                      </c:pt>
                      <c:pt idx="51">
                        <c:v>1.0176780000329018</c:v>
                      </c:pt>
                      <c:pt idx="52">
                        <c:v>1.0400709999958053</c:v>
                      </c:pt>
                      <c:pt idx="53">
                        <c:v>1.059497999958694</c:v>
                      </c:pt>
                      <c:pt idx="54">
                        <c:v>1.0803300000261515</c:v>
                      </c:pt>
                      <c:pt idx="55">
                        <c:v>1.0980759999947622</c:v>
                      </c:pt>
                      <c:pt idx="56">
                        <c:v>1.1205570000456646</c:v>
                      </c:pt>
                      <c:pt idx="57">
                        <c:v>1.1408250000094995</c:v>
                      </c:pt>
                      <c:pt idx="58">
                        <c:v>1.1609559999778867</c:v>
                      </c:pt>
                      <c:pt idx="59">
                        <c:v>1.1773840000387281</c:v>
                      </c:pt>
                      <c:pt idx="60">
                        <c:v>1.200942000024952</c:v>
                      </c:pt>
                      <c:pt idx="61">
                        <c:v>1.2181420000270009</c:v>
                      </c:pt>
                      <c:pt idx="62">
                        <c:v>1.2382610000204295</c:v>
                      </c:pt>
                      <c:pt idx="63">
                        <c:v>1.2563780000200495</c:v>
                      </c:pt>
                      <c:pt idx="64">
                        <c:v>1.2730310000479221</c:v>
                      </c:pt>
                      <c:pt idx="65">
                        <c:v>1.3016999999526888</c:v>
                      </c:pt>
                      <c:pt idx="66">
                        <c:v>1.3172239999985322</c:v>
                      </c:pt>
                      <c:pt idx="67">
                        <c:v>1.3370959999738261</c:v>
                      </c:pt>
                      <c:pt idx="68">
                        <c:v>1.3570749999489635</c:v>
                      </c:pt>
                      <c:pt idx="69">
                        <c:v>1.3771339999511838</c:v>
                      </c:pt>
                      <c:pt idx="70">
                        <c:v>1.3982049999758601</c:v>
                      </c:pt>
                      <c:pt idx="71">
                        <c:v>1.4208349999971688</c:v>
                      </c:pt>
                      <c:pt idx="72">
                        <c:v>1.4375699999509379</c:v>
                      </c:pt>
                      <c:pt idx="73">
                        <c:v>1.4597910000011325</c:v>
                      </c:pt>
                      <c:pt idx="74">
                        <c:v>1.4777110000140965</c:v>
                      </c:pt>
                      <c:pt idx="75">
                        <c:v>1.49759299994912</c:v>
                      </c:pt>
                      <c:pt idx="76">
                        <c:v>1.5128290000138804</c:v>
                      </c:pt>
                      <c:pt idx="77">
                        <c:v>1.5384360000025481</c:v>
                      </c:pt>
                      <c:pt idx="78">
                        <c:v>1.5585229999851435</c:v>
                      </c:pt>
                      <c:pt idx="79">
                        <c:v>1.5794140000361949</c:v>
                      </c:pt>
                      <c:pt idx="80">
                        <c:v>1.5950850000372157</c:v>
                      </c:pt>
                      <c:pt idx="81">
                        <c:v>1.6198589999694377</c:v>
                      </c:pt>
                      <c:pt idx="82">
                        <c:v>1.6334839999908581</c:v>
                      </c:pt>
                      <c:pt idx="83">
                        <c:v>1.6539790000533685</c:v>
                      </c:pt>
                      <c:pt idx="84">
                        <c:v>1.6791039999807253</c:v>
                      </c:pt>
                      <c:pt idx="85">
                        <c:v>1.6941850000293925</c:v>
                      </c:pt>
                      <c:pt idx="86">
                        <c:v>1.7199150000233203</c:v>
                      </c:pt>
                      <c:pt idx="87">
                        <c:v>1.7348090000450611</c:v>
                      </c:pt>
                      <c:pt idx="88">
                        <c:v>1.7599459999473765</c:v>
                      </c:pt>
                      <c:pt idx="89">
                        <c:v>1.7692289999686182</c:v>
                      </c:pt>
                      <c:pt idx="90">
                        <c:v>1.8008499999996275</c:v>
                      </c:pt>
                      <c:pt idx="91">
                        <c:v>1.8199289999902248</c:v>
                      </c:pt>
                      <c:pt idx="92">
                        <c:v>1.8306630000006407</c:v>
                      </c:pt>
                      <c:pt idx="93">
                        <c:v>1.8550660000182688</c:v>
                      </c:pt>
                      <c:pt idx="94">
                        <c:v>1.8752830000594258</c:v>
                      </c:pt>
                      <c:pt idx="95">
                        <c:v>1.895213000010699</c:v>
                      </c:pt>
                      <c:pt idx="96">
                        <c:v>1.9197870000498369</c:v>
                      </c:pt>
                      <c:pt idx="97">
                        <c:v>1.9353180000325665</c:v>
                      </c:pt>
                      <c:pt idx="98">
                        <c:v>1.9613520000129938</c:v>
                      </c:pt>
                      <c:pt idx="99">
                        <c:v>1.9765840000472963</c:v>
                      </c:pt>
                      <c:pt idx="100">
                        <c:v>1.9987800000235438</c:v>
                      </c:pt>
                      <c:pt idx="101">
                        <c:v>2.0215359999565408</c:v>
                      </c:pt>
                      <c:pt idx="102">
                        <c:v>2.0409470000304282</c:v>
                      </c:pt>
                      <c:pt idx="103">
                        <c:v>2.0606449999613687</c:v>
                      </c:pt>
                      <c:pt idx="104">
                        <c:v>2.0784840000560507</c:v>
                      </c:pt>
                      <c:pt idx="105">
                        <c:v>2.0982830000575632</c:v>
                      </c:pt>
                      <c:pt idx="106">
                        <c:v>2.1169859999790788</c:v>
                      </c:pt>
                      <c:pt idx="107">
                        <c:v>2.1398549999576062</c:v>
                      </c:pt>
                      <c:pt idx="108">
                        <c:v>2.1563150000292808</c:v>
                      </c:pt>
                      <c:pt idx="109">
                        <c:v>2.1768330000340939</c:v>
                      </c:pt>
                      <c:pt idx="110">
                        <c:v>2.1938620000146329</c:v>
                      </c:pt>
                      <c:pt idx="111">
                        <c:v>2.217049999977462</c:v>
                      </c:pt>
                      <c:pt idx="112">
                        <c:v>2.2374840000411496</c:v>
                      </c:pt>
                      <c:pt idx="113">
                        <c:v>2.2536959999706596</c:v>
                      </c:pt>
                      <c:pt idx="114">
                        <c:v>2.2817140000406653</c:v>
                      </c:pt>
                      <c:pt idx="115">
                        <c:v>2.2981060000602156</c:v>
                      </c:pt>
                      <c:pt idx="116">
                        <c:v>2.3176270000403747</c:v>
                      </c:pt>
                      <c:pt idx="117">
                        <c:v>2.3403809999581426</c:v>
                      </c:pt>
                      <c:pt idx="118">
                        <c:v>2.3574260000605136</c:v>
                      </c:pt>
                      <c:pt idx="119">
                        <c:v>2.3779189999913797</c:v>
                      </c:pt>
                      <c:pt idx="120">
                        <c:v>2.3985589999938384</c:v>
                      </c:pt>
                      <c:pt idx="121">
                        <c:v>2.4186729999491945</c:v>
                      </c:pt>
                      <c:pt idx="122">
                        <c:v>2.4433170000556856</c:v>
                      </c:pt>
                      <c:pt idx="123">
                        <c:v>2.4601069999625906</c:v>
                      </c:pt>
                      <c:pt idx="124">
                        <c:v>2.4782869999762625</c:v>
                      </c:pt>
                      <c:pt idx="125">
                        <c:v>2.499824000056833</c:v>
                      </c:pt>
                      <c:pt idx="126">
                        <c:v>2.5134049999760464</c:v>
                      </c:pt>
                      <c:pt idx="127">
                        <c:v>2.5388850000454113</c:v>
                      </c:pt>
                      <c:pt idx="128">
                        <c:v>2.554041999974288</c:v>
                      </c:pt>
                      <c:pt idx="129">
                        <c:v>2.5800919999601319</c:v>
                      </c:pt>
                      <c:pt idx="130">
                        <c:v>2.6000139999669045</c:v>
                      </c:pt>
                      <c:pt idx="131">
                        <c:v>2.6149969999678433</c:v>
                      </c:pt>
                      <c:pt idx="132">
                        <c:v>2.6399939999682829</c:v>
                      </c:pt>
                      <c:pt idx="133">
                        <c:v>2.6505810000235215</c:v>
                      </c:pt>
                      <c:pt idx="134">
                        <c:v>2.6801719999639317</c:v>
                      </c:pt>
                      <c:pt idx="135">
                        <c:v>2.6892350000562146</c:v>
                      </c:pt>
                      <c:pt idx="136">
                        <c:v>2.7199760000221431</c:v>
                      </c:pt>
                      <c:pt idx="137">
                        <c:v>2.7399689999874681</c:v>
                      </c:pt>
                      <c:pt idx="138">
                        <c:v>2.7497059999732301</c:v>
                      </c:pt>
                      <c:pt idx="139">
                        <c:v>2.7756199999712408</c:v>
                      </c:pt>
                      <c:pt idx="140">
                        <c:v>2.7916589999804273</c:v>
                      </c:pt>
                      <c:pt idx="141">
                        <c:v>2.8166660000570118</c:v>
                      </c:pt>
                      <c:pt idx="142">
                        <c:v>2.8356640000129119</c:v>
                      </c:pt>
                      <c:pt idx="143">
                        <c:v>2.8554289999883622</c:v>
                      </c:pt>
                      <c:pt idx="144">
                        <c:v>2.8780519999563694</c:v>
                      </c:pt>
                      <c:pt idx="145">
                        <c:v>2.8957399999490008</c:v>
                      </c:pt>
                      <c:pt idx="146">
                        <c:v>2.9175410000607371</c:v>
                      </c:pt>
                      <c:pt idx="147">
                        <c:v>2.9359229999827221</c:v>
                      </c:pt>
                      <c:pt idx="148">
                        <c:v>2.9560419999761507</c:v>
                      </c:pt>
                      <c:pt idx="149">
                        <c:v>2.9769930000184104</c:v>
                      </c:pt>
                      <c:pt idx="150">
                        <c:v>2.9972680000355467</c:v>
                      </c:pt>
                      <c:pt idx="151">
                        <c:v>3.0124549999600276</c:v>
                      </c:pt>
                      <c:pt idx="152">
                        <c:v>3.0366609999909997</c:v>
                      </c:pt>
                      <c:pt idx="153">
                        <c:v>3.0607030000537634</c:v>
                      </c:pt>
                      <c:pt idx="154">
                        <c:v>3.081607999978587</c:v>
                      </c:pt>
                      <c:pt idx="155">
                        <c:v>3.096817999961786</c:v>
                      </c:pt>
                      <c:pt idx="156">
                        <c:v>3.1123780000489205</c:v>
                      </c:pt>
                      <c:pt idx="157">
                        <c:v>3.1377489999867976</c:v>
                      </c:pt>
                      <c:pt idx="158">
                        <c:v>3.1620119999861345</c:v>
                      </c:pt>
                      <c:pt idx="159">
                        <c:v>3.1787160000531003</c:v>
                      </c:pt>
                      <c:pt idx="160">
                        <c:v>3.1976929999655113</c:v>
                      </c:pt>
                      <c:pt idx="161">
                        <c:v>3.217534999945201</c:v>
                      </c:pt>
                      <c:pt idx="162">
                        <c:v>3.2402080000611022</c:v>
                      </c:pt>
                      <c:pt idx="163">
                        <c:v>3.2590730000520125</c:v>
                      </c:pt>
                      <c:pt idx="164">
                        <c:v>3.2737450000131503</c:v>
                      </c:pt>
                      <c:pt idx="165">
                        <c:v>3.298462999984622</c:v>
                      </c:pt>
                      <c:pt idx="166">
                        <c:v>3.3203539999667555</c:v>
                      </c:pt>
                      <c:pt idx="167">
                        <c:v>3.3330629999982193</c:v>
                      </c:pt>
                      <c:pt idx="168">
                        <c:v>3.3590489999623969</c:v>
                      </c:pt>
                      <c:pt idx="169">
                        <c:v>3.3684509999584407</c:v>
                      </c:pt>
                      <c:pt idx="170">
                        <c:v>3.3989389999769628</c:v>
                      </c:pt>
                      <c:pt idx="171">
                        <c:v>3.4189079999923706</c:v>
                      </c:pt>
                      <c:pt idx="172">
                        <c:v>3.4370099999941885</c:v>
                      </c:pt>
                      <c:pt idx="173">
                        <c:v>3.4592669999692589</c:v>
                      </c:pt>
                      <c:pt idx="174">
                        <c:v>3.4738849999848753</c:v>
                      </c:pt>
                      <c:pt idx="175">
                        <c:v>3.4990659999893978</c:v>
                      </c:pt>
                      <c:pt idx="176">
                        <c:v>3.5199540000176057</c:v>
                      </c:pt>
                      <c:pt idx="177">
                        <c:v>3.5358130000531673</c:v>
                      </c:pt>
                      <c:pt idx="178">
                        <c:v>3.560689999954775</c:v>
                      </c:pt>
                      <c:pt idx="179">
                        <c:v>3.579937000060454</c:v>
                      </c:pt>
                      <c:pt idx="180">
                        <c:v>3.5947300000116229</c:v>
                      </c:pt>
                      <c:pt idx="181">
                        <c:v>3.6156620000256225</c:v>
                      </c:pt>
                      <c:pt idx="182">
                        <c:v>3.6407449999824166</c:v>
                      </c:pt>
                      <c:pt idx="183">
                        <c:v>3.6617049999767914</c:v>
                      </c:pt>
                      <c:pt idx="184">
                        <c:v>3.6759389999788254</c:v>
                      </c:pt>
                      <c:pt idx="185">
                        <c:v>3.7003740000072867</c:v>
                      </c:pt>
                      <c:pt idx="186">
                        <c:v>3.7108030000235885</c:v>
                      </c:pt>
                      <c:pt idx="187">
                        <c:v>3.7396650000009686</c:v>
                      </c:pt>
                      <c:pt idx="188">
                        <c:v>3.7608539999928325</c:v>
                      </c:pt>
                      <c:pt idx="189">
                        <c:v>3.7809330000309274</c:v>
                      </c:pt>
                      <c:pt idx="190">
                        <c:v>3.7928100000135601</c:v>
                      </c:pt>
                      <c:pt idx="191">
                        <c:v>3.816380999982357</c:v>
                      </c:pt>
                      <c:pt idx="192">
                        <c:v>3.8316750000230968</c:v>
                      </c:pt>
                      <c:pt idx="193">
                        <c:v>3.8584699999773875</c:v>
                      </c:pt>
                      <c:pt idx="194">
                        <c:v>3.8765310000162572</c:v>
                      </c:pt>
                      <c:pt idx="195">
                        <c:v>3.9011620000237599</c:v>
                      </c:pt>
                      <c:pt idx="196">
                        <c:v>3.9168259999714792</c:v>
                      </c:pt>
                      <c:pt idx="197">
                        <c:v>3.9338310000021011</c:v>
                      </c:pt>
                      <c:pt idx="198">
                        <c:v>3.9567779999924824</c:v>
                      </c:pt>
                      <c:pt idx="199">
                        <c:v>3.9779159999452531</c:v>
                      </c:pt>
                      <c:pt idx="200">
                        <c:v>3.9979149999562651</c:v>
                      </c:pt>
                      <c:pt idx="201">
                        <c:v>4.0167750000255182</c:v>
                      </c:pt>
                      <c:pt idx="202">
                        <c:v>4.0324310000287369</c:v>
                      </c:pt>
                      <c:pt idx="203">
                        <c:v>4.0609699999913573</c:v>
                      </c:pt>
                      <c:pt idx="204">
                        <c:v>4.0788310000207275</c:v>
                      </c:pt>
                      <c:pt idx="205">
                        <c:v>4.0982830000575632</c:v>
                      </c:pt>
                      <c:pt idx="206">
                        <c:v>4.117435000021942</c:v>
                      </c:pt>
                      <c:pt idx="207">
                        <c:v>4.1376389999641106</c:v>
                      </c:pt>
                      <c:pt idx="208">
                        <c:v>4.1609389999648556</c:v>
                      </c:pt>
                      <c:pt idx="209">
                        <c:v>4.1806189999915659</c:v>
                      </c:pt>
                      <c:pt idx="210">
                        <c:v>4.1918849999783561</c:v>
                      </c:pt>
                      <c:pt idx="211">
                        <c:v>4.2195150000043213</c:v>
                      </c:pt>
                      <c:pt idx="212">
                        <c:v>4.2387109999544919</c:v>
                      </c:pt>
                      <c:pt idx="213">
                        <c:v>4.2538530000019819</c:v>
                      </c:pt>
                      <c:pt idx="214">
                        <c:v>4.2799090000335127</c:v>
                      </c:pt>
                      <c:pt idx="215">
                        <c:v>4.3002130000386387</c:v>
                      </c:pt>
                      <c:pt idx="216">
                        <c:v>4.3188670000527054</c:v>
                      </c:pt>
                      <c:pt idx="217">
                        <c:v>4.3393990000477061</c:v>
                      </c:pt>
                      <c:pt idx="218">
                        <c:v>4.3597229999722913</c:v>
                      </c:pt>
                      <c:pt idx="219">
                        <c:v>4.3796350000193343</c:v>
                      </c:pt>
                      <c:pt idx="220">
                        <c:v>4.4017689999891445</c:v>
                      </c:pt>
                      <c:pt idx="221">
                        <c:v>4.4201459999894723</c:v>
                      </c:pt>
                      <c:pt idx="222">
                        <c:v>4.4409740000264719</c:v>
                      </c:pt>
                      <c:pt idx="223">
                        <c:v>4.4558569999644533</c:v>
                      </c:pt>
                      <c:pt idx="224">
                        <c:v>4.4798370000207797</c:v>
                      </c:pt>
                      <c:pt idx="225">
                        <c:v>4.4971849999856204</c:v>
                      </c:pt>
                      <c:pt idx="226">
                        <c:v>4.5149039999814704</c:v>
                      </c:pt>
                      <c:pt idx="227">
                        <c:v>4.5362479999894276</c:v>
                      </c:pt>
                      <c:pt idx="228">
                        <c:v>4.5607280000112951</c:v>
                      </c:pt>
                      <c:pt idx="229">
                        <c:v>4.5755409999983385</c:v>
                      </c:pt>
                      <c:pt idx="230">
                        <c:v>4.6004220000468194</c:v>
                      </c:pt>
                      <c:pt idx="231">
                        <c:v>4.6171270000049844</c:v>
                      </c:pt>
                      <c:pt idx="232">
                        <c:v>4.6363140000030398</c:v>
                      </c:pt>
                      <c:pt idx="233">
                        <c:v>4.6604839999927208</c:v>
                      </c:pt>
                      <c:pt idx="234">
                        <c:v>4.6805640000384301</c:v>
                      </c:pt>
                      <c:pt idx="235">
                        <c:v>4.6960709999548271</c:v>
                      </c:pt>
                      <c:pt idx="236">
                        <c:v>4.7201290000230074</c:v>
                      </c:pt>
                      <c:pt idx="237">
                        <c:v>4.7367689999518916</c:v>
                      </c:pt>
                      <c:pt idx="238">
                        <c:v>4.7583550000563264</c:v>
                      </c:pt>
                      <c:pt idx="239">
                        <c:v>4.7792350000236183</c:v>
                      </c:pt>
                      <c:pt idx="240">
                        <c:v>4.7965029999613762</c:v>
                      </c:pt>
                      <c:pt idx="241">
                        <c:v>4.8187799999723211</c:v>
                      </c:pt>
                      <c:pt idx="242">
                        <c:v>4.8381079999962822</c:v>
                      </c:pt>
                      <c:pt idx="243">
                        <c:v>4.860850999946706</c:v>
                      </c:pt>
                      <c:pt idx="244">
                        <c:v>4.8770700000459328</c:v>
                      </c:pt>
                      <c:pt idx="245">
                        <c:v>4.8998679999494925</c:v>
                      </c:pt>
                      <c:pt idx="246">
                        <c:v>4.9182550000259653</c:v>
                      </c:pt>
                      <c:pt idx="247">
                        <c:v>4.9375709999585524</c:v>
                      </c:pt>
                      <c:pt idx="248">
                        <c:v>4.9575810000533238</c:v>
                      </c:pt>
                      <c:pt idx="249">
                        <c:v>4.9739599999738857</c:v>
                      </c:pt>
                      <c:pt idx="250">
                        <c:v>4.9985830000368878</c:v>
                      </c:pt>
                      <c:pt idx="251">
                        <c:v>5.020498999976553</c:v>
                      </c:pt>
                      <c:pt idx="252">
                        <c:v>5.0387859999900684</c:v>
                      </c:pt>
                      <c:pt idx="253">
                        <c:v>5.0586830000393093</c:v>
                      </c:pt>
                      <c:pt idx="254">
                        <c:v>5.0803170000435784</c:v>
                      </c:pt>
                      <c:pt idx="255">
                        <c:v>5.1003529999870807</c:v>
                      </c:pt>
                      <c:pt idx="256">
                        <c:v>5.1097049999516457</c:v>
                      </c:pt>
                      <c:pt idx="257">
                        <c:v>5.1333990000421181</c:v>
                      </c:pt>
                      <c:pt idx="258">
                        <c:v>5.1597980000078678</c:v>
                      </c:pt>
                      <c:pt idx="259">
                        <c:v>5.1796839999733493</c:v>
                      </c:pt>
                      <c:pt idx="260">
                        <c:v>5.1941120000556111</c:v>
                      </c:pt>
                      <c:pt idx="261">
                        <c:v>5.2189899999648333</c:v>
                      </c:pt>
                      <c:pt idx="262">
                        <c:v>5.239471000037156</c:v>
                      </c:pt>
                      <c:pt idx="263">
                        <c:v>5.2566489999881014</c:v>
                      </c:pt>
                      <c:pt idx="264">
                        <c:v>5.2799009999725968</c:v>
                      </c:pt>
                      <c:pt idx="265">
                        <c:v>5.2993809999898076</c:v>
                      </c:pt>
                      <c:pt idx="266">
                        <c:v>5.3168880000011995</c:v>
                      </c:pt>
                      <c:pt idx="267">
                        <c:v>5.3407260000240058</c:v>
                      </c:pt>
                      <c:pt idx="268">
                        <c:v>5.3601849999977276</c:v>
                      </c:pt>
                      <c:pt idx="269">
                        <c:v>5.3801209999946877</c:v>
                      </c:pt>
                      <c:pt idx="270">
                        <c:v>5.3987389999674633</c:v>
                      </c:pt>
                      <c:pt idx="271">
                        <c:v>5.4152930000564083</c:v>
                      </c:pt>
                      <c:pt idx="272">
                        <c:v>5.4407460000365973</c:v>
                      </c:pt>
                      <c:pt idx="273">
                        <c:v>5.4509710000129417</c:v>
                      </c:pt>
                      <c:pt idx="274">
                        <c:v>5.4810650000581518</c:v>
                      </c:pt>
                      <c:pt idx="275">
                        <c:v>5.4984560000011697</c:v>
                      </c:pt>
                      <c:pt idx="276">
                        <c:v>5.5163669999456033</c:v>
                      </c:pt>
                      <c:pt idx="277">
                        <c:v>5.5392909999936819</c:v>
                      </c:pt>
                      <c:pt idx="278">
                        <c:v>5.5568440000060946</c:v>
                      </c:pt>
                      <c:pt idx="279">
                        <c:v>5.573441999964416</c:v>
                      </c:pt>
                      <c:pt idx="280">
                        <c:v>5.600021000020206</c:v>
                      </c:pt>
                      <c:pt idx="281">
                        <c:v>5.6167040000436828</c:v>
                      </c:pt>
                      <c:pt idx="282">
                        <c:v>5.6382679999805987</c:v>
                      </c:pt>
                      <c:pt idx="283">
                        <c:v>5.6593009999487549</c:v>
                      </c:pt>
                      <c:pt idx="284">
                        <c:v>5.6794579999987036</c:v>
                      </c:pt>
                      <c:pt idx="285">
                        <c:v>5.6976209999993443</c:v>
                      </c:pt>
                      <c:pt idx="286">
                        <c:v>5.7127790000522509</c:v>
                      </c:pt>
                      <c:pt idx="287">
                        <c:v>5.7399809999624267</c:v>
                      </c:pt>
                      <c:pt idx="288">
                        <c:v>5.7601349999895319</c:v>
                      </c:pt>
                      <c:pt idx="289">
                        <c:v>5.7777220000280067</c:v>
                      </c:pt>
                      <c:pt idx="290">
                        <c:v>5.7992360000498593</c:v>
                      </c:pt>
                      <c:pt idx="291">
                        <c:v>5.8124590000370517</c:v>
                      </c:pt>
                      <c:pt idx="292">
                        <c:v>5.8373889999929816</c:v>
                      </c:pt>
                      <c:pt idx="293">
                        <c:v>5.8574700000463054</c:v>
                      </c:pt>
                      <c:pt idx="294">
                        <c:v>5.8795029999455437</c:v>
                      </c:pt>
                      <c:pt idx="295">
                        <c:v>5.8999240000266582</c:v>
                      </c:pt>
                      <c:pt idx="296">
                        <c:v>5.9179820000426844</c:v>
                      </c:pt>
                      <c:pt idx="297">
                        <c:v>5.9385479999473318</c:v>
                      </c:pt>
                      <c:pt idx="298">
                        <c:v>5.9598919999552891</c:v>
                      </c:pt>
                      <c:pt idx="299">
                        <c:v>5.9781189999775961</c:v>
                      </c:pt>
                      <c:pt idx="300">
                        <c:v>5.9979550000280142</c:v>
                      </c:pt>
                      <c:pt idx="301">
                        <c:v>6.0156369999749586</c:v>
                      </c:pt>
                      <c:pt idx="302">
                        <c:v>6.0387750000227243</c:v>
                      </c:pt>
                      <c:pt idx="303">
                        <c:v>6.0593309999676421</c:v>
                      </c:pt>
                      <c:pt idx="304">
                        <c:v>6.0795530000468716</c:v>
                      </c:pt>
                      <c:pt idx="305">
                        <c:v>6.1007570000365376</c:v>
                      </c:pt>
                      <c:pt idx="306">
                        <c:v>6.1151890000328422</c:v>
                      </c:pt>
                      <c:pt idx="307">
                        <c:v>6.1361190000316128</c:v>
                      </c:pt>
                      <c:pt idx="308">
                        <c:v>6.1547060000011697</c:v>
                      </c:pt>
                      <c:pt idx="309">
                        <c:v>6.1809420000063255</c:v>
                      </c:pt>
                      <c:pt idx="310">
                        <c:v>6.200453000026755</c:v>
                      </c:pt>
                      <c:pt idx="311">
                        <c:v>6.2197689999593422</c:v>
                      </c:pt>
                      <c:pt idx="312">
                        <c:v>6.2349519999697804</c:v>
                      </c:pt>
                      <c:pt idx="313">
                        <c:v>6.2507710000500083</c:v>
                      </c:pt>
                      <c:pt idx="314">
                        <c:v>6.2799880000529811</c:v>
                      </c:pt>
                      <c:pt idx="315">
                        <c:v>6.2969730000477284</c:v>
                      </c:pt>
                      <c:pt idx="316">
                        <c:v>6.3155729999998584</c:v>
                      </c:pt>
                      <c:pt idx="317">
                        <c:v>6.3354599999729544</c:v>
                      </c:pt>
                      <c:pt idx="318">
                        <c:v>6.3610340000595897</c:v>
                      </c:pt>
                      <c:pt idx="319">
                        <c:v>6.3804719999898225</c:v>
                      </c:pt>
                      <c:pt idx="320">
                        <c:v>6.4010420000413433</c:v>
                      </c:pt>
                      <c:pt idx="321">
                        <c:v>6.42107899999246</c:v>
                      </c:pt>
                      <c:pt idx="322">
                        <c:v>6.4373700000578538</c:v>
                      </c:pt>
                      <c:pt idx="323">
                        <c:v>6.4567970000207424</c:v>
                      </c:pt>
                      <c:pt idx="324">
                        <c:v>6.4771559999790043</c:v>
                      </c:pt>
                      <c:pt idx="325">
                        <c:v>6.4933050000108778</c:v>
                      </c:pt>
                      <c:pt idx="326">
                        <c:v>6.5176910000154749</c:v>
                      </c:pt>
                      <c:pt idx="327">
                        <c:v>6.5365839999867603</c:v>
                      </c:pt>
                      <c:pt idx="328">
                        <c:v>6.5573830000357702</c:v>
                      </c:pt>
                      <c:pt idx="329">
                        <c:v>6.5778799999970943</c:v>
                      </c:pt>
                      <c:pt idx="330">
                        <c:v>6.5993220000527799</c:v>
                      </c:pt>
                      <c:pt idx="331">
                        <c:v>6.6187879999633878</c:v>
                      </c:pt>
                      <c:pt idx="332">
                        <c:v>6.6401580000529066</c:v>
                      </c:pt>
                      <c:pt idx="333">
                        <c:v>6.6578679999802262</c:v>
                      </c:pt>
                      <c:pt idx="334">
                        <c:v>6.679046000004746</c:v>
                      </c:pt>
                      <c:pt idx="335">
                        <c:v>6.6974209999898449</c:v>
                      </c:pt>
                      <c:pt idx="336">
                        <c:v>6.7192130000330508</c:v>
                      </c:pt>
                      <c:pt idx="337">
                        <c:v>6.7390809999778867</c:v>
                      </c:pt>
                      <c:pt idx="338">
                        <c:v>6.7588580000447109</c:v>
                      </c:pt>
                      <c:pt idx="339">
                        <c:v>6.7783060000510886</c:v>
                      </c:pt>
                      <c:pt idx="340">
                        <c:v>6.8008909999625757</c:v>
                      </c:pt>
                      <c:pt idx="341">
                        <c:v>6.8132469999836758</c:v>
                      </c:pt>
                      <c:pt idx="342">
                        <c:v>6.8337850000243634</c:v>
                      </c:pt>
                      <c:pt idx="343">
                        <c:v>6.8565670000389218</c:v>
                      </c:pt>
                      <c:pt idx="344">
                        <c:v>6.8832979999715462</c:v>
                      </c:pt>
                      <c:pt idx="345">
                        <c:v>6.8969959999667481</c:v>
                      </c:pt>
                      <c:pt idx="346">
                        <c:v>6.9180369999958202</c:v>
                      </c:pt>
                      <c:pt idx="347">
                        <c:v>6.9392089999746531</c:v>
                      </c:pt>
                      <c:pt idx="348">
                        <c:v>6.9594470000592992</c:v>
                      </c:pt>
                      <c:pt idx="349">
                        <c:v>6.9790430000284687</c:v>
                      </c:pt>
                      <c:pt idx="350">
                        <c:v>6.9976709999609739</c:v>
                      </c:pt>
                      <c:pt idx="351">
                        <c:v>7.0195610000519082</c:v>
                      </c:pt>
                      <c:pt idx="352">
                        <c:v>7.0393919999478385</c:v>
                      </c:pt>
                      <c:pt idx="353">
                        <c:v>7.0502090000081807</c:v>
                      </c:pt>
                      <c:pt idx="354">
                        <c:v>7.0795399999478832</c:v>
                      </c:pt>
                      <c:pt idx="355">
                        <c:v>7.0999120000051335</c:v>
                      </c:pt>
                      <c:pt idx="356">
                        <c:v>7.1177560000214726</c:v>
                      </c:pt>
                      <c:pt idx="357">
                        <c:v>7.1405690000392497</c:v>
                      </c:pt>
                      <c:pt idx="358">
                        <c:v>7.1560270000481978</c:v>
                      </c:pt>
                      <c:pt idx="359">
                        <c:v>7.1759280000114813</c:v>
                      </c:pt>
                      <c:pt idx="360">
                        <c:v>7.1992160000372678</c:v>
                      </c:pt>
                      <c:pt idx="361">
                        <c:v>7.2153410000028089</c:v>
                      </c:pt>
                      <c:pt idx="362">
                        <c:v>7.2405819999985397</c:v>
                      </c:pt>
                      <c:pt idx="363">
                        <c:v>7.2567500000586733</c:v>
                      </c:pt>
                      <c:pt idx="364">
                        <c:v>7.2824239999754354</c:v>
                      </c:pt>
                      <c:pt idx="365">
                        <c:v>7.2965150000527501</c:v>
                      </c:pt>
                      <c:pt idx="366">
                        <c:v>7.3208909999812022</c:v>
                      </c:pt>
                      <c:pt idx="367">
                        <c:v>7.3357710000127554</c:v>
                      </c:pt>
                      <c:pt idx="368">
                        <c:v>7.3521279999986291</c:v>
                      </c:pt>
                      <c:pt idx="369">
                        <c:v>7.3783330000005662</c:v>
                      </c:pt>
                      <c:pt idx="370">
                        <c:v>7.396870999946259</c:v>
                      </c:pt>
                      <c:pt idx="371">
                        <c:v>7.4204690000042319</c:v>
                      </c:pt>
                      <c:pt idx="372">
                        <c:v>7.4365759999491274</c:v>
                      </c:pt>
                      <c:pt idx="373">
                        <c:v>7.4569469999987632</c:v>
                      </c:pt>
                      <c:pt idx="374">
                        <c:v>7.480995999998413</c:v>
                      </c:pt>
                      <c:pt idx="375">
                        <c:v>7.4981279999483377</c:v>
                      </c:pt>
                      <c:pt idx="376">
                        <c:v>7.5166810000082478</c:v>
                      </c:pt>
                      <c:pt idx="377">
                        <c:v>7.5380819999845698</c:v>
                      </c:pt>
                      <c:pt idx="378">
                        <c:v>7.5604440000606701</c:v>
                      </c:pt>
                      <c:pt idx="379">
                        <c:v>7.577424000017345</c:v>
                      </c:pt>
                      <c:pt idx="380">
                        <c:v>7.5974029999924824</c:v>
                      </c:pt>
                      <c:pt idx="381">
                        <c:v>7.618030000012368</c:v>
                      </c:pt>
                      <c:pt idx="382">
                        <c:v>7.6398220000555739</c:v>
                      </c:pt>
                      <c:pt idx="383">
                        <c:v>7.6593720000237226</c:v>
                      </c:pt>
                      <c:pt idx="384">
                        <c:v>7.6802479999605566</c:v>
                      </c:pt>
                      <c:pt idx="385">
                        <c:v>7.6985270000295714</c:v>
                      </c:pt>
                      <c:pt idx="386">
                        <c:v>7.7202119999565184</c:v>
                      </c:pt>
                      <c:pt idx="387">
                        <c:v>7.736648999969475</c:v>
                      </c:pt>
                      <c:pt idx="388">
                        <c:v>7.753599000046961</c:v>
                      </c:pt>
                      <c:pt idx="389">
                        <c:v>7.7812139999587089</c:v>
                      </c:pt>
                      <c:pt idx="390">
                        <c:v>7.7996030000504106</c:v>
                      </c:pt>
                      <c:pt idx="391">
                        <c:v>7.8198789999587461</c:v>
                      </c:pt>
                      <c:pt idx="392">
                        <c:v>7.8341840000357479</c:v>
                      </c:pt>
                      <c:pt idx="393">
                        <c:v>7.8592339999740943</c:v>
                      </c:pt>
                      <c:pt idx="394">
                        <c:v>7.8805690000299364</c:v>
                      </c:pt>
                      <c:pt idx="395">
                        <c:v>7.9004839999834076</c:v>
                      </c:pt>
                      <c:pt idx="396">
                        <c:v>7.919376999954693</c:v>
                      </c:pt>
                      <c:pt idx="397">
                        <c:v>7.9397520000347868</c:v>
                      </c:pt>
                      <c:pt idx="398">
                        <c:v>7.9580640000058338</c:v>
                      </c:pt>
                      <c:pt idx="399">
                        <c:v>7.9751369999721646</c:v>
                      </c:pt>
                      <c:pt idx="400">
                        <c:v>7.9994599999627098</c:v>
                      </c:pt>
                      <c:pt idx="401">
                        <c:v>8.0199090000241995</c:v>
                      </c:pt>
                      <c:pt idx="402">
                        <c:v>8.0406070000026375</c:v>
                      </c:pt>
                      <c:pt idx="403">
                        <c:v>8.0615299999481067</c:v>
                      </c:pt>
                      <c:pt idx="404">
                        <c:v>8.0777839999645948</c:v>
                      </c:pt>
                      <c:pt idx="405">
                        <c:v>8.098225999972783</c:v>
                      </c:pt>
                      <c:pt idx="406">
                        <c:v>8.1155159999616444</c:v>
                      </c:pt>
                      <c:pt idx="407">
                        <c:v>8.1409680000506341</c:v>
                      </c:pt>
                      <c:pt idx="408">
                        <c:v>8.1584980000043288</c:v>
                      </c:pt>
                      <c:pt idx="409">
                        <c:v>8.1808179999934509</c:v>
                      </c:pt>
                      <c:pt idx="410">
                        <c:v>8.1966209999518469</c:v>
                      </c:pt>
                      <c:pt idx="411">
                        <c:v>8.2160989999538288</c:v>
                      </c:pt>
                      <c:pt idx="412">
                        <c:v>8.238855000003241</c:v>
                      </c:pt>
                      <c:pt idx="413">
                        <c:v>8.2574859999585897</c:v>
                      </c:pt>
                      <c:pt idx="414">
                        <c:v>8.2775039999978617</c:v>
                      </c:pt>
                      <c:pt idx="415">
                        <c:v>8.2980400000233203</c:v>
                      </c:pt>
                      <c:pt idx="416">
                        <c:v>8.3172110000159591</c:v>
                      </c:pt>
                      <c:pt idx="417">
                        <c:v>8.340059999958612</c:v>
                      </c:pt>
                      <c:pt idx="418">
                        <c:v>8.3574500000104308</c:v>
                      </c:pt>
                      <c:pt idx="419">
                        <c:v>8.37621300003957</c:v>
                      </c:pt>
                      <c:pt idx="420">
                        <c:v>8.3990550000453368</c:v>
                      </c:pt>
                      <c:pt idx="421">
                        <c:v>8.4175340000074357</c:v>
                      </c:pt>
                      <c:pt idx="422">
                        <c:v>8.4379839999601245</c:v>
                      </c:pt>
                      <c:pt idx="423">
                        <c:v>8.4603679999709129</c:v>
                      </c:pt>
                      <c:pt idx="424">
                        <c:v>8.479719000053592</c:v>
                      </c:pt>
                      <c:pt idx="425">
                        <c:v>8.5004819999448955</c:v>
                      </c:pt>
                      <c:pt idx="426">
                        <c:v>8.5196310000028461</c:v>
                      </c:pt>
                      <c:pt idx="427">
                        <c:v>8.533943000016734</c:v>
                      </c:pt>
                      <c:pt idx="428">
                        <c:v>8.5603780000237748</c:v>
                      </c:pt>
                      <c:pt idx="429">
                        <c:v>8.578235000022687</c:v>
                      </c:pt>
                      <c:pt idx="430">
                        <c:v>8.5990890000248328</c:v>
                      </c:pt>
                      <c:pt idx="431">
                        <c:v>8.6184839999768883</c:v>
                      </c:pt>
                      <c:pt idx="432">
                        <c:v>8.63903299998492</c:v>
                      </c:pt>
                      <c:pt idx="433">
                        <c:v>8.6596999999601394</c:v>
                      </c:pt>
                      <c:pt idx="434">
                        <c:v>8.680547000025399</c:v>
                      </c:pt>
                      <c:pt idx="435">
                        <c:v>8.6991060000145808</c:v>
                      </c:pt>
                      <c:pt idx="436">
                        <c:v>8.7199509999481961</c:v>
                      </c:pt>
                      <c:pt idx="437">
                        <c:v>8.7393050000537187</c:v>
                      </c:pt>
                      <c:pt idx="438">
                        <c:v>8.7594459999818355</c:v>
                      </c:pt>
                      <c:pt idx="439">
                        <c:v>8.7795390000101179</c:v>
                      </c:pt>
                      <c:pt idx="440">
                        <c:v>8.8006270000478253</c:v>
                      </c:pt>
                      <c:pt idx="441">
                        <c:v>8.8213789999717847</c:v>
                      </c:pt>
                      <c:pt idx="442">
                        <c:v>8.8396039999788627</c:v>
                      </c:pt>
                      <c:pt idx="443">
                        <c:v>8.8607130000600591</c:v>
                      </c:pt>
                      <c:pt idx="444">
                        <c:v>8.87579600000754</c:v>
                      </c:pt>
                      <c:pt idx="445">
                        <c:v>8.8961089999647811</c:v>
                      </c:pt>
                      <c:pt idx="446">
                        <c:v>8.9201990000437945</c:v>
                      </c:pt>
                      <c:pt idx="447">
                        <c:v>8.9365750000579283</c:v>
                      </c:pt>
                      <c:pt idx="448">
                        <c:v>8.9632879999699071</c:v>
                      </c:pt>
                      <c:pt idx="449">
                        <c:v>8.980582999996841</c:v>
                      </c:pt>
                      <c:pt idx="450">
                        <c:v>9.0007060000207275</c:v>
                      </c:pt>
                      <c:pt idx="451">
                        <c:v>9.0176869999850169</c:v>
                      </c:pt>
                      <c:pt idx="452">
                        <c:v>9.0407750000013039</c:v>
                      </c:pt>
                      <c:pt idx="453">
                        <c:v>9.0583900000201538</c:v>
                      </c:pt>
                      <c:pt idx="454">
                        <c:v>9.0776060000061989</c:v>
                      </c:pt>
                      <c:pt idx="455">
                        <c:v>9.0970710000256076</c:v>
                      </c:pt>
                      <c:pt idx="456">
                        <c:v>9.1199849999975413</c:v>
                      </c:pt>
                      <c:pt idx="457">
                        <c:v>9.1255959999980405</c:v>
                      </c:pt>
                      <c:pt idx="458">
                        <c:v>9.159233000013046</c:v>
                      </c:pt>
                      <c:pt idx="459">
                        <c:v>9.1816790000302717</c:v>
                      </c:pt>
                      <c:pt idx="460">
                        <c:v>9.1966470000334084</c:v>
                      </c:pt>
                      <c:pt idx="461">
                        <c:v>9.2181949999649078</c:v>
                      </c:pt>
                      <c:pt idx="462">
                        <c:v>9.2368290000595152</c:v>
                      </c:pt>
                      <c:pt idx="463">
                        <c:v>9.2570800000103191</c:v>
                      </c:pt>
                      <c:pt idx="464">
                        <c:v>9.2808590000495315</c:v>
                      </c:pt>
                      <c:pt idx="465">
                        <c:v>9.2985030000563711</c:v>
                      </c:pt>
                      <c:pt idx="466">
                        <c:v>9.3194000000366941</c:v>
                      </c:pt>
                      <c:pt idx="467">
                        <c:v>9.3404840000439435</c:v>
                      </c:pt>
                      <c:pt idx="468">
                        <c:v>9.3573140000225976</c:v>
                      </c:pt>
                      <c:pt idx="469">
                        <c:v>9.3796180000063032</c:v>
                      </c:pt>
                      <c:pt idx="470">
                        <c:v>9.3993270000210032</c:v>
                      </c:pt>
                      <c:pt idx="471">
                        <c:v>9.4204100000206381</c:v>
                      </c:pt>
                      <c:pt idx="472">
                        <c:v>9.4395129999611527</c:v>
                      </c:pt>
                      <c:pt idx="473">
                        <c:v>9.4620819999836385</c:v>
                      </c:pt>
                      <c:pt idx="474">
                        <c:v>9.4798090000404045</c:v>
                      </c:pt>
                      <c:pt idx="475">
                        <c:v>9.500603000051342</c:v>
                      </c:pt>
                      <c:pt idx="476">
                        <c:v>9.5165890000062063</c:v>
                      </c:pt>
                      <c:pt idx="477">
                        <c:v>9.5385089999763295</c:v>
                      </c:pt>
                      <c:pt idx="478">
                        <c:v>9.5598920000484213</c:v>
                      </c:pt>
                      <c:pt idx="479">
                        <c:v>9.5771510000340641</c:v>
                      </c:pt>
                      <c:pt idx="480">
                        <c:v>9.5990870000096038</c:v>
                      </c:pt>
                      <c:pt idx="481">
                        <c:v>9.619107999955304</c:v>
                      </c:pt>
                      <c:pt idx="482">
                        <c:v>9.6445979999843985</c:v>
                      </c:pt>
                      <c:pt idx="483">
                        <c:v>9.6600570000009611</c:v>
                      </c:pt>
                      <c:pt idx="484">
                        <c:v>9.6796590000158176</c:v>
                      </c:pt>
                      <c:pt idx="485">
                        <c:v>9.700520999962464</c:v>
                      </c:pt>
                      <c:pt idx="486">
                        <c:v>9.7155359999742359</c:v>
                      </c:pt>
                      <c:pt idx="487">
                        <c:v>9.7402770000044256</c:v>
                      </c:pt>
                      <c:pt idx="488">
                        <c:v>9.7500330000184476</c:v>
                      </c:pt>
                      <c:pt idx="489">
                        <c:v>9.7760130000533536</c:v>
                      </c:pt>
                      <c:pt idx="490">
                        <c:v>9.7952270000241697</c:v>
                      </c:pt>
                      <c:pt idx="491">
                        <c:v>9.8152919999556616</c:v>
                      </c:pt>
                      <c:pt idx="492">
                        <c:v>9.8409669999964535</c:v>
                      </c:pt>
                      <c:pt idx="493">
                        <c:v>9.8566629999550059</c:v>
                      </c:pt>
                      <c:pt idx="494">
                        <c:v>9.8814009999623522</c:v>
                      </c:pt>
                      <c:pt idx="495">
                        <c:v>9.8957540000556037</c:v>
                      </c:pt>
                      <c:pt idx="496">
                        <c:v>9.9200910000363365</c:v>
                      </c:pt>
                      <c:pt idx="497">
                        <c:v>9.9365870000328869</c:v>
                      </c:pt>
                      <c:pt idx="498">
                        <c:v>9.9577740000095218</c:v>
                      </c:pt>
                      <c:pt idx="499">
                        <c:v>9.977292999974452</c:v>
                      </c:pt>
                      <c:pt idx="500">
                        <c:v>9.9994579999474809</c:v>
                      </c:pt>
                      <c:pt idx="501">
                        <c:v>10.01670399995055</c:v>
                      </c:pt>
                      <c:pt idx="502">
                        <c:v>10.039923000033014</c:v>
                      </c:pt>
                      <c:pt idx="503">
                        <c:v>10.060375000000931</c:v>
                      </c:pt>
                      <c:pt idx="504">
                        <c:v>10.077722999965772</c:v>
                      </c:pt>
                      <c:pt idx="505">
                        <c:v>10.097316000028513</c:v>
                      </c:pt>
                      <c:pt idx="506">
                        <c:v>10.119221000000834</c:v>
                      </c:pt>
                      <c:pt idx="507">
                        <c:v>10.137963999994099</c:v>
                      </c:pt>
                      <c:pt idx="508">
                        <c:v>10.157314999960363</c:v>
                      </c:pt>
                      <c:pt idx="509">
                        <c:v>10.174873000010848</c:v>
                      </c:pt>
                      <c:pt idx="510">
                        <c:v>10.199563000001945</c:v>
                      </c:pt>
                      <c:pt idx="511">
                        <c:v>10.219870000029914</c:v>
                      </c:pt>
                      <c:pt idx="512">
                        <c:v>10.239966999972239</c:v>
                      </c:pt>
                      <c:pt idx="513">
                        <c:v>10.259353999979794</c:v>
                      </c:pt>
                      <c:pt idx="514">
                        <c:v>10.278371999971569</c:v>
                      </c:pt>
                      <c:pt idx="515">
                        <c:v>10.298110999981873</c:v>
                      </c:pt>
                      <c:pt idx="516">
                        <c:v>10.313628999982029</c:v>
                      </c:pt>
                      <c:pt idx="517">
                        <c:v>10.339198000030592</c:v>
                      </c:pt>
                      <c:pt idx="518">
                        <c:v>10.358756999950856</c:v>
                      </c:pt>
                      <c:pt idx="519">
                        <c:v>10.378777000005357</c:v>
                      </c:pt>
                      <c:pt idx="520">
                        <c:v>10.390427000005729</c:v>
                      </c:pt>
                      <c:pt idx="521">
                        <c:v>10.420910999993794</c:v>
                      </c:pt>
                      <c:pt idx="522">
                        <c:v>10.439847000059672</c:v>
                      </c:pt>
                      <c:pt idx="523">
                        <c:v>10.459666999988258</c:v>
                      </c:pt>
                      <c:pt idx="524">
                        <c:v>10.476400000043213</c:v>
                      </c:pt>
                      <c:pt idx="525">
                        <c:v>10.498046000022441</c:v>
                      </c:pt>
                      <c:pt idx="526">
                        <c:v>10.51925500005018</c:v>
                      </c:pt>
                      <c:pt idx="527">
                        <c:v>10.534388000029139</c:v>
                      </c:pt>
                      <c:pt idx="528">
                        <c:v>10.559767000027932</c:v>
                      </c:pt>
                      <c:pt idx="529">
                        <c:v>10.579802999971434</c:v>
                      </c:pt>
                      <c:pt idx="530">
                        <c:v>10.599821000010706</c:v>
                      </c:pt>
                      <c:pt idx="531">
                        <c:v>10.620945999980904</c:v>
                      </c:pt>
                      <c:pt idx="532">
                        <c:v>10.636505999951623</c:v>
                      </c:pt>
                      <c:pt idx="533">
                        <c:v>10.660448999959044</c:v>
                      </c:pt>
                      <c:pt idx="534">
                        <c:v>10.680596000049263</c:v>
                      </c:pt>
                      <c:pt idx="535">
                        <c:v>10.695705999969505</c:v>
                      </c:pt>
                      <c:pt idx="536">
                        <c:v>10.716191999963485</c:v>
                      </c:pt>
                      <c:pt idx="537">
                        <c:v>10.737490999978036</c:v>
                      </c:pt>
                      <c:pt idx="538">
                        <c:v>10.760299999965355</c:v>
                      </c:pt>
                      <c:pt idx="539">
                        <c:v>10.775747000006959</c:v>
                      </c:pt>
                      <c:pt idx="540">
                        <c:v>10.796753000002354</c:v>
                      </c:pt>
                      <c:pt idx="541">
                        <c:v>10.817721999948844</c:v>
                      </c:pt>
                      <c:pt idx="542">
                        <c:v>10.839033000054769</c:v>
                      </c:pt>
                      <c:pt idx="543">
                        <c:v>10.856748000020161</c:v>
                      </c:pt>
                      <c:pt idx="544">
                        <c:v>10.875146999955177</c:v>
                      </c:pt>
                      <c:pt idx="545">
                        <c:v>10.898378000012599</c:v>
                      </c:pt>
                      <c:pt idx="546">
                        <c:v>10.913577000028454</c:v>
                      </c:pt>
                      <c:pt idx="547">
                        <c:v>10.938708000001498</c:v>
                      </c:pt>
                      <c:pt idx="548">
                        <c:v>10.957601999980398</c:v>
                      </c:pt>
                      <c:pt idx="549">
                        <c:v>10.977610999951139</c:v>
                      </c:pt>
                      <c:pt idx="550">
                        <c:v>10.997009000042453</c:v>
                      </c:pt>
                      <c:pt idx="551">
                        <c:v>11.019544000038877</c:v>
                      </c:pt>
                      <c:pt idx="552">
                        <c:v>11.039498000056483</c:v>
                      </c:pt>
                      <c:pt idx="553">
                        <c:v>11.06112700002268</c:v>
                      </c:pt>
                      <c:pt idx="554">
                        <c:v>11.079026999999769</c:v>
                      </c:pt>
                      <c:pt idx="555">
                        <c:v>11.099615999963135</c:v>
                      </c:pt>
                      <c:pt idx="556">
                        <c:v>11.117971000028774</c:v>
                      </c:pt>
                      <c:pt idx="557">
                        <c:v>11.1394020000007</c:v>
                      </c:pt>
                      <c:pt idx="558">
                        <c:v>11.159804000053555</c:v>
                      </c:pt>
                      <c:pt idx="559">
                        <c:v>11.178700000047684</c:v>
                      </c:pt>
                      <c:pt idx="560">
                        <c:v>11.198260999983177</c:v>
                      </c:pt>
                      <c:pt idx="561">
                        <c:v>11.218693000031635</c:v>
                      </c:pt>
                      <c:pt idx="562">
                        <c:v>11.240330000058748</c:v>
                      </c:pt>
                      <c:pt idx="563">
                        <c:v>11.259034999995492</c:v>
                      </c:pt>
                      <c:pt idx="564">
                        <c:v>11.27877700002864</c:v>
                      </c:pt>
                      <c:pt idx="565">
                        <c:v>11.300688000046648</c:v>
                      </c:pt>
                      <c:pt idx="566">
                        <c:v>11.319882999989204</c:v>
                      </c:pt>
                      <c:pt idx="567">
                        <c:v>11.339454000000842</c:v>
                      </c:pt>
                      <c:pt idx="568">
                        <c:v>11.35428700002376</c:v>
                      </c:pt>
                      <c:pt idx="569">
                        <c:v>11.378375999978743</c:v>
                      </c:pt>
                      <c:pt idx="570">
                        <c:v>11.396765999961644</c:v>
                      </c:pt>
                      <c:pt idx="571">
                        <c:v>11.419754000031389</c:v>
                      </c:pt>
                      <c:pt idx="572">
                        <c:v>11.439342000056058</c:v>
                      </c:pt>
                      <c:pt idx="573">
                        <c:v>11.456150999991223</c:v>
                      </c:pt>
                      <c:pt idx="574">
                        <c:v>11.479697000002488</c:v>
                      </c:pt>
                      <c:pt idx="575">
                        <c:v>11.50039800000377</c:v>
                      </c:pt>
                      <c:pt idx="576">
                        <c:v>11.515598000027239</c:v>
                      </c:pt>
                      <c:pt idx="577">
                        <c:v>11.540806000004523</c:v>
                      </c:pt>
                      <c:pt idx="578">
                        <c:v>11.556087999953888</c:v>
                      </c:pt>
                      <c:pt idx="579">
                        <c:v>11.577864999999292</c:v>
                      </c:pt>
                      <c:pt idx="580">
                        <c:v>11.601599000045098</c:v>
                      </c:pt>
                      <c:pt idx="581">
                        <c:v>11.616522999946028</c:v>
                      </c:pt>
                      <c:pt idx="582">
                        <c:v>11.640698999981396</c:v>
                      </c:pt>
                      <c:pt idx="583">
                        <c:v>11.661321999970824</c:v>
                      </c:pt>
                      <c:pt idx="584">
                        <c:v>11.676427999977022</c:v>
                      </c:pt>
                      <c:pt idx="585">
                        <c:v>11.697061000042595</c:v>
                      </c:pt>
                      <c:pt idx="586">
                        <c:v>11.718111000023782</c:v>
                      </c:pt>
                      <c:pt idx="587">
                        <c:v>11.736631999956444</c:v>
                      </c:pt>
                      <c:pt idx="588">
                        <c:v>11.756826999946497</c:v>
                      </c:pt>
                      <c:pt idx="589">
                        <c:v>11.778974000015296</c:v>
                      </c:pt>
                      <c:pt idx="590">
                        <c:v>11.797372000059113</c:v>
                      </c:pt>
                      <c:pt idx="591">
                        <c:v>11.81868799997028</c:v>
                      </c:pt>
                      <c:pt idx="592">
                        <c:v>11.838071999954991</c:v>
                      </c:pt>
                      <c:pt idx="593">
                        <c:v>11.857008000020869</c:v>
                      </c:pt>
                      <c:pt idx="594">
                        <c:v>11.877687999978662</c:v>
                      </c:pt>
                      <c:pt idx="595">
                        <c:v>11.897439999971539</c:v>
                      </c:pt>
                      <c:pt idx="596">
                        <c:v>11.916213999968022</c:v>
                      </c:pt>
                      <c:pt idx="597">
                        <c:v>11.937914000009187</c:v>
                      </c:pt>
                      <c:pt idx="598">
                        <c:v>11.959724999964237</c:v>
                      </c:pt>
                      <c:pt idx="599">
                        <c:v>11.974500000011176</c:v>
                      </c:pt>
                      <c:pt idx="600">
                        <c:v>11.99824800004717</c:v>
                      </c:pt>
                      <c:pt idx="601">
                        <c:v>12.020645000040531</c:v>
                      </c:pt>
                      <c:pt idx="602">
                        <c:v>12.043259999947622</c:v>
                      </c:pt>
                      <c:pt idx="603">
                        <c:v>12.05533700005617</c:v>
                      </c:pt>
                      <c:pt idx="604">
                        <c:v>12.07939400000032</c:v>
                      </c:pt>
                      <c:pt idx="605">
                        <c:v>12.098935000016354</c:v>
                      </c:pt>
                      <c:pt idx="606">
                        <c:v>12.119303000043146</c:v>
                      </c:pt>
                      <c:pt idx="607">
                        <c:v>12.139199999975972</c:v>
                      </c:pt>
                      <c:pt idx="608">
                        <c:v>12.1603340000147</c:v>
                      </c:pt>
                      <c:pt idx="609">
                        <c:v>12.174230000004172</c:v>
                      </c:pt>
                      <c:pt idx="610">
                        <c:v>12.198280000011437</c:v>
                      </c:pt>
                      <c:pt idx="611">
                        <c:v>12.207722999970429</c:v>
                      </c:pt>
                      <c:pt idx="612">
                        <c:v>13.22004799998831</c:v>
                      </c:pt>
                      <c:pt idx="613">
                        <c:v>13.24011699995026</c:v>
                      </c:pt>
                      <c:pt idx="614">
                        <c:v>13.257121999980882</c:v>
                      </c:pt>
                      <c:pt idx="615">
                        <c:v>13.275652999989688</c:v>
                      </c:pt>
                      <c:pt idx="616">
                        <c:v>13.298133000032976</c:v>
                      </c:pt>
                      <c:pt idx="617">
                        <c:v>13.319132999982685</c:v>
                      </c:pt>
                      <c:pt idx="618">
                        <c:v>13.335878000012599</c:v>
                      </c:pt>
                      <c:pt idx="619">
                        <c:v>13.357037000008859</c:v>
                      </c:pt>
                      <c:pt idx="620">
                        <c:v>13.376021999982186</c:v>
                      </c:pt>
                      <c:pt idx="621">
                        <c:v>13.397098000044934</c:v>
                      </c:pt>
                      <c:pt idx="622">
                        <c:v>13.418146000010893</c:v>
                      </c:pt>
                      <c:pt idx="623">
                        <c:v>13.43653299997095</c:v>
                      </c:pt>
                      <c:pt idx="624">
                        <c:v>13.453209000057541</c:v>
                      </c:pt>
                      <c:pt idx="625">
                        <c:v>13.476950000040233</c:v>
                      </c:pt>
                      <c:pt idx="626">
                        <c:v>13.500144000048749</c:v>
                      </c:pt>
                      <c:pt idx="627">
                        <c:v>13.519515000050887</c:v>
                      </c:pt>
                      <c:pt idx="628">
                        <c:v>13.538922999985516</c:v>
                      </c:pt>
                      <c:pt idx="629">
                        <c:v>13.558486000052653</c:v>
                      </c:pt>
                      <c:pt idx="630">
                        <c:v>13.575662999995984</c:v>
                      </c:pt>
                      <c:pt idx="631">
                        <c:v>13.598042999976315</c:v>
                      </c:pt>
                      <c:pt idx="632">
                        <c:v>13.618756999960169</c:v>
                      </c:pt>
                      <c:pt idx="633">
                        <c:v>13.637269000057131</c:v>
                      </c:pt>
                      <c:pt idx="634">
                        <c:v>13.662229000008665</c:v>
                      </c:pt>
                      <c:pt idx="635">
                        <c:v>13.677821999997832</c:v>
                      </c:pt>
                      <c:pt idx="636">
                        <c:v>13.699972999980673</c:v>
                      </c:pt>
                      <c:pt idx="637">
                        <c:v>13.718635999946855</c:v>
                      </c:pt>
                      <c:pt idx="638">
                        <c:v>13.739010000019334</c:v>
                      </c:pt>
                      <c:pt idx="639">
                        <c:v>13.758065999951214</c:v>
                      </c:pt>
                      <c:pt idx="640">
                        <c:v>13.778072000015527</c:v>
                      </c:pt>
                      <c:pt idx="641">
                        <c:v>13.800885000033304</c:v>
                      </c:pt>
                      <c:pt idx="642">
                        <c:v>13.81836499995552</c:v>
                      </c:pt>
                      <c:pt idx="643">
                        <c:v>13.83857599995099</c:v>
                      </c:pt>
                      <c:pt idx="644">
                        <c:v>13.860917999991216</c:v>
                      </c:pt>
                      <c:pt idx="645">
                        <c:v>13.882851999951527</c:v>
                      </c:pt>
                      <c:pt idx="646">
                        <c:v>13.893901000032201</c:v>
                      </c:pt>
                      <c:pt idx="647">
                        <c:v>13.919747999985702</c:v>
                      </c:pt>
                      <c:pt idx="648">
                        <c:v>13.941151999984868</c:v>
                      </c:pt>
                      <c:pt idx="649">
                        <c:v>13.960019999998622</c:v>
                      </c:pt>
                      <c:pt idx="650">
                        <c:v>13.979615999967791</c:v>
                      </c:pt>
                      <c:pt idx="651">
                        <c:v>13.996159999980591</c:v>
                      </c:pt>
                      <c:pt idx="652">
                        <c:v>14.014455999946222</c:v>
                      </c:pt>
                      <c:pt idx="653">
                        <c:v>14.034763999981806</c:v>
                      </c:pt>
                      <c:pt idx="654">
                        <c:v>14.059989999979734</c:v>
                      </c:pt>
                      <c:pt idx="655">
                        <c:v>14.080242000054568</c:v>
                      </c:pt>
                      <c:pt idx="656">
                        <c:v>14.096809000009671</c:v>
                      </c:pt>
                      <c:pt idx="657">
                        <c:v>14.115546999964863</c:v>
                      </c:pt>
                      <c:pt idx="658">
                        <c:v>14.138761000009254</c:v>
                      </c:pt>
                      <c:pt idx="659">
                        <c:v>14.159331000060774</c:v>
                      </c:pt>
                      <c:pt idx="660">
                        <c:v>14.179967000032775</c:v>
                      </c:pt>
                      <c:pt idx="661">
                        <c:v>14.198669999954291</c:v>
                      </c:pt>
                      <c:pt idx="662">
                        <c:v>14.216108000022359</c:v>
                      </c:pt>
                      <c:pt idx="663">
                        <c:v>14.237989000044763</c:v>
                      </c:pt>
                      <c:pt idx="664">
                        <c:v>14.258068999974057</c:v>
                      </c:pt>
                      <c:pt idx="665">
                        <c:v>14.261306999949738</c:v>
                      </c:pt>
                      <c:pt idx="666">
                        <c:v>14.288960000034422</c:v>
                      </c:pt>
                      <c:pt idx="667">
                        <c:v>14.316625999985263</c:v>
                      </c:pt>
                      <c:pt idx="668">
                        <c:v>14.336644000024535</c:v>
                      </c:pt>
                      <c:pt idx="669">
                        <c:v>14.358586000045761</c:v>
                      </c:pt>
                      <c:pt idx="670">
                        <c:v>14.374229999957606</c:v>
                      </c:pt>
                      <c:pt idx="671">
                        <c:v>14.398834999999963</c:v>
                      </c:pt>
                      <c:pt idx="672">
                        <c:v>14.418438000022434</c:v>
                      </c:pt>
                      <c:pt idx="673">
                        <c:v>14.442501000012271</c:v>
                      </c:pt>
                      <c:pt idx="674">
                        <c:v>14.457906999974512</c:v>
                      </c:pt>
                      <c:pt idx="675">
                        <c:v>14.479560000007041</c:v>
                      </c:pt>
                      <c:pt idx="676">
                        <c:v>14.497545000049286</c:v>
                      </c:pt>
                      <c:pt idx="677">
                        <c:v>14.517507000011392</c:v>
                      </c:pt>
                      <c:pt idx="678">
                        <c:v>14.537884999997914</c:v>
                      </c:pt>
                      <c:pt idx="679">
                        <c:v>14.558447999996133</c:v>
                      </c:pt>
                      <c:pt idx="680">
                        <c:v>14.578062999993563</c:v>
                      </c:pt>
                      <c:pt idx="681">
                        <c:v>14.599275000044145</c:v>
                      </c:pt>
                      <c:pt idx="682">
                        <c:v>14.615068000042811</c:v>
                      </c:pt>
                      <c:pt idx="683">
                        <c:v>14.638410000014119</c:v>
                      </c:pt>
                      <c:pt idx="684">
                        <c:v>14.658902000053786</c:v>
                      </c:pt>
                      <c:pt idx="685">
                        <c:v>14.678826999966986</c:v>
                      </c:pt>
                      <c:pt idx="686">
                        <c:v>14.700656999950297</c:v>
                      </c:pt>
                      <c:pt idx="687">
                        <c:v>14.721520000020973</c:v>
                      </c:pt>
                      <c:pt idx="688">
                        <c:v>14.738786000059918</c:v>
                      </c:pt>
                      <c:pt idx="689">
                        <c:v>14.760519000003114</c:v>
                      </c:pt>
                      <c:pt idx="690">
                        <c:v>14.78124000004027</c:v>
                      </c:pt>
                      <c:pt idx="691">
                        <c:v>14.799402000033297</c:v>
                      </c:pt>
                      <c:pt idx="692">
                        <c:v>14.820554999983869</c:v>
                      </c:pt>
                      <c:pt idx="693">
                        <c:v>14.8263909999514</c:v>
                      </c:pt>
                      <c:pt idx="694">
                        <c:v>14.858939000056125</c:v>
                      </c:pt>
                      <c:pt idx="695">
                        <c:v>14.879405000014231</c:v>
                      </c:pt>
                      <c:pt idx="696">
                        <c:v>14.900785999954678</c:v>
                      </c:pt>
                      <c:pt idx="697">
                        <c:v>14.916397999972105</c:v>
                      </c:pt>
                      <c:pt idx="698">
                        <c:v>14.934911999967881</c:v>
                      </c:pt>
                      <c:pt idx="699">
                        <c:v>14.946536000003107</c:v>
                      </c:pt>
                      <c:pt idx="700">
                        <c:v>14.977782999980263</c:v>
                      </c:pt>
                      <c:pt idx="701">
                        <c:v>14.997696000034921</c:v>
                      </c:pt>
                      <c:pt idx="702">
                        <c:v>15.01763400004711</c:v>
                      </c:pt>
                      <c:pt idx="703">
                        <c:v>15.040232000057586</c:v>
                      </c:pt>
                      <c:pt idx="704">
                        <c:v>15.055918999947608</c:v>
                      </c:pt>
                      <c:pt idx="705">
                        <c:v>15.078855999978259</c:v>
                      </c:pt>
                      <c:pt idx="706">
                        <c:v>15.096017000032589</c:v>
                      </c:pt>
                      <c:pt idx="707">
                        <c:v>15.112391000031494</c:v>
                      </c:pt>
                      <c:pt idx="708">
                        <c:v>15.137778999982402</c:v>
                      </c:pt>
                      <c:pt idx="709">
                        <c:v>15.148583000060171</c:v>
                      </c:pt>
                      <c:pt idx="710">
                        <c:v>15.1738090000581</c:v>
                      </c:pt>
                      <c:pt idx="711">
                        <c:v>15.200148000032641</c:v>
                      </c:pt>
                      <c:pt idx="712">
                        <c:v>15.205819000024348</c:v>
                      </c:pt>
                      <c:pt idx="713">
                        <c:v>15.236586999963038</c:v>
                      </c:pt>
                      <c:pt idx="714">
                        <c:v>15.252348999958485</c:v>
                      </c:pt>
                      <c:pt idx="715">
                        <c:v>15.277441999991424</c:v>
                      </c:pt>
                      <c:pt idx="716">
                        <c:v>15.298822000040673</c:v>
                      </c:pt>
                      <c:pt idx="717">
                        <c:v>15.318197999964468</c:v>
                      </c:pt>
                      <c:pt idx="718">
                        <c:v>15.339789999998175</c:v>
                      </c:pt>
                      <c:pt idx="719">
                        <c:v>15.357323999982327</c:v>
                      </c:pt>
                      <c:pt idx="720">
                        <c:v>15.378313999972306</c:v>
                      </c:pt>
                      <c:pt idx="721">
                        <c:v>15.400353000033647</c:v>
                      </c:pt>
                      <c:pt idx="722">
                        <c:v>15.417888000025414</c:v>
                      </c:pt>
                      <c:pt idx="723">
                        <c:v>15.437705000047572</c:v>
                      </c:pt>
                      <c:pt idx="724">
                        <c:v>15.458893000031821</c:v>
                      </c:pt>
                      <c:pt idx="725">
                        <c:v>15.474484000005759</c:v>
                      </c:pt>
                      <c:pt idx="726">
                        <c:v>15.501121000037529</c:v>
                      </c:pt>
                      <c:pt idx="727">
                        <c:v>15.520025999983773</c:v>
                      </c:pt>
                      <c:pt idx="728">
                        <c:v>15.535516000003554</c:v>
                      </c:pt>
                      <c:pt idx="729">
                        <c:v>15.55438900005538</c:v>
                      </c:pt>
                      <c:pt idx="730">
                        <c:v>15.580456999945454</c:v>
                      </c:pt>
                      <c:pt idx="731">
                        <c:v>15.599491000059061</c:v>
                      </c:pt>
                      <c:pt idx="732">
                        <c:v>15.616198000032455</c:v>
                      </c:pt>
                      <c:pt idx="733">
                        <c:v>15.639761000056751</c:v>
                      </c:pt>
                      <c:pt idx="734">
                        <c:v>15.659464000025764</c:v>
                      </c:pt>
                      <c:pt idx="735">
                        <c:v>15.679271999979392</c:v>
                      </c:pt>
                      <c:pt idx="736">
                        <c:v>15.701322000008076</c:v>
                      </c:pt>
                      <c:pt idx="737">
                        <c:v>15.720014999969862</c:v>
                      </c:pt>
                      <c:pt idx="738">
                        <c:v>15.740377999958582</c:v>
                      </c:pt>
                      <c:pt idx="739">
                        <c:v>15.754864000016823</c:v>
                      </c:pt>
                      <c:pt idx="740">
                        <c:v>15.780358999967575</c:v>
                      </c:pt>
                      <c:pt idx="741">
                        <c:v>15.799850999959745</c:v>
                      </c:pt>
                      <c:pt idx="742">
                        <c:v>15.814977000001818</c:v>
                      </c:pt>
                      <c:pt idx="743">
                        <c:v>15.838019000017084</c:v>
                      </c:pt>
                      <c:pt idx="744">
                        <c:v>15.85659800004214</c:v>
                      </c:pt>
                      <c:pt idx="745">
                        <c:v>15.880145999952219</c:v>
                      </c:pt>
                      <c:pt idx="746">
                        <c:v>15.900799000053667</c:v>
                      </c:pt>
                      <c:pt idx="747">
                        <c:v>15.915092000039294</c:v>
                      </c:pt>
                      <c:pt idx="748">
                        <c:v>15.942188999964856</c:v>
                      </c:pt>
                      <c:pt idx="749">
                        <c:v>15.957364000030793</c:v>
                      </c:pt>
                      <c:pt idx="750">
                        <c:v>15.976502000004984</c:v>
                      </c:pt>
                      <c:pt idx="751">
                        <c:v>15.992379999952391</c:v>
                      </c:pt>
                      <c:pt idx="752">
                        <c:v>16.019227999961004</c:v>
                      </c:pt>
                      <c:pt idx="753">
                        <c:v>16.036949999979697</c:v>
                      </c:pt>
                      <c:pt idx="754">
                        <c:v>16.056478000013158</c:v>
                      </c:pt>
                      <c:pt idx="755">
                        <c:v>16.076236000051722</c:v>
                      </c:pt>
                      <c:pt idx="756">
                        <c:v>16.099424000014551</c:v>
                      </c:pt>
                      <c:pt idx="757">
                        <c:v>16.117109999991953</c:v>
                      </c:pt>
                      <c:pt idx="758">
                        <c:v>16.137319999979809</c:v>
                      </c:pt>
                      <c:pt idx="759">
                        <c:v>16.156318000052124</c:v>
                      </c:pt>
                      <c:pt idx="760">
                        <c:v>16.177040999988094</c:v>
                      </c:pt>
                      <c:pt idx="761">
                        <c:v>16.197133000008762</c:v>
                      </c:pt>
                      <c:pt idx="762">
                        <c:v>16.204983999952674</c:v>
                      </c:pt>
                      <c:pt idx="763">
                        <c:v>16.256551000056788</c:v>
                      </c:pt>
                      <c:pt idx="764">
                        <c:v>16.278186999959871</c:v>
                      </c:pt>
                      <c:pt idx="765">
                        <c:v>16.297906000050716</c:v>
                      </c:pt>
                      <c:pt idx="766">
                        <c:v>16.312999999965541</c:v>
                      </c:pt>
                      <c:pt idx="767">
                        <c:v>16.338151999982074</c:v>
                      </c:pt>
                      <c:pt idx="768">
                        <c:v>16.359898000024259</c:v>
                      </c:pt>
                      <c:pt idx="769">
                        <c:v>16.380971999955364</c:v>
                      </c:pt>
                      <c:pt idx="770">
                        <c:v>16.399197999970056</c:v>
                      </c:pt>
                      <c:pt idx="771">
                        <c:v>16.413465999998152</c:v>
                      </c:pt>
                      <c:pt idx="772">
                        <c:v>16.437286000000313</c:v>
                      </c:pt>
                      <c:pt idx="773">
                        <c:v>16.448547999956645</c:v>
                      </c:pt>
                      <c:pt idx="774">
                        <c:v>16.480741000035778</c:v>
                      </c:pt>
                      <c:pt idx="775">
                        <c:v>16.499774000025354</c:v>
                      </c:pt>
                      <c:pt idx="776">
                        <c:v>16.520905000041239</c:v>
                      </c:pt>
                      <c:pt idx="777">
                        <c:v>16.534540000022389</c:v>
                      </c:pt>
                      <c:pt idx="778">
                        <c:v>16.559224999975413</c:v>
                      </c:pt>
                      <c:pt idx="779">
                        <c:v>16.579764000023715</c:v>
                      </c:pt>
                      <c:pt idx="780">
                        <c:v>16.599221999989823</c:v>
                      </c:pt>
                      <c:pt idx="781">
                        <c:v>16.619829999981448</c:v>
                      </c:pt>
                      <c:pt idx="782">
                        <c:v>16.637060999986716</c:v>
                      </c:pt>
                      <c:pt idx="783">
                        <c:v>16.655086999991909</c:v>
                      </c:pt>
                      <c:pt idx="784">
                        <c:v>16.683544000028633</c:v>
                      </c:pt>
                      <c:pt idx="785">
                        <c:v>16.700412999955006</c:v>
                      </c:pt>
                      <c:pt idx="786">
                        <c:v>16.720657999976538</c:v>
                      </c:pt>
                      <c:pt idx="787">
                        <c:v>16.738455999991857</c:v>
                      </c:pt>
                      <c:pt idx="788">
                        <c:v>16.760067000053823</c:v>
                      </c:pt>
                      <c:pt idx="789">
                        <c:v>16.778659999952652</c:v>
                      </c:pt>
                      <c:pt idx="790">
                        <c:v>16.797326000058092</c:v>
                      </c:pt>
                      <c:pt idx="791">
                        <c:v>16.820349000045098</c:v>
                      </c:pt>
                      <c:pt idx="792">
                        <c:v>16.834425000008196</c:v>
                      </c:pt>
                      <c:pt idx="793">
                        <c:v>16.851124000037089</c:v>
                      </c:pt>
                      <c:pt idx="794">
                        <c:v>16.870889000012539</c:v>
                      </c:pt>
                      <c:pt idx="795">
                        <c:v>16.893969999975525</c:v>
                      </c:pt>
                      <c:pt idx="796">
                        <c:v>16.91853899997659</c:v>
                      </c:pt>
                      <c:pt idx="797">
                        <c:v>16.940676999976858</c:v>
                      </c:pt>
                      <c:pt idx="798">
                        <c:v>16.960233999998309</c:v>
                      </c:pt>
                      <c:pt idx="799">
                        <c:v>16.970233000000007</c:v>
                      </c:pt>
                      <c:pt idx="800">
                        <c:v>17.000850999960676</c:v>
                      </c:pt>
                      <c:pt idx="801">
                        <c:v>17.017356000025757</c:v>
                      </c:pt>
                      <c:pt idx="802">
                        <c:v>17.040408000000753</c:v>
                      </c:pt>
                      <c:pt idx="803">
                        <c:v>17.052445000037551</c:v>
                      </c:pt>
                      <c:pt idx="804">
                        <c:v>17.07756700005848</c:v>
                      </c:pt>
                      <c:pt idx="805">
                        <c:v>17.097797999973409</c:v>
                      </c:pt>
                      <c:pt idx="806">
                        <c:v>17.119386999984272</c:v>
                      </c:pt>
                      <c:pt idx="807">
                        <c:v>17.134045999962837</c:v>
                      </c:pt>
                      <c:pt idx="808">
                        <c:v>17.15879799996037</c:v>
                      </c:pt>
                      <c:pt idx="809">
                        <c:v>17.178751999977976</c:v>
                      </c:pt>
                      <c:pt idx="810">
                        <c:v>17.19907900004182</c:v>
                      </c:pt>
                      <c:pt idx="811">
                        <c:v>17.220295000006445</c:v>
                      </c:pt>
                      <c:pt idx="812">
                        <c:v>17.237459999974817</c:v>
                      </c:pt>
                      <c:pt idx="813">
                        <c:v>17.255583000020124</c:v>
                      </c:pt>
                      <c:pt idx="814">
                        <c:v>17.278372999979183</c:v>
                      </c:pt>
                      <c:pt idx="815">
                        <c:v>17.297448000055738</c:v>
                      </c:pt>
                      <c:pt idx="816">
                        <c:v>17.319045000011101</c:v>
                      </c:pt>
                      <c:pt idx="817">
                        <c:v>17.340929000056349</c:v>
                      </c:pt>
                      <c:pt idx="818">
                        <c:v>17.36108000006061</c:v>
                      </c:pt>
                      <c:pt idx="819">
                        <c:v>17.366758999996819</c:v>
                      </c:pt>
                      <c:pt idx="820">
                        <c:v>17.399179000058211</c:v>
                      </c:pt>
                      <c:pt idx="821">
                        <c:v>17.418662999989465</c:v>
                      </c:pt>
                      <c:pt idx="822">
                        <c:v>17.434948000009172</c:v>
                      </c:pt>
                      <c:pt idx="823">
                        <c:v>17.450983999995515</c:v>
                      </c:pt>
                      <c:pt idx="824">
                        <c:v>17.475072999950498</c:v>
                      </c:pt>
                      <c:pt idx="825">
                        <c:v>17.501255000010133</c:v>
                      </c:pt>
                      <c:pt idx="826">
                        <c:v>17.519790000049397</c:v>
                      </c:pt>
                      <c:pt idx="827">
                        <c:v>17.54086800001096</c:v>
                      </c:pt>
                      <c:pt idx="828">
                        <c:v>17.580898000043817</c:v>
                      </c:pt>
                      <c:pt idx="829">
                        <c:v>17.600923000019975</c:v>
                      </c:pt>
                      <c:pt idx="830">
                        <c:v>17.605683999950998</c:v>
                      </c:pt>
                      <c:pt idx="831">
                        <c:v>17.641462999978103</c:v>
                      </c:pt>
                      <c:pt idx="832">
                        <c:v>17.655726999975741</c:v>
                      </c:pt>
                      <c:pt idx="833">
                        <c:v>17.682215000037104</c:v>
                      </c:pt>
                      <c:pt idx="834">
                        <c:v>17.692640000022948</c:v>
                      </c:pt>
                      <c:pt idx="835">
                        <c:v>17.718819999950938</c:v>
                      </c:pt>
                      <c:pt idx="836">
                        <c:v>17.722640000050887</c:v>
                      </c:pt>
                      <c:pt idx="837">
                        <c:v>17.760428000008687</c:v>
                      </c:pt>
                      <c:pt idx="838">
                        <c:v>17.776737999985926</c:v>
                      </c:pt>
                      <c:pt idx="839">
                        <c:v>17.796960999956354</c:v>
                      </c:pt>
                      <c:pt idx="840">
                        <c:v>17.817629000055604</c:v>
                      </c:pt>
                      <c:pt idx="841">
                        <c:v>17.830355999991298</c:v>
                      </c:pt>
                      <c:pt idx="842">
                        <c:v>17.859133000019938</c:v>
                      </c:pt>
                      <c:pt idx="843">
                        <c:v>17.863081000046805</c:v>
                      </c:pt>
                      <c:pt idx="844">
                        <c:v>17.895771999959834</c:v>
                      </c:pt>
                      <c:pt idx="845">
                        <c:v>17.918359000002965</c:v>
                      </c:pt>
                      <c:pt idx="846">
                        <c:v>17.930678999982774</c:v>
                      </c:pt>
                      <c:pt idx="847">
                        <c:v>17.974845999968238</c:v>
                      </c:pt>
                      <c:pt idx="848">
                        <c:v>18.035986999981105</c:v>
                      </c:pt>
                      <c:pt idx="849">
                        <c:v>18.048733999952674</c:v>
                      </c:pt>
                      <c:pt idx="850">
                        <c:v>18.189189999946393</c:v>
                      </c:pt>
                      <c:pt idx="851">
                        <c:v>18.248314999975264</c:v>
                      </c:pt>
                      <c:pt idx="852">
                        <c:v>18.273756999988109</c:v>
                      </c:pt>
                      <c:pt idx="853">
                        <c:v>18.290812000050209</c:v>
                      </c:pt>
                      <c:pt idx="854">
                        <c:v>18.319213000009768</c:v>
                      </c:pt>
                      <c:pt idx="855">
                        <c:v>18.325282000005245</c:v>
                      </c:pt>
                      <c:pt idx="856">
                        <c:v>18.399959999951534</c:v>
                      </c:pt>
                      <c:pt idx="857">
                        <c:v>18.460544000030495</c:v>
                      </c:pt>
                      <c:pt idx="858">
                        <c:v>18.468537000007927</c:v>
                      </c:pt>
                      <c:pt idx="859">
                        <c:v>18.512057999963872</c:v>
                      </c:pt>
                      <c:pt idx="860">
                        <c:v>18.537618999951519</c:v>
                      </c:pt>
                      <c:pt idx="861">
                        <c:v>18.573934999993071</c:v>
                      </c:pt>
                      <c:pt idx="862">
                        <c:v>18.595721999998204</c:v>
                      </c:pt>
                      <c:pt idx="863">
                        <c:v>18.620116999954917</c:v>
                      </c:pt>
                      <c:pt idx="864">
                        <c:v>18.639640999957919</c:v>
                      </c:pt>
                      <c:pt idx="865">
                        <c:v>18.656548999948427</c:v>
                      </c:pt>
                      <c:pt idx="866">
                        <c:v>18.717066999990493</c:v>
                      </c:pt>
                      <c:pt idx="867">
                        <c:v>18.721483999979682</c:v>
                      </c:pt>
                      <c:pt idx="868">
                        <c:v>18.799987999955192</c:v>
                      </c:pt>
                      <c:pt idx="869">
                        <c:v>18.817612000042573</c:v>
                      </c:pt>
                      <c:pt idx="870">
                        <c:v>18.83824499999173</c:v>
                      </c:pt>
                      <c:pt idx="871">
                        <c:v>18.858725000056438</c:v>
                      </c:pt>
                      <c:pt idx="872">
                        <c:v>18.869736999971792</c:v>
                      </c:pt>
                      <c:pt idx="873">
                        <c:v>18.898768999963067</c:v>
                      </c:pt>
                      <c:pt idx="874">
                        <c:v>18.939523000037298</c:v>
                      </c:pt>
                      <c:pt idx="875">
                        <c:v>18.955955000012182</c:v>
                      </c:pt>
                      <c:pt idx="876">
                        <c:v>18.97767599998042</c:v>
                      </c:pt>
                      <c:pt idx="877">
                        <c:v>18.989283000002615</c:v>
                      </c:pt>
                      <c:pt idx="878">
                        <c:v>19.004171999986283</c:v>
                      </c:pt>
                      <c:pt idx="879">
                        <c:v>19.060641000047326</c:v>
                      </c:pt>
                      <c:pt idx="880">
                        <c:v>19.078301000059582</c:v>
                      </c:pt>
                      <c:pt idx="881">
                        <c:v>19.138205999974161</c:v>
                      </c:pt>
                      <c:pt idx="882">
                        <c:v>19.146143999998458</c:v>
                      </c:pt>
                      <c:pt idx="883">
                        <c:v>19.198949999990873</c:v>
                      </c:pt>
                      <c:pt idx="884">
                        <c:v>19.215732999960892</c:v>
                      </c:pt>
                      <c:pt idx="885">
                        <c:v>19.280423999996856</c:v>
                      </c:pt>
                      <c:pt idx="886">
                        <c:v>19.285075000021607</c:v>
                      </c:pt>
                      <c:pt idx="887">
                        <c:v>19.338271999964491</c:v>
                      </c:pt>
                      <c:pt idx="888">
                        <c:v>19.341726999962702</c:v>
                      </c:pt>
                      <c:pt idx="889">
                        <c:v>19.426723000011407</c:v>
                      </c:pt>
                      <c:pt idx="890">
                        <c:v>19.477086000028066</c:v>
                      </c:pt>
                      <c:pt idx="891">
                        <c:v>19.484514000010677</c:v>
                      </c:pt>
                      <c:pt idx="892">
                        <c:v>19.54977499996312</c:v>
                      </c:pt>
                      <c:pt idx="893">
                        <c:v>19.622833000030369</c:v>
                      </c:pt>
                      <c:pt idx="894">
                        <c:v>19.698226999957114</c:v>
                      </c:pt>
                      <c:pt idx="895">
                        <c:v>19.758548000012524</c:v>
                      </c:pt>
                      <c:pt idx="896">
                        <c:v>19.764374000020325</c:v>
                      </c:pt>
                      <c:pt idx="897">
                        <c:v>19.894479000009596</c:v>
                      </c:pt>
                      <c:pt idx="898">
                        <c:v>19.906099000014365</c:v>
                      </c:pt>
                      <c:pt idx="899">
                        <c:v>19.953943999949843</c:v>
                      </c:pt>
                      <c:pt idx="900">
                        <c:v>19.974267999990843</c:v>
                      </c:pt>
                      <c:pt idx="901">
                        <c:v>20.033270000014454</c:v>
                      </c:pt>
                      <c:pt idx="902">
                        <c:v>20.044191000051796</c:v>
                      </c:pt>
                      <c:pt idx="903">
                        <c:v>20.112563999951817</c:v>
                      </c:pt>
                      <c:pt idx="904">
                        <c:v>20.240775999962352</c:v>
                      </c:pt>
                      <c:pt idx="905">
                        <c:v>20.248760999995284</c:v>
                      </c:pt>
                      <c:pt idx="906">
                        <c:v>20.312653000000864</c:v>
                      </c:pt>
                      <c:pt idx="907">
                        <c:v>20.376558999996632</c:v>
                      </c:pt>
                      <c:pt idx="908">
                        <c:v>20.389612999977544</c:v>
                      </c:pt>
                      <c:pt idx="909">
                        <c:v>20.426218000007793</c:v>
                      </c:pt>
                      <c:pt idx="910">
                        <c:v>20.455977999954484</c:v>
                      </c:pt>
                      <c:pt idx="911">
                        <c:v>20.477411000058055</c:v>
                      </c:pt>
                      <c:pt idx="912">
                        <c:v>20.487330000032671</c:v>
                      </c:pt>
                      <c:pt idx="913">
                        <c:v>20.540605999995023</c:v>
                      </c:pt>
                      <c:pt idx="914">
                        <c:v>20.557864999980666</c:v>
                      </c:pt>
                      <c:pt idx="915">
                        <c:v>20.579106000019237</c:v>
                      </c:pt>
                      <c:pt idx="916">
                        <c:v>20.581728999968618</c:v>
                      </c:pt>
                      <c:pt idx="917">
                        <c:v>20.638386999955401</c:v>
                      </c:pt>
                      <c:pt idx="918">
                        <c:v>20.650130999973044</c:v>
                      </c:pt>
                      <c:pt idx="919">
                        <c:v>20.720130000030622</c:v>
                      </c:pt>
                      <c:pt idx="920">
                        <c:v>20.778270000009798</c:v>
                      </c:pt>
                      <c:pt idx="921">
                        <c:v>20.785678999964148</c:v>
                      </c:pt>
                      <c:pt idx="922">
                        <c:v>20.858347999979742</c:v>
                      </c:pt>
                      <c:pt idx="923">
                        <c:v>20.92739900003653</c:v>
                      </c:pt>
                      <c:pt idx="924">
                        <c:v>20.9918319999706</c:v>
                      </c:pt>
                      <c:pt idx="925">
                        <c:v>21.057593000004999</c:v>
                      </c:pt>
                      <c:pt idx="926">
                        <c:v>21.061274999985471</c:v>
                      </c:pt>
                      <c:pt idx="927">
                        <c:v>21.135755999945104</c:v>
                      </c:pt>
                      <c:pt idx="928">
                        <c:v>21.264138999977149</c:v>
                      </c:pt>
                      <c:pt idx="929">
                        <c:v>21.345024000038393</c:v>
                      </c:pt>
                      <c:pt idx="930">
                        <c:v>21.539846000028774</c:v>
                      </c:pt>
                      <c:pt idx="931">
                        <c:v>21.669944999972358</c:v>
                      </c:pt>
                      <c:pt idx="932">
                        <c:v>21.688155999989249</c:v>
                      </c:pt>
                      <c:pt idx="933">
                        <c:v>21.797623999998905</c:v>
                      </c:pt>
                      <c:pt idx="934">
                        <c:v>21.819071999983862</c:v>
                      </c:pt>
                      <c:pt idx="935">
                        <c:v>21.837855000048876</c:v>
                      </c:pt>
                      <c:pt idx="936">
                        <c:v>21.856757999979891</c:v>
                      </c:pt>
                      <c:pt idx="937">
                        <c:v>21.877560000051744</c:v>
                      </c:pt>
                      <c:pt idx="938">
                        <c:v>21.901154999970458</c:v>
                      </c:pt>
                      <c:pt idx="939">
                        <c:v>21.919161999947391</c:v>
                      </c:pt>
                      <c:pt idx="940">
                        <c:v>21.977858999976888</c:v>
                      </c:pt>
                      <c:pt idx="941">
                        <c:v>21.997864000033587</c:v>
                      </c:pt>
                      <c:pt idx="942">
                        <c:v>22.021810999955051</c:v>
                      </c:pt>
                      <c:pt idx="943">
                        <c:v>22.084292000043206</c:v>
                      </c:pt>
                      <c:pt idx="944">
                        <c:v>22.137717999983579</c:v>
                      </c:pt>
                      <c:pt idx="945">
                        <c:v>22.207644999958575</c:v>
                      </c:pt>
                      <c:pt idx="946">
                        <c:v>22.228203000035137</c:v>
                      </c:pt>
                      <c:pt idx="947">
                        <c:v>22.565714000025764</c:v>
                      </c:pt>
                      <c:pt idx="948">
                        <c:v>22.620762999984436</c:v>
                      </c:pt>
                      <c:pt idx="949">
                        <c:v>22.64454799995292</c:v>
                      </c:pt>
                      <c:pt idx="950">
                        <c:v>22.762974999961443</c:v>
                      </c:pt>
                      <c:pt idx="951">
                        <c:v>22.805012000026181</c:v>
                      </c:pt>
                      <c:pt idx="952">
                        <c:v>22.833064000005834</c:v>
                      </c:pt>
                      <c:pt idx="953">
                        <c:v>22.879277999978513</c:v>
                      </c:pt>
                      <c:pt idx="954">
                        <c:v>22.909979999996722</c:v>
                      </c:pt>
                      <c:pt idx="955">
                        <c:v>22.927427000016905</c:v>
                      </c:pt>
                      <c:pt idx="956">
                        <c:v>22.946603000047617</c:v>
                      </c:pt>
                      <c:pt idx="957">
                        <c:v>22.969708999968134</c:v>
                      </c:pt>
                      <c:pt idx="958">
                        <c:v>23.017825999995694</c:v>
                      </c:pt>
                      <c:pt idx="959">
                        <c:v>23.038371999980882</c:v>
                      </c:pt>
                      <c:pt idx="960">
                        <c:v>23.05620800005272</c:v>
                      </c:pt>
                      <c:pt idx="961">
                        <c:v>23.085990000050515</c:v>
                      </c:pt>
                      <c:pt idx="962">
                        <c:v>23.107086000032723</c:v>
                      </c:pt>
                      <c:pt idx="963">
                        <c:v>23.1420559999533</c:v>
                      </c:pt>
                      <c:pt idx="964">
                        <c:v>23.150542999967001</c:v>
                      </c:pt>
                      <c:pt idx="965">
                        <c:v>23.173085000016727</c:v>
                      </c:pt>
                      <c:pt idx="966">
                        <c:v>23.190690999967046</c:v>
                      </c:pt>
                      <c:pt idx="967">
                        <c:v>23.20886699995026</c:v>
                      </c:pt>
                      <c:pt idx="968">
                        <c:v>23.226861999952234</c:v>
                      </c:pt>
                      <c:pt idx="969">
                        <c:v>23.256098999991082</c:v>
                      </c:pt>
                      <c:pt idx="970">
                        <c:v>23.276680000009947</c:v>
                      </c:pt>
                      <c:pt idx="971">
                        <c:v>23.304895999957807</c:v>
                      </c:pt>
                      <c:pt idx="972">
                        <c:v>23.335131000028923</c:v>
                      </c:pt>
                      <c:pt idx="973">
                        <c:v>23.353597000008449</c:v>
                      </c:pt>
                      <c:pt idx="974">
                        <c:v>23.372410999960266</c:v>
                      </c:pt>
                      <c:pt idx="975">
                        <c:v>23.390097999945283</c:v>
                      </c:pt>
                      <c:pt idx="976">
                        <c:v>23.413437000010163</c:v>
                      </c:pt>
                      <c:pt idx="977">
                        <c:v>23.439482999965549</c:v>
                      </c:pt>
                      <c:pt idx="978">
                        <c:v>23.461100999964401</c:v>
                      </c:pt>
                      <c:pt idx="979">
                        <c:v>23.477679000003263</c:v>
                      </c:pt>
                      <c:pt idx="980">
                        <c:v>23.494784999988042</c:v>
                      </c:pt>
                      <c:pt idx="981">
                        <c:v>23.514047999982722</c:v>
                      </c:pt>
                      <c:pt idx="982">
                        <c:v>23.524028999963775</c:v>
                      </c:pt>
                      <c:pt idx="983">
                        <c:v>23.558399999979883</c:v>
                      </c:pt>
                      <c:pt idx="984">
                        <c:v>23.571070999954827</c:v>
                      </c:pt>
                      <c:pt idx="985">
                        <c:v>23.598748999997042</c:v>
                      </c:pt>
                      <c:pt idx="986">
                        <c:v>23.621198000037111</c:v>
                      </c:pt>
                      <c:pt idx="987">
                        <c:v>23.639794999966398</c:v>
                      </c:pt>
                      <c:pt idx="988">
                        <c:v>23.655273000011221</c:v>
                      </c:pt>
                      <c:pt idx="989">
                        <c:v>23.676652000052854</c:v>
                      </c:pt>
                      <c:pt idx="990">
                        <c:v>23.697388999979012</c:v>
                      </c:pt>
                      <c:pt idx="991">
                        <c:v>23.719962000031956</c:v>
                      </c:pt>
                      <c:pt idx="992">
                        <c:v>23.74033399997279</c:v>
                      </c:pt>
                      <c:pt idx="993">
                        <c:v>23.760005000047386</c:v>
                      </c:pt>
                      <c:pt idx="994">
                        <c:v>23.781294999993406</c:v>
                      </c:pt>
                      <c:pt idx="995">
                        <c:v>23.796928999945521</c:v>
                      </c:pt>
                      <c:pt idx="996">
                        <c:v>23.8185260000173</c:v>
                      </c:pt>
                      <c:pt idx="997">
                        <c:v>23.837350000045262</c:v>
                      </c:pt>
                      <c:pt idx="998">
                        <c:v>23.859599999967031</c:v>
                      </c:pt>
                      <c:pt idx="999">
                        <c:v>23.873235999955796</c:v>
                      </c:pt>
                      <c:pt idx="1000">
                        <c:v>23.898435999988578</c:v>
                      </c:pt>
                      <c:pt idx="1001">
                        <c:v>23.919511000043713</c:v>
                      </c:pt>
                      <c:pt idx="1002">
                        <c:v>23.939341000048444</c:v>
                      </c:pt>
                      <c:pt idx="1003">
                        <c:v>23.957135000033304</c:v>
                      </c:pt>
                      <c:pt idx="1004">
                        <c:v>23.97776200005319</c:v>
                      </c:pt>
                      <c:pt idx="1005">
                        <c:v>23.99878699996043</c:v>
                      </c:pt>
                      <c:pt idx="1006">
                        <c:v>24.018016000045463</c:v>
                      </c:pt>
                      <c:pt idx="1007">
                        <c:v>24.037609999999404</c:v>
                      </c:pt>
                      <c:pt idx="1008">
                        <c:v>24.053442999953404</c:v>
                      </c:pt>
                      <c:pt idx="1009">
                        <c:v>24.078549999976531</c:v>
                      </c:pt>
                      <c:pt idx="1010">
                        <c:v>24.09851499996148</c:v>
                      </c:pt>
                      <c:pt idx="1011">
                        <c:v>24.119320999947377</c:v>
                      </c:pt>
                      <c:pt idx="1012">
                        <c:v>24.128544999985024</c:v>
                      </c:pt>
                      <c:pt idx="1013">
                        <c:v>24.159022000036202</c:v>
                      </c:pt>
                      <c:pt idx="1014">
                        <c:v>24.18057399999816</c:v>
                      </c:pt>
                      <c:pt idx="1015">
                        <c:v>24.201141000026837</c:v>
                      </c:pt>
                      <c:pt idx="1016">
                        <c:v>24.220439000055194</c:v>
                      </c:pt>
                      <c:pt idx="1017">
                        <c:v>24.23891299997922</c:v>
                      </c:pt>
                      <c:pt idx="1018">
                        <c:v>24.254562000045553</c:v>
                      </c:pt>
                      <c:pt idx="1019">
                        <c:v>24.279747999971732</c:v>
                      </c:pt>
                      <c:pt idx="1020">
                        <c:v>24.299044999992475</c:v>
                      </c:pt>
                      <c:pt idx="1021">
                        <c:v>24.320054000010714</c:v>
                      </c:pt>
                      <c:pt idx="1022">
                        <c:v>24.340627999976277</c:v>
                      </c:pt>
                      <c:pt idx="1023">
                        <c:v>24.36161100002937</c:v>
                      </c:pt>
                      <c:pt idx="1024">
                        <c:v>24.38167000003159</c:v>
                      </c:pt>
                      <c:pt idx="1025">
                        <c:v>24.395274000009522</c:v>
                      </c:pt>
                      <c:pt idx="1026">
                        <c:v>24.416249000001699</c:v>
                      </c:pt>
                      <c:pt idx="1027">
                        <c:v>24.436786000034772</c:v>
                      </c:pt>
                      <c:pt idx="1028">
                        <c:v>24.460349999950267</c:v>
                      </c:pt>
                      <c:pt idx="1029">
                        <c:v>24.481169000035152</c:v>
                      </c:pt>
                      <c:pt idx="1030">
                        <c:v>24.498374999966472</c:v>
                      </c:pt>
                      <c:pt idx="1031">
                        <c:v>24.515399000025354</c:v>
                      </c:pt>
                      <c:pt idx="1032">
                        <c:v>24.536852000048384</c:v>
                      </c:pt>
                      <c:pt idx="1033">
                        <c:v>24.559096000040881</c:v>
                      </c:pt>
                      <c:pt idx="1034">
                        <c:v>24.580848000012338</c:v>
                      </c:pt>
                      <c:pt idx="1035">
                        <c:v>24.59741699998267</c:v>
                      </c:pt>
                      <c:pt idx="1036">
                        <c:v>24.61650899995584</c:v>
                      </c:pt>
                      <c:pt idx="1037">
                        <c:v>24.640440999995917</c:v>
                      </c:pt>
                      <c:pt idx="1038">
                        <c:v>24.657232000026852</c:v>
                      </c:pt>
                      <c:pt idx="1039">
                        <c:v>24.678910000016913</c:v>
                      </c:pt>
                      <c:pt idx="1040">
                        <c:v>24.699159999960102</c:v>
                      </c:pt>
                      <c:pt idx="1041">
                        <c:v>24.719838000019081</c:v>
                      </c:pt>
                      <c:pt idx="1042">
                        <c:v>24.731899000005797</c:v>
                      </c:pt>
                      <c:pt idx="1043">
                        <c:v>24.757472999976017</c:v>
                      </c:pt>
                      <c:pt idx="1044">
                        <c:v>24.773432999965735</c:v>
                      </c:pt>
                      <c:pt idx="1045">
                        <c:v>24.792139000026509</c:v>
                      </c:pt>
                      <c:pt idx="1046">
                        <c:v>24.820835000020452</c:v>
                      </c:pt>
                      <c:pt idx="1047">
                        <c:v>24.838818000047468</c:v>
                      </c:pt>
                      <c:pt idx="1048">
                        <c:v>24.858812000020407</c:v>
                      </c:pt>
                      <c:pt idx="1049">
                        <c:v>24.877723000012338</c:v>
                      </c:pt>
                      <c:pt idx="1050">
                        <c:v>24.897395999985747</c:v>
                      </c:pt>
                      <c:pt idx="1051">
                        <c:v>24.917826000018977</c:v>
                      </c:pt>
                      <c:pt idx="1052">
                        <c:v>24.937768999952823</c:v>
                      </c:pt>
                      <c:pt idx="1053">
                        <c:v>24.958321999991313</c:v>
                      </c:pt>
                      <c:pt idx="1054">
                        <c:v>24.980337999993935</c:v>
                      </c:pt>
                      <c:pt idx="1055">
                        <c:v>24.998389999964274</c:v>
                      </c:pt>
                      <c:pt idx="1056">
                        <c:v>25.019504999974743</c:v>
                      </c:pt>
                      <c:pt idx="1057">
                        <c:v>25.03827200003434</c:v>
                      </c:pt>
                      <c:pt idx="1058">
                        <c:v>25.059668999980204</c:v>
                      </c:pt>
                      <c:pt idx="1059">
                        <c:v>25.064132999978028</c:v>
                      </c:pt>
                      <c:pt idx="1060">
                        <c:v>25.102131000021473</c:v>
                      </c:pt>
                      <c:pt idx="1061">
                        <c:v>25.116849999991246</c:v>
                      </c:pt>
                      <c:pt idx="1062">
                        <c:v>25.138741999980994</c:v>
                      </c:pt>
                      <c:pt idx="1063">
                        <c:v>25.159908000030555</c:v>
                      </c:pt>
                      <c:pt idx="1064">
                        <c:v>25.179670999990776</c:v>
                      </c:pt>
                      <c:pt idx="1065">
                        <c:v>25.199343999964185</c:v>
                      </c:pt>
                      <c:pt idx="1066">
                        <c:v>25.214797000051476</c:v>
                      </c:pt>
                      <c:pt idx="1067">
                        <c:v>25.235064000007696</c:v>
                      </c:pt>
                      <c:pt idx="1068">
                        <c:v>25.26001600001473</c:v>
                      </c:pt>
                      <c:pt idx="1069">
                        <c:v>25.278132000006735</c:v>
                      </c:pt>
                      <c:pt idx="1070">
                        <c:v>25.300953999976628</c:v>
                      </c:pt>
                      <c:pt idx="1071">
                        <c:v>25.317077000043355</c:v>
                      </c:pt>
                      <c:pt idx="1072">
                        <c:v>25.335580999962986</c:v>
                      </c:pt>
                      <c:pt idx="1073">
                        <c:v>25.35561400000006</c:v>
                      </c:pt>
                      <c:pt idx="1074">
                        <c:v>25.380937000038102</c:v>
                      </c:pt>
                      <c:pt idx="1075">
                        <c:v>25.400464999955148</c:v>
                      </c:pt>
                      <c:pt idx="1076">
                        <c:v>25.418337999959476</c:v>
                      </c:pt>
                      <c:pt idx="1077">
                        <c:v>25.436929999967106</c:v>
                      </c:pt>
                      <c:pt idx="1078">
                        <c:v>25.460253000026569</c:v>
                      </c:pt>
                      <c:pt idx="1079">
                        <c:v>25.47241699998267</c:v>
                      </c:pt>
                      <c:pt idx="1080">
                        <c:v>25.496810000040568</c:v>
                      </c:pt>
                      <c:pt idx="1081">
                        <c:v>25.517419000039808</c:v>
                      </c:pt>
                      <c:pt idx="1082">
                        <c:v>25.538349000038579</c:v>
                      </c:pt>
                      <c:pt idx="1083">
                        <c:v>25.556418000021949</c:v>
                      </c:pt>
                      <c:pt idx="1084">
                        <c:v>25.577581000048667</c:v>
                      </c:pt>
                      <c:pt idx="1085">
                        <c:v>25.596664999960922</c:v>
                      </c:pt>
                      <c:pt idx="1086">
                        <c:v>25.620589999947697</c:v>
                      </c:pt>
                      <c:pt idx="1087">
                        <c:v>25.637141000013798</c:v>
                      </c:pt>
                      <c:pt idx="1088">
                        <c:v>25.658338999957778</c:v>
                      </c:pt>
                      <c:pt idx="1089">
                        <c:v>25.677109000040218</c:v>
                      </c:pt>
                      <c:pt idx="1090">
                        <c:v>25.697991000022739</c:v>
                      </c:pt>
                      <c:pt idx="1091">
                        <c:v>25.712443000054918</c:v>
                      </c:pt>
                      <c:pt idx="1092">
                        <c:v>25.738242999999784</c:v>
                      </c:pt>
                      <c:pt idx="1093">
                        <c:v>25.758073000004515</c:v>
                      </c:pt>
                      <c:pt idx="1094">
                        <c:v>25.779014999978244</c:v>
                      </c:pt>
                      <c:pt idx="1095">
                        <c:v>25.797659000032581</c:v>
                      </c:pt>
                      <c:pt idx="1096">
                        <c:v>25.817883000010625</c:v>
                      </c:pt>
                      <c:pt idx="1097">
                        <c:v>25.841036000056192</c:v>
                      </c:pt>
                      <c:pt idx="1098">
                        <c:v>25.858271999983117</c:v>
                      </c:pt>
                      <c:pt idx="1099">
                        <c:v>25.878683999995701</c:v>
                      </c:pt>
                      <c:pt idx="1100">
                        <c:v>25.900817999965511</c:v>
                      </c:pt>
                      <c:pt idx="1101">
                        <c:v>25.919871999998577</c:v>
                      </c:pt>
                      <c:pt idx="1102">
                        <c:v>25.940854000044055</c:v>
                      </c:pt>
                      <c:pt idx="1103">
                        <c:v>25.960637000040151</c:v>
                      </c:pt>
                      <c:pt idx="1104">
                        <c:v>25.98093499999959</c:v>
                      </c:pt>
                      <c:pt idx="1105">
                        <c:v>25.998953000060283</c:v>
                      </c:pt>
                      <c:pt idx="1106">
                        <c:v>26.019773000036366</c:v>
                      </c:pt>
                      <c:pt idx="1107">
                        <c:v>26.029207000043243</c:v>
                      </c:pt>
                      <c:pt idx="1108">
                        <c:v>26.060453000012785</c:v>
                      </c:pt>
                      <c:pt idx="1109">
                        <c:v>26.080721999984235</c:v>
                      </c:pt>
                      <c:pt idx="1110">
                        <c:v>26.100028999964707</c:v>
                      </c:pt>
                      <c:pt idx="1111">
                        <c:v>26.120580999995582</c:v>
                      </c:pt>
                      <c:pt idx="1112">
                        <c:v>26.134785000002012</c:v>
                      </c:pt>
                      <c:pt idx="1113">
                        <c:v>26.157389000058174</c:v>
                      </c:pt>
                      <c:pt idx="1114">
                        <c:v>26.175535000045784</c:v>
                      </c:pt>
                      <c:pt idx="1115">
                        <c:v>26.19684300001245</c:v>
                      </c:pt>
                      <c:pt idx="1116">
                        <c:v>26.220937000005506</c:v>
                      </c:pt>
                      <c:pt idx="1117">
                        <c:v>26.240861000027508</c:v>
                      </c:pt>
                      <c:pt idx="1118">
                        <c:v>26.257728000055067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Input'!$Y$2:$Y$1124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-1.8540030000000001</c:v>
                      </c:pt>
                      <c:pt idx="459">
                        <c:v>-1.7060569999999999</c:v>
                      </c:pt>
                      <c:pt idx="460">
                        <c:v>-0.32297799999999999</c:v>
                      </c:pt>
                      <c:pt idx="461">
                        <c:v>0.35538599999999998</c:v>
                      </c:pt>
                      <c:pt idx="462">
                        <c:v>0.85418700000000003</c:v>
                      </c:pt>
                      <c:pt idx="463">
                        <c:v>1.681406</c:v>
                      </c:pt>
                      <c:pt idx="464">
                        <c:v>2.1392899999999999</c:v>
                      </c:pt>
                      <c:pt idx="465">
                        <c:v>1.9658770000000001</c:v>
                      </c:pt>
                      <c:pt idx="466">
                        <c:v>1.908363</c:v>
                      </c:pt>
                      <c:pt idx="467">
                        <c:v>2.0633149999999998</c:v>
                      </c:pt>
                      <c:pt idx="468">
                        <c:v>1.8576239999999999</c:v>
                      </c:pt>
                      <c:pt idx="469">
                        <c:v>1.573234</c:v>
                      </c:pt>
                      <c:pt idx="470">
                        <c:v>1.3979379999999999</c:v>
                      </c:pt>
                      <c:pt idx="471">
                        <c:v>1.243357</c:v>
                      </c:pt>
                      <c:pt idx="472">
                        <c:v>1.563831</c:v>
                      </c:pt>
                      <c:pt idx="473">
                        <c:v>1.4933190000000001</c:v>
                      </c:pt>
                      <c:pt idx="474">
                        <c:v>1.2349330000000001</c:v>
                      </c:pt>
                      <c:pt idx="475">
                        <c:v>1.2671110000000001</c:v>
                      </c:pt>
                      <c:pt idx="476">
                        <c:v>1.3414520000000001</c:v>
                      </c:pt>
                      <c:pt idx="477">
                        <c:v>1.6166400000000001</c:v>
                      </c:pt>
                      <c:pt idx="478">
                        <c:v>1.9641379999999999</c:v>
                      </c:pt>
                      <c:pt idx="479">
                        <c:v>1.979487</c:v>
                      </c:pt>
                      <c:pt idx="480">
                        <c:v>1.380171</c:v>
                      </c:pt>
                      <c:pt idx="481">
                        <c:v>1.3695900000000001</c:v>
                      </c:pt>
                      <c:pt idx="482">
                        <c:v>1.656522</c:v>
                      </c:pt>
                      <c:pt idx="483">
                        <c:v>1.631786</c:v>
                      </c:pt>
                      <c:pt idx="484">
                        <c:v>1.776956</c:v>
                      </c:pt>
                      <c:pt idx="485">
                        <c:v>2.3408829999999998</c:v>
                      </c:pt>
                      <c:pt idx="486">
                        <c:v>2.2994650000000001</c:v>
                      </c:pt>
                      <c:pt idx="487">
                        <c:v>2.6539999999999999</c:v>
                      </c:pt>
                      <c:pt idx="488">
                        <c:v>2.9734090000000002</c:v>
                      </c:pt>
                      <c:pt idx="489">
                        <c:v>3.2814239999999999</c:v>
                      </c:pt>
                      <c:pt idx="490">
                        <c:v>3.0137529999999999</c:v>
                      </c:pt>
                      <c:pt idx="491">
                        <c:v>2.6411509999999998</c:v>
                      </c:pt>
                      <c:pt idx="492">
                        <c:v>2.3761489999999998</c:v>
                      </c:pt>
                      <c:pt idx="493">
                        <c:v>2.0758100000000002</c:v>
                      </c:pt>
                      <c:pt idx="494">
                        <c:v>1.8742300000000001</c:v>
                      </c:pt>
                      <c:pt idx="495">
                        <c:v>1.877848</c:v>
                      </c:pt>
                      <c:pt idx="496">
                        <c:v>2.2636729999999998</c:v>
                      </c:pt>
                      <c:pt idx="497">
                        <c:v>2.3516279999999998</c:v>
                      </c:pt>
                      <c:pt idx="498">
                        <c:v>2.2964980000000002</c:v>
                      </c:pt>
                      <c:pt idx="499">
                        <c:v>2.6273029999999999</c:v>
                      </c:pt>
                      <c:pt idx="500">
                        <c:v>2.4817879999999999</c:v>
                      </c:pt>
                      <c:pt idx="501">
                        <c:v>2.390272</c:v>
                      </c:pt>
                      <c:pt idx="502">
                        <c:v>1.9285669999999999</c:v>
                      </c:pt>
                      <c:pt idx="503">
                        <c:v>1.4724550000000001</c:v>
                      </c:pt>
                      <c:pt idx="504">
                        <c:v>1.144563</c:v>
                      </c:pt>
                      <c:pt idx="505">
                        <c:v>0.89820699999999998</c:v>
                      </c:pt>
                      <c:pt idx="506">
                        <c:v>0.73894700000000002</c:v>
                      </c:pt>
                      <c:pt idx="507">
                        <c:v>0.95492999999999995</c:v>
                      </c:pt>
                      <c:pt idx="508">
                        <c:v>0.94891400000000004</c:v>
                      </c:pt>
                      <c:pt idx="509">
                        <c:v>0.83099100000000004</c:v>
                      </c:pt>
                      <c:pt idx="510">
                        <c:v>0.69926699999999997</c:v>
                      </c:pt>
                      <c:pt idx="511">
                        <c:v>0.25193199999999999</c:v>
                      </c:pt>
                      <c:pt idx="512">
                        <c:v>-6.3755000000000006E-2</c:v>
                      </c:pt>
                      <c:pt idx="513">
                        <c:v>-0.35089500000000001</c:v>
                      </c:pt>
                      <c:pt idx="514">
                        <c:v>-0.27805099999999999</c:v>
                      </c:pt>
                      <c:pt idx="515">
                        <c:v>-0.663887</c:v>
                      </c:pt>
                      <c:pt idx="516">
                        <c:v>-0.32277800000000001</c:v>
                      </c:pt>
                      <c:pt idx="517">
                        <c:v>-0.29803499999999999</c:v>
                      </c:pt>
                      <c:pt idx="518">
                        <c:v>-0.158327</c:v>
                      </c:pt>
                      <c:pt idx="519">
                        <c:v>0.30077599999999999</c:v>
                      </c:pt>
                      <c:pt idx="520">
                        <c:v>0.22511600000000001</c:v>
                      </c:pt>
                      <c:pt idx="521">
                        <c:v>6.2916E-2</c:v>
                      </c:pt>
                      <c:pt idx="522">
                        <c:v>0.126947</c:v>
                      </c:pt>
                      <c:pt idx="523">
                        <c:v>0.18278900000000001</c:v>
                      </c:pt>
                      <c:pt idx="524">
                        <c:v>0.467339</c:v>
                      </c:pt>
                      <c:pt idx="525">
                        <c:v>0.44439200000000001</c:v>
                      </c:pt>
                      <c:pt idx="526">
                        <c:v>0.95656200000000002</c:v>
                      </c:pt>
                      <c:pt idx="527">
                        <c:v>1.086849</c:v>
                      </c:pt>
                      <c:pt idx="528">
                        <c:v>0.379556</c:v>
                      </c:pt>
                      <c:pt idx="529">
                        <c:v>0.36909700000000001</c:v>
                      </c:pt>
                      <c:pt idx="530">
                        <c:v>8.0319000000000002E-2</c:v>
                      </c:pt>
                      <c:pt idx="531">
                        <c:v>-0.57139200000000001</c:v>
                      </c:pt>
                      <c:pt idx="532">
                        <c:v>-0.36261900000000002</c:v>
                      </c:pt>
                      <c:pt idx="533">
                        <c:v>-0.299846</c:v>
                      </c:pt>
                      <c:pt idx="534">
                        <c:v>-0.89210199999999995</c:v>
                      </c:pt>
                      <c:pt idx="535">
                        <c:v>-0.38705499999999998</c:v>
                      </c:pt>
                      <c:pt idx="536">
                        <c:v>-0.52398</c:v>
                      </c:pt>
                      <c:pt idx="537">
                        <c:v>-0.27529399999999998</c:v>
                      </c:pt>
                      <c:pt idx="538">
                        <c:v>-0.59220200000000001</c:v>
                      </c:pt>
                      <c:pt idx="539">
                        <c:v>-0.192686</c:v>
                      </c:pt>
                      <c:pt idx="540">
                        <c:v>0.19816800000000001</c:v>
                      </c:pt>
                      <c:pt idx="541">
                        <c:v>0.17035</c:v>
                      </c:pt>
                      <c:pt idx="542">
                        <c:v>-3.1119000000000001E-2</c:v>
                      </c:pt>
                      <c:pt idx="543">
                        <c:v>0.533022</c:v>
                      </c:pt>
                      <c:pt idx="544">
                        <c:v>0.74910399999999999</c:v>
                      </c:pt>
                      <c:pt idx="545">
                        <c:v>-8.7776000000000007E-2</c:v>
                      </c:pt>
                      <c:pt idx="546">
                        <c:v>-0.38762600000000003</c:v>
                      </c:pt>
                      <c:pt idx="547">
                        <c:v>0.313527</c:v>
                      </c:pt>
                      <c:pt idx="548">
                        <c:v>0.139901</c:v>
                      </c:pt>
                      <c:pt idx="549">
                        <c:v>0.17699599999999999</c:v>
                      </c:pt>
                      <c:pt idx="550">
                        <c:v>-0.115763</c:v>
                      </c:pt>
                      <c:pt idx="551">
                        <c:v>1.3625E-2</c:v>
                      </c:pt>
                      <c:pt idx="552">
                        <c:v>0.38086799999999998</c:v>
                      </c:pt>
                      <c:pt idx="553">
                        <c:v>-0.41036</c:v>
                      </c:pt>
                      <c:pt idx="554">
                        <c:v>-0.35762500000000003</c:v>
                      </c:pt>
                      <c:pt idx="555">
                        <c:v>0.15890199999999999</c:v>
                      </c:pt>
                      <c:pt idx="556">
                        <c:v>9.3219999999999997E-2</c:v>
                      </c:pt>
                      <c:pt idx="557">
                        <c:v>-3.382E-3</c:v>
                      </c:pt>
                      <c:pt idx="558">
                        <c:v>-0.90625999999999995</c:v>
                      </c:pt>
                      <c:pt idx="559">
                        <c:v>-0.210759</c:v>
                      </c:pt>
                      <c:pt idx="560">
                        <c:v>0.45301900000000001</c:v>
                      </c:pt>
                      <c:pt idx="561">
                        <c:v>-0.19264500000000001</c:v>
                      </c:pt>
                      <c:pt idx="562">
                        <c:v>-0.58171899999999999</c:v>
                      </c:pt>
                      <c:pt idx="563">
                        <c:v>-1.808562</c:v>
                      </c:pt>
                      <c:pt idx="564">
                        <c:v>-2.2277420000000001</c:v>
                      </c:pt>
                      <c:pt idx="565">
                        <c:v>-1.8841870000000001</c:v>
                      </c:pt>
                      <c:pt idx="566">
                        <c:v>-1.6633929999999999</c:v>
                      </c:pt>
                      <c:pt idx="567">
                        <c:v>-0.76929700000000001</c:v>
                      </c:pt>
                      <c:pt idx="568">
                        <c:v>-0.143039</c:v>
                      </c:pt>
                      <c:pt idx="569">
                        <c:v>7.7330999999999997E-2</c:v>
                      </c:pt>
                      <c:pt idx="570">
                        <c:v>-0.303892</c:v>
                      </c:pt>
                      <c:pt idx="571">
                        <c:v>0.34394200000000003</c:v>
                      </c:pt>
                      <c:pt idx="572">
                        <c:v>0.48863499999999999</c:v>
                      </c:pt>
                      <c:pt idx="573">
                        <c:v>-0.433031</c:v>
                      </c:pt>
                      <c:pt idx="574">
                        <c:v>-0.77148300000000003</c:v>
                      </c:pt>
                      <c:pt idx="575">
                        <c:v>7.9640000000000006E-3</c:v>
                      </c:pt>
                      <c:pt idx="576">
                        <c:v>-0.57074800000000003</c:v>
                      </c:pt>
                      <c:pt idx="577">
                        <c:v>-1.371108</c:v>
                      </c:pt>
                      <c:pt idx="578">
                        <c:v>0.13348399999999999</c:v>
                      </c:pt>
                      <c:pt idx="579">
                        <c:v>1.307612</c:v>
                      </c:pt>
                      <c:pt idx="580">
                        <c:v>-7.6361999999999999E-2</c:v>
                      </c:pt>
                      <c:pt idx="581">
                        <c:v>-0.94702600000000003</c:v>
                      </c:pt>
                      <c:pt idx="582">
                        <c:v>-0.73538099999999995</c:v>
                      </c:pt>
                      <c:pt idx="583">
                        <c:v>-0.98027200000000003</c:v>
                      </c:pt>
                      <c:pt idx="584">
                        <c:v>-0.704592</c:v>
                      </c:pt>
                      <c:pt idx="585">
                        <c:v>-1.56145</c:v>
                      </c:pt>
                      <c:pt idx="586">
                        <c:v>-2.3425639999999999</c:v>
                      </c:pt>
                      <c:pt idx="587">
                        <c:v>-0.68539000000000005</c:v>
                      </c:pt>
                      <c:pt idx="588">
                        <c:v>-0.31691399999999997</c:v>
                      </c:pt>
                      <c:pt idx="589">
                        <c:v>0.40892000000000001</c:v>
                      </c:pt>
                      <c:pt idx="590">
                        <c:v>1.1907319999999999</c:v>
                      </c:pt>
                      <c:pt idx="591">
                        <c:v>-0.141149</c:v>
                      </c:pt>
                      <c:pt idx="592">
                        <c:v>0.39383699999999999</c:v>
                      </c:pt>
                      <c:pt idx="593">
                        <c:v>0.438114</c:v>
                      </c:pt>
                      <c:pt idx="594">
                        <c:v>9.9672999999999998E-2</c:v>
                      </c:pt>
                      <c:pt idx="595">
                        <c:v>-9.1545000000000001E-2</c:v>
                      </c:pt>
                      <c:pt idx="596">
                        <c:v>0.66151700000000002</c:v>
                      </c:pt>
                      <c:pt idx="597">
                        <c:v>2.7024910000000002</c:v>
                      </c:pt>
                      <c:pt idx="598">
                        <c:v>4.8549160000000002</c:v>
                      </c:pt>
                      <c:pt idx="599">
                        <c:v>6.6250260000000001</c:v>
                      </c:pt>
                      <c:pt idx="600">
                        <c:v>9.636412</c:v>
                      </c:pt>
                      <c:pt idx="601">
                        <c:v>11.319544</c:v>
                      </c:pt>
                      <c:pt idx="602">
                        <c:v>14.335101</c:v>
                      </c:pt>
                      <c:pt idx="603">
                        <c:v>16.238665000000001</c:v>
                      </c:pt>
                      <c:pt idx="604">
                        <c:v>20.623868999999999</c:v>
                      </c:pt>
                      <c:pt idx="605">
                        <c:v>27.406324000000001</c:v>
                      </c:pt>
                      <c:pt idx="606">
                        <c:v>33.379238000000001</c:v>
                      </c:pt>
                      <c:pt idx="607">
                        <c:v>37.822539999999996</c:v>
                      </c:pt>
                      <c:pt idx="608">
                        <c:v>40.975079000000001</c:v>
                      </c:pt>
                      <c:pt idx="609">
                        <c:v>42.183684999999997</c:v>
                      </c:pt>
                      <c:pt idx="610">
                        <c:v>42.453766000000002</c:v>
                      </c:pt>
                      <c:pt idx="611">
                        <c:v>42.882755000000003</c:v>
                      </c:pt>
                      <c:pt idx="612">
                        <c:v>291.61688199999998</c:v>
                      </c:pt>
                      <c:pt idx="613">
                        <c:v>299.11697400000003</c:v>
                      </c:pt>
                      <c:pt idx="614">
                        <c:v>304.66802999999999</c:v>
                      </c:pt>
                      <c:pt idx="615">
                        <c:v>310.51812699999999</c:v>
                      </c:pt>
                      <c:pt idx="616">
                        <c:v>302.00314300000002</c:v>
                      </c:pt>
                      <c:pt idx="617">
                        <c:v>296.260132</c:v>
                      </c:pt>
                      <c:pt idx="618">
                        <c:v>297.64840700000002</c:v>
                      </c:pt>
                      <c:pt idx="619">
                        <c:v>296.125</c:v>
                      </c:pt>
                      <c:pt idx="620">
                        <c:v>298.783569</c:v>
                      </c:pt>
                      <c:pt idx="621">
                        <c:v>296.89102200000002</c:v>
                      </c:pt>
                      <c:pt idx="622">
                        <c:v>288.66180400000002</c:v>
                      </c:pt>
                      <c:pt idx="623">
                        <c:v>282.13433800000001</c:v>
                      </c:pt>
                      <c:pt idx="624">
                        <c:v>280.563354</c:v>
                      </c:pt>
                      <c:pt idx="625">
                        <c:v>280.16531400000002</c:v>
                      </c:pt>
                      <c:pt idx="626">
                        <c:v>285.78518700000001</c:v>
                      </c:pt>
                      <c:pt idx="627">
                        <c:v>291.20483400000001</c:v>
                      </c:pt>
                      <c:pt idx="628">
                        <c:v>312.83291600000001</c:v>
                      </c:pt>
                      <c:pt idx="629">
                        <c:v>320.37896699999999</c:v>
                      </c:pt>
                      <c:pt idx="630">
                        <c:v>325.38879400000002</c:v>
                      </c:pt>
                      <c:pt idx="631">
                        <c:v>335.15481599999998</c:v>
                      </c:pt>
                      <c:pt idx="632">
                        <c:v>354.07110599999999</c:v>
                      </c:pt>
                      <c:pt idx="633">
                        <c:v>368.119934</c:v>
                      </c:pt>
                      <c:pt idx="634">
                        <c:v>394.58392300000003</c:v>
                      </c:pt>
                      <c:pt idx="635">
                        <c:v>400.60986300000002</c:v>
                      </c:pt>
                      <c:pt idx="636">
                        <c:v>402.57766700000002</c:v>
                      </c:pt>
                      <c:pt idx="637">
                        <c:v>409.25915500000002</c:v>
                      </c:pt>
                      <c:pt idx="638">
                        <c:v>414.91802999999999</c:v>
                      </c:pt>
                      <c:pt idx="639">
                        <c:v>417.54269399999998</c:v>
                      </c:pt>
                      <c:pt idx="640">
                        <c:v>407.77688599999999</c:v>
                      </c:pt>
                      <c:pt idx="641">
                        <c:v>388.465485</c:v>
                      </c:pt>
                      <c:pt idx="642">
                        <c:v>385.374573</c:v>
                      </c:pt>
                      <c:pt idx="643">
                        <c:v>388.047394</c:v>
                      </c:pt>
                      <c:pt idx="644">
                        <c:v>381.46942100000001</c:v>
                      </c:pt>
                      <c:pt idx="645">
                        <c:v>387.65826399999997</c:v>
                      </c:pt>
                      <c:pt idx="646">
                        <c:v>395.72857699999997</c:v>
                      </c:pt>
                      <c:pt idx="647">
                        <c:v>403.99798600000003</c:v>
                      </c:pt>
                      <c:pt idx="648">
                        <c:v>430.04107699999997</c:v>
                      </c:pt>
                      <c:pt idx="649">
                        <c:v>455.02011099999999</c:v>
                      </c:pt>
                      <c:pt idx="650">
                        <c:v>492.27899200000002</c:v>
                      </c:pt>
                      <c:pt idx="651">
                        <c:v>511.068848</c:v>
                      </c:pt>
                      <c:pt idx="652">
                        <c:v>539.51055899999994</c:v>
                      </c:pt>
                      <c:pt idx="653">
                        <c:v>580.22808799999996</c:v>
                      </c:pt>
                      <c:pt idx="654">
                        <c:v>608.64343299999996</c:v>
                      </c:pt>
                      <c:pt idx="655">
                        <c:v>629.28857400000004</c:v>
                      </c:pt>
                      <c:pt idx="656">
                        <c:v>620.68823199999997</c:v>
                      </c:pt>
                      <c:pt idx="657">
                        <c:v>606.51654099999996</c:v>
                      </c:pt>
                      <c:pt idx="658">
                        <c:v>494.26904300000001</c:v>
                      </c:pt>
                      <c:pt idx="659">
                        <c:v>365.37515300000001</c:v>
                      </c:pt>
                      <c:pt idx="660">
                        <c:v>294.11831699999999</c:v>
                      </c:pt>
                      <c:pt idx="661">
                        <c:v>255.109848</c:v>
                      </c:pt>
                      <c:pt idx="662">
                        <c:v>218.40396100000001</c:v>
                      </c:pt>
                      <c:pt idx="663">
                        <c:v>201.38906900000001</c:v>
                      </c:pt>
                      <c:pt idx="664">
                        <c:v>204.23788500000001</c:v>
                      </c:pt>
                      <c:pt idx="665">
                        <c:v>155.196777</c:v>
                      </c:pt>
                      <c:pt idx="666">
                        <c:v>110.910568</c:v>
                      </c:pt>
                      <c:pt idx="667">
                        <c:v>-159.09169</c:v>
                      </c:pt>
                      <c:pt idx="668">
                        <c:v>-209.048813</c:v>
                      </c:pt>
                      <c:pt idx="669">
                        <c:v>-239.280304</c:v>
                      </c:pt>
                      <c:pt idx="670">
                        <c:v>-253.79504399999999</c:v>
                      </c:pt>
                      <c:pt idx="671">
                        <c:v>-263.58111600000001</c:v>
                      </c:pt>
                      <c:pt idx="672">
                        <c:v>-264.65835600000003</c:v>
                      </c:pt>
                      <c:pt idx="673">
                        <c:v>-235.39202900000001</c:v>
                      </c:pt>
                      <c:pt idx="674">
                        <c:v>-225.181961</c:v>
                      </c:pt>
                      <c:pt idx="675">
                        <c:v>-214.86646999999999</c:v>
                      </c:pt>
                      <c:pt idx="676">
                        <c:v>-206.478104</c:v>
                      </c:pt>
                      <c:pt idx="677">
                        <c:v>-190.61604299999999</c:v>
                      </c:pt>
                      <c:pt idx="678">
                        <c:v>-174.497086</c:v>
                      </c:pt>
                      <c:pt idx="679">
                        <c:v>-163.87623600000001</c:v>
                      </c:pt>
                      <c:pt idx="680">
                        <c:v>-151.05081200000001</c:v>
                      </c:pt>
                      <c:pt idx="681">
                        <c:v>-137.81951900000001</c:v>
                      </c:pt>
                      <c:pt idx="682">
                        <c:v>-123.393517</c:v>
                      </c:pt>
                      <c:pt idx="683">
                        <c:v>-100.44884500000001</c:v>
                      </c:pt>
                      <c:pt idx="684">
                        <c:v>-83.813559999999995</c:v>
                      </c:pt>
                      <c:pt idx="685">
                        <c:v>-68.128913999999995</c:v>
                      </c:pt>
                      <c:pt idx="686">
                        <c:v>-49.821765999999997</c:v>
                      </c:pt>
                      <c:pt idx="687">
                        <c:v>-31.217853999999999</c:v>
                      </c:pt>
                      <c:pt idx="688">
                        <c:v>-14.708375999999999</c:v>
                      </c:pt>
                      <c:pt idx="689">
                        <c:v>-7.6006320000000001</c:v>
                      </c:pt>
                      <c:pt idx="690">
                        <c:v>7.0656369999999997</c:v>
                      </c:pt>
                      <c:pt idx="691">
                        <c:v>27.437781999999999</c:v>
                      </c:pt>
                      <c:pt idx="692">
                        <c:v>31.630476000000002</c:v>
                      </c:pt>
                      <c:pt idx="693">
                        <c:v>33.351092999999999</c:v>
                      </c:pt>
                      <c:pt idx="694">
                        <c:v>51.812438999999998</c:v>
                      </c:pt>
                      <c:pt idx="695">
                        <c:v>75.998733999999999</c:v>
                      </c:pt>
                      <c:pt idx="696">
                        <c:v>65.814971999999997</c:v>
                      </c:pt>
                      <c:pt idx="697">
                        <c:v>57.807200999999999</c:v>
                      </c:pt>
                      <c:pt idx="698">
                        <c:v>52.396557000000001</c:v>
                      </c:pt>
                      <c:pt idx="699">
                        <c:v>63.915675999999998</c:v>
                      </c:pt>
                      <c:pt idx="700">
                        <c:v>89.629958999999999</c:v>
                      </c:pt>
                      <c:pt idx="701">
                        <c:v>125.904999</c:v>
                      </c:pt>
                      <c:pt idx="702">
                        <c:v>146.05865499999999</c:v>
                      </c:pt>
                      <c:pt idx="703">
                        <c:v>178.75508099999999</c:v>
                      </c:pt>
                      <c:pt idx="704">
                        <c:v>186.96408099999999</c:v>
                      </c:pt>
                      <c:pt idx="705">
                        <c:v>199.50550799999999</c:v>
                      </c:pt>
                      <c:pt idx="706">
                        <c:v>220.77693199999999</c:v>
                      </c:pt>
                      <c:pt idx="707">
                        <c:v>237.09320099999999</c:v>
                      </c:pt>
                      <c:pt idx="708">
                        <c:v>243.181839</c:v>
                      </c:pt>
                      <c:pt idx="709">
                        <c:v>246.04789700000001</c:v>
                      </c:pt>
                      <c:pt idx="710">
                        <c:v>277.76763899999997</c:v>
                      </c:pt>
                      <c:pt idx="711">
                        <c:v>311.52645899999999</c:v>
                      </c:pt>
                      <c:pt idx="712">
                        <c:v>316.87554899999998</c:v>
                      </c:pt>
                      <c:pt idx="713">
                        <c:v>350.10739100000001</c:v>
                      </c:pt>
                      <c:pt idx="714">
                        <c:v>371.05773900000003</c:v>
                      </c:pt>
                      <c:pt idx="715">
                        <c:v>398.31256100000002</c:v>
                      </c:pt>
                      <c:pt idx="716">
                        <c:v>432.693939</c:v>
                      </c:pt>
                      <c:pt idx="717">
                        <c:v>437.86056500000001</c:v>
                      </c:pt>
                      <c:pt idx="718">
                        <c:v>439.74475100000001</c:v>
                      </c:pt>
                      <c:pt idx="719">
                        <c:v>440.50329599999998</c:v>
                      </c:pt>
                      <c:pt idx="720">
                        <c:v>425.90499899999998</c:v>
                      </c:pt>
                      <c:pt idx="721">
                        <c:v>393.74655200000001</c:v>
                      </c:pt>
                      <c:pt idx="722">
                        <c:v>342.041901</c:v>
                      </c:pt>
                      <c:pt idx="723">
                        <c:v>281.20980800000001</c:v>
                      </c:pt>
                      <c:pt idx="724">
                        <c:v>235.6465</c:v>
                      </c:pt>
                      <c:pt idx="725">
                        <c:v>197.58502200000001</c:v>
                      </c:pt>
                      <c:pt idx="726">
                        <c:v>49.675815999999998</c:v>
                      </c:pt>
                      <c:pt idx="727">
                        <c:v>-20.120863</c:v>
                      </c:pt>
                      <c:pt idx="728">
                        <c:v>-41.652382000000003</c:v>
                      </c:pt>
                      <c:pt idx="729">
                        <c:v>-38.922469999999997</c:v>
                      </c:pt>
                      <c:pt idx="730">
                        <c:v>5.943994</c:v>
                      </c:pt>
                      <c:pt idx="731">
                        <c:v>91.052147000000005</c:v>
                      </c:pt>
                      <c:pt idx="732">
                        <c:v>164.948151</c:v>
                      </c:pt>
                      <c:pt idx="733">
                        <c:v>178.86823999999999</c:v>
                      </c:pt>
                      <c:pt idx="734">
                        <c:v>114.09417000000001</c:v>
                      </c:pt>
                      <c:pt idx="735">
                        <c:v>85.014114000000006</c:v>
                      </c:pt>
                      <c:pt idx="736">
                        <c:v>76.339920000000006</c:v>
                      </c:pt>
                      <c:pt idx="737">
                        <c:v>75.073539999999994</c:v>
                      </c:pt>
                      <c:pt idx="738">
                        <c:v>90.811881999999997</c:v>
                      </c:pt>
                      <c:pt idx="739">
                        <c:v>114.968086</c:v>
                      </c:pt>
                      <c:pt idx="740">
                        <c:v>133.72041300000001</c:v>
                      </c:pt>
                      <c:pt idx="741">
                        <c:v>154.13649000000001</c:v>
                      </c:pt>
                      <c:pt idx="742">
                        <c:v>166.609421</c:v>
                      </c:pt>
                      <c:pt idx="743">
                        <c:v>175.82124300000001</c:v>
                      </c:pt>
                      <c:pt idx="744">
                        <c:v>184.99458300000001</c:v>
                      </c:pt>
                      <c:pt idx="745">
                        <c:v>197.27928199999999</c:v>
                      </c:pt>
                      <c:pt idx="746">
                        <c:v>205.32698099999999</c:v>
                      </c:pt>
                      <c:pt idx="747">
                        <c:v>210.78566000000001</c:v>
                      </c:pt>
                      <c:pt idx="748">
                        <c:v>209.86943099999999</c:v>
                      </c:pt>
                      <c:pt idx="749">
                        <c:v>216.399979</c:v>
                      </c:pt>
                      <c:pt idx="750">
                        <c:v>230.65954600000001</c:v>
                      </c:pt>
                      <c:pt idx="751">
                        <c:v>230.686081</c:v>
                      </c:pt>
                      <c:pt idx="752">
                        <c:v>189.68370100000001</c:v>
                      </c:pt>
                      <c:pt idx="753">
                        <c:v>100.599586</c:v>
                      </c:pt>
                      <c:pt idx="754">
                        <c:v>-6.0369060000000001</c:v>
                      </c:pt>
                      <c:pt idx="755">
                        <c:v>-70.156104999999997</c:v>
                      </c:pt>
                      <c:pt idx="756">
                        <c:v>-95.855155999999994</c:v>
                      </c:pt>
                      <c:pt idx="757">
                        <c:v>-104.771187</c:v>
                      </c:pt>
                      <c:pt idx="758">
                        <c:v>-101.818939</c:v>
                      </c:pt>
                      <c:pt idx="759">
                        <c:v>-89.511948000000004</c:v>
                      </c:pt>
                      <c:pt idx="760">
                        <c:v>-74.899529000000001</c:v>
                      </c:pt>
                      <c:pt idx="761">
                        <c:v>-51.819836000000002</c:v>
                      </c:pt>
                      <c:pt idx="762">
                        <c:v>-46.892322999999998</c:v>
                      </c:pt>
                      <c:pt idx="763">
                        <c:v>-9.9611640000000001</c:v>
                      </c:pt>
                      <c:pt idx="764">
                        <c:v>2.9770660000000002</c:v>
                      </c:pt>
                      <c:pt idx="765">
                        <c:v>14.421295000000001</c:v>
                      </c:pt>
                      <c:pt idx="766">
                        <c:v>21.194174</c:v>
                      </c:pt>
                      <c:pt idx="767">
                        <c:v>33.188755</c:v>
                      </c:pt>
                      <c:pt idx="768">
                        <c:v>42.757148999999998</c:v>
                      </c:pt>
                      <c:pt idx="769">
                        <c:v>58.191710999999998</c:v>
                      </c:pt>
                      <c:pt idx="770">
                        <c:v>68.675835000000006</c:v>
                      </c:pt>
                      <c:pt idx="771">
                        <c:v>83.629326000000006</c:v>
                      </c:pt>
                      <c:pt idx="772">
                        <c:v>92.881004000000004</c:v>
                      </c:pt>
                      <c:pt idx="773">
                        <c:v>101.017799</c:v>
                      </c:pt>
                      <c:pt idx="774">
                        <c:v>88.289344999999997</c:v>
                      </c:pt>
                      <c:pt idx="775">
                        <c:v>74.470245000000006</c:v>
                      </c:pt>
                      <c:pt idx="776">
                        <c:v>76.820098999999999</c:v>
                      </c:pt>
                      <c:pt idx="777">
                        <c:v>69.370399000000006</c:v>
                      </c:pt>
                      <c:pt idx="778">
                        <c:v>29.492007999999998</c:v>
                      </c:pt>
                      <c:pt idx="779">
                        <c:v>4.3065329999999999</c:v>
                      </c:pt>
                      <c:pt idx="780">
                        <c:v>-13.91403</c:v>
                      </c:pt>
                      <c:pt idx="781">
                        <c:v>-14.709602</c:v>
                      </c:pt>
                      <c:pt idx="782">
                        <c:v>-9.6938750000000002</c:v>
                      </c:pt>
                      <c:pt idx="783">
                        <c:v>-12.946208</c:v>
                      </c:pt>
                      <c:pt idx="784">
                        <c:v>-3.502319</c:v>
                      </c:pt>
                      <c:pt idx="785">
                        <c:v>8.7168010000000002</c:v>
                      </c:pt>
                      <c:pt idx="786">
                        <c:v>26.414259000000001</c:v>
                      </c:pt>
                      <c:pt idx="787">
                        <c:v>35.108204000000001</c:v>
                      </c:pt>
                      <c:pt idx="788">
                        <c:v>44.308593999999999</c:v>
                      </c:pt>
                      <c:pt idx="789">
                        <c:v>46.972397000000001</c:v>
                      </c:pt>
                      <c:pt idx="790">
                        <c:v>49.810242000000002</c:v>
                      </c:pt>
                      <c:pt idx="791">
                        <c:v>59.567562000000002</c:v>
                      </c:pt>
                      <c:pt idx="792">
                        <c:v>66.046501000000006</c:v>
                      </c:pt>
                      <c:pt idx="793">
                        <c:v>71.817261000000002</c:v>
                      </c:pt>
                      <c:pt idx="794">
                        <c:v>68.827049000000002</c:v>
                      </c:pt>
                      <c:pt idx="795">
                        <c:v>56.810608000000002</c:v>
                      </c:pt>
                      <c:pt idx="796">
                        <c:v>49.208548999999998</c:v>
                      </c:pt>
                      <c:pt idx="797">
                        <c:v>49.467528999999999</c:v>
                      </c:pt>
                      <c:pt idx="798">
                        <c:v>48.605286</c:v>
                      </c:pt>
                      <c:pt idx="799">
                        <c:v>56.663978999999998</c:v>
                      </c:pt>
                      <c:pt idx="800">
                        <c:v>59.023753999999997</c:v>
                      </c:pt>
                      <c:pt idx="801">
                        <c:v>47.193961999999999</c:v>
                      </c:pt>
                      <c:pt idx="802">
                        <c:v>45.901646</c:v>
                      </c:pt>
                      <c:pt idx="803">
                        <c:v>50.508578999999997</c:v>
                      </c:pt>
                      <c:pt idx="804">
                        <c:v>53.802833999999997</c:v>
                      </c:pt>
                      <c:pt idx="805">
                        <c:v>54.122107999999997</c:v>
                      </c:pt>
                      <c:pt idx="806">
                        <c:v>55.400756999999999</c:v>
                      </c:pt>
                      <c:pt idx="807">
                        <c:v>58.122456</c:v>
                      </c:pt>
                      <c:pt idx="808">
                        <c:v>55.821036999999997</c:v>
                      </c:pt>
                      <c:pt idx="809">
                        <c:v>52.418377</c:v>
                      </c:pt>
                      <c:pt idx="810">
                        <c:v>53.464554</c:v>
                      </c:pt>
                      <c:pt idx="811">
                        <c:v>55.714869999999998</c:v>
                      </c:pt>
                      <c:pt idx="812">
                        <c:v>51.191132000000003</c:v>
                      </c:pt>
                      <c:pt idx="813">
                        <c:v>48.217650999999996</c:v>
                      </c:pt>
                      <c:pt idx="814">
                        <c:v>45.665286999999999</c:v>
                      </c:pt>
                      <c:pt idx="815">
                        <c:v>47.121616000000003</c:v>
                      </c:pt>
                      <c:pt idx="816">
                        <c:v>44.037951999999997</c:v>
                      </c:pt>
                      <c:pt idx="817">
                        <c:v>41.700958</c:v>
                      </c:pt>
                      <c:pt idx="818">
                        <c:v>40.860832000000002</c:v>
                      </c:pt>
                      <c:pt idx="819">
                        <c:v>42.683582000000001</c:v>
                      </c:pt>
                      <c:pt idx="820">
                        <c:v>40.023285000000001</c:v>
                      </c:pt>
                      <c:pt idx="821">
                        <c:v>37.538012999999999</c:v>
                      </c:pt>
                      <c:pt idx="822">
                        <c:v>32.762343999999999</c:v>
                      </c:pt>
                      <c:pt idx="823">
                        <c:v>29.444775</c:v>
                      </c:pt>
                      <c:pt idx="824">
                        <c:v>25.980747000000001</c:v>
                      </c:pt>
                      <c:pt idx="825">
                        <c:v>25.496030999999999</c:v>
                      </c:pt>
                      <c:pt idx="826">
                        <c:v>21.281960000000002</c:v>
                      </c:pt>
                      <c:pt idx="827">
                        <c:v>16.469149000000002</c:v>
                      </c:pt>
                      <c:pt idx="828">
                        <c:v>9.1132349999999995</c:v>
                      </c:pt>
                      <c:pt idx="829">
                        <c:v>6.7275460000000002</c:v>
                      </c:pt>
                      <c:pt idx="830">
                        <c:v>4.8998989999999996</c:v>
                      </c:pt>
                      <c:pt idx="831">
                        <c:v>-1.1596709999999999</c:v>
                      </c:pt>
                      <c:pt idx="832">
                        <c:v>-11.80387</c:v>
                      </c:pt>
                      <c:pt idx="833">
                        <c:v>-17.882512999999999</c:v>
                      </c:pt>
                      <c:pt idx="834">
                        <c:v>-22.624618999999999</c:v>
                      </c:pt>
                      <c:pt idx="835">
                        <c:v>-29.589822999999999</c:v>
                      </c:pt>
                      <c:pt idx="836">
                        <c:v>-31.048939000000001</c:v>
                      </c:pt>
                      <c:pt idx="837">
                        <c:v>-43.764888999999997</c:v>
                      </c:pt>
                      <c:pt idx="838">
                        <c:v>-53.095390000000002</c:v>
                      </c:pt>
                      <c:pt idx="839">
                        <c:v>-67.008269999999996</c:v>
                      </c:pt>
                      <c:pt idx="840">
                        <c:v>-78.134086999999994</c:v>
                      </c:pt>
                      <c:pt idx="841">
                        <c:v>-80.806274000000002</c:v>
                      </c:pt>
                      <c:pt idx="842">
                        <c:v>-82.093956000000006</c:v>
                      </c:pt>
                      <c:pt idx="843">
                        <c:v>-83.532471000000001</c:v>
                      </c:pt>
                      <c:pt idx="844">
                        <c:v>-84.526711000000006</c:v>
                      </c:pt>
                      <c:pt idx="845">
                        <c:v>-89.848502999999994</c:v>
                      </c:pt>
                      <c:pt idx="846">
                        <c:v>-96.173309000000003</c:v>
                      </c:pt>
                      <c:pt idx="847">
                        <c:v>-100.532043</c:v>
                      </c:pt>
                      <c:pt idx="848">
                        <c:v>-109.623344</c:v>
                      </c:pt>
                      <c:pt idx="849">
                        <c:v>-128.61381499999999</c:v>
                      </c:pt>
                      <c:pt idx="850">
                        <c:v>-129.20004299999999</c:v>
                      </c:pt>
                      <c:pt idx="851">
                        <c:v>-129.361694</c:v>
                      </c:pt>
                      <c:pt idx="852">
                        <c:v>-130.995743</c:v>
                      </c:pt>
                      <c:pt idx="853">
                        <c:v>-133.50730899999999</c:v>
                      </c:pt>
                      <c:pt idx="854">
                        <c:v>-140.33766199999999</c:v>
                      </c:pt>
                      <c:pt idx="855">
                        <c:v>-141.90110799999999</c:v>
                      </c:pt>
                      <c:pt idx="856">
                        <c:v>-108.38568100000001</c:v>
                      </c:pt>
                      <c:pt idx="857">
                        <c:v>-89.251137</c:v>
                      </c:pt>
                      <c:pt idx="858">
                        <c:v>-84.034064999999998</c:v>
                      </c:pt>
                      <c:pt idx="859">
                        <c:v>-48.841602000000002</c:v>
                      </c:pt>
                      <c:pt idx="860">
                        <c:v>-21.035969000000001</c:v>
                      </c:pt>
                      <c:pt idx="861">
                        <c:v>-14.482327</c:v>
                      </c:pt>
                      <c:pt idx="862">
                        <c:v>-9.6076370000000004</c:v>
                      </c:pt>
                      <c:pt idx="863">
                        <c:v>-4.2526479999999998</c:v>
                      </c:pt>
                      <c:pt idx="864">
                        <c:v>-6.1305820000000004</c:v>
                      </c:pt>
                      <c:pt idx="865">
                        <c:v>-3.9274480000000001</c:v>
                      </c:pt>
                      <c:pt idx="866">
                        <c:v>-0.42018699999999998</c:v>
                      </c:pt>
                      <c:pt idx="867">
                        <c:v>1.0800639999999999</c:v>
                      </c:pt>
                      <c:pt idx="868">
                        <c:v>0.41332099999999999</c:v>
                      </c:pt>
                      <c:pt idx="869">
                        <c:v>0.13985900000000001</c:v>
                      </c:pt>
                      <c:pt idx="870">
                        <c:v>6.9170360000000004</c:v>
                      </c:pt>
                      <c:pt idx="871">
                        <c:v>24.648212000000001</c:v>
                      </c:pt>
                      <c:pt idx="872">
                        <c:v>30.633125</c:v>
                      </c:pt>
                      <c:pt idx="873">
                        <c:v>46.551555999999998</c:v>
                      </c:pt>
                      <c:pt idx="874">
                        <c:v>48.729126000000001</c:v>
                      </c:pt>
                      <c:pt idx="875">
                        <c:v>56.991840000000003</c:v>
                      </c:pt>
                      <c:pt idx="876">
                        <c:v>81.036941999999996</c:v>
                      </c:pt>
                      <c:pt idx="877">
                        <c:v>87.077194000000006</c:v>
                      </c:pt>
                      <c:pt idx="878">
                        <c:v>95.326942000000003</c:v>
                      </c:pt>
                      <c:pt idx="879">
                        <c:v>100.110878</c:v>
                      </c:pt>
                      <c:pt idx="880">
                        <c:v>114.302521</c:v>
                      </c:pt>
                      <c:pt idx="881">
                        <c:v>116.776642</c:v>
                      </c:pt>
                      <c:pt idx="882">
                        <c:v>118.69754</c:v>
                      </c:pt>
                      <c:pt idx="883">
                        <c:v>120.558983</c:v>
                      </c:pt>
                      <c:pt idx="884">
                        <c:v>128.00950599999999</c:v>
                      </c:pt>
                      <c:pt idx="885">
                        <c:v>89.615593000000004</c:v>
                      </c:pt>
                      <c:pt idx="886">
                        <c:v>-92.414398000000006</c:v>
                      </c:pt>
                      <c:pt idx="887">
                        <c:v>-90.879097000000002</c:v>
                      </c:pt>
                      <c:pt idx="888">
                        <c:v>-90.356528999999995</c:v>
                      </c:pt>
                      <c:pt idx="889">
                        <c:v>-88.540931999999998</c:v>
                      </c:pt>
                      <c:pt idx="890">
                        <c:v>-88.529724000000002</c:v>
                      </c:pt>
                      <c:pt idx="891">
                        <c:v>-88.545387000000005</c:v>
                      </c:pt>
                      <c:pt idx="892">
                        <c:v>-81.873001000000002</c:v>
                      </c:pt>
                      <c:pt idx="893">
                        <c:v>-80.727119000000002</c:v>
                      </c:pt>
                      <c:pt idx="894">
                        <c:v>-79.763701999999995</c:v>
                      </c:pt>
                      <c:pt idx="895">
                        <c:v>-79.306297000000001</c:v>
                      </c:pt>
                      <c:pt idx="896">
                        <c:v>-68.044692999999995</c:v>
                      </c:pt>
                      <c:pt idx="897">
                        <c:v>-67.929939000000005</c:v>
                      </c:pt>
                      <c:pt idx="898">
                        <c:v>-68.817397999999997</c:v>
                      </c:pt>
                      <c:pt idx="899">
                        <c:v>-69.213058000000004</c:v>
                      </c:pt>
                      <c:pt idx="900">
                        <c:v>-63.888236999999997</c:v>
                      </c:pt>
                      <c:pt idx="901">
                        <c:v>-50.353996000000002</c:v>
                      </c:pt>
                      <c:pt idx="902">
                        <c:v>-47.680435000000003</c:v>
                      </c:pt>
                      <c:pt idx="903">
                        <c:v>-28.414169000000001</c:v>
                      </c:pt>
                      <c:pt idx="904">
                        <c:v>-24.713224</c:v>
                      </c:pt>
                      <c:pt idx="905">
                        <c:v>-10.772467000000001</c:v>
                      </c:pt>
                      <c:pt idx="906">
                        <c:v>-7.4132420000000003</c:v>
                      </c:pt>
                      <c:pt idx="907">
                        <c:v>23.569489000000001</c:v>
                      </c:pt>
                      <c:pt idx="908">
                        <c:v>33.763801999999998</c:v>
                      </c:pt>
                      <c:pt idx="909">
                        <c:v>49.144154</c:v>
                      </c:pt>
                      <c:pt idx="910">
                        <c:v>154.928619</c:v>
                      </c:pt>
                      <c:pt idx="911">
                        <c:v>168.81987000000001</c:v>
                      </c:pt>
                      <c:pt idx="912">
                        <c:v>170.567612</c:v>
                      </c:pt>
                      <c:pt idx="913">
                        <c:v>171.70253</c:v>
                      </c:pt>
                      <c:pt idx="914">
                        <c:v>69.031998000000002</c:v>
                      </c:pt>
                      <c:pt idx="915">
                        <c:v>-0.27657700000000002</c:v>
                      </c:pt>
                      <c:pt idx="916">
                        <c:v>-8.3032470000000007</c:v>
                      </c:pt>
                      <c:pt idx="917">
                        <c:v>-49.208866</c:v>
                      </c:pt>
                      <c:pt idx="918">
                        <c:v>-50.630943000000002</c:v>
                      </c:pt>
                      <c:pt idx="919">
                        <c:v>-58.825237000000001</c:v>
                      </c:pt>
                      <c:pt idx="920">
                        <c:v>-65.009895</c:v>
                      </c:pt>
                      <c:pt idx="921">
                        <c:v>-68.079673999999997</c:v>
                      </c:pt>
                      <c:pt idx="922">
                        <c:v>-91.385170000000002</c:v>
                      </c:pt>
                      <c:pt idx="923">
                        <c:v>-81.045180999999999</c:v>
                      </c:pt>
                      <c:pt idx="924">
                        <c:v>-31.853935</c:v>
                      </c:pt>
                      <c:pt idx="925">
                        <c:v>-28.941928999999998</c:v>
                      </c:pt>
                      <c:pt idx="926">
                        <c:v>-24.843475000000002</c:v>
                      </c:pt>
                      <c:pt idx="927">
                        <c:v>-7.4864980000000001</c:v>
                      </c:pt>
                      <c:pt idx="928">
                        <c:v>-6.0318769999999997</c:v>
                      </c:pt>
                      <c:pt idx="929">
                        <c:v>-2.492442</c:v>
                      </c:pt>
                      <c:pt idx="930">
                        <c:v>17.203544999999998</c:v>
                      </c:pt>
                      <c:pt idx="931">
                        <c:v>21.047419000000001</c:v>
                      </c:pt>
                      <c:pt idx="932">
                        <c:v>24.574138999999999</c:v>
                      </c:pt>
                      <c:pt idx="933">
                        <c:v>101.703552</c:v>
                      </c:pt>
                      <c:pt idx="934">
                        <c:v>111.176491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240-436D-BC0F-32F7774B87F2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Input'!$Z$1</c15:sqref>
                        </c15:formulaRef>
                      </c:ext>
                    </c:extLst>
                    <c:strCache>
                      <c:ptCount val="1"/>
                      <c:pt idx="0">
                        <c:v>vy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Input'!$T$2:$T$1124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1.9563999958336353E-2</c:v>
                      </c:pt>
                      <c:pt idx="2">
                        <c:v>3.6159000010229647E-2</c:v>
                      </c:pt>
                      <c:pt idx="3">
                        <c:v>5.6963999988511205E-2</c:v>
                      </c:pt>
                      <c:pt idx="4">
                        <c:v>8.1719000008888543E-2</c:v>
                      </c:pt>
                      <c:pt idx="5">
                        <c:v>9.5315000042319298E-2</c:v>
                      </c:pt>
                      <c:pt idx="6">
                        <c:v>0.11652799998410046</c:v>
                      </c:pt>
                      <c:pt idx="7">
                        <c:v>0.13519900001119822</c:v>
                      </c:pt>
                      <c:pt idx="8">
                        <c:v>0.16087699995841831</c:v>
                      </c:pt>
                      <c:pt idx="9">
                        <c:v>0.18141700001433492</c:v>
                      </c:pt>
                      <c:pt idx="10">
                        <c:v>0.20019400003366172</c:v>
                      </c:pt>
                      <c:pt idx="11">
                        <c:v>0.21545300004072487</c:v>
                      </c:pt>
                      <c:pt idx="12">
                        <c:v>0.23079199995845556</c:v>
                      </c:pt>
                      <c:pt idx="13">
                        <c:v>0.2609230000525713</c:v>
                      </c:pt>
                      <c:pt idx="14">
                        <c:v>0.27603299997281283</c:v>
                      </c:pt>
                      <c:pt idx="15">
                        <c:v>0.3010329999960959</c:v>
                      </c:pt>
                      <c:pt idx="16">
                        <c:v>0.31972799997311085</c:v>
                      </c:pt>
                      <c:pt idx="17">
                        <c:v>0.33597799995914102</c:v>
                      </c:pt>
                      <c:pt idx="18">
                        <c:v>0.35759000002872199</c:v>
                      </c:pt>
                      <c:pt idx="19">
                        <c:v>0.37765299994498491</c:v>
                      </c:pt>
                      <c:pt idx="20">
                        <c:v>0.39710800000466406</c:v>
                      </c:pt>
                      <c:pt idx="21">
                        <c:v>0.41665599995758384</c:v>
                      </c:pt>
                      <c:pt idx="22">
                        <c:v>0.43804300006013364</c:v>
                      </c:pt>
                      <c:pt idx="23">
                        <c:v>0.45675699994899333</c:v>
                      </c:pt>
                      <c:pt idx="24">
                        <c:v>0.47970499994698912</c:v>
                      </c:pt>
                      <c:pt idx="25">
                        <c:v>0.49705999996513128</c:v>
                      </c:pt>
                      <c:pt idx="26">
                        <c:v>0.51856400002725422</c:v>
                      </c:pt>
                      <c:pt idx="27">
                        <c:v>0.54057900002226233</c:v>
                      </c:pt>
                      <c:pt idx="28">
                        <c:v>0.55734399997163564</c:v>
                      </c:pt>
                      <c:pt idx="29">
                        <c:v>0.57929699996020645</c:v>
                      </c:pt>
                      <c:pt idx="30">
                        <c:v>0.59977099997922778</c:v>
                      </c:pt>
                      <c:pt idx="31">
                        <c:v>0.61553199996706098</c:v>
                      </c:pt>
                      <c:pt idx="32">
                        <c:v>0.63737200002651662</c:v>
                      </c:pt>
                      <c:pt idx="33">
                        <c:v>0.65854900004342198</c:v>
                      </c:pt>
                      <c:pt idx="34">
                        <c:v>0.66760799998883158</c:v>
                      </c:pt>
                      <c:pt idx="35">
                        <c:v>0.70031900005415082</c:v>
                      </c:pt>
                      <c:pt idx="36">
                        <c:v>0.71870199998375028</c:v>
                      </c:pt>
                      <c:pt idx="37">
                        <c:v>0.73884600005112588</c:v>
                      </c:pt>
                      <c:pt idx="38">
                        <c:v>0.75902100000530481</c:v>
                      </c:pt>
                      <c:pt idx="39">
                        <c:v>0.77910100005101413</c:v>
                      </c:pt>
                      <c:pt idx="40">
                        <c:v>0.79993099998682737</c:v>
                      </c:pt>
                      <c:pt idx="41">
                        <c:v>0.81429600005503744</c:v>
                      </c:pt>
                      <c:pt idx="42">
                        <c:v>0.83908199996221811</c:v>
                      </c:pt>
                      <c:pt idx="43">
                        <c:v>0.85952599998563528</c:v>
                      </c:pt>
                      <c:pt idx="44">
                        <c:v>0.87445000000298023</c:v>
                      </c:pt>
                      <c:pt idx="45">
                        <c:v>0.89508699998259544</c:v>
                      </c:pt>
                      <c:pt idx="46">
                        <c:v>0.91429800004698336</c:v>
                      </c:pt>
                      <c:pt idx="47">
                        <c:v>0.94034800003282726</c:v>
                      </c:pt>
                      <c:pt idx="48">
                        <c:v>0.95808699994813651</c:v>
                      </c:pt>
                      <c:pt idx="49">
                        <c:v>0.97596299997530878</c:v>
                      </c:pt>
                      <c:pt idx="50">
                        <c:v>1.0003639999777079</c:v>
                      </c:pt>
                      <c:pt idx="51">
                        <c:v>1.0176780000329018</c:v>
                      </c:pt>
                      <c:pt idx="52">
                        <c:v>1.0400709999958053</c:v>
                      </c:pt>
                      <c:pt idx="53">
                        <c:v>1.059497999958694</c:v>
                      </c:pt>
                      <c:pt idx="54">
                        <c:v>1.0803300000261515</c:v>
                      </c:pt>
                      <c:pt idx="55">
                        <c:v>1.0980759999947622</c:v>
                      </c:pt>
                      <c:pt idx="56">
                        <c:v>1.1205570000456646</c:v>
                      </c:pt>
                      <c:pt idx="57">
                        <c:v>1.1408250000094995</c:v>
                      </c:pt>
                      <c:pt idx="58">
                        <c:v>1.1609559999778867</c:v>
                      </c:pt>
                      <c:pt idx="59">
                        <c:v>1.1773840000387281</c:v>
                      </c:pt>
                      <c:pt idx="60">
                        <c:v>1.200942000024952</c:v>
                      </c:pt>
                      <c:pt idx="61">
                        <c:v>1.2181420000270009</c:v>
                      </c:pt>
                      <c:pt idx="62">
                        <c:v>1.2382610000204295</c:v>
                      </c:pt>
                      <c:pt idx="63">
                        <c:v>1.2563780000200495</c:v>
                      </c:pt>
                      <c:pt idx="64">
                        <c:v>1.2730310000479221</c:v>
                      </c:pt>
                      <c:pt idx="65">
                        <c:v>1.3016999999526888</c:v>
                      </c:pt>
                      <c:pt idx="66">
                        <c:v>1.3172239999985322</c:v>
                      </c:pt>
                      <c:pt idx="67">
                        <c:v>1.3370959999738261</c:v>
                      </c:pt>
                      <c:pt idx="68">
                        <c:v>1.3570749999489635</c:v>
                      </c:pt>
                      <c:pt idx="69">
                        <c:v>1.3771339999511838</c:v>
                      </c:pt>
                      <c:pt idx="70">
                        <c:v>1.3982049999758601</c:v>
                      </c:pt>
                      <c:pt idx="71">
                        <c:v>1.4208349999971688</c:v>
                      </c:pt>
                      <c:pt idx="72">
                        <c:v>1.4375699999509379</c:v>
                      </c:pt>
                      <c:pt idx="73">
                        <c:v>1.4597910000011325</c:v>
                      </c:pt>
                      <c:pt idx="74">
                        <c:v>1.4777110000140965</c:v>
                      </c:pt>
                      <c:pt idx="75">
                        <c:v>1.49759299994912</c:v>
                      </c:pt>
                      <c:pt idx="76">
                        <c:v>1.5128290000138804</c:v>
                      </c:pt>
                      <c:pt idx="77">
                        <c:v>1.5384360000025481</c:v>
                      </c:pt>
                      <c:pt idx="78">
                        <c:v>1.5585229999851435</c:v>
                      </c:pt>
                      <c:pt idx="79">
                        <c:v>1.5794140000361949</c:v>
                      </c:pt>
                      <c:pt idx="80">
                        <c:v>1.5950850000372157</c:v>
                      </c:pt>
                      <c:pt idx="81">
                        <c:v>1.6198589999694377</c:v>
                      </c:pt>
                      <c:pt idx="82">
                        <c:v>1.6334839999908581</c:v>
                      </c:pt>
                      <c:pt idx="83">
                        <c:v>1.6539790000533685</c:v>
                      </c:pt>
                      <c:pt idx="84">
                        <c:v>1.6791039999807253</c:v>
                      </c:pt>
                      <c:pt idx="85">
                        <c:v>1.6941850000293925</c:v>
                      </c:pt>
                      <c:pt idx="86">
                        <c:v>1.7199150000233203</c:v>
                      </c:pt>
                      <c:pt idx="87">
                        <c:v>1.7348090000450611</c:v>
                      </c:pt>
                      <c:pt idx="88">
                        <c:v>1.7599459999473765</c:v>
                      </c:pt>
                      <c:pt idx="89">
                        <c:v>1.7692289999686182</c:v>
                      </c:pt>
                      <c:pt idx="90">
                        <c:v>1.8008499999996275</c:v>
                      </c:pt>
                      <c:pt idx="91">
                        <c:v>1.8199289999902248</c:v>
                      </c:pt>
                      <c:pt idx="92">
                        <c:v>1.8306630000006407</c:v>
                      </c:pt>
                      <c:pt idx="93">
                        <c:v>1.8550660000182688</c:v>
                      </c:pt>
                      <c:pt idx="94">
                        <c:v>1.8752830000594258</c:v>
                      </c:pt>
                      <c:pt idx="95">
                        <c:v>1.895213000010699</c:v>
                      </c:pt>
                      <c:pt idx="96">
                        <c:v>1.9197870000498369</c:v>
                      </c:pt>
                      <c:pt idx="97">
                        <c:v>1.9353180000325665</c:v>
                      </c:pt>
                      <c:pt idx="98">
                        <c:v>1.9613520000129938</c:v>
                      </c:pt>
                      <c:pt idx="99">
                        <c:v>1.9765840000472963</c:v>
                      </c:pt>
                      <c:pt idx="100">
                        <c:v>1.9987800000235438</c:v>
                      </c:pt>
                      <c:pt idx="101">
                        <c:v>2.0215359999565408</c:v>
                      </c:pt>
                      <c:pt idx="102">
                        <c:v>2.0409470000304282</c:v>
                      </c:pt>
                      <c:pt idx="103">
                        <c:v>2.0606449999613687</c:v>
                      </c:pt>
                      <c:pt idx="104">
                        <c:v>2.0784840000560507</c:v>
                      </c:pt>
                      <c:pt idx="105">
                        <c:v>2.0982830000575632</c:v>
                      </c:pt>
                      <c:pt idx="106">
                        <c:v>2.1169859999790788</c:v>
                      </c:pt>
                      <c:pt idx="107">
                        <c:v>2.1398549999576062</c:v>
                      </c:pt>
                      <c:pt idx="108">
                        <c:v>2.1563150000292808</c:v>
                      </c:pt>
                      <c:pt idx="109">
                        <c:v>2.1768330000340939</c:v>
                      </c:pt>
                      <c:pt idx="110">
                        <c:v>2.1938620000146329</c:v>
                      </c:pt>
                      <c:pt idx="111">
                        <c:v>2.217049999977462</c:v>
                      </c:pt>
                      <c:pt idx="112">
                        <c:v>2.2374840000411496</c:v>
                      </c:pt>
                      <c:pt idx="113">
                        <c:v>2.2536959999706596</c:v>
                      </c:pt>
                      <c:pt idx="114">
                        <c:v>2.2817140000406653</c:v>
                      </c:pt>
                      <c:pt idx="115">
                        <c:v>2.2981060000602156</c:v>
                      </c:pt>
                      <c:pt idx="116">
                        <c:v>2.3176270000403747</c:v>
                      </c:pt>
                      <c:pt idx="117">
                        <c:v>2.3403809999581426</c:v>
                      </c:pt>
                      <c:pt idx="118">
                        <c:v>2.3574260000605136</c:v>
                      </c:pt>
                      <c:pt idx="119">
                        <c:v>2.3779189999913797</c:v>
                      </c:pt>
                      <c:pt idx="120">
                        <c:v>2.3985589999938384</c:v>
                      </c:pt>
                      <c:pt idx="121">
                        <c:v>2.4186729999491945</c:v>
                      </c:pt>
                      <c:pt idx="122">
                        <c:v>2.4433170000556856</c:v>
                      </c:pt>
                      <c:pt idx="123">
                        <c:v>2.4601069999625906</c:v>
                      </c:pt>
                      <c:pt idx="124">
                        <c:v>2.4782869999762625</c:v>
                      </c:pt>
                      <c:pt idx="125">
                        <c:v>2.499824000056833</c:v>
                      </c:pt>
                      <c:pt idx="126">
                        <c:v>2.5134049999760464</c:v>
                      </c:pt>
                      <c:pt idx="127">
                        <c:v>2.5388850000454113</c:v>
                      </c:pt>
                      <c:pt idx="128">
                        <c:v>2.554041999974288</c:v>
                      </c:pt>
                      <c:pt idx="129">
                        <c:v>2.5800919999601319</c:v>
                      </c:pt>
                      <c:pt idx="130">
                        <c:v>2.6000139999669045</c:v>
                      </c:pt>
                      <c:pt idx="131">
                        <c:v>2.6149969999678433</c:v>
                      </c:pt>
                      <c:pt idx="132">
                        <c:v>2.6399939999682829</c:v>
                      </c:pt>
                      <c:pt idx="133">
                        <c:v>2.6505810000235215</c:v>
                      </c:pt>
                      <c:pt idx="134">
                        <c:v>2.6801719999639317</c:v>
                      </c:pt>
                      <c:pt idx="135">
                        <c:v>2.6892350000562146</c:v>
                      </c:pt>
                      <c:pt idx="136">
                        <c:v>2.7199760000221431</c:v>
                      </c:pt>
                      <c:pt idx="137">
                        <c:v>2.7399689999874681</c:v>
                      </c:pt>
                      <c:pt idx="138">
                        <c:v>2.7497059999732301</c:v>
                      </c:pt>
                      <c:pt idx="139">
                        <c:v>2.7756199999712408</c:v>
                      </c:pt>
                      <c:pt idx="140">
                        <c:v>2.7916589999804273</c:v>
                      </c:pt>
                      <c:pt idx="141">
                        <c:v>2.8166660000570118</c:v>
                      </c:pt>
                      <c:pt idx="142">
                        <c:v>2.8356640000129119</c:v>
                      </c:pt>
                      <c:pt idx="143">
                        <c:v>2.8554289999883622</c:v>
                      </c:pt>
                      <c:pt idx="144">
                        <c:v>2.8780519999563694</c:v>
                      </c:pt>
                      <c:pt idx="145">
                        <c:v>2.8957399999490008</c:v>
                      </c:pt>
                      <c:pt idx="146">
                        <c:v>2.9175410000607371</c:v>
                      </c:pt>
                      <c:pt idx="147">
                        <c:v>2.9359229999827221</c:v>
                      </c:pt>
                      <c:pt idx="148">
                        <c:v>2.9560419999761507</c:v>
                      </c:pt>
                      <c:pt idx="149">
                        <c:v>2.9769930000184104</c:v>
                      </c:pt>
                      <c:pt idx="150">
                        <c:v>2.9972680000355467</c:v>
                      </c:pt>
                      <c:pt idx="151">
                        <c:v>3.0124549999600276</c:v>
                      </c:pt>
                      <c:pt idx="152">
                        <c:v>3.0366609999909997</c:v>
                      </c:pt>
                      <c:pt idx="153">
                        <c:v>3.0607030000537634</c:v>
                      </c:pt>
                      <c:pt idx="154">
                        <c:v>3.081607999978587</c:v>
                      </c:pt>
                      <c:pt idx="155">
                        <c:v>3.096817999961786</c:v>
                      </c:pt>
                      <c:pt idx="156">
                        <c:v>3.1123780000489205</c:v>
                      </c:pt>
                      <c:pt idx="157">
                        <c:v>3.1377489999867976</c:v>
                      </c:pt>
                      <c:pt idx="158">
                        <c:v>3.1620119999861345</c:v>
                      </c:pt>
                      <c:pt idx="159">
                        <c:v>3.1787160000531003</c:v>
                      </c:pt>
                      <c:pt idx="160">
                        <c:v>3.1976929999655113</c:v>
                      </c:pt>
                      <c:pt idx="161">
                        <c:v>3.217534999945201</c:v>
                      </c:pt>
                      <c:pt idx="162">
                        <c:v>3.2402080000611022</c:v>
                      </c:pt>
                      <c:pt idx="163">
                        <c:v>3.2590730000520125</c:v>
                      </c:pt>
                      <c:pt idx="164">
                        <c:v>3.2737450000131503</c:v>
                      </c:pt>
                      <c:pt idx="165">
                        <c:v>3.298462999984622</c:v>
                      </c:pt>
                      <c:pt idx="166">
                        <c:v>3.3203539999667555</c:v>
                      </c:pt>
                      <c:pt idx="167">
                        <c:v>3.3330629999982193</c:v>
                      </c:pt>
                      <c:pt idx="168">
                        <c:v>3.3590489999623969</c:v>
                      </c:pt>
                      <c:pt idx="169">
                        <c:v>3.3684509999584407</c:v>
                      </c:pt>
                      <c:pt idx="170">
                        <c:v>3.3989389999769628</c:v>
                      </c:pt>
                      <c:pt idx="171">
                        <c:v>3.4189079999923706</c:v>
                      </c:pt>
                      <c:pt idx="172">
                        <c:v>3.4370099999941885</c:v>
                      </c:pt>
                      <c:pt idx="173">
                        <c:v>3.4592669999692589</c:v>
                      </c:pt>
                      <c:pt idx="174">
                        <c:v>3.4738849999848753</c:v>
                      </c:pt>
                      <c:pt idx="175">
                        <c:v>3.4990659999893978</c:v>
                      </c:pt>
                      <c:pt idx="176">
                        <c:v>3.5199540000176057</c:v>
                      </c:pt>
                      <c:pt idx="177">
                        <c:v>3.5358130000531673</c:v>
                      </c:pt>
                      <c:pt idx="178">
                        <c:v>3.560689999954775</c:v>
                      </c:pt>
                      <c:pt idx="179">
                        <c:v>3.579937000060454</c:v>
                      </c:pt>
                      <c:pt idx="180">
                        <c:v>3.5947300000116229</c:v>
                      </c:pt>
                      <c:pt idx="181">
                        <c:v>3.6156620000256225</c:v>
                      </c:pt>
                      <c:pt idx="182">
                        <c:v>3.6407449999824166</c:v>
                      </c:pt>
                      <c:pt idx="183">
                        <c:v>3.6617049999767914</c:v>
                      </c:pt>
                      <c:pt idx="184">
                        <c:v>3.6759389999788254</c:v>
                      </c:pt>
                      <c:pt idx="185">
                        <c:v>3.7003740000072867</c:v>
                      </c:pt>
                      <c:pt idx="186">
                        <c:v>3.7108030000235885</c:v>
                      </c:pt>
                      <c:pt idx="187">
                        <c:v>3.7396650000009686</c:v>
                      </c:pt>
                      <c:pt idx="188">
                        <c:v>3.7608539999928325</c:v>
                      </c:pt>
                      <c:pt idx="189">
                        <c:v>3.7809330000309274</c:v>
                      </c:pt>
                      <c:pt idx="190">
                        <c:v>3.7928100000135601</c:v>
                      </c:pt>
                      <c:pt idx="191">
                        <c:v>3.816380999982357</c:v>
                      </c:pt>
                      <c:pt idx="192">
                        <c:v>3.8316750000230968</c:v>
                      </c:pt>
                      <c:pt idx="193">
                        <c:v>3.8584699999773875</c:v>
                      </c:pt>
                      <c:pt idx="194">
                        <c:v>3.8765310000162572</c:v>
                      </c:pt>
                      <c:pt idx="195">
                        <c:v>3.9011620000237599</c:v>
                      </c:pt>
                      <c:pt idx="196">
                        <c:v>3.9168259999714792</c:v>
                      </c:pt>
                      <c:pt idx="197">
                        <c:v>3.9338310000021011</c:v>
                      </c:pt>
                      <c:pt idx="198">
                        <c:v>3.9567779999924824</c:v>
                      </c:pt>
                      <c:pt idx="199">
                        <c:v>3.9779159999452531</c:v>
                      </c:pt>
                      <c:pt idx="200">
                        <c:v>3.9979149999562651</c:v>
                      </c:pt>
                      <c:pt idx="201">
                        <c:v>4.0167750000255182</c:v>
                      </c:pt>
                      <c:pt idx="202">
                        <c:v>4.0324310000287369</c:v>
                      </c:pt>
                      <c:pt idx="203">
                        <c:v>4.0609699999913573</c:v>
                      </c:pt>
                      <c:pt idx="204">
                        <c:v>4.0788310000207275</c:v>
                      </c:pt>
                      <c:pt idx="205">
                        <c:v>4.0982830000575632</c:v>
                      </c:pt>
                      <c:pt idx="206">
                        <c:v>4.117435000021942</c:v>
                      </c:pt>
                      <c:pt idx="207">
                        <c:v>4.1376389999641106</c:v>
                      </c:pt>
                      <c:pt idx="208">
                        <c:v>4.1609389999648556</c:v>
                      </c:pt>
                      <c:pt idx="209">
                        <c:v>4.1806189999915659</c:v>
                      </c:pt>
                      <c:pt idx="210">
                        <c:v>4.1918849999783561</c:v>
                      </c:pt>
                      <c:pt idx="211">
                        <c:v>4.2195150000043213</c:v>
                      </c:pt>
                      <c:pt idx="212">
                        <c:v>4.2387109999544919</c:v>
                      </c:pt>
                      <c:pt idx="213">
                        <c:v>4.2538530000019819</c:v>
                      </c:pt>
                      <c:pt idx="214">
                        <c:v>4.2799090000335127</c:v>
                      </c:pt>
                      <c:pt idx="215">
                        <c:v>4.3002130000386387</c:v>
                      </c:pt>
                      <c:pt idx="216">
                        <c:v>4.3188670000527054</c:v>
                      </c:pt>
                      <c:pt idx="217">
                        <c:v>4.3393990000477061</c:v>
                      </c:pt>
                      <c:pt idx="218">
                        <c:v>4.3597229999722913</c:v>
                      </c:pt>
                      <c:pt idx="219">
                        <c:v>4.3796350000193343</c:v>
                      </c:pt>
                      <c:pt idx="220">
                        <c:v>4.4017689999891445</c:v>
                      </c:pt>
                      <c:pt idx="221">
                        <c:v>4.4201459999894723</c:v>
                      </c:pt>
                      <c:pt idx="222">
                        <c:v>4.4409740000264719</c:v>
                      </c:pt>
                      <c:pt idx="223">
                        <c:v>4.4558569999644533</c:v>
                      </c:pt>
                      <c:pt idx="224">
                        <c:v>4.4798370000207797</c:v>
                      </c:pt>
                      <c:pt idx="225">
                        <c:v>4.4971849999856204</c:v>
                      </c:pt>
                      <c:pt idx="226">
                        <c:v>4.5149039999814704</c:v>
                      </c:pt>
                      <c:pt idx="227">
                        <c:v>4.5362479999894276</c:v>
                      </c:pt>
                      <c:pt idx="228">
                        <c:v>4.5607280000112951</c:v>
                      </c:pt>
                      <c:pt idx="229">
                        <c:v>4.5755409999983385</c:v>
                      </c:pt>
                      <c:pt idx="230">
                        <c:v>4.6004220000468194</c:v>
                      </c:pt>
                      <c:pt idx="231">
                        <c:v>4.6171270000049844</c:v>
                      </c:pt>
                      <c:pt idx="232">
                        <c:v>4.6363140000030398</c:v>
                      </c:pt>
                      <c:pt idx="233">
                        <c:v>4.6604839999927208</c:v>
                      </c:pt>
                      <c:pt idx="234">
                        <c:v>4.6805640000384301</c:v>
                      </c:pt>
                      <c:pt idx="235">
                        <c:v>4.6960709999548271</c:v>
                      </c:pt>
                      <c:pt idx="236">
                        <c:v>4.7201290000230074</c:v>
                      </c:pt>
                      <c:pt idx="237">
                        <c:v>4.7367689999518916</c:v>
                      </c:pt>
                      <c:pt idx="238">
                        <c:v>4.7583550000563264</c:v>
                      </c:pt>
                      <c:pt idx="239">
                        <c:v>4.7792350000236183</c:v>
                      </c:pt>
                      <c:pt idx="240">
                        <c:v>4.7965029999613762</c:v>
                      </c:pt>
                      <c:pt idx="241">
                        <c:v>4.8187799999723211</c:v>
                      </c:pt>
                      <c:pt idx="242">
                        <c:v>4.8381079999962822</c:v>
                      </c:pt>
                      <c:pt idx="243">
                        <c:v>4.860850999946706</c:v>
                      </c:pt>
                      <c:pt idx="244">
                        <c:v>4.8770700000459328</c:v>
                      </c:pt>
                      <c:pt idx="245">
                        <c:v>4.8998679999494925</c:v>
                      </c:pt>
                      <c:pt idx="246">
                        <c:v>4.9182550000259653</c:v>
                      </c:pt>
                      <c:pt idx="247">
                        <c:v>4.9375709999585524</c:v>
                      </c:pt>
                      <c:pt idx="248">
                        <c:v>4.9575810000533238</c:v>
                      </c:pt>
                      <c:pt idx="249">
                        <c:v>4.9739599999738857</c:v>
                      </c:pt>
                      <c:pt idx="250">
                        <c:v>4.9985830000368878</c:v>
                      </c:pt>
                      <c:pt idx="251">
                        <c:v>5.020498999976553</c:v>
                      </c:pt>
                      <c:pt idx="252">
                        <c:v>5.0387859999900684</c:v>
                      </c:pt>
                      <c:pt idx="253">
                        <c:v>5.0586830000393093</c:v>
                      </c:pt>
                      <c:pt idx="254">
                        <c:v>5.0803170000435784</c:v>
                      </c:pt>
                      <c:pt idx="255">
                        <c:v>5.1003529999870807</c:v>
                      </c:pt>
                      <c:pt idx="256">
                        <c:v>5.1097049999516457</c:v>
                      </c:pt>
                      <c:pt idx="257">
                        <c:v>5.1333990000421181</c:v>
                      </c:pt>
                      <c:pt idx="258">
                        <c:v>5.1597980000078678</c:v>
                      </c:pt>
                      <c:pt idx="259">
                        <c:v>5.1796839999733493</c:v>
                      </c:pt>
                      <c:pt idx="260">
                        <c:v>5.1941120000556111</c:v>
                      </c:pt>
                      <c:pt idx="261">
                        <c:v>5.2189899999648333</c:v>
                      </c:pt>
                      <c:pt idx="262">
                        <c:v>5.239471000037156</c:v>
                      </c:pt>
                      <c:pt idx="263">
                        <c:v>5.2566489999881014</c:v>
                      </c:pt>
                      <c:pt idx="264">
                        <c:v>5.2799009999725968</c:v>
                      </c:pt>
                      <c:pt idx="265">
                        <c:v>5.2993809999898076</c:v>
                      </c:pt>
                      <c:pt idx="266">
                        <c:v>5.3168880000011995</c:v>
                      </c:pt>
                      <c:pt idx="267">
                        <c:v>5.3407260000240058</c:v>
                      </c:pt>
                      <c:pt idx="268">
                        <c:v>5.3601849999977276</c:v>
                      </c:pt>
                      <c:pt idx="269">
                        <c:v>5.3801209999946877</c:v>
                      </c:pt>
                      <c:pt idx="270">
                        <c:v>5.3987389999674633</c:v>
                      </c:pt>
                      <c:pt idx="271">
                        <c:v>5.4152930000564083</c:v>
                      </c:pt>
                      <c:pt idx="272">
                        <c:v>5.4407460000365973</c:v>
                      </c:pt>
                      <c:pt idx="273">
                        <c:v>5.4509710000129417</c:v>
                      </c:pt>
                      <c:pt idx="274">
                        <c:v>5.4810650000581518</c:v>
                      </c:pt>
                      <c:pt idx="275">
                        <c:v>5.4984560000011697</c:v>
                      </c:pt>
                      <c:pt idx="276">
                        <c:v>5.5163669999456033</c:v>
                      </c:pt>
                      <c:pt idx="277">
                        <c:v>5.5392909999936819</c:v>
                      </c:pt>
                      <c:pt idx="278">
                        <c:v>5.5568440000060946</c:v>
                      </c:pt>
                      <c:pt idx="279">
                        <c:v>5.573441999964416</c:v>
                      </c:pt>
                      <c:pt idx="280">
                        <c:v>5.600021000020206</c:v>
                      </c:pt>
                      <c:pt idx="281">
                        <c:v>5.6167040000436828</c:v>
                      </c:pt>
                      <c:pt idx="282">
                        <c:v>5.6382679999805987</c:v>
                      </c:pt>
                      <c:pt idx="283">
                        <c:v>5.6593009999487549</c:v>
                      </c:pt>
                      <c:pt idx="284">
                        <c:v>5.6794579999987036</c:v>
                      </c:pt>
                      <c:pt idx="285">
                        <c:v>5.6976209999993443</c:v>
                      </c:pt>
                      <c:pt idx="286">
                        <c:v>5.7127790000522509</c:v>
                      </c:pt>
                      <c:pt idx="287">
                        <c:v>5.7399809999624267</c:v>
                      </c:pt>
                      <c:pt idx="288">
                        <c:v>5.7601349999895319</c:v>
                      </c:pt>
                      <c:pt idx="289">
                        <c:v>5.7777220000280067</c:v>
                      </c:pt>
                      <c:pt idx="290">
                        <c:v>5.7992360000498593</c:v>
                      </c:pt>
                      <c:pt idx="291">
                        <c:v>5.8124590000370517</c:v>
                      </c:pt>
                      <c:pt idx="292">
                        <c:v>5.8373889999929816</c:v>
                      </c:pt>
                      <c:pt idx="293">
                        <c:v>5.8574700000463054</c:v>
                      </c:pt>
                      <c:pt idx="294">
                        <c:v>5.8795029999455437</c:v>
                      </c:pt>
                      <c:pt idx="295">
                        <c:v>5.8999240000266582</c:v>
                      </c:pt>
                      <c:pt idx="296">
                        <c:v>5.9179820000426844</c:v>
                      </c:pt>
                      <c:pt idx="297">
                        <c:v>5.9385479999473318</c:v>
                      </c:pt>
                      <c:pt idx="298">
                        <c:v>5.9598919999552891</c:v>
                      </c:pt>
                      <c:pt idx="299">
                        <c:v>5.9781189999775961</c:v>
                      </c:pt>
                      <c:pt idx="300">
                        <c:v>5.9979550000280142</c:v>
                      </c:pt>
                      <c:pt idx="301">
                        <c:v>6.0156369999749586</c:v>
                      </c:pt>
                      <c:pt idx="302">
                        <c:v>6.0387750000227243</c:v>
                      </c:pt>
                      <c:pt idx="303">
                        <c:v>6.0593309999676421</c:v>
                      </c:pt>
                      <c:pt idx="304">
                        <c:v>6.0795530000468716</c:v>
                      </c:pt>
                      <c:pt idx="305">
                        <c:v>6.1007570000365376</c:v>
                      </c:pt>
                      <c:pt idx="306">
                        <c:v>6.1151890000328422</c:v>
                      </c:pt>
                      <c:pt idx="307">
                        <c:v>6.1361190000316128</c:v>
                      </c:pt>
                      <c:pt idx="308">
                        <c:v>6.1547060000011697</c:v>
                      </c:pt>
                      <c:pt idx="309">
                        <c:v>6.1809420000063255</c:v>
                      </c:pt>
                      <c:pt idx="310">
                        <c:v>6.200453000026755</c:v>
                      </c:pt>
                      <c:pt idx="311">
                        <c:v>6.2197689999593422</c:v>
                      </c:pt>
                      <c:pt idx="312">
                        <c:v>6.2349519999697804</c:v>
                      </c:pt>
                      <c:pt idx="313">
                        <c:v>6.2507710000500083</c:v>
                      </c:pt>
                      <c:pt idx="314">
                        <c:v>6.2799880000529811</c:v>
                      </c:pt>
                      <c:pt idx="315">
                        <c:v>6.2969730000477284</c:v>
                      </c:pt>
                      <c:pt idx="316">
                        <c:v>6.3155729999998584</c:v>
                      </c:pt>
                      <c:pt idx="317">
                        <c:v>6.3354599999729544</c:v>
                      </c:pt>
                      <c:pt idx="318">
                        <c:v>6.3610340000595897</c:v>
                      </c:pt>
                      <c:pt idx="319">
                        <c:v>6.3804719999898225</c:v>
                      </c:pt>
                      <c:pt idx="320">
                        <c:v>6.4010420000413433</c:v>
                      </c:pt>
                      <c:pt idx="321">
                        <c:v>6.42107899999246</c:v>
                      </c:pt>
                      <c:pt idx="322">
                        <c:v>6.4373700000578538</c:v>
                      </c:pt>
                      <c:pt idx="323">
                        <c:v>6.4567970000207424</c:v>
                      </c:pt>
                      <c:pt idx="324">
                        <c:v>6.4771559999790043</c:v>
                      </c:pt>
                      <c:pt idx="325">
                        <c:v>6.4933050000108778</c:v>
                      </c:pt>
                      <c:pt idx="326">
                        <c:v>6.5176910000154749</c:v>
                      </c:pt>
                      <c:pt idx="327">
                        <c:v>6.5365839999867603</c:v>
                      </c:pt>
                      <c:pt idx="328">
                        <c:v>6.5573830000357702</c:v>
                      </c:pt>
                      <c:pt idx="329">
                        <c:v>6.5778799999970943</c:v>
                      </c:pt>
                      <c:pt idx="330">
                        <c:v>6.5993220000527799</c:v>
                      </c:pt>
                      <c:pt idx="331">
                        <c:v>6.6187879999633878</c:v>
                      </c:pt>
                      <c:pt idx="332">
                        <c:v>6.6401580000529066</c:v>
                      </c:pt>
                      <c:pt idx="333">
                        <c:v>6.6578679999802262</c:v>
                      </c:pt>
                      <c:pt idx="334">
                        <c:v>6.679046000004746</c:v>
                      </c:pt>
                      <c:pt idx="335">
                        <c:v>6.6974209999898449</c:v>
                      </c:pt>
                      <c:pt idx="336">
                        <c:v>6.7192130000330508</c:v>
                      </c:pt>
                      <c:pt idx="337">
                        <c:v>6.7390809999778867</c:v>
                      </c:pt>
                      <c:pt idx="338">
                        <c:v>6.7588580000447109</c:v>
                      </c:pt>
                      <c:pt idx="339">
                        <c:v>6.7783060000510886</c:v>
                      </c:pt>
                      <c:pt idx="340">
                        <c:v>6.8008909999625757</c:v>
                      </c:pt>
                      <c:pt idx="341">
                        <c:v>6.8132469999836758</c:v>
                      </c:pt>
                      <c:pt idx="342">
                        <c:v>6.8337850000243634</c:v>
                      </c:pt>
                      <c:pt idx="343">
                        <c:v>6.8565670000389218</c:v>
                      </c:pt>
                      <c:pt idx="344">
                        <c:v>6.8832979999715462</c:v>
                      </c:pt>
                      <c:pt idx="345">
                        <c:v>6.8969959999667481</c:v>
                      </c:pt>
                      <c:pt idx="346">
                        <c:v>6.9180369999958202</c:v>
                      </c:pt>
                      <c:pt idx="347">
                        <c:v>6.9392089999746531</c:v>
                      </c:pt>
                      <c:pt idx="348">
                        <c:v>6.9594470000592992</c:v>
                      </c:pt>
                      <c:pt idx="349">
                        <c:v>6.9790430000284687</c:v>
                      </c:pt>
                      <c:pt idx="350">
                        <c:v>6.9976709999609739</c:v>
                      </c:pt>
                      <c:pt idx="351">
                        <c:v>7.0195610000519082</c:v>
                      </c:pt>
                      <c:pt idx="352">
                        <c:v>7.0393919999478385</c:v>
                      </c:pt>
                      <c:pt idx="353">
                        <c:v>7.0502090000081807</c:v>
                      </c:pt>
                      <c:pt idx="354">
                        <c:v>7.0795399999478832</c:v>
                      </c:pt>
                      <c:pt idx="355">
                        <c:v>7.0999120000051335</c:v>
                      </c:pt>
                      <c:pt idx="356">
                        <c:v>7.1177560000214726</c:v>
                      </c:pt>
                      <c:pt idx="357">
                        <c:v>7.1405690000392497</c:v>
                      </c:pt>
                      <c:pt idx="358">
                        <c:v>7.1560270000481978</c:v>
                      </c:pt>
                      <c:pt idx="359">
                        <c:v>7.1759280000114813</c:v>
                      </c:pt>
                      <c:pt idx="360">
                        <c:v>7.1992160000372678</c:v>
                      </c:pt>
                      <c:pt idx="361">
                        <c:v>7.2153410000028089</c:v>
                      </c:pt>
                      <c:pt idx="362">
                        <c:v>7.2405819999985397</c:v>
                      </c:pt>
                      <c:pt idx="363">
                        <c:v>7.2567500000586733</c:v>
                      </c:pt>
                      <c:pt idx="364">
                        <c:v>7.2824239999754354</c:v>
                      </c:pt>
                      <c:pt idx="365">
                        <c:v>7.2965150000527501</c:v>
                      </c:pt>
                      <c:pt idx="366">
                        <c:v>7.3208909999812022</c:v>
                      </c:pt>
                      <c:pt idx="367">
                        <c:v>7.3357710000127554</c:v>
                      </c:pt>
                      <c:pt idx="368">
                        <c:v>7.3521279999986291</c:v>
                      </c:pt>
                      <c:pt idx="369">
                        <c:v>7.3783330000005662</c:v>
                      </c:pt>
                      <c:pt idx="370">
                        <c:v>7.396870999946259</c:v>
                      </c:pt>
                      <c:pt idx="371">
                        <c:v>7.4204690000042319</c:v>
                      </c:pt>
                      <c:pt idx="372">
                        <c:v>7.4365759999491274</c:v>
                      </c:pt>
                      <c:pt idx="373">
                        <c:v>7.4569469999987632</c:v>
                      </c:pt>
                      <c:pt idx="374">
                        <c:v>7.480995999998413</c:v>
                      </c:pt>
                      <c:pt idx="375">
                        <c:v>7.4981279999483377</c:v>
                      </c:pt>
                      <c:pt idx="376">
                        <c:v>7.5166810000082478</c:v>
                      </c:pt>
                      <c:pt idx="377">
                        <c:v>7.5380819999845698</c:v>
                      </c:pt>
                      <c:pt idx="378">
                        <c:v>7.5604440000606701</c:v>
                      </c:pt>
                      <c:pt idx="379">
                        <c:v>7.577424000017345</c:v>
                      </c:pt>
                      <c:pt idx="380">
                        <c:v>7.5974029999924824</c:v>
                      </c:pt>
                      <c:pt idx="381">
                        <c:v>7.618030000012368</c:v>
                      </c:pt>
                      <c:pt idx="382">
                        <c:v>7.6398220000555739</c:v>
                      </c:pt>
                      <c:pt idx="383">
                        <c:v>7.6593720000237226</c:v>
                      </c:pt>
                      <c:pt idx="384">
                        <c:v>7.6802479999605566</c:v>
                      </c:pt>
                      <c:pt idx="385">
                        <c:v>7.6985270000295714</c:v>
                      </c:pt>
                      <c:pt idx="386">
                        <c:v>7.7202119999565184</c:v>
                      </c:pt>
                      <c:pt idx="387">
                        <c:v>7.736648999969475</c:v>
                      </c:pt>
                      <c:pt idx="388">
                        <c:v>7.753599000046961</c:v>
                      </c:pt>
                      <c:pt idx="389">
                        <c:v>7.7812139999587089</c:v>
                      </c:pt>
                      <c:pt idx="390">
                        <c:v>7.7996030000504106</c:v>
                      </c:pt>
                      <c:pt idx="391">
                        <c:v>7.8198789999587461</c:v>
                      </c:pt>
                      <c:pt idx="392">
                        <c:v>7.8341840000357479</c:v>
                      </c:pt>
                      <c:pt idx="393">
                        <c:v>7.8592339999740943</c:v>
                      </c:pt>
                      <c:pt idx="394">
                        <c:v>7.8805690000299364</c:v>
                      </c:pt>
                      <c:pt idx="395">
                        <c:v>7.9004839999834076</c:v>
                      </c:pt>
                      <c:pt idx="396">
                        <c:v>7.919376999954693</c:v>
                      </c:pt>
                      <c:pt idx="397">
                        <c:v>7.9397520000347868</c:v>
                      </c:pt>
                      <c:pt idx="398">
                        <c:v>7.9580640000058338</c:v>
                      </c:pt>
                      <c:pt idx="399">
                        <c:v>7.9751369999721646</c:v>
                      </c:pt>
                      <c:pt idx="400">
                        <c:v>7.9994599999627098</c:v>
                      </c:pt>
                      <c:pt idx="401">
                        <c:v>8.0199090000241995</c:v>
                      </c:pt>
                      <c:pt idx="402">
                        <c:v>8.0406070000026375</c:v>
                      </c:pt>
                      <c:pt idx="403">
                        <c:v>8.0615299999481067</c:v>
                      </c:pt>
                      <c:pt idx="404">
                        <c:v>8.0777839999645948</c:v>
                      </c:pt>
                      <c:pt idx="405">
                        <c:v>8.098225999972783</c:v>
                      </c:pt>
                      <c:pt idx="406">
                        <c:v>8.1155159999616444</c:v>
                      </c:pt>
                      <c:pt idx="407">
                        <c:v>8.1409680000506341</c:v>
                      </c:pt>
                      <c:pt idx="408">
                        <c:v>8.1584980000043288</c:v>
                      </c:pt>
                      <c:pt idx="409">
                        <c:v>8.1808179999934509</c:v>
                      </c:pt>
                      <c:pt idx="410">
                        <c:v>8.1966209999518469</c:v>
                      </c:pt>
                      <c:pt idx="411">
                        <c:v>8.2160989999538288</c:v>
                      </c:pt>
                      <c:pt idx="412">
                        <c:v>8.238855000003241</c:v>
                      </c:pt>
                      <c:pt idx="413">
                        <c:v>8.2574859999585897</c:v>
                      </c:pt>
                      <c:pt idx="414">
                        <c:v>8.2775039999978617</c:v>
                      </c:pt>
                      <c:pt idx="415">
                        <c:v>8.2980400000233203</c:v>
                      </c:pt>
                      <c:pt idx="416">
                        <c:v>8.3172110000159591</c:v>
                      </c:pt>
                      <c:pt idx="417">
                        <c:v>8.340059999958612</c:v>
                      </c:pt>
                      <c:pt idx="418">
                        <c:v>8.3574500000104308</c:v>
                      </c:pt>
                      <c:pt idx="419">
                        <c:v>8.37621300003957</c:v>
                      </c:pt>
                      <c:pt idx="420">
                        <c:v>8.3990550000453368</c:v>
                      </c:pt>
                      <c:pt idx="421">
                        <c:v>8.4175340000074357</c:v>
                      </c:pt>
                      <c:pt idx="422">
                        <c:v>8.4379839999601245</c:v>
                      </c:pt>
                      <c:pt idx="423">
                        <c:v>8.4603679999709129</c:v>
                      </c:pt>
                      <c:pt idx="424">
                        <c:v>8.479719000053592</c:v>
                      </c:pt>
                      <c:pt idx="425">
                        <c:v>8.5004819999448955</c:v>
                      </c:pt>
                      <c:pt idx="426">
                        <c:v>8.5196310000028461</c:v>
                      </c:pt>
                      <c:pt idx="427">
                        <c:v>8.533943000016734</c:v>
                      </c:pt>
                      <c:pt idx="428">
                        <c:v>8.5603780000237748</c:v>
                      </c:pt>
                      <c:pt idx="429">
                        <c:v>8.578235000022687</c:v>
                      </c:pt>
                      <c:pt idx="430">
                        <c:v>8.5990890000248328</c:v>
                      </c:pt>
                      <c:pt idx="431">
                        <c:v>8.6184839999768883</c:v>
                      </c:pt>
                      <c:pt idx="432">
                        <c:v>8.63903299998492</c:v>
                      </c:pt>
                      <c:pt idx="433">
                        <c:v>8.6596999999601394</c:v>
                      </c:pt>
                      <c:pt idx="434">
                        <c:v>8.680547000025399</c:v>
                      </c:pt>
                      <c:pt idx="435">
                        <c:v>8.6991060000145808</c:v>
                      </c:pt>
                      <c:pt idx="436">
                        <c:v>8.7199509999481961</c:v>
                      </c:pt>
                      <c:pt idx="437">
                        <c:v>8.7393050000537187</c:v>
                      </c:pt>
                      <c:pt idx="438">
                        <c:v>8.7594459999818355</c:v>
                      </c:pt>
                      <c:pt idx="439">
                        <c:v>8.7795390000101179</c:v>
                      </c:pt>
                      <c:pt idx="440">
                        <c:v>8.8006270000478253</c:v>
                      </c:pt>
                      <c:pt idx="441">
                        <c:v>8.8213789999717847</c:v>
                      </c:pt>
                      <c:pt idx="442">
                        <c:v>8.8396039999788627</c:v>
                      </c:pt>
                      <c:pt idx="443">
                        <c:v>8.8607130000600591</c:v>
                      </c:pt>
                      <c:pt idx="444">
                        <c:v>8.87579600000754</c:v>
                      </c:pt>
                      <c:pt idx="445">
                        <c:v>8.8961089999647811</c:v>
                      </c:pt>
                      <c:pt idx="446">
                        <c:v>8.9201990000437945</c:v>
                      </c:pt>
                      <c:pt idx="447">
                        <c:v>8.9365750000579283</c:v>
                      </c:pt>
                      <c:pt idx="448">
                        <c:v>8.9632879999699071</c:v>
                      </c:pt>
                      <c:pt idx="449">
                        <c:v>8.980582999996841</c:v>
                      </c:pt>
                      <c:pt idx="450">
                        <c:v>9.0007060000207275</c:v>
                      </c:pt>
                      <c:pt idx="451">
                        <c:v>9.0176869999850169</c:v>
                      </c:pt>
                      <c:pt idx="452">
                        <c:v>9.0407750000013039</c:v>
                      </c:pt>
                      <c:pt idx="453">
                        <c:v>9.0583900000201538</c:v>
                      </c:pt>
                      <c:pt idx="454">
                        <c:v>9.0776060000061989</c:v>
                      </c:pt>
                      <c:pt idx="455">
                        <c:v>9.0970710000256076</c:v>
                      </c:pt>
                      <c:pt idx="456">
                        <c:v>9.1199849999975413</c:v>
                      </c:pt>
                      <c:pt idx="457">
                        <c:v>9.1255959999980405</c:v>
                      </c:pt>
                      <c:pt idx="458">
                        <c:v>9.159233000013046</c:v>
                      </c:pt>
                      <c:pt idx="459">
                        <c:v>9.1816790000302717</c:v>
                      </c:pt>
                      <c:pt idx="460">
                        <c:v>9.1966470000334084</c:v>
                      </c:pt>
                      <c:pt idx="461">
                        <c:v>9.2181949999649078</c:v>
                      </c:pt>
                      <c:pt idx="462">
                        <c:v>9.2368290000595152</c:v>
                      </c:pt>
                      <c:pt idx="463">
                        <c:v>9.2570800000103191</c:v>
                      </c:pt>
                      <c:pt idx="464">
                        <c:v>9.2808590000495315</c:v>
                      </c:pt>
                      <c:pt idx="465">
                        <c:v>9.2985030000563711</c:v>
                      </c:pt>
                      <c:pt idx="466">
                        <c:v>9.3194000000366941</c:v>
                      </c:pt>
                      <c:pt idx="467">
                        <c:v>9.3404840000439435</c:v>
                      </c:pt>
                      <c:pt idx="468">
                        <c:v>9.3573140000225976</c:v>
                      </c:pt>
                      <c:pt idx="469">
                        <c:v>9.3796180000063032</c:v>
                      </c:pt>
                      <c:pt idx="470">
                        <c:v>9.3993270000210032</c:v>
                      </c:pt>
                      <c:pt idx="471">
                        <c:v>9.4204100000206381</c:v>
                      </c:pt>
                      <c:pt idx="472">
                        <c:v>9.4395129999611527</c:v>
                      </c:pt>
                      <c:pt idx="473">
                        <c:v>9.4620819999836385</c:v>
                      </c:pt>
                      <c:pt idx="474">
                        <c:v>9.4798090000404045</c:v>
                      </c:pt>
                      <c:pt idx="475">
                        <c:v>9.500603000051342</c:v>
                      </c:pt>
                      <c:pt idx="476">
                        <c:v>9.5165890000062063</c:v>
                      </c:pt>
                      <c:pt idx="477">
                        <c:v>9.5385089999763295</c:v>
                      </c:pt>
                      <c:pt idx="478">
                        <c:v>9.5598920000484213</c:v>
                      </c:pt>
                      <c:pt idx="479">
                        <c:v>9.5771510000340641</c:v>
                      </c:pt>
                      <c:pt idx="480">
                        <c:v>9.5990870000096038</c:v>
                      </c:pt>
                      <c:pt idx="481">
                        <c:v>9.619107999955304</c:v>
                      </c:pt>
                      <c:pt idx="482">
                        <c:v>9.6445979999843985</c:v>
                      </c:pt>
                      <c:pt idx="483">
                        <c:v>9.6600570000009611</c:v>
                      </c:pt>
                      <c:pt idx="484">
                        <c:v>9.6796590000158176</c:v>
                      </c:pt>
                      <c:pt idx="485">
                        <c:v>9.700520999962464</c:v>
                      </c:pt>
                      <c:pt idx="486">
                        <c:v>9.7155359999742359</c:v>
                      </c:pt>
                      <c:pt idx="487">
                        <c:v>9.7402770000044256</c:v>
                      </c:pt>
                      <c:pt idx="488">
                        <c:v>9.7500330000184476</c:v>
                      </c:pt>
                      <c:pt idx="489">
                        <c:v>9.7760130000533536</c:v>
                      </c:pt>
                      <c:pt idx="490">
                        <c:v>9.7952270000241697</c:v>
                      </c:pt>
                      <c:pt idx="491">
                        <c:v>9.8152919999556616</c:v>
                      </c:pt>
                      <c:pt idx="492">
                        <c:v>9.8409669999964535</c:v>
                      </c:pt>
                      <c:pt idx="493">
                        <c:v>9.8566629999550059</c:v>
                      </c:pt>
                      <c:pt idx="494">
                        <c:v>9.8814009999623522</c:v>
                      </c:pt>
                      <c:pt idx="495">
                        <c:v>9.8957540000556037</c:v>
                      </c:pt>
                      <c:pt idx="496">
                        <c:v>9.9200910000363365</c:v>
                      </c:pt>
                      <c:pt idx="497">
                        <c:v>9.9365870000328869</c:v>
                      </c:pt>
                      <c:pt idx="498">
                        <c:v>9.9577740000095218</c:v>
                      </c:pt>
                      <c:pt idx="499">
                        <c:v>9.977292999974452</c:v>
                      </c:pt>
                      <c:pt idx="500">
                        <c:v>9.9994579999474809</c:v>
                      </c:pt>
                      <c:pt idx="501">
                        <c:v>10.01670399995055</c:v>
                      </c:pt>
                      <c:pt idx="502">
                        <c:v>10.039923000033014</c:v>
                      </c:pt>
                      <c:pt idx="503">
                        <c:v>10.060375000000931</c:v>
                      </c:pt>
                      <c:pt idx="504">
                        <c:v>10.077722999965772</c:v>
                      </c:pt>
                      <c:pt idx="505">
                        <c:v>10.097316000028513</c:v>
                      </c:pt>
                      <c:pt idx="506">
                        <c:v>10.119221000000834</c:v>
                      </c:pt>
                      <c:pt idx="507">
                        <c:v>10.137963999994099</c:v>
                      </c:pt>
                      <c:pt idx="508">
                        <c:v>10.157314999960363</c:v>
                      </c:pt>
                      <c:pt idx="509">
                        <c:v>10.174873000010848</c:v>
                      </c:pt>
                      <c:pt idx="510">
                        <c:v>10.199563000001945</c:v>
                      </c:pt>
                      <c:pt idx="511">
                        <c:v>10.219870000029914</c:v>
                      </c:pt>
                      <c:pt idx="512">
                        <c:v>10.239966999972239</c:v>
                      </c:pt>
                      <c:pt idx="513">
                        <c:v>10.259353999979794</c:v>
                      </c:pt>
                      <c:pt idx="514">
                        <c:v>10.278371999971569</c:v>
                      </c:pt>
                      <c:pt idx="515">
                        <c:v>10.298110999981873</c:v>
                      </c:pt>
                      <c:pt idx="516">
                        <c:v>10.313628999982029</c:v>
                      </c:pt>
                      <c:pt idx="517">
                        <c:v>10.339198000030592</c:v>
                      </c:pt>
                      <c:pt idx="518">
                        <c:v>10.358756999950856</c:v>
                      </c:pt>
                      <c:pt idx="519">
                        <c:v>10.378777000005357</c:v>
                      </c:pt>
                      <c:pt idx="520">
                        <c:v>10.390427000005729</c:v>
                      </c:pt>
                      <c:pt idx="521">
                        <c:v>10.420910999993794</c:v>
                      </c:pt>
                      <c:pt idx="522">
                        <c:v>10.439847000059672</c:v>
                      </c:pt>
                      <c:pt idx="523">
                        <c:v>10.459666999988258</c:v>
                      </c:pt>
                      <c:pt idx="524">
                        <c:v>10.476400000043213</c:v>
                      </c:pt>
                      <c:pt idx="525">
                        <c:v>10.498046000022441</c:v>
                      </c:pt>
                      <c:pt idx="526">
                        <c:v>10.51925500005018</c:v>
                      </c:pt>
                      <c:pt idx="527">
                        <c:v>10.534388000029139</c:v>
                      </c:pt>
                      <c:pt idx="528">
                        <c:v>10.559767000027932</c:v>
                      </c:pt>
                      <c:pt idx="529">
                        <c:v>10.579802999971434</c:v>
                      </c:pt>
                      <c:pt idx="530">
                        <c:v>10.599821000010706</c:v>
                      </c:pt>
                      <c:pt idx="531">
                        <c:v>10.620945999980904</c:v>
                      </c:pt>
                      <c:pt idx="532">
                        <c:v>10.636505999951623</c:v>
                      </c:pt>
                      <c:pt idx="533">
                        <c:v>10.660448999959044</c:v>
                      </c:pt>
                      <c:pt idx="534">
                        <c:v>10.680596000049263</c:v>
                      </c:pt>
                      <c:pt idx="535">
                        <c:v>10.695705999969505</c:v>
                      </c:pt>
                      <c:pt idx="536">
                        <c:v>10.716191999963485</c:v>
                      </c:pt>
                      <c:pt idx="537">
                        <c:v>10.737490999978036</c:v>
                      </c:pt>
                      <c:pt idx="538">
                        <c:v>10.760299999965355</c:v>
                      </c:pt>
                      <c:pt idx="539">
                        <c:v>10.775747000006959</c:v>
                      </c:pt>
                      <c:pt idx="540">
                        <c:v>10.796753000002354</c:v>
                      </c:pt>
                      <c:pt idx="541">
                        <c:v>10.817721999948844</c:v>
                      </c:pt>
                      <c:pt idx="542">
                        <c:v>10.839033000054769</c:v>
                      </c:pt>
                      <c:pt idx="543">
                        <c:v>10.856748000020161</c:v>
                      </c:pt>
                      <c:pt idx="544">
                        <c:v>10.875146999955177</c:v>
                      </c:pt>
                      <c:pt idx="545">
                        <c:v>10.898378000012599</c:v>
                      </c:pt>
                      <c:pt idx="546">
                        <c:v>10.913577000028454</c:v>
                      </c:pt>
                      <c:pt idx="547">
                        <c:v>10.938708000001498</c:v>
                      </c:pt>
                      <c:pt idx="548">
                        <c:v>10.957601999980398</c:v>
                      </c:pt>
                      <c:pt idx="549">
                        <c:v>10.977610999951139</c:v>
                      </c:pt>
                      <c:pt idx="550">
                        <c:v>10.997009000042453</c:v>
                      </c:pt>
                      <c:pt idx="551">
                        <c:v>11.019544000038877</c:v>
                      </c:pt>
                      <c:pt idx="552">
                        <c:v>11.039498000056483</c:v>
                      </c:pt>
                      <c:pt idx="553">
                        <c:v>11.06112700002268</c:v>
                      </c:pt>
                      <c:pt idx="554">
                        <c:v>11.079026999999769</c:v>
                      </c:pt>
                      <c:pt idx="555">
                        <c:v>11.099615999963135</c:v>
                      </c:pt>
                      <c:pt idx="556">
                        <c:v>11.117971000028774</c:v>
                      </c:pt>
                      <c:pt idx="557">
                        <c:v>11.1394020000007</c:v>
                      </c:pt>
                      <c:pt idx="558">
                        <c:v>11.159804000053555</c:v>
                      </c:pt>
                      <c:pt idx="559">
                        <c:v>11.178700000047684</c:v>
                      </c:pt>
                      <c:pt idx="560">
                        <c:v>11.198260999983177</c:v>
                      </c:pt>
                      <c:pt idx="561">
                        <c:v>11.218693000031635</c:v>
                      </c:pt>
                      <c:pt idx="562">
                        <c:v>11.240330000058748</c:v>
                      </c:pt>
                      <c:pt idx="563">
                        <c:v>11.259034999995492</c:v>
                      </c:pt>
                      <c:pt idx="564">
                        <c:v>11.27877700002864</c:v>
                      </c:pt>
                      <c:pt idx="565">
                        <c:v>11.300688000046648</c:v>
                      </c:pt>
                      <c:pt idx="566">
                        <c:v>11.319882999989204</c:v>
                      </c:pt>
                      <c:pt idx="567">
                        <c:v>11.339454000000842</c:v>
                      </c:pt>
                      <c:pt idx="568">
                        <c:v>11.35428700002376</c:v>
                      </c:pt>
                      <c:pt idx="569">
                        <c:v>11.378375999978743</c:v>
                      </c:pt>
                      <c:pt idx="570">
                        <c:v>11.396765999961644</c:v>
                      </c:pt>
                      <c:pt idx="571">
                        <c:v>11.419754000031389</c:v>
                      </c:pt>
                      <c:pt idx="572">
                        <c:v>11.439342000056058</c:v>
                      </c:pt>
                      <c:pt idx="573">
                        <c:v>11.456150999991223</c:v>
                      </c:pt>
                      <c:pt idx="574">
                        <c:v>11.479697000002488</c:v>
                      </c:pt>
                      <c:pt idx="575">
                        <c:v>11.50039800000377</c:v>
                      </c:pt>
                      <c:pt idx="576">
                        <c:v>11.515598000027239</c:v>
                      </c:pt>
                      <c:pt idx="577">
                        <c:v>11.540806000004523</c:v>
                      </c:pt>
                      <c:pt idx="578">
                        <c:v>11.556087999953888</c:v>
                      </c:pt>
                      <c:pt idx="579">
                        <c:v>11.577864999999292</c:v>
                      </c:pt>
                      <c:pt idx="580">
                        <c:v>11.601599000045098</c:v>
                      </c:pt>
                      <c:pt idx="581">
                        <c:v>11.616522999946028</c:v>
                      </c:pt>
                      <c:pt idx="582">
                        <c:v>11.640698999981396</c:v>
                      </c:pt>
                      <c:pt idx="583">
                        <c:v>11.661321999970824</c:v>
                      </c:pt>
                      <c:pt idx="584">
                        <c:v>11.676427999977022</c:v>
                      </c:pt>
                      <c:pt idx="585">
                        <c:v>11.697061000042595</c:v>
                      </c:pt>
                      <c:pt idx="586">
                        <c:v>11.718111000023782</c:v>
                      </c:pt>
                      <c:pt idx="587">
                        <c:v>11.736631999956444</c:v>
                      </c:pt>
                      <c:pt idx="588">
                        <c:v>11.756826999946497</c:v>
                      </c:pt>
                      <c:pt idx="589">
                        <c:v>11.778974000015296</c:v>
                      </c:pt>
                      <c:pt idx="590">
                        <c:v>11.797372000059113</c:v>
                      </c:pt>
                      <c:pt idx="591">
                        <c:v>11.81868799997028</c:v>
                      </c:pt>
                      <c:pt idx="592">
                        <c:v>11.838071999954991</c:v>
                      </c:pt>
                      <c:pt idx="593">
                        <c:v>11.857008000020869</c:v>
                      </c:pt>
                      <c:pt idx="594">
                        <c:v>11.877687999978662</c:v>
                      </c:pt>
                      <c:pt idx="595">
                        <c:v>11.897439999971539</c:v>
                      </c:pt>
                      <c:pt idx="596">
                        <c:v>11.916213999968022</c:v>
                      </c:pt>
                      <c:pt idx="597">
                        <c:v>11.937914000009187</c:v>
                      </c:pt>
                      <c:pt idx="598">
                        <c:v>11.959724999964237</c:v>
                      </c:pt>
                      <c:pt idx="599">
                        <c:v>11.974500000011176</c:v>
                      </c:pt>
                      <c:pt idx="600">
                        <c:v>11.99824800004717</c:v>
                      </c:pt>
                      <c:pt idx="601">
                        <c:v>12.020645000040531</c:v>
                      </c:pt>
                      <c:pt idx="602">
                        <c:v>12.043259999947622</c:v>
                      </c:pt>
                      <c:pt idx="603">
                        <c:v>12.05533700005617</c:v>
                      </c:pt>
                      <c:pt idx="604">
                        <c:v>12.07939400000032</c:v>
                      </c:pt>
                      <c:pt idx="605">
                        <c:v>12.098935000016354</c:v>
                      </c:pt>
                      <c:pt idx="606">
                        <c:v>12.119303000043146</c:v>
                      </c:pt>
                      <c:pt idx="607">
                        <c:v>12.139199999975972</c:v>
                      </c:pt>
                      <c:pt idx="608">
                        <c:v>12.1603340000147</c:v>
                      </c:pt>
                      <c:pt idx="609">
                        <c:v>12.174230000004172</c:v>
                      </c:pt>
                      <c:pt idx="610">
                        <c:v>12.198280000011437</c:v>
                      </c:pt>
                      <c:pt idx="611">
                        <c:v>12.207722999970429</c:v>
                      </c:pt>
                      <c:pt idx="612">
                        <c:v>13.22004799998831</c:v>
                      </c:pt>
                      <c:pt idx="613">
                        <c:v>13.24011699995026</c:v>
                      </c:pt>
                      <c:pt idx="614">
                        <c:v>13.257121999980882</c:v>
                      </c:pt>
                      <c:pt idx="615">
                        <c:v>13.275652999989688</c:v>
                      </c:pt>
                      <c:pt idx="616">
                        <c:v>13.298133000032976</c:v>
                      </c:pt>
                      <c:pt idx="617">
                        <c:v>13.319132999982685</c:v>
                      </c:pt>
                      <c:pt idx="618">
                        <c:v>13.335878000012599</c:v>
                      </c:pt>
                      <c:pt idx="619">
                        <c:v>13.357037000008859</c:v>
                      </c:pt>
                      <c:pt idx="620">
                        <c:v>13.376021999982186</c:v>
                      </c:pt>
                      <c:pt idx="621">
                        <c:v>13.397098000044934</c:v>
                      </c:pt>
                      <c:pt idx="622">
                        <c:v>13.418146000010893</c:v>
                      </c:pt>
                      <c:pt idx="623">
                        <c:v>13.43653299997095</c:v>
                      </c:pt>
                      <c:pt idx="624">
                        <c:v>13.453209000057541</c:v>
                      </c:pt>
                      <c:pt idx="625">
                        <c:v>13.476950000040233</c:v>
                      </c:pt>
                      <c:pt idx="626">
                        <c:v>13.500144000048749</c:v>
                      </c:pt>
                      <c:pt idx="627">
                        <c:v>13.519515000050887</c:v>
                      </c:pt>
                      <c:pt idx="628">
                        <c:v>13.538922999985516</c:v>
                      </c:pt>
                      <c:pt idx="629">
                        <c:v>13.558486000052653</c:v>
                      </c:pt>
                      <c:pt idx="630">
                        <c:v>13.575662999995984</c:v>
                      </c:pt>
                      <c:pt idx="631">
                        <c:v>13.598042999976315</c:v>
                      </c:pt>
                      <c:pt idx="632">
                        <c:v>13.618756999960169</c:v>
                      </c:pt>
                      <c:pt idx="633">
                        <c:v>13.637269000057131</c:v>
                      </c:pt>
                      <c:pt idx="634">
                        <c:v>13.662229000008665</c:v>
                      </c:pt>
                      <c:pt idx="635">
                        <c:v>13.677821999997832</c:v>
                      </c:pt>
                      <c:pt idx="636">
                        <c:v>13.699972999980673</c:v>
                      </c:pt>
                      <c:pt idx="637">
                        <c:v>13.718635999946855</c:v>
                      </c:pt>
                      <c:pt idx="638">
                        <c:v>13.739010000019334</c:v>
                      </c:pt>
                      <c:pt idx="639">
                        <c:v>13.758065999951214</c:v>
                      </c:pt>
                      <c:pt idx="640">
                        <c:v>13.778072000015527</c:v>
                      </c:pt>
                      <c:pt idx="641">
                        <c:v>13.800885000033304</c:v>
                      </c:pt>
                      <c:pt idx="642">
                        <c:v>13.81836499995552</c:v>
                      </c:pt>
                      <c:pt idx="643">
                        <c:v>13.83857599995099</c:v>
                      </c:pt>
                      <c:pt idx="644">
                        <c:v>13.860917999991216</c:v>
                      </c:pt>
                      <c:pt idx="645">
                        <c:v>13.882851999951527</c:v>
                      </c:pt>
                      <c:pt idx="646">
                        <c:v>13.893901000032201</c:v>
                      </c:pt>
                      <c:pt idx="647">
                        <c:v>13.919747999985702</c:v>
                      </c:pt>
                      <c:pt idx="648">
                        <c:v>13.941151999984868</c:v>
                      </c:pt>
                      <c:pt idx="649">
                        <c:v>13.960019999998622</c:v>
                      </c:pt>
                      <c:pt idx="650">
                        <c:v>13.979615999967791</c:v>
                      </c:pt>
                      <c:pt idx="651">
                        <c:v>13.996159999980591</c:v>
                      </c:pt>
                      <c:pt idx="652">
                        <c:v>14.014455999946222</c:v>
                      </c:pt>
                      <c:pt idx="653">
                        <c:v>14.034763999981806</c:v>
                      </c:pt>
                      <c:pt idx="654">
                        <c:v>14.059989999979734</c:v>
                      </c:pt>
                      <c:pt idx="655">
                        <c:v>14.080242000054568</c:v>
                      </c:pt>
                      <c:pt idx="656">
                        <c:v>14.096809000009671</c:v>
                      </c:pt>
                      <c:pt idx="657">
                        <c:v>14.115546999964863</c:v>
                      </c:pt>
                      <c:pt idx="658">
                        <c:v>14.138761000009254</c:v>
                      </c:pt>
                      <c:pt idx="659">
                        <c:v>14.159331000060774</c:v>
                      </c:pt>
                      <c:pt idx="660">
                        <c:v>14.179967000032775</c:v>
                      </c:pt>
                      <c:pt idx="661">
                        <c:v>14.198669999954291</c:v>
                      </c:pt>
                      <c:pt idx="662">
                        <c:v>14.216108000022359</c:v>
                      </c:pt>
                      <c:pt idx="663">
                        <c:v>14.237989000044763</c:v>
                      </c:pt>
                      <c:pt idx="664">
                        <c:v>14.258068999974057</c:v>
                      </c:pt>
                      <c:pt idx="665">
                        <c:v>14.261306999949738</c:v>
                      </c:pt>
                      <c:pt idx="666">
                        <c:v>14.288960000034422</c:v>
                      </c:pt>
                      <c:pt idx="667">
                        <c:v>14.316625999985263</c:v>
                      </c:pt>
                      <c:pt idx="668">
                        <c:v>14.336644000024535</c:v>
                      </c:pt>
                      <c:pt idx="669">
                        <c:v>14.358586000045761</c:v>
                      </c:pt>
                      <c:pt idx="670">
                        <c:v>14.374229999957606</c:v>
                      </c:pt>
                      <c:pt idx="671">
                        <c:v>14.398834999999963</c:v>
                      </c:pt>
                      <c:pt idx="672">
                        <c:v>14.418438000022434</c:v>
                      </c:pt>
                      <c:pt idx="673">
                        <c:v>14.442501000012271</c:v>
                      </c:pt>
                      <c:pt idx="674">
                        <c:v>14.457906999974512</c:v>
                      </c:pt>
                      <c:pt idx="675">
                        <c:v>14.479560000007041</c:v>
                      </c:pt>
                      <c:pt idx="676">
                        <c:v>14.497545000049286</c:v>
                      </c:pt>
                      <c:pt idx="677">
                        <c:v>14.517507000011392</c:v>
                      </c:pt>
                      <c:pt idx="678">
                        <c:v>14.537884999997914</c:v>
                      </c:pt>
                      <c:pt idx="679">
                        <c:v>14.558447999996133</c:v>
                      </c:pt>
                      <c:pt idx="680">
                        <c:v>14.578062999993563</c:v>
                      </c:pt>
                      <c:pt idx="681">
                        <c:v>14.599275000044145</c:v>
                      </c:pt>
                      <c:pt idx="682">
                        <c:v>14.615068000042811</c:v>
                      </c:pt>
                      <c:pt idx="683">
                        <c:v>14.638410000014119</c:v>
                      </c:pt>
                      <c:pt idx="684">
                        <c:v>14.658902000053786</c:v>
                      </c:pt>
                      <c:pt idx="685">
                        <c:v>14.678826999966986</c:v>
                      </c:pt>
                      <c:pt idx="686">
                        <c:v>14.700656999950297</c:v>
                      </c:pt>
                      <c:pt idx="687">
                        <c:v>14.721520000020973</c:v>
                      </c:pt>
                      <c:pt idx="688">
                        <c:v>14.738786000059918</c:v>
                      </c:pt>
                      <c:pt idx="689">
                        <c:v>14.760519000003114</c:v>
                      </c:pt>
                      <c:pt idx="690">
                        <c:v>14.78124000004027</c:v>
                      </c:pt>
                      <c:pt idx="691">
                        <c:v>14.799402000033297</c:v>
                      </c:pt>
                      <c:pt idx="692">
                        <c:v>14.820554999983869</c:v>
                      </c:pt>
                      <c:pt idx="693">
                        <c:v>14.8263909999514</c:v>
                      </c:pt>
                      <c:pt idx="694">
                        <c:v>14.858939000056125</c:v>
                      </c:pt>
                      <c:pt idx="695">
                        <c:v>14.879405000014231</c:v>
                      </c:pt>
                      <c:pt idx="696">
                        <c:v>14.900785999954678</c:v>
                      </c:pt>
                      <c:pt idx="697">
                        <c:v>14.916397999972105</c:v>
                      </c:pt>
                      <c:pt idx="698">
                        <c:v>14.934911999967881</c:v>
                      </c:pt>
                      <c:pt idx="699">
                        <c:v>14.946536000003107</c:v>
                      </c:pt>
                      <c:pt idx="700">
                        <c:v>14.977782999980263</c:v>
                      </c:pt>
                      <c:pt idx="701">
                        <c:v>14.997696000034921</c:v>
                      </c:pt>
                      <c:pt idx="702">
                        <c:v>15.01763400004711</c:v>
                      </c:pt>
                      <c:pt idx="703">
                        <c:v>15.040232000057586</c:v>
                      </c:pt>
                      <c:pt idx="704">
                        <c:v>15.055918999947608</c:v>
                      </c:pt>
                      <c:pt idx="705">
                        <c:v>15.078855999978259</c:v>
                      </c:pt>
                      <c:pt idx="706">
                        <c:v>15.096017000032589</c:v>
                      </c:pt>
                      <c:pt idx="707">
                        <c:v>15.112391000031494</c:v>
                      </c:pt>
                      <c:pt idx="708">
                        <c:v>15.137778999982402</c:v>
                      </c:pt>
                      <c:pt idx="709">
                        <c:v>15.148583000060171</c:v>
                      </c:pt>
                      <c:pt idx="710">
                        <c:v>15.1738090000581</c:v>
                      </c:pt>
                      <c:pt idx="711">
                        <c:v>15.200148000032641</c:v>
                      </c:pt>
                      <c:pt idx="712">
                        <c:v>15.205819000024348</c:v>
                      </c:pt>
                      <c:pt idx="713">
                        <c:v>15.236586999963038</c:v>
                      </c:pt>
                      <c:pt idx="714">
                        <c:v>15.252348999958485</c:v>
                      </c:pt>
                      <c:pt idx="715">
                        <c:v>15.277441999991424</c:v>
                      </c:pt>
                      <c:pt idx="716">
                        <c:v>15.298822000040673</c:v>
                      </c:pt>
                      <c:pt idx="717">
                        <c:v>15.318197999964468</c:v>
                      </c:pt>
                      <c:pt idx="718">
                        <c:v>15.339789999998175</c:v>
                      </c:pt>
                      <c:pt idx="719">
                        <c:v>15.357323999982327</c:v>
                      </c:pt>
                      <c:pt idx="720">
                        <c:v>15.378313999972306</c:v>
                      </c:pt>
                      <c:pt idx="721">
                        <c:v>15.400353000033647</c:v>
                      </c:pt>
                      <c:pt idx="722">
                        <c:v>15.417888000025414</c:v>
                      </c:pt>
                      <c:pt idx="723">
                        <c:v>15.437705000047572</c:v>
                      </c:pt>
                      <c:pt idx="724">
                        <c:v>15.458893000031821</c:v>
                      </c:pt>
                      <c:pt idx="725">
                        <c:v>15.474484000005759</c:v>
                      </c:pt>
                      <c:pt idx="726">
                        <c:v>15.501121000037529</c:v>
                      </c:pt>
                      <c:pt idx="727">
                        <c:v>15.520025999983773</c:v>
                      </c:pt>
                      <c:pt idx="728">
                        <c:v>15.535516000003554</c:v>
                      </c:pt>
                      <c:pt idx="729">
                        <c:v>15.55438900005538</c:v>
                      </c:pt>
                      <c:pt idx="730">
                        <c:v>15.580456999945454</c:v>
                      </c:pt>
                      <c:pt idx="731">
                        <c:v>15.599491000059061</c:v>
                      </c:pt>
                      <c:pt idx="732">
                        <c:v>15.616198000032455</c:v>
                      </c:pt>
                      <c:pt idx="733">
                        <c:v>15.639761000056751</c:v>
                      </c:pt>
                      <c:pt idx="734">
                        <c:v>15.659464000025764</c:v>
                      </c:pt>
                      <c:pt idx="735">
                        <c:v>15.679271999979392</c:v>
                      </c:pt>
                      <c:pt idx="736">
                        <c:v>15.701322000008076</c:v>
                      </c:pt>
                      <c:pt idx="737">
                        <c:v>15.720014999969862</c:v>
                      </c:pt>
                      <c:pt idx="738">
                        <c:v>15.740377999958582</c:v>
                      </c:pt>
                      <c:pt idx="739">
                        <c:v>15.754864000016823</c:v>
                      </c:pt>
                      <c:pt idx="740">
                        <c:v>15.780358999967575</c:v>
                      </c:pt>
                      <c:pt idx="741">
                        <c:v>15.799850999959745</c:v>
                      </c:pt>
                      <c:pt idx="742">
                        <c:v>15.814977000001818</c:v>
                      </c:pt>
                      <c:pt idx="743">
                        <c:v>15.838019000017084</c:v>
                      </c:pt>
                      <c:pt idx="744">
                        <c:v>15.85659800004214</c:v>
                      </c:pt>
                      <c:pt idx="745">
                        <c:v>15.880145999952219</c:v>
                      </c:pt>
                      <c:pt idx="746">
                        <c:v>15.900799000053667</c:v>
                      </c:pt>
                      <c:pt idx="747">
                        <c:v>15.915092000039294</c:v>
                      </c:pt>
                      <c:pt idx="748">
                        <c:v>15.942188999964856</c:v>
                      </c:pt>
                      <c:pt idx="749">
                        <c:v>15.957364000030793</c:v>
                      </c:pt>
                      <c:pt idx="750">
                        <c:v>15.976502000004984</c:v>
                      </c:pt>
                      <c:pt idx="751">
                        <c:v>15.992379999952391</c:v>
                      </c:pt>
                      <c:pt idx="752">
                        <c:v>16.019227999961004</c:v>
                      </c:pt>
                      <c:pt idx="753">
                        <c:v>16.036949999979697</c:v>
                      </c:pt>
                      <c:pt idx="754">
                        <c:v>16.056478000013158</c:v>
                      </c:pt>
                      <c:pt idx="755">
                        <c:v>16.076236000051722</c:v>
                      </c:pt>
                      <c:pt idx="756">
                        <c:v>16.099424000014551</c:v>
                      </c:pt>
                      <c:pt idx="757">
                        <c:v>16.117109999991953</c:v>
                      </c:pt>
                      <c:pt idx="758">
                        <c:v>16.137319999979809</c:v>
                      </c:pt>
                      <c:pt idx="759">
                        <c:v>16.156318000052124</c:v>
                      </c:pt>
                      <c:pt idx="760">
                        <c:v>16.177040999988094</c:v>
                      </c:pt>
                      <c:pt idx="761">
                        <c:v>16.197133000008762</c:v>
                      </c:pt>
                      <c:pt idx="762">
                        <c:v>16.204983999952674</c:v>
                      </c:pt>
                      <c:pt idx="763">
                        <c:v>16.256551000056788</c:v>
                      </c:pt>
                      <c:pt idx="764">
                        <c:v>16.278186999959871</c:v>
                      </c:pt>
                      <c:pt idx="765">
                        <c:v>16.297906000050716</c:v>
                      </c:pt>
                      <c:pt idx="766">
                        <c:v>16.312999999965541</c:v>
                      </c:pt>
                      <c:pt idx="767">
                        <c:v>16.338151999982074</c:v>
                      </c:pt>
                      <c:pt idx="768">
                        <c:v>16.359898000024259</c:v>
                      </c:pt>
                      <c:pt idx="769">
                        <c:v>16.380971999955364</c:v>
                      </c:pt>
                      <c:pt idx="770">
                        <c:v>16.399197999970056</c:v>
                      </c:pt>
                      <c:pt idx="771">
                        <c:v>16.413465999998152</c:v>
                      </c:pt>
                      <c:pt idx="772">
                        <c:v>16.437286000000313</c:v>
                      </c:pt>
                      <c:pt idx="773">
                        <c:v>16.448547999956645</c:v>
                      </c:pt>
                      <c:pt idx="774">
                        <c:v>16.480741000035778</c:v>
                      </c:pt>
                      <c:pt idx="775">
                        <c:v>16.499774000025354</c:v>
                      </c:pt>
                      <c:pt idx="776">
                        <c:v>16.520905000041239</c:v>
                      </c:pt>
                      <c:pt idx="777">
                        <c:v>16.534540000022389</c:v>
                      </c:pt>
                      <c:pt idx="778">
                        <c:v>16.559224999975413</c:v>
                      </c:pt>
                      <c:pt idx="779">
                        <c:v>16.579764000023715</c:v>
                      </c:pt>
                      <c:pt idx="780">
                        <c:v>16.599221999989823</c:v>
                      </c:pt>
                      <c:pt idx="781">
                        <c:v>16.619829999981448</c:v>
                      </c:pt>
                      <c:pt idx="782">
                        <c:v>16.637060999986716</c:v>
                      </c:pt>
                      <c:pt idx="783">
                        <c:v>16.655086999991909</c:v>
                      </c:pt>
                      <c:pt idx="784">
                        <c:v>16.683544000028633</c:v>
                      </c:pt>
                      <c:pt idx="785">
                        <c:v>16.700412999955006</c:v>
                      </c:pt>
                      <c:pt idx="786">
                        <c:v>16.720657999976538</c:v>
                      </c:pt>
                      <c:pt idx="787">
                        <c:v>16.738455999991857</c:v>
                      </c:pt>
                      <c:pt idx="788">
                        <c:v>16.760067000053823</c:v>
                      </c:pt>
                      <c:pt idx="789">
                        <c:v>16.778659999952652</c:v>
                      </c:pt>
                      <c:pt idx="790">
                        <c:v>16.797326000058092</c:v>
                      </c:pt>
                      <c:pt idx="791">
                        <c:v>16.820349000045098</c:v>
                      </c:pt>
                      <c:pt idx="792">
                        <c:v>16.834425000008196</c:v>
                      </c:pt>
                      <c:pt idx="793">
                        <c:v>16.851124000037089</c:v>
                      </c:pt>
                      <c:pt idx="794">
                        <c:v>16.870889000012539</c:v>
                      </c:pt>
                      <c:pt idx="795">
                        <c:v>16.893969999975525</c:v>
                      </c:pt>
                      <c:pt idx="796">
                        <c:v>16.91853899997659</c:v>
                      </c:pt>
                      <c:pt idx="797">
                        <c:v>16.940676999976858</c:v>
                      </c:pt>
                      <c:pt idx="798">
                        <c:v>16.960233999998309</c:v>
                      </c:pt>
                      <c:pt idx="799">
                        <c:v>16.970233000000007</c:v>
                      </c:pt>
                      <c:pt idx="800">
                        <c:v>17.000850999960676</c:v>
                      </c:pt>
                      <c:pt idx="801">
                        <c:v>17.017356000025757</c:v>
                      </c:pt>
                      <c:pt idx="802">
                        <c:v>17.040408000000753</c:v>
                      </c:pt>
                      <c:pt idx="803">
                        <c:v>17.052445000037551</c:v>
                      </c:pt>
                      <c:pt idx="804">
                        <c:v>17.07756700005848</c:v>
                      </c:pt>
                      <c:pt idx="805">
                        <c:v>17.097797999973409</c:v>
                      </c:pt>
                      <c:pt idx="806">
                        <c:v>17.119386999984272</c:v>
                      </c:pt>
                      <c:pt idx="807">
                        <c:v>17.134045999962837</c:v>
                      </c:pt>
                      <c:pt idx="808">
                        <c:v>17.15879799996037</c:v>
                      </c:pt>
                      <c:pt idx="809">
                        <c:v>17.178751999977976</c:v>
                      </c:pt>
                      <c:pt idx="810">
                        <c:v>17.19907900004182</c:v>
                      </c:pt>
                      <c:pt idx="811">
                        <c:v>17.220295000006445</c:v>
                      </c:pt>
                      <c:pt idx="812">
                        <c:v>17.237459999974817</c:v>
                      </c:pt>
                      <c:pt idx="813">
                        <c:v>17.255583000020124</c:v>
                      </c:pt>
                      <c:pt idx="814">
                        <c:v>17.278372999979183</c:v>
                      </c:pt>
                      <c:pt idx="815">
                        <c:v>17.297448000055738</c:v>
                      </c:pt>
                      <c:pt idx="816">
                        <c:v>17.319045000011101</c:v>
                      </c:pt>
                      <c:pt idx="817">
                        <c:v>17.340929000056349</c:v>
                      </c:pt>
                      <c:pt idx="818">
                        <c:v>17.36108000006061</c:v>
                      </c:pt>
                      <c:pt idx="819">
                        <c:v>17.366758999996819</c:v>
                      </c:pt>
                      <c:pt idx="820">
                        <c:v>17.399179000058211</c:v>
                      </c:pt>
                      <c:pt idx="821">
                        <c:v>17.418662999989465</c:v>
                      </c:pt>
                      <c:pt idx="822">
                        <c:v>17.434948000009172</c:v>
                      </c:pt>
                      <c:pt idx="823">
                        <c:v>17.450983999995515</c:v>
                      </c:pt>
                      <c:pt idx="824">
                        <c:v>17.475072999950498</c:v>
                      </c:pt>
                      <c:pt idx="825">
                        <c:v>17.501255000010133</c:v>
                      </c:pt>
                      <c:pt idx="826">
                        <c:v>17.519790000049397</c:v>
                      </c:pt>
                      <c:pt idx="827">
                        <c:v>17.54086800001096</c:v>
                      </c:pt>
                      <c:pt idx="828">
                        <c:v>17.580898000043817</c:v>
                      </c:pt>
                      <c:pt idx="829">
                        <c:v>17.600923000019975</c:v>
                      </c:pt>
                      <c:pt idx="830">
                        <c:v>17.605683999950998</c:v>
                      </c:pt>
                      <c:pt idx="831">
                        <c:v>17.641462999978103</c:v>
                      </c:pt>
                      <c:pt idx="832">
                        <c:v>17.655726999975741</c:v>
                      </c:pt>
                      <c:pt idx="833">
                        <c:v>17.682215000037104</c:v>
                      </c:pt>
                      <c:pt idx="834">
                        <c:v>17.692640000022948</c:v>
                      </c:pt>
                      <c:pt idx="835">
                        <c:v>17.718819999950938</c:v>
                      </c:pt>
                      <c:pt idx="836">
                        <c:v>17.722640000050887</c:v>
                      </c:pt>
                      <c:pt idx="837">
                        <c:v>17.760428000008687</c:v>
                      </c:pt>
                      <c:pt idx="838">
                        <c:v>17.776737999985926</c:v>
                      </c:pt>
                      <c:pt idx="839">
                        <c:v>17.796960999956354</c:v>
                      </c:pt>
                      <c:pt idx="840">
                        <c:v>17.817629000055604</c:v>
                      </c:pt>
                      <c:pt idx="841">
                        <c:v>17.830355999991298</c:v>
                      </c:pt>
                      <c:pt idx="842">
                        <c:v>17.859133000019938</c:v>
                      </c:pt>
                      <c:pt idx="843">
                        <c:v>17.863081000046805</c:v>
                      </c:pt>
                      <c:pt idx="844">
                        <c:v>17.895771999959834</c:v>
                      </c:pt>
                      <c:pt idx="845">
                        <c:v>17.918359000002965</c:v>
                      </c:pt>
                      <c:pt idx="846">
                        <c:v>17.930678999982774</c:v>
                      </c:pt>
                      <c:pt idx="847">
                        <c:v>17.974845999968238</c:v>
                      </c:pt>
                      <c:pt idx="848">
                        <c:v>18.035986999981105</c:v>
                      </c:pt>
                      <c:pt idx="849">
                        <c:v>18.048733999952674</c:v>
                      </c:pt>
                      <c:pt idx="850">
                        <c:v>18.189189999946393</c:v>
                      </c:pt>
                      <c:pt idx="851">
                        <c:v>18.248314999975264</c:v>
                      </c:pt>
                      <c:pt idx="852">
                        <c:v>18.273756999988109</c:v>
                      </c:pt>
                      <c:pt idx="853">
                        <c:v>18.290812000050209</c:v>
                      </c:pt>
                      <c:pt idx="854">
                        <c:v>18.319213000009768</c:v>
                      </c:pt>
                      <c:pt idx="855">
                        <c:v>18.325282000005245</c:v>
                      </c:pt>
                      <c:pt idx="856">
                        <c:v>18.399959999951534</c:v>
                      </c:pt>
                      <c:pt idx="857">
                        <c:v>18.460544000030495</c:v>
                      </c:pt>
                      <c:pt idx="858">
                        <c:v>18.468537000007927</c:v>
                      </c:pt>
                      <c:pt idx="859">
                        <c:v>18.512057999963872</c:v>
                      </c:pt>
                      <c:pt idx="860">
                        <c:v>18.537618999951519</c:v>
                      </c:pt>
                      <c:pt idx="861">
                        <c:v>18.573934999993071</c:v>
                      </c:pt>
                      <c:pt idx="862">
                        <c:v>18.595721999998204</c:v>
                      </c:pt>
                      <c:pt idx="863">
                        <c:v>18.620116999954917</c:v>
                      </c:pt>
                      <c:pt idx="864">
                        <c:v>18.639640999957919</c:v>
                      </c:pt>
                      <c:pt idx="865">
                        <c:v>18.656548999948427</c:v>
                      </c:pt>
                      <c:pt idx="866">
                        <c:v>18.717066999990493</c:v>
                      </c:pt>
                      <c:pt idx="867">
                        <c:v>18.721483999979682</c:v>
                      </c:pt>
                      <c:pt idx="868">
                        <c:v>18.799987999955192</c:v>
                      </c:pt>
                      <c:pt idx="869">
                        <c:v>18.817612000042573</c:v>
                      </c:pt>
                      <c:pt idx="870">
                        <c:v>18.83824499999173</c:v>
                      </c:pt>
                      <c:pt idx="871">
                        <c:v>18.858725000056438</c:v>
                      </c:pt>
                      <c:pt idx="872">
                        <c:v>18.869736999971792</c:v>
                      </c:pt>
                      <c:pt idx="873">
                        <c:v>18.898768999963067</c:v>
                      </c:pt>
                      <c:pt idx="874">
                        <c:v>18.939523000037298</c:v>
                      </c:pt>
                      <c:pt idx="875">
                        <c:v>18.955955000012182</c:v>
                      </c:pt>
                      <c:pt idx="876">
                        <c:v>18.97767599998042</c:v>
                      </c:pt>
                      <c:pt idx="877">
                        <c:v>18.989283000002615</c:v>
                      </c:pt>
                      <c:pt idx="878">
                        <c:v>19.004171999986283</c:v>
                      </c:pt>
                      <c:pt idx="879">
                        <c:v>19.060641000047326</c:v>
                      </c:pt>
                      <c:pt idx="880">
                        <c:v>19.078301000059582</c:v>
                      </c:pt>
                      <c:pt idx="881">
                        <c:v>19.138205999974161</c:v>
                      </c:pt>
                      <c:pt idx="882">
                        <c:v>19.146143999998458</c:v>
                      </c:pt>
                      <c:pt idx="883">
                        <c:v>19.198949999990873</c:v>
                      </c:pt>
                      <c:pt idx="884">
                        <c:v>19.215732999960892</c:v>
                      </c:pt>
                      <c:pt idx="885">
                        <c:v>19.280423999996856</c:v>
                      </c:pt>
                      <c:pt idx="886">
                        <c:v>19.285075000021607</c:v>
                      </c:pt>
                      <c:pt idx="887">
                        <c:v>19.338271999964491</c:v>
                      </c:pt>
                      <c:pt idx="888">
                        <c:v>19.341726999962702</c:v>
                      </c:pt>
                      <c:pt idx="889">
                        <c:v>19.426723000011407</c:v>
                      </c:pt>
                      <c:pt idx="890">
                        <c:v>19.477086000028066</c:v>
                      </c:pt>
                      <c:pt idx="891">
                        <c:v>19.484514000010677</c:v>
                      </c:pt>
                      <c:pt idx="892">
                        <c:v>19.54977499996312</c:v>
                      </c:pt>
                      <c:pt idx="893">
                        <c:v>19.622833000030369</c:v>
                      </c:pt>
                      <c:pt idx="894">
                        <c:v>19.698226999957114</c:v>
                      </c:pt>
                      <c:pt idx="895">
                        <c:v>19.758548000012524</c:v>
                      </c:pt>
                      <c:pt idx="896">
                        <c:v>19.764374000020325</c:v>
                      </c:pt>
                      <c:pt idx="897">
                        <c:v>19.894479000009596</c:v>
                      </c:pt>
                      <c:pt idx="898">
                        <c:v>19.906099000014365</c:v>
                      </c:pt>
                      <c:pt idx="899">
                        <c:v>19.953943999949843</c:v>
                      </c:pt>
                      <c:pt idx="900">
                        <c:v>19.974267999990843</c:v>
                      </c:pt>
                      <c:pt idx="901">
                        <c:v>20.033270000014454</c:v>
                      </c:pt>
                      <c:pt idx="902">
                        <c:v>20.044191000051796</c:v>
                      </c:pt>
                      <c:pt idx="903">
                        <c:v>20.112563999951817</c:v>
                      </c:pt>
                      <c:pt idx="904">
                        <c:v>20.240775999962352</c:v>
                      </c:pt>
                      <c:pt idx="905">
                        <c:v>20.248760999995284</c:v>
                      </c:pt>
                      <c:pt idx="906">
                        <c:v>20.312653000000864</c:v>
                      </c:pt>
                      <c:pt idx="907">
                        <c:v>20.376558999996632</c:v>
                      </c:pt>
                      <c:pt idx="908">
                        <c:v>20.389612999977544</c:v>
                      </c:pt>
                      <c:pt idx="909">
                        <c:v>20.426218000007793</c:v>
                      </c:pt>
                      <c:pt idx="910">
                        <c:v>20.455977999954484</c:v>
                      </c:pt>
                      <c:pt idx="911">
                        <c:v>20.477411000058055</c:v>
                      </c:pt>
                      <c:pt idx="912">
                        <c:v>20.487330000032671</c:v>
                      </c:pt>
                      <c:pt idx="913">
                        <c:v>20.540605999995023</c:v>
                      </c:pt>
                      <c:pt idx="914">
                        <c:v>20.557864999980666</c:v>
                      </c:pt>
                      <c:pt idx="915">
                        <c:v>20.579106000019237</c:v>
                      </c:pt>
                      <c:pt idx="916">
                        <c:v>20.581728999968618</c:v>
                      </c:pt>
                      <c:pt idx="917">
                        <c:v>20.638386999955401</c:v>
                      </c:pt>
                      <c:pt idx="918">
                        <c:v>20.650130999973044</c:v>
                      </c:pt>
                      <c:pt idx="919">
                        <c:v>20.720130000030622</c:v>
                      </c:pt>
                      <c:pt idx="920">
                        <c:v>20.778270000009798</c:v>
                      </c:pt>
                      <c:pt idx="921">
                        <c:v>20.785678999964148</c:v>
                      </c:pt>
                      <c:pt idx="922">
                        <c:v>20.858347999979742</c:v>
                      </c:pt>
                      <c:pt idx="923">
                        <c:v>20.92739900003653</c:v>
                      </c:pt>
                      <c:pt idx="924">
                        <c:v>20.9918319999706</c:v>
                      </c:pt>
                      <c:pt idx="925">
                        <c:v>21.057593000004999</c:v>
                      </c:pt>
                      <c:pt idx="926">
                        <c:v>21.061274999985471</c:v>
                      </c:pt>
                      <c:pt idx="927">
                        <c:v>21.135755999945104</c:v>
                      </c:pt>
                      <c:pt idx="928">
                        <c:v>21.264138999977149</c:v>
                      </c:pt>
                      <c:pt idx="929">
                        <c:v>21.345024000038393</c:v>
                      </c:pt>
                      <c:pt idx="930">
                        <c:v>21.539846000028774</c:v>
                      </c:pt>
                      <c:pt idx="931">
                        <c:v>21.669944999972358</c:v>
                      </c:pt>
                      <c:pt idx="932">
                        <c:v>21.688155999989249</c:v>
                      </c:pt>
                      <c:pt idx="933">
                        <c:v>21.797623999998905</c:v>
                      </c:pt>
                      <c:pt idx="934">
                        <c:v>21.819071999983862</c:v>
                      </c:pt>
                      <c:pt idx="935">
                        <c:v>21.837855000048876</c:v>
                      </c:pt>
                      <c:pt idx="936">
                        <c:v>21.856757999979891</c:v>
                      </c:pt>
                      <c:pt idx="937">
                        <c:v>21.877560000051744</c:v>
                      </c:pt>
                      <c:pt idx="938">
                        <c:v>21.901154999970458</c:v>
                      </c:pt>
                      <c:pt idx="939">
                        <c:v>21.919161999947391</c:v>
                      </c:pt>
                      <c:pt idx="940">
                        <c:v>21.977858999976888</c:v>
                      </c:pt>
                      <c:pt idx="941">
                        <c:v>21.997864000033587</c:v>
                      </c:pt>
                      <c:pt idx="942">
                        <c:v>22.021810999955051</c:v>
                      </c:pt>
                      <c:pt idx="943">
                        <c:v>22.084292000043206</c:v>
                      </c:pt>
                      <c:pt idx="944">
                        <c:v>22.137717999983579</c:v>
                      </c:pt>
                      <c:pt idx="945">
                        <c:v>22.207644999958575</c:v>
                      </c:pt>
                      <c:pt idx="946">
                        <c:v>22.228203000035137</c:v>
                      </c:pt>
                      <c:pt idx="947">
                        <c:v>22.565714000025764</c:v>
                      </c:pt>
                      <c:pt idx="948">
                        <c:v>22.620762999984436</c:v>
                      </c:pt>
                      <c:pt idx="949">
                        <c:v>22.64454799995292</c:v>
                      </c:pt>
                      <c:pt idx="950">
                        <c:v>22.762974999961443</c:v>
                      </c:pt>
                      <c:pt idx="951">
                        <c:v>22.805012000026181</c:v>
                      </c:pt>
                      <c:pt idx="952">
                        <c:v>22.833064000005834</c:v>
                      </c:pt>
                      <c:pt idx="953">
                        <c:v>22.879277999978513</c:v>
                      </c:pt>
                      <c:pt idx="954">
                        <c:v>22.909979999996722</c:v>
                      </c:pt>
                      <c:pt idx="955">
                        <c:v>22.927427000016905</c:v>
                      </c:pt>
                      <c:pt idx="956">
                        <c:v>22.946603000047617</c:v>
                      </c:pt>
                      <c:pt idx="957">
                        <c:v>22.969708999968134</c:v>
                      </c:pt>
                      <c:pt idx="958">
                        <c:v>23.017825999995694</c:v>
                      </c:pt>
                      <c:pt idx="959">
                        <c:v>23.038371999980882</c:v>
                      </c:pt>
                      <c:pt idx="960">
                        <c:v>23.05620800005272</c:v>
                      </c:pt>
                      <c:pt idx="961">
                        <c:v>23.085990000050515</c:v>
                      </c:pt>
                      <c:pt idx="962">
                        <c:v>23.107086000032723</c:v>
                      </c:pt>
                      <c:pt idx="963">
                        <c:v>23.1420559999533</c:v>
                      </c:pt>
                      <c:pt idx="964">
                        <c:v>23.150542999967001</c:v>
                      </c:pt>
                      <c:pt idx="965">
                        <c:v>23.173085000016727</c:v>
                      </c:pt>
                      <c:pt idx="966">
                        <c:v>23.190690999967046</c:v>
                      </c:pt>
                      <c:pt idx="967">
                        <c:v>23.20886699995026</c:v>
                      </c:pt>
                      <c:pt idx="968">
                        <c:v>23.226861999952234</c:v>
                      </c:pt>
                      <c:pt idx="969">
                        <c:v>23.256098999991082</c:v>
                      </c:pt>
                      <c:pt idx="970">
                        <c:v>23.276680000009947</c:v>
                      </c:pt>
                      <c:pt idx="971">
                        <c:v>23.304895999957807</c:v>
                      </c:pt>
                      <c:pt idx="972">
                        <c:v>23.335131000028923</c:v>
                      </c:pt>
                      <c:pt idx="973">
                        <c:v>23.353597000008449</c:v>
                      </c:pt>
                      <c:pt idx="974">
                        <c:v>23.372410999960266</c:v>
                      </c:pt>
                      <c:pt idx="975">
                        <c:v>23.390097999945283</c:v>
                      </c:pt>
                      <c:pt idx="976">
                        <c:v>23.413437000010163</c:v>
                      </c:pt>
                      <c:pt idx="977">
                        <c:v>23.439482999965549</c:v>
                      </c:pt>
                      <c:pt idx="978">
                        <c:v>23.461100999964401</c:v>
                      </c:pt>
                      <c:pt idx="979">
                        <c:v>23.477679000003263</c:v>
                      </c:pt>
                      <c:pt idx="980">
                        <c:v>23.494784999988042</c:v>
                      </c:pt>
                      <c:pt idx="981">
                        <c:v>23.514047999982722</c:v>
                      </c:pt>
                      <c:pt idx="982">
                        <c:v>23.524028999963775</c:v>
                      </c:pt>
                      <c:pt idx="983">
                        <c:v>23.558399999979883</c:v>
                      </c:pt>
                      <c:pt idx="984">
                        <c:v>23.571070999954827</c:v>
                      </c:pt>
                      <c:pt idx="985">
                        <c:v>23.598748999997042</c:v>
                      </c:pt>
                      <c:pt idx="986">
                        <c:v>23.621198000037111</c:v>
                      </c:pt>
                      <c:pt idx="987">
                        <c:v>23.639794999966398</c:v>
                      </c:pt>
                      <c:pt idx="988">
                        <c:v>23.655273000011221</c:v>
                      </c:pt>
                      <c:pt idx="989">
                        <c:v>23.676652000052854</c:v>
                      </c:pt>
                      <c:pt idx="990">
                        <c:v>23.697388999979012</c:v>
                      </c:pt>
                      <c:pt idx="991">
                        <c:v>23.719962000031956</c:v>
                      </c:pt>
                      <c:pt idx="992">
                        <c:v>23.74033399997279</c:v>
                      </c:pt>
                      <c:pt idx="993">
                        <c:v>23.760005000047386</c:v>
                      </c:pt>
                      <c:pt idx="994">
                        <c:v>23.781294999993406</c:v>
                      </c:pt>
                      <c:pt idx="995">
                        <c:v>23.796928999945521</c:v>
                      </c:pt>
                      <c:pt idx="996">
                        <c:v>23.8185260000173</c:v>
                      </c:pt>
                      <c:pt idx="997">
                        <c:v>23.837350000045262</c:v>
                      </c:pt>
                      <c:pt idx="998">
                        <c:v>23.859599999967031</c:v>
                      </c:pt>
                      <c:pt idx="999">
                        <c:v>23.873235999955796</c:v>
                      </c:pt>
                      <c:pt idx="1000">
                        <c:v>23.898435999988578</c:v>
                      </c:pt>
                      <c:pt idx="1001">
                        <c:v>23.919511000043713</c:v>
                      </c:pt>
                      <c:pt idx="1002">
                        <c:v>23.939341000048444</c:v>
                      </c:pt>
                      <c:pt idx="1003">
                        <c:v>23.957135000033304</c:v>
                      </c:pt>
                      <c:pt idx="1004">
                        <c:v>23.97776200005319</c:v>
                      </c:pt>
                      <c:pt idx="1005">
                        <c:v>23.99878699996043</c:v>
                      </c:pt>
                      <c:pt idx="1006">
                        <c:v>24.018016000045463</c:v>
                      </c:pt>
                      <c:pt idx="1007">
                        <c:v>24.037609999999404</c:v>
                      </c:pt>
                      <c:pt idx="1008">
                        <c:v>24.053442999953404</c:v>
                      </c:pt>
                      <c:pt idx="1009">
                        <c:v>24.078549999976531</c:v>
                      </c:pt>
                      <c:pt idx="1010">
                        <c:v>24.09851499996148</c:v>
                      </c:pt>
                      <c:pt idx="1011">
                        <c:v>24.119320999947377</c:v>
                      </c:pt>
                      <c:pt idx="1012">
                        <c:v>24.128544999985024</c:v>
                      </c:pt>
                      <c:pt idx="1013">
                        <c:v>24.159022000036202</c:v>
                      </c:pt>
                      <c:pt idx="1014">
                        <c:v>24.18057399999816</c:v>
                      </c:pt>
                      <c:pt idx="1015">
                        <c:v>24.201141000026837</c:v>
                      </c:pt>
                      <c:pt idx="1016">
                        <c:v>24.220439000055194</c:v>
                      </c:pt>
                      <c:pt idx="1017">
                        <c:v>24.23891299997922</c:v>
                      </c:pt>
                      <c:pt idx="1018">
                        <c:v>24.254562000045553</c:v>
                      </c:pt>
                      <c:pt idx="1019">
                        <c:v>24.279747999971732</c:v>
                      </c:pt>
                      <c:pt idx="1020">
                        <c:v>24.299044999992475</c:v>
                      </c:pt>
                      <c:pt idx="1021">
                        <c:v>24.320054000010714</c:v>
                      </c:pt>
                      <c:pt idx="1022">
                        <c:v>24.340627999976277</c:v>
                      </c:pt>
                      <c:pt idx="1023">
                        <c:v>24.36161100002937</c:v>
                      </c:pt>
                      <c:pt idx="1024">
                        <c:v>24.38167000003159</c:v>
                      </c:pt>
                      <c:pt idx="1025">
                        <c:v>24.395274000009522</c:v>
                      </c:pt>
                      <c:pt idx="1026">
                        <c:v>24.416249000001699</c:v>
                      </c:pt>
                      <c:pt idx="1027">
                        <c:v>24.436786000034772</c:v>
                      </c:pt>
                      <c:pt idx="1028">
                        <c:v>24.460349999950267</c:v>
                      </c:pt>
                      <c:pt idx="1029">
                        <c:v>24.481169000035152</c:v>
                      </c:pt>
                      <c:pt idx="1030">
                        <c:v>24.498374999966472</c:v>
                      </c:pt>
                      <c:pt idx="1031">
                        <c:v>24.515399000025354</c:v>
                      </c:pt>
                      <c:pt idx="1032">
                        <c:v>24.536852000048384</c:v>
                      </c:pt>
                      <c:pt idx="1033">
                        <c:v>24.559096000040881</c:v>
                      </c:pt>
                      <c:pt idx="1034">
                        <c:v>24.580848000012338</c:v>
                      </c:pt>
                      <c:pt idx="1035">
                        <c:v>24.59741699998267</c:v>
                      </c:pt>
                      <c:pt idx="1036">
                        <c:v>24.61650899995584</c:v>
                      </c:pt>
                      <c:pt idx="1037">
                        <c:v>24.640440999995917</c:v>
                      </c:pt>
                      <c:pt idx="1038">
                        <c:v>24.657232000026852</c:v>
                      </c:pt>
                      <c:pt idx="1039">
                        <c:v>24.678910000016913</c:v>
                      </c:pt>
                      <c:pt idx="1040">
                        <c:v>24.699159999960102</c:v>
                      </c:pt>
                      <c:pt idx="1041">
                        <c:v>24.719838000019081</c:v>
                      </c:pt>
                      <c:pt idx="1042">
                        <c:v>24.731899000005797</c:v>
                      </c:pt>
                      <c:pt idx="1043">
                        <c:v>24.757472999976017</c:v>
                      </c:pt>
                      <c:pt idx="1044">
                        <c:v>24.773432999965735</c:v>
                      </c:pt>
                      <c:pt idx="1045">
                        <c:v>24.792139000026509</c:v>
                      </c:pt>
                      <c:pt idx="1046">
                        <c:v>24.820835000020452</c:v>
                      </c:pt>
                      <c:pt idx="1047">
                        <c:v>24.838818000047468</c:v>
                      </c:pt>
                      <c:pt idx="1048">
                        <c:v>24.858812000020407</c:v>
                      </c:pt>
                      <c:pt idx="1049">
                        <c:v>24.877723000012338</c:v>
                      </c:pt>
                      <c:pt idx="1050">
                        <c:v>24.897395999985747</c:v>
                      </c:pt>
                      <c:pt idx="1051">
                        <c:v>24.917826000018977</c:v>
                      </c:pt>
                      <c:pt idx="1052">
                        <c:v>24.937768999952823</c:v>
                      </c:pt>
                      <c:pt idx="1053">
                        <c:v>24.958321999991313</c:v>
                      </c:pt>
                      <c:pt idx="1054">
                        <c:v>24.980337999993935</c:v>
                      </c:pt>
                      <c:pt idx="1055">
                        <c:v>24.998389999964274</c:v>
                      </c:pt>
                      <c:pt idx="1056">
                        <c:v>25.019504999974743</c:v>
                      </c:pt>
                      <c:pt idx="1057">
                        <c:v>25.03827200003434</c:v>
                      </c:pt>
                      <c:pt idx="1058">
                        <c:v>25.059668999980204</c:v>
                      </c:pt>
                      <c:pt idx="1059">
                        <c:v>25.064132999978028</c:v>
                      </c:pt>
                      <c:pt idx="1060">
                        <c:v>25.102131000021473</c:v>
                      </c:pt>
                      <c:pt idx="1061">
                        <c:v>25.116849999991246</c:v>
                      </c:pt>
                      <c:pt idx="1062">
                        <c:v>25.138741999980994</c:v>
                      </c:pt>
                      <c:pt idx="1063">
                        <c:v>25.159908000030555</c:v>
                      </c:pt>
                      <c:pt idx="1064">
                        <c:v>25.179670999990776</c:v>
                      </c:pt>
                      <c:pt idx="1065">
                        <c:v>25.199343999964185</c:v>
                      </c:pt>
                      <c:pt idx="1066">
                        <c:v>25.214797000051476</c:v>
                      </c:pt>
                      <c:pt idx="1067">
                        <c:v>25.235064000007696</c:v>
                      </c:pt>
                      <c:pt idx="1068">
                        <c:v>25.26001600001473</c:v>
                      </c:pt>
                      <c:pt idx="1069">
                        <c:v>25.278132000006735</c:v>
                      </c:pt>
                      <c:pt idx="1070">
                        <c:v>25.300953999976628</c:v>
                      </c:pt>
                      <c:pt idx="1071">
                        <c:v>25.317077000043355</c:v>
                      </c:pt>
                      <c:pt idx="1072">
                        <c:v>25.335580999962986</c:v>
                      </c:pt>
                      <c:pt idx="1073">
                        <c:v>25.35561400000006</c:v>
                      </c:pt>
                      <c:pt idx="1074">
                        <c:v>25.380937000038102</c:v>
                      </c:pt>
                      <c:pt idx="1075">
                        <c:v>25.400464999955148</c:v>
                      </c:pt>
                      <c:pt idx="1076">
                        <c:v>25.418337999959476</c:v>
                      </c:pt>
                      <c:pt idx="1077">
                        <c:v>25.436929999967106</c:v>
                      </c:pt>
                      <c:pt idx="1078">
                        <c:v>25.460253000026569</c:v>
                      </c:pt>
                      <c:pt idx="1079">
                        <c:v>25.47241699998267</c:v>
                      </c:pt>
                      <c:pt idx="1080">
                        <c:v>25.496810000040568</c:v>
                      </c:pt>
                      <c:pt idx="1081">
                        <c:v>25.517419000039808</c:v>
                      </c:pt>
                      <c:pt idx="1082">
                        <c:v>25.538349000038579</c:v>
                      </c:pt>
                      <c:pt idx="1083">
                        <c:v>25.556418000021949</c:v>
                      </c:pt>
                      <c:pt idx="1084">
                        <c:v>25.577581000048667</c:v>
                      </c:pt>
                      <c:pt idx="1085">
                        <c:v>25.596664999960922</c:v>
                      </c:pt>
                      <c:pt idx="1086">
                        <c:v>25.620589999947697</c:v>
                      </c:pt>
                      <c:pt idx="1087">
                        <c:v>25.637141000013798</c:v>
                      </c:pt>
                      <c:pt idx="1088">
                        <c:v>25.658338999957778</c:v>
                      </c:pt>
                      <c:pt idx="1089">
                        <c:v>25.677109000040218</c:v>
                      </c:pt>
                      <c:pt idx="1090">
                        <c:v>25.697991000022739</c:v>
                      </c:pt>
                      <c:pt idx="1091">
                        <c:v>25.712443000054918</c:v>
                      </c:pt>
                      <c:pt idx="1092">
                        <c:v>25.738242999999784</c:v>
                      </c:pt>
                      <c:pt idx="1093">
                        <c:v>25.758073000004515</c:v>
                      </c:pt>
                      <c:pt idx="1094">
                        <c:v>25.779014999978244</c:v>
                      </c:pt>
                      <c:pt idx="1095">
                        <c:v>25.797659000032581</c:v>
                      </c:pt>
                      <c:pt idx="1096">
                        <c:v>25.817883000010625</c:v>
                      </c:pt>
                      <c:pt idx="1097">
                        <c:v>25.841036000056192</c:v>
                      </c:pt>
                      <c:pt idx="1098">
                        <c:v>25.858271999983117</c:v>
                      </c:pt>
                      <c:pt idx="1099">
                        <c:v>25.878683999995701</c:v>
                      </c:pt>
                      <c:pt idx="1100">
                        <c:v>25.900817999965511</c:v>
                      </c:pt>
                      <c:pt idx="1101">
                        <c:v>25.919871999998577</c:v>
                      </c:pt>
                      <c:pt idx="1102">
                        <c:v>25.940854000044055</c:v>
                      </c:pt>
                      <c:pt idx="1103">
                        <c:v>25.960637000040151</c:v>
                      </c:pt>
                      <c:pt idx="1104">
                        <c:v>25.98093499999959</c:v>
                      </c:pt>
                      <c:pt idx="1105">
                        <c:v>25.998953000060283</c:v>
                      </c:pt>
                      <c:pt idx="1106">
                        <c:v>26.019773000036366</c:v>
                      </c:pt>
                      <c:pt idx="1107">
                        <c:v>26.029207000043243</c:v>
                      </c:pt>
                      <c:pt idx="1108">
                        <c:v>26.060453000012785</c:v>
                      </c:pt>
                      <c:pt idx="1109">
                        <c:v>26.080721999984235</c:v>
                      </c:pt>
                      <c:pt idx="1110">
                        <c:v>26.100028999964707</c:v>
                      </c:pt>
                      <c:pt idx="1111">
                        <c:v>26.120580999995582</c:v>
                      </c:pt>
                      <c:pt idx="1112">
                        <c:v>26.134785000002012</c:v>
                      </c:pt>
                      <c:pt idx="1113">
                        <c:v>26.157389000058174</c:v>
                      </c:pt>
                      <c:pt idx="1114">
                        <c:v>26.175535000045784</c:v>
                      </c:pt>
                      <c:pt idx="1115">
                        <c:v>26.19684300001245</c:v>
                      </c:pt>
                      <c:pt idx="1116">
                        <c:v>26.220937000005506</c:v>
                      </c:pt>
                      <c:pt idx="1117">
                        <c:v>26.240861000027508</c:v>
                      </c:pt>
                      <c:pt idx="1118">
                        <c:v>26.257728000055067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Input'!$Z$2:$Z$1124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0.51198900000000003</c:v>
                      </c:pt>
                      <c:pt idx="459">
                        <c:v>1.4917E-2</c:v>
                      </c:pt>
                      <c:pt idx="460">
                        <c:v>0.44622400000000001</c:v>
                      </c:pt>
                      <c:pt idx="461">
                        <c:v>0.72257000000000005</c:v>
                      </c:pt>
                      <c:pt idx="462">
                        <c:v>0.89553300000000002</c:v>
                      </c:pt>
                      <c:pt idx="463">
                        <c:v>1.006178</c:v>
                      </c:pt>
                      <c:pt idx="464">
                        <c:v>1.008256</c:v>
                      </c:pt>
                      <c:pt idx="465">
                        <c:v>0.97584899999999997</c:v>
                      </c:pt>
                      <c:pt idx="466">
                        <c:v>0.50574699999999995</c:v>
                      </c:pt>
                      <c:pt idx="467">
                        <c:v>0.40567599999999998</c:v>
                      </c:pt>
                      <c:pt idx="468">
                        <c:v>0.19006300000000001</c:v>
                      </c:pt>
                      <c:pt idx="469">
                        <c:v>0.300898</c:v>
                      </c:pt>
                      <c:pt idx="470">
                        <c:v>0.27412799999999998</c:v>
                      </c:pt>
                      <c:pt idx="471">
                        <c:v>0.38874300000000001</c:v>
                      </c:pt>
                      <c:pt idx="472">
                        <c:v>1.0036149999999999</c:v>
                      </c:pt>
                      <c:pt idx="473">
                        <c:v>1.2951109999999999</c:v>
                      </c:pt>
                      <c:pt idx="474">
                        <c:v>1.4818690000000001</c:v>
                      </c:pt>
                      <c:pt idx="475">
                        <c:v>1.5805640000000001</c:v>
                      </c:pt>
                      <c:pt idx="476">
                        <c:v>1.6230720000000001</c:v>
                      </c:pt>
                      <c:pt idx="477">
                        <c:v>1.6459140000000001</c:v>
                      </c:pt>
                      <c:pt idx="478">
                        <c:v>1.6484749999999999</c:v>
                      </c:pt>
                      <c:pt idx="479">
                        <c:v>1.6464160000000001</c:v>
                      </c:pt>
                      <c:pt idx="480">
                        <c:v>1.6146419999999999</c:v>
                      </c:pt>
                      <c:pt idx="481">
                        <c:v>1.501879</c:v>
                      </c:pt>
                      <c:pt idx="482">
                        <c:v>1.47298</c:v>
                      </c:pt>
                      <c:pt idx="483">
                        <c:v>1.4557690000000001</c:v>
                      </c:pt>
                      <c:pt idx="484">
                        <c:v>1.390188</c:v>
                      </c:pt>
                      <c:pt idx="485">
                        <c:v>1.1696500000000001</c:v>
                      </c:pt>
                      <c:pt idx="486">
                        <c:v>1.2964309999999999</c:v>
                      </c:pt>
                      <c:pt idx="487">
                        <c:v>0.79445500000000002</c:v>
                      </c:pt>
                      <c:pt idx="488">
                        <c:v>0.77305999999999997</c:v>
                      </c:pt>
                      <c:pt idx="489">
                        <c:v>0.87927100000000002</c:v>
                      </c:pt>
                      <c:pt idx="490">
                        <c:v>1.144004</c:v>
                      </c:pt>
                      <c:pt idx="491">
                        <c:v>1.010246</c:v>
                      </c:pt>
                      <c:pt idx="492">
                        <c:v>4.1667999999999997E-2</c:v>
                      </c:pt>
                      <c:pt idx="493">
                        <c:v>1.2359999999999999E-3</c:v>
                      </c:pt>
                      <c:pt idx="494">
                        <c:v>0.240928</c:v>
                      </c:pt>
                      <c:pt idx="495">
                        <c:v>5.8406E-2</c:v>
                      </c:pt>
                      <c:pt idx="496">
                        <c:v>0.98024100000000003</c:v>
                      </c:pt>
                      <c:pt idx="497">
                        <c:v>1.04993</c:v>
                      </c:pt>
                      <c:pt idx="498">
                        <c:v>1.2350509999999999</c:v>
                      </c:pt>
                      <c:pt idx="499">
                        <c:v>1.0655570000000001</c:v>
                      </c:pt>
                      <c:pt idx="500">
                        <c:v>0.98707900000000004</c:v>
                      </c:pt>
                      <c:pt idx="501">
                        <c:v>1.3643860000000001</c:v>
                      </c:pt>
                      <c:pt idx="502">
                        <c:v>1.4124080000000001</c:v>
                      </c:pt>
                      <c:pt idx="503">
                        <c:v>0.99280999999999997</c:v>
                      </c:pt>
                      <c:pt idx="504">
                        <c:v>1.267307</c:v>
                      </c:pt>
                      <c:pt idx="505">
                        <c:v>0.911713</c:v>
                      </c:pt>
                      <c:pt idx="506">
                        <c:v>0.54144300000000001</c:v>
                      </c:pt>
                      <c:pt idx="507">
                        <c:v>0.524231</c:v>
                      </c:pt>
                      <c:pt idx="508">
                        <c:v>0.75843499999999997</c:v>
                      </c:pt>
                      <c:pt idx="509">
                        <c:v>0.72233599999999998</c:v>
                      </c:pt>
                      <c:pt idx="510">
                        <c:v>0.73361399999999999</c:v>
                      </c:pt>
                      <c:pt idx="511">
                        <c:v>0.69169599999999998</c:v>
                      </c:pt>
                      <c:pt idx="512">
                        <c:v>0.79244300000000001</c:v>
                      </c:pt>
                      <c:pt idx="513">
                        <c:v>0.75771299999999997</c:v>
                      </c:pt>
                      <c:pt idx="514">
                        <c:v>1.051253</c:v>
                      </c:pt>
                      <c:pt idx="515">
                        <c:v>0.123636</c:v>
                      </c:pt>
                      <c:pt idx="516">
                        <c:v>0.89079600000000003</c:v>
                      </c:pt>
                      <c:pt idx="517">
                        <c:v>1.120112</c:v>
                      </c:pt>
                      <c:pt idx="518">
                        <c:v>0.30261199999999999</c:v>
                      </c:pt>
                      <c:pt idx="519">
                        <c:v>0.91840999999999995</c:v>
                      </c:pt>
                      <c:pt idx="520">
                        <c:v>0.49612699999999998</c:v>
                      </c:pt>
                      <c:pt idx="521">
                        <c:v>1.0357209999999999</c:v>
                      </c:pt>
                      <c:pt idx="522">
                        <c:v>0.75160400000000005</c:v>
                      </c:pt>
                      <c:pt idx="523">
                        <c:v>1.4014180000000001</c:v>
                      </c:pt>
                      <c:pt idx="524">
                        <c:v>1.9728399999999999</c:v>
                      </c:pt>
                      <c:pt idx="525">
                        <c:v>0.87052099999999999</c:v>
                      </c:pt>
                      <c:pt idx="526">
                        <c:v>0.90855699999999995</c:v>
                      </c:pt>
                      <c:pt idx="527">
                        <c:v>2.1519010000000001</c:v>
                      </c:pt>
                      <c:pt idx="528">
                        <c:v>1.8639079999999999</c:v>
                      </c:pt>
                      <c:pt idx="529">
                        <c:v>1.085493</c:v>
                      </c:pt>
                      <c:pt idx="530">
                        <c:v>0.70723800000000003</c:v>
                      </c:pt>
                      <c:pt idx="531">
                        <c:v>1.345529</c:v>
                      </c:pt>
                      <c:pt idx="532">
                        <c:v>1.238399</c:v>
                      </c:pt>
                      <c:pt idx="533">
                        <c:v>0.87799099999999997</c:v>
                      </c:pt>
                      <c:pt idx="534">
                        <c:v>1.1127359999999999</c:v>
                      </c:pt>
                      <c:pt idx="535">
                        <c:v>1.6994469999999999</c:v>
                      </c:pt>
                      <c:pt idx="536">
                        <c:v>0.92580700000000005</c:v>
                      </c:pt>
                      <c:pt idx="537">
                        <c:v>0.29739700000000002</c:v>
                      </c:pt>
                      <c:pt idx="538">
                        <c:v>0.62780800000000003</c:v>
                      </c:pt>
                      <c:pt idx="539">
                        <c:v>1.3261270000000001</c:v>
                      </c:pt>
                      <c:pt idx="540">
                        <c:v>0.89660899999999999</c:v>
                      </c:pt>
                      <c:pt idx="541">
                        <c:v>0.16903399999999999</c:v>
                      </c:pt>
                      <c:pt idx="542">
                        <c:v>0.57418899999999995</c:v>
                      </c:pt>
                      <c:pt idx="543">
                        <c:v>1.2791269999999999</c:v>
                      </c:pt>
                      <c:pt idx="544">
                        <c:v>0.80721799999999999</c:v>
                      </c:pt>
                      <c:pt idx="545">
                        <c:v>0.490452</c:v>
                      </c:pt>
                      <c:pt idx="546">
                        <c:v>1.350868</c:v>
                      </c:pt>
                      <c:pt idx="547">
                        <c:v>0.81702399999999997</c:v>
                      </c:pt>
                      <c:pt idx="548">
                        <c:v>0.88461999999999996</c:v>
                      </c:pt>
                      <c:pt idx="549">
                        <c:v>0.91925999999999997</c:v>
                      </c:pt>
                      <c:pt idx="550">
                        <c:v>0.58274499999999996</c:v>
                      </c:pt>
                      <c:pt idx="551">
                        <c:v>0.80532700000000002</c:v>
                      </c:pt>
                      <c:pt idx="552">
                        <c:v>1.1612769999999999</c:v>
                      </c:pt>
                      <c:pt idx="553">
                        <c:v>0.92656000000000005</c:v>
                      </c:pt>
                      <c:pt idx="554">
                        <c:v>0.72416000000000003</c:v>
                      </c:pt>
                      <c:pt idx="555">
                        <c:v>0.59981099999999998</c:v>
                      </c:pt>
                      <c:pt idx="556">
                        <c:v>0.86899099999999996</c:v>
                      </c:pt>
                      <c:pt idx="557">
                        <c:v>1.3079639999999999</c:v>
                      </c:pt>
                      <c:pt idx="558">
                        <c:v>1.021927</c:v>
                      </c:pt>
                      <c:pt idx="559">
                        <c:v>0.98142499999999999</c:v>
                      </c:pt>
                      <c:pt idx="560">
                        <c:v>0.98947300000000005</c:v>
                      </c:pt>
                      <c:pt idx="561">
                        <c:v>1.0545420000000001</c:v>
                      </c:pt>
                      <c:pt idx="562">
                        <c:v>1.132943</c:v>
                      </c:pt>
                      <c:pt idx="563">
                        <c:v>0.47714699999999999</c:v>
                      </c:pt>
                      <c:pt idx="564">
                        <c:v>-0.421072</c:v>
                      </c:pt>
                      <c:pt idx="565">
                        <c:v>-0.244223</c:v>
                      </c:pt>
                      <c:pt idx="566">
                        <c:v>0.33030199999999998</c:v>
                      </c:pt>
                      <c:pt idx="567">
                        <c:v>0.54984599999999995</c:v>
                      </c:pt>
                      <c:pt idx="568">
                        <c:v>0.66873499999999997</c:v>
                      </c:pt>
                      <c:pt idx="569">
                        <c:v>1.286206</c:v>
                      </c:pt>
                      <c:pt idx="570">
                        <c:v>1.7602899999999999</c:v>
                      </c:pt>
                      <c:pt idx="571">
                        <c:v>2.1936209999999998</c:v>
                      </c:pt>
                      <c:pt idx="572">
                        <c:v>2.9727209999999999</c:v>
                      </c:pt>
                      <c:pt idx="573">
                        <c:v>2.707538</c:v>
                      </c:pt>
                      <c:pt idx="574">
                        <c:v>2.4451890000000001</c:v>
                      </c:pt>
                      <c:pt idx="575">
                        <c:v>2.7917239999999999</c:v>
                      </c:pt>
                      <c:pt idx="576">
                        <c:v>1.96726</c:v>
                      </c:pt>
                      <c:pt idx="577">
                        <c:v>3.443378</c:v>
                      </c:pt>
                      <c:pt idx="578">
                        <c:v>3.673962</c:v>
                      </c:pt>
                      <c:pt idx="579">
                        <c:v>2.63232</c:v>
                      </c:pt>
                      <c:pt idx="580">
                        <c:v>1.608957</c:v>
                      </c:pt>
                      <c:pt idx="581">
                        <c:v>0.84191800000000006</c:v>
                      </c:pt>
                      <c:pt idx="582">
                        <c:v>1.056225</c:v>
                      </c:pt>
                      <c:pt idx="583">
                        <c:v>1.1575660000000001</c:v>
                      </c:pt>
                      <c:pt idx="584">
                        <c:v>1.283704</c:v>
                      </c:pt>
                      <c:pt idx="585">
                        <c:v>1.306648</c:v>
                      </c:pt>
                      <c:pt idx="586">
                        <c:v>1.2298610000000001</c:v>
                      </c:pt>
                      <c:pt idx="587">
                        <c:v>1.258823</c:v>
                      </c:pt>
                      <c:pt idx="588">
                        <c:v>0.99543300000000001</c:v>
                      </c:pt>
                      <c:pt idx="589">
                        <c:v>-0.66550200000000004</c:v>
                      </c:pt>
                      <c:pt idx="590">
                        <c:v>-1.312039</c:v>
                      </c:pt>
                      <c:pt idx="591">
                        <c:v>-1.003795</c:v>
                      </c:pt>
                      <c:pt idx="592">
                        <c:v>-0.72556600000000004</c:v>
                      </c:pt>
                      <c:pt idx="593">
                        <c:v>-1.1122609999999999</c:v>
                      </c:pt>
                      <c:pt idx="594">
                        <c:v>-1.925891</c:v>
                      </c:pt>
                      <c:pt idx="595">
                        <c:v>-1.8022879999999999</c:v>
                      </c:pt>
                      <c:pt idx="596">
                        <c:v>-1.276359</c:v>
                      </c:pt>
                      <c:pt idx="597">
                        <c:v>-1.427807</c:v>
                      </c:pt>
                      <c:pt idx="598">
                        <c:v>-4.2522779999999996</c:v>
                      </c:pt>
                      <c:pt idx="599">
                        <c:v>-6.4129149999999999</c:v>
                      </c:pt>
                      <c:pt idx="600">
                        <c:v>-8.8626459999999998</c:v>
                      </c:pt>
                      <c:pt idx="601">
                        <c:v>-9.8632019999999994</c:v>
                      </c:pt>
                      <c:pt idx="602">
                        <c:v>-9.9162239999999997</c:v>
                      </c:pt>
                      <c:pt idx="603">
                        <c:v>-9.9059530000000002</c:v>
                      </c:pt>
                      <c:pt idx="604">
                        <c:v>-9.0328660000000003</c:v>
                      </c:pt>
                      <c:pt idx="605">
                        <c:v>-8.8520439999999994</c:v>
                      </c:pt>
                      <c:pt idx="606">
                        <c:v>-9.5497289999999992</c:v>
                      </c:pt>
                      <c:pt idx="607">
                        <c:v>-10.316186999999999</c:v>
                      </c:pt>
                      <c:pt idx="608">
                        <c:v>-9.2684449999999998</c:v>
                      </c:pt>
                      <c:pt idx="609">
                        <c:v>-7.916175</c:v>
                      </c:pt>
                      <c:pt idx="610">
                        <c:v>-6.8930600000000002</c:v>
                      </c:pt>
                      <c:pt idx="611">
                        <c:v>-6.6807879999999997</c:v>
                      </c:pt>
                      <c:pt idx="612">
                        <c:v>-115.314064</c:v>
                      </c:pt>
                      <c:pt idx="613">
                        <c:v>-114.051529</c:v>
                      </c:pt>
                      <c:pt idx="614">
                        <c:v>-121.379555</c:v>
                      </c:pt>
                      <c:pt idx="615">
                        <c:v>-134.92289700000001</c:v>
                      </c:pt>
                      <c:pt idx="616">
                        <c:v>-131.61732499999999</c:v>
                      </c:pt>
                      <c:pt idx="617">
                        <c:v>-92.352753000000007</c:v>
                      </c:pt>
                      <c:pt idx="618">
                        <c:v>-90.317847999999998</c:v>
                      </c:pt>
                      <c:pt idx="619">
                        <c:v>-81.342911000000001</c:v>
                      </c:pt>
                      <c:pt idx="620">
                        <c:v>-114.591492</c:v>
                      </c:pt>
                      <c:pt idx="621">
                        <c:v>-104.89489</c:v>
                      </c:pt>
                      <c:pt idx="622">
                        <c:v>-100.083</c:v>
                      </c:pt>
                      <c:pt idx="623">
                        <c:v>-96.988213000000002</c:v>
                      </c:pt>
                      <c:pt idx="624">
                        <c:v>-96.094016999999994</c:v>
                      </c:pt>
                      <c:pt idx="625">
                        <c:v>-82.955765</c:v>
                      </c:pt>
                      <c:pt idx="626">
                        <c:v>-78.666839999999993</c:v>
                      </c:pt>
                      <c:pt idx="627">
                        <c:v>-81.165344000000005</c:v>
                      </c:pt>
                      <c:pt idx="628">
                        <c:v>-82.926238999999995</c:v>
                      </c:pt>
                      <c:pt idx="629">
                        <c:v>-74.497687999999997</c:v>
                      </c:pt>
                      <c:pt idx="630">
                        <c:v>-66.219245999999998</c:v>
                      </c:pt>
                      <c:pt idx="631">
                        <c:v>-61.036945000000003</c:v>
                      </c:pt>
                      <c:pt idx="632">
                        <c:v>-69.731430000000003</c:v>
                      </c:pt>
                      <c:pt idx="633">
                        <c:v>-58.784218000000003</c:v>
                      </c:pt>
                      <c:pt idx="634">
                        <c:v>-121.861931</c:v>
                      </c:pt>
                      <c:pt idx="635">
                        <c:v>-90.944153</c:v>
                      </c:pt>
                      <c:pt idx="636">
                        <c:v>-57.551796000000003</c:v>
                      </c:pt>
                      <c:pt idx="637">
                        <c:v>-22.220613</c:v>
                      </c:pt>
                      <c:pt idx="638">
                        <c:v>2.471282</c:v>
                      </c:pt>
                      <c:pt idx="639">
                        <c:v>24.952840999999999</c:v>
                      </c:pt>
                      <c:pt idx="640">
                        <c:v>29.288474999999998</c:v>
                      </c:pt>
                      <c:pt idx="641">
                        <c:v>52.677616</c:v>
                      </c:pt>
                      <c:pt idx="642">
                        <c:v>71.758933999999996</c:v>
                      </c:pt>
                      <c:pt idx="643">
                        <c:v>73.817795000000004</c:v>
                      </c:pt>
                      <c:pt idx="644">
                        <c:v>73.198729999999998</c:v>
                      </c:pt>
                      <c:pt idx="645">
                        <c:v>33.350639000000001</c:v>
                      </c:pt>
                      <c:pt idx="646">
                        <c:v>31.714296000000001</c:v>
                      </c:pt>
                      <c:pt idx="647">
                        <c:v>42.524303000000003</c:v>
                      </c:pt>
                      <c:pt idx="648">
                        <c:v>71.139510999999999</c:v>
                      </c:pt>
                      <c:pt idx="649">
                        <c:v>42.646552999999997</c:v>
                      </c:pt>
                      <c:pt idx="650">
                        <c:v>35.670608999999999</c:v>
                      </c:pt>
                      <c:pt idx="651">
                        <c:v>36.148223999999999</c:v>
                      </c:pt>
                      <c:pt idx="652">
                        <c:v>38.104686999999998</c:v>
                      </c:pt>
                      <c:pt idx="653">
                        <c:v>45.295375999999997</c:v>
                      </c:pt>
                      <c:pt idx="654">
                        <c:v>55.234420999999998</c:v>
                      </c:pt>
                      <c:pt idx="655">
                        <c:v>34.172004999999999</c:v>
                      </c:pt>
                      <c:pt idx="656">
                        <c:v>31.590799000000001</c:v>
                      </c:pt>
                      <c:pt idx="657">
                        <c:v>37.683926</c:v>
                      </c:pt>
                      <c:pt idx="658">
                        <c:v>47.865696</c:v>
                      </c:pt>
                      <c:pt idx="659">
                        <c:v>21.144272000000001</c:v>
                      </c:pt>
                      <c:pt idx="660">
                        <c:v>-7.68093</c:v>
                      </c:pt>
                      <c:pt idx="661">
                        <c:v>-9.6432559999999992</c:v>
                      </c:pt>
                      <c:pt idx="662">
                        <c:v>-1.856749</c:v>
                      </c:pt>
                      <c:pt idx="663">
                        <c:v>1.6734560000000001</c:v>
                      </c:pt>
                      <c:pt idx="664">
                        <c:v>0.702627</c:v>
                      </c:pt>
                      <c:pt idx="665">
                        <c:v>2.7254849999999999</c:v>
                      </c:pt>
                      <c:pt idx="666">
                        <c:v>4.6563439999999998</c:v>
                      </c:pt>
                      <c:pt idx="667">
                        <c:v>44.632755000000003</c:v>
                      </c:pt>
                      <c:pt idx="668">
                        <c:v>32.414287999999999</c:v>
                      </c:pt>
                      <c:pt idx="669">
                        <c:v>22.125214</c:v>
                      </c:pt>
                      <c:pt idx="670">
                        <c:v>35.749271</c:v>
                      </c:pt>
                      <c:pt idx="671">
                        <c:v>48.749358999999998</c:v>
                      </c:pt>
                      <c:pt idx="672">
                        <c:v>48.693168999999997</c:v>
                      </c:pt>
                      <c:pt idx="673">
                        <c:v>58.786155999999998</c:v>
                      </c:pt>
                      <c:pt idx="674">
                        <c:v>70.689284999999998</c:v>
                      </c:pt>
                      <c:pt idx="675">
                        <c:v>71.576942000000003</c:v>
                      </c:pt>
                      <c:pt idx="676">
                        <c:v>65.717140000000001</c:v>
                      </c:pt>
                      <c:pt idx="677">
                        <c:v>51.757961000000002</c:v>
                      </c:pt>
                      <c:pt idx="678">
                        <c:v>41.377563000000002</c:v>
                      </c:pt>
                      <c:pt idx="679">
                        <c:v>30.708400999999999</c:v>
                      </c:pt>
                      <c:pt idx="680">
                        <c:v>22.31052</c:v>
                      </c:pt>
                      <c:pt idx="681">
                        <c:v>-6.7633869999999998</c:v>
                      </c:pt>
                      <c:pt idx="682">
                        <c:v>-22.772849999999998</c:v>
                      </c:pt>
                      <c:pt idx="683">
                        <c:v>-23.597574000000002</c:v>
                      </c:pt>
                      <c:pt idx="684">
                        <c:v>-29.837876999999999</c:v>
                      </c:pt>
                      <c:pt idx="685">
                        <c:v>-4.246759</c:v>
                      </c:pt>
                      <c:pt idx="686">
                        <c:v>0.679234</c:v>
                      </c:pt>
                      <c:pt idx="687">
                        <c:v>-8.6785080000000008</c:v>
                      </c:pt>
                      <c:pt idx="688">
                        <c:v>-10.282964</c:v>
                      </c:pt>
                      <c:pt idx="689">
                        <c:v>-25.045985999999999</c:v>
                      </c:pt>
                      <c:pt idx="690">
                        <c:v>32.957667999999998</c:v>
                      </c:pt>
                      <c:pt idx="691">
                        <c:v>65.936065999999997</c:v>
                      </c:pt>
                      <c:pt idx="692">
                        <c:v>129.66674800000001</c:v>
                      </c:pt>
                      <c:pt idx="693">
                        <c:v>128.97044399999999</c:v>
                      </c:pt>
                      <c:pt idx="694">
                        <c:v>163.90501399999999</c:v>
                      </c:pt>
                      <c:pt idx="695">
                        <c:v>179.24316400000001</c:v>
                      </c:pt>
                      <c:pt idx="696">
                        <c:v>200.69841</c:v>
                      </c:pt>
                      <c:pt idx="697">
                        <c:v>271.10150099999998</c:v>
                      </c:pt>
                      <c:pt idx="698">
                        <c:v>302.88372800000002</c:v>
                      </c:pt>
                      <c:pt idx="699">
                        <c:v>255.438141</c:v>
                      </c:pt>
                      <c:pt idx="700">
                        <c:v>163.21073899999999</c:v>
                      </c:pt>
                      <c:pt idx="701">
                        <c:v>107.185295</c:v>
                      </c:pt>
                      <c:pt idx="702">
                        <c:v>92.556168</c:v>
                      </c:pt>
                      <c:pt idx="703">
                        <c:v>85.394362999999998</c:v>
                      </c:pt>
                      <c:pt idx="704">
                        <c:v>57.468207999999997</c:v>
                      </c:pt>
                      <c:pt idx="705">
                        <c:v>65.299201999999994</c:v>
                      </c:pt>
                      <c:pt idx="706">
                        <c:v>36.341811999999997</c:v>
                      </c:pt>
                      <c:pt idx="707">
                        <c:v>34.029888</c:v>
                      </c:pt>
                      <c:pt idx="708">
                        <c:v>39.525764000000002</c:v>
                      </c:pt>
                      <c:pt idx="709">
                        <c:v>40.288963000000003</c:v>
                      </c:pt>
                      <c:pt idx="710">
                        <c:v>23.121535999999999</c:v>
                      </c:pt>
                      <c:pt idx="711">
                        <c:v>18.93289</c:v>
                      </c:pt>
                      <c:pt idx="712">
                        <c:v>13.231498</c:v>
                      </c:pt>
                      <c:pt idx="713">
                        <c:v>0.906694</c:v>
                      </c:pt>
                      <c:pt idx="714">
                        <c:v>11.096477</c:v>
                      </c:pt>
                      <c:pt idx="715">
                        <c:v>-1.741384</c:v>
                      </c:pt>
                      <c:pt idx="716">
                        <c:v>1.023309</c:v>
                      </c:pt>
                      <c:pt idx="717">
                        <c:v>2.5197470000000002</c:v>
                      </c:pt>
                      <c:pt idx="718">
                        <c:v>41.844467000000002</c:v>
                      </c:pt>
                      <c:pt idx="719">
                        <c:v>44.848438000000002</c:v>
                      </c:pt>
                      <c:pt idx="720">
                        <c:v>54.425651999999999</c:v>
                      </c:pt>
                      <c:pt idx="721">
                        <c:v>79.332122999999996</c:v>
                      </c:pt>
                      <c:pt idx="722">
                        <c:v>99.623016000000007</c:v>
                      </c:pt>
                      <c:pt idx="723">
                        <c:v>98.958350999999993</c:v>
                      </c:pt>
                      <c:pt idx="724">
                        <c:v>97.954177999999999</c:v>
                      </c:pt>
                      <c:pt idx="725">
                        <c:v>107.41082</c:v>
                      </c:pt>
                      <c:pt idx="726">
                        <c:v>175.04144299999999</c:v>
                      </c:pt>
                      <c:pt idx="727">
                        <c:v>209.70794699999999</c:v>
                      </c:pt>
                      <c:pt idx="728">
                        <c:v>215.77304100000001</c:v>
                      </c:pt>
                      <c:pt idx="729">
                        <c:v>212.47251900000001</c:v>
                      </c:pt>
                      <c:pt idx="730">
                        <c:v>248.61442600000001</c:v>
                      </c:pt>
                      <c:pt idx="731">
                        <c:v>353.34442100000001</c:v>
                      </c:pt>
                      <c:pt idx="732">
                        <c:v>444.84252900000001</c:v>
                      </c:pt>
                      <c:pt idx="733">
                        <c:v>460.60476699999998</c:v>
                      </c:pt>
                      <c:pt idx="734">
                        <c:v>350.322723</c:v>
                      </c:pt>
                      <c:pt idx="735">
                        <c:v>290.68704200000002</c:v>
                      </c:pt>
                      <c:pt idx="736">
                        <c:v>276.29861499999998</c:v>
                      </c:pt>
                      <c:pt idx="737">
                        <c:v>269.47311400000001</c:v>
                      </c:pt>
                      <c:pt idx="738">
                        <c:v>250.928696</c:v>
                      </c:pt>
                      <c:pt idx="739">
                        <c:v>219.28422499999999</c:v>
                      </c:pt>
                      <c:pt idx="740">
                        <c:v>234.584991</c:v>
                      </c:pt>
                      <c:pt idx="741">
                        <c:v>227.44236799999999</c:v>
                      </c:pt>
                      <c:pt idx="742">
                        <c:v>224.71708699999999</c:v>
                      </c:pt>
                      <c:pt idx="743">
                        <c:v>196.07933</c:v>
                      </c:pt>
                      <c:pt idx="744">
                        <c:v>200.510254</c:v>
                      </c:pt>
                      <c:pt idx="745">
                        <c:v>173.80427599999999</c:v>
                      </c:pt>
                      <c:pt idx="746">
                        <c:v>168.60064700000001</c:v>
                      </c:pt>
                      <c:pt idx="747">
                        <c:v>149.306107</c:v>
                      </c:pt>
                      <c:pt idx="748">
                        <c:v>143.017563</c:v>
                      </c:pt>
                      <c:pt idx="749">
                        <c:v>132.509659</c:v>
                      </c:pt>
                      <c:pt idx="750">
                        <c:v>136.090225</c:v>
                      </c:pt>
                      <c:pt idx="751">
                        <c:v>137.48007200000001</c:v>
                      </c:pt>
                      <c:pt idx="752">
                        <c:v>94.707290999999998</c:v>
                      </c:pt>
                      <c:pt idx="753">
                        <c:v>48.439532999999997</c:v>
                      </c:pt>
                      <c:pt idx="754">
                        <c:v>24.635248000000001</c:v>
                      </c:pt>
                      <c:pt idx="755">
                        <c:v>19.818681999999999</c:v>
                      </c:pt>
                      <c:pt idx="756">
                        <c:v>20.254663000000001</c:v>
                      </c:pt>
                      <c:pt idx="757">
                        <c:v>14.819654</c:v>
                      </c:pt>
                      <c:pt idx="758">
                        <c:v>0.61989499999999997</c:v>
                      </c:pt>
                      <c:pt idx="759">
                        <c:v>-0.62189700000000003</c:v>
                      </c:pt>
                      <c:pt idx="760">
                        <c:v>-14.296225</c:v>
                      </c:pt>
                      <c:pt idx="761">
                        <c:v>-26.452044999999998</c:v>
                      </c:pt>
                      <c:pt idx="762">
                        <c:v>-28.987534</c:v>
                      </c:pt>
                      <c:pt idx="763">
                        <c:v>0.55922700000000003</c:v>
                      </c:pt>
                      <c:pt idx="764">
                        <c:v>2.1616059999999999</c:v>
                      </c:pt>
                      <c:pt idx="765">
                        <c:v>-5.9236469999999999</c:v>
                      </c:pt>
                      <c:pt idx="766">
                        <c:v>-13.219011999999999</c:v>
                      </c:pt>
                      <c:pt idx="767">
                        <c:v>-27.723913</c:v>
                      </c:pt>
                      <c:pt idx="768">
                        <c:v>-40.987217000000001</c:v>
                      </c:pt>
                      <c:pt idx="769">
                        <c:v>-46.687686999999997</c:v>
                      </c:pt>
                      <c:pt idx="770">
                        <c:v>-50.654387999999997</c:v>
                      </c:pt>
                      <c:pt idx="771">
                        <c:v>-47.921543</c:v>
                      </c:pt>
                      <c:pt idx="772">
                        <c:v>-46.016392000000003</c:v>
                      </c:pt>
                      <c:pt idx="773">
                        <c:v>-18.303871000000001</c:v>
                      </c:pt>
                      <c:pt idx="774">
                        <c:v>8.3677980000000005</c:v>
                      </c:pt>
                      <c:pt idx="775">
                        <c:v>19.297944999999999</c:v>
                      </c:pt>
                      <c:pt idx="776">
                        <c:v>-22.472408000000001</c:v>
                      </c:pt>
                      <c:pt idx="777">
                        <c:v>-68.274756999999994</c:v>
                      </c:pt>
                      <c:pt idx="778">
                        <c:v>-52.084586999999999</c:v>
                      </c:pt>
                      <c:pt idx="779">
                        <c:v>6.0224390000000003</c:v>
                      </c:pt>
                      <c:pt idx="780">
                        <c:v>69.657989999999998</c:v>
                      </c:pt>
                      <c:pt idx="781">
                        <c:v>80.626098999999996</c:v>
                      </c:pt>
                      <c:pt idx="782">
                        <c:v>85.312950000000001</c:v>
                      </c:pt>
                      <c:pt idx="783">
                        <c:v>73.736007999999998</c:v>
                      </c:pt>
                      <c:pt idx="784">
                        <c:v>45.323925000000003</c:v>
                      </c:pt>
                      <c:pt idx="785">
                        <c:v>36.878020999999997</c:v>
                      </c:pt>
                      <c:pt idx="786">
                        <c:v>15.540167</c:v>
                      </c:pt>
                      <c:pt idx="787">
                        <c:v>3.409446</c:v>
                      </c:pt>
                      <c:pt idx="788">
                        <c:v>-12.630046999999999</c:v>
                      </c:pt>
                      <c:pt idx="789">
                        <c:v>-15.907662</c:v>
                      </c:pt>
                      <c:pt idx="790">
                        <c:v>-14.431403</c:v>
                      </c:pt>
                      <c:pt idx="791">
                        <c:v>-13.529315</c:v>
                      </c:pt>
                      <c:pt idx="792">
                        <c:v>-6.6752140000000004</c:v>
                      </c:pt>
                      <c:pt idx="793">
                        <c:v>-21.144304000000002</c:v>
                      </c:pt>
                      <c:pt idx="794">
                        <c:v>-12.533122000000001</c:v>
                      </c:pt>
                      <c:pt idx="795">
                        <c:v>3.664857</c:v>
                      </c:pt>
                      <c:pt idx="796">
                        <c:v>11.961235</c:v>
                      </c:pt>
                      <c:pt idx="797">
                        <c:v>16.945758999999999</c:v>
                      </c:pt>
                      <c:pt idx="798">
                        <c:v>16.118819999999999</c:v>
                      </c:pt>
                      <c:pt idx="799">
                        <c:v>10.332027999999999</c:v>
                      </c:pt>
                      <c:pt idx="800">
                        <c:v>6.3590239999999998</c:v>
                      </c:pt>
                      <c:pt idx="801">
                        <c:v>0.91892600000000002</c:v>
                      </c:pt>
                      <c:pt idx="802">
                        <c:v>4.6855950000000002</c:v>
                      </c:pt>
                      <c:pt idx="803">
                        <c:v>6.3035199999999998</c:v>
                      </c:pt>
                      <c:pt idx="804">
                        <c:v>8.8212229999999998</c:v>
                      </c:pt>
                      <c:pt idx="805">
                        <c:v>8.4956809999999994</c:v>
                      </c:pt>
                      <c:pt idx="806">
                        <c:v>3.7294670000000001</c:v>
                      </c:pt>
                      <c:pt idx="807">
                        <c:v>-1.06467</c:v>
                      </c:pt>
                      <c:pt idx="808">
                        <c:v>-6.0331159999999997</c:v>
                      </c:pt>
                      <c:pt idx="809">
                        <c:v>8.0499999999999999E-3</c:v>
                      </c:pt>
                      <c:pt idx="810">
                        <c:v>2.2264189999999999</c:v>
                      </c:pt>
                      <c:pt idx="811">
                        <c:v>0.73732900000000001</c:v>
                      </c:pt>
                      <c:pt idx="812">
                        <c:v>-4.3275870000000003</c:v>
                      </c:pt>
                      <c:pt idx="813">
                        <c:v>1.2146619999999999</c:v>
                      </c:pt>
                      <c:pt idx="814">
                        <c:v>3.7391899999999998</c:v>
                      </c:pt>
                      <c:pt idx="815">
                        <c:v>-0.43931199999999998</c:v>
                      </c:pt>
                      <c:pt idx="816">
                        <c:v>-4.8032719999999998</c:v>
                      </c:pt>
                      <c:pt idx="817">
                        <c:v>1.6910149999999999</c:v>
                      </c:pt>
                      <c:pt idx="818">
                        <c:v>3.8285170000000002</c:v>
                      </c:pt>
                      <c:pt idx="819">
                        <c:v>5.7771109999999997</c:v>
                      </c:pt>
                      <c:pt idx="820">
                        <c:v>2.1072630000000001</c:v>
                      </c:pt>
                      <c:pt idx="821">
                        <c:v>2.3543449999999999</c:v>
                      </c:pt>
                      <c:pt idx="822">
                        <c:v>27.501051</c:v>
                      </c:pt>
                      <c:pt idx="823">
                        <c:v>42.406078000000001</c:v>
                      </c:pt>
                      <c:pt idx="824">
                        <c:v>57.503300000000003</c:v>
                      </c:pt>
                      <c:pt idx="825">
                        <c:v>59.576939000000003</c:v>
                      </c:pt>
                      <c:pt idx="826">
                        <c:v>68.458365999999998</c:v>
                      </c:pt>
                      <c:pt idx="827">
                        <c:v>75.240455999999995</c:v>
                      </c:pt>
                      <c:pt idx="828">
                        <c:v>73.256172000000007</c:v>
                      </c:pt>
                      <c:pt idx="829">
                        <c:v>71.853690999999998</c:v>
                      </c:pt>
                      <c:pt idx="830">
                        <c:v>71.592055999999999</c:v>
                      </c:pt>
                      <c:pt idx="831">
                        <c:v>54.874747999999997</c:v>
                      </c:pt>
                      <c:pt idx="832">
                        <c:v>48.699429000000002</c:v>
                      </c:pt>
                      <c:pt idx="833">
                        <c:v>28.788032999999999</c:v>
                      </c:pt>
                      <c:pt idx="834">
                        <c:v>16.095655000000001</c:v>
                      </c:pt>
                      <c:pt idx="835">
                        <c:v>-0.90495800000000004</c:v>
                      </c:pt>
                      <c:pt idx="836">
                        <c:v>-4.0228859999999997</c:v>
                      </c:pt>
                      <c:pt idx="837">
                        <c:v>-19.536217000000001</c:v>
                      </c:pt>
                      <c:pt idx="838">
                        <c:v>-28.589523</c:v>
                      </c:pt>
                      <c:pt idx="839">
                        <c:v>-34.074314000000001</c:v>
                      </c:pt>
                      <c:pt idx="840">
                        <c:v>-39.775398000000003</c:v>
                      </c:pt>
                      <c:pt idx="841">
                        <c:v>-34.312057000000003</c:v>
                      </c:pt>
                      <c:pt idx="842">
                        <c:v>-23.613333000000001</c:v>
                      </c:pt>
                      <c:pt idx="843">
                        <c:v>-16.289069999999999</c:v>
                      </c:pt>
                      <c:pt idx="844">
                        <c:v>8.3968860000000003</c:v>
                      </c:pt>
                      <c:pt idx="845">
                        <c:v>30.233273000000001</c:v>
                      </c:pt>
                      <c:pt idx="846">
                        <c:v>30.153845</c:v>
                      </c:pt>
                      <c:pt idx="847">
                        <c:v>30.795518999999999</c:v>
                      </c:pt>
                      <c:pt idx="848">
                        <c:v>19.796966999999999</c:v>
                      </c:pt>
                      <c:pt idx="849">
                        <c:v>31.444748000000001</c:v>
                      </c:pt>
                      <c:pt idx="850">
                        <c:v>31.898192999999999</c:v>
                      </c:pt>
                      <c:pt idx="851">
                        <c:v>31.501429000000002</c:v>
                      </c:pt>
                      <c:pt idx="852">
                        <c:v>31.904442</c:v>
                      </c:pt>
                      <c:pt idx="853">
                        <c:v>27.131762999999999</c:v>
                      </c:pt>
                      <c:pt idx="854">
                        <c:v>4.0354109999999999</c:v>
                      </c:pt>
                      <c:pt idx="855">
                        <c:v>-28.295642999999998</c:v>
                      </c:pt>
                      <c:pt idx="856">
                        <c:v>-6.5477980000000002</c:v>
                      </c:pt>
                      <c:pt idx="857">
                        <c:v>-9.1713159999999991</c:v>
                      </c:pt>
                      <c:pt idx="858">
                        <c:v>-7.2295199999999999</c:v>
                      </c:pt>
                      <c:pt idx="859">
                        <c:v>5.4891969999999999</c:v>
                      </c:pt>
                      <c:pt idx="860">
                        <c:v>2.778378</c:v>
                      </c:pt>
                      <c:pt idx="861">
                        <c:v>2.9992730000000001</c:v>
                      </c:pt>
                      <c:pt idx="862">
                        <c:v>3.5946310000000001</c:v>
                      </c:pt>
                      <c:pt idx="863">
                        <c:v>6.2219340000000001</c:v>
                      </c:pt>
                      <c:pt idx="864">
                        <c:v>14.669509</c:v>
                      </c:pt>
                      <c:pt idx="865">
                        <c:v>11.767105000000001</c:v>
                      </c:pt>
                      <c:pt idx="866">
                        <c:v>6.9212090000000002</c:v>
                      </c:pt>
                      <c:pt idx="867">
                        <c:v>2.5518239999999999</c:v>
                      </c:pt>
                      <c:pt idx="868">
                        <c:v>0.60776200000000002</c:v>
                      </c:pt>
                      <c:pt idx="869">
                        <c:v>2.151948</c:v>
                      </c:pt>
                      <c:pt idx="870">
                        <c:v>12.436699000000001</c:v>
                      </c:pt>
                      <c:pt idx="871">
                        <c:v>12.675312</c:v>
                      </c:pt>
                      <c:pt idx="872">
                        <c:v>20.737075999999998</c:v>
                      </c:pt>
                      <c:pt idx="873">
                        <c:v>26.986519000000001</c:v>
                      </c:pt>
                      <c:pt idx="874">
                        <c:v>25.459478000000001</c:v>
                      </c:pt>
                      <c:pt idx="875">
                        <c:v>35.104469000000002</c:v>
                      </c:pt>
                      <c:pt idx="876">
                        <c:v>33.179543000000002</c:v>
                      </c:pt>
                      <c:pt idx="877">
                        <c:v>38.260139000000002</c:v>
                      </c:pt>
                      <c:pt idx="878">
                        <c:v>42.844909999999999</c:v>
                      </c:pt>
                      <c:pt idx="879">
                        <c:v>45.019005</c:v>
                      </c:pt>
                      <c:pt idx="880">
                        <c:v>50.057071999999998</c:v>
                      </c:pt>
                      <c:pt idx="881">
                        <c:v>50.341636999999999</c:v>
                      </c:pt>
                      <c:pt idx="882">
                        <c:v>50.597248</c:v>
                      </c:pt>
                      <c:pt idx="883">
                        <c:v>50.737513999999997</c:v>
                      </c:pt>
                      <c:pt idx="884">
                        <c:v>48.20993</c:v>
                      </c:pt>
                      <c:pt idx="885">
                        <c:v>26.762595999999998</c:v>
                      </c:pt>
                      <c:pt idx="886">
                        <c:v>14.230135000000001</c:v>
                      </c:pt>
                      <c:pt idx="887">
                        <c:v>-13.334966</c:v>
                      </c:pt>
                      <c:pt idx="888">
                        <c:v>-14.719250000000001</c:v>
                      </c:pt>
                      <c:pt idx="889">
                        <c:v>-14.645991</c:v>
                      </c:pt>
                      <c:pt idx="890">
                        <c:v>-13.988299</c:v>
                      </c:pt>
                      <c:pt idx="891">
                        <c:v>-14.240076</c:v>
                      </c:pt>
                      <c:pt idx="892">
                        <c:v>6.2950410000000003</c:v>
                      </c:pt>
                      <c:pt idx="893">
                        <c:v>7.7526229999999998</c:v>
                      </c:pt>
                      <c:pt idx="894">
                        <c:v>8.3596640000000004</c:v>
                      </c:pt>
                      <c:pt idx="895">
                        <c:v>15.429684</c:v>
                      </c:pt>
                      <c:pt idx="896">
                        <c:v>-2.3276080000000001</c:v>
                      </c:pt>
                      <c:pt idx="897">
                        <c:v>-4.1908289999999999</c:v>
                      </c:pt>
                      <c:pt idx="898">
                        <c:v>-4.893103</c:v>
                      </c:pt>
                      <c:pt idx="899">
                        <c:v>-5.3638409999999999</c:v>
                      </c:pt>
                      <c:pt idx="900">
                        <c:v>5.4420250000000001</c:v>
                      </c:pt>
                      <c:pt idx="901">
                        <c:v>10.159893</c:v>
                      </c:pt>
                      <c:pt idx="902">
                        <c:v>7.2084910000000004</c:v>
                      </c:pt>
                      <c:pt idx="903">
                        <c:v>8.1592710000000004</c:v>
                      </c:pt>
                      <c:pt idx="904">
                        <c:v>8.4149069999999995</c:v>
                      </c:pt>
                      <c:pt idx="905">
                        <c:v>-2.362311</c:v>
                      </c:pt>
                      <c:pt idx="906">
                        <c:v>-5.989115</c:v>
                      </c:pt>
                      <c:pt idx="907">
                        <c:v>-0.49737300000000001</c:v>
                      </c:pt>
                      <c:pt idx="908">
                        <c:v>40.428654000000002</c:v>
                      </c:pt>
                      <c:pt idx="909">
                        <c:v>30.024553000000001</c:v>
                      </c:pt>
                      <c:pt idx="910">
                        <c:v>-5.2008029999999996</c:v>
                      </c:pt>
                      <c:pt idx="911">
                        <c:v>4.9017689999999998</c:v>
                      </c:pt>
                      <c:pt idx="912">
                        <c:v>10.481873999999999</c:v>
                      </c:pt>
                      <c:pt idx="913">
                        <c:v>11.304747000000001</c:v>
                      </c:pt>
                      <c:pt idx="914">
                        <c:v>4.5862889999999998</c:v>
                      </c:pt>
                      <c:pt idx="915">
                        <c:v>14.969905000000001</c:v>
                      </c:pt>
                      <c:pt idx="916">
                        <c:v>24.092082999999999</c:v>
                      </c:pt>
                      <c:pt idx="917">
                        <c:v>63.073044000000003</c:v>
                      </c:pt>
                      <c:pt idx="918">
                        <c:v>66.867003999999994</c:v>
                      </c:pt>
                      <c:pt idx="919">
                        <c:v>67.048751999999993</c:v>
                      </c:pt>
                      <c:pt idx="920">
                        <c:v>65.833907999999994</c:v>
                      </c:pt>
                      <c:pt idx="921">
                        <c:v>69.112572</c:v>
                      </c:pt>
                      <c:pt idx="922">
                        <c:v>49.620167000000002</c:v>
                      </c:pt>
                      <c:pt idx="923">
                        <c:v>34.306328000000001</c:v>
                      </c:pt>
                      <c:pt idx="924">
                        <c:v>-13.543862000000001</c:v>
                      </c:pt>
                      <c:pt idx="925">
                        <c:v>-14.011291999999999</c:v>
                      </c:pt>
                      <c:pt idx="926">
                        <c:v>-14.973553000000001</c:v>
                      </c:pt>
                      <c:pt idx="927">
                        <c:v>-15.765900999999999</c:v>
                      </c:pt>
                      <c:pt idx="928">
                        <c:v>-17.712382999999999</c:v>
                      </c:pt>
                      <c:pt idx="929">
                        <c:v>-24.059871999999999</c:v>
                      </c:pt>
                      <c:pt idx="930">
                        <c:v>-34.248516000000002</c:v>
                      </c:pt>
                      <c:pt idx="931">
                        <c:v>-38.125979999999998</c:v>
                      </c:pt>
                      <c:pt idx="932">
                        <c:v>-37.983657999999998</c:v>
                      </c:pt>
                      <c:pt idx="933">
                        <c:v>15.889201999999999</c:v>
                      </c:pt>
                      <c:pt idx="934">
                        <c:v>25.499355000000001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240-436D-BC0F-32F7774B87F2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Input'!$AA$1</c15:sqref>
                        </c15:formulaRef>
                      </c:ext>
                    </c:extLst>
                    <c:strCache>
                      <c:ptCount val="1"/>
                      <c:pt idx="0">
                        <c:v>vz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Input'!$T$2:$T$1124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1.9563999958336353E-2</c:v>
                      </c:pt>
                      <c:pt idx="2">
                        <c:v>3.6159000010229647E-2</c:v>
                      </c:pt>
                      <c:pt idx="3">
                        <c:v>5.6963999988511205E-2</c:v>
                      </c:pt>
                      <c:pt idx="4">
                        <c:v>8.1719000008888543E-2</c:v>
                      </c:pt>
                      <c:pt idx="5">
                        <c:v>9.5315000042319298E-2</c:v>
                      </c:pt>
                      <c:pt idx="6">
                        <c:v>0.11652799998410046</c:v>
                      </c:pt>
                      <c:pt idx="7">
                        <c:v>0.13519900001119822</c:v>
                      </c:pt>
                      <c:pt idx="8">
                        <c:v>0.16087699995841831</c:v>
                      </c:pt>
                      <c:pt idx="9">
                        <c:v>0.18141700001433492</c:v>
                      </c:pt>
                      <c:pt idx="10">
                        <c:v>0.20019400003366172</c:v>
                      </c:pt>
                      <c:pt idx="11">
                        <c:v>0.21545300004072487</c:v>
                      </c:pt>
                      <c:pt idx="12">
                        <c:v>0.23079199995845556</c:v>
                      </c:pt>
                      <c:pt idx="13">
                        <c:v>0.2609230000525713</c:v>
                      </c:pt>
                      <c:pt idx="14">
                        <c:v>0.27603299997281283</c:v>
                      </c:pt>
                      <c:pt idx="15">
                        <c:v>0.3010329999960959</c:v>
                      </c:pt>
                      <c:pt idx="16">
                        <c:v>0.31972799997311085</c:v>
                      </c:pt>
                      <c:pt idx="17">
                        <c:v>0.33597799995914102</c:v>
                      </c:pt>
                      <c:pt idx="18">
                        <c:v>0.35759000002872199</c:v>
                      </c:pt>
                      <c:pt idx="19">
                        <c:v>0.37765299994498491</c:v>
                      </c:pt>
                      <c:pt idx="20">
                        <c:v>0.39710800000466406</c:v>
                      </c:pt>
                      <c:pt idx="21">
                        <c:v>0.41665599995758384</c:v>
                      </c:pt>
                      <c:pt idx="22">
                        <c:v>0.43804300006013364</c:v>
                      </c:pt>
                      <c:pt idx="23">
                        <c:v>0.45675699994899333</c:v>
                      </c:pt>
                      <c:pt idx="24">
                        <c:v>0.47970499994698912</c:v>
                      </c:pt>
                      <c:pt idx="25">
                        <c:v>0.49705999996513128</c:v>
                      </c:pt>
                      <c:pt idx="26">
                        <c:v>0.51856400002725422</c:v>
                      </c:pt>
                      <c:pt idx="27">
                        <c:v>0.54057900002226233</c:v>
                      </c:pt>
                      <c:pt idx="28">
                        <c:v>0.55734399997163564</c:v>
                      </c:pt>
                      <c:pt idx="29">
                        <c:v>0.57929699996020645</c:v>
                      </c:pt>
                      <c:pt idx="30">
                        <c:v>0.59977099997922778</c:v>
                      </c:pt>
                      <c:pt idx="31">
                        <c:v>0.61553199996706098</c:v>
                      </c:pt>
                      <c:pt idx="32">
                        <c:v>0.63737200002651662</c:v>
                      </c:pt>
                      <c:pt idx="33">
                        <c:v>0.65854900004342198</c:v>
                      </c:pt>
                      <c:pt idx="34">
                        <c:v>0.66760799998883158</c:v>
                      </c:pt>
                      <c:pt idx="35">
                        <c:v>0.70031900005415082</c:v>
                      </c:pt>
                      <c:pt idx="36">
                        <c:v>0.71870199998375028</c:v>
                      </c:pt>
                      <c:pt idx="37">
                        <c:v>0.73884600005112588</c:v>
                      </c:pt>
                      <c:pt idx="38">
                        <c:v>0.75902100000530481</c:v>
                      </c:pt>
                      <c:pt idx="39">
                        <c:v>0.77910100005101413</c:v>
                      </c:pt>
                      <c:pt idx="40">
                        <c:v>0.79993099998682737</c:v>
                      </c:pt>
                      <c:pt idx="41">
                        <c:v>0.81429600005503744</c:v>
                      </c:pt>
                      <c:pt idx="42">
                        <c:v>0.83908199996221811</c:v>
                      </c:pt>
                      <c:pt idx="43">
                        <c:v>0.85952599998563528</c:v>
                      </c:pt>
                      <c:pt idx="44">
                        <c:v>0.87445000000298023</c:v>
                      </c:pt>
                      <c:pt idx="45">
                        <c:v>0.89508699998259544</c:v>
                      </c:pt>
                      <c:pt idx="46">
                        <c:v>0.91429800004698336</c:v>
                      </c:pt>
                      <c:pt idx="47">
                        <c:v>0.94034800003282726</c:v>
                      </c:pt>
                      <c:pt idx="48">
                        <c:v>0.95808699994813651</c:v>
                      </c:pt>
                      <c:pt idx="49">
                        <c:v>0.97596299997530878</c:v>
                      </c:pt>
                      <c:pt idx="50">
                        <c:v>1.0003639999777079</c:v>
                      </c:pt>
                      <c:pt idx="51">
                        <c:v>1.0176780000329018</c:v>
                      </c:pt>
                      <c:pt idx="52">
                        <c:v>1.0400709999958053</c:v>
                      </c:pt>
                      <c:pt idx="53">
                        <c:v>1.059497999958694</c:v>
                      </c:pt>
                      <c:pt idx="54">
                        <c:v>1.0803300000261515</c:v>
                      </c:pt>
                      <c:pt idx="55">
                        <c:v>1.0980759999947622</c:v>
                      </c:pt>
                      <c:pt idx="56">
                        <c:v>1.1205570000456646</c:v>
                      </c:pt>
                      <c:pt idx="57">
                        <c:v>1.1408250000094995</c:v>
                      </c:pt>
                      <c:pt idx="58">
                        <c:v>1.1609559999778867</c:v>
                      </c:pt>
                      <c:pt idx="59">
                        <c:v>1.1773840000387281</c:v>
                      </c:pt>
                      <c:pt idx="60">
                        <c:v>1.200942000024952</c:v>
                      </c:pt>
                      <c:pt idx="61">
                        <c:v>1.2181420000270009</c:v>
                      </c:pt>
                      <c:pt idx="62">
                        <c:v>1.2382610000204295</c:v>
                      </c:pt>
                      <c:pt idx="63">
                        <c:v>1.2563780000200495</c:v>
                      </c:pt>
                      <c:pt idx="64">
                        <c:v>1.2730310000479221</c:v>
                      </c:pt>
                      <c:pt idx="65">
                        <c:v>1.3016999999526888</c:v>
                      </c:pt>
                      <c:pt idx="66">
                        <c:v>1.3172239999985322</c:v>
                      </c:pt>
                      <c:pt idx="67">
                        <c:v>1.3370959999738261</c:v>
                      </c:pt>
                      <c:pt idx="68">
                        <c:v>1.3570749999489635</c:v>
                      </c:pt>
                      <c:pt idx="69">
                        <c:v>1.3771339999511838</c:v>
                      </c:pt>
                      <c:pt idx="70">
                        <c:v>1.3982049999758601</c:v>
                      </c:pt>
                      <c:pt idx="71">
                        <c:v>1.4208349999971688</c:v>
                      </c:pt>
                      <c:pt idx="72">
                        <c:v>1.4375699999509379</c:v>
                      </c:pt>
                      <c:pt idx="73">
                        <c:v>1.4597910000011325</c:v>
                      </c:pt>
                      <c:pt idx="74">
                        <c:v>1.4777110000140965</c:v>
                      </c:pt>
                      <c:pt idx="75">
                        <c:v>1.49759299994912</c:v>
                      </c:pt>
                      <c:pt idx="76">
                        <c:v>1.5128290000138804</c:v>
                      </c:pt>
                      <c:pt idx="77">
                        <c:v>1.5384360000025481</c:v>
                      </c:pt>
                      <c:pt idx="78">
                        <c:v>1.5585229999851435</c:v>
                      </c:pt>
                      <c:pt idx="79">
                        <c:v>1.5794140000361949</c:v>
                      </c:pt>
                      <c:pt idx="80">
                        <c:v>1.5950850000372157</c:v>
                      </c:pt>
                      <c:pt idx="81">
                        <c:v>1.6198589999694377</c:v>
                      </c:pt>
                      <c:pt idx="82">
                        <c:v>1.6334839999908581</c:v>
                      </c:pt>
                      <c:pt idx="83">
                        <c:v>1.6539790000533685</c:v>
                      </c:pt>
                      <c:pt idx="84">
                        <c:v>1.6791039999807253</c:v>
                      </c:pt>
                      <c:pt idx="85">
                        <c:v>1.6941850000293925</c:v>
                      </c:pt>
                      <c:pt idx="86">
                        <c:v>1.7199150000233203</c:v>
                      </c:pt>
                      <c:pt idx="87">
                        <c:v>1.7348090000450611</c:v>
                      </c:pt>
                      <c:pt idx="88">
                        <c:v>1.7599459999473765</c:v>
                      </c:pt>
                      <c:pt idx="89">
                        <c:v>1.7692289999686182</c:v>
                      </c:pt>
                      <c:pt idx="90">
                        <c:v>1.8008499999996275</c:v>
                      </c:pt>
                      <c:pt idx="91">
                        <c:v>1.8199289999902248</c:v>
                      </c:pt>
                      <c:pt idx="92">
                        <c:v>1.8306630000006407</c:v>
                      </c:pt>
                      <c:pt idx="93">
                        <c:v>1.8550660000182688</c:v>
                      </c:pt>
                      <c:pt idx="94">
                        <c:v>1.8752830000594258</c:v>
                      </c:pt>
                      <c:pt idx="95">
                        <c:v>1.895213000010699</c:v>
                      </c:pt>
                      <c:pt idx="96">
                        <c:v>1.9197870000498369</c:v>
                      </c:pt>
                      <c:pt idx="97">
                        <c:v>1.9353180000325665</c:v>
                      </c:pt>
                      <c:pt idx="98">
                        <c:v>1.9613520000129938</c:v>
                      </c:pt>
                      <c:pt idx="99">
                        <c:v>1.9765840000472963</c:v>
                      </c:pt>
                      <c:pt idx="100">
                        <c:v>1.9987800000235438</c:v>
                      </c:pt>
                      <c:pt idx="101">
                        <c:v>2.0215359999565408</c:v>
                      </c:pt>
                      <c:pt idx="102">
                        <c:v>2.0409470000304282</c:v>
                      </c:pt>
                      <c:pt idx="103">
                        <c:v>2.0606449999613687</c:v>
                      </c:pt>
                      <c:pt idx="104">
                        <c:v>2.0784840000560507</c:v>
                      </c:pt>
                      <c:pt idx="105">
                        <c:v>2.0982830000575632</c:v>
                      </c:pt>
                      <c:pt idx="106">
                        <c:v>2.1169859999790788</c:v>
                      </c:pt>
                      <c:pt idx="107">
                        <c:v>2.1398549999576062</c:v>
                      </c:pt>
                      <c:pt idx="108">
                        <c:v>2.1563150000292808</c:v>
                      </c:pt>
                      <c:pt idx="109">
                        <c:v>2.1768330000340939</c:v>
                      </c:pt>
                      <c:pt idx="110">
                        <c:v>2.1938620000146329</c:v>
                      </c:pt>
                      <c:pt idx="111">
                        <c:v>2.217049999977462</c:v>
                      </c:pt>
                      <c:pt idx="112">
                        <c:v>2.2374840000411496</c:v>
                      </c:pt>
                      <c:pt idx="113">
                        <c:v>2.2536959999706596</c:v>
                      </c:pt>
                      <c:pt idx="114">
                        <c:v>2.2817140000406653</c:v>
                      </c:pt>
                      <c:pt idx="115">
                        <c:v>2.2981060000602156</c:v>
                      </c:pt>
                      <c:pt idx="116">
                        <c:v>2.3176270000403747</c:v>
                      </c:pt>
                      <c:pt idx="117">
                        <c:v>2.3403809999581426</c:v>
                      </c:pt>
                      <c:pt idx="118">
                        <c:v>2.3574260000605136</c:v>
                      </c:pt>
                      <c:pt idx="119">
                        <c:v>2.3779189999913797</c:v>
                      </c:pt>
                      <c:pt idx="120">
                        <c:v>2.3985589999938384</c:v>
                      </c:pt>
                      <c:pt idx="121">
                        <c:v>2.4186729999491945</c:v>
                      </c:pt>
                      <c:pt idx="122">
                        <c:v>2.4433170000556856</c:v>
                      </c:pt>
                      <c:pt idx="123">
                        <c:v>2.4601069999625906</c:v>
                      </c:pt>
                      <c:pt idx="124">
                        <c:v>2.4782869999762625</c:v>
                      </c:pt>
                      <c:pt idx="125">
                        <c:v>2.499824000056833</c:v>
                      </c:pt>
                      <c:pt idx="126">
                        <c:v>2.5134049999760464</c:v>
                      </c:pt>
                      <c:pt idx="127">
                        <c:v>2.5388850000454113</c:v>
                      </c:pt>
                      <c:pt idx="128">
                        <c:v>2.554041999974288</c:v>
                      </c:pt>
                      <c:pt idx="129">
                        <c:v>2.5800919999601319</c:v>
                      </c:pt>
                      <c:pt idx="130">
                        <c:v>2.6000139999669045</c:v>
                      </c:pt>
                      <c:pt idx="131">
                        <c:v>2.6149969999678433</c:v>
                      </c:pt>
                      <c:pt idx="132">
                        <c:v>2.6399939999682829</c:v>
                      </c:pt>
                      <c:pt idx="133">
                        <c:v>2.6505810000235215</c:v>
                      </c:pt>
                      <c:pt idx="134">
                        <c:v>2.6801719999639317</c:v>
                      </c:pt>
                      <c:pt idx="135">
                        <c:v>2.6892350000562146</c:v>
                      </c:pt>
                      <c:pt idx="136">
                        <c:v>2.7199760000221431</c:v>
                      </c:pt>
                      <c:pt idx="137">
                        <c:v>2.7399689999874681</c:v>
                      </c:pt>
                      <c:pt idx="138">
                        <c:v>2.7497059999732301</c:v>
                      </c:pt>
                      <c:pt idx="139">
                        <c:v>2.7756199999712408</c:v>
                      </c:pt>
                      <c:pt idx="140">
                        <c:v>2.7916589999804273</c:v>
                      </c:pt>
                      <c:pt idx="141">
                        <c:v>2.8166660000570118</c:v>
                      </c:pt>
                      <c:pt idx="142">
                        <c:v>2.8356640000129119</c:v>
                      </c:pt>
                      <c:pt idx="143">
                        <c:v>2.8554289999883622</c:v>
                      </c:pt>
                      <c:pt idx="144">
                        <c:v>2.8780519999563694</c:v>
                      </c:pt>
                      <c:pt idx="145">
                        <c:v>2.8957399999490008</c:v>
                      </c:pt>
                      <c:pt idx="146">
                        <c:v>2.9175410000607371</c:v>
                      </c:pt>
                      <c:pt idx="147">
                        <c:v>2.9359229999827221</c:v>
                      </c:pt>
                      <c:pt idx="148">
                        <c:v>2.9560419999761507</c:v>
                      </c:pt>
                      <c:pt idx="149">
                        <c:v>2.9769930000184104</c:v>
                      </c:pt>
                      <c:pt idx="150">
                        <c:v>2.9972680000355467</c:v>
                      </c:pt>
                      <c:pt idx="151">
                        <c:v>3.0124549999600276</c:v>
                      </c:pt>
                      <c:pt idx="152">
                        <c:v>3.0366609999909997</c:v>
                      </c:pt>
                      <c:pt idx="153">
                        <c:v>3.0607030000537634</c:v>
                      </c:pt>
                      <c:pt idx="154">
                        <c:v>3.081607999978587</c:v>
                      </c:pt>
                      <c:pt idx="155">
                        <c:v>3.096817999961786</c:v>
                      </c:pt>
                      <c:pt idx="156">
                        <c:v>3.1123780000489205</c:v>
                      </c:pt>
                      <c:pt idx="157">
                        <c:v>3.1377489999867976</c:v>
                      </c:pt>
                      <c:pt idx="158">
                        <c:v>3.1620119999861345</c:v>
                      </c:pt>
                      <c:pt idx="159">
                        <c:v>3.1787160000531003</c:v>
                      </c:pt>
                      <c:pt idx="160">
                        <c:v>3.1976929999655113</c:v>
                      </c:pt>
                      <c:pt idx="161">
                        <c:v>3.217534999945201</c:v>
                      </c:pt>
                      <c:pt idx="162">
                        <c:v>3.2402080000611022</c:v>
                      </c:pt>
                      <c:pt idx="163">
                        <c:v>3.2590730000520125</c:v>
                      </c:pt>
                      <c:pt idx="164">
                        <c:v>3.2737450000131503</c:v>
                      </c:pt>
                      <c:pt idx="165">
                        <c:v>3.298462999984622</c:v>
                      </c:pt>
                      <c:pt idx="166">
                        <c:v>3.3203539999667555</c:v>
                      </c:pt>
                      <c:pt idx="167">
                        <c:v>3.3330629999982193</c:v>
                      </c:pt>
                      <c:pt idx="168">
                        <c:v>3.3590489999623969</c:v>
                      </c:pt>
                      <c:pt idx="169">
                        <c:v>3.3684509999584407</c:v>
                      </c:pt>
                      <c:pt idx="170">
                        <c:v>3.3989389999769628</c:v>
                      </c:pt>
                      <c:pt idx="171">
                        <c:v>3.4189079999923706</c:v>
                      </c:pt>
                      <c:pt idx="172">
                        <c:v>3.4370099999941885</c:v>
                      </c:pt>
                      <c:pt idx="173">
                        <c:v>3.4592669999692589</c:v>
                      </c:pt>
                      <c:pt idx="174">
                        <c:v>3.4738849999848753</c:v>
                      </c:pt>
                      <c:pt idx="175">
                        <c:v>3.4990659999893978</c:v>
                      </c:pt>
                      <c:pt idx="176">
                        <c:v>3.5199540000176057</c:v>
                      </c:pt>
                      <c:pt idx="177">
                        <c:v>3.5358130000531673</c:v>
                      </c:pt>
                      <c:pt idx="178">
                        <c:v>3.560689999954775</c:v>
                      </c:pt>
                      <c:pt idx="179">
                        <c:v>3.579937000060454</c:v>
                      </c:pt>
                      <c:pt idx="180">
                        <c:v>3.5947300000116229</c:v>
                      </c:pt>
                      <c:pt idx="181">
                        <c:v>3.6156620000256225</c:v>
                      </c:pt>
                      <c:pt idx="182">
                        <c:v>3.6407449999824166</c:v>
                      </c:pt>
                      <c:pt idx="183">
                        <c:v>3.6617049999767914</c:v>
                      </c:pt>
                      <c:pt idx="184">
                        <c:v>3.6759389999788254</c:v>
                      </c:pt>
                      <c:pt idx="185">
                        <c:v>3.7003740000072867</c:v>
                      </c:pt>
                      <c:pt idx="186">
                        <c:v>3.7108030000235885</c:v>
                      </c:pt>
                      <c:pt idx="187">
                        <c:v>3.7396650000009686</c:v>
                      </c:pt>
                      <c:pt idx="188">
                        <c:v>3.7608539999928325</c:v>
                      </c:pt>
                      <c:pt idx="189">
                        <c:v>3.7809330000309274</c:v>
                      </c:pt>
                      <c:pt idx="190">
                        <c:v>3.7928100000135601</c:v>
                      </c:pt>
                      <c:pt idx="191">
                        <c:v>3.816380999982357</c:v>
                      </c:pt>
                      <c:pt idx="192">
                        <c:v>3.8316750000230968</c:v>
                      </c:pt>
                      <c:pt idx="193">
                        <c:v>3.8584699999773875</c:v>
                      </c:pt>
                      <c:pt idx="194">
                        <c:v>3.8765310000162572</c:v>
                      </c:pt>
                      <c:pt idx="195">
                        <c:v>3.9011620000237599</c:v>
                      </c:pt>
                      <c:pt idx="196">
                        <c:v>3.9168259999714792</c:v>
                      </c:pt>
                      <c:pt idx="197">
                        <c:v>3.9338310000021011</c:v>
                      </c:pt>
                      <c:pt idx="198">
                        <c:v>3.9567779999924824</c:v>
                      </c:pt>
                      <c:pt idx="199">
                        <c:v>3.9779159999452531</c:v>
                      </c:pt>
                      <c:pt idx="200">
                        <c:v>3.9979149999562651</c:v>
                      </c:pt>
                      <c:pt idx="201">
                        <c:v>4.0167750000255182</c:v>
                      </c:pt>
                      <c:pt idx="202">
                        <c:v>4.0324310000287369</c:v>
                      </c:pt>
                      <c:pt idx="203">
                        <c:v>4.0609699999913573</c:v>
                      </c:pt>
                      <c:pt idx="204">
                        <c:v>4.0788310000207275</c:v>
                      </c:pt>
                      <c:pt idx="205">
                        <c:v>4.0982830000575632</c:v>
                      </c:pt>
                      <c:pt idx="206">
                        <c:v>4.117435000021942</c:v>
                      </c:pt>
                      <c:pt idx="207">
                        <c:v>4.1376389999641106</c:v>
                      </c:pt>
                      <c:pt idx="208">
                        <c:v>4.1609389999648556</c:v>
                      </c:pt>
                      <c:pt idx="209">
                        <c:v>4.1806189999915659</c:v>
                      </c:pt>
                      <c:pt idx="210">
                        <c:v>4.1918849999783561</c:v>
                      </c:pt>
                      <c:pt idx="211">
                        <c:v>4.2195150000043213</c:v>
                      </c:pt>
                      <c:pt idx="212">
                        <c:v>4.2387109999544919</c:v>
                      </c:pt>
                      <c:pt idx="213">
                        <c:v>4.2538530000019819</c:v>
                      </c:pt>
                      <c:pt idx="214">
                        <c:v>4.2799090000335127</c:v>
                      </c:pt>
                      <c:pt idx="215">
                        <c:v>4.3002130000386387</c:v>
                      </c:pt>
                      <c:pt idx="216">
                        <c:v>4.3188670000527054</c:v>
                      </c:pt>
                      <c:pt idx="217">
                        <c:v>4.3393990000477061</c:v>
                      </c:pt>
                      <c:pt idx="218">
                        <c:v>4.3597229999722913</c:v>
                      </c:pt>
                      <c:pt idx="219">
                        <c:v>4.3796350000193343</c:v>
                      </c:pt>
                      <c:pt idx="220">
                        <c:v>4.4017689999891445</c:v>
                      </c:pt>
                      <c:pt idx="221">
                        <c:v>4.4201459999894723</c:v>
                      </c:pt>
                      <c:pt idx="222">
                        <c:v>4.4409740000264719</c:v>
                      </c:pt>
                      <c:pt idx="223">
                        <c:v>4.4558569999644533</c:v>
                      </c:pt>
                      <c:pt idx="224">
                        <c:v>4.4798370000207797</c:v>
                      </c:pt>
                      <c:pt idx="225">
                        <c:v>4.4971849999856204</c:v>
                      </c:pt>
                      <c:pt idx="226">
                        <c:v>4.5149039999814704</c:v>
                      </c:pt>
                      <c:pt idx="227">
                        <c:v>4.5362479999894276</c:v>
                      </c:pt>
                      <c:pt idx="228">
                        <c:v>4.5607280000112951</c:v>
                      </c:pt>
                      <c:pt idx="229">
                        <c:v>4.5755409999983385</c:v>
                      </c:pt>
                      <c:pt idx="230">
                        <c:v>4.6004220000468194</c:v>
                      </c:pt>
                      <c:pt idx="231">
                        <c:v>4.6171270000049844</c:v>
                      </c:pt>
                      <c:pt idx="232">
                        <c:v>4.6363140000030398</c:v>
                      </c:pt>
                      <c:pt idx="233">
                        <c:v>4.6604839999927208</c:v>
                      </c:pt>
                      <c:pt idx="234">
                        <c:v>4.6805640000384301</c:v>
                      </c:pt>
                      <c:pt idx="235">
                        <c:v>4.6960709999548271</c:v>
                      </c:pt>
                      <c:pt idx="236">
                        <c:v>4.7201290000230074</c:v>
                      </c:pt>
                      <c:pt idx="237">
                        <c:v>4.7367689999518916</c:v>
                      </c:pt>
                      <c:pt idx="238">
                        <c:v>4.7583550000563264</c:v>
                      </c:pt>
                      <c:pt idx="239">
                        <c:v>4.7792350000236183</c:v>
                      </c:pt>
                      <c:pt idx="240">
                        <c:v>4.7965029999613762</c:v>
                      </c:pt>
                      <c:pt idx="241">
                        <c:v>4.8187799999723211</c:v>
                      </c:pt>
                      <c:pt idx="242">
                        <c:v>4.8381079999962822</c:v>
                      </c:pt>
                      <c:pt idx="243">
                        <c:v>4.860850999946706</c:v>
                      </c:pt>
                      <c:pt idx="244">
                        <c:v>4.8770700000459328</c:v>
                      </c:pt>
                      <c:pt idx="245">
                        <c:v>4.8998679999494925</c:v>
                      </c:pt>
                      <c:pt idx="246">
                        <c:v>4.9182550000259653</c:v>
                      </c:pt>
                      <c:pt idx="247">
                        <c:v>4.9375709999585524</c:v>
                      </c:pt>
                      <c:pt idx="248">
                        <c:v>4.9575810000533238</c:v>
                      </c:pt>
                      <c:pt idx="249">
                        <c:v>4.9739599999738857</c:v>
                      </c:pt>
                      <c:pt idx="250">
                        <c:v>4.9985830000368878</c:v>
                      </c:pt>
                      <c:pt idx="251">
                        <c:v>5.020498999976553</c:v>
                      </c:pt>
                      <c:pt idx="252">
                        <c:v>5.0387859999900684</c:v>
                      </c:pt>
                      <c:pt idx="253">
                        <c:v>5.0586830000393093</c:v>
                      </c:pt>
                      <c:pt idx="254">
                        <c:v>5.0803170000435784</c:v>
                      </c:pt>
                      <c:pt idx="255">
                        <c:v>5.1003529999870807</c:v>
                      </c:pt>
                      <c:pt idx="256">
                        <c:v>5.1097049999516457</c:v>
                      </c:pt>
                      <c:pt idx="257">
                        <c:v>5.1333990000421181</c:v>
                      </c:pt>
                      <c:pt idx="258">
                        <c:v>5.1597980000078678</c:v>
                      </c:pt>
                      <c:pt idx="259">
                        <c:v>5.1796839999733493</c:v>
                      </c:pt>
                      <c:pt idx="260">
                        <c:v>5.1941120000556111</c:v>
                      </c:pt>
                      <c:pt idx="261">
                        <c:v>5.2189899999648333</c:v>
                      </c:pt>
                      <c:pt idx="262">
                        <c:v>5.239471000037156</c:v>
                      </c:pt>
                      <c:pt idx="263">
                        <c:v>5.2566489999881014</c:v>
                      </c:pt>
                      <c:pt idx="264">
                        <c:v>5.2799009999725968</c:v>
                      </c:pt>
                      <c:pt idx="265">
                        <c:v>5.2993809999898076</c:v>
                      </c:pt>
                      <c:pt idx="266">
                        <c:v>5.3168880000011995</c:v>
                      </c:pt>
                      <c:pt idx="267">
                        <c:v>5.3407260000240058</c:v>
                      </c:pt>
                      <c:pt idx="268">
                        <c:v>5.3601849999977276</c:v>
                      </c:pt>
                      <c:pt idx="269">
                        <c:v>5.3801209999946877</c:v>
                      </c:pt>
                      <c:pt idx="270">
                        <c:v>5.3987389999674633</c:v>
                      </c:pt>
                      <c:pt idx="271">
                        <c:v>5.4152930000564083</c:v>
                      </c:pt>
                      <c:pt idx="272">
                        <c:v>5.4407460000365973</c:v>
                      </c:pt>
                      <c:pt idx="273">
                        <c:v>5.4509710000129417</c:v>
                      </c:pt>
                      <c:pt idx="274">
                        <c:v>5.4810650000581518</c:v>
                      </c:pt>
                      <c:pt idx="275">
                        <c:v>5.4984560000011697</c:v>
                      </c:pt>
                      <c:pt idx="276">
                        <c:v>5.5163669999456033</c:v>
                      </c:pt>
                      <c:pt idx="277">
                        <c:v>5.5392909999936819</c:v>
                      </c:pt>
                      <c:pt idx="278">
                        <c:v>5.5568440000060946</c:v>
                      </c:pt>
                      <c:pt idx="279">
                        <c:v>5.573441999964416</c:v>
                      </c:pt>
                      <c:pt idx="280">
                        <c:v>5.600021000020206</c:v>
                      </c:pt>
                      <c:pt idx="281">
                        <c:v>5.6167040000436828</c:v>
                      </c:pt>
                      <c:pt idx="282">
                        <c:v>5.6382679999805987</c:v>
                      </c:pt>
                      <c:pt idx="283">
                        <c:v>5.6593009999487549</c:v>
                      </c:pt>
                      <c:pt idx="284">
                        <c:v>5.6794579999987036</c:v>
                      </c:pt>
                      <c:pt idx="285">
                        <c:v>5.6976209999993443</c:v>
                      </c:pt>
                      <c:pt idx="286">
                        <c:v>5.7127790000522509</c:v>
                      </c:pt>
                      <c:pt idx="287">
                        <c:v>5.7399809999624267</c:v>
                      </c:pt>
                      <c:pt idx="288">
                        <c:v>5.7601349999895319</c:v>
                      </c:pt>
                      <c:pt idx="289">
                        <c:v>5.7777220000280067</c:v>
                      </c:pt>
                      <c:pt idx="290">
                        <c:v>5.7992360000498593</c:v>
                      </c:pt>
                      <c:pt idx="291">
                        <c:v>5.8124590000370517</c:v>
                      </c:pt>
                      <c:pt idx="292">
                        <c:v>5.8373889999929816</c:v>
                      </c:pt>
                      <c:pt idx="293">
                        <c:v>5.8574700000463054</c:v>
                      </c:pt>
                      <c:pt idx="294">
                        <c:v>5.8795029999455437</c:v>
                      </c:pt>
                      <c:pt idx="295">
                        <c:v>5.8999240000266582</c:v>
                      </c:pt>
                      <c:pt idx="296">
                        <c:v>5.9179820000426844</c:v>
                      </c:pt>
                      <c:pt idx="297">
                        <c:v>5.9385479999473318</c:v>
                      </c:pt>
                      <c:pt idx="298">
                        <c:v>5.9598919999552891</c:v>
                      </c:pt>
                      <c:pt idx="299">
                        <c:v>5.9781189999775961</c:v>
                      </c:pt>
                      <c:pt idx="300">
                        <c:v>5.9979550000280142</c:v>
                      </c:pt>
                      <c:pt idx="301">
                        <c:v>6.0156369999749586</c:v>
                      </c:pt>
                      <c:pt idx="302">
                        <c:v>6.0387750000227243</c:v>
                      </c:pt>
                      <c:pt idx="303">
                        <c:v>6.0593309999676421</c:v>
                      </c:pt>
                      <c:pt idx="304">
                        <c:v>6.0795530000468716</c:v>
                      </c:pt>
                      <c:pt idx="305">
                        <c:v>6.1007570000365376</c:v>
                      </c:pt>
                      <c:pt idx="306">
                        <c:v>6.1151890000328422</c:v>
                      </c:pt>
                      <c:pt idx="307">
                        <c:v>6.1361190000316128</c:v>
                      </c:pt>
                      <c:pt idx="308">
                        <c:v>6.1547060000011697</c:v>
                      </c:pt>
                      <c:pt idx="309">
                        <c:v>6.1809420000063255</c:v>
                      </c:pt>
                      <c:pt idx="310">
                        <c:v>6.200453000026755</c:v>
                      </c:pt>
                      <c:pt idx="311">
                        <c:v>6.2197689999593422</c:v>
                      </c:pt>
                      <c:pt idx="312">
                        <c:v>6.2349519999697804</c:v>
                      </c:pt>
                      <c:pt idx="313">
                        <c:v>6.2507710000500083</c:v>
                      </c:pt>
                      <c:pt idx="314">
                        <c:v>6.2799880000529811</c:v>
                      </c:pt>
                      <c:pt idx="315">
                        <c:v>6.2969730000477284</c:v>
                      </c:pt>
                      <c:pt idx="316">
                        <c:v>6.3155729999998584</c:v>
                      </c:pt>
                      <c:pt idx="317">
                        <c:v>6.3354599999729544</c:v>
                      </c:pt>
                      <c:pt idx="318">
                        <c:v>6.3610340000595897</c:v>
                      </c:pt>
                      <c:pt idx="319">
                        <c:v>6.3804719999898225</c:v>
                      </c:pt>
                      <c:pt idx="320">
                        <c:v>6.4010420000413433</c:v>
                      </c:pt>
                      <c:pt idx="321">
                        <c:v>6.42107899999246</c:v>
                      </c:pt>
                      <c:pt idx="322">
                        <c:v>6.4373700000578538</c:v>
                      </c:pt>
                      <c:pt idx="323">
                        <c:v>6.4567970000207424</c:v>
                      </c:pt>
                      <c:pt idx="324">
                        <c:v>6.4771559999790043</c:v>
                      </c:pt>
                      <c:pt idx="325">
                        <c:v>6.4933050000108778</c:v>
                      </c:pt>
                      <c:pt idx="326">
                        <c:v>6.5176910000154749</c:v>
                      </c:pt>
                      <c:pt idx="327">
                        <c:v>6.5365839999867603</c:v>
                      </c:pt>
                      <c:pt idx="328">
                        <c:v>6.5573830000357702</c:v>
                      </c:pt>
                      <c:pt idx="329">
                        <c:v>6.5778799999970943</c:v>
                      </c:pt>
                      <c:pt idx="330">
                        <c:v>6.5993220000527799</c:v>
                      </c:pt>
                      <c:pt idx="331">
                        <c:v>6.6187879999633878</c:v>
                      </c:pt>
                      <c:pt idx="332">
                        <c:v>6.6401580000529066</c:v>
                      </c:pt>
                      <c:pt idx="333">
                        <c:v>6.6578679999802262</c:v>
                      </c:pt>
                      <c:pt idx="334">
                        <c:v>6.679046000004746</c:v>
                      </c:pt>
                      <c:pt idx="335">
                        <c:v>6.6974209999898449</c:v>
                      </c:pt>
                      <c:pt idx="336">
                        <c:v>6.7192130000330508</c:v>
                      </c:pt>
                      <c:pt idx="337">
                        <c:v>6.7390809999778867</c:v>
                      </c:pt>
                      <c:pt idx="338">
                        <c:v>6.7588580000447109</c:v>
                      </c:pt>
                      <c:pt idx="339">
                        <c:v>6.7783060000510886</c:v>
                      </c:pt>
                      <c:pt idx="340">
                        <c:v>6.8008909999625757</c:v>
                      </c:pt>
                      <c:pt idx="341">
                        <c:v>6.8132469999836758</c:v>
                      </c:pt>
                      <c:pt idx="342">
                        <c:v>6.8337850000243634</c:v>
                      </c:pt>
                      <c:pt idx="343">
                        <c:v>6.8565670000389218</c:v>
                      </c:pt>
                      <c:pt idx="344">
                        <c:v>6.8832979999715462</c:v>
                      </c:pt>
                      <c:pt idx="345">
                        <c:v>6.8969959999667481</c:v>
                      </c:pt>
                      <c:pt idx="346">
                        <c:v>6.9180369999958202</c:v>
                      </c:pt>
                      <c:pt idx="347">
                        <c:v>6.9392089999746531</c:v>
                      </c:pt>
                      <c:pt idx="348">
                        <c:v>6.9594470000592992</c:v>
                      </c:pt>
                      <c:pt idx="349">
                        <c:v>6.9790430000284687</c:v>
                      </c:pt>
                      <c:pt idx="350">
                        <c:v>6.9976709999609739</c:v>
                      </c:pt>
                      <c:pt idx="351">
                        <c:v>7.0195610000519082</c:v>
                      </c:pt>
                      <c:pt idx="352">
                        <c:v>7.0393919999478385</c:v>
                      </c:pt>
                      <c:pt idx="353">
                        <c:v>7.0502090000081807</c:v>
                      </c:pt>
                      <c:pt idx="354">
                        <c:v>7.0795399999478832</c:v>
                      </c:pt>
                      <c:pt idx="355">
                        <c:v>7.0999120000051335</c:v>
                      </c:pt>
                      <c:pt idx="356">
                        <c:v>7.1177560000214726</c:v>
                      </c:pt>
                      <c:pt idx="357">
                        <c:v>7.1405690000392497</c:v>
                      </c:pt>
                      <c:pt idx="358">
                        <c:v>7.1560270000481978</c:v>
                      </c:pt>
                      <c:pt idx="359">
                        <c:v>7.1759280000114813</c:v>
                      </c:pt>
                      <c:pt idx="360">
                        <c:v>7.1992160000372678</c:v>
                      </c:pt>
                      <c:pt idx="361">
                        <c:v>7.2153410000028089</c:v>
                      </c:pt>
                      <c:pt idx="362">
                        <c:v>7.2405819999985397</c:v>
                      </c:pt>
                      <c:pt idx="363">
                        <c:v>7.2567500000586733</c:v>
                      </c:pt>
                      <c:pt idx="364">
                        <c:v>7.2824239999754354</c:v>
                      </c:pt>
                      <c:pt idx="365">
                        <c:v>7.2965150000527501</c:v>
                      </c:pt>
                      <c:pt idx="366">
                        <c:v>7.3208909999812022</c:v>
                      </c:pt>
                      <c:pt idx="367">
                        <c:v>7.3357710000127554</c:v>
                      </c:pt>
                      <c:pt idx="368">
                        <c:v>7.3521279999986291</c:v>
                      </c:pt>
                      <c:pt idx="369">
                        <c:v>7.3783330000005662</c:v>
                      </c:pt>
                      <c:pt idx="370">
                        <c:v>7.396870999946259</c:v>
                      </c:pt>
                      <c:pt idx="371">
                        <c:v>7.4204690000042319</c:v>
                      </c:pt>
                      <c:pt idx="372">
                        <c:v>7.4365759999491274</c:v>
                      </c:pt>
                      <c:pt idx="373">
                        <c:v>7.4569469999987632</c:v>
                      </c:pt>
                      <c:pt idx="374">
                        <c:v>7.480995999998413</c:v>
                      </c:pt>
                      <c:pt idx="375">
                        <c:v>7.4981279999483377</c:v>
                      </c:pt>
                      <c:pt idx="376">
                        <c:v>7.5166810000082478</c:v>
                      </c:pt>
                      <c:pt idx="377">
                        <c:v>7.5380819999845698</c:v>
                      </c:pt>
                      <c:pt idx="378">
                        <c:v>7.5604440000606701</c:v>
                      </c:pt>
                      <c:pt idx="379">
                        <c:v>7.577424000017345</c:v>
                      </c:pt>
                      <c:pt idx="380">
                        <c:v>7.5974029999924824</c:v>
                      </c:pt>
                      <c:pt idx="381">
                        <c:v>7.618030000012368</c:v>
                      </c:pt>
                      <c:pt idx="382">
                        <c:v>7.6398220000555739</c:v>
                      </c:pt>
                      <c:pt idx="383">
                        <c:v>7.6593720000237226</c:v>
                      </c:pt>
                      <c:pt idx="384">
                        <c:v>7.6802479999605566</c:v>
                      </c:pt>
                      <c:pt idx="385">
                        <c:v>7.6985270000295714</c:v>
                      </c:pt>
                      <c:pt idx="386">
                        <c:v>7.7202119999565184</c:v>
                      </c:pt>
                      <c:pt idx="387">
                        <c:v>7.736648999969475</c:v>
                      </c:pt>
                      <c:pt idx="388">
                        <c:v>7.753599000046961</c:v>
                      </c:pt>
                      <c:pt idx="389">
                        <c:v>7.7812139999587089</c:v>
                      </c:pt>
                      <c:pt idx="390">
                        <c:v>7.7996030000504106</c:v>
                      </c:pt>
                      <c:pt idx="391">
                        <c:v>7.8198789999587461</c:v>
                      </c:pt>
                      <c:pt idx="392">
                        <c:v>7.8341840000357479</c:v>
                      </c:pt>
                      <c:pt idx="393">
                        <c:v>7.8592339999740943</c:v>
                      </c:pt>
                      <c:pt idx="394">
                        <c:v>7.8805690000299364</c:v>
                      </c:pt>
                      <c:pt idx="395">
                        <c:v>7.9004839999834076</c:v>
                      </c:pt>
                      <c:pt idx="396">
                        <c:v>7.919376999954693</c:v>
                      </c:pt>
                      <c:pt idx="397">
                        <c:v>7.9397520000347868</c:v>
                      </c:pt>
                      <c:pt idx="398">
                        <c:v>7.9580640000058338</c:v>
                      </c:pt>
                      <c:pt idx="399">
                        <c:v>7.9751369999721646</c:v>
                      </c:pt>
                      <c:pt idx="400">
                        <c:v>7.9994599999627098</c:v>
                      </c:pt>
                      <c:pt idx="401">
                        <c:v>8.0199090000241995</c:v>
                      </c:pt>
                      <c:pt idx="402">
                        <c:v>8.0406070000026375</c:v>
                      </c:pt>
                      <c:pt idx="403">
                        <c:v>8.0615299999481067</c:v>
                      </c:pt>
                      <c:pt idx="404">
                        <c:v>8.0777839999645948</c:v>
                      </c:pt>
                      <c:pt idx="405">
                        <c:v>8.098225999972783</c:v>
                      </c:pt>
                      <c:pt idx="406">
                        <c:v>8.1155159999616444</c:v>
                      </c:pt>
                      <c:pt idx="407">
                        <c:v>8.1409680000506341</c:v>
                      </c:pt>
                      <c:pt idx="408">
                        <c:v>8.1584980000043288</c:v>
                      </c:pt>
                      <c:pt idx="409">
                        <c:v>8.1808179999934509</c:v>
                      </c:pt>
                      <c:pt idx="410">
                        <c:v>8.1966209999518469</c:v>
                      </c:pt>
                      <c:pt idx="411">
                        <c:v>8.2160989999538288</c:v>
                      </c:pt>
                      <c:pt idx="412">
                        <c:v>8.238855000003241</c:v>
                      </c:pt>
                      <c:pt idx="413">
                        <c:v>8.2574859999585897</c:v>
                      </c:pt>
                      <c:pt idx="414">
                        <c:v>8.2775039999978617</c:v>
                      </c:pt>
                      <c:pt idx="415">
                        <c:v>8.2980400000233203</c:v>
                      </c:pt>
                      <c:pt idx="416">
                        <c:v>8.3172110000159591</c:v>
                      </c:pt>
                      <c:pt idx="417">
                        <c:v>8.340059999958612</c:v>
                      </c:pt>
                      <c:pt idx="418">
                        <c:v>8.3574500000104308</c:v>
                      </c:pt>
                      <c:pt idx="419">
                        <c:v>8.37621300003957</c:v>
                      </c:pt>
                      <c:pt idx="420">
                        <c:v>8.3990550000453368</c:v>
                      </c:pt>
                      <c:pt idx="421">
                        <c:v>8.4175340000074357</c:v>
                      </c:pt>
                      <c:pt idx="422">
                        <c:v>8.4379839999601245</c:v>
                      </c:pt>
                      <c:pt idx="423">
                        <c:v>8.4603679999709129</c:v>
                      </c:pt>
                      <c:pt idx="424">
                        <c:v>8.479719000053592</c:v>
                      </c:pt>
                      <c:pt idx="425">
                        <c:v>8.5004819999448955</c:v>
                      </c:pt>
                      <c:pt idx="426">
                        <c:v>8.5196310000028461</c:v>
                      </c:pt>
                      <c:pt idx="427">
                        <c:v>8.533943000016734</c:v>
                      </c:pt>
                      <c:pt idx="428">
                        <c:v>8.5603780000237748</c:v>
                      </c:pt>
                      <c:pt idx="429">
                        <c:v>8.578235000022687</c:v>
                      </c:pt>
                      <c:pt idx="430">
                        <c:v>8.5990890000248328</c:v>
                      </c:pt>
                      <c:pt idx="431">
                        <c:v>8.6184839999768883</c:v>
                      </c:pt>
                      <c:pt idx="432">
                        <c:v>8.63903299998492</c:v>
                      </c:pt>
                      <c:pt idx="433">
                        <c:v>8.6596999999601394</c:v>
                      </c:pt>
                      <c:pt idx="434">
                        <c:v>8.680547000025399</c:v>
                      </c:pt>
                      <c:pt idx="435">
                        <c:v>8.6991060000145808</c:v>
                      </c:pt>
                      <c:pt idx="436">
                        <c:v>8.7199509999481961</c:v>
                      </c:pt>
                      <c:pt idx="437">
                        <c:v>8.7393050000537187</c:v>
                      </c:pt>
                      <c:pt idx="438">
                        <c:v>8.7594459999818355</c:v>
                      </c:pt>
                      <c:pt idx="439">
                        <c:v>8.7795390000101179</c:v>
                      </c:pt>
                      <c:pt idx="440">
                        <c:v>8.8006270000478253</c:v>
                      </c:pt>
                      <c:pt idx="441">
                        <c:v>8.8213789999717847</c:v>
                      </c:pt>
                      <c:pt idx="442">
                        <c:v>8.8396039999788627</c:v>
                      </c:pt>
                      <c:pt idx="443">
                        <c:v>8.8607130000600591</c:v>
                      </c:pt>
                      <c:pt idx="444">
                        <c:v>8.87579600000754</c:v>
                      </c:pt>
                      <c:pt idx="445">
                        <c:v>8.8961089999647811</c:v>
                      </c:pt>
                      <c:pt idx="446">
                        <c:v>8.9201990000437945</c:v>
                      </c:pt>
                      <c:pt idx="447">
                        <c:v>8.9365750000579283</c:v>
                      </c:pt>
                      <c:pt idx="448">
                        <c:v>8.9632879999699071</c:v>
                      </c:pt>
                      <c:pt idx="449">
                        <c:v>8.980582999996841</c:v>
                      </c:pt>
                      <c:pt idx="450">
                        <c:v>9.0007060000207275</c:v>
                      </c:pt>
                      <c:pt idx="451">
                        <c:v>9.0176869999850169</c:v>
                      </c:pt>
                      <c:pt idx="452">
                        <c:v>9.0407750000013039</c:v>
                      </c:pt>
                      <c:pt idx="453">
                        <c:v>9.0583900000201538</c:v>
                      </c:pt>
                      <c:pt idx="454">
                        <c:v>9.0776060000061989</c:v>
                      </c:pt>
                      <c:pt idx="455">
                        <c:v>9.0970710000256076</c:v>
                      </c:pt>
                      <c:pt idx="456">
                        <c:v>9.1199849999975413</c:v>
                      </c:pt>
                      <c:pt idx="457">
                        <c:v>9.1255959999980405</c:v>
                      </c:pt>
                      <c:pt idx="458">
                        <c:v>9.159233000013046</c:v>
                      </c:pt>
                      <c:pt idx="459">
                        <c:v>9.1816790000302717</c:v>
                      </c:pt>
                      <c:pt idx="460">
                        <c:v>9.1966470000334084</c:v>
                      </c:pt>
                      <c:pt idx="461">
                        <c:v>9.2181949999649078</c:v>
                      </c:pt>
                      <c:pt idx="462">
                        <c:v>9.2368290000595152</c:v>
                      </c:pt>
                      <c:pt idx="463">
                        <c:v>9.2570800000103191</c:v>
                      </c:pt>
                      <c:pt idx="464">
                        <c:v>9.2808590000495315</c:v>
                      </c:pt>
                      <c:pt idx="465">
                        <c:v>9.2985030000563711</c:v>
                      </c:pt>
                      <c:pt idx="466">
                        <c:v>9.3194000000366941</c:v>
                      </c:pt>
                      <c:pt idx="467">
                        <c:v>9.3404840000439435</c:v>
                      </c:pt>
                      <c:pt idx="468">
                        <c:v>9.3573140000225976</c:v>
                      </c:pt>
                      <c:pt idx="469">
                        <c:v>9.3796180000063032</c:v>
                      </c:pt>
                      <c:pt idx="470">
                        <c:v>9.3993270000210032</c:v>
                      </c:pt>
                      <c:pt idx="471">
                        <c:v>9.4204100000206381</c:v>
                      </c:pt>
                      <c:pt idx="472">
                        <c:v>9.4395129999611527</c:v>
                      </c:pt>
                      <c:pt idx="473">
                        <c:v>9.4620819999836385</c:v>
                      </c:pt>
                      <c:pt idx="474">
                        <c:v>9.4798090000404045</c:v>
                      </c:pt>
                      <c:pt idx="475">
                        <c:v>9.500603000051342</c:v>
                      </c:pt>
                      <c:pt idx="476">
                        <c:v>9.5165890000062063</c:v>
                      </c:pt>
                      <c:pt idx="477">
                        <c:v>9.5385089999763295</c:v>
                      </c:pt>
                      <c:pt idx="478">
                        <c:v>9.5598920000484213</c:v>
                      </c:pt>
                      <c:pt idx="479">
                        <c:v>9.5771510000340641</c:v>
                      </c:pt>
                      <c:pt idx="480">
                        <c:v>9.5990870000096038</c:v>
                      </c:pt>
                      <c:pt idx="481">
                        <c:v>9.619107999955304</c:v>
                      </c:pt>
                      <c:pt idx="482">
                        <c:v>9.6445979999843985</c:v>
                      </c:pt>
                      <c:pt idx="483">
                        <c:v>9.6600570000009611</c:v>
                      </c:pt>
                      <c:pt idx="484">
                        <c:v>9.6796590000158176</c:v>
                      </c:pt>
                      <c:pt idx="485">
                        <c:v>9.700520999962464</c:v>
                      </c:pt>
                      <c:pt idx="486">
                        <c:v>9.7155359999742359</c:v>
                      </c:pt>
                      <c:pt idx="487">
                        <c:v>9.7402770000044256</c:v>
                      </c:pt>
                      <c:pt idx="488">
                        <c:v>9.7500330000184476</c:v>
                      </c:pt>
                      <c:pt idx="489">
                        <c:v>9.7760130000533536</c:v>
                      </c:pt>
                      <c:pt idx="490">
                        <c:v>9.7952270000241697</c:v>
                      </c:pt>
                      <c:pt idx="491">
                        <c:v>9.8152919999556616</c:v>
                      </c:pt>
                      <c:pt idx="492">
                        <c:v>9.8409669999964535</c:v>
                      </c:pt>
                      <c:pt idx="493">
                        <c:v>9.8566629999550059</c:v>
                      </c:pt>
                      <c:pt idx="494">
                        <c:v>9.8814009999623522</c:v>
                      </c:pt>
                      <c:pt idx="495">
                        <c:v>9.8957540000556037</c:v>
                      </c:pt>
                      <c:pt idx="496">
                        <c:v>9.9200910000363365</c:v>
                      </c:pt>
                      <c:pt idx="497">
                        <c:v>9.9365870000328869</c:v>
                      </c:pt>
                      <c:pt idx="498">
                        <c:v>9.9577740000095218</c:v>
                      </c:pt>
                      <c:pt idx="499">
                        <c:v>9.977292999974452</c:v>
                      </c:pt>
                      <c:pt idx="500">
                        <c:v>9.9994579999474809</c:v>
                      </c:pt>
                      <c:pt idx="501">
                        <c:v>10.01670399995055</c:v>
                      </c:pt>
                      <c:pt idx="502">
                        <c:v>10.039923000033014</c:v>
                      </c:pt>
                      <c:pt idx="503">
                        <c:v>10.060375000000931</c:v>
                      </c:pt>
                      <c:pt idx="504">
                        <c:v>10.077722999965772</c:v>
                      </c:pt>
                      <c:pt idx="505">
                        <c:v>10.097316000028513</c:v>
                      </c:pt>
                      <c:pt idx="506">
                        <c:v>10.119221000000834</c:v>
                      </c:pt>
                      <c:pt idx="507">
                        <c:v>10.137963999994099</c:v>
                      </c:pt>
                      <c:pt idx="508">
                        <c:v>10.157314999960363</c:v>
                      </c:pt>
                      <c:pt idx="509">
                        <c:v>10.174873000010848</c:v>
                      </c:pt>
                      <c:pt idx="510">
                        <c:v>10.199563000001945</c:v>
                      </c:pt>
                      <c:pt idx="511">
                        <c:v>10.219870000029914</c:v>
                      </c:pt>
                      <c:pt idx="512">
                        <c:v>10.239966999972239</c:v>
                      </c:pt>
                      <c:pt idx="513">
                        <c:v>10.259353999979794</c:v>
                      </c:pt>
                      <c:pt idx="514">
                        <c:v>10.278371999971569</c:v>
                      </c:pt>
                      <c:pt idx="515">
                        <c:v>10.298110999981873</c:v>
                      </c:pt>
                      <c:pt idx="516">
                        <c:v>10.313628999982029</c:v>
                      </c:pt>
                      <c:pt idx="517">
                        <c:v>10.339198000030592</c:v>
                      </c:pt>
                      <c:pt idx="518">
                        <c:v>10.358756999950856</c:v>
                      </c:pt>
                      <c:pt idx="519">
                        <c:v>10.378777000005357</c:v>
                      </c:pt>
                      <c:pt idx="520">
                        <c:v>10.390427000005729</c:v>
                      </c:pt>
                      <c:pt idx="521">
                        <c:v>10.420910999993794</c:v>
                      </c:pt>
                      <c:pt idx="522">
                        <c:v>10.439847000059672</c:v>
                      </c:pt>
                      <c:pt idx="523">
                        <c:v>10.459666999988258</c:v>
                      </c:pt>
                      <c:pt idx="524">
                        <c:v>10.476400000043213</c:v>
                      </c:pt>
                      <c:pt idx="525">
                        <c:v>10.498046000022441</c:v>
                      </c:pt>
                      <c:pt idx="526">
                        <c:v>10.51925500005018</c:v>
                      </c:pt>
                      <c:pt idx="527">
                        <c:v>10.534388000029139</c:v>
                      </c:pt>
                      <c:pt idx="528">
                        <c:v>10.559767000027932</c:v>
                      </c:pt>
                      <c:pt idx="529">
                        <c:v>10.579802999971434</c:v>
                      </c:pt>
                      <c:pt idx="530">
                        <c:v>10.599821000010706</c:v>
                      </c:pt>
                      <c:pt idx="531">
                        <c:v>10.620945999980904</c:v>
                      </c:pt>
                      <c:pt idx="532">
                        <c:v>10.636505999951623</c:v>
                      </c:pt>
                      <c:pt idx="533">
                        <c:v>10.660448999959044</c:v>
                      </c:pt>
                      <c:pt idx="534">
                        <c:v>10.680596000049263</c:v>
                      </c:pt>
                      <c:pt idx="535">
                        <c:v>10.695705999969505</c:v>
                      </c:pt>
                      <c:pt idx="536">
                        <c:v>10.716191999963485</c:v>
                      </c:pt>
                      <c:pt idx="537">
                        <c:v>10.737490999978036</c:v>
                      </c:pt>
                      <c:pt idx="538">
                        <c:v>10.760299999965355</c:v>
                      </c:pt>
                      <c:pt idx="539">
                        <c:v>10.775747000006959</c:v>
                      </c:pt>
                      <c:pt idx="540">
                        <c:v>10.796753000002354</c:v>
                      </c:pt>
                      <c:pt idx="541">
                        <c:v>10.817721999948844</c:v>
                      </c:pt>
                      <c:pt idx="542">
                        <c:v>10.839033000054769</c:v>
                      </c:pt>
                      <c:pt idx="543">
                        <c:v>10.856748000020161</c:v>
                      </c:pt>
                      <c:pt idx="544">
                        <c:v>10.875146999955177</c:v>
                      </c:pt>
                      <c:pt idx="545">
                        <c:v>10.898378000012599</c:v>
                      </c:pt>
                      <c:pt idx="546">
                        <c:v>10.913577000028454</c:v>
                      </c:pt>
                      <c:pt idx="547">
                        <c:v>10.938708000001498</c:v>
                      </c:pt>
                      <c:pt idx="548">
                        <c:v>10.957601999980398</c:v>
                      </c:pt>
                      <c:pt idx="549">
                        <c:v>10.977610999951139</c:v>
                      </c:pt>
                      <c:pt idx="550">
                        <c:v>10.997009000042453</c:v>
                      </c:pt>
                      <c:pt idx="551">
                        <c:v>11.019544000038877</c:v>
                      </c:pt>
                      <c:pt idx="552">
                        <c:v>11.039498000056483</c:v>
                      </c:pt>
                      <c:pt idx="553">
                        <c:v>11.06112700002268</c:v>
                      </c:pt>
                      <c:pt idx="554">
                        <c:v>11.079026999999769</c:v>
                      </c:pt>
                      <c:pt idx="555">
                        <c:v>11.099615999963135</c:v>
                      </c:pt>
                      <c:pt idx="556">
                        <c:v>11.117971000028774</c:v>
                      </c:pt>
                      <c:pt idx="557">
                        <c:v>11.1394020000007</c:v>
                      </c:pt>
                      <c:pt idx="558">
                        <c:v>11.159804000053555</c:v>
                      </c:pt>
                      <c:pt idx="559">
                        <c:v>11.178700000047684</c:v>
                      </c:pt>
                      <c:pt idx="560">
                        <c:v>11.198260999983177</c:v>
                      </c:pt>
                      <c:pt idx="561">
                        <c:v>11.218693000031635</c:v>
                      </c:pt>
                      <c:pt idx="562">
                        <c:v>11.240330000058748</c:v>
                      </c:pt>
                      <c:pt idx="563">
                        <c:v>11.259034999995492</c:v>
                      </c:pt>
                      <c:pt idx="564">
                        <c:v>11.27877700002864</c:v>
                      </c:pt>
                      <c:pt idx="565">
                        <c:v>11.300688000046648</c:v>
                      </c:pt>
                      <c:pt idx="566">
                        <c:v>11.319882999989204</c:v>
                      </c:pt>
                      <c:pt idx="567">
                        <c:v>11.339454000000842</c:v>
                      </c:pt>
                      <c:pt idx="568">
                        <c:v>11.35428700002376</c:v>
                      </c:pt>
                      <c:pt idx="569">
                        <c:v>11.378375999978743</c:v>
                      </c:pt>
                      <c:pt idx="570">
                        <c:v>11.396765999961644</c:v>
                      </c:pt>
                      <c:pt idx="571">
                        <c:v>11.419754000031389</c:v>
                      </c:pt>
                      <c:pt idx="572">
                        <c:v>11.439342000056058</c:v>
                      </c:pt>
                      <c:pt idx="573">
                        <c:v>11.456150999991223</c:v>
                      </c:pt>
                      <c:pt idx="574">
                        <c:v>11.479697000002488</c:v>
                      </c:pt>
                      <c:pt idx="575">
                        <c:v>11.50039800000377</c:v>
                      </c:pt>
                      <c:pt idx="576">
                        <c:v>11.515598000027239</c:v>
                      </c:pt>
                      <c:pt idx="577">
                        <c:v>11.540806000004523</c:v>
                      </c:pt>
                      <c:pt idx="578">
                        <c:v>11.556087999953888</c:v>
                      </c:pt>
                      <c:pt idx="579">
                        <c:v>11.577864999999292</c:v>
                      </c:pt>
                      <c:pt idx="580">
                        <c:v>11.601599000045098</c:v>
                      </c:pt>
                      <c:pt idx="581">
                        <c:v>11.616522999946028</c:v>
                      </c:pt>
                      <c:pt idx="582">
                        <c:v>11.640698999981396</c:v>
                      </c:pt>
                      <c:pt idx="583">
                        <c:v>11.661321999970824</c:v>
                      </c:pt>
                      <c:pt idx="584">
                        <c:v>11.676427999977022</c:v>
                      </c:pt>
                      <c:pt idx="585">
                        <c:v>11.697061000042595</c:v>
                      </c:pt>
                      <c:pt idx="586">
                        <c:v>11.718111000023782</c:v>
                      </c:pt>
                      <c:pt idx="587">
                        <c:v>11.736631999956444</c:v>
                      </c:pt>
                      <c:pt idx="588">
                        <c:v>11.756826999946497</c:v>
                      </c:pt>
                      <c:pt idx="589">
                        <c:v>11.778974000015296</c:v>
                      </c:pt>
                      <c:pt idx="590">
                        <c:v>11.797372000059113</c:v>
                      </c:pt>
                      <c:pt idx="591">
                        <c:v>11.81868799997028</c:v>
                      </c:pt>
                      <c:pt idx="592">
                        <c:v>11.838071999954991</c:v>
                      </c:pt>
                      <c:pt idx="593">
                        <c:v>11.857008000020869</c:v>
                      </c:pt>
                      <c:pt idx="594">
                        <c:v>11.877687999978662</c:v>
                      </c:pt>
                      <c:pt idx="595">
                        <c:v>11.897439999971539</c:v>
                      </c:pt>
                      <c:pt idx="596">
                        <c:v>11.916213999968022</c:v>
                      </c:pt>
                      <c:pt idx="597">
                        <c:v>11.937914000009187</c:v>
                      </c:pt>
                      <c:pt idx="598">
                        <c:v>11.959724999964237</c:v>
                      </c:pt>
                      <c:pt idx="599">
                        <c:v>11.974500000011176</c:v>
                      </c:pt>
                      <c:pt idx="600">
                        <c:v>11.99824800004717</c:v>
                      </c:pt>
                      <c:pt idx="601">
                        <c:v>12.020645000040531</c:v>
                      </c:pt>
                      <c:pt idx="602">
                        <c:v>12.043259999947622</c:v>
                      </c:pt>
                      <c:pt idx="603">
                        <c:v>12.05533700005617</c:v>
                      </c:pt>
                      <c:pt idx="604">
                        <c:v>12.07939400000032</c:v>
                      </c:pt>
                      <c:pt idx="605">
                        <c:v>12.098935000016354</c:v>
                      </c:pt>
                      <c:pt idx="606">
                        <c:v>12.119303000043146</c:v>
                      </c:pt>
                      <c:pt idx="607">
                        <c:v>12.139199999975972</c:v>
                      </c:pt>
                      <c:pt idx="608">
                        <c:v>12.1603340000147</c:v>
                      </c:pt>
                      <c:pt idx="609">
                        <c:v>12.174230000004172</c:v>
                      </c:pt>
                      <c:pt idx="610">
                        <c:v>12.198280000011437</c:v>
                      </c:pt>
                      <c:pt idx="611">
                        <c:v>12.207722999970429</c:v>
                      </c:pt>
                      <c:pt idx="612">
                        <c:v>13.22004799998831</c:v>
                      </c:pt>
                      <c:pt idx="613">
                        <c:v>13.24011699995026</c:v>
                      </c:pt>
                      <c:pt idx="614">
                        <c:v>13.257121999980882</c:v>
                      </c:pt>
                      <c:pt idx="615">
                        <c:v>13.275652999989688</c:v>
                      </c:pt>
                      <c:pt idx="616">
                        <c:v>13.298133000032976</c:v>
                      </c:pt>
                      <c:pt idx="617">
                        <c:v>13.319132999982685</c:v>
                      </c:pt>
                      <c:pt idx="618">
                        <c:v>13.335878000012599</c:v>
                      </c:pt>
                      <c:pt idx="619">
                        <c:v>13.357037000008859</c:v>
                      </c:pt>
                      <c:pt idx="620">
                        <c:v>13.376021999982186</c:v>
                      </c:pt>
                      <c:pt idx="621">
                        <c:v>13.397098000044934</c:v>
                      </c:pt>
                      <c:pt idx="622">
                        <c:v>13.418146000010893</c:v>
                      </c:pt>
                      <c:pt idx="623">
                        <c:v>13.43653299997095</c:v>
                      </c:pt>
                      <c:pt idx="624">
                        <c:v>13.453209000057541</c:v>
                      </c:pt>
                      <c:pt idx="625">
                        <c:v>13.476950000040233</c:v>
                      </c:pt>
                      <c:pt idx="626">
                        <c:v>13.500144000048749</c:v>
                      </c:pt>
                      <c:pt idx="627">
                        <c:v>13.519515000050887</c:v>
                      </c:pt>
                      <c:pt idx="628">
                        <c:v>13.538922999985516</c:v>
                      </c:pt>
                      <c:pt idx="629">
                        <c:v>13.558486000052653</c:v>
                      </c:pt>
                      <c:pt idx="630">
                        <c:v>13.575662999995984</c:v>
                      </c:pt>
                      <c:pt idx="631">
                        <c:v>13.598042999976315</c:v>
                      </c:pt>
                      <c:pt idx="632">
                        <c:v>13.618756999960169</c:v>
                      </c:pt>
                      <c:pt idx="633">
                        <c:v>13.637269000057131</c:v>
                      </c:pt>
                      <c:pt idx="634">
                        <c:v>13.662229000008665</c:v>
                      </c:pt>
                      <c:pt idx="635">
                        <c:v>13.677821999997832</c:v>
                      </c:pt>
                      <c:pt idx="636">
                        <c:v>13.699972999980673</c:v>
                      </c:pt>
                      <c:pt idx="637">
                        <c:v>13.718635999946855</c:v>
                      </c:pt>
                      <c:pt idx="638">
                        <c:v>13.739010000019334</c:v>
                      </c:pt>
                      <c:pt idx="639">
                        <c:v>13.758065999951214</c:v>
                      </c:pt>
                      <c:pt idx="640">
                        <c:v>13.778072000015527</c:v>
                      </c:pt>
                      <c:pt idx="641">
                        <c:v>13.800885000033304</c:v>
                      </c:pt>
                      <c:pt idx="642">
                        <c:v>13.81836499995552</c:v>
                      </c:pt>
                      <c:pt idx="643">
                        <c:v>13.83857599995099</c:v>
                      </c:pt>
                      <c:pt idx="644">
                        <c:v>13.860917999991216</c:v>
                      </c:pt>
                      <c:pt idx="645">
                        <c:v>13.882851999951527</c:v>
                      </c:pt>
                      <c:pt idx="646">
                        <c:v>13.893901000032201</c:v>
                      </c:pt>
                      <c:pt idx="647">
                        <c:v>13.919747999985702</c:v>
                      </c:pt>
                      <c:pt idx="648">
                        <c:v>13.941151999984868</c:v>
                      </c:pt>
                      <c:pt idx="649">
                        <c:v>13.960019999998622</c:v>
                      </c:pt>
                      <c:pt idx="650">
                        <c:v>13.979615999967791</c:v>
                      </c:pt>
                      <c:pt idx="651">
                        <c:v>13.996159999980591</c:v>
                      </c:pt>
                      <c:pt idx="652">
                        <c:v>14.014455999946222</c:v>
                      </c:pt>
                      <c:pt idx="653">
                        <c:v>14.034763999981806</c:v>
                      </c:pt>
                      <c:pt idx="654">
                        <c:v>14.059989999979734</c:v>
                      </c:pt>
                      <c:pt idx="655">
                        <c:v>14.080242000054568</c:v>
                      </c:pt>
                      <c:pt idx="656">
                        <c:v>14.096809000009671</c:v>
                      </c:pt>
                      <c:pt idx="657">
                        <c:v>14.115546999964863</c:v>
                      </c:pt>
                      <c:pt idx="658">
                        <c:v>14.138761000009254</c:v>
                      </c:pt>
                      <c:pt idx="659">
                        <c:v>14.159331000060774</c:v>
                      </c:pt>
                      <c:pt idx="660">
                        <c:v>14.179967000032775</c:v>
                      </c:pt>
                      <c:pt idx="661">
                        <c:v>14.198669999954291</c:v>
                      </c:pt>
                      <c:pt idx="662">
                        <c:v>14.216108000022359</c:v>
                      </c:pt>
                      <c:pt idx="663">
                        <c:v>14.237989000044763</c:v>
                      </c:pt>
                      <c:pt idx="664">
                        <c:v>14.258068999974057</c:v>
                      </c:pt>
                      <c:pt idx="665">
                        <c:v>14.261306999949738</c:v>
                      </c:pt>
                      <c:pt idx="666">
                        <c:v>14.288960000034422</c:v>
                      </c:pt>
                      <c:pt idx="667">
                        <c:v>14.316625999985263</c:v>
                      </c:pt>
                      <c:pt idx="668">
                        <c:v>14.336644000024535</c:v>
                      </c:pt>
                      <c:pt idx="669">
                        <c:v>14.358586000045761</c:v>
                      </c:pt>
                      <c:pt idx="670">
                        <c:v>14.374229999957606</c:v>
                      </c:pt>
                      <c:pt idx="671">
                        <c:v>14.398834999999963</c:v>
                      </c:pt>
                      <c:pt idx="672">
                        <c:v>14.418438000022434</c:v>
                      </c:pt>
                      <c:pt idx="673">
                        <c:v>14.442501000012271</c:v>
                      </c:pt>
                      <c:pt idx="674">
                        <c:v>14.457906999974512</c:v>
                      </c:pt>
                      <c:pt idx="675">
                        <c:v>14.479560000007041</c:v>
                      </c:pt>
                      <c:pt idx="676">
                        <c:v>14.497545000049286</c:v>
                      </c:pt>
                      <c:pt idx="677">
                        <c:v>14.517507000011392</c:v>
                      </c:pt>
                      <c:pt idx="678">
                        <c:v>14.537884999997914</c:v>
                      </c:pt>
                      <c:pt idx="679">
                        <c:v>14.558447999996133</c:v>
                      </c:pt>
                      <c:pt idx="680">
                        <c:v>14.578062999993563</c:v>
                      </c:pt>
                      <c:pt idx="681">
                        <c:v>14.599275000044145</c:v>
                      </c:pt>
                      <c:pt idx="682">
                        <c:v>14.615068000042811</c:v>
                      </c:pt>
                      <c:pt idx="683">
                        <c:v>14.638410000014119</c:v>
                      </c:pt>
                      <c:pt idx="684">
                        <c:v>14.658902000053786</c:v>
                      </c:pt>
                      <c:pt idx="685">
                        <c:v>14.678826999966986</c:v>
                      </c:pt>
                      <c:pt idx="686">
                        <c:v>14.700656999950297</c:v>
                      </c:pt>
                      <c:pt idx="687">
                        <c:v>14.721520000020973</c:v>
                      </c:pt>
                      <c:pt idx="688">
                        <c:v>14.738786000059918</c:v>
                      </c:pt>
                      <c:pt idx="689">
                        <c:v>14.760519000003114</c:v>
                      </c:pt>
                      <c:pt idx="690">
                        <c:v>14.78124000004027</c:v>
                      </c:pt>
                      <c:pt idx="691">
                        <c:v>14.799402000033297</c:v>
                      </c:pt>
                      <c:pt idx="692">
                        <c:v>14.820554999983869</c:v>
                      </c:pt>
                      <c:pt idx="693">
                        <c:v>14.8263909999514</c:v>
                      </c:pt>
                      <c:pt idx="694">
                        <c:v>14.858939000056125</c:v>
                      </c:pt>
                      <c:pt idx="695">
                        <c:v>14.879405000014231</c:v>
                      </c:pt>
                      <c:pt idx="696">
                        <c:v>14.900785999954678</c:v>
                      </c:pt>
                      <c:pt idx="697">
                        <c:v>14.916397999972105</c:v>
                      </c:pt>
                      <c:pt idx="698">
                        <c:v>14.934911999967881</c:v>
                      </c:pt>
                      <c:pt idx="699">
                        <c:v>14.946536000003107</c:v>
                      </c:pt>
                      <c:pt idx="700">
                        <c:v>14.977782999980263</c:v>
                      </c:pt>
                      <c:pt idx="701">
                        <c:v>14.997696000034921</c:v>
                      </c:pt>
                      <c:pt idx="702">
                        <c:v>15.01763400004711</c:v>
                      </c:pt>
                      <c:pt idx="703">
                        <c:v>15.040232000057586</c:v>
                      </c:pt>
                      <c:pt idx="704">
                        <c:v>15.055918999947608</c:v>
                      </c:pt>
                      <c:pt idx="705">
                        <c:v>15.078855999978259</c:v>
                      </c:pt>
                      <c:pt idx="706">
                        <c:v>15.096017000032589</c:v>
                      </c:pt>
                      <c:pt idx="707">
                        <c:v>15.112391000031494</c:v>
                      </c:pt>
                      <c:pt idx="708">
                        <c:v>15.137778999982402</c:v>
                      </c:pt>
                      <c:pt idx="709">
                        <c:v>15.148583000060171</c:v>
                      </c:pt>
                      <c:pt idx="710">
                        <c:v>15.1738090000581</c:v>
                      </c:pt>
                      <c:pt idx="711">
                        <c:v>15.200148000032641</c:v>
                      </c:pt>
                      <c:pt idx="712">
                        <c:v>15.205819000024348</c:v>
                      </c:pt>
                      <c:pt idx="713">
                        <c:v>15.236586999963038</c:v>
                      </c:pt>
                      <c:pt idx="714">
                        <c:v>15.252348999958485</c:v>
                      </c:pt>
                      <c:pt idx="715">
                        <c:v>15.277441999991424</c:v>
                      </c:pt>
                      <c:pt idx="716">
                        <c:v>15.298822000040673</c:v>
                      </c:pt>
                      <c:pt idx="717">
                        <c:v>15.318197999964468</c:v>
                      </c:pt>
                      <c:pt idx="718">
                        <c:v>15.339789999998175</c:v>
                      </c:pt>
                      <c:pt idx="719">
                        <c:v>15.357323999982327</c:v>
                      </c:pt>
                      <c:pt idx="720">
                        <c:v>15.378313999972306</c:v>
                      </c:pt>
                      <c:pt idx="721">
                        <c:v>15.400353000033647</c:v>
                      </c:pt>
                      <c:pt idx="722">
                        <c:v>15.417888000025414</c:v>
                      </c:pt>
                      <c:pt idx="723">
                        <c:v>15.437705000047572</c:v>
                      </c:pt>
                      <c:pt idx="724">
                        <c:v>15.458893000031821</c:v>
                      </c:pt>
                      <c:pt idx="725">
                        <c:v>15.474484000005759</c:v>
                      </c:pt>
                      <c:pt idx="726">
                        <c:v>15.501121000037529</c:v>
                      </c:pt>
                      <c:pt idx="727">
                        <c:v>15.520025999983773</c:v>
                      </c:pt>
                      <c:pt idx="728">
                        <c:v>15.535516000003554</c:v>
                      </c:pt>
                      <c:pt idx="729">
                        <c:v>15.55438900005538</c:v>
                      </c:pt>
                      <c:pt idx="730">
                        <c:v>15.580456999945454</c:v>
                      </c:pt>
                      <c:pt idx="731">
                        <c:v>15.599491000059061</c:v>
                      </c:pt>
                      <c:pt idx="732">
                        <c:v>15.616198000032455</c:v>
                      </c:pt>
                      <c:pt idx="733">
                        <c:v>15.639761000056751</c:v>
                      </c:pt>
                      <c:pt idx="734">
                        <c:v>15.659464000025764</c:v>
                      </c:pt>
                      <c:pt idx="735">
                        <c:v>15.679271999979392</c:v>
                      </c:pt>
                      <c:pt idx="736">
                        <c:v>15.701322000008076</c:v>
                      </c:pt>
                      <c:pt idx="737">
                        <c:v>15.720014999969862</c:v>
                      </c:pt>
                      <c:pt idx="738">
                        <c:v>15.740377999958582</c:v>
                      </c:pt>
                      <c:pt idx="739">
                        <c:v>15.754864000016823</c:v>
                      </c:pt>
                      <c:pt idx="740">
                        <c:v>15.780358999967575</c:v>
                      </c:pt>
                      <c:pt idx="741">
                        <c:v>15.799850999959745</c:v>
                      </c:pt>
                      <c:pt idx="742">
                        <c:v>15.814977000001818</c:v>
                      </c:pt>
                      <c:pt idx="743">
                        <c:v>15.838019000017084</c:v>
                      </c:pt>
                      <c:pt idx="744">
                        <c:v>15.85659800004214</c:v>
                      </c:pt>
                      <c:pt idx="745">
                        <c:v>15.880145999952219</c:v>
                      </c:pt>
                      <c:pt idx="746">
                        <c:v>15.900799000053667</c:v>
                      </c:pt>
                      <c:pt idx="747">
                        <c:v>15.915092000039294</c:v>
                      </c:pt>
                      <c:pt idx="748">
                        <c:v>15.942188999964856</c:v>
                      </c:pt>
                      <c:pt idx="749">
                        <c:v>15.957364000030793</c:v>
                      </c:pt>
                      <c:pt idx="750">
                        <c:v>15.976502000004984</c:v>
                      </c:pt>
                      <c:pt idx="751">
                        <c:v>15.992379999952391</c:v>
                      </c:pt>
                      <c:pt idx="752">
                        <c:v>16.019227999961004</c:v>
                      </c:pt>
                      <c:pt idx="753">
                        <c:v>16.036949999979697</c:v>
                      </c:pt>
                      <c:pt idx="754">
                        <c:v>16.056478000013158</c:v>
                      </c:pt>
                      <c:pt idx="755">
                        <c:v>16.076236000051722</c:v>
                      </c:pt>
                      <c:pt idx="756">
                        <c:v>16.099424000014551</c:v>
                      </c:pt>
                      <c:pt idx="757">
                        <c:v>16.117109999991953</c:v>
                      </c:pt>
                      <c:pt idx="758">
                        <c:v>16.137319999979809</c:v>
                      </c:pt>
                      <c:pt idx="759">
                        <c:v>16.156318000052124</c:v>
                      </c:pt>
                      <c:pt idx="760">
                        <c:v>16.177040999988094</c:v>
                      </c:pt>
                      <c:pt idx="761">
                        <c:v>16.197133000008762</c:v>
                      </c:pt>
                      <c:pt idx="762">
                        <c:v>16.204983999952674</c:v>
                      </c:pt>
                      <c:pt idx="763">
                        <c:v>16.256551000056788</c:v>
                      </c:pt>
                      <c:pt idx="764">
                        <c:v>16.278186999959871</c:v>
                      </c:pt>
                      <c:pt idx="765">
                        <c:v>16.297906000050716</c:v>
                      </c:pt>
                      <c:pt idx="766">
                        <c:v>16.312999999965541</c:v>
                      </c:pt>
                      <c:pt idx="767">
                        <c:v>16.338151999982074</c:v>
                      </c:pt>
                      <c:pt idx="768">
                        <c:v>16.359898000024259</c:v>
                      </c:pt>
                      <c:pt idx="769">
                        <c:v>16.380971999955364</c:v>
                      </c:pt>
                      <c:pt idx="770">
                        <c:v>16.399197999970056</c:v>
                      </c:pt>
                      <c:pt idx="771">
                        <c:v>16.413465999998152</c:v>
                      </c:pt>
                      <c:pt idx="772">
                        <c:v>16.437286000000313</c:v>
                      </c:pt>
                      <c:pt idx="773">
                        <c:v>16.448547999956645</c:v>
                      </c:pt>
                      <c:pt idx="774">
                        <c:v>16.480741000035778</c:v>
                      </c:pt>
                      <c:pt idx="775">
                        <c:v>16.499774000025354</c:v>
                      </c:pt>
                      <c:pt idx="776">
                        <c:v>16.520905000041239</c:v>
                      </c:pt>
                      <c:pt idx="777">
                        <c:v>16.534540000022389</c:v>
                      </c:pt>
                      <c:pt idx="778">
                        <c:v>16.559224999975413</c:v>
                      </c:pt>
                      <c:pt idx="779">
                        <c:v>16.579764000023715</c:v>
                      </c:pt>
                      <c:pt idx="780">
                        <c:v>16.599221999989823</c:v>
                      </c:pt>
                      <c:pt idx="781">
                        <c:v>16.619829999981448</c:v>
                      </c:pt>
                      <c:pt idx="782">
                        <c:v>16.637060999986716</c:v>
                      </c:pt>
                      <c:pt idx="783">
                        <c:v>16.655086999991909</c:v>
                      </c:pt>
                      <c:pt idx="784">
                        <c:v>16.683544000028633</c:v>
                      </c:pt>
                      <c:pt idx="785">
                        <c:v>16.700412999955006</c:v>
                      </c:pt>
                      <c:pt idx="786">
                        <c:v>16.720657999976538</c:v>
                      </c:pt>
                      <c:pt idx="787">
                        <c:v>16.738455999991857</c:v>
                      </c:pt>
                      <c:pt idx="788">
                        <c:v>16.760067000053823</c:v>
                      </c:pt>
                      <c:pt idx="789">
                        <c:v>16.778659999952652</c:v>
                      </c:pt>
                      <c:pt idx="790">
                        <c:v>16.797326000058092</c:v>
                      </c:pt>
                      <c:pt idx="791">
                        <c:v>16.820349000045098</c:v>
                      </c:pt>
                      <c:pt idx="792">
                        <c:v>16.834425000008196</c:v>
                      </c:pt>
                      <c:pt idx="793">
                        <c:v>16.851124000037089</c:v>
                      </c:pt>
                      <c:pt idx="794">
                        <c:v>16.870889000012539</c:v>
                      </c:pt>
                      <c:pt idx="795">
                        <c:v>16.893969999975525</c:v>
                      </c:pt>
                      <c:pt idx="796">
                        <c:v>16.91853899997659</c:v>
                      </c:pt>
                      <c:pt idx="797">
                        <c:v>16.940676999976858</c:v>
                      </c:pt>
                      <c:pt idx="798">
                        <c:v>16.960233999998309</c:v>
                      </c:pt>
                      <c:pt idx="799">
                        <c:v>16.970233000000007</c:v>
                      </c:pt>
                      <c:pt idx="800">
                        <c:v>17.000850999960676</c:v>
                      </c:pt>
                      <c:pt idx="801">
                        <c:v>17.017356000025757</c:v>
                      </c:pt>
                      <c:pt idx="802">
                        <c:v>17.040408000000753</c:v>
                      </c:pt>
                      <c:pt idx="803">
                        <c:v>17.052445000037551</c:v>
                      </c:pt>
                      <c:pt idx="804">
                        <c:v>17.07756700005848</c:v>
                      </c:pt>
                      <c:pt idx="805">
                        <c:v>17.097797999973409</c:v>
                      </c:pt>
                      <c:pt idx="806">
                        <c:v>17.119386999984272</c:v>
                      </c:pt>
                      <c:pt idx="807">
                        <c:v>17.134045999962837</c:v>
                      </c:pt>
                      <c:pt idx="808">
                        <c:v>17.15879799996037</c:v>
                      </c:pt>
                      <c:pt idx="809">
                        <c:v>17.178751999977976</c:v>
                      </c:pt>
                      <c:pt idx="810">
                        <c:v>17.19907900004182</c:v>
                      </c:pt>
                      <c:pt idx="811">
                        <c:v>17.220295000006445</c:v>
                      </c:pt>
                      <c:pt idx="812">
                        <c:v>17.237459999974817</c:v>
                      </c:pt>
                      <c:pt idx="813">
                        <c:v>17.255583000020124</c:v>
                      </c:pt>
                      <c:pt idx="814">
                        <c:v>17.278372999979183</c:v>
                      </c:pt>
                      <c:pt idx="815">
                        <c:v>17.297448000055738</c:v>
                      </c:pt>
                      <c:pt idx="816">
                        <c:v>17.319045000011101</c:v>
                      </c:pt>
                      <c:pt idx="817">
                        <c:v>17.340929000056349</c:v>
                      </c:pt>
                      <c:pt idx="818">
                        <c:v>17.36108000006061</c:v>
                      </c:pt>
                      <c:pt idx="819">
                        <c:v>17.366758999996819</c:v>
                      </c:pt>
                      <c:pt idx="820">
                        <c:v>17.399179000058211</c:v>
                      </c:pt>
                      <c:pt idx="821">
                        <c:v>17.418662999989465</c:v>
                      </c:pt>
                      <c:pt idx="822">
                        <c:v>17.434948000009172</c:v>
                      </c:pt>
                      <c:pt idx="823">
                        <c:v>17.450983999995515</c:v>
                      </c:pt>
                      <c:pt idx="824">
                        <c:v>17.475072999950498</c:v>
                      </c:pt>
                      <c:pt idx="825">
                        <c:v>17.501255000010133</c:v>
                      </c:pt>
                      <c:pt idx="826">
                        <c:v>17.519790000049397</c:v>
                      </c:pt>
                      <c:pt idx="827">
                        <c:v>17.54086800001096</c:v>
                      </c:pt>
                      <c:pt idx="828">
                        <c:v>17.580898000043817</c:v>
                      </c:pt>
                      <c:pt idx="829">
                        <c:v>17.600923000019975</c:v>
                      </c:pt>
                      <c:pt idx="830">
                        <c:v>17.605683999950998</c:v>
                      </c:pt>
                      <c:pt idx="831">
                        <c:v>17.641462999978103</c:v>
                      </c:pt>
                      <c:pt idx="832">
                        <c:v>17.655726999975741</c:v>
                      </c:pt>
                      <c:pt idx="833">
                        <c:v>17.682215000037104</c:v>
                      </c:pt>
                      <c:pt idx="834">
                        <c:v>17.692640000022948</c:v>
                      </c:pt>
                      <c:pt idx="835">
                        <c:v>17.718819999950938</c:v>
                      </c:pt>
                      <c:pt idx="836">
                        <c:v>17.722640000050887</c:v>
                      </c:pt>
                      <c:pt idx="837">
                        <c:v>17.760428000008687</c:v>
                      </c:pt>
                      <c:pt idx="838">
                        <c:v>17.776737999985926</c:v>
                      </c:pt>
                      <c:pt idx="839">
                        <c:v>17.796960999956354</c:v>
                      </c:pt>
                      <c:pt idx="840">
                        <c:v>17.817629000055604</c:v>
                      </c:pt>
                      <c:pt idx="841">
                        <c:v>17.830355999991298</c:v>
                      </c:pt>
                      <c:pt idx="842">
                        <c:v>17.859133000019938</c:v>
                      </c:pt>
                      <c:pt idx="843">
                        <c:v>17.863081000046805</c:v>
                      </c:pt>
                      <c:pt idx="844">
                        <c:v>17.895771999959834</c:v>
                      </c:pt>
                      <c:pt idx="845">
                        <c:v>17.918359000002965</c:v>
                      </c:pt>
                      <c:pt idx="846">
                        <c:v>17.930678999982774</c:v>
                      </c:pt>
                      <c:pt idx="847">
                        <c:v>17.974845999968238</c:v>
                      </c:pt>
                      <c:pt idx="848">
                        <c:v>18.035986999981105</c:v>
                      </c:pt>
                      <c:pt idx="849">
                        <c:v>18.048733999952674</c:v>
                      </c:pt>
                      <c:pt idx="850">
                        <c:v>18.189189999946393</c:v>
                      </c:pt>
                      <c:pt idx="851">
                        <c:v>18.248314999975264</c:v>
                      </c:pt>
                      <c:pt idx="852">
                        <c:v>18.273756999988109</c:v>
                      </c:pt>
                      <c:pt idx="853">
                        <c:v>18.290812000050209</c:v>
                      </c:pt>
                      <c:pt idx="854">
                        <c:v>18.319213000009768</c:v>
                      </c:pt>
                      <c:pt idx="855">
                        <c:v>18.325282000005245</c:v>
                      </c:pt>
                      <c:pt idx="856">
                        <c:v>18.399959999951534</c:v>
                      </c:pt>
                      <c:pt idx="857">
                        <c:v>18.460544000030495</c:v>
                      </c:pt>
                      <c:pt idx="858">
                        <c:v>18.468537000007927</c:v>
                      </c:pt>
                      <c:pt idx="859">
                        <c:v>18.512057999963872</c:v>
                      </c:pt>
                      <c:pt idx="860">
                        <c:v>18.537618999951519</c:v>
                      </c:pt>
                      <c:pt idx="861">
                        <c:v>18.573934999993071</c:v>
                      </c:pt>
                      <c:pt idx="862">
                        <c:v>18.595721999998204</c:v>
                      </c:pt>
                      <c:pt idx="863">
                        <c:v>18.620116999954917</c:v>
                      </c:pt>
                      <c:pt idx="864">
                        <c:v>18.639640999957919</c:v>
                      </c:pt>
                      <c:pt idx="865">
                        <c:v>18.656548999948427</c:v>
                      </c:pt>
                      <c:pt idx="866">
                        <c:v>18.717066999990493</c:v>
                      </c:pt>
                      <c:pt idx="867">
                        <c:v>18.721483999979682</c:v>
                      </c:pt>
                      <c:pt idx="868">
                        <c:v>18.799987999955192</c:v>
                      </c:pt>
                      <c:pt idx="869">
                        <c:v>18.817612000042573</c:v>
                      </c:pt>
                      <c:pt idx="870">
                        <c:v>18.83824499999173</c:v>
                      </c:pt>
                      <c:pt idx="871">
                        <c:v>18.858725000056438</c:v>
                      </c:pt>
                      <c:pt idx="872">
                        <c:v>18.869736999971792</c:v>
                      </c:pt>
                      <c:pt idx="873">
                        <c:v>18.898768999963067</c:v>
                      </c:pt>
                      <c:pt idx="874">
                        <c:v>18.939523000037298</c:v>
                      </c:pt>
                      <c:pt idx="875">
                        <c:v>18.955955000012182</c:v>
                      </c:pt>
                      <c:pt idx="876">
                        <c:v>18.97767599998042</c:v>
                      </c:pt>
                      <c:pt idx="877">
                        <c:v>18.989283000002615</c:v>
                      </c:pt>
                      <c:pt idx="878">
                        <c:v>19.004171999986283</c:v>
                      </c:pt>
                      <c:pt idx="879">
                        <c:v>19.060641000047326</c:v>
                      </c:pt>
                      <c:pt idx="880">
                        <c:v>19.078301000059582</c:v>
                      </c:pt>
                      <c:pt idx="881">
                        <c:v>19.138205999974161</c:v>
                      </c:pt>
                      <c:pt idx="882">
                        <c:v>19.146143999998458</c:v>
                      </c:pt>
                      <c:pt idx="883">
                        <c:v>19.198949999990873</c:v>
                      </c:pt>
                      <c:pt idx="884">
                        <c:v>19.215732999960892</c:v>
                      </c:pt>
                      <c:pt idx="885">
                        <c:v>19.280423999996856</c:v>
                      </c:pt>
                      <c:pt idx="886">
                        <c:v>19.285075000021607</c:v>
                      </c:pt>
                      <c:pt idx="887">
                        <c:v>19.338271999964491</c:v>
                      </c:pt>
                      <c:pt idx="888">
                        <c:v>19.341726999962702</c:v>
                      </c:pt>
                      <c:pt idx="889">
                        <c:v>19.426723000011407</c:v>
                      </c:pt>
                      <c:pt idx="890">
                        <c:v>19.477086000028066</c:v>
                      </c:pt>
                      <c:pt idx="891">
                        <c:v>19.484514000010677</c:v>
                      </c:pt>
                      <c:pt idx="892">
                        <c:v>19.54977499996312</c:v>
                      </c:pt>
                      <c:pt idx="893">
                        <c:v>19.622833000030369</c:v>
                      </c:pt>
                      <c:pt idx="894">
                        <c:v>19.698226999957114</c:v>
                      </c:pt>
                      <c:pt idx="895">
                        <c:v>19.758548000012524</c:v>
                      </c:pt>
                      <c:pt idx="896">
                        <c:v>19.764374000020325</c:v>
                      </c:pt>
                      <c:pt idx="897">
                        <c:v>19.894479000009596</c:v>
                      </c:pt>
                      <c:pt idx="898">
                        <c:v>19.906099000014365</c:v>
                      </c:pt>
                      <c:pt idx="899">
                        <c:v>19.953943999949843</c:v>
                      </c:pt>
                      <c:pt idx="900">
                        <c:v>19.974267999990843</c:v>
                      </c:pt>
                      <c:pt idx="901">
                        <c:v>20.033270000014454</c:v>
                      </c:pt>
                      <c:pt idx="902">
                        <c:v>20.044191000051796</c:v>
                      </c:pt>
                      <c:pt idx="903">
                        <c:v>20.112563999951817</c:v>
                      </c:pt>
                      <c:pt idx="904">
                        <c:v>20.240775999962352</c:v>
                      </c:pt>
                      <c:pt idx="905">
                        <c:v>20.248760999995284</c:v>
                      </c:pt>
                      <c:pt idx="906">
                        <c:v>20.312653000000864</c:v>
                      </c:pt>
                      <c:pt idx="907">
                        <c:v>20.376558999996632</c:v>
                      </c:pt>
                      <c:pt idx="908">
                        <c:v>20.389612999977544</c:v>
                      </c:pt>
                      <c:pt idx="909">
                        <c:v>20.426218000007793</c:v>
                      </c:pt>
                      <c:pt idx="910">
                        <c:v>20.455977999954484</c:v>
                      </c:pt>
                      <c:pt idx="911">
                        <c:v>20.477411000058055</c:v>
                      </c:pt>
                      <c:pt idx="912">
                        <c:v>20.487330000032671</c:v>
                      </c:pt>
                      <c:pt idx="913">
                        <c:v>20.540605999995023</c:v>
                      </c:pt>
                      <c:pt idx="914">
                        <c:v>20.557864999980666</c:v>
                      </c:pt>
                      <c:pt idx="915">
                        <c:v>20.579106000019237</c:v>
                      </c:pt>
                      <c:pt idx="916">
                        <c:v>20.581728999968618</c:v>
                      </c:pt>
                      <c:pt idx="917">
                        <c:v>20.638386999955401</c:v>
                      </c:pt>
                      <c:pt idx="918">
                        <c:v>20.650130999973044</c:v>
                      </c:pt>
                      <c:pt idx="919">
                        <c:v>20.720130000030622</c:v>
                      </c:pt>
                      <c:pt idx="920">
                        <c:v>20.778270000009798</c:v>
                      </c:pt>
                      <c:pt idx="921">
                        <c:v>20.785678999964148</c:v>
                      </c:pt>
                      <c:pt idx="922">
                        <c:v>20.858347999979742</c:v>
                      </c:pt>
                      <c:pt idx="923">
                        <c:v>20.92739900003653</c:v>
                      </c:pt>
                      <c:pt idx="924">
                        <c:v>20.9918319999706</c:v>
                      </c:pt>
                      <c:pt idx="925">
                        <c:v>21.057593000004999</c:v>
                      </c:pt>
                      <c:pt idx="926">
                        <c:v>21.061274999985471</c:v>
                      </c:pt>
                      <c:pt idx="927">
                        <c:v>21.135755999945104</c:v>
                      </c:pt>
                      <c:pt idx="928">
                        <c:v>21.264138999977149</c:v>
                      </c:pt>
                      <c:pt idx="929">
                        <c:v>21.345024000038393</c:v>
                      </c:pt>
                      <c:pt idx="930">
                        <c:v>21.539846000028774</c:v>
                      </c:pt>
                      <c:pt idx="931">
                        <c:v>21.669944999972358</c:v>
                      </c:pt>
                      <c:pt idx="932">
                        <c:v>21.688155999989249</c:v>
                      </c:pt>
                      <c:pt idx="933">
                        <c:v>21.797623999998905</c:v>
                      </c:pt>
                      <c:pt idx="934">
                        <c:v>21.819071999983862</c:v>
                      </c:pt>
                      <c:pt idx="935">
                        <c:v>21.837855000048876</c:v>
                      </c:pt>
                      <c:pt idx="936">
                        <c:v>21.856757999979891</c:v>
                      </c:pt>
                      <c:pt idx="937">
                        <c:v>21.877560000051744</c:v>
                      </c:pt>
                      <c:pt idx="938">
                        <c:v>21.901154999970458</c:v>
                      </c:pt>
                      <c:pt idx="939">
                        <c:v>21.919161999947391</c:v>
                      </c:pt>
                      <c:pt idx="940">
                        <c:v>21.977858999976888</c:v>
                      </c:pt>
                      <c:pt idx="941">
                        <c:v>21.997864000033587</c:v>
                      </c:pt>
                      <c:pt idx="942">
                        <c:v>22.021810999955051</c:v>
                      </c:pt>
                      <c:pt idx="943">
                        <c:v>22.084292000043206</c:v>
                      </c:pt>
                      <c:pt idx="944">
                        <c:v>22.137717999983579</c:v>
                      </c:pt>
                      <c:pt idx="945">
                        <c:v>22.207644999958575</c:v>
                      </c:pt>
                      <c:pt idx="946">
                        <c:v>22.228203000035137</c:v>
                      </c:pt>
                      <c:pt idx="947">
                        <c:v>22.565714000025764</c:v>
                      </c:pt>
                      <c:pt idx="948">
                        <c:v>22.620762999984436</c:v>
                      </c:pt>
                      <c:pt idx="949">
                        <c:v>22.64454799995292</c:v>
                      </c:pt>
                      <c:pt idx="950">
                        <c:v>22.762974999961443</c:v>
                      </c:pt>
                      <c:pt idx="951">
                        <c:v>22.805012000026181</c:v>
                      </c:pt>
                      <c:pt idx="952">
                        <c:v>22.833064000005834</c:v>
                      </c:pt>
                      <c:pt idx="953">
                        <c:v>22.879277999978513</c:v>
                      </c:pt>
                      <c:pt idx="954">
                        <c:v>22.909979999996722</c:v>
                      </c:pt>
                      <c:pt idx="955">
                        <c:v>22.927427000016905</c:v>
                      </c:pt>
                      <c:pt idx="956">
                        <c:v>22.946603000047617</c:v>
                      </c:pt>
                      <c:pt idx="957">
                        <c:v>22.969708999968134</c:v>
                      </c:pt>
                      <c:pt idx="958">
                        <c:v>23.017825999995694</c:v>
                      </c:pt>
                      <c:pt idx="959">
                        <c:v>23.038371999980882</c:v>
                      </c:pt>
                      <c:pt idx="960">
                        <c:v>23.05620800005272</c:v>
                      </c:pt>
                      <c:pt idx="961">
                        <c:v>23.085990000050515</c:v>
                      </c:pt>
                      <c:pt idx="962">
                        <c:v>23.107086000032723</c:v>
                      </c:pt>
                      <c:pt idx="963">
                        <c:v>23.1420559999533</c:v>
                      </c:pt>
                      <c:pt idx="964">
                        <c:v>23.150542999967001</c:v>
                      </c:pt>
                      <c:pt idx="965">
                        <c:v>23.173085000016727</c:v>
                      </c:pt>
                      <c:pt idx="966">
                        <c:v>23.190690999967046</c:v>
                      </c:pt>
                      <c:pt idx="967">
                        <c:v>23.20886699995026</c:v>
                      </c:pt>
                      <c:pt idx="968">
                        <c:v>23.226861999952234</c:v>
                      </c:pt>
                      <c:pt idx="969">
                        <c:v>23.256098999991082</c:v>
                      </c:pt>
                      <c:pt idx="970">
                        <c:v>23.276680000009947</c:v>
                      </c:pt>
                      <c:pt idx="971">
                        <c:v>23.304895999957807</c:v>
                      </c:pt>
                      <c:pt idx="972">
                        <c:v>23.335131000028923</c:v>
                      </c:pt>
                      <c:pt idx="973">
                        <c:v>23.353597000008449</c:v>
                      </c:pt>
                      <c:pt idx="974">
                        <c:v>23.372410999960266</c:v>
                      </c:pt>
                      <c:pt idx="975">
                        <c:v>23.390097999945283</c:v>
                      </c:pt>
                      <c:pt idx="976">
                        <c:v>23.413437000010163</c:v>
                      </c:pt>
                      <c:pt idx="977">
                        <c:v>23.439482999965549</c:v>
                      </c:pt>
                      <c:pt idx="978">
                        <c:v>23.461100999964401</c:v>
                      </c:pt>
                      <c:pt idx="979">
                        <c:v>23.477679000003263</c:v>
                      </c:pt>
                      <c:pt idx="980">
                        <c:v>23.494784999988042</c:v>
                      </c:pt>
                      <c:pt idx="981">
                        <c:v>23.514047999982722</c:v>
                      </c:pt>
                      <c:pt idx="982">
                        <c:v>23.524028999963775</c:v>
                      </c:pt>
                      <c:pt idx="983">
                        <c:v>23.558399999979883</c:v>
                      </c:pt>
                      <c:pt idx="984">
                        <c:v>23.571070999954827</c:v>
                      </c:pt>
                      <c:pt idx="985">
                        <c:v>23.598748999997042</c:v>
                      </c:pt>
                      <c:pt idx="986">
                        <c:v>23.621198000037111</c:v>
                      </c:pt>
                      <c:pt idx="987">
                        <c:v>23.639794999966398</c:v>
                      </c:pt>
                      <c:pt idx="988">
                        <c:v>23.655273000011221</c:v>
                      </c:pt>
                      <c:pt idx="989">
                        <c:v>23.676652000052854</c:v>
                      </c:pt>
                      <c:pt idx="990">
                        <c:v>23.697388999979012</c:v>
                      </c:pt>
                      <c:pt idx="991">
                        <c:v>23.719962000031956</c:v>
                      </c:pt>
                      <c:pt idx="992">
                        <c:v>23.74033399997279</c:v>
                      </c:pt>
                      <c:pt idx="993">
                        <c:v>23.760005000047386</c:v>
                      </c:pt>
                      <c:pt idx="994">
                        <c:v>23.781294999993406</c:v>
                      </c:pt>
                      <c:pt idx="995">
                        <c:v>23.796928999945521</c:v>
                      </c:pt>
                      <c:pt idx="996">
                        <c:v>23.8185260000173</c:v>
                      </c:pt>
                      <c:pt idx="997">
                        <c:v>23.837350000045262</c:v>
                      </c:pt>
                      <c:pt idx="998">
                        <c:v>23.859599999967031</c:v>
                      </c:pt>
                      <c:pt idx="999">
                        <c:v>23.873235999955796</c:v>
                      </c:pt>
                      <c:pt idx="1000">
                        <c:v>23.898435999988578</c:v>
                      </c:pt>
                      <c:pt idx="1001">
                        <c:v>23.919511000043713</c:v>
                      </c:pt>
                      <c:pt idx="1002">
                        <c:v>23.939341000048444</c:v>
                      </c:pt>
                      <c:pt idx="1003">
                        <c:v>23.957135000033304</c:v>
                      </c:pt>
                      <c:pt idx="1004">
                        <c:v>23.97776200005319</c:v>
                      </c:pt>
                      <c:pt idx="1005">
                        <c:v>23.99878699996043</c:v>
                      </c:pt>
                      <c:pt idx="1006">
                        <c:v>24.018016000045463</c:v>
                      </c:pt>
                      <c:pt idx="1007">
                        <c:v>24.037609999999404</c:v>
                      </c:pt>
                      <c:pt idx="1008">
                        <c:v>24.053442999953404</c:v>
                      </c:pt>
                      <c:pt idx="1009">
                        <c:v>24.078549999976531</c:v>
                      </c:pt>
                      <c:pt idx="1010">
                        <c:v>24.09851499996148</c:v>
                      </c:pt>
                      <c:pt idx="1011">
                        <c:v>24.119320999947377</c:v>
                      </c:pt>
                      <c:pt idx="1012">
                        <c:v>24.128544999985024</c:v>
                      </c:pt>
                      <c:pt idx="1013">
                        <c:v>24.159022000036202</c:v>
                      </c:pt>
                      <c:pt idx="1014">
                        <c:v>24.18057399999816</c:v>
                      </c:pt>
                      <c:pt idx="1015">
                        <c:v>24.201141000026837</c:v>
                      </c:pt>
                      <c:pt idx="1016">
                        <c:v>24.220439000055194</c:v>
                      </c:pt>
                      <c:pt idx="1017">
                        <c:v>24.23891299997922</c:v>
                      </c:pt>
                      <c:pt idx="1018">
                        <c:v>24.254562000045553</c:v>
                      </c:pt>
                      <c:pt idx="1019">
                        <c:v>24.279747999971732</c:v>
                      </c:pt>
                      <c:pt idx="1020">
                        <c:v>24.299044999992475</c:v>
                      </c:pt>
                      <c:pt idx="1021">
                        <c:v>24.320054000010714</c:v>
                      </c:pt>
                      <c:pt idx="1022">
                        <c:v>24.340627999976277</c:v>
                      </c:pt>
                      <c:pt idx="1023">
                        <c:v>24.36161100002937</c:v>
                      </c:pt>
                      <c:pt idx="1024">
                        <c:v>24.38167000003159</c:v>
                      </c:pt>
                      <c:pt idx="1025">
                        <c:v>24.395274000009522</c:v>
                      </c:pt>
                      <c:pt idx="1026">
                        <c:v>24.416249000001699</c:v>
                      </c:pt>
                      <c:pt idx="1027">
                        <c:v>24.436786000034772</c:v>
                      </c:pt>
                      <c:pt idx="1028">
                        <c:v>24.460349999950267</c:v>
                      </c:pt>
                      <c:pt idx="1029">
                        <c:v>24.481169000035152</c:v>
                      </c:pt>
                      <c:pt idx="1030">
                        <c:v>24.498374999966472</c:v>
                      </c:pt>
                      <c:pt idx="1031">
                        <c:v>24.515399000025354</c:v>
                      </c:pt>
                      <c:pt idx="1032">
                        <c:v>24.536852000048384</c:v>
                      </c:pt>
                      <c:pt idx="1033">
                        <c:v>24.559096000040881</c:v>
                      </c:pt>
                      <c:pt idx="1034">
                        <c:v>24.580848000012338</c:v>
                      </c:pt>
                      <c:pt idx="1035">
                        <c:v>24.59741699998267</c:v>
                      </c:pt>
                      <c:pt idx="1036">
                        <c:v>24.61650899995584</c:v>
                      </c:pt>
                      <c:pt idx="1037">
                        <c:v>24.640440999995917</c:v>
                      </c:pt>
                      <c:pt idx="1038">
                        <c:v>24.657232000026852</c:v>
                      </c:pt>
                      <c:pt idx="1039">
                        <c:v>24.678910000016913</c:v>
                      </c:pt>
                      <c:pt idx="1040">
                        <c:v>24.699159999960102</c:v>
                      </c:pt>
                      <c:pt idx="1041">
                        <c:v>24.719838000019081</c:v>
                      </c:pt>
                      <c:pt idx="1042">
                        <c:v>24.731899000005797</c:v>
                      </c:pt>
                      <c:pt idx="1043">
                        <c:v>24.757472999976017</c:v>
                      </c:pt>
                      <c:pt idx="1044">
                        <c:v>24.773432999965735</c:v>
                      </c:pt>
                      <c:pt idx="1045">
                        <c:v>24.792139000026509</c:v>
                      </c:pt>
                      <c:pt idx="1046">
                        <c:v>24.820835000020452</c:v>
                      </c:pt>
                      <c:pt idx="1047">
                        <c:v>24.838818000047468</c:v>
                      </c:pt>
                      <c:pt idx="1048">
                        <c:v>24.858812000020407</c:v>
                      </c:pt>
                      <c:pt idx="1049">
                        <c:v>24.877723000012338</c:v>
                      </c:pt>
                      <c:pt idx="1050">
                        <c:v>24.897395999985747</c:v>
                      </c:pt>
                      <c:pt idx="1051">
                        <c:v>24.917826000018977</c:v>
                      </c:pt>
                      <c:pt idx="1052">
                        <c:v>24.937768999952823</c:v>
                      </c:pt>
                      <c:pt idx="1053">
                        <c:v>24.958321999991313</c:v>
                      </c:pt>
                      <c:pt idx="1054">
                        <c:v>24.980337999993935</c:v>
                      </c:pt>
                      <c:pt idx="1055">
                        <c:v>24.998389999964274</c:v>
                      </c:pt>
                      <c:pt idx="1056">
                        <c:v>25.019504999974743</c:v>
                      </c:pt>
                      <c:pt idx="1057">
                        <c:v>25.03827200003434</c:v>
                      </c:pt>
                      <c:pt idx="1058">
                        <c:v>25.059668999980204</c:v>
                      </c:pt>
                      <c:pt idx="1059">
                        <c:v>25.064132999978028</c:v>
                      </c:pt>
                      <c:pt idx="1060">
                        <c:v>25.102131000021473</c:v>
                      </c:pt>
                      <c:pt idx="1061">
                        <c:v>25.116849999991246</c:v>
                      </c:pt>
                      <c:pt idx="1062">
                        <c:v>25.138741999980994</c:v>
                      </c:pt>
                      <c:pt idx="1063">
                        <c:v>25.159908000030555</c:v>
                      </c:pt>
                      <c:pt idx="1064">
                        <c:v>25.179670999990776</c:v>
                      </c:pt>
                      <c:pt idx="1065">
                        <c:v>25.199343999964185</c:v>
                      </c:pt>
                      <c:pt idx="1066">
                        <c:v>25.214797000051476</c:v>
                      </c:pt>
                      <c:pt idx="1067">
                        <c:v>25.235064000007696</c:v>
                      </c:pt>
                      <c:pt idx="1068">
                        <c:v>25.26001600001473</c:v>
                      </c:pt>
                      <c:pt idx="1069">
                        <c:v>25.278132000006735</c:v>
                      </c:pt>
                      <c:pt idx="1070">
                        <c:v>25.300953999976628</c:v>
                      </c:pt>
                      <c:pt idx="1071">
                        <c:v>25.317077000043355</c:v>
                      </c:pt>
                      <c:pt idx="1072">
                        <c:v>25.335580999962986</c:v>
                      </c:pt>
                      <c:pt idx="1073">
                        <c:v>25.35561400000006</c:v>
                      </c:pt>
                      <c:pt idx="1074">
                        <c:v>25.380937000038102</c:v>
                      </c:pt>
                      <c:pt idx="1075">
                        <c:v>25.400464999955148</c:v>
                      </c:pt>
                      <c:pt idx="1076">
                        <c:v>25.418337999959476</c:v>
                      </c:pt>
                      <c:pt idx="1077">
                        <c:v>25.436929999967106</c:v>
                      </c:pt>
                      <c:pt idx="1078">
                        <c:v>25.460253000026569</c:v>
                      </c:pt>
                      <c:pt idx="1079">
                        <c:v>25.47241699998267</c:v>
                      </c:pt>
                      <c:pt idx="1080">
                        <c:v>25.496810000040568</c:v>
                      </c:pt>
                      <c:pt idx="1081">
                        <c:v>25.517419000039808</c:v>
                      </c:pt>
                      <c:pt idx="1082">
                        <c:v>25.538349000038579</c:v>
                      </c:pt>
                      <c:pt idx="1083">
                        <c:v>25.556418000021949</c:v>
                      </c:pt>
                      <c:pt idx="1084">
                        <c:v>25.577581000048667</c:v>
                      </c:pt>
                      <c:pt idx="1085">
                        <c:v>25.596664999960922</c:v>
                      </c:pt>
                      <c:pt idx="1086">
                        <c:v>25.620589999947697</c:v>
                      </c:pt>
                      <c:pt idx="1087">
                        <c:v>25.637141000013798</c:v>
                      </c:pt>
                      <c:pt idx="1088">
                        <c:v>25.658338999957778</c:v>
                      </c:pt>
                      <c:pt idx="1089">
                        <c:v>25.677109000040218</c:v>
                      </c:pt>
                      <c:pt idx="1090">
                        <c:v>25.697991000022739</c:v>
                      </c:pt>
                      <c:pt idx="1091">
                        <c:v>25.712443000054918</c:v>
                      </c:pt>
                      <c:pt idx="1092">
                        <c:v>25.738242999999784</c:v>
                      </c:pt>
                      <c:pt idx="1093">
                        <c:v>25.758073000004515</c:v>
                      </c:pt>
                      <c:pt idx="1094">
                        <c:v>25.779014999978244</c:v>
                      </c:pt>
                      <c:pt idx="1095">
                        <c:v>25.797659000032581</c:v>
                      </c:pt>
                      <c:pt idx="1096">
                        <c:v>25.817883000010625</c:v>
                      </c:pt>
                      <c:pt idx="1097">
                        <c:v>25.841036000056192</c:v>
                      </c:pt>
                      <c:pt idx="1098">
                        <c:v>25.858271999983117</c:v>
                      </c:pt>
                      <c:pt idx="1099">
                        <c:v>25.878683999995701</c:v>
                      </c:pt>
                      <c:pt idx="1100">
                        <c:v>25.900817999965511</c:v>
                      </c:pt>
                      <c:pt idx="1101">
                        <c:v>25.919871999998577</c:v>
                      </c:pt>
                      <c:pt idx="1102">
                        <c:v>25.940854000044055</c:v>
                      </c:pt>
                      <c:pt idx="1103">
                        <c:v>25.960637000040151</c:v>
                      </c:pt>
                      <c:pt idx="1104">
                        <c:v>25.98093499999959</c:v>
                      </c:pt>
                      <c:pt idx="1105">
                        <c:v>25.998953000060283</c:v>
                      </c:pt>
                      <c:pt idx="1106">
                        <c:v>26.019773000036366</c:v>
                      </c:pt>
                      <c:pt idx="1107">
                        <c:v>26.029207000043243</c:v>
                      </c:pt>
                      <c:pt idx="1108">
                        <c:v>26.060453000012785</c:v>
                      </c:pt>
                      <c:pt idx="1109">
                        <c:v>26.080721999984235</c:v>
                      </c:pt>
                      <c:pt idx="1110">
                        <c:v>26.100028999964707</c:v>
                      </c:pt>
                      <c:pt idx="1111">
                        <c:v>26.120580999995582</c:v>
                      </c:pt>
                      <c:pt idx="1112">
                        <c:v>26.134785000002012</c:v>
                      </c:pt>
                      <c:pt idx="1113">
                        <c:v>26.157389000058174</c:v>
                      </c:pt>
                      <c:pt idx="1114">
                        <c:v>26.175535000045784</c:v>
                      </c:pt>
                      <c:pt idx="1115">
                        <c:v>26.19684300001245</c:v>
                      </c:pt>
                      <c:pt idx="1116">
                        <c:v>26.220937000005506</c:v>
                      </c:pt>
                      <c:pt idx="1117">
                        <c:v>26.240861000027508</c:v>
                      </c:pt>
                      <c:pt idx="1118">
                        <c:v>26.257728000055067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Input'!$AA$2:$AA$1124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0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</c:v>
                      </c:pt>
                      <c:pt idx="892">
                        <c:v>0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0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240-436D-BC0F-32F7774B87F2}"/>
                  </c:ext>
                </c:extLst>
              </c15:ser>
            </c15:filteredScatterSeries>
            <c15:filteredScatterSeries>
              <c15:ser>
                <c:idx val="8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Input'!$AE$1</c15:sqref>
                        </c15:formulaRef>
                      </c:ext>
                    </c:extLst>
                    <c:strCache>
                      <c:ptCount val="1"/>
                      <c:pt idx="0">
                        <c:v>Height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Input'!$T$2:$T$1124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1.9563999958336353E-2</c:v>
                      </c:pt>
                      <c:pt idx="2">
                        <c:v>3.6159000010229647E-2</c:v>
                      </c:pt>
                      <c:pt idx="3">
                        <c:v>5.6963999988511205E-2</c:v>
                      </c:pt>
                      <c:pt idx="4">
                        <c:v>8.1719000008888543E-2</c:v>
                      </c:pt>
                      <c:pt idx="5">
                        <c:v>9.5315000042319298E-2</c:v>
                      </c:pt>
                      <c:pt idx="6">
                        <c:v>0.11652799998410046</c:v>
                      </c:pt>
                      <c:pt idx="7">
                        <c:v>0.13519900001119822</c:v>
                      </c:pt>
                      <c:pt idx="8">
                        <c:v>0.16087699995841831</c:v>
                      </c:pt>
                      <c:pt idx="9">
                        <c:v>0.18141700001433492</c:v>
                      </c:pt>
                      <c:pt idx="10">
                        <c:v>0.20019400003366172</c:v>
                      </c:pt>
                      <c:pt idx="11">
                        <c:v>0.21545300004072487</c:v>
                      </c:pt>
                      <c:pt idx="12">
                        <c:v>0.23079199995845556</c:v>
                      </c:pt>
                      <c:pt idx="13">
                        <c:v>0.2609230000525713</c:v>
                      </c:pt>
                      <c:pt idx="14">
                        <c:v>0.27603299997281283</c:v>
                      </c:pt>
                      <c:pt idx="15">
                        <c:v>0.3010329999960959</c:v>
                      </c:pt>
                      <c:pt idx="16">
                        <c:v>0.31972799997311085</c:v>
                      </c:pt>
                      <c:pt idx="17">
                        <c:v>0.33597799995914102</c:v>
                      </c:pt>
                      <c:pt idx="18">
                        <c:v>0.35759000002872199</c:v>
                      </c:pt>
                      <c:pt idx="19">
                        <c:v>0.37765299994498491</c:v>
                      </c:pt>
                      <c:pt idx="20">
                        <c:v>0.39710800000466406</c:v>
                      </c:pt>
                      <c:pt idx="21">
                        <c:v>0.41665599995758384</c:v>
                      </c:pt>
                      <c:pt idx="22">
                        <c:v>0.43804300006013364</c:v>
                      </c:pt>
                      <c:pt idx="23">
                        <c:v>0.45675699994899333</c:v>
                      </c:pt>
                      <c:pt idx="24">
                        <c:v>0.47970499994698912</c:v>
                      </c:pt>
                      <c:pt idx="25">
                        <c:v>0.49705999996513128</c:v>
                      </c:pt>
                      <c:pt idx="26">
                        <c:v>0.51856400002725422</c:v>
                      </c:pt>
                      <c:pt idx="27">
                        <c:v>0.54057900002226233</c:v>
                      </c:pt>
                      <c:pt idx="28">
                        <c:v>0.55734399997163564</c:v>
                      </c:pt>
                      <c:pt idx="29">
                        <c:v>0.57929699996020645</c:v>
                      </c:pt>
                      <c:pt idx="30">
                        <c:v>0.59977099997922778</c:v>
                      </c:pt>
                      <c:pt idx="31">
                        <c:v>0.61553199996706098</c:v>
                      </c:pt>
                      <c:pt idx="32">
                        <c:v>0.63737200002651662</c:v>
                      </c:pt>
                      <c:pt idx="33">
                        <c:v>0.65854900004342198</c:v>
                      </c:pt>
                      <c:pt idx="34">
                        <c:v>0.66760799998883158</c:v>
                      </c:pt>
                      <c:pt idx="35">
                        <c:v>0.70031900005415082</c:v>
                      </c:pt>
                      <c:pt idx="36">
                        <c:v>0.71870199998375028</c:v>
                      </c:pt>
                      <c:pt idx="37">
                        <c:v>0.73884600005112588</c:v>
                      </c:pt>
                      <c:pt idx="38">
                        <c:v>0.75902100000530481</c:v>
                      </c:pt>
                      <c:pt idx="39">
                        <c:v>0.77910100005101413</c:v>
                      </c:pt>
                      <c:pt idx="40">
                        <c:v>0.79993099998682737</c:v>
                      </c:pt>
                      <c:pt idx="41">
                        <c:v>0.81429600005503744</c:v>
                      </c:pt>
                      <c:pt idx="42">
                        <c:v>0.83908199996221811</c:v>
                      </c:pt>
                      <c:pt idx="43">
                        <c:v>0.85952599998563528</c:v>
                      </c:pt>
                      <c:pt idx="44">
                        <c:v>0.87445000000298023</c:v>
                      </c:pt>
                      <c:pt idx="45">
                        <c:v>0.89508699998259544</c:v>
                      </c:pt>
                      <c:pt idx="46">
                        <c:v>0.91429800004698336</c:v>
                      </c:pt>
                      <c:pt idx="47">
                        <c:v>0.94034800003282726</c:v>
                      </c:pt>
                      <c:pt idx="48">
                        <c:v>0.95808699994813651</c:v>
                      </c:pt>
                      <c:pt idx="49">
                        <c:v>0.97596299997530878</c:v>
                      </c:pt>
                      <c:pt idx="50">
                        <c:v>1.0003639999777079</c:v>
                      </c:pt>
                      <c:pt idx="51">
                        <c:v>1.0176780000329018</c:v>
                      </c:pt>
                      <c:pt idx="52">
                        <c:v>1.0400709999958053</c:v>
                      </c:pt>
                      <c:pt idx="53">
                        <c:v>1.059497999958694</c:v>
                      </c:pt>
                      <c:pt idx="54">
                        <c:v>1.0803300000261515</c:v>
                      </c:pt>
                      <c:pt idx="55">
                        <c:v>1.0980759999947622</c:v>
                      </c:pt>
                      <c:pt idx="56">
                        <c:v>1.1205570000456646</c:v>
                      </c:pt>
                      <c:pt idx="57">
                        <c:v>1.1408250000094995</c:v>
                      </c:pt>
                      <c:pt idx="58">
                        <c:v>1.1609559999778867</c:v>
                      </c:pt>
                      <c:pt idx="59">
                        <c:v>1.1773840000387281</c:v>
                      </c:pt>
                      <c:pt idx="60">
                        <c:v>1.200942000024952</c:v>
                      </c:pt>
                      <c:pt idx="61">
                        <c:v>1.2181420000270009</c:v>
                      </c:pt>
                      <c:pt idx="62">
                        <c:v>1.2382610000204295</c:v>
                      </c:pt>
                      <c:pt idx="63">
                        <c:v>1.2563780000200495</c:v>
                      </c:pt>
                      <c:pt idx="64">
                        <c:v>1.2730310000479221</c:v>
                      </c:pt>
                      <c:pt idx="65">
                        <c:v>1.3016999999526888</c:v>
                      </c:pt>
                      <c:pt idx="66">
                        <c:v>1.3172239999985322</c:v>
                      </c:pt>
                      <c:pt idx="67">
                        <c:v>1.3370959999738261</c:v>
                      </c:pt>
                      <c:pt idx="68">
                        <c:v>1.3570749999489635</c:v>
                      </c:pt>
                      <c:pt idx="69">
                        <c:v>1.3771339999511838</c:v>
                      </c:pt>
                      <c:pt idx="70">
                        <c:v>1.3982049999758601</c:v>
                      </c:pt>
                      <c:pt idx="71">
                        <c:v>1.4208349999971688</c:v>
                      </c:pt>
                      <c:pt idx="72">
                        <c:v>1.4375699999509379</c:v>
                      </c:pt>
                      <c:pt idx="73">
                        <c:v>1.4597910000011325</c:v>
                      </c:pt>
                      <c:pt idx="74">
                        <c:v>1.4777110000140965</c:v>
                      </c:pt>
                      <c:pt idx="75">
                        <c:v>1.49759299994912</c:v>
                      </c:pt>
                      <c:pt idx="76">
                        <c:v>1.5128290000138804</c:v>
                      </c:pt>
                      <c:pt idx="77">
                        <c:v>1.5384360000025481</c:v>
                      </c:pt>
                      <c:pt idx="78">
                        <c:v>1.5585229999851435</c:v>
                      </c:pt>
                      <c:pt idx="79">
                        <c:v>1.5794140000361949</c:v>
                      </c:pt>
                      <c:pt idx="80">
                        <c:v>1.5950850000372157</c:v>
                      </c:pt>
                      <c:pt idx="81">
                        <c:v>1.6198589999694377</c:v>
                      </c:pt>
                      <c:pt idx="82">
                        <c:v>1.6334839999908581</c:v>
                      </c:pt>
                      <c:pt idx="83">
                        <c:v>1.6539790000533685</c:v>
                      </c:pt>
                      <c:pt idx="84">
                        <c:v>1.6791039999807253</c:v>
                      </c:pt>
                      <c:pt idx="85">
                        <c:v>1.6941850000293925</c:v>
                      </c:pt>
                      <c:pt idx="86">
                        <c:v>1.7199150000233203</c:v>
                      </c:pt>
                      <c:pt idx="87">
                        <c:v>1.7348090000450611</c:v>
                      </c:pt>
                      <c:pt idx="88">
                        <c:v>1.7599459999473765</c:v>
                      </c:pt>
                      <c:pt idx="89">
                        <c:v>1.7692289999686182</c:v>
                      </c:pt>
                      <c:pt idx="90">
                        <c:v>1.8008499999996275</c:v>
                      </c:pt>
                      <c:pt idx="91">
                        <c:v>1.8199289999902248</c:v>
                      </c:pt>
                      <c:pt idx="92">
                        <c:v>1.8306630000006407</c:v>
                      </c:pt>
                      <c:pt idx="93">
                        <c:v>1.8550660000182688</c:v>
                      </c:pt>
                      <c:pt idx="94">
                        <c:v>1.8752830000594258</c:v>
                      </c:pt>
                      <c:pt idx="95">
                        <c:v>1.895213000010699</c:v>
                      </c:pt>
                      <c:pt idx="96">
                        <c:v>1.9197870000498369</c:v>
                      </c:pt>
                      <c:pt idx="97">
                        <c:v>1.9353180000325665</c:v>
                      </c:pt>
                      <c:pt idx="98">
                        <c:v>1.9613520000129938</c:v>
                      </c:pt>
                      <c:pt idx="99">
                        <c:v>1.9765840000472963</c:v>
                      </c:pt>
                      <c:pt idx="100">
                        <c:v>1.9987800000235438</c:v>
                      </c:pt>
                      <c:pt idx="101">
                        <c:v>2.0215359999565408</c:v>
                      </c:pt>
                      <c:pt idx="102">
                        <c:v>2.0409470000304282</c:v>
                      </c:pt>
                      <c:pt idx="103">
                        <c:v>2.0606449999613687</c:v>
                      </c:pt>
                      <c:pt idx="104">
                        <c:v>2.0784840000560507</c:v>
                      </c:pt>
                      <c:pt idx="105">
                        <c:v>2.0982830000575632</c:v>
                      </c:pt>
                      <c:pt idx="106">
                        <c:v>2.1169859999790788</c:v>
                      </c:pt>
                      <c:pt idx="107">
                        <c:v>2.1398549999576062</c:v>
                      </c:pt>
                      <c:pt idx="108">
                        <c:v>2.1563150000292808</c:v>
                      </c:pt>
                      <c:pt idx="109">
                        <c:v>2.1768330000340939</c:v>
                      </c:pt>
                      <c:pt idx="110">
                        <c:v>2.1938620000146329</c:v>
                      </c:pt>
                      <c:pt idx="111">
                        <c:v>2.217049999977462</c:v>
                      </c:pt>
                      <c:pt idx="112">
                        <c:v>2.2374840000411496</c:v>
                      </c:pt>
                      <c:pt idx="113">
                        <c:v>2.2536959999706596</c:v>
                      </c:pt>
                      <c:pt idx="114">
                        <c:v>2.2817140000406653</c:v>
                      </c:pt>
                      <c:pt idx="115">
                        <c:v>2.2981060000602156</c:v>
                      </c:pt>
                      <c:pt idx="116">
                        <c:v>2.3176270000403747</c:v>
                      </c:pt>
                      <c:pt idx="117">
                        <c:v>2.3403809999581426</c:v>
                      </c:pt>
                      <c:pt idx="118">
                        <c:v>2.3574260000605136</c:v>
                      </c:pt>
                      <c:pt idx="119">
                        <c:v>2.3779189999913797</c:v>
                      </c:pt>
                      <c:pt idx="120">
                        <c:v>2.3985589999938384</c:v>
                      </c:pt>
                      <c:pt idx="121">
                        <c:v>2.4186729999491945</c:v>
                      </c:pt>
                      <c:pt idx="122">
                        <c:v>2.4433170000556856</c:v>
                      </c:pt>
                      <c:pt idx="123">
                        <c:v>2.4601069999625906</c:v>
                      </c:pt>
                      <c:pt idx="124">
                        <c:v>2.4782869999762625</c:v>
                      </c:pt>
                      <c:pt idx="125">
                        <c:v>2.499824000056833</c:v>
                      </c:pt>
                      <c:pt idx="126">
                        <c:v>2.5134049999760464</c:v>
                      </c:pt>
                      <c:pt idx="127">
                        <c:v>2.5388850000454113</c:v>
                      </c:pt>
                      <c:pt idx="128">
                        <c:v>2.554041999974288</c:v>
                      </c:pt>
                      <c:pt idx="129">
                        <c:v>2.5800919999601319</c:v>
                      </c:pt>
                      <c:pt idx="130">
                        <c:v>2.6000139999669045</c:v>
                      </c:pt>
                      <c:pt idx="131">
                        <c:v>2.6149969999678433</c:v>
                      </c:pt>
                      <c:pt idx="132">
                        <c:v>2.6399939999682829</c:v>
                      </c:pt>
                      <c:pt idx="133">
                        <c:v>2.6505810000235215</c:v>
                      </c:pt>
                      <c:pt idx="134">
                        <c:v>2.6801719999639317</c:v>
                      </c:pt>
                      <c:pt idx="135">
                        <c:v>2.6892350000562146</c:v>
                      </c:pt>
                      <c:pt idx="136">
                        <c:v>2.7199760000221431</c:v>
                      </c:pt>
                      <c:pt idx="137">
                        <c:v>2.7399689999874681</c:v>
                      </c:pt>
                      <c:pt idx="138">
                        <c:v>2.7497059999732301</c:v>
                      </c:pt>
                      <c:pt idx="139">
                        <c:v>2.7756199999712408</c:v>
                      </c:pt>
                      <c:pt idx="140">
                        <c:v>2.7916589999804273</c:v>
                      </c:pt>
                      <c:pt idx="141">
                        <c:v>2.8166660000570118</c:v>
                      </c:pt>
                      <c:pt idx="142">
                        <c:v>2.8356640000129119</c:v>
                      </c:pt>
                      <c:pt idx="143">
                        <c:v>2.8554289999883622</c:v>
                      </c:pt>
                      <c:pt idx="144">
                        <c:v>2.8780519999563694</c:v>
                      </c:pt>
                      <c:pt idx="145">
                        <c:v>2.8957399999490008</c:v>
                      </c:pt>
                      <c:pt idx="146">
                        <c:v>2.9175410000607371</c:v>
                      </c:pt>
                      <c:pt idx="147">
                        <c:v>2.9359229999827221</c:v>
                      </c:pt>
                      <c:pt idx="148">
                        <c:v>2.9560419999761507</c:v>
                      </c:pt>
                      <c:pt idx="149">
                        <c:v>2.9769930000184104</c:v>
                      </c:pt>
                      <c:pt idx="150">
                        <c:v>2.9972680000355467</c:v>
                      </c:pt>
                      <c:pt idx="151">
                        <c:v>3.0124549999600276</c:v>
                      </c:pt>
                      <c:pt idx="152">
                        <c:v>3.0366609999909997</c:v>
                      </c:pt>
                      <c:pt idx="153">
                        <c:v>3.0607030000537634</c:v>
                      </c:pt>
                      <c:pt idx="154">
                        <c:v>3.081607999978587</c:v>
                      </c:pt>
                      <c:pt idx="155">
                        <c:v>3.096817999961786</c:v>
                      </c:pt>
                      <c:pt idx="156">
                        <c:v>3.1123780000489205</c:v>
                      </c:pt>
                      <c:pt idx="157">
                        <c:v>3.1377489999867976</c:v>
                      </c:pt>
                      <c:pt idx="158">
                        <c:v>3.1620119999861345</c:v>
                      </c:pt>
                      <c:pt idx="159">
                        <c:v>3.1787160000531003</c:v>
                      </c:pt>
                      <c:pt idx="160">
                        <c:v>3.1976929999655113</c:v>
                      </c:pt>
                      <c:pt idx="161">
                        <c:v>3.217534999945201</c:v>
                      </c:pt>
                      <c:pt idx="162">
                        <c:v>3.2402080000611022</c:v>
                      </c:pt>
                      <c:pt idx="163">
                        <c:v>3.2590730000520125</c:v>
                      </c:pt>
                      <c:pt idx="164">
                        <c:v>3.2737450000131503</c:v>
                      </c:pt>
                      <c:pt idx="165">
                        <c:v>3.298462999984622</c:v>
                      </c:pt>
                      <c:pt idx="166">
                        <c:v>3.3203539999667555</c:v>
                      </c:pt>
                      <c:pt idx="167">
                        <c:v>3.3330629999982193</c:v>
                      </c:pt>
                      <c:pt idx="168">
                        <c:v>3.3590489999623969</c:v>
                      </c:pt>
                      <c:pt idx="169">
                        <c:v>3.3684509999584407</c:v>
                      </c:pt>
                      <c:pt idx="170">
                        <c:v>3.3989389999769628</c:v>
                      </c:pt>
                      <c:pt idx="171">
                        <c:v>3.4189079999923706</c:v>
                      </c:pt>
                      <c:pt idx="172">
                        <c:v>3.4370099999941885</c:v>
                      </c:pt>
                      <c:pt idx="173">
                        <c:v>3.4592669999692589</c:v>
                      </c:pt>
                      <c:pt idx="174">
                        <c:v>3.4738849999848753</c:v>
                      </c:pt>
                      <c:pt idx="175">
                        <c:v>3.4990659999893978</c:v>
                      </c:pt>
                      <c:pt idx="176">
                        <c:v>3.5199540000176057</c:v>
                      </c:pt>
                      <c:pt idx="177">
                        <c:v>3.5358130000531673</c:v>
                      </c:pt>
                      <c:pt idx="178">
                        <c:v>3.560689999954775</c:v>
                      </c:pt>
                      <c:pt idx="179">
                        <c:v>3.579937000060454</c:v>
                      </c:pt>
                      <c:pt idx="180">
                        <c:v>3.5947300000116229</c:v>
                      </c:pt>
                      <c:pt idx="181">
                        <c:v>3.6156620000256225</c:v>
                      </c:pt>
                      <c:pt idx="182">
                        <c:v>3.6407449999824166</c:v>
                      </c:pt>
                      <c:pt idx="183">
                        <c:v>3.6617049999767914</c:v>
                      </c:pt>
                      <c:pt idx="184">
                        <c:v>3.6759389999788254</c:v>
                      </c:pt>
                      <c:pt idx="185">
                        <c:v>3.7003740000072867</c:v>
                      </c:pt>
                      <c:pt idx="186">
                        <c:v>3.7108030000235885</c:v>
                      </c:pt>
                      <c:pt idx="187">
                        <c:v>3.7396650000009686</c:v>
                      </c:pt>
                      <c:pt idx="188">
                        <c:v>3.7608539999928325</c:v>
                      </c:pt>
                      <c:pt idx="189">
                        <c:v>3.7809330000309274</c:v>
                      </c:pt>
                      <c:pt idx="190">
                        <c:v>3.7928100000135601</c:v>
                      </c:pt>
                      <c:pt idx="191">
                        <c:v>3.816380999982357</c:v>
                      </c:pt>
                      <c:pt idx="192">
                        <c:v>3.8316750000230968</c:v>
                      </c:pt>
                      <c:pt idx="193">
                        <c:v>3.8584699999773875</c:v>
                      </c:pt>
                      <c:pt idx="194">
                        <c:v>3.8765310000162572</c:v>
                      </c:pt>
                      <c:pt idx="195">
                        <c:v>3.9011620000237599</c:v>
                      </c:pt>
                      <c:pt idx="196">
                        <c:v>3.9168259999714792</c:v>
                      </c:pt>
                      <c:pt idx="197">
                        <c:v>3.9338310000021011</c:v>
                      </c:pt>
                      <c:pt idx="198">
                        <c:v>3.9567779999924824</c:v>
                      </c:pt>
                      <c:pt idx="199">
                        <c:v>3.9779159999452531</c:v>
                      </c:pt>
                      <c:pt idx="200">
                        <c:v>3.9979149999562651</c:v>
                      </c:pt>
                      <c:pt idx="201">
                        <c:v>4.0167750000255182</c:v>
                      </c:pt>
                      <c:pt idx="202">
                        <c:v>4.0324310000287369</c:v>
                      </c:pt>
                      <c:pt idx="203">
                        <c:v>4.0609699999913573</c:v>
                      </c:pt>
                      <c:pt idx="204">
                        <c:v>4.0788310000207275</c:v>
                      </c:pt>
                      <c:pt idx="205">
                        <c:v>4.0982830000575632</c:v>
                      </c:pt>
                      <c:pt idx="206">
                        <c:v>4.117435000021942</c:v>
                      </c:pt>
                      <c:pt idx="207">
                        <c:v>4.1376389999641106</c:v>
                      </c:pt>
                      <c:pt idx="208">
                        <c:v>4.1609389999648556</c:v>
                      </c:pt>
                      <c:pt idx="209">
                        <c:v>4.1806189999915659</c:v>
                      </c:pt>
                      <c:pt idx="210">
                        <c:v>4.1918849999783561</c:v>
                      </c:pt>
                      <c:pt idx="211">
                        <c:v>4.2195150000043213</c:v>
                      </c:pt>
                      <c:pt idx="212">
                        <c:v>4.2387109999544919</c:v>
                      </c:pt>
                      <c:pt idx="213">
                        <c:v>4.2538530000019819</c:v>
                      </c:pt>
                      <c:pt idx="214">
                        <c:v>4.2799090000335127</c:v>
                      </c:pt>
                      <c:pt idx="215">
                        <c:v>4.3002130000386387</c:v>
                      </c:pt>
                      <c:pt idx="216">
                        <c:v>4.3188670000527054</c:v>
                      </c:pt>
                      <c:pt idx="217">
                        <c:v>4.3393990000477061</c:v>
                      </c:pt>
                      <c:pt idx="218">
                        <c:v>4.3597229999722913</c:v>
                      </c:pt>
                      <c:pt idx="219">
                        <c:v>4.3796350000193343</c:v>
                      </c:pt>
                      <c:pt idx="220">
                        <c:v>4.4017689999891445</c:v>
                      </c:pt>
                      <c:pt idx="221">
                        <c:v>4.4201459999894723</c:v>
                      </c:pt>
                      <c:pt idx="222">
                        <c:v>4.4409740000264719</c:v>
                      </c:pt>
                      <c:pt idx="223">
                        <c:v>4.4558569999644533</c:v>
                      </c:pt>
                      <c:pt idx="224">
                        <c:v>4.4798370000207797</c:v>
                      </c:pt>
                      <c:pt idx="225">
                        <c:v>4.4971849999856204</c:v>
                      </c:pt>
                      <c:pt idx="226">
                        <c:v>4.5149039999814704</c:v>
                      </c:pt>
                      <c:pt idx="227">
                        <c:v>4.5362479999894276</c:v>
                      </c:pt>
                      <c:pt idx="228">
                        <c:v>4.5607280000112951</c:v>
                      </c:pt>
                      <c:pt idx="229">
                        <c:v>4.5755409999983385</c:v>
                      </c:pt>
                      <c:pt idx="230">
                        <c:v>4.6004220000468194</c:v>
                      </c:pt>
                      <c:pt idx="231">
                        <c:v>4.6171270000049844</c:v>
                      </c:pt>
                      <c:pt idx="232">
                        <c:v>4.6363140000030398</c:v>
                      </c:pt>
                      <c:pt idx="233">
                        <c:v>4.6604839999927208</c:v>
                      </c:pt>
                      <c:pt idx="234">
                        <c:v>4.6805640000384301</c:v>
                      </c:pt>
                      <c:pt idx="235">
                        <c:v>4.6960709999548271</c:v>
                      </c:pt>
                      <c:pt idx="236">
                        <c:v>4.7201290000230074</c:v>
                      </c:pt>
                      <c:pt idx="237">
                        <c:v>4.7367689999518916</c:v>
                      </c:pt>
                      <c:pt idx="238">
                        <c:v>4.7583550000563264</c:v>
                      </c:pt>
                      <c:pt idx="239">
                        <c:v>4.7792350000236183</c:v>
                      </c:pt>
                      <c:pt idx="240">
                        <c:v>4.7965029999613762</c:v>
                      </c:pt>
                      <c:pt idx="241">
                        <c:v>4.8187799999723211</c:v>
                      </c:pt>
                      <c:pt idx="242">
                        <c:v>4.8381079999962822</c:v>
                      </c:pt>
                      <c:pt idx="243">
                        <c:v>4.860850999946706</c:v>
                      </c:pt>
                      <c:pt idx="244">
                        <c:v>4.8770700000459328</c:v>
                      </c:pt>
                      <c:pt idx="245">
                        <c:v>4.8998679999494925</c:v>
                      </c:pt>
                      <c:pt idx="246">
                        <c:v>4.9182550000259653</c:v>
                      </c:pt>
                      <c:pt idx="247">
                        <c:v>4.9375709999585524</c:v>
                      </c:pt>
                      <c:pt idx="248">
                        <c:v>4.9575810000533238</c:v>
                      </c:pt>
                      <c:pt idx="249">
                        <c:v>4.9739599999738857</c:v>
                      </c:pt>
                      <c:pt idx="250">
                        <c:v>4.9985830000368878</c:v>
                      </c:pt>
                      <c:pt idx="251">
                        <c:v>5.020498999976553</c:v>
                      </c:pt>
                      <c:pt idx="252">
                        <c:v>5.0387859999900684</c:v>
                      </c:pt>
                      <c:pt idx="253">
                        <c:v>5.0586830000393093</c:v>
                      </c:pt>
                      <c:pt idx="254">
                        <c:v>5.0803170000435784</c:v>
                      </c:pt>
                      <c:pt idx="255">
                        <c:v>5.1003529999870807</c:v>
                      </c:pt>
                      <c:pt idx="256">
                        <c:v>5.1097049999516457</c:v>
                      </c:pt>
                      <c:pt idx="257">
                        <c:v>5.1333990000421181</c:v>
                      </c:pt>
                      <c:pt idx="258">
                        <c:v>5.1597980000078678</c:v>
                      </c:pt>
                      <c:pt idx="259">
                        <c:v>5.1796839999733493</c:v>
                      </c:pt>
                      <c:pt idx="260">
                        <c:v>5.1941120000556111</c:v>
                      </c:pt>
                      <c:pt idx="261">
                        <c:v>5.2189899999648333</c:v>
                      </c:pt>
                      <c:pt idx="262">
                        <c:v>5.239471000037156</c:v>
                      </c:pt>
                      <c:pt idx="263">
                        <c:v>5.2566489999881014</c:v>
                      </c:pt>
                      <c:pt idx="264">
                        <c:v>5.2799009999725968</c:v>
                      </c:pt>
                      <c:pt idx="265">
                        <c:v>5.2993809999898076</c:v>
                      </c:pt>
                      <c:pt idx="266">
                        <c:v>5.3168880000011995</c:v>
                      </c:pt>
                      <c:pt idx="267">
                        <c:v>5.3407260000240058</c:v>
                      </c:pt>
                      <c:pt idx="268">
                        <c:v>5.3601849999977276</c:v>
                      </c:pt>
                      <c:pt idx="269">
                        <c:v>5.3801209999946877</c:v>
                      </c:pt>
                      <c:pt idx="270">
                        <c:v>5.3987389999674633</c:v>
                      </c:pt>
                      <c:pt idx="271">
                        <c:v>5.4152930000564083</c:v>
                      </c:pt>
                      <c:pt idx="272">
                        <c:v>5.4407460000365973</c:v>
                      </c:pt>
                      <c:pt idx="273">
                        <c:v>5.4509710000129417</c:v>
                      </c:pt>
                      <c:pt idx="274">
                        <c:v>5.4810650000581518</c:v>
                      </c:pt>
                      <c:pt idx="275">
                        <c:v>5.4984560000011697</c:v>
                      </c:pt>
                      <c:pt idx="276">
                        <c:v>5.5163669999456033</c:v>
                      </c:pt>
                      <c:pt idx="277">
                        <c:v>5.5392909999936819</c:v>
                      </c:pt>
                      <c:pt idx="278">
                        <c:v>5.5568440000060946</c:v>
                      </c:pt>
                      <c:pt idx="279">
                        <c:v>5.573441999964416</c:v>
                      </c:pt>
                      <c:pt idx="280">
                        <c:v>5.600021000020206</c:v>
                      </c:pt>
                      <c:pt idx="281">
                        <c:v>5.6167040000436828</c:v>
                      </c:pt>
                      <c:pt idx="282">
                        <c:v>5.6382679999805987</c:v>
                      </c:pt>
                      <c:pt idx="283">
                        <c:v>5.6593009999487549</c:v>
                      </c:pt>
                      <c:pt idx="284">
                        <c:v>5.6794579999987036</c:v>
                      </c:pt>
                      <c:pt idx="285">
                        <c:v>5.6976209999993443</c:v>
                      </c:pt>
                      <c:pt idx="286">
                        <c:v>5.7127790000522509</c:v>
                      </c:pt>
                      <c:pt idx="287">
                        <c:v>5.7399809999624267</c:v>
                      </c:pt>
                      <c:pt idx="288">
                        <c:v>5.7601349999895319</c:v>
                      </c:pt>
                      <c:pt idx="289">
                        <c:v>5.7777220000280067</c:v>
                      </c:pt>
                      <c:pt idx="290">
                        <c:v>5.7992360000498593</c:v>
                      </c:pt>
                      <c:pt idx="291">
                        <c:v>5.8124590000370517</c:v>
                      </c:pt>
                      <c:pt idx="292">
                        <c:v>5.8373889999929816</c:v>
                      </c:pt>
                      <c:pt idx="293">
                        <c:v>5.8574700000463054</c:v>
                      </c:pt>
                      <c:pt idx="294">
                        <c:v>5.8795029999455437</c:v>
                      </c:pt>
                      <c:pt idx="295">
                        <c:v>5.8999240000266582</c:v>
                      </c:pt>
                      <c:pt idx="296">
                        <c:v>5.9179820000426844</c:v>
                      </c:pt>
                      <c:pt idx="297">
                        <c:v>5.9385479999473318</c:v>
                      </c:pt>
                      <c:pt idx="298">
                        <c:v>5.9598919999552891</c:v>
                      </c:pt>
                      <c:pt idx="299">
                        <c:v>5.9781189999775961</c:v>
                      </c:pt>
                      <c:pt idx="300">
                        <c:v>5.9979550000280142</c:v>
                      </c:pt>
                      <c:pt idx="301">
                        <c:v>6.0156369999749586</c:v>
                      </c:pt>
                      <c:pt idx="302">
                        <c:v>6.0387750000227243</c:v>
                      </c:pt>
                      <c:pt idx="303">
                        <c:v>6.0593309999676421</c:v>
                      </c:pt>
                      <c:pt idx="304">
                        <c:v>6.0795530000468716</c:v>
                      </c:pt>
                      <c:pt idx="305">
                        <c:v>6.1007570000365376</c:v>
                      </c:pt>
                      <c:pt idx="306">
                        <c:v>6.1151890000328422</c:v>
                      </c:pt>
                      <c:pt idx="307">
                        <c:v>6.1361190000316128</c:v>
                      </c:pt>
                      <c:pt idx="308">
                        <c:v>6.1547060000011697</c:v>
                      </c:pt>
                      <c:pt idx="309">
                        <c:v>6.1809420000063255</c:v>
                      </c:pt>
                      <c:pt idx="310">
                        <c:v>6.200453000026755</c:v>
                      </c:pt>
                      <c:pt idx="311">
                        <c:v>6.2197689999593422</c:v>
                      </c:pt>
                      <c:pt idx="312">
                        <c:v>6.2349519999697804</c:v>
                      </c:pt>
                      <c:pt idx="313">
                        <c:v>6.2507710000500083</c:v>
                      </c:pt>
                      <c:pt idx="314">
                        <c:v>6.2799880000529811</c:v>
                      </c:pt>
                      <c:pt idx="315">
                        <c:v>6.2969730000477284</c:v>
                      </c:pt>
                      <c:pt idx="316">
                        <c:v>6.3155729999998584</c:v>
                      </c:pt>
                      <c:pt idx="317">
                        <c:v>6.3354599999729544</c:v>
                      </c:pt>
                      <c:pt idx="318">
                        <c:v>6.3610340000595897</c:v>
                      </c:pt>
                      <c:pt idx="319">
                        <c:v>6.3804719999898225</c:v>
                      </c:pt>
                      <c:pt idx="320">
                        <c:v>6.4010420000413433</c:v>
                      </c:pt>
                      <c:pt idx="321">
                        <c:v>6.42107899999246</c:v>
                      </c:pt>
                      <c:pt idx="322">
                        <c:v>6.4373700000578538</c:v>
                      </c:pt>
                      <c:pt idx="323">
                        <c:v>6.4567970000207424</c:v>
                      </c:pt>
                      <c:pt idx="324">
                        <c:v>6.4771559999790043</c:v>
                      </c:pt>
                      <c:pt idx="325">
                        <c:v>6.4933050000108778</c:v>
                      </c:pt>
                      <c:pt idx="326">
                        <c:v>6.5176910000154749</c:v>
                      </c:pt>
                      <c:pt idx="327">
                        <c:v>6.5365839999867603</c:v>
                      </c:pt>
                      <c:pt idx="328">
                        <c:v>6.5573830000357702</c:v>
                      </c:pt>
                      <c:pt idx="329">
                        <c:v>6.5778799999970943</c:v>
                      </c:pt>
                      <c:pt idx="330">
                        <c:v>6.5993220000527799</c:v>
                      </c:pt>
                      <c:pt idx="331">
                        <c:v>6.6187879999633878</c:v>
                      </c:pt>
                      <c:pt idx="332">
                        <c:v>6.6401580000529066</c:v>
                      </c:pt>
                      <c:pt idx="333">
                        <c:v>6.6578679999802262</c:v>
                      </c:pt>
                      <c:pt idx="334">
                        <c:v>6.679046000004746</c:v>
                      </c:pt>
                      <c:pt idx="335">
                        <c:v>6.6974209999898449</c:v>
                      </c:pt>
                      <c:pt idx="336">
                        <c:v>6.7192130000330508</c:v>
                      </c:pt>
                      <c:pt idx="337">
                        <c:v>6.7390809999778867</c:v>
                      </c:pt>
                      <c:pt idx="338">
                        <c:v>6.7588580000447109</c:v>
                      </c:pt>
                      <c:pt idx="339">
                        <c:v>6.7783060000510886</c:v>
                      </c:pt>
                      <c:pt idx="340">
                        <c:v>6.8008909999625757</c:v>
                      </c:pt>
                      <c:pt idx="341">
                        <c:v>6.8132469999836758</c:v>
                      </c:pt>
                      <c:pt idx="342">
                        <c:v>6.8337850000243634</c:v>
                      </c:pt>
                      <c:pt idx="343">
                        <c:v>6.8565670000389218</c:v>
                      </c:pt>
                      <c:pt idx="344">
                        <c:v>6.8832979999715462</c:v>
                      </c:pt>
                      <c:pt idx="345">
                        <c:v>6.8969959999667481</c:v>
                      </c:pt>
                      <c:pt idx="346">
                        <c:v>6.9180369999958202</c:v>
                      </c:pt>
                      <c:pt idx="347">
                        <c:v>6.9392089999746531</c:v>
                      </c:pt>
                      <c:pt idx="348">
                        <c:v>6.9594470000592992</c:v>
                      </c:pt>
                      <c:pt idx="349">
                        <c:v>6.9790430000284687</c:v>
                      </c:pt>
                      <c:pt idx="350">
                        <c:v>6.9976709999609739</c:v>
                      </c:pt>
                      <c:pt idx="351">
                        <c:v>7.0195610000519082</c:v>
                      </c:pt>
                      <c:pt idx="352">
                        <c:v>7.0393919999478385</c:v>
                      </c:pt>
                      <c:pt idx="353">
                        <c:v>7.0502090000081807</c:v>
                      </c:pt>
                      <c:pt idx="354">
                        <c:v>7.0795399999478832</c:v>
                      </c:pt>
                      <c:pt idx="355">
                        <c:v>7.0999120000051335</c:v>
                      </c:pt>
                      <c:pt idx="356">
                        <c:v>7.1177560000214726</c:v>
                      </c:pt>
                      <c:pt idx="357">
                        <c:v>7.1405690000392497</c:v>
                      </c:pt>
                      <c:pt idx="358">
                        <c:v>7.1560270000481978</c:v>
                      </c:pt>
                      <c:pt idx="359">
                        <c:v>7.1759280000114813</c:v>
                      </c:pt>
                      <c:pt idx="360">
                        <c:v>7.1992160000372678</c:v>
                      </c:pt>
                      <c:pt idx="361">
                        <c:v>7.2153410000028089</c:v>
                      </c:pt>
                      <c:pt idx="362">
                        <c:v>7.2405819999985397</c:v>
                      </c:pt>
                      <c:pt idx="363">
                        <c:v>7.2567500000586733</c:v>
                      </c:pt>
                      <c:pt idx="364">
                        <c:v>7.2824239999754354</c:v>
                      </c:pt>
                      <c:pt idx="365">
                        <c:v>7.2965150000527501</c:v>
                      </c:pt>
                      <c:pt idx="366">
                        <c:v>7.3208909999812022</c:v>
                      </c:pt>
                      <c:pt idx="367">
                        <c:v>7.3357710000127554</c:v>
                      </c:pt>
                      <c:pt idx="368">
                        <c:v>7.3521279999986291</c:v>
                      </c:pt>
                      <c:pt idx="369">
                        <c:v>7.3783330000005662</c:v>
                      </c:pt>
                      <c:pt idx="370">
                        <c:v>7.396870999946259</c:v>
                      </c:pt>
                      <c:pt idx="371">
                        <c:v>7.4204690000042319</c:v>
                      </c:pt>
                      <c:pt idx="372">
                        <c:v>7.4365759999491274</c:v>
                      </c:pt>
                      <c:pt idx="373">
                        <c:v>7.4569469999987632</c:v>
                      </c:pt>
                      <c:pt idx="374">
                        <c:v>7.480995999998413</c:v>
                      </c:pt>
                      <c:pt idx="375">
                        <c:v>7.4981279999483377</c:v>
                      </c:pt>
                      <c:pt idx="376">
                        <c:v>7.5166810000082478</c:v>
                      </c:pt>
                      <c:pt idx="377">
                        <c:v>7.5380819999845698</c:v>
                      </c:pt>
                      <c:pt idx="378">
                        <c:v>7.5604440000606701</c:v>
                      </c:pt>
                      <c:pt idx="379">
                        <c:v>7.577424000017345</c:v>
                      </c:pt>
                      <c:pt idx="380">
                        <c:v>7.5974029999924824</c:v>
                      </c:pt>
                      <c:pt idx="381">
                        <c:v>7.618030000012368</c:v>
                      </c:pt>
                      <c:pt idx="382">
                        <c:v>7.6398220000555739</c:v>
                      </c:pt>
                      <c:pt idx="383">
                        <c:v>7.6593720000237226</c:v>
                      </c:pt>
                      <c:pt idx="384">
                        <c:v>7.6802479999605566</c:v>
                      </c:pt>
                      <c:pt idx="385">
                        <c:v>7.6985270000295714</c:v>
                      </c:pt>
                      <c:pt idx="386">
                        <c:v>7.7202119999565184</c:v>
                      </c:pt>
                      <c:pt idx="387">
                        <c:v>7.736648999969475</c:v>
                      </c:pt>
                      <c:pt idx="388">
                        <c:v>7.753599000046961</c:v>
                      </c:pt>
                      <c:pt idx="389">
                        <c:v>7.7812139999587089</c:v>
                      </c:pt>
                      <c:pt idx="390">
                        <c:v>7.7996030000504106</c:v>
                      </c:pt>
                      <c:pt idx="391">
                        <c:v>7.8198789999587461</c:v>
                      </c:pt>
                      <c:pt idx="392">
                        <c:v>7.8341840000357479</c:v>
                      </c:pt>
                      <c:pt idx="393">
                        <c:v>7.8592339999740943</c:v>
                      </c:pt>
                      <c:pt idx="394">
                        <c:v>7.8805690000299364</c:v>
                      </c:pt>
                      <c:pt idx="395">
                        <c:v>7.9004839999834076</c:v>
                      </c:pt>
                      <c:pt idx="396">
                        <c:v>7.919376999954693</c:v>
                      </c:pt>
                      <c:pt idx="397">
                        <c:v>7.9397520000347868</c:v>
                      </c:pt>
                      <c:pt idx="398">
                        <c:v>7.9580640000058338</c:v>
                      </c:pt>
                      <c:pt idx="399">
                        <c:v>7.9751369999721646</c:v>
                      </c:pt>
                      <c:pt idx="400">
                        <c:v>7.9994599999627098</c:v>
                      </c:pt>
                      <c:pt idx="401">
                        <c:v>8.0199090000241995</c:v>
                      </c:pt>
                      <c:pt idx="402">
                        <c:v>8.0406070000026375</c:v>
                      </c:pt>
                      <c:pt idx="403">
                        <c:v>8.0615299999481067</c:v>
                      </c:pt>
                      <c:pt idx="404">
                        <c:v>8.0777839999645948</c:v>
                      </c:pt>
                      <c:pt idx="405">
                        <c:v>8.098225999972783</c:v>
                      </c:pt>
                      <c:pt idx="406">
                        <c:v>8.1155159999616444</c:v>
                      </c:pt>
                      <c:pt idx="407">
                        <c:v>8.1409680000506341</c:v>
                      </c:pt>
                      <c:pt idx="408">
                        <c:v>8.1584980000043288</c:v>
                      </c:pt>
                      <c:pt idx="409">
                        <c:v>8.1808179999934509</c:v>
                      </c:pt>
                      <c:pt idx="410">
                        <c:v>8.1966209999518469</c:v>
                      </c:pt>
                      <c:pt idx="411">
                        <c:v>8.2160989999538288</c:v>
                      </c:pt>
                      <c:pt idx="412">
                        <c:v>8.238855000003241</c:v>
                      </c:pt>
                      <c:pt idx="413">
                        <c:v>8.2574859999585897</c:v>
                      </c:pt>
                      <c:pt idx="414">
                        <c:v>8.2775039999978617</c:v>
                      </c:pt>
                      <c:pt idx="415">
                        <c:v>8.2980400000233203</c:v>
                      </c:pt>
                      <c:pt idx="416">
                        <c:v>8.3172110000159591</c:v>
                      </c:pt>
                      <c:pt idx="417">
                        <c:v>8.340059999958612</c:v>
                      </c:pt>
                      <c:pt idx="418">
                        <c:v>8.3574500000104308</c:v>
                      </c:pt>
                      <c:pt idx="419">
                        <c:v>8.37621300003957</c:v>
                      </c:pt>
                      <c:pt idx="420">
                        <c:v>8.3990550000453368</c:v>
                      </c:pt>
                      <c:pt idx="421">
                        <c:v>8.4175340000074357</c:v>
                      </c:pt>
                      <c:pt idx="422">
                        <c:v>8.4379839999601245</c:v>
                      </c:pt>
                      <c:pt idx="423">
                        <c:v>8.4603679999709129</c:v>
                      </c:pt>
                      <c:pt idx="424">
                        <c:v>8.479719000053592</c:v>
                      </c:pt>
                      <c:pt idx="425">
                        <c:v>8.5004819999448955</c:v>
                      </c:pt>
                      <c:pt idx="426">
                        <c:v>8.5196310000028461</c:v>
                      </c:pt>
                      <c:pt idx="427">
                        <c:v>8.533943000016734</c:v>
                      </c:pt>
                      <c:pt idx="428">
                        <c:v>8.5603780000237748</c:v>
                      </c:pt>
                      <c:pt idx="429">
                        <c:v>8.578235000022687</c:v>
                      </c:pt>
                      <c:pt idx="430">
                        <c:v>8.5990890000248328</c:v>
                      </c:pt>
                      <c:pt idx="431">
                        <c:v>8.6184839999768883</c:v>
                      </c:pt>
                      <c:pt idx="432">
                        <c:v>8.63903299998492</c:v>
                      </c:pt>
                      <c:pt idx="433">
                        <c:v>8.6596999999601394</c:v>
                      </c:pt>
                      <c:pt idx="434">
                        <c:v>8.680547000025399</c:v>
                      </c:pt>
                      <c:pt idx="435">
                        <c:v>8.6991060000145808</c:v>
                      </c:pt>
                      <c:pt idx="436">
                        <c:v>8.7199509999481961</c:v>
                      </c:pt>
                      <c:pt idx="437">
                        <c:v>8.7393050000537187</c:v>
                      </c:pt>
                      <c:pt idx="438">
                        <c:v>8.7594459999818355</c:v>
                      </c:pt>
                      <c:pt idx="439">
                        <c:v>8.7795390000101179</c:v>
                      </c:pt>
                      <c:pt idx="440">
                        <c:v>8.8006270000478253</c:v>
                      </c:pt>
                      <c:pt idx="441">
                        <c:v>8.8213789999717847</c:v>
                      </c:pt>
                      <c:pt idx="442">
                        <c:v>8.8396039999788627</c:v>
                      </c:pt>
                      <c:pt idx="443">
                        <c:v>8.8607130000600591</c:v>
                      </c:pt>
                      <c:pt idx="444">
                        <c:v>8.87579600000754</c:v>
                      </c:pt>
                      <c:pt idx="445">
                        <c:v>8.8961089999647811</c:v>
                      </c:pt>
                      <c:pt idx="446">
                        <c:v>8.9201990000437945</c:v>
                      </c:pt>
                      <c:pt idx="447">
                        <c:v>8.9365750000579283</c:v>
                      </c:pt>
                      <c:pt idx="448">
                        <c:v>8.9632879999699071</c:v>
                      </c:pt>
                      <c:pt idx="449">
                        <c:v>8.980582999996841</c:v>
                      </c:pt>
                      <c:pt idx="450">
                        <c:v>9.0007060000207275</c:v>
                      </c:pt>
                      <c:pt idx="451">
                        <c:v>9.0176869999850169</c:v>
                      </c:pt>
                      <c:pt idx="452">
                        <c:v>9.0407750000013039</c:v>
                      </c:pt>
                      <c:pt idx="453">
                        <c:v>9.0583900000201538</c:v>
                      </c:pt>
                      <c:pt idx="454">
                        <c:v>9.0776060000061989</c:v>
                      </c:pt>
                      <c:pt idx="455">
                        <c:v>9.0970710000256076</c:v>
                      </c:pt>
                      <c:pt idx="456">
                        <c:v>9.1199849999975413</c:v>
                      </c:pt>
                      <c:pt idx="457">
                        <c:v>9.1255959999980405</c:v>
                      </c:pt>
                      <c:pt idx="458">
                        <c:v>9.159233000013046</c:v>
                      </c:pt>
                      <c:pt idx="459">
                        <c:v>9.1816790000302717</c:v>
                      </c:pt>
                      <c:pt idx="460">
                        <c:v>9.1966470000334084</c:v>
                      </c:pt>
                      <c:pt idx="461">
                        <c:v>9.2181949999649078</c:v>
                      </c:pt>
                      <c:pt idx="462">
                        <c:v>9.2368290000595152</c:v>
                      </c:pt>
                      <c:pt idx="463">
                        <c:v>9.2570800000103191</c:v>
                      </c:pt>
                      <c:pt idx="464">
                        <c:v>9.2808590000495315</c:v>
                      </c:pt>
                      <c:pt idx="465">
                        <c:v>9.2985030000563711</c:v>
                      </c:pt>
                      <c:pt idx="466">
                        <c:v>9.3194000000366941</c:v>
                      </c:pt>
                      <c:pt idx="467">
                        <c:v>9.3404840000439435</c:v>
                      </c:pt>
                      <c:pt idx="468">
                        <c:v>9.3573140000225976</c:v>
                      </c:pt>
                      <c:pt idx="469">
                        <c:v>9.3796180000063032</c:v>
                      </c:pt>
                      <c:pt idx="470">
                        <c:v>9.3993270000210032</c:v>
                      </c:pt>
                      <c:pt idx="471">
                        <c:v>9.4204100000206381</c:v>
                      </c:pt>
                      <c:pt idx="472">
                        <c:v>9.4395129999611527</c:v>
                      </c:pt>
                      <c:pt idx="473">
                        <c:v>9.4620819999836385</c:v>
                      </c:pt>
                      <c:pt idx="474">
                        <c:v>9.4798090000404045</c:v>
                      </c:pt>
                      <c:pt idx="475">
                        <c:v>9.500603000051342</c:v>
                      </c:pt>
                      <c:pt idx="476">
                        <c:v>9.5165890000062063</c:v>
                      </c:pt>
                      <c:pt idx="477">
                        <c:v>9.5385089999763295</c:v>
                      </c:pt>
                      <c:pt idx="478">
                        <c:v>9.5598920000484213</c:v>
                      </c:pt>
                      <c:pt idx="479">
                        <c:v>9.5771510000340641</c:v>
                      </c:pt>
                      <c:pt idx="480">
                        <c:v>9.5990870000096038</c:v>
                      </c:pt>
                      <c:pt idx="481">
                        <c:v>9.619107999955304</c:v>
                      </c:pt>
                      <c:pt idx="482">
                        <c:v>9.6445979999843985</c:v>
                      </c:pt>
                      <c:pt idx="483">
                        <c:v>9.6600570000009611</c:v>
                      </c:pt>
                      <c:pt idx="484">
                        <c:v>9.6796590000158176</c:v>
                      </c:pt>
                      <c:pt idx="485">
                        <c:v>9.700520999962464</c:v>
                      </c:pt>
                      <c:pt idx="486">
                        <c:v>9.7155359999742359</c:v>
                      </c:pt>
                      <c:pt idx="487">
                        <c:v>9.7402770000044256</c:v>
                      </c:pt>
                      <c:pt idx="488">
                        <c:v>9.7500330000184476</c:v>
                      </c:pt>
                      <c:pt idx="489">
                        <c:v>9.7760130000533536</c:v>
                      </c:pt>
                      <c:pt idx="490">
                        <c:v>9.7952270000241697</c:v>
                      </c:pt>
                      <c:pt idx="491">
                        <c:v>9.8152919999556616</c:v>
                      </c:pt>
                      <c:pt idx="492">
                        <c:v>9.8409669999964535</c:v>
                      </c:pt>
                      <c:pt idx="493">
                        <c:v>9.8566629999550059</c:v>
                      </c:pt>
                      <c:pt idx="494">
                        <c:v>9.8814009999623522</c:v>
                      </c:pt>
                      <c:pt idx="495">
                        <c:v>9.8957540000556037</c:v>
                      </c:pt>
                      <c:pt idx="496">
                        <c:v>9.9200910000363365</c:v>
                      </c:pt>
                      <c:pt idx="497">
                        <c:v>9.9365870000328869</c:v>
                      </c:pt>
                      <c:pt idx="498">
                        <c:v>9.9577740000095218</c:v>
                      </c:pt>
                      <c:pt idx="499">
                        <c:v>9.977292999974452</c:v>
                      </c:pt>
                      <c:pt idx="500">
                        <c:v>9.9994579999474809</c:v>
                      </c:pt>
                      <c:pt idx="501">
                        <c:v>10.01670399995055</c:v>
                      </c:pt>
                      <c:pt idx="502">
                        <c:v>10.039923000033014</c:v>
                      </c:pt>
                      <c:pt idx="503">
                        <c:v>10.060375000000931</c:v>
                      </c:pt>
                      <c:pt idx="504">
                        <c:v>10.077722999965772</c:v>
                      </c:pt>
                      <c:pt idx="505">
                        <c:v>10.097316000028513</c:v>
                      </c:pt>
                      <c:pt idx="506">
                        <c:v>10.119221000000834</c:v>
                      </c:pt>
                      <c:pt idx="507">
                        <c:v>10.137963999994099</c:v>
                      </c:pt>
                      <c:pt idx="508">
                        <c:v>10.157314999960363</c:v>
                      </c:pt>
                      <c:pt idx="509">
                        <c:v>10.174873000010848</c:v>
                      </c:pt>
                      <c:pt idx="510">
                        <c:v>10.199563000001945</c:v>
                      </c:pt>
                      <c:pt idx="511">
                        <c:v>10.219870000029914</c:v>
                      </c:pt>
                      <c:pt idx="512">
                        <c:v>10.239966999972239</c:v>
                      </c:pt>
                      <c:pt idx="513">
                        <c:v>10.259353999979794</c:v>
                      </c:pt>
                      <c:pt idx="514">
                        <c:v>10.278371999971569</c:v>
                      </c:pt>
                      <c:pt idx="515">
                        <c:v>10.298110999981873</c:v>
                      </c:pt>
                      <c:pt idx="516">
                        <c:v>10.313628999982029</c:v>
                      </c:pt>
                      <c:pt idx="517">
                        <c:v>10.339198000030592</c:v>
                      </c:pt>
                      <c:pt idx="518">
                        <c:v>10.358756999950856</c:v>
                      </c:pt>
                      <c:pt idx="519">
                        <c:v>10.378777000005357</c:v>
                      </c:pt>
                      <c:pt idx="520">
                        <c:v>10.390427000005729</c:v>
                      </c:pt>
                      <c:pt idx="521">
                        <c:v>10.420910999993794</c:v>
                      </c:pt>
                      <c:pt idx="522">
                        <c:v>10.439847000059672</c:v>
                      </c:pt>
                      <c:pt idx="523">
                        <c:v>10.459666999988258</c:v>
                      </c:pt>
                      <c:pt idx="524">
                        <c:v>10.476400000043213</c:v>
                      </c:pt>
                      <c:pt idx="525">
                        <c:v>10.498046000022441</c:v>
                      </c:pt>
                      <c:pt idx="526">
                        <c:v>10.51925500005018</c:v>
                      </c:pt>
                      <c:pt idx="527">
                        <c:v>10.534388000029139</c:v>
                      </c:pt>
                      <c:pt idx="528">
                        <c:v>10.559767000027932</c:v>
                      </c:pt>
                      <c:pt idx="529">
                        <c:v>10.579802999971434</c:v>
                      </c:pt>
                      <c:pt idx="530">
                        <c:v>10.599821000010706</c:v>
                      </c:pt>
                      <c:pt idx="531">
                        <c:v>10.620945999980904</c:v>
                      </c:pt>
                      <c:pt idx="532">
                        <c:v>10.636505999951623</c:v>
                      </c:pt>
                      <c:pt idx="533">
                        <c:v>10.660448999959044</c:v>
                      </c:pt>
                      <c:pt idx="534">
                        <c:v>10.680596000049263</c:v>
                      </c:pt>
                      <c:pt idx="535">
                        <c:v>10.695705999969505</c:v>
                      </c:pt>
                      <c:pt idx="536">
                        <c:v>10.716191999963485</c:v>
                      </c:pt>
                      <c:pt idx="537">
                        <c:v>10.737490999978036</c:v>
                      </c:pt>
                      <c:pt idx="538">
                        <c:v>10.760299999965355</c:v>
                      </c:pt>
                      <c:pt idx="539">
                        <c:v>10.775747000006959</c:v>
                      </c:pt>
                      <c:pt idx="540">
                        <c:v>10.796753000002354</c:v>
                      </c:pt>
                      <c:pt idx="541">
                        <c:v>10.817721999948844</c:v>
                      </c:pt>
                      <c:pt idx="542">
                        <c:v>10.839033000054769</c:v>
                      </c:pt>
                      <c:pt idx="543">
                        <c:v>10.856748000020161</c:v>
                      </c:pt>
                      <c:pt idx="544">
                        <c:v>10.875146999955177</c:v>
                      </c:pt>
                      <c:pt idx="545">
                        <c:v>10.898378000012599</c:v>
                      </c:pt>
                      <c:pt idx="546">
                        <c:v>10.913577000028454</c:v>
                      </c:pt>
                      <c:pt idx="547">
                        <c:v>10.938708000001498</c:v>
                      </c:pt>
                      <c:pt idx="548">
                        <c:v>10.957601999980398</c:v>
                      </c:pt>
                      <c:pt idx="549">
                        <c:v>10.977610999951139</c:v>
                      </c:pt>
                      <c:pt idx="550">
                        <c:v>10.997009000042453</c:v>
                      </c:pt>
                      <c:pt idx="551">
                        <c:v>11.019544000038877</c:v>
                      </c:pt>
                      <c:pt idx="552">
                        <c:v>11.039498000056483</c:v>
                      </c:pt>
                      <c:pt idx="553">
                        <c:v>11.06112700002268</c:v>
                      </c:pt>
                      <c:pt idx="554">
                        <c:v>11.079026999999769</c:v>
                      </c:pt>
                      <c:pt idx="555">
                        <c:v>11.099615999963135</c:v>
                      </c:pt>
                      <c:pt idx="556">
                        <c:v>11.117971000028774</c:v>
                      </c:pt>
                      <c:pt idx="557">
                        <c:v>11.1394020000007</c:v>
                      </c:pt>
                      <c:pt idx="558">
                        <c:v>11.159804000053555</c:v>
                      </c:pt>
                      <c:pt idx="559">
                        <c:v>11.178700000047684</c:v>
                      </c:pt>
                      <c:pt idx="560">
                        <c:v>11.198260999983177</c:v>
                      </c:pt>
                      <c:pt idx="561">
                        <c:v>11.218693000031635</c:v>
                      </c:pt>
                      <c:pt idx="562">
                        <c:v>11.240330000058748</c:v>
                      </c:pt>
                      <c:pt idx="563">
                        <c:v>11.259034999995492</c:v>
                      </c:pt>
                      <c:pt idx="564">
                        <c:v>11.27877700002864</c:v>
                      </c:pt>
                      <c:pt idx="565">
                        <c:v>11.300688000046648</c:v>
                      </c:pt>
                      <c:pt idx="566">
                        <c:v>11.319882999989204</c:v>
                      </c:pt>
                      <c:pt idx="567">
                        <c:v>11.339454000000842</c:v>
                      </c:pt>
                      <c:pt idx="568">
                        <c:v>11.35428700002376</c:v>
                      </c:pt>
                      <c:pt idx="569">
                        <c:v>11.378375999978743</c:v>
                      </c:pt>
                      <c:pt idx="570">
                        <c:v>11.396765999961644</c:v>
                      </c:pt>
                      <c:pt idx="571">
                        <c:v>11.419754000031389</c:v>
                      </c:pt>
                      <c:pt idx="572">
                        <c:v>11.439342000056058</c:v>
                      </c:pt>
                      <c:pt idx="573">
                        <c:v>11.456150999991223</c:v>
                      </c:pt>
                      <c:pt idx="574">
                        <c:v>11.479697000002488</c:v>
                      </c:pt>
                      <c:pt idx="575">
                        <c:v>11.50039800000377</c:v>
                      </c:pt>
                      <c:pt idx="576">
                        <c:v>11.515598000027239</c:v>
                      </c:pt>
                      <c:pt idx="577">
                        <c:v>11.540806000004523</c:v>
                      </c:pt>
                      <c:pt idx="578">
                        <c:v>11.556087999953888</c:v>
                      </c:pt>
                      <c:pt idx="579">
                        <c:v>11.577864999999292</c:v>
                      </c:pt>
                      <c:pt idx="580">
                        <c:v>11.601599000045098</c:v>
                      </c:pt>
                      <c:pt idx="581">
                        <c:v>11.616522999946028</c:v>
                      </c:pt>
                      <c:pt idx="582">
                        <c:v>11.640698999981396</c:v>
                      </c:pt>
                      <c:pt idx="583">
                        <c:v>11.661321999970824</c:v>
                      </c:pt>
                      <c:pt idx="584">
                        <c:v>11.676427999977022</c:v>
                      </c:pt>
                      <c:pt idx="585">
                        <c:v>11.697061000042595</c:v>
                      </c:pt>
                      <c:pt idx="586">
                        <c:v>11.718111000023782</c:v>
                      </c:pt>
                      <c:pt idx="587">
                        <c:v>11.736631999956444</c:v>
                      </c:pt>
                      <c:pt idx="588">
                        <c:v>11.756826999946497</c:v>
                      </c:pt>
                      <c:pt idx="589">
                        <c:v>11.778974000015296</c:v>
                      </c:pt>
                      <c:pt idx="590">
                        <c:v>11.797372000059113</c:v>
                      </c:pt>
                      <c:pt idx="591">
                        <c:v>11.81868799997028</c:v>
                      </c:pt>
                      <c:pt idx="592">
                        <c:v>11.838071999954991</c:v>
                      </c:pt>
                      <c:pt idx="593">
                        <c:v>11.857008000020869</c:v>
                      </c:pt>
                      <c:pt idx="594">
                        <c:v>11.877687999978662</c:v>
                      </c:pt>
                      <c:pt idx="595">
                        <c:v>11.897439999971539</c:v>
                      </c:pt>
                      <c:pt idx="596">
                        <c:v>11.916213999968022</c:v>
                      </c:pt>
                      <c:pt idx="597">
                        <c:v>11.937914000009187</c:v>
                      </c:pt>
                      <c:pt idx="598">
                        <c:v>11.959724999964237</c:v>
                      </c:pt>
                      <c:pt idx="599">
                        <c:v>11.974500000011176</c:v>
                      </c:pt>
                      <c:pt idx="600">
                        <c:v>11.99824800004717</c:v>
                      </c:pt>
                      <c:pt idx="601">
                        <c:v>12.020645000040531</c:v>
                      </c:pt>
                      <c:pt idx="602">
                        <c:v>12.043259999947622</c:v>
                      </c:pt>
                      <c:pt idx="603">
                        <c:v>12.05533700005617</c:v>
                      </c:pt>
                      <c:pt idx="604">
                        <c:v>12.07939400000032</c:v>
                      </c:pt>
                      <c:pt idx="605">
                        <c:v>12.098935000016354</c:v>
                      </c:pt>
                      <c:pt idx="606">
                        <c:v>12.119303000043146</c:v>
                      </c:pt>
                      <c:pt idx="607">
                        <c:v>12.139199999975972</c:v>
                      </c:pt>
                      <c:pt idx="608">
                        <c:v>12.1603340000147</c:v>
                      </c:pt>
                      <c:pt idx="609">
                        <c:v>12.174230000004172</c:v>
                      </c:pt>
                      <c:pt idx="610">
                        <c:v>12.198280000011437</c:v>
                      </c:pt>
                      <c:pt idx="611">
                        <c:v>12.207722999970429</c:v>
                      </c:pt>
                      <c:pt idx="612">
                        <c:v>13.22004799998831</c:v>
                      </c:pt>
                      <c:pt idx="613">
                        <c:v>13.24011699995026</c:v>
                      </c:pt>
                      <c:pt idx="614">
                        <c:v>13.257121999980882</c:v>
                      </c:pt>
                      <c:pt idx="615">
                        <c:v>13.275652999989688</c:v>
                      </c:pt>
                      <c:pt idx="616">
                        <c:v>13.298133000032976</c:v>
                      </c:pt>
                      <c:pt idx="617">
                        <c:v>13.319132999982685</c:v>
                      </c:pt>
                      <c:pt idx="618">
                        <c:v>13.335878000012599</c:v>
                      </c:pt>
                      <c:pt idx="619">
                        <c:v>13.357037000008859</c:v>
                      </c:pt>
                      <c:pt idx="620">
                        <c:v>13.376021999982186</c:v>
                      </c:pt>
                      <c:pt idx="621">
                        <c:v>13.397098000044934</c:v>
                      </c:pt>
                      <c:pt idx="622">
                        <c:v>13.418146000010893</c:v>
                      </c:pt>
                      <c:pt idx="623">
                        <c:v>13.43653299997095</c:v>
                      </c:pt>
                      <c:pt idx="624">
                        <c:v>13.453209000057541</c:v>
                      </c:pt>
                      <c:pt idx="625">
                        <c:v>13.476950000040233</c:v>
                      </c:pt>
                      <c:pt idx="626">
                        <c:v>13.500144000048749</c:v>
                      </c:pt>
                      <c:pt idx="627">
                        <c:v>13.519515000050887</c:v>
                      </c:pt>
                      <c:pt idx="628">
                        <c:v>13.538922999985516</c:v>
                      </c:pt>
                      <c:pt idx="629">
                        <c:v>13.558486000052653</c:v>
                      </c:pt>
                      <c:pt idx="630">
                        <c:v>13.575662999995984</c:v>
                      </c:pt>
                      <c:pt idx="631">
                        <c:v>13.598042999976315</c:v>
                      </c:pt>
                      <c:pt idx="632">
                        <c:v>13.618756999960169</c:v>
                      </c:pt>
                      <c:pt idx="633">
                        <c:v>13.637269000057131</c:v>
                      </c:pt>
                      <c:pt idx="634">
                        <c:v>13.662229000008665</c:v>
                      </c:pt>
                      <c:pt idx="635">
                        <c:v>13.677821999997832</c:v>
                      </c:pt>
                      <c:pt idx="636">
                        <c:v>13.699972999980673</c:v>
                      </c:pt>
                      <c:pt idx="637">
                        <c:v>13.718635999946855</c:v>
                      </c:pt>
                      <c:pt idx="638">
                        <c:v>13.739010000019334</c:v>
                      </c:pt>
                      <c:pt idx="639">
                        <c:v>13.758065999951214</c:v>
                      </c:pt>
                      <c:pt idx="640">
                        <c:v>13.778072000015527</c:v>
                      </c:pt>
                      <c:pt idx="641">
                        <c:v>13.800885000033304</c:v>
                      </c:pt>
                      <c:pt idx="642">
                        <c:v>13.81836499995552</c:v>
                      </c:pt>
                      <c:pt idx="643">
                        <c:v>13.83857599995099</c:v>
                      </c:pt>
                      <c:pt idx="644">
                        <c:v>13.860917999991216</c:v>
                      </c:pt>
                      <c:pt idx="645">
                        <c:v>13.882851999951527</c:v>
                      </c:pt>
                      <c:pt idx="646">
                        <c:v>13.893901000032201</c:v>
                      </c:pt>
                      <c:pt idx="647">
                        <c:v>13.919747999985702</c:v>
                      </c:pt>
                      <c:pt idx="648">
                        <c:v>13.941151999984868</c:v>
                      </c:pt>
                      <c:pt idx="649">
                        <c:v>13.960019999998622</c:v>
                      </c:pt>
                      <c:pt idx="650">
                        <c:v>13.979615999967791</c:v>
                      </c:pt>
                      <c:pt idx="651">
                        <c:v>13.996159999980591</c:v>
                      </c:pt>
                      <c:pt idx="652">
                        <c:v>14.014455999946222</c:v>
                      </c:pt>
                      <c:pt idx="653">
                        <c:v>14.034763999981806</c:v>
                      </c:pt>
                      <c:pt idx="654">
                        <c:v>14.059989999979734</c:v>
                      </c:pt>
                      <c:pt idx="655">
                        <c:v>14.080242000054568</c:v>
                      </c:pt>
                      <c:pt idx="656">
                        <c:v>14.096809000009671</c:v>
                      </c:pt>
                      <c:pt idx="657">
                        <c:v>14.115546999964863</c:v>
                      </c:pt>
                      <c:pt idx="658">
                        <c:v>14.138761000009254</c:v>
                      </c:pt>
                      <c:pt idx="659">
                        <c:v>14.159331000060774</c:v>
                      </c:pt>
                      <c:pt idx="660">
                        <c:v>14.179967000032775</c:v>
                      </c:pt>
                      <c:pt idx="661">
                        <c:v>14.198669999954291</c:v>
                      </c:pt>
                      <c:pt idx="662">
                        <c:v>14.216108000022359</c:v>
                      </c:pt>
                      <c:pt idx="663">
                        <c:v>14.237989000044763</c:v>
                      </c:pt>
                      <c:pt idx="664">
                        <c:v>14.258068999974057</c:v>
                      </c:pt>
                      <c:pt idx="665">
                        <c:v>14.261306999949738</c:v>
                      </c:pt>
                      <c:pt idx="666">
                        <c:v>14.288960000034422</c:v>
                      </c:pt>
                      <c:pt idx="667">
                        <c:v>14.316625999985263</c:v>
                      </c:pt>
                      <c:pt idx="668">
                        <c:v>14.336644000024535</c:v>
                      </c:pt>
                      <c:pt idx="669">
                        <c:v>14.358586000045761</c:v>
                      </c:pt>
                      <c:pt idx="670">
                        <c:v>14.374229999957606</c:v>
                      </c:pt>
                      <c:pt idx="671">
                        <c:v>14.398834999999963</c:v>
                      </c:pt>
                      <c:pt idx="672">
                        <c:v>14.418438000022434</c:v>
                      </c:pt>
                      <c:pt idx="673">
                        <c:v>14.442501000012271</c:v>
                      </c:pt>
                      <c:pt idx="674">
                        <c:v>14.457906999974512</c:v>
                      </c:pt>
                      <c:pt idx="675">
                        <c:v>14.479560000007041</c:v>
                      </c:pt>
                      <c:pt idx="676">
                        <c:v>14.497545000049286</c:v>
                      </c:pt>
                      <c:pt idx="677">
                        <c:v>14.517507000011392</c:v>
                      </c:pt>
                      <c:pt idx="678">
                        <c:v>14.537884999997914</c:v>
                      </c:pt>
                      <c:pt idx="679">
                        <c:v>14.558447999996133</c:v>
                      </c:pt>
                      <c:pt idx="680">
                        <c:v>14.578062999993563</c:v>
                      </c:pt>
                      <c:pt idx="681">
                        <c:v>14.599275000044145</c:v>
                      </c:pt>
                      <c:pt idx="682">
                        <c:v>14.615068000042811</c:v>
                      </c:pt>
                      <c:pt idx="683">
                        <c:v>14.638410000014119</c:v>
                      </c:pt>
                      <c:pt idx="684">
                        <c:v>14.658902000053786</c:v>
                      </c:pt>
                      <c:pt idx="685">
                        <c:v>14.678826999966986</c:v>
                      </c:pt>
                      <c:pt idx="686">
                        <c:v>14.700656999950297</c:v>
                      </c:pt>
                      <c:pt idx="687">
                        <c:v>14.721520000020973</c:v>
                      </c:pt>
                      <c:pt idx="688">
                        <c:v>14.738786000059918</c:v>
                      </c:pt>
                      <c:pt idx="689">
                        <c:v>14.760519000003114</c:v>
                      </c:pt>
                      <c:pt idx="690">
                        <c:v>14.78124000004027</c:v>
                      </c:pt>
                      <c:pt idx="691">
                        <c:v>14.799402000033297</c:v>
                      </c:pt>
                      <c:pt idx="692">
                        <c:v>14.820554999983869</c:v>
                      </c:pt>
                      <c:pt idx="693">
                        <c:v>14.8263909999514</c:v>
                      </c:pt>
                      <c:pt idx="694">
                        <c:v>14.858939000056125</c:v>
                      </c:pt>
                      <c:pt idx="695">
                        <c:v>14.879405000014231</c:v>
                      </c:pt>
                      <c:pt idx="696">
                        <c:v>14.900785999954678</c:v>
                      </c:pt>
                      <c:pt idx="697">
                        <c:v>14.916397999972105</c:v>
                      </c:pt>
                      <c:pt idx="698">
                        <c:v>14.934911999967881</c:v>
                      </c:pt>
                      <c:pt idx="699">
                        <c:v>14.946536000003107</c:v>
                      </c:pt>
                      <c:pt idx="700">
                        <c:v>14.977782999980263</c:v>
                      </c:pt>
                      <c:pt idx="701">
                        <c:v>14.997696000034921</c:v>
                      </c:pt>
                      <c:pt idx="702">
                        <c:v>15.01763400004711</c:v>
                      </c:pt>
                      <c:pt idx="703">
                        <c:v>15.040232000057586</c:v>
                      </c:pt>
                      <c:pt idx="704">
                        <c:v>15.055918999947608</c:v>
                      </c:pt>
                      <c:pt idx="705">
                        <c:v>15.078855999978259</c:v>
                      </c:pt>
                      <c:pt idx="706">
                        <c:v>15.096017000032589</c:v>
                      </c:pt>
                      <c:pt idx="707">
                        <c:v>15.112391000031494</c:v>
                      </c:pt>
                      <c:pt idx="708">
                        <c:v>15.137778999982402</c:v>
                      </c:pt>
                      <c:pt idx="709">
                        <c:v>15.148583000060171</c:v>
                      </c:pt>
                      <c:pt idx="710">
                        <c:v>15.1738090000581</c:v>
                      </c:pt>
                      <c:pt idx="711">
                        <c:v>15.200148000032641</c:v>
                      </c:pt>
                      <c:pt idx="712">
                        <c:v>15.205819000024348</c:v>
                      </c:pt>
                      <c:pt idx="713">
                        <c:v>15.236586999963038</c:v>
                      </c:pt>
                      <c:pt idx="714">
                        <c:v>15.252348999958485</c:v>
                      </c:pt>
                      <c:pt idx="715">
                        <c:v>15.277441999991424</c:v>
                      </c:pt>
                      <c:pt idx="716">
                        <c:v>15.298822000040673</c:v>
                      </c:pt>
                      <c:pt idx="717">
                        <c:v>15.318197999964468</c:v>
                      </c:pt>
                      <c:pt idx="718">
                        <c:v>15.339789999998175</c:v>
                      </c:pt>
                      <c:pt idx="719">
                        <c:v>15.357323999982327</c:v>
                      </c:pt>
                      <c:pt idx="720">
                        <c:v>15.378313999972306</c:v>
                      </c:pt>
                      <c:pt idx="721">
                        <c:v>15.400353000033647</c:v>
                      </c:pt>
                      <c:pt idx="722">
                        <c:v>15.417888000025414</c:v>
                      </c:pt>
                      <c:pt idx="723">
                        <c:v>15.437705000047572</c:v>
                      </c:pt>
                      <c:pt idx="724">
                        <c:v>15.458893000031821</c:v>
                      </c:pt>
                      <c:pt idx="725">
                        <c:v>15.474484000005759</c:v>
                      </c:pt>
                      <c:pt idx="726">
                        <c:v>15.501121000037529</c:v>
                      </c:pt>
                      <c:pt idx="727">
                        <c:v>15.520025999983773</c:v>
                      </c:pt>
                      <c:pt idx="728">
                        <c:v>15.535516000003554</c:v>
                      </c:pt>
                      <c:pt idx="729">
                        <c:v>15.55438900005538</c:v>
                      </c:pt>
                      <c:pt idx="730">
                        <c:v>15.580456999945454</c:v>
                      </c:pt>
                      <c:pt idx="731">
                        <c:v>15.599491000059061</c:v>
                      </c:pt>
                      <c:pt idx="732">
                        <c:v>15.616198000032455</c:v>
                      </c:pt>
                      <c:pt idx="733">
                        <c:v>15.639761000056751</c:v>
                      </c:pt>
                      <c:pt idx="734">
                        <c:v>15.659464000025764</c:v>
                      </c:pt>
                      <c:pt idx="735">
                        <c:v>15.679271999979392</c:v>
                      </c:pt>
                      <c:pt idx="736">
                        <c:v>15.701322000008076</c:v>
                      </c:pt>
                      <c:pt idx="737">
                        <c:v>15.720014999969862</c:v>
                      </c:pt>
                      <c:pt idx="738">
                        <c:v>15.740377999958582</c:v>
                      </c:pt>
                      <c:pt idx="739">
                        <c:v>15.754864000016823</c:v>
                      </c:pt>
                      <c:pt idx="740">
                        <c:v>15.780358999967575</c:v>
                      </c:pt>
                      <c:pt idx="741">
                        <c:v>15.799850999959745</c:v>
                      </c:pt>
                      <c:pt idx="742">
                        <c:v>15.814977000001818</c:v>
                      </c:pt>
                      <c:pt idx="743">
                        <c:v>15.838019000017084</c:v>
                      </c:pt>
                      <c:pt idx="744">
                        <c:v>15.85659800004214</c:v>
                      </c:pt>
                      <c:pt idx="745">
                        <c:v>15.880145999952219</c:v>
                      </c:pt>
                      <c:pt idx="746">
                        <c:v>15.900799000053667</c:v>
                      </c:pt>
                      <c:pt idx="747">
                        <c:v>15.915092000039294</c:v>
                      </c:pt>
                      <c:pt idx="748">
                        <c:v>15.942188999964856</c:v>
                      </c:pt>
                      <c:pt idx="749">
                        <c:v>15.957364000030793</c:v>
                      </c:pt>
                      <c:pt idx="750">
                        <c:v>15.976502000004984</c:v>
                      </c:pt>
                      <c:pt idx="751">
                        <c:v>15.992379999952391</c:v>
                      </c:pt>
                      <c:pt idx="752">
                        <c:v>16.019227999961004</c:v>
                      </c:pt>
                      <c:pt idx="753">
                        <c:v>16.036949999979697</c:v>
                      </c:pt>
                      <c:pt idx="754">
                        <c:v>16.056478000013158</c:v>
                      </c:pt>
                      <c:pt idx="755">
                        <c:v>16.076236000051722</c:v>
                      </c:pt>
                      <c:pt idx="756">
                        <c:v>16.099424000014551</c:v>
                      </c:pt>
                      <c:pt idx="757">
                        <c:v>16.117109999991953</c:v>
                      </c:pt>
                      <c:pt idx="758">
                        <c:v>16.137319999979809</c:v>
                      </c:pt>
                      <c:pt idx="759">
                        <c:v>16.156318000052124</c:v>
                      </c:pt>
                      <c:pt idx="760">
                        <c:v>16.177040999988094</c:v>
                      </c:pt>
                      <c:pt idx="761">
                        <c:v>16.197133000008762</c:v>
                      </c:pt>
                      <c:pt idx="762">
                        <c:v>16.204983999952674</c:v>
                      </c:pt>
                      <c:pt idx="763">
                        <c:v>16.256551000056788</c:v>
                      </c:pt>
                      <c:pt idx="764">
                        <c:v>16.278186999959871</c:v>
                      </c:pt>
                      <c:pt idx="765">
                        <c:v>16.297906000050716</c:v>
                      </c:pt>
                      <c:pt idx="766">
                        <c:v>16.312999999965541</c:v>
                      </c:pt>
                      <c:pt idx="767">
                        <c:v>16.338151999982074</c:v>
                      </c:pt>
                      <c:pt idx="768">
                        <c:v>16.359898000024259</c:v>
                      </c:pt>
                      <c:pt idx="769">
                        <c:v>16.380971999955364</c:v>
                      </c:pt>
                      <c:pt idx="770">
                        <c:v>16.399197999970056</c:v>
                      </c:pt>
                      <c:pt idx="771">
                        <c:v>16.413465999998152</c:v>
                      </c:pt>
                      <c:pt idx="772">
                        <c:v>16.437286000000313</c:v>
                      </c:pt>
                      <c:pt idx="773">
                        <c:v>16.448547999956645</c:v>
                      </c:pt>
                      <c:pt idx="774">
                        <c:v>16.480741000035778</c:v>
                      </c:pt>
                      <c:pt idx="775">
                        <c:v>16.499774000025354</c:v>
                      </c:pt>
                      <c:pt idx="776">
                        <c:v>16.520905000041239</c:v>
                      </c:pt>
                      <c:pt idx="777">
                        <c:v>16.534540000022389</c:v>
                      </c:pt>
                      <c:pt idx="778">
                        <c:v>16.559224999975413</c:v>
                      </c:pt>
                      <c:pt idx="779">
                        <c:v>16.579764000023715</c:v>
                      </c:pt>
                      <c:pt idx="780">
                        <c:v>16.599221999989823</c:v>
                      </c:pt>
                      <c:pt idx="781">
                        <c:v>16.619829999981448</c:v>
                      </c:pt>
                      <c:pt idx="782">
                        <c:v>16.637060999986716</c:v>
                      </c:pt>
                      <c:pt idx="783">
                        <c:v>16.655086999991909</c:v>
                      </c:pt>
                      <c:pt idx="784">
                        <c:v>16.683544000028633</c:v>
                      </c:pt>
                      <c:pt idx="785">
                        <c:v>16.700412999955006</c:v>
                      </c:pt>
                      <c:pt idx="786">
                        <c:v>16.720657999976538</c:v>
                      </c:pt>
                      <c:pt idx="787">
                        <c:v>16.738455999991857</c:v>
                      </c:pt>
                      <c:pt idx="788">
                        <c:v>16.760067000053823</c:v>
                      </c:pt>
                      <c:pt idx="789">
                        <c:v>16.778659999952652</c:v>
                      </c:pt>
                      <c:pt idx="790">
                        <c:v>16.797326000058092</c:v>
                      </c:pt>
                      <c:pt idx="791">
                        <c:v>16.820349000045098</c:v>
                      </c:pt>
                      <c:pt idx="792">
                        <c:v>16.834425000008196</c:v>
                      </c:pt>
                      <c:pt idx="793">
                        <c:v>16.851124000037089</c:v>
                      </c:pt>
                      <c:pt idx="794">
                        <c:v>16.870889000012539</c:v>
                      </c:pt>
                      <c:pt idx="795">
                        <c:v>16.893969999975525</c:v>
                      </c:pt>
                      <c:pt idx="796">
                        <c:v>16.91853899997659</c:v>
                      </c:pt>
                      <c:pt idx="797">
                        <c:v>16.940676999976858</c:v>
                      </c:pt>
                      <c:pt idx="798">
                        <c:v>16.960233999998309</c:v>
                      </c:pt>
                      <c:pt idx="799">
                        <c:v>16.970233000000007</c:v>
                      </c:pt>
                      <c:pt idx="800">
                        <c:v>17.000850999960676</c:v>
                      </c:pt>
                      <c:pt idx="801">
                        <c:v>17.017356000025757</c:v>
                      </c:pt>
                      <c:pt idx="802">
                        <c:v>17.040408000000753</c:v>
                      </c:pt>
                      <c:pt idx="803">
                        <c:v>17.052445000037551</c:v>
                      </c:pt>
                      <c:pt idx="804">
                        <c:v>17.07756700005848</c:v>
                      </c:pt>
                      <c:pt idx="805">
                        <c:v>17.097797999973409</c:v>
                      </c:pt>
                      <c:pt idx="806">
                        <c:v>17.119386999984272</c:v>
                      </c:pt>
                      <c:pt idx="807">
                        <c:v>17.134045999962837</c:v>
                      </c:pt>
                      <c:pt idx="808">
                        <c:v>17.15879799996037</c:v>
                      </c:pt>
                      <c:pt idx="809">
                        <c:v>17.178751999977976</c:v>
                      </c:pt>
                      <c:pt idx="810">
                        <c:v>17.19907900004182</c:v>
                      </c:pt>
                      <c:pt idx="811">
                        <c:v>17.220295000006445</c:v>
                      </c:pt>
                      <c:pt idx="812">
                        <c:v>17.237459999974817</c:v>
                      </c:pt>
                      <c:pt idx="813">
                        <c:v>17.255583000020124</c:v>
                      </c:pt>
                      <c:pt idx="814">
                        <c:v>17.278372999979183</c:v>
                      </c:pt>
                      <c:pt idx="815">
                        <c:v>17.297448000055738</c:v>
                      </c:pt>
                      <c:pt idx="816">
                        <c:v>17.319045000011101</c:v>
                      </c:pt>
                      <c:pt idx="817">
                        <c:v>17.340929000056349</c:v>
                      </c:pt>
                      <c:pt idx="818">
                        <c:v>17.36108000006061</c:v>
                      </c:pt>
                      <c:pt idx="819">
                        <c:v>17.366758999996819</c:v>
                      </c:pt>
                      <c:pt idx="820">
                        <c:v>17.399179000058211</c:v>
                      </c:pt>
                      <c:pt idx="821">
                        <c:v>17.418662999989465</c:v>
                      </c:pt>
                      <c:pt idx="822">
                        <c:v>17.434948000009172</c:v>
                      </c:pt>
                      <c:pt idx="823">
                        <c:v>17.450983999995515</c:v>
                      </c:pt>
                      <c:pt idx="824">
                        <c:v>17.475072999950498</c:v>
                      </c:pt>
                      <c:pt idx="825">
                        <c:v>17.501255000010133</c:v>
                      </c:pt>
                      <c:pt idx="826">
                        <c:v>17.519790000049397</c:v>
                      </c:pt>
                      <c:pt idx="827">
                        <c:v>17.54086800001096</c:v>
                      </c:pt>
                      <c:pt idx="828">
                        <c:v>17.580898000043817</c:v>
                      </c:pt>
                      <c:pt idx="829">
                        <c:v>17.600923000019975</c:v>
                      </c:pt>
                      <c:pt idx="830">
                        <c:v>17.605683999950998</c:v>
                      </c:pt>
                      <c:pt idx="831">
                        <c:v>17.641462999978103</c:v>
                      </c:pt>
                      <c:pt idx="832">
                        <c:v>17.655726999975741</c:v>
                      </c:pt>
                      <c:pt idx="833">
                        <c:v>17.682215000037104</c:v>
                      </c:pt>
                      <c:pt idx="834">
                        <c:v>17.692640000022948</c:v>
                      </c:pt>
                      <c:pt idx="835">
                        <c:v>17.718819999950938</c:v>
                      </c:pt>
                      <c:pt idx="836">
                        <c:v>17.722640000050887</c:v>
                      </c:pt>
                      <c:pt idx="837">
                        <c:v>17.760428000008687</c:v>
                      </c:pt>
                      <c:pt idx="838">
                        <c:v>17.776737999985926</c:v>
                      </c:pt>
                      <c:pt idx="839">
                        <c:v>17.796960999956354</c:v>
                      </c:pt>
                      <c:pt idx="840">
                        <c:v>17.817629000055604</c:v>
                      </c:pt>
                      <c:pt idx="841">
                        <c:v>17.830355999991298</c:v>
                      </c:pt>
                      <c:pt idx="842">
                        <c:v>17.859133000019938</c:v>
                      </c:pt>
                      <c:pt idx="843">
                        <c:v>17.863081000046805</c:v>
                      </c:pt>
                      <c:pt idx="844">
                        <c:v>17.895771999959834</c:v>
                      </c:pt>
                      <c:pt idx="845">
                        <c:v>17.918359000002965</c:v>
                      </c:pt>
                      <c:pt idx="846">
                        <c:v>17.930678999982774</c:v>
                      </c:pt>
                      <c:pt idx="847">
                        <c:v>17.974845999968238</c:v>
                      </c:pt>
                      <c:pt idx="848">
                        <c:v>18.035986999981105</c:v>
                      </c:pt>
                      <c:pt idx="849">
                        <c:v>18.048733999952674</c:v>
                      </c:pt>
                      <c:pt idx="850">
                        <c:v>18.189189999946393</c:v>
                      </c:pt>
                      <c:pt idx="851">
                        <c:v>18.248314999975264</c:v>
                      </c:pt>
                      <c:pt idx="852">
                        <c:v>18.273756999988109</c:v>
                      </c:pt>
                      <c:pt idx="853">
                        <c:v>18.290812000050209</c:v>
                      </c:pt>
                      <c:pt idx="854">
                        <c:v>18.319213000009768</c:v>
                      </c:pt>
                      <c:pt idx="855">
                        <c:v>18.325282000005245</c:v>
                      </c:pt>
                      <c:pt idx="856">
                        <c:v>18.399959999951534</c:v>
                      </c:pt>
                      <c:pt idx="857">
                        <c:v>18.460544000030495</c:v>
                      </c:pt>
                      <c:pt idx="858">
                        <c:v>18.468537000007927</c:v>
                      </c:pt>
                      <c:pt idx="859">
                        <c:v>18.512057999963872</c:v>
                      </c:pt>
                      <c:pt idx="860">
                        <c:v>18.537618999951519</c:v>
                      </c:pt>
                      <c:pt idx="861">
                        <c:v>18.573934999993071</c:v>
                      </c:pt>
                      <c:pt idx="862">
                        <c:v>18.595721999998204</c:v>
                      </c:pt>
                      <c:pt idx="863">
                        <c:v>18.620116999954917</c:v>
                      </c:pt>
                      <c:pt idx="864">
                        <c:v>18.639640999957919</c:v>
                      </c:pt>
                      <c:pt idx="865">
                        <c:v>18.656548999948427</c:v>
                      </c:pt>
                      <c:pt idx="866">
                        <c:v>18.717066999990493</c:v>
                      </c:pt>
                      <c:pt idx="867">
                        <c:v>18.721483999979682</c:v>
                      </c:pt>
                      <c:pt idx="868">
                        <c:v>18.799987999955192</c:v>
                      </c:pt>
                      <c:pt idx="869">
                        <c:v>18.817612000042573</c:v>
                      </c:pt>
                      <c:pt idx="870">
                        <c:v>18.83824499999173</c:v>
                      </c:pt>
                      <c:pt idx="871">
                        <c:v>18.858725000056438</c:v>
                      </c:pt>
                      <c:pt idx="872">
                        <c:v>18.869736999971792</c:v>
                      </c:pt>
                      <c:pt idx="873">
                        <c:v>18.898768999963067</c:v>
                      </c:pt>
                      <c:pt idx="874">
                        <c:v>18.939523000037298</c:v>
                      </c:pt>
                      <c:pt idx="875">
                        <c:v>18.955955000012182</c:v>
                      </c:pt>
                      <c:pt idx="876">
                        <c:v>18.97767599998042</c:v>
                      </c:pt>
                      <c:pt idx="877">
                        <c:v>18.989283000002615</c:v>
                      </c:pt>
                      <c:pt idx="878">
                        <c:v>19.004171999986283</c:v>
                      </c:pt>
                      <c:pt idx="879">
                        <c:v>19.060641000047326</c:v>
                      </c:pt>
                      <c:pt idx="880">
                        <c:v>19.078301000059582</c:v>
                      </c:pt>
                      <c:pt idx="881">
                        <c:v>19.138205999974161</c:v>
                      </c:pt>
                      <c:pt idx="882">
                        <c:v>19.146143999998458</c:v>
                      </c:pt>
                      <c:pt idx="883">
                        <c:v>19.198949999990873</c:v>
                      </c:pt>
                      <c:pt idx="884">
                        <c:v>19.215732999960892</c:v>
                      </c:pt>
                      <c:pt idx="885">
                        <c:v>19.280423999996856</c:v>
                      </c:pt>
                      <c:pt idx="886">
                        <c:v>19.285075000021607</c:v>
                      </c:pt>
                      <c:pt idx="887">
                        <c:v>19.338271999964491</c:v>
                      </c:pt>
                      <c:pt idx="888">
                        <c:v>19.341726999962702</c:v>
                      </c:pt>
                      <c:pt idx="889">
                        <c:v>19.426723000011407</c:v>
                      </c:pt>
                      <c:pt idx="890">
                        <c:v>19.477086000028066</c:v>
                      </c:pt>
                      <c:pt idx="891">
                        <c:v>19.484514000010677</c:v>
                      </c:pt>
                      <c:pt idx="892">
                        <c:v>19.54977499996312</c:v>
                      </c:pt>
                      <c:pt idx="893">
                        <c:v>19.622833000030369</c:v>
                      </c:pt>
                      <c:pt idx="894">
                        <c:v>19.698226999957114</c:v>
                      </c:pt>
                      <c:pt idx="895">
                        <c:v>19.758548000012524</c:v>
                      </c:pt>
                      <c:pt idx="896">
                        <c:v>19.764374000020325</c:v>
                      </c:pt>
                      <c:pt idx="897">
                        <c:v>19.894479000009596</c:v>
                      </c:pt>
                      <c:pt idx="898">
                        <c:v>19.906099000014365</c:v>
                      </c:pt>
                      <c:pt idx="899">
                        <c:v>19.953943999949843</c:v>
                      </c:pt>
                      <c:pt idx="900">
                        <c:v>19.974267999990843</c:v>
                      </c:pt>
                      <c:pt idx="901">
                        <c:v>20.033270000014454</c:v>
                      </c:pt>
                      <c:pt idx="902">
                        <c:v>20.044191000051796</c:v>
                      </c:pt>
                      <c:pt idx="903">
                        <c:v>20.112563999951817</c:v>
                      </c:pt>
                      <c:pt idx="904">
                        <c:v>20.240775999962352</c:v>
                      </c:pt>
                      <c:pt idx="905">
                        <c:v>20.248760999995284</c:v>
                      </c:pt>
                      <c:pt idx="906">
                        <c:v>20.312653000000864</c:v>
                      </c:pt>
                      <c:pt idx="907">
                        <c:v>20.376558999996632</c:v>
                      </c:pt>
                      <c:pt idx="908">
                        <c:v>20.389612999977544</c:v>
                      </c:pt>
                      <c:pt idx="909">
                        <c:v>20.426218000007793</c:v>
                      </c:pt>
                      <c:pt idx="910">
                        <c:v>20.455977999954484</c:v>
                      </c:pt>
                      <c:pt idx="911">
                        <c:v>20.477411000058055</c:v>
                      </c:pt>
                      <c:pt idx="912">
                        <c:v>20.487330000032671</c:v>
                      </c:pt>
                      <c:pt idx="913">
                        <c:v>20.540605999995023</c:v>
                      </c:pt>
                      <c:pt idx="914">
                        <c:v>20.557864999980666</c:v>
                      </c:pt>
                      <c:pt idx="915">
                        <c:v>20.579106000019237</c:v>
                      </c:pt>
                      <c:pt idx="916">
                        <c:v>20.581728999968618</c:v>
                      </c:pt>
                      <c:pt idx="917">
                        <c:v>20.638386999955401</c:v>
                      </c:pt>
                      <c:pt idx="918">
                        <c:v>20.650130999973044</c:v>
                      </c:pt>
                      <c:pt idx="919">
                        <c:v>20.720130000030622</c:v>
                      </c:pt>
                      <c:pt idx="920">
                        <c:v>20.778270000009798</c:v>
                      </c:pt>
                      <c:pt idx="921">
                        <c:v>20.785678999964148</c:v>
                      </c:pt>
                      <c:pt idx="922">
                        <c:v>20.858347999979742</c:v>
                      </c:pt>
                      <c:pt idx="923">
                        <c:v>20.92739900003653</c:v>
                      </c:pt>
                      <c:pt idx="924">
                        <c:v>20.9918319999706</c:v>
                      </c:pt>
                      <c:pt idx="925">
                        <c:v>21.057593000004999</c:v>
                      </c:pt>
                      <c:pt idx="926">
                        <c:v>21.061274999985471</c:v>
                      </c:pt>
                      <c:pt idx="927">
                        <c:v>21.135755999945104</c:v>
                      </c:pt>
                      <c:pt idx="928">
                        <c:v>21.264138999977149</c:v>
                      </c:pt>
                      <c:pt idx="929">
                        <c:v>21.345024000038393</c:v>
                      </c:pt>
                      <c:pt idx="930">
                        <c:v>21.539846000028774</c:v>
                      </c:pt>
                      <c:pt idx="931">
                        <c:v>21.669944999972358</c:v>
                      </c:pt>
                      <c:pt idx="932">
                        <c:v>21.688155999989249</c:v>
                      </c:pt>
                      <c:pt idx="933">
                        <c:v>21.797623999998905</c:v>
                      </c:pt>
                      <c:pt idx="934">
                        <c:v>21.819071999983862</c:v>
                      </c:pt>
                      <c:pt idx="935">
                        <c:v>21.837855000048876</c:v>
                      </c:pt>
                      <c:pt idx="936">
                        <c:v>21.856757999979891</c:v>
                      </c:pt>
                      <c:pt idx="937">
                        <c:v>21.877560000051744</c:v>
                      </c:pt>
                      <c:pt idx="938">
                        <c:v>21.901154999970458</c:v>
                      </c:pt>
                      <c:pt idx="939">
                        <c:v>21.919161999947391</c:v>
                      </c:pt>
                      <c:pt idx="940">
                        <c:v>21.977858999976888</c:v>
                      </c:pt>
                      <c:pt idx="941">
                        <c:v>21.997864000033587</c:v>
                      </c:pt>
                      <c:pt idx="942">
                        <c:v>22.021810999955051</c:v>
                      </c:pt>
                      <c:pt idx="943">
                        <c:v>22.084292000043206</c:v>
                      </c:pt>
                      <c:pt idx="944">
                        <c:v>22.137717999983579</c:v>
                      </c:pt>
                      <c:pt idx="945">
                        <c:v>22.207644999958575</c:v>
                      </c:pt>
                      <c:pt idx="946">
                        <c:v>22.228203000035137</c:v>
                      </c:pt>
                      <c:pt idx="947">
                        <c:v>22.565714000025764</c:v>
                      </c:pt>
                      <c:pt idx="948">
                        <c:v>22.620762999984436</c:v>
                      </c:pt>
                      <c:pt idx="949">
                        <c:v>22.64454799995292</c:v>
                      </c:pt>
                      <c:pt idx="950">
                        <c:v>22.762974999961443</c:v>
                      </c:pt>
                      <c:pt idx="951">
                        <c:v>22.805012000026181</c:v>
                      </c:pt>
                      <c:pt idx="952">
                        <c:v>22.833064000005834</c:v>
                      </c:pt>
                      <c:pt idx="953">
                        <c:v>22.879277999978513</c:v>
                      </c:pt>
                      <c:pt idx="954">
                        <c:v>22.909979999996722</c:v>
                      </c:pt>
                      <c:pt idx="955">
                        <c:v>22.927427000016905</c:v>
                      </c:pt>
                      <c:pt idx="956">
                        <c:v>22.946603000047617</c:v>
                      </c:pt>
                      <c:pt idx="957">
                        <c:v>22.969708999968134</c:v>
                      </c:pt>
                      <c:pt idx="958">
                        <c:v>23.017825999995694</c:v>
                      </c:pt>
                      <c:pt idx="959">
                        <c:v>23.038371999980882</c:v>
                      </c:pt>
                      <c:pt idx="960">
                        <c:v>23.05620800005272</c:v>
                      </c:pt>
                      <c:pt idx="961">
                        <c:v>23.085990000050515</c:v>
                      </c:pt>
                      <c:pt idx="962">
                        <c:v>23.107086000032723</c:v>
                      </c:pt>
                      <c:pt idx="963">
                        <c:v>23.1420559999533</c:v>
                      </c:pt>
                      <c:pt idx="964">
                        <c:v>23.150542999967001</c:v>
                      </c:pt>
                      <c:pt idx="965">
                        <c:v>23.173085000016727</c:v>
                      </c:pt>
                      <c:pt idx="966">
                        <c:v>23.190690999967046</c:v>
                      </c:pt>
                      <c:pt idx="967">
                        <c:v>23.20886699995026</c:v>
                      </c:pt>
                      <c:pt idx="968">
                        <c:v>23.226861999952234</c:v>
                      </c:pt>
                      <c:pt idx="969">
                        <c:v>23.256098999991082</c:v>
                      </c:pt>
                      <c:pt idx="970">
                        <c:v>23.276680000009947</c:v>
                      </c:pt>
                      <c:pt idx="971">
                        <c:v>23.304895999957807</c:v>
                      </c:pt>
                      <c:pt idx="972">
                        <c:v>23.335131000028923</c:v>
                      </c:pt>
                      <c:pt idx="973">
                        <c:v>23.353597000008449</c:v>
                      </c:pt>
                      <c:pt idx="974">
                        <c:v>23.372410999960266</c:v>
                      </c:pt>
                      <c:pt idx="975">
                        <c:v>23.390097999945283</c:v>
                      </c:pt>
                      <c:pt idx="976">
                        <c:v>23.413437000010163</c:v>
                      </c:pt>
                      <c:pt idx="977">
                        <c:v>23.439482999965549</c:v>
                      </c:pt>
                      <c:pt idx="978">
                        <c:v>23.461100999964401</c:v>
                      </c:pt>
                      <c:pt idx="979">
                        <c:v>23.477679000003263</c:v>
                      </c:pt>
                      <c:pt idx="980">
                        <c:v>23.494784999988042</c:v>
                      </c:pt>
                      <c:pt idx="981">
                        <c:v>23.514047999982722</c:v>
                      </c:pt>
                      <c:pt idx="982">
                        <c:v>23.524028999963775</c:v>
                      </c:pt>
                      <c:pt idx="983">
                        <c:v>23.558399999979883</c:v>
                      </c:pt>
                      <c:pt idx="984">
                        <c:v>23.571070999954827</c:v>
                      </c:pt>
                      <c:pt idx="985">
                        <c:v>23.598748999997042</c:v>
                      </c:pt>
                      <c:pt idx="986">
                        <c:v>23.621198000037111</c:v>
                      </c:pt>
                      <c:pt idx="987">
                        <c:v>23.639794999966398</c:v>
                      </c:pt>
                      <c:pt idx="988">
                        <c:v>23.655273000011221</c:v>
                      </c:pt>
                      <c:pt idx="989">
                        <c:v>23.676652000052854</c:v>
                      </c:pt>
                      <c:pt idx="990">
                        <c:v>23.697388999979012</c:v>
                      </c:pt>
                      <c:pt idx="991">
                        <c:v>23.719962000031956</c:v>
                      </c:pt>
                      <c:pt idx="992">
                        <c:v>23.74033399997279</c:v>
                      </c:pt>
                      <c:pt idx="993">
                        <c:v>23.760005000047386</c:v>
                      </c:pt>
                      <c:pt idx="994">
                        <c:v>23.781294999993406</c:v>
                      </c:pt>
                      <c:pt idx="995">
                        <c:v>23.796928999945521</c:v>
                      </c:pt>
                      <c:pt idx="996">
                        <c:v>23.8185260000173</c:v>
                      </c:pt>
                      <c:pt idx="997">
                        <c:v>23.837350000045262</c:v>
                      </c:pt>
                      <c:pt idx="998">
                        <c:v>23.859599999967031</c:v>
                      </c:pt>
                      <c:pt idx="999">
                        <c:v>23.873235999955796</c:v>
                      </c:pt>
                      <c:pt idx="1000">
                        <c:v>23.898435999988578</c:v>
                      </c:pt>
                      <c:pt idx="1001">
                        <c:v>23.919511000043713</c:v>
                      </c:pt>
                      <c:pt idx="1002">
                        <c:v>23.939341000048444</c:v>
                      </c:pt>
                      <c:pt idx="1003">
                        <c:v>23.957135000033304</c:v>
                      </c:pt>
                      <c:pt idx="1004">
                        <c:v>23.97776200005319</c:v>
                      </c:pt>
                      <c:pt idx="1005">
                        <c:v>23.99878699996043</c:v>
                      </c:pt>
                      <c:pt idx="1006">
                        <c:v>24.018016000045463</c:v>
                      </c:pt>
                      <c:pt idx="1007">
                        <c:v>24.037609999999404</c:v>
                      </c:pt>
                      <c:pt idx="1008">
                        <c:v>24.053442999953404</c:v>
                      </c:pt>
                      <c:pt idx="1009">
                        <c:v>24.078549999976531</c:v>
                      </c:pt>
                      <c:pt idx="1010">
                        <c:v>24.09851499996148</c:v>
                      </c:pt>
                      <c:pt idx="1011">
                        <c:v>24.119320999947377</c:v>
                      </c:pt>
                      <c:pt idx="1012">
                        <c:v>24.128544999985024</c:v>
                      </c:pt>
                      <c:pt idx="1013">
                        <c:v>24.159022000036202</c:v>
                      </c:pt>
                      <c:pt idx="1014">
                        <c:v>24.18057399999816</c:v>
                      </c:pt>
                      <c:pt idx="1015">
                        <c:v>24.201141000026837</c:v>
                      </c:pt>
                      <c:pt idx="1016">
                        <c:v>24.220439000055194</c:v>
                      </c:pt>
                      <c:pt idx="1017">
                        <c:v>24.23891299997922</c:v>
                      </c:pt>
                      <c:pt idx="1018">
                        <c:v>24.254562000045553</c:v>
                      </c:pt>
                      <c:pt idx="1019">
                        <c:v>24.279747999971732</c:v>
                      </c:pt>
                      <c:pt idx="1020">
                        <c:v>24.299044999992475</c:v>
                      </c:pt>
                      <c:pt idx="1021">
                        <c:v>24.320054000010714</c:v>
                      </c:pt>
                      <c:pt idx="1022">
                        <c:v>24.340627999976277</c:v>
                      </c:pt>
                      <c:pt idx="1023">
                        <c:v>24.36161100002937</c:v>
                      </c:pt>
                      <c:pt idx="1024">
                        <c:v>24.38167000003159</c:v>
                      </c:pt>
                      <c:pt idx="1025">
                        <c:v>24.395274000009522</c:v>
                      </c:pt>
                      <c:pt idx="1026">
                        <c:v>24.416249000001699</c:v>
                      </c:pt>
                      <c:pt idx="1027">
                        <c:v>24.436786000034772</c:v>
                      </c:pt>
                      <c:pt idx="1028">
                        <c:v>24.460349999950267</c:v>
                      </c:pt>
                      <c:pt idx="1029">
                        <c:v>24.481169000035152</c:v>
                      </c:pt>
                      <c:pt idx="1030">
                        <c:v>24.498374999966472</c:v>
                      </c:pt>
                      <c:pt idx="1031">
                        <c:v>24.515399000025354</c:v>
                      </c:pt>
                      <c:pt idx="1032">
                        <c:v>24.536852000048384</c:v>
                      </c:pt>
                      <c:pt idx="1033">
                        <c:v>24.559096000040881</c:v>
                      </c:pt>
                      <c:pt idx="1034">
                        <c:v>24.580848000012338</c:v>
                      </c:pt>
                      <c:pt idx="1035">
                        <c:v>24.59741699998267</c:v>
                      </c:pt>
                      <c:pt idx="1036">
                        <c:v>24.61650899995584</c:v>
                      </c:pt>
                      <c:pt idx="1037">
                        <c:v>24.640440999995917</c:v>
                      </c:pt>
                      <c:pt idx="1038">
                        <c:v>24.657232000026852</c:v>
                      </c:pt>
                      <c:pt idx="1039">
                        <c:v>24.678910000016913</c:v>
                      </c:pt>
                      <c:pt idx="1040">
                        <c:v>24.699159999960102</c:v>
                      </c:pt>
                      <c:pt idx="1041">
                        <c:v>24.719838000019081</c:v>
                      </c:pt>
                      <c:pt idx="1042">
                        <c:v>24.731899000005797</c:v>
                      </c:pt>
                      <c:pt idx="1043">
                        <c:v>24.757472999976017</c:v>
                      </c:pt>
                      <c:pt idx="1044">
                        <c:v>24.773432999965735</c:v>
                      </c:pt>
                      <c:pt idx="1045">
                        <c:v>24.792139000026509</c:v>
                      </c:pt>
                      <c:pt idx="1046">
                        <c:v>24.820835000020452</c:v>
                      </c:pt>
                      <c:pt idx="1047">
                        <c:v>24.838818000047468</c:v>
                      </c:pt>
                      <c:pt idx="1048">
                        <c:v>24.858812000020407</c:v>
                      </c:pt>
                      <c:pt idx="1049">
                        <c:v>24.877723000012338</c:v>
                      </c:pt>
                      <c:pt idx="1050">
                        <c:v>24.897395999985747</c:v>
                      </c:pt>
                      <c:pt idx="1051">
                        <c:v>24.917826000018977</c:v>
                      </c:pt>
                      <c:pt idx="1052">
                        <c:v>24.937768999952823</c:v>
                      </c:pt>
                      <c:pt idx="1053">
                        <c:v>24.958321999991313</c:v>
                      </c:pt>
                      <c:pt idx="1054">
                        <c:v>24.980337999993935</c:v>
                      </c:pt>
                      <c:pt idx="1055">
                        <c:v>24.998389999964274</c:v>
                      </c:pt>
                      <c:pt idx="1056">
                        <c:v>25.019504999974743</c:v>
                      </c:pt>
                      <c:pt idx="1057">
                        <c:v>25.03827200003434</c:v>
                      </c:pt>
                      <c:pt idx="1058">
                        <c:v>25.059668999980204</c:v>
                      </c:pt>
                      <c:pt idx="1059">
                        <c:v>25.064132999978028</c:v>
                      </c:pt>
                      <c:pt idx="1060">
                        <c:v>25.102131000021473</c:v>
                      </c:pt>
                      <c:pt idx="1061">
                        <c:v>25.116849999991246</c:v>
                      </c:pt>
                      <c:pt idx="1062">
                        <c:v>25.138741999980994</c:v>
                      </c:pt>
                      <c:pt idx="1063">
                        <c:v>25.159908000030555</c:v>
                      </c:pt>
                      <c:pt idx="1064">
                        <c:v>25.179670999990776</c:v>
                      </c:pt>
                      <c:pt idx="1065">
                        <c:v>25.199343999964185</c:v>
                      </c:pt>
                      <c:pt idx="1066">
                        <c:v>25.214797000051476</c:v>
                      </c:pt>
                      <c:pt idx="1067">
                        <c:v>25.235064000007696</c:v>
                      </c:pt>
                      <c:pt idx="1068">
                        <c:v>25.26001600001473</c:v>
                      </c:pt>
                      <c:pt idx="1069">
                        <c:v>25.278132000006735</c:v>
                      </c:pt>
                      <c:pt idx="1070">
                        <c:v>25.300953999976628</c:v>
                      </c:pt>
                      <c:pt idx="1071">
                        <c:v>25.317077000043355</c:v>
                      </c:pt>
                      <c:pt idx="1072">
                        <c:v>25.335580999962986</c:v>
                      </c:pt>
                      <c:pt idx="1073">
                        <c:v>25.35561400000006</c:v>
                      </c:pt>
                      <c:pt idx="1074">
                        <c:v>25.380937000038102</c:v>
                      </c:pt>
                      <c:pt idx="1075">
                        <c:v>25.400464999955148</c:v>
                      </c:pt>
                      <c:pt idx="1076">
                        <c:v>25.418337999959476</c:v>
                      </c:pt>
                      <c:pt idx="1077">
                        <c:v>25.436929999967106</c:v>
                      </c:pt>
                      <c:pt idx="1078">
                        <c:v>25.460253000026569</c:v>
                      </c:pt>
                      <c:pt idx="1079">
                        <c:v>25.47241699998267</c:v>
                      </c:pt>
                      <c:pt idx="1080">
                        <c:v>25.496810000040568</c:v>
                      </c:pt>
                      <c:pt idx="1081">
                        <c:v>25.517419000039808</c:v>
                      </c:pt>
                      <c:pt idx="1082">
                        <c:v>25.538349000038579</c:v>
                      </c:pt>
                      <c:pt idx="1083">
                        <c:v>25.556418000021949</c:v>
                      </c:pt>
                      <c:pt idx="1084">
                        <c:v>25.577581000048667</c:v>
                      </c:pt>
                      <c:pt idx="1085">
                        <c:v>25.596664999960922</c:v>
                      </c:pt>
                      <c:pt idx="1086">
                        <c:v>25.620589999947697</c:v>
                      </c:pt>
                      <c:pt idx="1087">
                        <c:v>25.637141000013798</c:v>
                      </c:pt>
                      <c:pt idx="1088">
                        <c:v>25.658338999957778</c:v>
                      </c:pt>
                      <c:pt idx="1089">
                        <c:v>25.677109000040218</c:v>
                      </c:pt>
                      <c:pt idx="1090">
                        <c:v>25.697991000022739</c:v>
                      </c:pt>
                      <c:pt idx="1091">
                        <c:v>25.712443000054918</c:v>
                      </c:pt>
                      <c:pt idx="1092">
                        <c:v>25.738242999999784</c:v>
                      </c:pt>
                      <c:pt idx="1093">
                        <c:v>25.758073000004515</c:v>
                      </c:pt>
                      <c:pt idx="1094">
                        <c:v>25.779014999978244</c:v>
                      </c:pt>
                      <c:pt idx="1095">
                        <c:v>25.797659000032581</c:v>
                      </c:pt>
                      <c:pt idx="1096">
                        <c:v>25.817883000010625</c:v>
                      </c:pt>
                      <c:pt idx="1097">
                        <c:v>25.841036000056192</c:v>
                      </c:pt>
                      <c:pt idx="1098">
                        <c:v>25.858271999983117</c:v>
                      </c:pt>
                      <c:pt idx="1099">
                        <c:v>25.878683999995701</c:v>
                      </c:pt>
                      <c:pt idx="1100">
                        <c:v>25.900817999965511</c:v>
                      </c:pt>
                      <c:pt idx="1101">
                        <c:v>25.919871999998577</c:v>
                      </c:pt>
                      <c:pt idx="1102">
                        <c:v>25.940854000044055</c:v>
                      </c:pt>
                      <c:pt idx="1103">
                        <c:v>25.960637000040151</c:v>
                      </c:pt>
                      <c:pt idx="1104">
                        <c:v>25.98093499999959</c:v>
                      </c:pt>
                      <c:pt idx="1105">
                        <c:v>25.998953000060283</c:v>
                      </c:pt>
                      <c:pt idx="1106">
                        <c:v>26.019773000036366</c:v>
                      </c:pt>
                      <c:pt idx="1107">
                        <c:v>26.029207000043243</c:v>
                      </c:pt>
                      <c:pt idx="1108">
                        <c:v>26.060453000012785</c:v>
                      </c:pt>
                      <c:pt idx="1109">
                        <c:v>26.080721999984235</c:v>
                      </c:pt>
                      <c:pt idx="1110">
                        <c:v>26.100028999964707</c:v>
                      </c:pt>
                      <c:pt idx="1111">
                        <c:v>26.120580999995582</c:v>
                      </c:pt>
                      <c:pt idx="1112">
                        <c:v>26.134785000002012</c:v>
                      </c:pt>
                      <c:pt idx="1113">
                        <c:v>26.157389000058174</c:v>
                      </c:pt>
                      <c:pt idx="1114">
                        <c:v>26.175535000045784</c:v>
                      </c:pt>
                      <c:pt idx="1115">
                        <c:v>26.19684300001245</c:v>
                      </c:pt>
                      <c:pt idx="1116">
                        <c:v>26.220937000005506</c:v>
                      </c:pt>
                      <c:pt idx="1117">
                        <c:v>26.240861000027508</c:v>
                      </c:pt>
                      <c:pt idx="1118">
                        <c:v>26.257728000055067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Input'!$AE$2:$AE$1124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0.42099999999999999</c:v>
                      </c:pt>
                      <c:pt idx="613">
                        <c:v>0.41799999999999998</c:v>
                      </c:pt>
                      <c:pt idx="614">
                        <c:v>0.41399999999999998</c:v>
                      </c:pt>
                      <c:pt idx="615">
                        <c:v>0.40799999999999997</c:v>
                      </c:pt>
                      <c:pt idx="616">
                        <c:v>0.40400000000000003</c:v>
                      </c:pt>
                      <c:pt idx="617">
                        <c:v>0.39900000000000002</c:v>
                      </c:pt>
                      <c:pt idx="618">
                        <c:v>0.39400000000000002</c:v>
                      </c:pt>
                      <c:pt idx="619">
                        <c:v>0.38900000000000001</c:v>
                      </c:pt>
                      <c:pt idx="620">
                        <c:v>0.38200000000000001</c:v>
                      </c:pt>
                      <c:pt idx="621">
                        <c:v>0.377</c:v>
                      </c:pt>
                      <c:pt idx="622">
                        <c:v>0.37</c:v>
                      </c:pt>
                      <c:pt idx="623">
                        <c:v>0.36499999999999999</c:v>
                      </c:pt>
                      <c:pt idx="624">
                        <c:v>0.35899999999999999</c:v>
                      </c:pt>
                      <c:pt idx="625">
                        <c:v>0.35199999999999998</c:v>
                      </c:pt>
                      <c:pt idx="626">
                        <c:v>0.34499999999999997</c:v>
                      </c:pt>
                      <c:pt idx="627">
                        <c:v>0.33900000000000002</c:v>
                      </c:pt>
                      <c:pt idx="628">
                        <c:v>0.33100000000000002</c:v>
                      </c:pt>
                      <c:pt idx="629">
                        <c:v>0.32500000000000001</c:v>
                      </c:pt>
                      <c:pt idx="630">
                        <c:v>0.31900000000000001</c:v>
                      </c:pt>
                      <c:pt idx="631">
                        <c:v>0.311</c:v>
                      </c:pt>
                      <c:pt idx="632">
                        <c:v>0.30399999999999999</c:v>
                      </c:pt>
                      <c:pt idx="633">
                        <c:v>0.29899999999999999</c:v>
                      </c:pt>
                      <c:pt idx="634">
                        <c:v>0.29099999999999998</c:v>
                      </c:pt>
                      <c:pt idx="635">
                        <c:v>0.28699999999999998</c:v>
                      </c:pt>
                      <c:pt idx="636">
                        <c:v>0.28100000000000003</c:v>
                      </c:pt>
                      <c:pt idx="637">
                        <c:v>0.27700000000000002</c:v>
                      </c:pt>
                      <c:pt idx="638">
                        <c:v>0.27100000000000002</c:v>
                      </c:pt>
                      <c:pt idx="639">
                        <c:v>0.26600000000000001</c:v>
                      </c:pt>
                      <c:pt idx="640">
                        <c:v>0.26200000000000001</c:v>
                      </c:pt>
                      <c:pt idx="641">
                        <c:v>0.25800000000000001</c:v>
                      </c:pt>
                      <c:pt idx="642">
                        <c:v>0.25600000000000001</c:v>
                      </c:pt>
                      <c:pt idx="643">
                        <c:v>0.251</c:v>
                      </c:pt>
                      <c:pt idx="644">
                        <c:v>0.249</c:v>
                      </c:pt>
                      <c:pt idx="645">
                        <c:v>0.24399999999999999</c:v>
                      </c:pt>
                      <c:pt idx="646">
                        <c:v>0.24399999999999999</c:v>
                      </c:pt>
                      <c:pt idx="647">
                        <c:v>0.23899999999999999</c:v>
                      </c:pt>
                      <c:pt idx="648">
                        <c:v>0.23899999999999999</c:v>
                      </c:pt>
                      <c:pt idx="649">
                        <c:v>0.23599999999999999</c:v>
                      </c:pt>
                      <c:pt idx="650">
                        <c:v>0.23499999999999999</c:v>
                      </c:pt>
                      <c:pt idx="651">
                        <c:v>0.23400000000000001</c:v>
                      </c:pt>
                      <c:pt idx="652">
                        <c:v>0.23400000000000001</c:v>
                      </c:pt>
                      <c:pt idx="653">
                        <c:v>0.23100000000000001</c:v>
                      </c:pt>
                      <c:pt idx="654">
                        <c:v>0.22900000000000001</c:v>
                      </c:pt>
                      <c:pt idx="655">
                        <c:v>0.22700000000000001</c:v>
                      </c:pt>
                      <c:pt idx="656">
                        <c:v>0.22900000000000001</c:v>
                      </c:pt>
                      <c:pt idx="657">
                        <c:v>0.22700000000000001</c:v>
                      </c:pt>
                      <c:pt idx="658">
                        <c:v>0.22600000000000001</c:v>
                      </c:pt>
                      <c:pt idx="659">
                        <c:v>0.224</c:v>
                      </c:pt>
                      <c:pt idx="660">
                        <c:v>0.223</c:v>
                      </c:pt>
                      <c:pt idx="661">
                        <c:v>0.221</c:v>
                      </c:pt>
                      <c:pt idx="662">
                        <c:v>0.22600000000000001</c:v>
                      </c:pt>
                      <c:pt idx="663">
                        <c:v>0.22500000000000001</c:v>
                      </c:pt>
                      <c:pt idx="664">
                        <c:v>0.224</c:v>
                      </c:pt>
                      <c:pt idx="665">
                        <c:v>0.223</c:v>
                      </c:pt>
                      <c:pt idx="666">
                        <c:v>0.223</c:v>
                      </c:pt>
                      <c:pt idx="667">
                        <c:v>0.22600000000000001</c:v>
                      </c:pt>
                      <c:pt idx="668">
                        <c:v>0.22600000000000001</c:v>
                      </c:pt>
                      <c:pt idx="669">
                        <c:v>0.22500000000000001</c:v>
                      </c:pt>
                      <c:pt idx="670">
                        <c:v>0.224</c:v>
                      </c:pt>
                      <c:pt idx="671">
                        <c:v>0.223</c:v>
                      </c:pt>
                      <c:pt idx="672">
                        <c:v>0.222</c:v>
                      </c:pt>
                      <c:pt idx="673">
                        <c:v>0.222</c:v>
                      </c:pt>
                      <c:pt idx="674">
                        <c:v>0.22800000000000001</c:v>
                      </c:pt>
                      <c:pt idx="675">
                        <c:v>0.22700000000000001</c:v>
                      </c:pt>
                      <c:pt idx="676">
                        <c:v>0.22700000000000001</c:v>
                      </c:pt>
                      <c:pt idx="677">
                        <c:v>0.22600000000000001</c:v>
                      </c:pt>
                      <c:pt idx="678">
                        <c:v>0.23</c:v>
                      </c:pt>
                      <c:pt idx="679">
                        <c:v>0.23</c:v>
                      </c:pt>
                      <c:pt idx="680">
                        <c:v>0.23200000000000001</c:v>
                      </c:pt>
                      <c:pt idx="681">
                        <c:v>0.23200000000000001</c:v>
                      </c:pt>
                      <c:pt idx="682">
                        <c:v>0.23300000000000001</c:v>
                      </c:pt>
                      <c:pt idx="683">
                        <c:v>0.23300000000000001</c:v>
                      </c:pt>
                      <c:pt idx="684">
                        <c:v>0.23200000000000001</c:v>
                      </c:pt>
                      <c:pt idx="685">
                        <c:v>0.23200000000000001</c:v>
                      </c:pt>
                      <c:pt idx="686">
                        <c:v>0.23400000000000001</c:v>
                      </c:pt>
                      <c:pt idx="687">
                        <c:v>0.23400000000000001</c:v>
                      </c:pt>
                      <c:pt idx="688">
                        <c:v>0.23499999999999999</c:v>
                      </c:pt>
                      <c:pt idx="689">
                        <c:v>0.23400000000000001</c:v>
                      </c:pt>
                      <c:pt idx="690">
                        <c:v>0.23499999999999999</c:v>
                      </c:pt>
                      <c:pt idx="691">
                        <c:v>0.23499999999999999</c:v>
                      </c:pt>
                      <c:pt idx="692">
                        <c:v>0.23599999999999999</c:v>
                      </c:pt>
                      <c:pt idx="693">
                        <c:v>0.23599999999999999</c:v>
                      </c:pt>
                      <c:pt idx="694">
                        <c:v>0.23599999999999999</c:v>
                      </c:pt>
                      <c:pt idx="695">
                        <c:v>0.23499999999999999</c:v>
                      </c:pt>
                      <c:pt idx="696">
                        <c:v>0.23499999999999999</c:v>
                      </c:pt>
                      <c:pt idx="697">
                        <c:v>0.23499999999999999</c:v>
                      </c:pt>
                      <c:pt idx="698">
                        <c:v>0.23499999999999999</c:v>
                      </c:pt>
                      <c:pt idx="699">
                        <c:v>0.23499999999999999</c:v>
                      </c:pt>
                      <c:pt idx="700">
                        <c:v>0.23499999999999999</c:v>
                      </c:pt>
                      <c:pt idx="701">
                        <c:v>0.23499999999999999</c:v>
                      </c:pt>
                      <c:pt idx="702">
                        <c:v>0.23699999999999999</c:v>
                      </c:pt>
                      <c:pt idx="703">
                        <c:v>0.23699999999999999</c:v>
                      </c:pt>
                      <c:pt idx="704">
                        <c:v>0.23799999999999999</c:v>
                      </c:pt>
                      <c:pt idx="705">
                        <c:v>0.23799999999999999</c:v>
                      </c:pt>
                      <c:pt idx="706">
                        <c:v>0.23799999999999999</c:v>
                      </c:pt>
                      <c:pt idx="707">
                        <c:v>0.23899999999999999</c:v>
                      </c:pt>
                      <c:pt idx="708">
                        <c:v>0.23899999999999999</c:v>
                      </c:pt>
                      <c:pt idx="709">
                        <c:v>0.23899999999999999</c:v>
                      </c:pt>
                      <c:pt idx="710">
                        <c:v>0.23899999999999999</c:v>
                      </c:pt>
                      <c:pt idx="711">
                        <c:v>0.24</c:v>
                      </c:pt>
                      <c:pt idx="712">
                        <c:v>0.24</c:v>
                      </c:pt>
                      <c:pt idx="713">
                        <c:v>0.24</c:v>
                      </c:pt>
                      <c:pt idx="714">
                        <c:v>0.24</c:v>
                      </c:pt>
                      <c:pt idx="715">
                        <c:v>0.24099999999999999</c:v>
                      </c:pt>
                      <c:pt idx="716">
                        <c:v>0.24099999999999999</c:v>
                      </c:pt>
                      <c:pt idx="717">
                        <c:v>0.24199999999999999</c:v>
                      </c:pt>
                      <c:pt idx="718">
                        <c:v>0.24199999999999999</c:v>
                      </c:pt>
                      <c:pt idx="719">
                        <c:v>0.24199999999999999</c:v>
                      </c:pt>
                      <c:pt idx="720">
                        <c:v>0.24299999999999999</c:v>
                      </c:pt>
                      <c:pt idx="721">
                        <c:v>0.24399999999999999</c:v>
                      </c:pt>
                      <c:pt idx="722">
                        <c:v>0.24399999999999999</c:v>
                      </c:pt>
                      <c:pt idx="723">
                        <c:v>0.245</c:v>
                      </c:pt>
                      <c:pt idx="724">
                        <c:v>0.24299999999999999</c:v>
                      </c:pt>
                      <c:pt idx="725">
                        <c:v>0.24299999999999999</c:v>
                      </c:pt>
                      <c:pt idx="726">
                        <c:v>0.24199999999999999</c:v>
                      </c:pt>
                      <c:pt idx="727">
                        <c:v>0.24299999999999999</c:v>
                      </c:pt>
                      <c:pt idx="728">
                        <c:v>0.24299999999999999</c:v>
                      </c:pt>
                      <c:pt idx="729">
                        <c:v>0.24299999999999999</c:v>
                      </c:pt>
                      <c:pt idx="730">
                        <c:v>0.24299999999999999</c:v>
                      </c:pt>
                      <c:pt idx="731">
                        <c:v>0.24399999999999999</c:v>
                      </c:pt>
                      <c:pt idx="732">
                        <c:v>0.24399999999999999</c:v>
                      </c:pt>
                      <c:pt idx="733">
                        <c:v>0.245</c:v>
                      </c:pt>
                      <c:pt idx="734">
                        <c:v>0.24399999999999999</c:v>
                      </c:pt>
                      <c:pt idx="735">
                        <c:v>0.245</c:v>
                      </c:pt>
                      <c:pt idx="736">
                        <c:v>0.24399999999999999</c:v>
                      </c:pt>
                      <c:pt idx="737">
                        <c:v>0.245</c:v>
                      </c:pt>
                      <c:pt idx="738">
                        <c:v>0.245</c:v>
                      </c:pt>
                      <c:pt idx="739">
                        <c:v>0.245</c:v>
                      </c:pt>
                      <c:pt idx="740">
                        <c:v>0.246</c:v>
                      </c:pt>
                      <c:pt idx="741">
                        <c:v>0.245</c:v>
                      </c:pt>
                      <c:pt idx="742">
                        <c:v>0.246</c:v>
                      </c:pt>
                      <c:pt idx="743">
                        <c:v>0.247</c:v>
                      </c:pt>
                      <c:pt idx="744">
                        <c:v>0.247</c:v>
                      </c:pt>
                      <c:pt idx="745">
                        <c:v>0.248</c:v>
                      </c:pt>
                      <c:pt idx="746">
                        <c:v>0.247</c:v>
                      </c:pt>
                      <c:pt idx="747">
                        <c:v>0.248</c:v>
                      </c:pt>
                      <c:pt idx="748">
                        <c:v>0.248</c:v>
                      </c:pt>
                      <c:pt idx="749">
                        <c:v>0.249</c:v>
                      </c:pt>
                      <c:pt idx="750">
                        <c:v>0.25</c:v>
                      </c:pt>
                      <c:pt idx="751">
                        <c:v>0.25</c:v>
                      </c:pt>
                      <c:pt idx="752">
                        <c:v>0.248</c:v>
                      </c:pt>
                      <c:pt idx="753">
                        <c:v>0.248</c:v>
                      </c:pt>
                      <c:pt idx="754">
                        <c:v>0.249</c:v>
                      </c:pt>
                      <c:pt idx="755">
                        <c:v>0.25</c:v>
                      </c:pt>
                      <c:pt idx="756">
                        <c:v>0.248</c:v>
                      </c:pt>
                      <c:pt idx="757">
                        <c:v>0.248</c:v>
                      </c:pt>
                      <c:pt idx="758">
                        <c:v>0.249</c:v>
                      </c:pt>
                      <c:pt idx="759">
                        <c:v>0.25</c:v>
                      </c:pt>
                      <c:pt idx="760">
                        <c:v>0.251</c:v>
                      </c:pt>
                      <c:pt idx="761">
                        <c:v>0.252</c:v>
                      </c:pt>
                      <c:pt idx="762">
                        <c:v>0.252</c:v>
                      </c:pt>
                      <c:pt idx="763">
                        <c:v>0.255</c:v>
                      </c:pt>
                      <c:pt idx="764">
                        <c:v>0.252</c:v>
                      </c:pt>
                      <c:pt idx="765">
                        <c:v>0.253</c:v>
                      </c:pt>
                      <c:pt idx="766">
                        <c:v>0.254</c:v>
                      </c:pt>
                      <c:pt idx="767">
                        <c:v>0.251</c:v>
                      </c:pt>
                      <c:pt idx="768">
                        <c:v>0.253</c:v>
                      </c:pt>
                      <c:pt idx="769">
                        <c:v>0.251</c:v>
                      </c:pt>
                      <c:pt idx="770">
                        <c:v>0.253</c:v>
                      </c:pt>
                      <c:pt idx="771">
                        <c:v>0.254</c:v>
                      </c:pt>
                      <c:pt idx="772">
                        <c:v>0.253</c:v>
                      </c:pt>
                      <c:pt idx="773">
                        <c:v>0.254</c:v>
                      </c:pt>
                      <c:pt idx="774">
                        <c:v>0.255</c:v>
                      </c:pt>
                      <c:pt idx="775">
                        <c:v>0.255</c:v>
                      </c:pt>
                      <c:pt idx="776">
                        <c:v>0.25700000000000001</c:v>
                      </c:pt>
                      <c:pt idx="777">
                        <c:v>0.25800000000000001</c:v>
                      </c:pt>
                      <c:pt idx="778">
                        <c:v>0.25900000000000001</c:v>
                      </c:pt>
                      <c:pt idx="779">
                        <c:v>0.26100000000000001</c:v>
                      </c:pt>
                      <c:pt idx="780">
                        <c:v>0.26200000000000001</c:v>
                      </c:pt>
                      <c:pt idx="781">
                        <c:v>0.26300000000000001</c:v>
                      </c:pt>
                      <c:pt idx="782">
                        <c:v>0.26500000000000001</c:v>
                      </c:pt>
                      <c:pt idx="783">
                        <c:v>0.26700000000000002</c:v>
                      </c:pt>
                      <c:pt idx="784">
                        <c:v>0.26800000000000002</c:v>
                      </c:pt>
                      <c:pt idx="785">
                        <c:v>0.26900000000000002</c:v>
                      </c:pt>
                      <c:pt idx="786">
                        <c:v>0.27100000000000002</c:v>
                      </c:pt>
                      <c:pt idx="787">
                        <c:v>0.27300000000000002</c:v>
                      </c:pt>
                      <c:pt idx="788">
                        <c:v>0.27500000000000002</c:v>
                      </c:pt>
                      <c:pt idx="789">
                        <c:v>0.27700000000000002</c:v>
                      </c:pt>
                      <c:pt idx="790">
                        <c:v>0.27800000000000002</c:v>
                      </c:pt>
                      <c:pt idx="791">
                        <c:v>0.28000000000000003</c:v>
                      </c:pt>
                      <c:pt idx="792">
                        <c:v>0.28100000000000003</c:v>
                      </c:pt>
                      <c:pt idx="793">
                        <c:v>0.28299999999999997</c:v>
                      </c:pt>
                      <c:pt idx="794">
                        <c:v>0.28399999999999997</c:v>
                      </c:pt>
                      <c:pt idx="795">
                        <c:v>0.28699999999999998</c:v>
                      </c:pt>
                      <c:pt idx="796">
                        <c:v>0.28899999999999998</c:v>
                      </c:pt>
                      <c:pt idx="797">
                        <c:v>0.29099999999999998</c:v>
                      </c:pt>
                      <c:pt idx="798">
                        <c:v>0.29099999999999998</c:v>
                      </c:pt>
                      <c:pt idx="799">
                        <c:v>0.29299999999999998</c:v>
                      </c:pt>
                      <c:pt idx="800">
                        <c:v>0.29299999999999998</c:v>
                      </c:pt>
                      <c:pt idx="801">
                        <c:v>0.29599999999999999</c:v>
                      </c:pt>
                      <c:pt idx="802">
                        <c:v>0.29599999999999999</c:v>
                      </c:pt>
                      <c:pt idx="803">
                        <c:v>0.29799999999999999</c:v>
                      </c:pt>
                      <c:pt idx="804">
                        <c:v>0.29899999999999999</c:v>
                      </c:pt>
                      <c:pt idx="805">
                        <c:v>0.30099999999999999</c:v>
                      </c:pt>
                      <c:pt idx="806">
                        <c:v>0.3</c:v>
                      </c:pt>
                      <c:pt idx="807">
                        <c:v>0.30199999999999999</c:v>
                      </c:pt>
                      <c:pt idx="808">
                        <c:v>0.30199999999999999</c:v>
                      </c:pt>
                      <c:pt idx="809">
                        <c:v>0.30399999999999999</c:v>
                      </c:pt>
                      <c:pt idx="810">
                        <c:v>0.30299999999999999</c:v>
                      </c:pt>
                      <c:pt idx="811">
                        <c:v>0.30399999999999999</c:v>
                      </c:pt>
                      <c:pt idx="812">
                        <c:v>0.30299999999999999</c:v>
                      </c:pt>
                      <c:pt idx="813">
                        <c:v>0.30399999999999999</c:v>
                      </c:pt>
                      <c:pt idx="814">
                        <c:v>0.30299999999999999</c:v>
                      </c:pt>
                      <c:pt idx="815">
                        <c:v>0.30399999999999999</c:v>
                      </c:pt>
                      <c:pt idx="816">
                        <c:v>0.30599999999999999</c:v>
                      </c:pt>
                      <c:pt idx="817">
                        <c:v>0.307</c:v>
                      </c:pt>
                      <c:pt idx="818">
                        <c:v>0.308</c:v>
                      </c:pt>
                      <c:pt idx="819">
                        <c:v>0.309</c:v>
                      </c:pt>
                      <c:pt idx="820">
                        <c:v>0.30399999999999999</c:v>
                      </c:pt>
                      <c:pt idx="821">
                        <c:v>0.30399999999999999</c:v>
                      </c:pt>
                      <c:pt idx="822">
                        <c:v>0.3</c:v>
                      </c:pt>
                      <c:pt idx="823">
                        <c:v>0.30099999999999999</c:v>
                      </c:pt>
                      <c:pt idx="824">
                        <c:v>0.29599999999999999</c:v>
                      </c:pt>
                      <c:pt idx="825">
                        <c:v>0.29599999999999999</c:v>
                      </c:pt>
                      <c:pt idx="826">
                        <c:v>0.29199999999999998</c:v>
                      </c:pt>
                      <c:pt idx="827">
                        <c:v>0.29299999999999998</c:v>
                      </c:pt>
                      <c:pt idx="828">
                        <c:v>0.28899999999999998</c:v>
                      </c:pt>
                      <c:pt idx="829">
                        <c:v>0.28499999999999998</c:v>
                      </c:pt>
                      <c:pt idx="830">
                        <c:v>0.28499999999999998</c:v>
                      </c:pt>
                      <c:pt idx="831">
                        <c:v>0.28499999999999998</c:v>
                      </c:pt>
                      <c:pt idx="832">
                        <c:v>0.28499999999999998</c:v>
                      </c:pt>
                      <c:pt idx="833">
                        <c:v>0.28100000000000003</c:v>
                      </c:pt>
                      <c:pt idx="834">
                        <c:v>0.28100000000000003</c:v>
                      </c:pt>
                      <c:pt idx="835">
                        <c:v>0.27800000000000002</c:v>
                      </c:pt>
                      <c:pt idx="836">
                        <c:v>0.27800000000000002</c:v>
                      </c:pt>
                      <c:pt idx="837">
                        <c:v>0.27600000000000002</c:v>
                      </c:pt>
                      <c:pt idx="838">
                        <c:v>0.27600000000000002</c:v>
                      </c:pt>
                      <c:pt idx="839">
                        <c:v>0.27600000000000002</c:v>
                      </c:pt>
                      <c:pt idx="840">
                        <c:v>0.27600000000000002</c:v>
                      </c:pt>
                      <c:pt idx="841">
                        <c:v>0.27400000000000002</c:v>
                      </c:pt>
                      <c:pt idx="842">
                        <c:v>0.27400000000000002</c:v>
                      </c:pt>
                      <c:pt idx="843">
                        <c:v>0.27400000000000002</c:v>
                      </c:pt>
                      <c:pt idx="844">
                        <c:v>0.27400000000000002</c:v>
                      </c:pt>
                      <c:pt idx="845">
                        <c:v>0.27300000000000002</c:v>
                      </c:pt>
                      <c:pt idx="846">
                        <c:v>0.27300000000000002</c:v>
                      </c:pt>
                      <c:pt idx="847">
                        <c:v>0.27400000000000002</c:v>
                      </c:pt>
                      <c:pt idx="848">
                        <c:v>0.27300000000000002</c:v>
                      </c:pt>
                      <c:pt idx="849">
                        <c:v>0.27300000000000002</c:v>
                      </c:pt>
                      <c:pt idx="850">
                        <c:v>0.27300000000000002</c:v>
                      </c:pt>
                      <c:pt idx="851">
                        <c:v>0.27300000000000002</c:v>
                      </c:pt>
                      <c:pt idx="852">
                        <c:v>0.27300000000000002</c:v>
                      </c:pt>
                      <c:pt idx="853">
                        <c:v>0.27300000000000002</c:v>
                      </c:pt>
                      <c:pt idx="854">
                        <c:v>0.27300000000000002</c:v>
                      </c:pt>
                      <c:pt idx="855">
                        <c:v>0.27400000000000002</c:v>
                      </c:pt>
                      <c:pt idx="856">
                        <c:v>0.27400000000000002</c:v>
                      </c:pt>
                      <c:pt idx="857">
                        <c:v>0.27500000000000002</c:v>
                      </c:pt>
                      <c:pt idx="858">
                        <c:v>0.27500000000000002</c:v>
                      </c:pt>
                      <c:pt idx="859">
                        <c:v>0.27600000000000002</c:v>
                      </c:pt>
                      <c:pt idx="860">
                        <c:v>0.27400000000000002</c:v>
                      </c:pt>
                      <c:pt idx="861">
                        <c:v>0.27300000000000002</c:v>
                      </c:pt>
                      <c:pt idx="862">
                        <c:v>0.27200000000000002</c:v>
                      </c:pt>
                      <c:pt idx="863">
                        <c:v>0.27</c:v>
                      </c:pt>
                      <c:pt idx="864">
                        <c:v>0.26900000000000002</c:v>
                      </c:pt>
                      <c:pt idx="865">
                        <c:v>0.26900000000000002</c:v>
                      </c:pt>
                      <c:pt idx="866">
                        <c:v>0.26900000000000002</c:v>
                      </c:pt>
                      <c:pt idx="867">
                        <c:v>0.26900000000000002</c:v>
                      </c:pt>
                      <c:pt idx="868">
                        <c:v>0.26800000000000002</c:v>
                      </c:pt>
                      <c:pt idx="869">
                        <c:v>0.26800000000000002</c:v>
                      </c:pt>
                      <c:pt idx="870">
                        <c:v>0.26600000000000001</c:v>
                      </c:pt>
                      <c:pt idx="871">
                        <c:v>0.26200000000000001</c:v>
                      </c:pt>
                      <c:pt idx="872">
                        <c:v>0.26100000000000001</c:v>
                      </c:pt>
                      <c:pt idx="873">
                        <c:v>0.26</c:v>
                      </c:pt>
                      <c:pt idx="874">
                        <c:v>0.26</c:v>
                      </c:pt>
                      <c:pt idx="875">
                        <c:v>0.25900000000000001</c:v>
                      </c:pt>
                      <c:pt idx="876">
                        <c:v>0.25800000000000001</c:v>
                      </c:pt>
                      <c:pt idx="877">
                        <c:v>0.25800000000000001</c:v>
                      </c:pt>
                      <c:pt idx="878">
                        <c:v>0.25800000000000001</c:v>
                      </c:pt>
                      <c:pt idx="879">
                        <c:v>0.25800000000000001</c:v>
                      </c:pt>
                      <c:pt idx="880">
                        <c:v>0.25800000000000001</c:v>
                      </c:pt>
                      <c:pt idx="881">
                        <c:v>0.25800000000000001</c:v>
                      </c:pt>
                      <c:pt idx="882">
                        <c:v>0.25700000000000001</c:v>
                      </c:pt>
                      <c:pt idx="883">
                        <c:v>0.25700000000000001</c:v>
                      </c:pt>
                      <c:pt idx="884">
                        <c:v>0.25600000000000001</c:v>
                      </c:pt>
                      <c:pt idx="885">
                        <c:v>0.254</c:v>
                      </c:pt>
                      <c:pt idx="886">
                        <c:v>0.254</c:v>
                      </c:pt>
                      <c:pt idx="887">
                        <c:v>0.254</c:v>
                      </c:pt>
                      <c:pt idx="888">
                        <c:v>0.254</c:v>
                      </c:pt>
                      <c:pt idx="889">
                        <c:v>0.253</c:v>
                      </c:pt>
                      <c:pt idx="890">
                        <c:v>0.253</c:v>
                      </c:pt>
                      <c:pt idx="891">
                        <c:v>0.253</c:v>
                      </c:pt>
                      <c:pt idx="892">
                        <c:v>0.252</c:v>
                      </c:pt>
                      <c:pt idx="893">
                        <c:v>0.251</c:v>
                      </c:pt>
                      <c:pt idx="894">
                        <c:v>0.251</c:v>
                      </c:pt>
                      <c:pt idx="895">
                        <c:v>0.251</c:v>
                      </c:pt>
                      <c:pt idx="896">
                        <c:v>0.249</c:v>
                      </c:pt>
                      <c:pt idx="897">
                        <c:v>0.249</c:v>
                      </c:pt>
                      <c:pt idx="898">
                        <c:v>0.252</c:v>
                      </c:pt>
                      <c:pt idx="899">
                        <c:v>0.252</c:v>
                      </c:pt>
                      <c:pt idx="900">
                        <c:v>0.251</c:v>
                      </c:pt>
                      <c:pt idx="901">
                        <c:v>0.252</c:v>
                      </c:pt>
                      <c:pt idx="902">
                        <c:v>0.255</c:v>
                      </c:pt>
                      <c:pt idx="903">
                        <c:v>0.25900000000000001</c:v>
                      </c:pt>
                      <c:pt idx="904">
                        <c:v>0.25800000000000001</c:v>
                      </c:pt>
                      <c:pt idx="905">
                        <c:v>0.26200000000000001</c:v>
                      </c:pt>
                      <c:pt idx="906">
                        <c:v>0.26100000000000001</c:v>
                      </c:pt>
                      <c:pt idx="907">
                        <c:v>0.26200000000000001</c:v>
                      </c:pt>
                      <c:pt idx="908">
                        <c:v>0.26300000000000001</c:v>
                      </c:pt>
                      <c:pt idx="909">
                        <c:v>0.26200000000000001</c:v>
                      </c:pt>
                      <c:pt idx="910">
                        <c:v>0.26</c:v>
                      </c:pt>
                      <c:pt idx="911">
                        <c:v>0.26500000000000001</c:v>
                      </c:pt>
                      <c:pt idx="912">
                        <c:v>0.26300000000000001</c:v>
                      </c:pt>
                      <c:pt idx="913">
                        <c:v>0.26300000000000001</c:v>
                      </c:pt>
                      <c:pt idx="914">
                        <c:v>0.25700000000000001</c:v>
                      </c:pt>
                      <c:pt idx="915">
                        <c:v>0.24299999999999999</c:v>
                      </c:pt>
                      <c:pt idx="916">
                        <c:v>0.24</c:v>
                      </c:pt>
                      <c:pt idx="917">
                        <c:v>0.218</c:v>
                      </c:pt>
                      <c:pt idx="918">
                        <c:v>0.215</c:v>
                      </c:pt>
                      <c:pt idx="919">
                        <c:v>0.2</c:v>
                      </c:pt>
                      <c:pt idx="920">
                        <c:v>0.20799999999999999</c:v>
                      </c:pt>
                      <c:pt idx="921">
                        <c:v>0.20499999999999999</c:v>
                      </c:pt>
                      <c:pt idx="922">
                        <c:v>0.16200000000000001</c:v>
                      </c:pt>
                      <c:pt idx="923">
                        <c:v>0.16200000000000001</c:v>
                      </c:pt>
                      <c:pt idx="924">
                        <c:v>0.13500000000000001</c:v>
                      </c:pt>
                      <c:pt idx="925">
                        <c:v>0.13200000000000001</c:v>
                      </c:pt>
                      <c:pt idx="926">
                        <c:v>0.124</c:v>
                      </c:pt>
                      <c:pt idx="927">
                        <c:v>0.09</c:v>
                      </c:pt>
                      <c:pt idx="928">
                        <c:v>8.5999999999999993E-2</c:v>
                      </c:pt>
                      <c:pt idx="929">
                        <c:v>7.3999999999999996E-2</c:v>
                      </c:pt>
                      <c:pt idx="930">
                        <c:v>3.1E-2</c:v>
                      </c:pt>
                      <c:pt idx="931">
                        <c:v>2.3E-2</c:v>
                      </c:pt>
                      <c:pt idx="932">
                        <c:v>1.4999999999999999E-2</c:v>
                      </c:pt>
                      <c:pt idx="933">
                        <c:v>7.9000000000000001E-2</c:v>
                      </c:pt>
                      <c:pt idx="934">
                        <c:v>7.4999999999999997E-2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2240-436D-BC0F-32F7774B87F2}"/>
                  </c:ext>
                </c:extLst>
              </c15:ser>
            </c15:filteredScatterSeries>
          </c:ext>
        </c:extLst>
      </c:scatterChart>
      <c:valAx>
        <c:axId val="442117160"/>
        <c:scaling>
          <c:orientation val="minMax"/>
          <c:max val="27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2115520"/>
        <c:crosses val="autoZero"/>
        <c:crossBetween val="midCat"/>
        <c:majorUnit val="5"/>
      </c:valAx>
      <c:valAx>
        <c:axId val="442115520"/>
        <c:scaling>
          <c:orientation val="minMax"/>
          <c:max val="15"/>
          <c:min val="-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2117160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raw Data</a:t>
            </a:r>
          </a:p>
        </c:rich>
      </c:tx>
      <c:layout>
        <c:manualLayout>
          <c:xMode val="edge"/>
          <c:yMode val="edge"/>
          <c:x val="0.39543044619422574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v>Integral 1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Calculation!$B$2:$B$1771</c:f>
              <c:numCache>
                <c:formatCode>General</c:formatCode>
                <c:ptCount val="1770"/>
                <c:pt idx="0">
                  <c:v>0</c:v>
                </c:pt>
                <c:pt idx="1">
                  <c:v>1.9563999958336353E-2</c:v>
                </c:pt>
                <c:pt idx="2">
                  <c:v>3.6159000010229647E-2</c:v>
                </c:pt>
                <c:pt idx="3">
                  <c:v>5.6963999988511205E-2</c:v>
                </c:pt>
                <c:pt idx="4">
                  <c:v>8.1719000008888543E-2</c:v>
                </c:pt>
                <c:pt idx="5">
                  <c:v>9.5315000042319298E-2</c:v>
                </c:pt>
                <c:pt idx="6">
                  <c:v>0.11652799998410046</c:v>
                </c:pt>
                <c:pt idx="7">
                  <c:v>0.13519900001119822</c:v>
                </c:pt>
                <c:pt idx="8">
                  <c:v>0.16087699995841831</c:v>
                </c:pt>
                <c:pt idx="9">
                  <c:v>0.18141700001433492</c:v>
                </c:pt>
                <c:pt idx="10">
                  <c:v>0.20019400003366172</c:v>
                </c:pt>
                <c:pt idx="11">
                  <c:v>0.21545300004072487</c:v>
                </c:pt>
                <c:pt idx="12">
                  <c:v>0.23079199995845556</c:v>
                </c:pt>
                <c:pt idx="13">
                  <c:v>0.2609230000525713</c:v>
                </c:pt>
                <c:pt idx="14">
                  <c:v>0.27603299997281283</c:v>
                </c:pt>
                <c:pt idx="15">
                  <c:v>0.3010329999960959</c:v>
                </c:pt>
                <c:pt idx="16">
                  <c:v>0.31972799997311085</c:v>
                </c:pt>
                <c:pt idx="17">
                  <c:v>0.33597799995914102</c:v>
                </c:pt>
                <c:pt idx="18">
                  <c:v>0.35759000002872199</c:v>
                </c:pt>
                <c:pt idx="19">
                  <c:v>0.37765299994498491</c:v>
                </c:pt>
                <c:pt idx="20">
                  <c:v>0.39710800000466406</c:v>
                </c:pt>
                <c:pt idx="21">
                  <c:v>0.41665599995758384</c:v>
                </c:pt>
                <c:pt idx="22">
                  <c:v>0.43804300006013364</c:v>
                </c:pt>
                <c:pt idx="23">
                  <c:v>0.45675699994899333</c:v>
                </c:pt>
                <c:pt idx="24">
                  <c:v>0.47970499994698912</c:v>
                </c:pt>
                <c:pt idx="25">
                  <c:v>0.49705999996513128</c:v>
                </c:pt>
                <c:pt idx="26">
                  <c:v>0.51856400002725422</c:v>
                </c:pt>
                <c:pt idx="27">
                  <c:v>0.54057900002226233</c:v>
                </c:pt>
                <c:pt idx="28">
                  <c:v>0.55734399997163564</c:v>
                </c:pt>
                <c:pt idx="29">
                  <c:v>0.57929699996020645</c:v>
                </c:pt>
                <c:pt idx="30">
                  <c:v>0.59977099997922778</c:v>
                </c:pt>
                <c:pt idx="31">
                  <c:v>0.61553199996706098</c:v>
                </c:pt>
                <c:pt idx="32">
                  <c:v>0.63737200002651662</c:v>
                </c:pt>
                <c:pt idx="33">
                  <c:v>0.65854900004342198</c:v>
                </c:pt>
                <c:pt idx="34">
                  <c:v>0.66760799998883158</c:v>
                </c:pt>
                <c:pt idx="35">
                  <c:v>0.70031900005415082</c:v>
                </c:pt>
                <c:pt idx="36">
                  <c:v>0.71870199998375028</c:v>
                </c:pt>
                <c:pt idx="37">
                  <c:v>0.73884600005112588</c:v>
                </c:pt>
                <c:pt idx="38">
                  <c:v>0.75902100000530481</c:v>
                </c:pt>
                <c:pt idx="39">
                  <c:v>0.77910100005101413</c:v>
                </c:pt>
                <c:pt idx="40">
                  <c:v>0.79993099998682737</c:v>
                </c:pt>
                <c:pt idx="41">
                  <c:v>0.81429600005503744</c:v>
                </c:pt>
                <c:pt idx="42">
                  <c:v>0.83908199996221811</c:v>
                </c:pt>
                <c:pt idx="43">
                  <c:v>0.85952599998563528</c:v>
                </c:pt>
                <c:pt idx="44">
                  <c:v>0.87445000000298023</c:v>
                </c:pt>
                <c:pt idx="45">
                  <c:v>0.89508699998259544</c:v>
                </c:pt>
                <c:pt idx="46">
                  <c:v>0.91429800004698336</c:v>
                </c:pt>
                <c:pt idx="47">
                  <c:v>0.94034800003282726</c:v>
                </c:pt>
                <c:pt idx="48">
                  <c:v>0.95808699994813651</c:v>
                </c:pt>
                <c:pt idx="49">
                  <c:v>0.97596299997530878</c:v>
                </c:pt>
                <c:pt idx="50">
                  <c:v>1.0003639999777079</c:v>
                </c:pt>
                <c:pt idx="51">
                  <c:v>1.0176780000329018</c:v>
                </c:pt>
                <c:pt idx="52">
                  <c:v>1.0400709999958053</c:v>
                </c:pt>
                <c:pt idx="53">
                  <c:v>1.059497999958694</c:v>
                </c:pt>
                <c:pt idx="54">
                  <c:v>1.0803300000261515</c:v>
                </c:pt>
                <c:pt idx="55">
                  <c:v>1.0980759999947622</c:v>
                </c:pt>
                <c:pt idx="56">
                  <c:v>1.1205570000456646</c:v>
                </c:pt>
                <c:pt idx="57">
                  <c:v>1.1408250000094995</c:v>
                </c:pt>
                <c:pt idx="58">
                  <c:v>1.1609559999778867</c:v>
                </c:pt>
                <c:pt idx="59">
                  <c:v>1.1773840000387281</c:v>
                </c:pt>
                <c:pt idx="60">
                  <c:v>1.200942000024952</c:v>
                </c:pt>
                <c:pt idx="61">
                  <c:v>1.2181420000270009</c:v>
                </c:pt>
                <c:pt idx="62">
                  <c:v>1.2382610000204295</c:v>
                </c:pt>
                <c:pt idx="63">
                  <c:v>1.2563780000200495</c:v>
                </c:pt>
                <c:pt idx="64">
                  <c:v>1.2730310000479221</c:v>
                </c:pt>
                <c:pt idx="65">
                  <c:v>1.3016999999526888</c:v>
                </c:pt>
                <c:pt idx="66">
                  <c:v>1.3172239999985322</c:v>
                </c:pt>
                <c:pt idx="67">
                  <c:v>1.3370959999738261</c:v>
                </c:pt>
                <c:pt idx="68">
                  <c:v>1.3570749999489635</c:v>
                </c:pt>
                <c:pt idx="69">
                  <c:v>1.3771339999511838</c:v>
                </c:pt>
                <c:pt idx="70">
                  <c:v>1.3982049999758601</c:v>
                </c:pt>
                <c:pt idx="71">
                  <c:v>1.4208349999971688</c:v>
                </c:pt>
                <c:pt idx="72">
                  <c:v>1.4375699999509379</c:v>
                </c:pt>
                <c:pt idx="73">
                  <c:v>1.4597910000011325</c:v>
                </c:pt>
                <c:pt idx="74">
                  <c:v>1.4777110000140965</c:v>
                </c:pt>
                <c:pt idx="75">
                  <c:v>1.49759299994912</c:v>
                </c:pt>
                <c:pt idx="76">
                  <c:v>1.5128290000138804</c:v>
                </c:pt>
                <c:pt idx="77">
                  <c:v>1.5384360000025481</c:v>
                </c:pt>
                <c:pt idx="78">
                  <c:v>1.5585229999851435</c:v>
                </c:pt>
                <c:pt idx="79">
                  <c:v>1.5794140000361949</c:v>
                </c:pt>
                <c:pt idx="80">
                  <c:v>1.5950850000372157</c:v>
                </c:pt>
                <c:pt idx="81">
                  <c:v>1.6198589999694377</c:v>
                </c:pt>
                <c:pt idx="82">
                  <c:v>1.6334839999908581</c:v>
                </c:pt>
                <c:pt idx="83">
                  <c:v>1.6539790000533685</c:v>
                </c:pt>
                <c:pt idx="84">
                  <c:v>1.6791039999807253</c:v>
                </c:pt>
                <c:pt idx="85">
                  <c:v>1.6941850000293925</c:v>
                </c:pt>
                <c:pt idx="86">
                  <c:v>1.7199150000233203</c:v>
                </c:pt>
                <c:pt idx="87">
                  <c:v>1.7348090000450611</c:v>
                </c:pt>
                <c:pt idx="88">
                  <c:v>1.7599459999473765</c:v>
                </c:pt>
                <c:pt idx="89">
                  <c:v>1.7692289999686182</c:v>
                </c:pt>
                <c:pt idx="90">
                  <c:v>1.8008499999996275</c:v>
                </c:pt>
                <c:pt idx="91">
                  <c:v>1.8199289999902248</c:v>
                </c:pt>
                <c:pt idx="92">
                  <c:v>1.8306630000006407</c:v>
                </c:pt>
                <c:pt idx="93">
                  <c:v>1.8550660000182688</c:v>
                </c:pt>
                <c:pt idx="94">
                  <c:v>1.8752830000594258</c:v>
                </c:pt>
                <c:pt idx="95">
                  <c:v>1.895213000010699</c:v>
                </c:pt>
                <c:pt idx="96">
                  <c:v>1.9197870000498369</c:v>
                </c:pt>
                <c:pt idx="97">
                  <c:v>1.9353180000325665</c:v>
                </c:pt>
                <c:pt idx="98">
                  <c:v>1.9613520000129938</c:v>
                </c:pt>
                <c:pt idx="99">
                  <c:v>1.9765840000472963</c:v>
                </c:pt>
                <c:pt idx="100">
                  <c:v>1.9987800000235438</c:v>
                </c:pt>
                <c:pt idx="101">
                  <c:v>2.0215359999565408</c:v>
                </c:pt>
                <c:pt idx="102">
                  <c:v>2.0409470000304282</c:v>
                </c:pt>
                <c:pt idx="103">
                  <c:v>2.0606449999613687</c:v>
                </c:pt>
                <c:pt idx="104">
                  <c:v>2.0784840000560507</c:v>
                </c:pt>
                <c:pt idx="105">
                  <c:v>2.0982830000575632</c:v>
                </c:pt>
                <c:pt idx="106">
                  <c:v>2.1169859999790788</c:v>
                </c:pt>
                <c:pt idx="107">
                  <c:v>2.1398549999576062</c:v>
                </c:pt>
                <c:pt idx="108">
                  <c:v>2.1563150000292808</c:v>
                </c:pt>
                <c:pt idx="109">
                  <c:v>2.1768330000340939</c:v>
                </c:pt>
                <c:pt idx="110">
                  <c:v>2.1938620000146329</c:v>
                </c:pt>
                <c:pt idx="111">
                  <c:v>2.217049999977462</c:v>
                </c:pt>
                <c:pt idx="112">
                  <c:v>2.2374840000411496</c:v>
                </c:pt>
                <c:pt idx="113">
                  <c:v>2.2536959999706596</c:v>
                </c:pt>
                <c:pt idx="114">
                  <c:v>2.2817140000406653</c:v>
                </c:pt>
                <c:pt idx="115">
                  <c:v>2.2981060000602156</c:v>
                </c:pt>
                <c:pt idx="116">
                  <c:v>2.3176270000403747</c:v>
                </c:pt>
                <c:pt idx="117">
                  <c:v>2.3403809999581426</c:v>
                </c:pt>
                <c:pt idx="118">
                  <c:v>2.3574260000605136</c:v>
                </c:pt>
                <c:pt idx="119">
                  <c:v>2.3779189999913797</c:v>
                </c:pt>
                <c:pt idx="120">
                  <c:v>2.3985589999938384</c:v>
                </c:pt>
                <c:pt idx="121">
                  <c:v>2.4186729999491945</c:v>
                </c:pt>
                <c:pt idx="122">
                  <c:v>2.4433170000556856</c:v>
                </c:pt>
                <c:pt idx="123">
                  <c:v>2.4601069999625906</c:v>
                </c:pt>
                <c:pt idx="124">
                  <c:v>2.4782869999762625</c:v>
                </c:pt>
                <c:pt idx="125">
                  <c:v>2.499824000056833</c:v>
                </c:pt>
                <c:pt idx="126">
                  <c:v>2.5134049999760464</c:v>
                </c:pt>
                <c:pt idx="127">
                  <c:v>2.5388850000454113</c:v>
                </c:pt>
                <c:pt idx="128">
                  <c:v>2.554041999974288</c:v>
                </c:pt>
                <c:pt idx="129">
                  <c:v>2.5800919999601319</c:v>
                </c:pt>
                <c:pt idx="130">
                  <c:v>2.6000139999669045</c:v>
                </c:pt>
                <c:pt idx="131">
                  <c:v>2.6149969999678433</c:v>
                </c:pt>
                <c:pt idx="132">
                  <c:v>2.6399939999682829</c:v>
                </c:pt>
                <c:pt idx="133">
                  <c:v>2.6505810000235215</c:v>
                </c:pt>
                <c:pt idx="134">
                  <c:v>2.6801719999639317</c:v>
                </c:pt>
                <c:pt idx="135">
                  <c:v>2.6892350000562146</c:v>
                </c:pt>
                <c:pt idx="136">
                  <c:v>2.7199760000221431</c:v>
                </c:pt>
                <c:pt idx="137">
                  <c:v>2.7399689999874681</c:v>
                </c:pt>
                <c:pt idx="138">
                  <c:v>2.7497059999732301</c:v>
                </c:pt>
                <c:pt idx="139">
                  <c:v>2.7756199999712408</c:v>
                </c:pt>
                <c:pt idx="140">
                  <c:v>2.7916589999804273</c:v>
                </c:pt>
                <c:pt idx="141">
                  <c:v>2.8166660000570118</c:v>
                </c:pt>
                <c:pt idx="142">
                  <c:v>2.8356640000129119</c:v>
                </c:pt>
                <c:pt idx="143">
                  <c:v>2.8554289999883622</c:v>
                </c:pt>
                <c:pt idx="144">
                  <c:v>2.8780519999563694</c:v>
                </c:pt>
                <c:pt idx="145">
                  <c:v>2.8957399999490008</c:v>
                </c:pt>
                <c:pt idx="146">
                  <c:v>2.9175410000607371</c:v>
                </c:pt>
                <c:pt idx="147">
                  <c:v>2.9359229999827221</c:v>
                </c:pt>
                <c:pt idx="148">
                  <c:v>2.9560419999761507</c:v>
                </c:pt>
                <c:pt idx="149">
                  <c:v>2.9769930000184104</c:v>
                </c:pt>
                <c:pt idx="150">
                  <c:v>2.9972680000355467</c:v>
                </c:pt>
                <c:pt idx="151">
                  <c:v>3.0124549999600276</c:v>
                </c:pt>
                <c:pt idx="152">
                  <c:v>3.0366609999909997</c:v>
                </c:pt>
                <c:pt idx="153">
                  <c:v>3.0607030000537634</c:v>
                </c:pt>
                <c:pt idx="154">
                  <c:v>3.081607999978587</c:v>
                </c:pt>
                <c:pt idx="155">
                  <c:v>3.096817999961786</c:v>
                </c:pt>
                <c:pt idx="156">
                  <c:v>3.1123780000489205</c:v>
                </c:pt>
                <c:pt idx="157">
                  <c:v>3.1377489999867976</c:v>
                </c:pt>
                <c:pt idx="158">
                  <c:v>3.1620119999861345</c:v>
                </c:pt>
                <c:pt idx="159">
                  <c:v>3.1787160000531003</c:v>
                </c:pt>
                <c:pt idx="160">
                  <c:v>3.1976929999655113</c:v>
                </c:pt>
                <c:pt idx="161">
                  <c:v>3.217534999945201</c:v>
                </c:pt>
                <c:pt idx="162">
                  <c:v>3.2402080000611022</c:v>
                </c:pt>
                <c:pt idx="163">
                  <c:v>3.2590730000520125</c:v>
                </c:pt>
                <c:pt idx="164">
                  <c:v>3.2737450000131503</c:v>
                </c:pt>
                <c:pt idx="165">
                  <c:v>3.298462999984622</c:v>
                </c:pt>
                <c:pt idx="166">
                  <c:v>3.3203539999667555</c:v>
                </c:pt>
                <c:pt idx="167">
                  <c:v>3.3330629999982193</c:v>
                </c:pt>
                <c:pt idx="168">
                  <c:v>3.3590489999623969</c:v>
                </c:pt>
                <c:pt idx="169">
                  <c:v>3.3684509999584407</c:v>
                </c:pt>
                <c:pt idx="170">
                  <c:v>3.3989389999769628</c:v>
                </c:pt>
                <c:pt idx="171">
                  <c:v>3.4189079999923706</c:v>
                </c:pt>
                <c:pt idx="172">
                  <c:v>3.4370099999941885</c:v>
                </c:pt>
                <c:pt idx="173">
                  <c:v>3.4592669999692589</c:v>
                </c:pt>
                <c:pt idx="174">
                  <c:v>3.4738849999848753</c:v>
                </c:pt>
                <c:pt idx="175">
                  <c:v>3.4990659999893978</c:v>
                </c:pt>
                <c:pt idx="176">
                  <c:v>3.5199540000176057</c:v>
                </c:pt>
                <c:pt idx="177">
                  <c:v>3.5358130000531673</c:v>
                </c:pt>
                <c:pt idx="178">
                  <c:v>3.560689999954775</c:v>
                </c:pt>
                <c:pt idx="179">
                  <c:v>3.579937000060454</c:v>
                </c:pt>
                <c:pt idx="180">
                  <c:v>3.5947300000116229</c:v>
                </c:pt>
                <c:pt idx="181">
                  <c:v>3.6156620000256225</c:v>
                </c:pt>
                <c:pt idx="182">
                  <c:v>3.6407449999824166</c:v>
                </c:pt>
                <c:pt idx="183">
                  <c:v>3.6617049999767914</c:v>
                </c:pt>
                <c:pt idx="184">
                  <c:v>3.6759389999788254</c:v>
                </c:pt>
                <c:pt idx="185">
                  <c:v>3.7003740000072867</c:v>
                </c:pt>
                <c:pt idx="186">
                  <c:v>3.7108030000235885</c:v>
                </c:pt>
                <c:pt idx="187">
                  <c:v>3.7396650000009686</c:v>
                </c:pt>
                <c:pt idx="188">
                  <c:v>3.7608539999928325</c:v>
                </c:pt>
                <c:pt idx="189">
                  <c:v>3.7809330000309274</c:v>
                </c:pt>
                <c:pt idx="190">
                  <c:v>3.7928100000135601</c:v>
                </c:pt>
                <c:pt idx="191">
                  <c:v>3.816380999982357</c:v>
                </c:pt>
                <c:pt idx="192">
                  <c:v>3.8316750000230968</c:v>
                </c:pt>
                <c:pt idx="193">
                  <c:v>3.8584699999773875</c:v>
                </c:pt>
                <c:pt idx="194">
                  <c:v>3.8765310000162572</c:v>
                </c:pt>
                <c:pt idx="195">
                  <c:v>3.9011620000237599</c:v>
                </c:pt>
                <c:pt idx="196">
                  <c:v>3.9168259999714792</c:v>
                </c:pt>
                <c:pt idx="197">
                  <c:v>3.9338310000021011</c:v>
                </c:pt>
                <c:pt idx="198">
                  <c:v>3.9567779999924824</c:v>
                </c:pt>
                <c:pt idx="199">
                  <c:v>3.9779159999452531</c:v>
                </c:pt>
                <c:pt idx="200">
                  <c:v>3.9979149999562651</c:v>
                </c:pt>
                <c:pt idx="201">
                  <c:v>4.0167750000255182</c:v>
                </c:pt>
                <c:pt idx="202">
                  <c:v>4.0324310000287369</c:v>
                </c:pt>
                <c:pt idx="203">
                  <c:v>4.0609699999913573</c:v>
                </c:pt>
                <c:pt idx="204">
                  <c:v>4.0788310000207275</c:v>
                </c:pt>
                <c:pt idx="205">
                  <c:v>4.0982830000575632</c:v>
                </c:pt>
                <c:pt idx="206">
                  <c:v>4.117435000021942</c:v>
                </c:pt>
                <c:pt idx="207">
                  <c:v>4.1376389999641106</c:v>
                </c:pt>
                <c:pt idx="208">
                  <c:v>4.1609389999648556</c:v>
                </c:pt>
                <c:pt idx="209">
                  <c:v>4.1806189999915659</c:v>
                </c:pt>
                <c:pt idx="210">
                  <c:v>4.1918849999783561</c:v>
                </c:pt>
                <c:pt idx="211">
                  <c:v>4.2195150000043213</c:v>
                </c:pt>
                <c:pt idx="212">
                  <c:v>4.2387109999544919</c:v>
                </c:pt>
                <c:pt idx="213">
                  <c:v>4.2538530000019819</c:v>
                </c:pt>
                <c:pt idx="214">
                  <c:v>4.2799090000335127</c:v>
                </c:pt>
                <c:pt idx="215">
                  <c:v>4.3002130000386387</c:v>
                </c:pt>
                <c:pt idx="216">
                  <c:v>4.3188670000527054</c:v>
                </c:pt>
                <c:pt idx="217">
                  <c:v>4.3393990000477061</c:v>
                </c:pt>
                <c:pt idx="218">
                  <c:v>4.3597229999722913</c:v>
                </c:pt>
                <c:pt idx="219">
                  <c:v>4.3796350000193343</c:v>
                </c:pt>
                <c:pt idx="220">
                  <c:v>4.4017689999891445</c:v>
                </c:pt>
                <c:pt idx="221">
                  <c:v>4.4201459999894723</c:v>
                </c:pt>
                <c:pt idx="222">
                  <c:v>4.4409740000264719</c:v>
                </c:pt>
                <c:pt idx="223">
                  <c:v>4.4558569999644533</c:v>
                </c:pt>
                <c:pt idx="224">
                  <c:v>4.4798370000207797</c:v>
                </c:pt>
                <c:pt idx="225">
                  <c:v>4.4971849999856204</c:v>
                </c:pt>
                <c:pt idx="226">
                  <c:v>4.5149039999814704</c:v>
                </c:pt>
                <c:pt idx="227">
                  <c:v>4.5362479999894276</c:v>
                </c:pt>
                <c:pt idx="228">
                  <c:v>4.5607280000112951</c:v>
                </c:pt>
                <c:pt idx="229">
                  <c:v>4.5755409999983385</c:v>
                </c:pt>
                <c:pt idx="230">
                  <c:v>4.6004220000468194</c:v>
                </c:pt>
                <c:pt idx="231">
                  <c:v>4.6171270000049844</c:v>
                </c:pt>
                <c:pt idx="232">
                  <c:v>4.6363140000030398</c:v>
                </c:pt>
                <c:pt idx="233">
                  <c:v>4.6604839999927208</c:v>
                </c:pt>
                <c:pt idx="234">
                  <c:v>4.6805640000384301</c:v>
                </c:pt>
                <c:pt idx="235">
                  <c:v>4.6960709999548271</c:v>
                </c:pt>
                <c:pt idx="236">
                  <c:v>4.7201290000230074</c:v>
                </c:pt>
                <c:pt idx="237">
                  <c:v>4.7367689999518916</c:v>
                </c:pt>
                <c:pt idx="238">
                  <c:v>4.7583550000563264</c:v>
                </c:pt>
                <c:pt idx="239">
                  <c:v>4.7792350000236183</c:v>
                </c:pt>
                <c:pt idx="240">
                  <c:v>4.7965029999613762</c:v>
                </c:pt>
                <c:pt idx="241">
                  <c:v>4.8187799999723211</c:v>
                </c:pt>
                <c:pt idx="242">
                  <c:v>4.8381079999962822</c:v>
                </c:pt>
                <c:pt idx="243">
                  <c:v>4.860850999946706</c:v>
                </c:pt>
                <c:pt idx="244">
                  <c:v>4.8770700000459328</c:v>
                </c:pt>
                <c:pt idx="245">
                  <c:v>4.8998679999494925</c:v>
                </c:pt>
                <c:pt idx="246">
                  <c:v>4.9182550000259653</c:v>
                </c:pt>
                <c:pt idx="247">
                  <c:v>4.9375709999585524</c:v>
                </c:pt>
                <c:pt idx="248">
                  <c:v>4.9575810000533238</c:v>
                </c:pt>
                <c:pt idx="249">
                  <c:v>4.9739599999738857</c:v>
                </c:pt>
                <c:pt idx="250">
                  <c:v>4.9985830000368878</c:v>
                </c:pt>
                <c:pt idx="251">
                  <c:v>5.020498999976553</c:v>
                </c:pt>
                <c:pt idx="252">
                  <c:v>5.0387859999900684</c:v>
                </c:pt>
                <c:pt idx="253">
                  <c:v>5.0586830000393093</c:v>
                </c:pt>
                <c:pt idx="254">
                  <c:v>5.0803170000435784</c:v>
                </c:pt>
                <c:pt idx="255">
                  <c:v>5.1003529999870807</c:v>
                </c:pt>
                <c:pt idx="256">
                  <c:v>5.1097049999516457</c:v>
                </c:pt>
                <c:pt idx="257">
                  <c:v>5.1333990000421181</c:v>
                </c:pt>
                <c:pt idx="258">
                  <c:v>5.1597980000078678</c:v>
                </c:pt>
                <c:pt idx="259">
                  <c:v>5.1796839999733493</c:v>
                </c:pt>
                <c:pt idx="260">
                  <c:v>5.1941120000556111</c:v>
                </c:pt>
                <c:pt idx="261">
                  <c:v>5.2189899999648333</c:v>
                </c:pt>
                <c:pt idx="262">
                  <c:v>5.239471000037156</c:v>
                </c:pt>
                <c:pt idx="263">
                  <c:v>5.2566489999881014</c:v>
                </c:pt>
                <c:pt idx="264">
                  <c:v>5.2799009999725968</c:v>
                </c:pt>
                <c:pt idx="265">
                  <c:v>5.2993809999898076</c:v>
                </c:pt>
                <c:pt idx="266">
                  <c:v>5.3168880000011995</c:v>
                </c:pt>
                <c:pt idx="267">
                  <c:v>5.3407260000240058</c:v>
                </c:pt>
                <c:pt idx="268">
                  <c:v>5.3601849999977276</c:v>
                </c:pt>
                <c:pt idx="269">
                  <c:v>5.3801209999946877</c:v>
                </c:pt>
                <c:pt idx="270">
                  <c:v>5.3987389999674633</c:v>
                </c:pt>
                <c:pt idx="271">
                  <c:v>5.4152930000564083</c:v>
                </c:pt>
                <c:pt idx="272">
                  <c:v>5.4407460000365973</c:v>
                </c:pt>
                <c:pt idx="273">
                  <c:v>5.4509710000129417</c:v>
                </c:pt>
                <c:pt idx="274">
                  <c:v>5.4810650000581518</c:v>
                </c:pt>
                <c:pt idx="275">
                  <c:v>5.4984560000011697</c:v>
                </c:pt>
                <c:pt idx="276">
                  <c:v>5.5163669999456033</c:v>
                </c:pt>
                <c:pt idx="277">
                  <c:v>5.5392909999936819</c:v>
                </c:pt>
                <c:pt idx="278">
                  <c:v>5.5568440000060946</c:v>
                </c:pt>
                <c:pt idx="279">
                  <c:v>5.573441999964416</c:v>
                </c:pt>
                <c:pt idx="280">
                  <c:v>5.600021000020206</c:v>
                </c:pt>
                <c:pt idx="281">
                  <c:v>5.6167040000436828</c:v>
                </c:pt>
                <c:pt idx="282">
                  <c:v>5.6382679999805987</c:v>
                </c:pt>
                <c:pt idx="283">
                  <c:v>5.6593009999487549</c:v>
                </c:pt>
                <c:pt idx="284">
                  <c:v>5.6794579999987036</c:v>
                </c:pt>
                <c:pt idx="285">
                  <c:v>5.6976209999993443</c:v>
                </c:pt>
                <c:pt idx="286">
                  <c:v>5.7127790000522509</c:v>
                </c:pt>
                <c:pt idx="287">
                  <c:v>5.7399809999624267</c:v>
                </c:pt>
                <c:pt idx="288">
                  <c:v>5.7601349999895319</c:v>
                </c:pt>
                <c:pt idx="289">
                  <c:v>5.7777220000280067</c:v>
                </c:pt>
                <c:pt idx="290">
                  <c:v>5.7992360000498593</c:v>
                </c:pt>
                <c:pt idx="291">
                  <c:v>5.8124590000370517</c:v>
                </c:pt>
                <c:pt idx="292">
                  <c:v>5.8373889999929816</c:v>
                </c:pt>
                <c:pt idx="293">
                  <c:v>5.8574700000463054</c:v>
                </c:pt>
                <c:pt idx="294">
                  <c:v>5.8795029999455437</c:v>
                </c:pt>
                <c:pt idx="295">
                  <c:v>5.8999240000266582</c:v>
                </c:pt>
                <c:pt idx="296">
                  <c:v>5.9179820000426844</c:v>
                </c:pt>
                <c:pt idx="297">
                  <c:v>5.9385479999473318</c:v>
                </c:pt>
                <c:pt idx="298">
                  <c:v>5.9598919999552891</c:v>
                </c:pt>
                <c:pt idx="299">
                  <c:v>5.9781189999775961</c:v>
                </c:pt>
                <c:pt idx="300">
                  <c:v>5.9979550000280142</c:v>
                </c:pt>
                <c:pt idx="301">
                  <c:v>6.0156369999749586</c:v>
                </c:pt>
                <c:pt idx="302">
                  <c:v>6.0387750000227243</c:v>
                </c:pt>
                <c:pt idx="303">
                  <c:v>6.0593309999676421</c:v>
                </c:pt>
                <c:pt idx="304">
                  <c:v>6.0795530000468716</c:v>
                </c:pt>
                <c:pt idx="305">
                  <c:v>6.1007570000365376</c:v>
                </c:pt>
                <c:pt idx="306">
                  <c:v>6.1151890000328422</c:v>
                </c:pt>
                <c:pt idx="307">
                  <c:v>6.1361190000316128</c:v>
                </c:pt>
                <c:pt idx="308">
                  <c:v>6.1547060000011697</c:v>
                </c:pt>
                <c:pt idx="309">
                  <c:v>6.1809420000063255</c:v>
                </c:pt>
                <c:pt idx="310">
                  <c:v>6.200453000026755</c:v>
                </c:pt>
                <c:pt idx="311">
                  <c:v>6.2197689999593422</c:v>
                </c:pt>
                <c:pt idx="312">
                  <c:v>6.2349519999697804</c:v>
                </c:pt>
                <c:pt idx="313">
                  <c:v>6.2507710000500083</c:v>
                </c:pt>
                <c:pt idx="314">
                  <c:v>6.2799880000529811</c:v>
                </c:pt>
                <c:pt idx="315">
                  <c:v>6.2969730000477284</c:v>
                </c:pt>
                <c:pt idx="316">
                  <c:v>6.3155729999998584</c:v>
                </c:pt>
                <c:pt idx="317">
                  <c:v>6.3354599999729544</c:v>
                </c:pt>
                <c:pt idx="318">
                  <c:v>6.3610340000595897</c:v>
                </c:pt>
                <c:pt idx="319">
                  <c:v>6.3804719999898225</c:v>
                </c:pt>
                <c:pt idx="320">
                  <c:v>6.4010420000413433</c:v>
                </c:pt>
                <c:pt idx="321">
                  <c:v>6.42107899999246</c:v>
                </c:pt>
                <c:pt idx="322">
                  <c:v>6.4373700000578538</c:v>
                </c:pt>
                <c:pt idx="323">
                  <c:v>6.4567970000207424</c:v>
                </c:pt>
                <c:pt idx="324">
                  <c:v>6.4771559999790043</c:v>
                </c:pt>
                <c:pt idx="325">
                  <c:v>6.4933050000108778</c:v>
                </c:pt>
                <c:pt idx="326">
                  <c:v>6.5176910000154749</c:v>
                </c:pt>
                <c:pt idx="327">
                  <c:v>6.5365839999867603</c:v>
                </c:pt>
                <c:pt idx="328">
                  <c:v>6.5573830000357702</c:v>
                </c:pt>
                <c:pt idx="329">
                  <c:v>6.5778799999970943</c:v>
                </c:pt>
                <c:pt idx="330">
                  <c:v>6.5993220000527799</c:v>
                </c:pt>
                <c:pt idx="331">
                  <c:v>6.6187879999633878</c:v>
                </c:pt>
                <c:pt idx="332">
                  <c:v>6.6401580000529066</c:v>
                </c:pt>
                <c:pt idx="333">
                  <c:v>6.6578679999802262</c:v>
                </c:pt>
                <c:pt idx="334">
                  <c:v>6.679046000004746</c:v>
                </c:pt>
                <c:pt idx="335">
                  <c:v>6.6974209999898449</c:v>
                </c:pt>
                <c:pt idx="336">
                  <c:v>6.7192130000330508</c:v>
                </c:pt>
                <c:pt idx="337">
                  <c:v>6.7390809999778867</c:v>
                </c:pt>
                <c:pt idx="338">
                  <c:v>6.7588580000447109</c:v>
                </c:pt>
                <c:pt idx="339">
                  <c:v>6.7783060000510886</c:v>
                </c:pt>
                <c:pt idx="340">
                  <c:v>6.8008909999625757</c:v>
                </c:pt>
                <c:pt idx="341">
                  <c:v>6.8132469999836758</c:v>
                </c:pt>
                <c:pt idx="342">
                  <c:v>6.8337850000243634</c:v>
                </c:pt>
                <c:pt idx="343">
                  <c:v>6.8565670000389218</c:v>
                </c:pt>
                <c:pt idx="344">
                  <c:v>6.8832979999715462</c:v>
                </c:pt>
                <c:pt idx="345">
                  <c:v>6.8969959999667481</c:v>
                </c:pt>
                <c:pt idx="346">
                  <c:v>6.9180369999958202</c:v>
                </c:pt>
                <c:pt idx="347">
                  <c:v>6.9392089999746531</c:v>
                </c:pt>
                <c:pt idx="348">
                  <c:v>6.9594470000592992</c:v>
                </c:pt>
                <c:pt idx="349">
                  <c:v>6.9790430000284687</c:v>
                </c:pt>
                <c:pt idx="350">
                  <c:v>6.9976709999609739</c:v>
                </c:pt>
                <c:pt idx="351">
                  <c:v>7.0195610000519082</c:v>
                </c:pt>
                <c:pt idx="352">
                  <c:v>7.0393919999478385</c:v>
                </c:pt>
                <c:pt idx="353">
                  <c:v>7.0502090000081807</c:v>
                </c:pt>
                <c:pt idx="354">
                  <c:v>7.0795399999478832</c:v>
                </c:pt>
                <c:pt idx="355">
                  <c:v>7.0999120000051335</c:v>
                </c:pt>
                <c:pt idx="356">
                  <c:v>7.1177560000214726</c:v>
                </c:pt>
                <c:pt idx="357">
                  <c:v>7.1405690000392497</c:v>
                </c:pt>
                <c:pt idx="358">
                  <c:v>7.1560270000481978</c:v>
                </c:pt>
                <c:pt idx="359">
                  <c:v>7.1759280000114813</c:v>
                </c:pt>
                <c:pt idx="360">
                  <c:v>7.1992160000372678</c:v>
                </c:pt>
                <c:pt idx="361">
                  <c:v>7.2153410000028089</c:v>
                </c:pt>
                <c:pt idx="362">
                  <c:v>7.2405819999985397</c:v>
                </c:pt>
                <c:pt idx="363">
                  <c:v>7.2567500000586733</c:v>
                </c:pt>
                <c:pt idx="364">
                  <c:v>7.2824239999754354</c:v>
                </c:pt>
                <c:pt idx="365">
                  <c:v>7.2965150000527501</c:v>
                </c:pt>
                <c:pt idx="366">
                  <c:v>7.3208909999812022</c:v>
                </c:pt>
                <c:pt idx="367">
                  <c:v>7.3357710000127554</c:v>
                </c:pt>
                <c:pt idx="368">
                  <c:v>7.3521279999986291</c:v>
                </c:pt>
                <c:pt idx="369">
                  <c:v>7.3783330000005662</c:v>
                </c:pt>
                <c:pt idx="370">
                  <c:v>7.396870999946259</c:v>
                </c:pt>
                <c:pt idx="371">
                  <c:v>7.4204690000042319</c:v>
                </c:pt>
                <c:pt idx="372">
                  <c:v>7.4365759999491274</c:v>
                </c:pt>
                <c:pt idx="373">
                  <c:v>7.4569469999987632</c:v>
                </c:pt>
                <c:pt idx="374">
                  <c:v>7.480995999998413</c:v>
                </c:pt>
                <c:pt idx="375">
                  <c:v>7.4981279999483377</c:v>
                </c:pt>
                <c:pt idx="376">
                  <c:v>7.5166810000082478</c:v>
                </c:pt>
                <c:pt idx="377">
                  <c:v>7.5380819999845698</c:v>
                </c:pt>
                <c:pt idx="378">
                  <c:v>7.5604440000606701</c:v>
                </c:pt>
                <c:pt idx="379">
                  <c:v>7.577424000017345</c:v>
                </c:pt>
                <c:pt idx="380">
                  <c:v>7.5974029999924824</c:v>
                </c:pt>
                <c:pt idx="381">
                  <c:v>7.618030000012368</c:v>
                </c:pt>
                <c:pt idx="382">
                  <c:v>7.6398220000555739</c:v>
                </c:pt>
                <c:pt idx="383">
                  <c:v>7.6593720000237226</c:v>
                </c:pt>
                <c:pt idx="384">
                  <c:v>7.6802479999605566</c:v>
                </c:pt>
                <c:pt idx="385">
                  <c:v>7.6985270000295714</c:v>
                </c:pt>
                <c:pt idx="386">
                  <c:v>7.7202119999565184</c:v>
                </c:pt>
                <c:pt idx="387">
                  <c:v>7.736648999969475</c:v>
                </c:pt>
                <c:pt idx="388">
                  <c:v>7.753599000046961</c:v>
                </c:pt>
                <c:pt idx="389">
                  <c:v>7.7812139999587089</c:v>
                </c:pt>
                <c:pt idx="390">
                  <c:v>7.7996030000504106</c:v>
                </c:pt>
                <c:pt idx="391">
                  <c:v>7.8198789999587461</c:v>
                </c:pt>
                <c:pt idx="392">
                  <c:v>7.8341840000357479</c:v>
                </c:pt>
                <c:pt idx="393">
                  <c:v>7.8592339999740943</c:v>
                </c:pt>
                <c:pt idx="394">
                  <c:v>7.8805690000299364</c:v>
                </c:pt>
                <c:pt idx="395">
                  <c:v>7.9004839999834076</c:v>
                </c:pt>
                <c:pt idx="396">
                  <c:v>7.919376999954693</c:v>
                </c:pt>
                <c:pt idx="397">
                  <c:v>7.9397520000347868</c:v>
                </c:pt>
                <c:pt idx="398">
                  <c:v>7.9580640000058338</c:v>
                </c:pt>
                <c:pt idx="399">
                  <c:v>7.9751369999721646</c:v>
                </c:pt>
                <c:pt idx="400">
                  <c:v>7.9994599999627098</c:v>
                </c:pt>
                <c:pt idx="401">
                  <c:v>8.0199090000241995</c:v>
                </c:pt>
                <c:pt idx="402">
                  <c:v>8.0406070000026375</c:v>
                </c:pt>
                <c:pt idx="403">
                  <c:v>8.0615299999481067</c:v>
                </c:pt>
                <c:pt idx="404">
                  <c:v>8.0777839999645948</c:v>
                </c:pt>
                <c:pt idx="405">
                  <c:v>8.098225999972783</c:v>
                </c:pt>
                <c:pt idx="406">
                  <c:v>8.1155159999616444</c:v>
                </c:pt>
                <c:pt idx="407">
                  <c:v>8.1409680000506341</c:v>
                </c:pt>
                <c:pt idx="408">
                  <c:v>8.1584980000043288</c:v>
                </c:pt>
                <c:pt idx="409">
                  <c:v>8.1808179999934509</c:v>
                </c:pt>
                <c:pt idx="410">
                  <c:v>8.1966209999518469</c:v>
                </c:pt>
                <c:pt idx="411">
                  <c:v>8.2160989999538288</c:v>
                </c:pt>
                <c:pt idx="412">
                  <c:v>8.238855000003241</c:v>
                </c:pt>
                <c:pt idx="413">
                  <c:v>8.2574859999585897</c:v>
                </c:pt>
                <c:pt idx="414">
                  <c:v>8.2775039999978617</c:v>
                </c:pt>
                <c:pt idx="415">
                  <c:v>8.2980400000233203</c:v>
                </c:pt>
                <c:pt idx="416">
                  <c:v>8.3172110000159591</c:v>
                </c:pt>
                <c:pt idx="417">
                  <c:v>8.340059999958612</c:v>
                </c:pt>
                <c:pt idx="418">
                  <c:v>8.3574500000104308</c:v>
                </c:pt>
                <c:pt idx="419">
                  <c:v>8.37621300003957</c:v>
                </c:pt>
                <c:pt idx="420">
                  <c:v>8.3990550000453368</c:v>
                </c:pt>
                <c:pt idx="421">
                  <c:v>8.4175340000074357</c:v>
                </c:pt>
                <c:pt idx="422">
                  <c:v>8.4379839999601245</c:v>
                </c:pt>
                <c:pt idx="423">
                  <c:v>8.4603679999709129</c:v>
                </c:pt>
                <c:pt idx="424">
                  <c:v>8.479719000053592</c:v>
                </c:pt>
                <c:pt idx="425">
                  <c:v>8.5004819999448955</c:v>
                </c:pt>
                <c:pt idx="426">
                  <c:v>8.5196310000028461</c:v>
                </c:pt>
                <c:pt idx="427">
                  <c:v>8.533943000016734</c:v>
                </c:pt>
                <c:pt idx="428">
                  <c:v>8.5603780000237748</c:v>
                </c:pt>
                <c:pt idx="429">
                  <c:v>8.578235000022687</c:v>
                </c:pt>
                <c:pt idx="430">
                  <c:v>8.5990890000248328</c:v>
                </c:pt>
                <c:pt idx="431">
                  <c:v>8.6184839999768883</c:v>
                </c:pt>
                <c:pt idx="432">
                  <c:v>8.63903299998492</c:v>
                </c:pt>
                <c:pt idx="433">
                  <c:v>8.6596999999601394</c:v>
                </c:pt>
                <c:pt idx="434">
                  <c:v>8.680547000025399</c:v>
                </c:pt>
                <c:pt idx="435">
                  <c:v>8.6991060000145808</c:v>
                </c:pt>
                <c:pt idx="436">
                  <c:v>8.7199509999481961</c:v>
                </c:pt>
                <c:pt idx="437">
                  <c:v>8.7393050000537187</c:v>
                </c:pt>
                <c:pt idx="438">
                  <c:v>8.7594459999818355</c:v>
                </c:pt>
                <c:pt idx="439">
                  <c:v>8.7795390000101179</c:v>
                </c:pt>
                <c:pt idx="440">
                  <c:v>8.8006270000478253</c:v>
                </c:pt>
                <c:pt idx="441">
                  <c:v>8.8213789999717847</c:v>
                </c:pt>
                <c:pt idx="442">
                  <c:v>8.8396039999788627</c:v>
                </c:pt>
                <c:pt idx="443">
                  <c:v>8.8607130000600591</c:v>
                </c:pt>
                <c:pt idx="444">
                  <c:v>8.87579600000754</c:v>
                </c:pt>
                <c:pt idx="445">
                  <c:v>8.8961089999647811</c:v>
                </c:pt>
                <c:pt idx="446">
                  <c:v>8.9201990000437945</c:v>
                </c:pt>
                <c:pt idx="447">
                  <c:v>8.9365750000579283</c:v>
                </c:pt>
                <c:pt idx="448">
                  <c:v>8.9632879999699071</c:v>
                </c:pt>
                <c:pt idx="449">
                  <c:v>8.980582999996841</c:v>
                </c:pt>
                <c:pt idx="450">
                  <c:v>9.0007060000207275</c:v>
                </c:pt>
                <c:pt idx="451">
                  <c:v>9.0176869999850169</c:v>
                </c:pt>
                <c:pt idx="452">
                  <c:v>9.0407750000013039</c:v>
                </c:pt>
                <c:pt idx="453">
                  <c:v>9.0583900000201538</c:v>
                </c:pt>
                <c:pt idx="454">
                  <c:v>9.0776060000061989</c:v>
                </c:pt>
                <c:pt idx="455">
                  <c:v>9.0970710000256076</c:v>
                </c:pt>
                <c:pt idx="456">
                  <c:v>9.1199849999975413</c:v>
                </c:pt>
                <c:pt idx="457">
                  <c:v>9.1255959999980405</c:v>
                </c:pt>
                <c:pt idx="458">
                  <c:v>9.159233000013046</c:v>
                </c:pt>
                <c:pt idx="459">
                  <c:v>9.1816790000302717</c:v>
                </c:pt>
                <c:pt idx="460">
                  <c:v>9.1966470000334084</c:v>
                </c:pt>
                <c:pt idx="461">
                  <c:v>9.2181949999649078</c:v>
                </c:pt>
                <c:pt idx="462">
                  <c:v>9.2368290000595152</c:v>
                </c:pt>
                <c:pt idx="463">
                  <c:v>9.2570800000103191</c:v>
                </c:pt>
                <c:pt idx="464">
                  <c:v>9.2808590000495315</c:v>
                </c:pt>
                <c:pt idx="465">
                  <c:v>9.2985030000563711</c:v>
                </c:pt>
                <c:pt idx="466">
                  <c:v>9.3194000000366941</c:v>
                </c:pt>
                <c:pt idx="467">
                  <c:v>9.3404840000439435</c:v>
                </c:pt>
                <c:pt idx="468">
                  <c:v>9.3573140000225976</c:v>
                </c:pt>
                <c:pt idx="469">
                  <c:v>9.3796180000063032</c:v>
                </c:pt>
                <c:pt idx="470">
                  <c:v>9.3993270000210032</c:v>
                </c:pt>
                <c:pt idx="471">
                  <c:v>9.4204100000206381</c:v>
                </c:pt>
                <c:pt idx="472">
                  <c:v>9.4395129999611527</c:v>
                </c:pt>
                <c:pt idx="473">
                  <c:v>9.4620819999836385</c:v>
                </c:pt>
                <c:pt idx="474">
                  <c:v>9.4798090000404045</c:v>
                </c:pt>
                <c:pt idx="475">
                  <c:v>9.500603000051342</c:v>
                </c:pt>
                <c:pt idx="476">
                  <c:v>9.5165890000062063</c:v>
                </c:pt>
                <c:pt idx="477">
                  <c:v>9.5385089999763295</c:v>
                </c:pt>
                <c:pt idx="478">
                  <c:v>9.5598920000484213</c:v>
                </c:pt>
                <c:pt idx="479">
                  <c:v>9.5771510000340641</c:v>
                </c:pt>
                <c:pt idx="480">
                  <c:v>9.5990870000096038</c:v>
                </c:pt>
                <c:pt idx="481">
                  <c:v>9.619107999955304</c:v>
                </c:pt>
                <c:pt idx="482">
                  <c:v>9.6445979999843985</c:v>
                </c:pt>
                <c:pt idx="483">
                  <c:v>9.6600570000009611</c:v>
                </c:pt>
                <c:pt idx="484">
                  <c:v>9.6796590000158176</c:v>
                </c:pt>
                <c:pt idx="485">
                  <c:v>9.700520999962464</c:v>
                </c:pt>
                <c:pt idx="486">
                  <c:v>9.7155359999742359</c:v>
                </c:pt>
                <c:pt idx="487">
                  <c:v>9.7402770000044256</c:v>
                </c:pt>
                <c:pt idx="488">
                  <c:v>9.7500330000184476</c:v>
                </c:pt>
                <c:pt idx="489">
                  <c:v>9.7760130000533536</c:v>
                </c:pt>
                <c:pt idx="490">
                  <c:v>9.7952270000241697</c:v>
                </c:pt>
                <c:pt idx="491">
                  <c:v>9.8152919999556616</c:v>
                </c:pt>
                <c:pt idx="492">
                  <c:v>9.8409669999964535</c:v>
                </c:pt>
                <c:pt idx="493">
                  <c:v>9.8566629999550059</c:v>
                </c:pt>
                <c:pt idx="494">
                  <c:v>9.8814009999623522</c:v>
                </c:pt>
                <c:pt idx="495">
                  <c:v>9.8957540000556037</c:v>
                </c:pt>
                <c:pt idx="496">
                  <c:v>9.9200910000363365</c:v>
                </c:pt>
                <c:pt idx="497">
                  <c:v>9.9365870000328869</c:v>
                </c:pt>
                <c:pt idx="498">
                  <c:v>9.9577740000095218</c:v>
                </c:pt>
                <c:pt idx="499">
                  <c:v>9.977292999974452</c:v>
                </c:pt>
                <c:pt idx="500">
                  <c:v>9.9994579999474809</c:v>
                </c:pt>
                <c:pt idx="501">
                  <c:v>10.01670399995055</c:v>
                </c:pt>
                <c:pt idx="502">
                  <c:v>10.039923000033014</c:v>
                </c:pt>
                <c:pt idx="503">
                  <c:v>10.060375000000931</c:v>
                </c:pt>
                <c:pt idx="504">
                  <c:v>10.077722999965772</c:v>
                </c:pt>
                <c:pt idx="505">
                  <c:v>10.097316000028513</c:v>
                </c:pt>
                <c:pt idx="506">
                  <c:v>10.119221000000834</c:v>
                </c:pt>
                <c:pt idx="507">
                  <c:v>10.137963999994099</c:v>
                </c:pt>
                <c:pt idx="508">
                  <c:v>10.157314999960363</c:v>
                </c:pt>
                <c:pt idx="509">
                  <c:v>10.174873000010848</c:v>
                </c:pt>
                <c:pt idx="510">
                  <c:v>10.199563000001945</c:v>
                </c:pt>
                <c:pt idx="511">
                  <c:v>10.219870000029914</c:v>
                </c:pt>
                <c:pt idx="512">
                  <c:v>10.239966999972239</c:v>
                </c:pt>
                <c:pt idx="513">
                  <c:v>10.259353999979794</c:v>
                </c:pt>
                <c:pt idx="514">
                  <c:v>10.278371999971569</c:v>
                </c:pt>
                <c:pt idx="515">
                  <c:v>10.298110999981873</c:v>
                </c:pt>
                <c:pt idx="516">
                  <c:v>10.313628999982029</c:v>
                </c:pt>
                <c:pt idx="517">
                  <c:v>10.339198000030592</c:v>
                </c:pt>
                <c:pt idx="518">
                  <c:v>10.358756999950856</c:v>
                </c:pt>
                <c:pt idx="519">
                  <c:v>10.378777000005357</c:v>
                </c:pt>
                <c:pt idx="520">
                  <c:v>10.390427000005729</c:v>
                </c:pt>
                <c:pt idx="521">
                  <c:v>10.420910999993794</c:v>
                </c:pt>
                <c:pt idx="522">
                  <c:v>10.439847000059672</c:v>
                </c:pt>
                <c:pt idx="523">
                  <c:v>10.459666999988258</c:v>
                </c:pt>
                <c:pt idx="524">
                  <c:v>10.476400000043213</c:v>
                </c:pt>
                <c:pt idx="525">
                  <c:v>10.498046000022441</c:v>
                </c:pt>
                <c:pt idx="526">
                  <c:v>10.51925500005018</c:v>
                </c:pt>
                <c:pt idx="527">
                  <c:v>10.534388000029139</c:v>
                </c:pt>
                <c:pt idx="528">
                  <c:v>10.559767000027932</c:v>
                </c:pt>
                <c:pt idx="529">
                  <c:v>10.579802999971434</c:v>
                </c:pt>
                <c:pt idx="530">
                  <c:v>10.599821000010706</c:v>
                </c:pt>
                <c:pt idx="531">
                  <c:v>10.620945999980904</c:v>
                </c:pt>
                <c:pt idx="532">
                  <c:v>10.636505999951623</c:v>
                </c:pt>
                <c:pt idx="533">
                  <c:v>10.660448999959044</c:v>
                </c:pt>
                <c:pt idx="534">
                  <c:v>10.680596000049263</c:v>
                </c:pt>
                <c:pt idx="535">
                  <c:v>10.695705999969505</c:v>
                </c:pt>
                <c:pt idx="536">
                  <c:v>10.716191999963485</c:v>
                </c:pt>
                <c:pt idx="537">
                  <c:v>10.737490999978036</c:v>
                </c:pt>
                <c:pt idx="538">
                  <c:v>10.760299999965355</c:v>
                </c:pt>
                <c:pt idx="539">
                  <c:v>10.775747000006959</c:v>
                </c:pt>
                <c:pt idx="540">
                  <c:v>10.796753000002354</c:v>
                </c:pt>
                <c:pt idx="541">
                  <c:v>10.817721999948844</c:v>
                </c:pt>
                <c:pt idx="542">
                  <c:v>10.839033000054769</c:v>
                </c:pt>
                <c:pt idx="543">
                  <c:v>10.856748000020161</c:v>
                </c:pt>
                <c:pt idx="544">
                  <c:v>10.875146999955177</c:v>
                </c:pt>
                <c:pt idx="545">
                  <c:v>10.898378000012599</c:v>
                </c:pt>
                <c:pt idx="546">
                  <c:v>10.913577000028454</c:v>
                </c:pt>
                <c:pt idx="547">
                  <c:v>10.938708000001498</c:v>
                </c:pt>
                <c:pt idx="548">
                  <c:v>10.957601999980398</c:v>
                </c:pt>
                <c:pt idx="549">
                  <c:v>10.977610999951139</c:v>
                </c:pt>
                <c:pt idx="550">
                  <c:v>10.997009000042453</c:v>
                </c:pt>
                <c:pt idx="551">
                  <c:v>11.019544000038877</c:v>
                </c:pt>
                <c:pt idx="552">
                  <c:v>11.039498000056483</c:v>
                </c:pt>
                <c:pt idx="553">
                  <c:v>11.06112700002268</c:v>
                </c:pt>
                <c:pt idx="554">
                  <c:v>11.079026999999769</c:v>
                </c:pt>
                <c:pt idx="555">
                  <c:v>11.099615999963135</c:v>
                </c:pt>
                <c:pt idx="556">
                  <c:v>11.117971000028774</c:v>
                </c:pt>
                <c:pt idx="557">
                  <c:v>11.1394020000007</c:v>
                </c:pt>
                <c:pt idx="558">
                  <c:v>11.159804000053555</c:v>
                </c:pt>
                <c:pt idx="559">
                  <c:v>11.178700000047684</c:v>
                </c:pt>
                <c:pt idx="560">
                  <c:v>11.198260999983177</c:v>
                </c:pt>
                <c:pt idx="561">
                  <c:v>11.218693000031635</c:v>
                </c:pt>
                <c:pt idx="562">
                  <c:v>11.240330000058748</c:v>
                </c:pt>
                <c:pt idx="563">
                  <c:v>11.259034999995492</c:v>
                </c:pt>
                <c:pt idx="564">
                  <c:v>11.27877700002864</c:v>
                </c:pt>
                <c:pt idx="565">
                  <c:v>11.300688000046648</c:v>
                </c:pt>
                <c:pt idx="566">
                  <c:v>11.319882999989204</c:v>
                </c:pt>
                <c:pt idx="567">
                  <c:v>11.339454000000842</c:v>
                </c:pt>
                <c:pt idx="568">
                  <c:v>11.35428700002376</c:v>
                </c:pt>
                <c:pt idx="569">
                  <c:v>11.378375999978743</c:v>
                </c:pt>
                <c:pt idx="570">
                  <c:v>11.396765999961644</c:v>
                </c:pt>
                <c:pt idx="571">
                  <c:v>11.419754000031389</c:v>
                </c:pt>
                <c:pt idx="572">
                  <c:v>11.439342000056058</c:v>
                </c:pt>
                <c:pt idx="573">
                  <c:v>11.456150999991223</c:v>
                </c:pt>
                <c:pt idx="574">
                  <c:v>11.479697000002488</c:v>
                </c:pt>
                <c:pt idx="575">
                  <c:v>11.50039800000377</c:v>
                </c:pt>
                <c:pt idx="576">
                  <c:v>11.515598000027239</c:v>
                </c:pt>
                <c:pt idx="577">
                  <c:v>11.540806000004523</c:v>
                </c:pt>
                <c:pt idx="578">
                  <c:v>11.556087999953888</c:v>
                </c:pt>
                <c:pt idx="579">
                  <c:v>11.577864999999292</c:v>
                </c:pt>
                <c:pt idx="580">
                  <c:v>11.601599000045098</c:v>
                </c:pt>
                <c:pt idx="581">
                  <c:v>11.616522999946028</c:v>
                </c:pt>
                <c:pt idx="582">
                  <c:v>11.640698999981396</c:v>
                </c:pt>
                <c:pt idx="583">
                  <c:v>11.661321999970824</c:v>
                </c:pt>
                <c:pt idx="584">
                  <c:v>11.676427999977022</c:v>
                </c:pt>
                <c:pt idx="585">
                  <c:v>11.697061000042595</c:v>
                </c:pt>
                <c:pt idx="586">
                  <c:v>11.718111000023782</c:v>
                </c:pt>
                <c:pt idx="587">
                  <c:v>11.736631999956444</c:v>
                </c:pt>
                <c:pt idx="588">
                  <c:v>11.756826999946497</c:v>
                </c:pt>
                <c:pt idx="589">
                  <c:v>11.778974000015296</c:v>
                </c:pt>
                <c:pt idx="590">
                  <c:v>11.797372000059113</c:v>
                </c:pt>
                <c:pt idx="591">
                  <c:v>11.81868799997028</c:v>
                </c:pt>
                <c:pt idx="592">
                  <c:v>11.838071999954991</c:v>
                </c:pt>
                <c:pt idx="593">
                  <c:v>11.857008000020869</c:v>
                </c:pt>
                <c:pt idx="594">
                  <c:v>11.877687999978662</c:v>
                </c:pt>
                <c:pt idx="595">
                  <c:v>11.897439999971539</c:v>
                </c:pt>
                <c:pt idx="596">
                  <c:v>11.916213999968022</c:v>
                </c:pt>
                <c:pt idx="597">
                  <c:v>11.937914000009187</c:v>
                </c:pt>
                <c:pt idx="598">
                  <c:v>11.959724999964237</c:v>
                </c:pt>
                <c:pt idx="599">
                  <c:v>11.974500000011176</c:v>
                </c:pt>
                <c:pt idx="600">
                  <c:v>11.99824800004717</c:v>
                </c:pt>
                <c:pt idx="601">
                  <c:v>12.020645000040531</c:v>
                </c:pt>
                <c:pt idx="602">
                  <c:v>12.043259999947622</c:v>
                </c:pt>
                <c:pt idx="603">
                  <c:v>12.05533700005617</c:v>
                </c:pt>
                <c:pt idx="604">
                  <c:v>12.07939400000032</c:v>
                </c:pt>
                <c:pt idx="605">
                  <c:v>12.098935000016354</c:v>
                </c:pt>
                <c:pt idx="606">
                  <c:v>12.119303000043146</c:v>
                </c:pt>
                <c:pt idx="607">
                  <c:v>12.139199999975972</c:v>
                </c:pt>
                <c:pt idx="608">
                  <c:v>12.1603340000147</c:v>
                </c:pt>
                <c:pt idx="609">
                  <c:v>12.174230000004172</c:v>
                </c:pt>
                <c:pt idx="610">
                  <c:v>12.198280000011437</c:v>
                </c:pt>
                <c:pt idx="611">
                  <c:v>12.207722999970429</c:v>
                </c:pt>
                <c:pt idx="612">
                  <c:v>13.22004799998831</c:v>
                </c:pt>
                <c:pt idx="613">
                  <c:v>13.24011699995026</c:v>
                </c:pt>
                <c:pt idx="614">
                  <c:v>13.257121999980882</c:v>
                </c:pt>
                <c:pt idx="615">
                  <c:v>13.275652999989688</c:v>
                </c:pt>
                <c:pt idx="616">
                  <c:v>13.298133000032976</c:v>
                </c:pt>
                <c:pt idx="617">
                  <c:v>13.319132999982685</c:v>
                </c:pt>
                <c:pt idx="618">
                  <c:v>13.335878000012599</c:v>
                </c:pt>
                <c:pt idx="619">
                  <c:v>13.357037000008859</c:v>
                </c:pt>
                <c:pt idx="620">
                  <c:v>13.376021999982186</c:v>
                </c:pt>
                <c:pt idx="621">
                  <c:v>13.397098000044934</c:v>
                </c:pt>
                <c:pt idx="622">
                  <c:v>13.418146000010893</c:v>
                </c:pt>
                <c:pt idx="623">
                  <c:v>13.43653299997095</c:v>
                </c:pt>
                <c:pt idx="624">
                  <c:v>13.453209000057541</c:v>
                </c:pt>
                <c:pt idx="625">
                  <c:v>13.476950000040233</c:v>
                </c:pt>
                <c:pt idx="626">
                  <c:v>13.500144000048749</c:v>
                </c:pt>
                <c:pt idx="627">
                  <c:v>13.519515000050887</c:v>
                </c:pt>
                <c:pt idx="628">
                  <c:v>13.538922999985516</c:v>
                </c:pt>
                <c:pt idx="629">
                  <c:v>13.558486000052653</c:v>
                </c:pt>
                <c:pt idx="630">
                  <c:v>13.575662999995984</c:v>
                </c:pt>
                <c:pt idx="631">
                  <c:v>13.598042999976315</c:v>
                </c:pt>
                <c:pt idx="632">
                  <c:v>13.618756999960169</c:v>
                </c:pt>
                <c:pt idx="633">
                  <c:v>13.637269000057131</c:v>
                </c:pt>
                <c:pt idx="634">
                  <c:v>13.662229000008665</c:v>
                </c:pt>
                <c:pt idx="635">
                  <c:v>13.677821999997832</c:v>
                </c:pt>
                <c:pt idx="636">
                  <c:v>13.699972999980673</c:v>
                </c:pt>
                <c:pt idx="637">
                  <c:v>13.718635999946855</c:v>
                </c:pt>
                <c:pt idx="638">
                  <c:v>13.739010000019334</c:v>
                </c:pt>
                <c:pt idx="639">
                  <c:v>13.758065999951214</c:v>
                </c:pt>
                <c:pt idx="640">
                  <c:v>13.778072000015527</c:v>
                </c:pt>
                <c:pt idx="641">
                  <c:v>13.800885000033304</c:v>
                </c:pt>
                <c:pt idx="642">
                  <c:v>13.81836499995552</c:v>
                </c:pt>
                <c:pt idx="643">
                  <c:v>13.83857599995099</c:v>
                </c:pt>
                <c:pt idx="644">
                  <c:v>13.860917999991216</c:v>
                </c:pt>
                <c:pt idx="645">
                  <c:v>13.882851999951527</c:v>
                </c:pt>
                <c:pt idx="646">
                  <c:v>13.893901000032201</c:v>
                </c:pt>
                <c:pt idx="647">
                  <c:v>13.919747999985702</c:v>
                </c:pt>
                <c:pt idx="648">
                  <c:v>13.941151999984868</c:v>
                </c:pt>
                <c:pt idx="649">
                  <c:v>13.960019999998622</c:v>
                </c:pt>
                <c:pt idx="650">
                  <c:v>13.979615999967791</c:v>
                </c:pt>
                <c:pt idx="651">
                  <c:v>13.996159999980591</c:v>
                </c:pt>
                <c:pt idx="652">
                  <c:v>14.014455999946222</c:v>
                </c:pt>
                <c:pt idx="653">
                  <c:v>14.034763999981806</c:v>
                </c:pt>
                <c:pt idx="654">
                  <c:v>14.059989999979734</c:v>
                </c:pt>
                <c:pt idx="655">
                  <c:v>14.080242000054568</c:v>
                </c:pt>
                <c:pt idx="656">
                  <c:v>14.096809000009671</c:v>
                </c:pt>
                <c:pt idx="657">
                  <c:v>14.115546999964863</c:v>
                </c:pt>
                <c:pt idx="658">
                  <c:v>14.138761000009254</c:v>
                </c:pt>
                <c:pt idx="659">
                  <c:v>14.159331000060774</c:v>
                </c:pt>
                <c:pt idx="660">
                  <c:v>14.179967000032775</c:v>
                </c:pt>
                <c:pt idx="661">
                  <c:v>14.198669999954291</c:v>
                </c:pt>
                <c:pt idx="662">
                  <c:v>14.216108000022359</c:v>
                </c:pt>
                <c:pt idx="663">
                  <c:v>14.237989000044763</c:v>
                </c:pt>
                <c:pt idx="664">
                  <c:v>14.258068999974057</c:v>
                </c:pt>
                <c:pt idx="665">
                  <c:v>14.261306999949738</c:v>
                </c:pt>
                <c:pt idx="666">
                  <c:v>14.288960000034422</c:v>
                </c:pt>
                <c:pt idx="667">
                  <c:v>14.316625999985263</c:v>
                </c:pt>
                <c:pt idx="668">
                  <c:v>14.336644000024535</c:v>
                </c:pt>
                <c:pt idx="669">
                  <c:v>14.358586000045761</c:v>
                </c:pt>
                <c:pt idx="670">
                  <c:v>14.374229999957606</c:v>
                </c:pt>
                <c:pt idx="671">
                  <c:v>14.398834999999963</c:v>
                </c:pt>
                <c:pt idx="672">
                  <c:v>14.418438000022434</c:v>
                </c:pt>
                <c:pt idx="673">
                  <c:v>14.442501000012271</c:v>
                </c:pt>
                <c:pt idx="674">
                  <c:v>14.457906999974512</c:v>
                </c:pt>
                <c:pt idx="675">
                  <c:v>14.479560000007041</c:v>
                </c:pt>
                <c:pt idx="676">
                  <c:v>14.497545000049286</c:v>
                </c:pt>
                <c:pt idx="677">
                  <c:v>14.517507000011392</c:v>
                </c:pt>
                <c:pt idx="678">
                  <c:v>14.537884999997914</c:v>
                </c:pt>
                <c:pt idx="679">
                  <c:v>14.558447999996133</c:v>
                </c:pt>
                <c:pt idx="680">
                  <c:v>14.578062999993563</c:v>
                </c:pt>
                <c:pt idx="681">
                  <c:v>14.599275000044145</c:v>
                </c:pt>
                <c:pt idx="682">
                  <c:v>14.615068000042811</c:v>
                </c:pt>
                <c:pt idx="683">
                  <c:v>14.638410000014119</c:v>
                </c:pt>
                <c:pt idx="684">
                  <c:v>14.658902000053786</c:v>
                </c:pt>
                <c:pt idx="685">
                  <c:v>14.678826999966986</c:v>
                </c:pt>
                <c:pt idx="686">
                  <c:v>14.700656999950297</c:v>
                </c:pt>
                <c:pt idx="687">
                  <c:v>14.721520000020973</c:v>
                </c:pt>
                <c:pt idx="688">
                  <c:v>14.738786000059918</c:v>
                </c:pt>
                <c:pt idx="689">
                  <c:v>14.760519000003114</c:v>
                </c:pt>
                <c:pt idx="690">
                  <c:v>14.78124000004027</c:v>
                </c:pt>
                <c:pt idx="691">
                  <c:v>14.799402000033297</c:v>
                </c:pt>
                <c:pt idx="692">
                  <c:v>14.820554999983869</c:v>
                </c:pt>
                <c:pt idx="693">
                  <c:v>14.8263909999514</c:v>
                </c:pt>
                <c:pt idx="694">
                  <c:v>14.858939000056125</c:v>
                </c:pt>
                <c:pt idx="695">
                  <c:v>14.879405000014231</c:v>
                </c:pt>
                <c:pt idx="696">
                  <c:v>14.900785999954678</c:v>
                </c:pt>
                <c:pt idx="697">
                  <c:v>14.916397999972105</c:v>
                </c:pt>
                <c:pt idx="698">
                  <c:v>14.934911999967881</c:v>
                </c:pt>
                <c:pt idx="699">
                  <c:v>14.946536000003107</c:v>
                </c:pt>
                <c:pt idx="700">
                  <c:v>14.977782999980263</c:v>
                </c:pt>
                <c:pt idx="701">
                  <c:v>14.997696000034921</c:v>
                </c:pt>
                <c:pt idx="702">
                  <c:v>15.01763400004711</c:v>
                </c:pt>
                <c:pt idx="703">
                  <c:v>15.040232000057586</c:v>
                </c:pt>
                <c:pt idx="704">
                  <c:v>15.055918999947608</c:v>
                </c:pt>
                <c:pt idx="705">
                  <c:v>15.078855999978259</c:v>
                </c:pt>
                <c:pt idx="706">
                  <c:v>15.096017000032589</c:v>
                </c:pt>
                <c:pt idx="707">
                  <c:v>15.112391000031494</c:v>
                </c:pt>
                <c:pt idx="708">
                  <c:v>15.137778999982402</c:v>
                </c:pt>
                <c:pt idx="709">
                  <c:v>15.148583000060171</c:v>
                </c:pt>
                <c:pt idx="710">
                  <c:v>15.1738090000581</c:v>
                </c:pt>
                <c:pt idx="711">
                  <c:v>15.200148000032641</c:v>
                </c:pt>
                <c:pt idx="712">
                  <c:v>15.205819000024348</c:v>
                </c:pt>
                <c:pt idx="713">
                  <c:v>15.236586999963038</c:v>
                </c:pt>
                <c:pt idx="714">
                  <c:v>15.252348999958485</c:v>
                </c:pt>
                <c:pt idx="715">
                  <c:v>15.277441999991424</c:v>
                </c:pt>
                <c:pt idx="716">
                  <c:v>15.298822000040673</c:v>
                </c:pt>
                <c:pt idx="717">
                  <c:v>15.318197999964468</c:v>
                </c:pt>
                <c:pt idx="718">
                  <c:v>15.339789999998175</c:v>
                </c:pt>
                <c:pt idx="719">
                  <c:v>15.357323999982327</c:v>
                </c:pt>
                <c:pt idx="720">
                  <c:v>15.378313999972306</c:v>
                </c:pt>
                <c:pt idx="721">
                  <c:v>15.400353000033647</c:v>
                </c:pt>
                <c:pt idx="722">
                  <c:v>15.417888000025414</c:v>
                </c:pt>
                <c:pt idx="723">
                  <c:v>15.437705000047572</c:v>
                </c:pt>
                <c:pt idx="724">
                  <c:v>15.458893000031821</c:v>
                </c:pt>
                <c:pt idx="725">
                  <c:v>15.474484000005759</c:v>
                </c:pt>
                <c:pt idx="726">
                  <c:v>15.501121000037529</c:v>
                </c:pt>
                <c:pt idx="727">
                  <c:v>15.520025999983773</c:v>
                </c:pt>
                <c:pt idx="728">
                  <c:v>15.535516000003554</c:v>
                </c:pt>
                <c:pt idx="729">
                  <c:v>15.55438900005538</c:v>
                </c:pt>
                <c:pt idx="730">
                  <c:v>15.580456999945454</c:v>
                </c:pt>
                <c:pt idx="731">
                  <c:v>15.599491000059061</c:v>
                </c:pt>
                <c:pt idx="732">
                  <c:v>15.616198000032455</c:v>
                </c:pt>
                <c:pt idx="733">
                  <c:v>15.639761000056751</c:v>
                </c:pt>
                <c:pt idx="734">
                  <c:v>15.659464000025764</c:v>
                </c:pt>
                <c:pt idx="735">
                  <c:v>15.679271999979392</c:v>
                </c:pt>
                <c:pt idx="736">
                  <c:v>15.701322000008076</c:v>
                </c:pt>
                <c:pt idx="737">
                  <c:v>15.720014999969862</c:v>
                </c:pt>
                <c:pt idx="738">
                  <c:v>15.740377999958582</c:v>
                </c:pt>
                <c:pt idx="739">
                  <c:v>15.754864000016823</c:v>
                </c:pt>
                <c:pt idx="740">
                  <c:v>15.780358999967575</c:v>
                </c:pt>
                <c:pt idx="741">
                  <c:v>15.799850999959745</c:v>
                </c:pt>
                <c:pt idx="742">
                  <c:v>15.814977000001818</c:v>
                </c:pt>
                <c:pt idx="743">
                  <c:v>15.838019000017084</c:v>
                </c:pt>
                <c:pt idx="744">
                  <c:v>15.85659800004214</c:v>
                </c:pt>
                <c:pt idx="745">
                  <c:v>15.880145999952219</c:v>
                </c:pt>
                <c:pt idx="746">
                  <c:v>15.900799000053667</c:v>
                </c:pt>
                <c:pt idx="747">
                  <c:v>15.915092000039294</c:v>
                </c:pt>
                <c:pt idx="748">
                  <c:v>15.942188999964856</c:v>
                </c:pt>
                <c:pt idx="749">
                  <c:v>15.957364000030793</c:v>
                </c:pt>
                <c:pt idx="750">
                  <c:v>15.976502000004984</c:v>
                </c:pt>
                <c:pt idx="751">
                  <c:v>15.992379999952391</c:v>
                </c:pt>
                <c:pt idx="752">
                  <c:v>16.019227999961004</c:v>
                </c:pt>
                <c:pt idx="753">
                  <c:v>16.036949999979697</c:v>
                </c:pt>
                <c:pt idx="754">
                  <c:v>16.056478000013158</c:v>
                </c:pt>
                <c:pt idx="755">
                  <c:v>16.076236000051722</c:v>
                </c:pt>
                <c:pt idx="756">
                  <c:v>16.099424000014551</c:v>
                </c:pt>
                <c:pt idx="757">
                  <c:v>16.117109999991953</c:v>
                </c:pt>
                <c:pt idx="758">
                  <c:v>16.137319999979809</c:v>
                </c:pt>
                <c:pt idx="759">
                  <c:v>16.156318000052124</c:v>
                </c:pt>
                <c:pt idx="760">
                  <c:v>16.177040999988094</c:v>
                </c:pt>
                <c:pt idx="761">
                  <c:v>16.197133000008762</c:v>
                </c:pt>
                <c:pt idx="762">
                  <c:v>16.204983999952674</c:v>
                </c:pt>
                <c:pt idx="763">
                  <c:v>16.256551000056788</c:v>
                </c:pt>
                <c:pt idx="764">
                  <c:v>16.278186999959871</c:v>
                </c:pt>
                <c:pt idx="765">
                  <c:v>16.297906000050716</c:v>
                </c:pt>
                <c:pt idx="766">
                  <c:v>16.312999999965541</c:v>
                </c:pt>
                <c:pt idx="767">
                  <c:v>16.338151999982074</c:v>
                </c:pt>
                <c:pt idx="768">
                  <c:v>16.359898000024259</c:v>
                </c:pt>
                <c:pt idx="769">
                  <c:v>16.380971999955364</c:v>
                </c:pt>
                <c:pt idx="770">
                  <c:v>16.399197999970056</c:v>
                </c:pt>
                <c:pt idx="771">
                  <c:v>16.413465999998152</c:v>
                </c:pt>
                <c:pt idx="772">
                  <c:v>16.437286000000313</c:v>
                </c:pt>
                <c:pt idx="773">
                  <c:v>16.448547999956645</c:v>
                </c:pt>
                <c:pt idx="774">
                  <c:v>16.480741000035778</c:v>
                </c:pt>
                <c:pt idx="775">
                  <c:v>16.499774000025354</c:v>
                </c:pt>
                <c:pt idx="776">
                  <c:v>16.520905000041239</c:v>
                </c:pt>
                <c:pt idx="777">
                  <c:v>16.534540000022389</c:v>
                </c:pt>
                <c:pt idx="778">
                  <c:v>16.559224999975413</c:v>
                </c:pt>
                <c:pt idx="779">
                  <c:v>16.579764000023715</c:v>
                </c:pt>
                <c:pt idx="780">
                  <c:v>16.599221999989823</c:v>
                </c:pt>
                <c:pt idx="781">
                  <c:v>16.619829999981448</c:v>
                </c:pt>
                <c:pt idx="782">
                  <c:v>16.637060999986716</c:v>
                </c:pt>
                <c:pt idx="783">
                  <c:v>16.655086999991909</c:v>
                </c:pt>
                <c:pt idx="784">
                  <c:v>16.683544000028633</c:v>
                </c:pt>
                <c:pt idx="785">
                  <c:v>16.700412999955006</c:v>
                </c:pt>
                <c:pt idx="786">
                  <c:v>16.720657999976538</c:v>
                </c:pt>
                <c:pt idx="787">
                  <c:v>16.738455999991857</c:v>
                </c:pt>
                <c:pt idx="788">
                  <c:v>16.760067000053823</c:v>
                </c:pt>
                <c:pt idx="789">
                  <c:v>16.778659999952652</c:v>
                </c:pt>
                <c:pt idx="790">
                  <c:v>16.797326000058092</c:v>
                </c:pt>
                <c:pt idx="791">
                  <c:v>16.820349000045098</c:v>
                </c:pt>
                <c:pt idx="792">
                  <c:v>16.834425000008196</c:v>
                </c:pt>
                <c:pt idx="793">
                  <c:v>16.851124000037089</c:v>
                </c:pt>
                <c:pt idx="794">
                  <c:v>16.870889000012539</c:v>
                </c:pt>
                <c:pt idx="795">
                  <c:v>16.893969999975525</c:v>
                </c:pt>
                <c:pt idx="796">
                  <c:v>16.91853899997659</c:v>
                </c:pt>
                <c:pt idx="797">
                  <c:v>16.940676999976858</c:v>
                </c:pt>
                <c:pt idx="798">
                  <c:v>16.960233999998309</c:v>
                </c:pt>
                <c:pt idx="799">
                  <c:v>16.970233000000007</c:v>
                </c:pt>
                <c:pt idx="800">
                  <c:v>17.000850999960676</c:v>
                </c:pt>
                <c:pt idx="801">
                  <c:v>17.017356000025757</c:v>
                </c:pt>
                <c:pt idx="802">
                  <c:v>17.040408000000753</c:v>
                </c:pt>
                <c:pt idx="803">
                  <c:v>17.052445000037551</c:v>
                </c:pt>
                <c:pt idx="804">
                  <c:v>17.07756700005848</c:v>
                </c:pt>
                <c:pt idx="805">
                  <c:v>17.097797999973409</c:v>
                </c:pt>
                <c:pt idx="806">
                  <c:v>17.119386999984272</c:v>
                </c:pt>
                <c:pt idx="807">
                  <c:v>17.134045999962837</c:v>
                </c:pt>
                <c:pt idx="808">
                  <c:v>17.15879799996037</c:v>
                </c:pt>
                <c:pt idx="809">
                  <c:v>17.178751999977976</c:v>
                </c:pt>
                <c:pt idx="810">
                  <c:v>17.19907900004182</c:v>
                </c:pt>
                <c:pt idx="811">
                  <c:v>17.220295000006445</c:v>
                </c:pt>
                <c:pt idx="812">
                  <c:v>17.237459999974817</c:v>
                </c:pt>
                <c:pt idx="813">
                  <c:v>17.255583000020124</c:v>
                </c:pt>
                <c:pt idx="814">
                  <c:v>17.278372999979183</c:v>
                </c:pt>
                <c:pt idx="815">
                  <c:v>17.297448000055738</c:v>
                </c:pt>
                <c:pt idx="816">
                  <c:v>17.319045000011101</c:v>
                </c:pt>
                <c:pt idx="817">
                  <c:v>17.340929000056349</c:v>
                </c:pt>
                <c:pt idx="818">
                  <c:v>17.36108000006061</c:v>
                </c:pt>
                <c:pt idx="819">
                  <c:v>17.366758999996819</c:v>
                </c:pt>
                <c:pt idx="820">
                  <c:v>17.399179000058211</c:v>
                </c:pt>
                <c:pt idx="821">
                  <c:v>17.418662999989465</c:v>
                </c:pt>
                <c:pt idx="822">
                  <c:v>17.434948000009172</c:v>
                </c:pt>
                <c:pt idx="823">
                  <c:v>17.450983999995515</c:v>
                </c:pt>
                <c:pt idx="824">
                  <c:v>17.475072999950498</c:v>
                </c:pt>
                <c:pt idx="825">
                  <c:v>17.501255000010133</c:v>
                </c:pt>
                <c:pt idx="826">
                  <c:v>17.519790000049397</c:v>
                </c:pt>
                <c:pt idx="827">
                  <c:v>17.54086800001096</c:v>
                </c:pt>
                <c:pt idx="828">
                  <c:v>17.580898000043817</c:v>
                </c:pt>
                <c:pt idx="829">
                  <c:v>17.600923000019975</c:v>
                </c:pt>
                <c:pt idx="830">
                  <c:v>17.605683999950998</c:v>
                </c:pt>
                <c:pt idx="831">
                  <c:v>17.641462999978103</c:v>
                </c:pt>
                <c:pt idx="832">
                  <c:v>17.655726999975741</c:v>
                </c:pt>
                <c:pt idx="833">
                  <c:v>17.682215000037104</c:v>
                </c:pt>
                <c:pt idx="834">
                  <c:v>17.692640000022948</c:v>
                </c:pt>
                <c:pt idx="835">
                  <c:v>17.718819999950938</c:v>
                </c:pt>
                <c:pt idx="836">
                  <c:v>17.722640000050887</c:v>
                </c:pt>
                <c:pt idx="837">
                  <c:v>17.760428000008687</c:v>
                </c:pt>
                <c:pt idx="838">
                  <c:v>17.776737999985926</c:v>
                </c:pt>
                <c:pt idx="839">
                  <c:v>17.796960999956354</c:v>
                </c:pt>
                <c:pt idx="840">
                  <c:v>17.817629000055604</c:v>
                </c:pt>
                <c:pt idx="841">
                  <c:v>17.830355999991298</c:v>
                </c:pt>
                <c:pt idx="842">
                  <c:v>17.859133000019938</c:v>
                </c:pt>
                <c:pt idx="843">
                  <c:v>17.863081000046805</c:v>
                </c:pt>
                <c:pt idx="844">
                  <c:v>17.895771999959834</c:v>
                </c:pt>
                <c:pt idx="845">
                  <c:v>17.918359000002965</c:v>
                </c:pt>
                <c:pt idx="846">
                  <c:v>17.930678999982774</c:v>
                </c:pt>
                <c:pt idx="847">
                  <c:v>17.974845999968238</c:v>
                </c:pt>
                <c:pt idx="848">
                  <c:v>18.035986999981105</c:v>
                </c:pt>
                <c:pt idx="849">
                  <c:v>18.048733999952674</c:v>
                </c:pt>
                <c:pt idx="850">
                  <c:v>18.189189999946393</c:v>
                </c:pt>
                <c:pt idx="851">
                  <c:v>18.248314999975264</c:v>
                </c:pt>
                <c:pt idx="852">
                  <c:v>18.273756999988109</c:v>
                </c:pt>
                <c:pt idx="853">
                  <c:v>18.290812000050209</c:v>
                </c:pt>
                <c:pt idx="854">
                  <c:v>18.319213000009768</c:v>
                </c:pt>
                <c:pt idx="855">
                  <c:v>18.325282000005245</c:v>
                </c:pt>
                <c:pt idx="856">
                  <c:v>18.399959999951534</c:v>
                </c:pt>
                <c:pt idx="857">
                  <c:v>18.460544000030495</c:v>
                </c:pt>
                <c:pt idx="858">
                  <c:v>18.468537000007927</c:v>
                </c:pt>
                <c:pt idx="859">
                  <c:v>18.512057999963872</c:v>
                </c:pt>
                <c:pt idx="860">
                  <c:v>18.537618999951519</c:v>
                </c:pt>
                <c:pt idx="861">
                  <c:v>18.573934999993071</c:v>
                </c:pt>
                <c:pt idx="862">
                  <c:v>18.595721999998204</c:v>
                </c:pt>
                <c:pt idx="863">
                  <c:v>18.620116999954917</c:v>
                </c:pt>
                <c:pt idx="864">
                  <c:v>18.639640999957919</c:v>
                </c:pt>
                <c:pt idx="865">
                  <c:v>18.656548999948427</c:v>
                </c:pt>
                <c:pt idx="866">
                  <c:v>18.717066999990493</c:v>
                </c:pt>
                <c:pt idx="867">
                  <c:v>18.721483999979682</c:v>
                </c:pt>
                <c:pt idx="868">
                  <c:v>18.799987999955192</c:v>
                </c:pt>
                <c:pt idx="869">
                  <c:v>18.817612000042573</c:v>
                </c:pt>
                <c:pt idx="870">
                  <c:v>18.83824499999173</c:v>
                </c:pt>
                <c:pt idx="871">
                  <c:v>18.858725000056438</c:v>
                </c:pt>
                <c:pt idx="872">
                  <c:v>18.869736999971792</c:v>
                </c:pt>
                <c:pt idx="873">
                  <c:v>18.898768999963067</c:v>
                </c:pt>
                <c:pt idx="874">
                  <c:v>18.939523000037298</c:v>
                </c:pt>
                <c:pt idx="875">
                  <c:v>18.955955000012182</c:v>
                </c:pt>
                <c:pt idx="876">
                  <c:v>18.97767599998042</c:v>
                </c:pt>
                <c:pt idx="877">
                  <c:v>18.989283000002615</c:v>
                </c:pt>
                <c:pt idx="878">
                  <c:v>19.004171999986283</c:v>
                </c:pt>
                <c:pt idx="879">
                  <c:v>19.060641000047326</c:v>
                </c:pt>
                <c:pt idx="880">
                  <c:v>19.078301000059582</c:v>
                </c:pt>
                <c:pt idx="881">
                  <c:v>19.138205999974161</c:v>
                </c:pt>
                <c:pt idx="882">
                  <c:v>19.146143999998458</c:v>
                </c:pt>
                <c:pt idx="883">
                  <c:v>19.198949999990873</c:v>
                </c:pt>
                <c:pt idx="884">
                  <c:v>19.215732999960892</c:v>
                </c:pt>
                <c:pt idx="885">
                  <c:v>19.280423999996856</c:v>
                </c:pt>
                <c:pt idx="886">
                  <c:v>19.285075000021607</c:v>
                </c:pt>
                <c:pt idx="887">
                  <c:v>19.338271999964491</c:v>
                </c:pt>
                <c:pt idx="888">
                  <c:v>19.341726999962702</c:v>
                </c:pt>
                <c:pt idx="889">
                  <c:v>19.426723000011407</c:v>
                </c:pt>
                <c:pt idx="890">
                  <c:v>19.477086000028066</c:v>
                </c:pt>
                <c:pt idx="891">
                  <c:v>19.484514000010677</c:v>
                </c:pt>
                <c:pt idx="892">
                  <c:v>19.54977499996312</c:v>
                </c:pt>
                <c:pt idx="893">
                  <c:v>19.622833000030369</c:v>
                </c:pt>
                <c:pt idx="894">
                  <c:v>19.698226999957114</c:v>
                </c:pt>
                <c:pt idx="895">
                  <c:v>19.758548000012524</c:v>
                </c:pt>
                <c:pt idx="896">
                  <c:v>19.764374000020325</c:v>
                </c:pt>
                <c:pt idx="897">
                  <c:v>19.894479000009596</c:v>
                </c:pt>
                <c:pt idx="898">
                  <c:v>19.906099000014365</c:v>
                </c:pt>
                <c:pt idx="899">
                  <c:v>19.953943999949843</c:v>
                </c:pt>
                <c:pt idx="900">
                  <c:v>19.974267999990843</c:v>
                </c:pt>
                <c:pt idx="901">
                  <c:v>20.033270000014454</c:v>
                </c:pt>
                <c:pt idx="902">
                  <c:v>20.044191000051796</c:v>
                </c:pt>
                <c:pt idx="903">
                  <c:v>20.112563999951817</c:v>
                </c:pt>
                <c:pt idx="904">
                  <c:v>20.240775999962352</c:v>
                </c:pt>
                <c:pt idx="905">
                  <c:v>20.248760999995284</c:v>
                </c:pt>
                <c:pt idx="906">
                  <c:v>20.312653000000864</c:v>
                </c:pt>
                <c:pt idx="907">
                  <c:v>20.376558999996632</c:v>
                </c:pt>
                <c:pt idx="908">
                  <c:v>20.389612999977544</c:v>
                </c:pt>
                <c:pt idx="909">
                  <c:v>20.426218000007793</c:v>
                </c:pt>
                <c:pt idx="910">
                  <c:v>20.455977999954484</c:v>
                </c:pt>
                <c:pt idx="911">
                  <c:v>20.477411000058055</c:v>
                </c:pt>
                <c:pt idx="912">
                  <c:v>20.487330000032671</c:v>
                </c:pt>
                <c:pt idx="913">
                  <c:v>20.540605999995023</c:v>
                </c:pt>
                <c:pt idx="914">
                  <c:v>20.557864999980666</c:v>
                </c:pt>
                <c:pt idx="915">
                  <c:v>20.579106000019237</c:v>
                </c:pt>
                <c:pt idx="916">
                  <c:v>20.581728999968618</c:v>
                </c:pt>
                <c:pt idx="917">
                  <c:v>20.638386999955401</c:v>
                </c:pt>
                <c:pt idx="918">
                  <c:v>20.650130999973044</c:v>
                </c:pt>
                <c:pt idx="919">
                  <c:v>20.720130000030622</c:v>
                </c:pt>
                <c:pt idx="920">
                  <c:v>20.778270000009798</c:v>
                </c:pt>
                <c:pt idx="921">
                  <c:v>20.785678999964148</c:v>
                </c:pt>
                <c:pt idx="922">
                  <c:v>20.858347999979742</c:v>
                </c:pt>
                <c:pt idx="923">
                  <c:v>20.92739900003653</c:v>
                </c:pt>
                <c:pt idx="924">
                  <c:v>20.9918319999706</c:v>
                </c:pt>
                <c:pt idx="925">
                  <c:v>21.057593000004999</c:v>
                </c:pt>
                <c:pt idx="926">
                  <c:v>21.061274999985471</c:v>
                </c:pt>
                <c:pt idx="927">
                  <c:v>21.135755999945104</c:v>
                </c:pt>
                <c:pt idx="928">
                  <c:v>21.264138999977149</c:v>
                </c:pt>
                <c:pt idx="929">
                  <c:v>21.345024000038393</c:v>
                </c:pt>
                <c:pt idx="930">
                  <c:v>21.539846000028774</c:v>
                </c:pt>
                <c:pt idx="931">
                  <c:v>21.669944999972358</c:v>
                </c:pt>
                <c:pt idx="932">
                  <c:v>21.688155999989249</c:v>
                </c:pt>
                <c:pt idx="933">
                  <c:v>21.797623999998905</c:v>
                </c:pt>
                <c:pt idx="934">
                  <c:v>21.819071999983862</c:v>
                </c:pt>
                <c:pt idx="935">
                  <c:v>21.837855000048876</c:v>
                </c:pt>
                <c:pt idx="936">
                  <c:v>21.856757999979891</c:v>
                </c:pt>
                <c:pt idx="937">
                  <c:v>21.877560000051744</c:v>
                </c:pt>
                <c:pt idx="938">
                  <c:v>21.901154999970458</c:v>
                </c:pt>
                <c:pt idx="939">
                  <c:v>21.919161999947391</c:v>
                </c:pt>
                <c:pt idx="940">
                  <c:v>21.977858999976888</c:v>
                </c:pt>
                <c:pt idx="941">
                  <c:v>21.997864000033587</c:v>
                </c:pt>
                <c:pt idx="942">
                  <c:v>22.021810999955051</c:v>
                </c:pt>
                <c:pt idx="943">
                  <c:v>22.084292000043206</c:v>
                </c:pt>
                <c:pt idx="944">
                  <c:v>22.137717999983579</c:v>
                </c:pt>
                <c:pt idx="945">
                  <c:v>22.207644999958575</c:v>
                </c:pt>
                <c:pt idx="946">
                  <c:v>22.228203000035137</c:v>
                </c:pt>
                <c:pt idx="947">
                  <c:v>22.565714000025764</c:v>
                </c:pt>
                <c:pt idx="948">
                  <c:v>22.620762999984436</c:v>
                </c:pt>
                <c:pt idx="949">
                  <c:v>22.64454799995292</c:v>
                </c:pt>
                <c:pt idx="950">
                  <c:v>22.762974999961443</c:v>
                </c:pt>
                <c:pt idx="951">
                  <c:v>22.805012000026181</c:v>
                </c:pt>
                <c:pt idx="952">
                  <c:v>22.833064000005834</c:v>
                </c:pt>
                <c:pt idx="953">
                  <c:v>22.879277999978513</c:v>
                </c:pt>
                <c:pt idx="954">
                  <c:v>22.909979999996722</c:v>
                </c:pt>
                <c:pt idx="955">
                  <c:v>22.927427000016905</c:v>
                </c:pt>
                <c:pt idx="956">
                  <c:v>22.946603000047617</c:v>
                </c:pt>
                <c:pt idx="957">
                  <c:v>22.969708999968134</c:v>
                </c:pt>
                <c:pt idx="958">
                  <c:v>23.017825999995694</c:v>
                </c:pt>
                <c:pt idx="959">
                  <c:v>23.038371999980882</c:v>
                </c:pt>
                <c:pt idx="960">
                  <c:v>23.05620800005272</c:v>
                </c:pt>
                <c:pt idx="961">
                  <c:v>23.085990000050515</c:v>
                </c:pt>
                <c:pt idx="962">
                  <c:v>23.107086000032723</c:v>
                </c:pt>
                <c:pt idx="963">
                  <c:v>23.1420559999533</c:v>
                </c:pt>
                <c:pt idx="964">
                  <c:v>23.150542999967001</c:v>
                </c:pt>
                <c:pt idx="965">
                  <c:v>23.173085000016727</c:v>
                </c:pt>
                <c:pt idx="966">
                  <c:v>23.190690999967046</c:v>
                </c:pt>
                <c:pt idx="967">
                  <c:v>23.20886699995026</c:v>
                </c:pt>
                <c:pt idx="968">
                  <c:v>23.226861999952234</c:v>
                </c:pt>
                <c:pt idx="969">
                  <c:v>23.256098999991082</c:v>
                </c:pt>
                <c:pt idx="970">
                  <c:v>23.276680000009947</c:v>
                </c:pt>
                <c:pt idx="971">
                  <c:v>23.304895999957807</c:v>
                </c:pt>
                <c:pt idx="972">
                  <c:v>23.335131000028923</c:v>
                </c:pt>
                <c:pt idx="973">
                  <c:v>23.353597000008449</c:v>
                </c:pt>
                <c:pt idx="974">
                  <c:v>23.372410999960266</c:v>
                </c:pt>
                <c:pt idx="975">
                  <c:v>23.390097999945283</c:v>
                </c:pt>
                <c:pt idx="976">
                  <c:v>23.413437000010163</c:v>
                </c:pt>
                <c:pt idx="977">
                  <c:v>23.439482999965549</c:v>
                </c:pt>
                <c:pt idx="978">
                  <c:v>23.461100999964401</c:v>
                </c:pt>
                <c:pt idx="979">
                  <c:v>23.477679000003263</c:v>
                </c:pt>
                <c:pt idx="980">
                  <c:v>23.494784999988042</c:v>
                </c:pt>
                <c:pt idx="981">
                  <c:v>23.514047999982722</c:v>
                </c:pt>
                <c:pt idx="982">
                  <c:v>23.524028999963775</c:v>
                </c:pt>
                <c:pt idx="983">
                  <c:v>23.558399999979883</c:v>
                </c:pt>
                <c:pt idx="984">
                  <c:v>23.571070999954827</c:v>
                </c:pt>
                <c:pt idx="985">
                  <c:v>23.598748999997042</c:v>
                </c:pt>
                <c:pt idx="986">
                  <c:v>23.621198000037111</c:v>
                </c:pt>
                <c:pt idx="987">
                  <c:v>23.639794999966398</c:v>
                </c:pt>
                <c:pt idx="988">
                  <c:v>23.655273000011221</c:v>
                </c:pt>
                <c:pt idx="989">
                  <c:v>23.676652000052854</c:v>
                </c:pt>
                <c:pt idx="990">
                  <c:v>23.697388999979012</c:v>
                </c:pt>
                <c:pt idx="991">
                  <c:v>23.719962000031956</c:v>
                </c:pt>
                <c:pt idx="992">
                  <c:v>23.74033399997279</c:v>
                </c:pt>
                <c:pt idx="993">
                  <c:v>23.760005000047386</c:v>
                </c:pt>
                <c:pt idx="994">
                  <c:v>23.781294999993406</c:v>
                </c:pt>
                <c:pt idx="995">
                  <c:v>23.796928999945521</c:v>
                </c:pt>
                <c:pt idx="996">
                  <c:v>23.8185260000173</c:v>
                </c:pt>
                <c:pt idx="997">
                  <c:v>23.837350000045262</c:v>
                </c:pt>
                <c:pt idx="998">
                  <c:v>23.859599999967031</c:v>
                </c:pt>
                <c:pt idx="999">
                  <c:v>23.873235999955796</c:v>
                </c:pt>
                <c:pt idx="1000">
                  <c:v>23.898435999988578</c:v>
                </c:pt>
                <c:pt idx="1001">
                  <c:v>23.919511000043713</c:v>
                </c:pt>
                <c:pt idx="1002">
                  <c:v>23.939341000048444</c:v>
                </c:pt>
                <c:pt idx="1003">
                  <c:v>23.957135000033304</c:v>
                </c:pt>
                <c:pt idx="1004">
                  <c:v>23.97776200005319</c:v>
                </c:pt>
                <c:pt idx="1005">
                  <c:v>23.99878699996043</c:v>
                </c:pt>
                <c:pt idx="1006">
                  <c:v>24.018016000045463</c:v>
                </c:pt>
                <c:pt idx="1007">
                  <c:v>24.037609999999404</c:v>
                </c:pt>
                <c:pt idx="1008">
                  <c:v>24.053442999953404</c:v>
                </c:pt>
                <c:pt idx="1009">
                  <c:v>24.078549999976531</c:v>
                </c:pt>
                <c:pt idx="1010">
                  <c:v>24.09851499996148</c:v>
                </c:pt>
                <c:pt idx="1011">
                  <c:v>24.119320999947377</c:v>
                </c:pt>
                <c:pt idx="1012">
                  <c:v>24.128544999985024</c:v>
                </c:pt>
                <c:pt idx="1013">
                  <c:v>24.159022000036202</c:v>
                </c:pt>
                <c:pt idx="1014">
                  <c:v>24.18057399999816</c:v>
                </c:pt>
                <c:pt idx="1015">
                  <c:v>24.201141000026837</c:v>
                </c:pt>
                <c:pt idx="1016">
                  <c:v>24.220439000055194</c:v>
                </c:pt>
                <c:pt idx="1017">
                  <c:v>24.23891299997922</c:v>
                </c:pt>
                <c:pt idx="1018">
                  <c:v>24.254562000045553</c:v>
                </c:pt>
                <c:pt idx="1019">
                  <c:v>24.279747999971732</c:v>
                </c:pt>
                <c:pt idx="1020">
                  <c:v>24.299044999992475</c:v>
                </c:pt>
                <c:pt idx="1021">
                  <c:v>24.320054000010714</c:v>
                </c:pt>
                <c:pt idx="1022">
                  <c:v>24.340627999976277</c:v>
                </c:pt>
                <c:pt idx="1023">
                  <c:v>24.36161100002937</c:v>
                </c:pt>
                <c:pt idx="1024">
                  <c:v>24.38167000003159</c:v>
                </c:pt>
                <c:pt idx="1025">
                  <c:v>24.395274000009522</c:v>
                </c:pt>
                <c:pt idx="1026">
                  <c:v>24.416249000001699</c:v>
                </c:pt>
                <c:pt idx="1027">
                  <c:v>24.436786000034772</c:v>
                </c:pt>
                <c:pt idx="1028">
                  <c:v>24.460349999950267</c:v>
                </c:pt>
                <c:pt idx="1029">
                  <c:v>24.481169000035152</c:v>
                </c:pt>
                <c:pt idx="1030">
                  <c:v>24.498374999966472</c:v>
                </c:pt>
                <c:pt idx="1031">
                  <c:v>24.515399000025354</c:v>
                </c:pt>
                <c:pt idx="1032">
                  <c:v>24.536852000048384</c:v>
                </c:pt>
                <c:pt idx="1033">
                  <c:v>24.559096000040881</c:v>
                </c:pt>
                <c:pt idx="1034">
                  <c:v>24.580848000012338</c:v>
                </c:pt>
                <c:pt idx="1035">
                  <c:v>24.59741699998267</c:v>
                </c:pt>
                <c:pt idx="1036">
                  <c:v>24.61650899995584</c:v>
                </c:pt>
                <c:pt idx="1037">
                  <c:v>24.640440999995917</c:v>
                </c:pt>
                <c:pt idx="1038">
                  <c:v>24.657232000026852</c:v>
                </c:pt>
                <c:pt idx="1039">
                  <c:v>24.678910000016913</c:v>
                </c:pt>
                <c:pt idx="1040">
                  <c:v>24.699159999960102</c:v>
                </c:pt>
                <c:pt idx="1041">
                  <c:v>24.719838000019081</c:v>
                </c:pt>
                <c:pt idx="1042">
                  <c:v>24.731899000005797</c:v>
                </c:pt>
                <c:pt idx="1043">
                  <c:v>24.757472999976017</c:v>
                </c:pt>
                <c:pt idx="1044">
                  <c:v>24.773432999965735</c:v>
                </c:pt>
                <c:pt idx="1045">
                  <c:v>24.792139000026509</c:v>
                </c:pt>
                <c:pt idx="1046">
                  <c:v>24.820835000020452</c:v>
                </c:pt>
                <c:pt idx="1047">
                  <c:v>24.838818000047468</c:v>
                </c:pt>
                <c:pt idx="1048">
                  <c:v>24.858812000020407</c:v>
                </c:pt>
                <c:pt idx="1049">
                  <c:v>24.877723000012338</c:v>
                </c:pt>
                <c:pt idx="1050">
                  <c:v>24.897395999985747</c:v>
                </c:pt>
                <c:pt idx="1051">
                  <c:v>24.917826000018977</c:v>
                </c:pt>
                <c:pt idx="1052">
                  <c:v>24.937768999952823</c:v>
                </c:pt>
                <c:pt idx="1053">
                  <c:v>24.958321999991313</c:v>
                </c:pt>
                <c:pt idx="1054">
                  <c:v>24.980337999993935</c:v>
                </c:pt>
                <c:pt idx="1055">
                  <c:v>24.998389999964274</c:v>
                </c:pt>
                <c:pt idx="1056">
                  <c:v>25.019504999974743</c:v>
                </c:pt>
                <c:pt idx="1057">
                  <c:v>25.03827200003434</c:v>
                </c:pt>
                <c:pt idx="1058">
                  <c:v>25.059668999980204</c:v>
                </c:pt>
                <c:pt idx="1059">
                  <c:v>25.064132999978028</c:v>
                </c:pt>
                <c:pt idx="1060">
                  <c:v>25.102131000021473</c:v>
                </c:pt>
                <c:pt idx="1061">
                  <c:v>25.116849999991246</c:v>
                </c:pt>
                <c:pt idx="1062">
                  <c:v>25.138741999980994</c:v>
                </c:pt>
                <c:pt idx="1063">
                  <c:v>25.159908000030555</c:v>
                </c:pt>
                <c:pt idx="1064">
                  <c:v>25.179670999990776</c:v>
                </c:pt>
                <c:pt idx="1065">
                  <c:v>25.199343999964185</c:v>
                </c:pt>
                <c:pt idx="1066">
                  <c:v>25.214797000051476</c:v>
                </c:pt>
                <c:pt idx="1067">
                  <c:v>25.235064000007696</c:v>
                </c:pt>
                <c:pt idx="1068">
                  <c:v>25.26001600001473</c:v>
                </c:pt>
                <c:pt idx="1069">
                  <c:v>25.278132000006735</c:v>
                </c:pt>
                <c:pt idx="1070">
                  <c:v>25.300953999976628</c:v>
                </c:pt>
                <c:pt idx="1071">
                  <c:v>25.317077000043355</c:v>
                </c:pt>
                <c:pt idx="1072">
                  <c:v>25.335580999962986</c:v>
                </c:pt>
                <c:pt idx="1073">
                  <c:v>25.35561400000006</c:v>
                </c:pt>
                <c:pt idx="1074">
                  <c:v>25.380937000038102</c:v>
                </c:pt>
                <c:pt idx="1075">
                  <c:v>25.400464999955148</c:v>
                </c:pt>
                <c:pt idx="1076">
                  <c:v>25.418337999959476</c:v>
                </c:pt>
                <c:pt idx="1077">
                  <c:v>25.436929999967106</c:v>
                </c:pt>
                <c:pt idx="1078">
                  <c:v>25.460253000026569</c:v>
                </c:pt>
                <c:pt idx="1079">
                  <c:v>25.47241699998267</c:v>
                </c:pt>
                <c:pt idx="1080">
                  <c:v>25.496810000040568</c:v>
                </c:pt>
                <c:pt idx="1081">
                  <c:v>25.517419000039808</c:v>
                </c:pt>
                <c:pt idx="1082">
                  <c:v>25.538349000038579</c:v>
                </c:pt>
                <c:pt idx="1083">
                  <c:v>25.556418000021949</c:v>
                </c:pt>
                <c:pt idx="1084">
                  <c:v>25.577581000048667</c:v>
                </c:pt>
                <c:pt idx="1085">
                  <c:v>25.596664999960922</c:v>
                </c:pt>
                <c:pt idx="1086">
                  <c:v>25.620589999947697</c:v>
                </c:pt>
                <c:pt idx="1087">
                  <c:v>25.637141000013798</c:v>
                </c:pt>
                <c:pt idx="1088">
                  <c:v>25.658338999957778</c:v>
                </c:pt>
                <c:pt idx="1089">
                  <c:v>25.677109000040218</c:v>
                </c:pt>
                <c:pt idx="1090">
                  <c:v>25.697991000022739</c:v>
                </c:pt>
                <c:pt idx="1091">
                  <c:v>25.712443000054918</c:v>
                </c:pt>
                <c:pt idx="1092">
                  <c:v>25.738242999999784</c:v>
                </c:pt>
                <c:pt idx="1093">
                  <c:v>25.758073000004515</c:v>
                </c:pt>
                <c:pt idx="1094">
                  <c:v>25.779014999978244</c:v>
                </c:pt>
                <c:pt idx="1095">
                  <c:v>25.797659000032581</c:v>
                </c:pt>
                <c:pt idx="1096">
                  <c:v>25.817883000010625</c:v>
                </c:pt>
                <c:pt idx="1097">
                  <c:v>25.841036000056192</c:v>
                </c:pt>
                <c:pt idx="1098">
                  <c:v>25.858271999983117</c:v>
                </c:pt>
                <c:pt idx="1099">
                  <c:v>25.878683999995701</c:v>
                </c:pt>
                <c:pt idx="1100">
                  <c:v>25.900817999965511</c:v>
                </c:pt>
                <c:pt idx="1101">
                  <c:v>25.919871999998577</c:v>
                </c:pt>
                <c:pt idx="1102">
                  <c:v>25.940854000044055</c:v>
                </c:pt>
                <c:pt idx="1103">
                  <c:v>25.960637000040151</c:v>
                </c:pt>
                <c:pt idx="1104">
                  <c:v>25.98093499999959</c:v>
                </c:pt>
                <c:pt idx="1105">
                  <c:v>25.998953000060283</c:v>
                </c:pt>
                <c:pt idx="1106">
                  <c:v>26.019773000036366</c:v>
                </c:pt>
                <c:pt idx="1107">
                  <c:v>26.029207000043243</c:v>
                </c:pt>
                <c:pt idx="1108">
                  <c:v>26.060453000012785</c:v>
                </c:pt>
                <c:pt idx="1109">
                  <c:v>26.080721999984235</c:v>
                </c:pt>
                <c:pt idx="1110">
                  <c:v>26.100028999964707</c:v>
                </c:pt>
                <c:pt idx="1111">
                  <c:v>26.120580999995582</c:v>
                </c:pt>
                <c:pt idx="1112">
                  <c:v>26.134785000002012</c:v>
                </c:pt>
                <c:pt idx="1113">
                  <c:v>26.157389000058174</c:v>
                </c:pt>
                <c:pt idx="1114">
                  <c:v>26.175535000045784</c:v>
                </c:pt>
                <c:pt idx="1115">
                  <c:v>26.19684300001245</c:v>
                </c:pt>
                <c:pt idx="1116">
                  <c:v>26.220937000005506</c:v>
                </c:pt>
                <c:pt idx="1117">
                  <c:v>26.240861000027508</c:v>
                </c:pt>
                <c:pt idx="1118">
                  <c:v>26.257728000055067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</c:numCache>
            </c:numRef>
          </c:xVal>
          <c:yVal>
            <c:numRef>
              <c:f>Calculation!$AG$2:$AG$1771</c:f>
              <c:numCache>
                <c:formatCode>General</c:formatCode>
                <c:ptCount val="177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DC-4090-B73F-076D065C5A88}"/>
            </c:ext>
          </c:extLst>
        </c:ser>
        <c:ser>
          <c:idx val="1"/>
          <c:order val="2"/>
          <c:tx>
            <c:v>Integral 2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Calculation!$B$2:$B$1771</c:f>
              <c:numCache>
                <c:formatCode>General</c:formatCode>
                <c:ptCount val="1770"/>
                <c:pt idx="0">
                  <c:v>0</c:v>
                </c:pt>
                <c:pt idx="1">
                  <c:v>1.9563999958336353E-2</c:v>
                </c:pt>
                <c:pt idx="2">
                  <c:v>3.6159000010229647E-2</c:v>
                </c:pt>
                <c:pt idx="3">
                  <c:v>5.6963999988511205E-2</c:v>
                </c:pt>
                <c:pt idx="4">
                  <c:v>8.1719000008888543E-2</c:v>
                </c:pt>
                <c:pt idx="5">
                  <c:v>9.5315000042319298E-2</c:v>
                </c:pt>
                <c:pt idx="6">
                  <c:v>0.11652799998410046</c:v>
                </c:pt>
                <c:pt idx="7">
                  <c:v>0.13519900001119822</c:v>
                </c:pt>
                <c:pt idx="8">
                  <c:v>0.16087699995841831</c:v>
                </c:pt>
                <c:pt idx="9">
                  <c:v>0.18141700001433492</c:v>
                </c:pt>
                <c:pt idx="10">
                  <c:v>0.20019400003366172</c:v>
                </c:pt>
                <c:pt idx="11">
                  <c:v>0.21545300004072487</c:v>
                </c:pt>
                <c:pt idx="12">
                  <c:v>0.23079199995845556</c:v>
                </c:pt>
                <c:pt idx="13">
                  <c:v>0.2609230000525713</c:v>
                </c:pt>
                <c:pt idx="14">
                  <c:v>0.27603299997281283</c:v>
                </c:pt>
                <c:pt idx="15">
                  <c:v>0.3010329999960959</c:v>
                </c:pt>
                <c:pt idx="16">
                  <c:v>0.31972799997311085</c:v>
                </c:pt>
                <c:pt idx="17">
                  <c:v>0.33597799995914102</c:v>
                </c:pt>
                <c:pt idx="18">
                  <c:v>0.35759000002872199</c:v>
                </c:pt>
                <c:pt idx="19">
                  <c:v>0.37765299994498491</c:v>
                </c:pt>
                <c:pt idx="20">
                  <c:v>0.39710800000466406</c:v>
                </c:pt>
                <c:pt idx="21">
                  <c:v>0.41665599995758384</c:v>
                </c:pt>
                <c:pt idx="22">
                  <c:v>0.43804300006013364</c:v>
                </c:pt>
                <c:pt idx="23">
                  <c:v>0.45675699994899333</c:v>
                </c:pt>
                <c:pt idx="24">
                  <c:v>0.47970499994698912</c:v>
                </c:pt>
                <c:pt idx="25">
                  <c:v>0.49705999996513128</c:v>
                </c:pt>
                <c:pt idx="26">
                  <c:v>0.51856400002725422</c:v>
                </c:pt>
                <c:pt idx="27">
                  <c:v>0.54057900002226233</c:v>
                </c:pt>
                <c:pt idx="28">
                  <c:v>0.55734399997163564</c:v>
                </c:pt>
                <c:pt idx="29">
                  <c:v>0.57929699996020645</c:v>
                </c:pt>
                <c:pt idx="30">
                  <c:v>0.59977099997922778</c:v>
                </c:pt>
                <c:pt idx="31">
                  <c:v>0.61553199996706098</c:v>
                </c:pt>
                <c:pt idx="32">
                  <c:v>0.63737200002651662</c:v>
                </c:pt>
                <c:pt idx="33">
                  <c:v>0.65854900004342198</c:v>
                </c:pt>
                <c:pt idx="34">
                  <c:v>0.66760799998883158</c:v>
                </c:pt>
                <c:pt idx="35">
                  <c:v>0.70031900005415082</c:v>
                </c:pt>
                <c:pt idx="36">
                  <c:v>0.71870199998375028</c:v>
                </c:pt>
                <c:pt idx="37">
                  <c:v>0.73884600005112588</c:v>
                </c:pt>
                <c:pt idx="38">
                  <c:v>0.75902100000530481</c:v>
                </c:pt>
                <c:pt idx="39">
                  <c:v>0.77910100005101413</c:v>
                </c:pt>
                <c:pt idx="40">
                  <c:v>0.79993099998682737</c:v>
                </c:pt>
                <c:pt idx="41">
                  <c:v>0.81429600005503744</c:v>
                </c:pt>
                <c:pt idx="42">
                  <c:v>0.83908199996221811</c:v>
                </c:pt>
                <c:pt idx="43">
                  <c:v>0.85952599998563528</c:v>
                </c:pt>
                <c:pt idx="44">
                  <c:v>0.87445000000298023</c:v>
                </c:pt>
                <c:pt idx="45">
                  <c:v>0.89508699998259544</c:v>
                </c:pt>
                <c:pt idx="46">
                  <c:v>0.91429800004698336</c:v>
                </c:pt>
                <c:pt idx="47">
                  <c:v>0.94034800003282726</c:v>
                </c:pt>
                <c:pt idx="48">
                  <c:v>0.95808699994813651</c:v>
                </c:pt>
                <c:pt idx="49">
                  <c:v>0.97596299997530878</c:v>
                </c:pt>
                <c:pt idx="50">
                  <c:v>1.0003639999777079</c:v>
                </c:pt>
                <c:pt idx="51">
                  <c:v>1.0176780000329018</c:v>
                </c:pt>
                <c:pt idx="52">
                  <c:v>1.0400709999958053</c:v>
                </c:pt>
                <c:pt idx="53">
                  <c:v>1.059497999958694</c:v>
                </c:pt>
                <c:pt idx="54">
                  <c:v>1.0803300000261515</c:v>
                </c:pt>
                <c:pt idx="55">
                  <c:v>1.0980759999947622</c:v>
                </c:pt>
                <c:pt idx="56">
                  <c:v>1.1205570000456646</c:v>
                </c:pt>
                <c:pt idx="57">
                  <c:v>1.1408250000094995</c:v>
                </c:pt>
                <c:pt idx="58">
                  <c:v>1.1609559999778867</c:v>
                </c:pt>
                <c:pt idx="59">
                  <c:v>1.1773840000387281</c:v>
                </c:pt>
                <c:pt idx="60">
                  <c:v>1.200942000024952</c:v>
                </c:pt>
                <c:pt idx="61">
                  <c:v>1.2181420000270009</c:v>
                </c:pt>
                <c:pt idx="62">
                  <c:v>1.2382610000204295</c:v>
                </c:pt>
                <c:pt idx="63">
                  <c:v>1.2563780000200495</c:v>
                </c:pt>
                <c:pt idx="64">
                  <c:v>1.2730310000479221</c:v>
                </c:pt>
                <c:pt idx="65">
                  <c:v>1.3016999999526888</c:v>
                </c:pt>
                <c:pt idx="66">
                  <c:v>1.3172239999985322</c:v>
                </c:pt>
                <c:pt idx="67">
                  <c:v>1.3370959999738261</c:v>
                </c:pt>
                <c:pt idx="68">
                  <c:v>1.3570749999489635</c:v>
                </c:pt>
                <c:pt idx="69">
                  <c:v>1.3771339999511838</c:v>
                </c:pt>
                <c:pt idx="70">
                  <c:v>1.3982049999758601</c:v>
                </c:pt>
                <c:pt idx="71">
                  <c:v>1.4208349999971688</c:v>
                </c:pt>
                <c:pt idx="72">
                  <c:v>1.4375699999509379</c:v>
                </c:pt>
                <c:pt idx="73">
                  <c:v>1.4597910000011325</c:v>
                </c:pt>
                <c:pt idx="74">
                  <c:v>1.4777110000140965</c:v>
                </c:pt>
                <c:pt idx="75">
                  <c:v>1.49759299994912</c:v>
                </c:pt>
                <c:pt idx="76">
                  <c:v>1.5128290000138804</c:v>
                </c:pt>
                <c:pt idx="77">
                  <c:v>1.5384360000025481</c:v>
                </c:pt>
                <c:pt idx="78">
                  <c:v>1.5585229999851435</c:v>
                </c:pt>
                <c:pt idx="79">
                  <c:v>1.5794140000361949</c:v>
                </c:pt>
                <c:pt idx="80">
                  <c:v>1.5950850000372157</c:v>
                </c:pt>
                <c:pt idx="81">
                  <c:v>1.6198589999694377</c:v>
                </c:pt>
                <c:pt idx="82">
                  <c:v>1.6334839999908581</c:v>
                </c:pt>
                <c:pt idx="83">
                  <c:v>1.6539790000533685</c:v>
                </c:pt>
                <c:pt idx="84">
                  <c:v>1.6791039999807253</c:v>
                </c:pt>
                <c:pt idx="85">
                  <c:v>1.6941850000293925</c:v>
                </c:pt>
                <c:pt idx="86">
                  <c:v>1.7199150000233203</c:v>
                </c:pt>
                <c:pt idx="87">
                  <c:v>1.7348090000450611</c:v>
                </c:pt>
                <c:pt idx="88">
                  <c:v>1.7599459999473765</c:v>
                </c:pt>
                <c:pt idx="89">
                  <c:v>1.7692289999686182</c:v>
                </c:pt>
                <c:pt idx="90">
                  <c:v>1.8008499999996275</c:v>
                </c:pt>
                <c:pt idx="91">
                  <c:v>1.8199289999902248</c:v>
                </c:pt>
                <c:pt idx="92">
                  <c:v>1.8306630000006407</c:v>
                </c:pt>
                <c:pt idx="93">
                  <c:v>1.8550660000182688</c:v>
                </c:pt>
                <c:pt idx="94">
                  <c:v>1.8752830000594258</c:v>
                </c:pt>
                <c:pt idx="95">
                  <c:v>1.895213000010699</c:v>
                </c:pt>
                <c:pt idx="96">
                  <c:v>1.9197870000498369</c:v>
                </c:pt>
                <c:pt idx="97">
                  <c:v>1.9353180000325665</c:v>
                </c:pt>
                <c:pt idx="98">
                  <c:v>1.9613520000129938</c:v>
                </c:pt>
                <c:pt idx="99">
                  <c:v>1.9765840000472963</c:v>
                </c:pt>
                <c:pt idx="100">
                  <c:v>1.9987800000235438</c:v>
                </c:pt>
                <c:pt idx="101">
                  <c:v>2.0215359999565408</c:v>
                </c:pt>
                <c:pt idx="102">
                  <c:v>2.0409470000304282</c:v>
                </c:pt>
                <c:pt idx="103">
                  <c:v>2.0606449999613687</c:v>
                </c:pt>
                <c:pt idx="104">
                  <c:v>2.0784840000560507</c:v>
                </c:pt>
                <c:pt idx="105">
                  <c:v>2.0982830000575632</c:v>
                </c:pt>
                <c:pt idx="106">
                  <c:v>2.1169859999790788</c:v>
                </c:pt>
                <c:pt idx="107">
                  <c:v>2.1398549999576062</c:v>
                </c:pt>
                <c:pt idx="108">
                  <c:v>2.1563150000292808</c:v>
                </c:pt>
                <c:pt idx="109">
                  <c:v>2.1768330000340939</c:v>
                </c:pt>
                <c:pt idx="110">
                  <c:v>2.1938620000146329</c:v>
                </c:pt>
                <c:pt idx="111">
                  <c:v>2.217049999977462</c:v>
                </c:pt>
                <c:pt idx="112">
                  <c:v>2.2374840000411496</c:v>
                </c:pt>
                <c:pt idx="113">
                  <c:v>2.2536959999706596</c:v>
                </c:pt>
                <c:pt idx="114">
                  <c:v>2.2817140000406653</c:v>
                </c:pt>
                <c:pt idx="115">
                  <c:v>2.2981060000602156</c:v>
                </c:pt>
                <c:pt idx="116">
                  <c:v>2.3176270000403747</c:v>
                </c:pt>
                <c:pt idx="117">
                  <c:v>2.3403809999581426</c:v>
                </c:pt>
                <c:pt idx="118">
                  <c:v>2.3574260000605136</c:v>
                </c:pt>
                <c:pt idx="119">
                  <c:v>2.3779189999913797</c:v>
                </c:pt>
                <c:pt idx="120">
                  <c:v>2.3985589999938384</c:v>
                </c:pt>
                <c:pt idx="121">
                  <c:v>2.4186729999491945</c:v>
                </c:pt>
                <c:pt idx="122">
                  <c:v>2.4433170000556856</c:v>
                </c:pt>
                <c:pt idx="123">
                  <c:v>2.4601069999625906</c:v>
                </c:pt>
                <c:pt idx="124">
                  <c:v>2.4782869999762625</c:v>
                </c:pt>
                <c:pt idx="125">
                  <c:v>2.499824000056833</c:v>
                </c:pt>
                <c:pt idx="126">
                  <c:v>2.5134049999760464</c:v>
                </c:pt>
                <c:pt idx="127">
                  <c:v>2.5388850000454113</c:v>
                </c:pt>
                <c:pt idx="128">
                  <c:v>2.554041999974288</c:v>
                </c:pt>
                <c:pt idx="129">
                  <c:v>2.5800919999601319</c:v>
                </c:pt>
                <c:pt idx="130">
                  <c:v>2.6000139999669045</c:v>
                </c:pt>
                <c:pt idx="131">
                  <c:v>2.6149969999678433</c:v>
                </c:pt>
                <c:pt idx="132">
                  <c:v>2.6399939999682829</c:v>
                </c:pt>
                <c:pt idx="133">
                  <c:v>2.6505810000235215</c:v>
                </c:pt>
                <c:pt idx="134">
                  <c:v>2.6801719999639317</c:v>
                </c:pt>
                <c:pt idx="135">
                  <c:v>2.6892350000562146</c:v>
                </c:pt>
                <c:pt idx="136">
                  <c:v>2.7199760000221431</c:v>
                </c:pt>
                <c:pt idx="137">
                  <c:v>2.7399689999874681</c:v>
                </c:pt>
                <c:pt idx="138">
                  <c:v>2.7497059999732301</c:v>
                </c:pt>
                <c:pt idx="139">
                  <c:v>2.7756199999712408</c:v>
                </c:pt>
                <c:pt idx="140">
                  <c:v>2.7916589999804273</c:v>
                </c:pt>
                <c:pt idx="141">
                  <c:v>2.8166660000570118</c:v>
                </c:pt>
                <c:pt idx="142">
                  <c:v>2.8356640000129119</c:v>
                </c:pt>
                <c:pt idx="143">
                  <c:v>2.8554289999883622</c:v>
                </c:pt>
                <c:pt idx="144">
                  <c:v>2.8780519999563694</c:v>
                </c:pt>
                <c:pt idx="145">
                  <c:v>2.8957399999490008</c:v>
                </c:pt>
                <c:pt idx="146">
                  <c:v>2.9175410000607371</c:v>
                </c:pt>
                <c:pt idx="147">
                  <c:v>2.9359229999827221</c:v>
                </c:pt>
                <c:pt idx="148">
                  <c:v>2.9560419999761507</c:v>
                </c:pt>
                <c:pt idx="149">
                  <c:v>2.9769930000184104</c:v>
                </c:pt>
                <c:pt idx="150">
                  <c:v>2.9972680000355467</c:v>
                </c:pt>
                <c:pt idx="151">
                  <c:v>3.0124549999600276</c:v>
                </c:pt>
                <c:pt idx="152">
                  <c:v>3.0366609999909997</c:v>
                </c:pt>
                <c:pt idx="153">
                  <c:v>3.0607030000537634</c:v>
                </c:pt>
                <c:pt idx="154">
                  <c:v>3.081607999978587</c:v>
                </c:pt>
                <c:pt idx="155">
                  <c:v>3.096817999961786</c:v>
                </c:pt>
                <c:pt idx="156">
                  <c:v>3.1123780000489205</c:v>
                </c:pt>
                <c:pt idx="157">
                  <c:v>3.1377489999867976</c:v>
                </c:pt>
                <c:pt idx="158">
                  <c:v>3.1620119999861345</c:v>
                </c:pt>
                <c:pt idx="159">
                  <c:v>3.1787160000531003</c:v>
                </c:pt>
                <c:pt idx="160">
                  <c:v>3.1976929999655113</c:v>
                </c:pt>
                <c:pt idx="161">
                  <c:v>3.217534999945201</c:v>
                </c:pt>
                <c:pt idx="162">
                  <c:v>3.2402080000611022</c:v>
                </c:pt>
                <c:pt idx="163">
                  <c:v>3.2590730000520125</c:v>
                </c:pt>
                <c:pt idx="164">
                  <c:v>3.2737450000131503</c:v>
                </c:pt>
                <c:pt idx="165">
                  <c:v>3.298462999984622</c:v>
                </c:pt>
                <c:pt idx="166">
                  <c:v>3.3203539999667555</c:v>
                </c:pt>
                <c:pt idx="167">
                  <c:v>3.3330629999982193</c:v>
                </c:pt>
                <c:pt idx="168">
                  <c:v>3.3590489999623969</c:v>
                </c:pt>
                <c:pt idx="169">
                  <c:v>3.3684509999584407</c:v>
                </c:pt>
                <c:pt idx="170">
                  <c:v>3.3989389999769628</c:v>
                </c:pt>
                <c:pt idx="171">
                  <c:v>3.4189079999923706</c:v>
                </c:pt>
                <c:pt idx="172">
                  <c:v>3.4370099999941885</c:v>
                </c:pt>
                <c:pt idx="173">
                  <c:v>3.4592669999692589</c:v>
                </c:pt>
                <c:pt idx="174">
                  <c:v>3.4738849999848753</c:v>
                </c:pt>
                <c:pt idx="175">
                  <c:v>3.4990659999893978</c:v>
                </c:pt>
                <c:pt idx="176">
                  <c:v>3.5199540000176057</c:v>
                </c:pt>
                <c:pt idx="177">
                  <c:v>3.5358130000531673</c:v>
                </c:pt>
                <c:pt idx="178">
                  <c:v>3.560689999954775</c:v>
                </c:pt>
                <c:pt idx="179">
                  <c:v>3.579937000060454</c:v>
                </c:pt>
                <c:pt idx="180">
                  <c:v>3.5947300000116229</c:v>
                </c:pt>
                <c:pt idx="181">
                  <c:v>3.6156620000256225</c:v>
                </c:pt>
                <c:pt idx="182">
                  <c:v>3.6407449999824166</c:v>
                </c:pt>
                <c:pt idx="183">
                  <c:v>3.6617049999767914</c:v>
                </c:pt>
                <c:pt idx="184">
                  <c:v>3.6759389999788254</c:v>
                </c:pt>
                <c:pt idx="185">
                  <c:v>3.7003740000072867</c:v>
                </c:pt>
                <c:pt idx="186">
                  <c:v>3.7108030000235885</c:v>
                </c:pt>
                <c:pt idx="187">
                  <c:v>3.7396650000009686</c:v>
                </c:pt>
                <c:pt idx="188">
                  <c:v>3.7608539999928325</c:v>
                </c:pt>
                <c:pt idx="189">
                  <c:v>3.7809330000309274</c:v>
                </c:pt>
                <c:pt idx="190">
                  <c:v>3.7928100000135601</c:v>
                </c:pt>
                <c:pt idx="191">
                  <c:v>3.816380999982357</c:v>
                </c:pt>
                <c:pt idx="192">
                  <c:v>3.8316750000230968</c:v>
                </c:pt>
                <c:pt idx="193">
                  <c:v>3.8584699999773875</c:v>
                </c:pt>
                <c:pt idx="194">
                  <c:v>3.8765310000162572</c:v>
                </c:pt>
                <c:pt idx="195">
                  <c:v>3.9011620000237599</c:v>
                </c:pt>
                <c:pt idx="196">
                  <c:v>3.9168259999714792</c:v>
                </c:pt>
                <c:pt idx="197">
                  <c:v>3.9338310000021011</c:v>
                </c:pt>
                <c:pt idx="198">
                  <c:v>3.9567779999924824</c:v>
                </c:pt>
                <c:pt idx="199">
                  <c:v>3.9779159999452531</c:v>
                </c:pt>
                <c:pt idx="200">
                  <c:v>3.9979149999562651</c:v>
                </c:pt>
                <c:pt idx="201">
                  <c:v>4.0167750000255182</c:v>
                </c:pt>
                <c:pt idx="202">
                  <c:v>4.0324310000287369</c:v>
                </c:pt>
                <c:pt idx="203">
                  <c:v>4.0609699999913573</c:v>
                </c:pt>
                <c:pt idx="204">
                  <c:v>4.0788310000207275</c:v>
                </c:pt>
                <c:pt idx="205">
                  <c:v>4.0982830000575632</c:v>
                </c:pt>
                <c:pt idx="206">
                  <c:v>4.117435000021942</c:v>
                </c:pt>
                <c:pt idx="207">
                  <c:v>4.1376389999641106</c:v>
                </c:pt>
                <c:pt idx="208">
                  <c:v>4.1609389999648556</c:v>
                </c:pt>
                <c:pt idx="209">
                  <c:v>4.1806189999915659</c:v>
                </c:pt>
                <c:pt idx="210">
                  <c:v>4.1918849999783561</c:v>
                </c:pt>
                <c:pt idx="211">
                  <c:v>4.2195150000043213</c:v>
                </c:pt>
                <c:pt idx="212">
                  <c:v>4.2387109999544919</c:v>
                </c:pt>
                <c:pt idx="213">
                  <c:v>4.2538530000019819</c:v>
                </c:pt>
                <c:pt idx="214">
                  <c:v>4.2799090000335127</c:v>
                </c:pt>
                <c:pt idx="215">
                  <c:v>4.3002130000386387</c:v>
                </c:pt>
                <c:pt idx="216">
                  <c:v>4.3188670000527054</c:v>
                </c:pt>
                <c:pt idx="217">
                  <c:v>4.3393990000477061</c:v>
                </c:pt>
                <c:pt idx="218">
                  <c:v>4.3597229999722913</c:v>
                </c:pt>
                <c:pt idx="219">
                  <c:v>4.3796350000193343</c:v>
                </c:pt>
                <c:pt idx="220">
                  <c:v>4.4017689999891445</c:v>
                </c:pt>
                <c:pt idx="221">
                  <c:v>4.4201459999894723</c:v>
                </c:pt>
                <c:pt idx="222">
                  <c:v>4.4409740000264719</c:v>
                </c:pt>
                <c:pt idx="223">
                  <c:v>4.4558569999644533</c:v>
                </c:pt>
                <c:pt idx="224">
                  <c:v>4.4798370000207797</c:v>
                </c:pt>
                <c:pt idx="225">
                  <c:v>4.4971849999856204</c:v>
                </c:pt>
                <c:pt idx="226">
                  <c:v>4.5149039999814704</c:v>
                </c:pt>
                <c:pt idx="227">
                  <c:v>4.5362479999894276</c:v>
                </c:pt>
                <c:pt idx="228">
                  <c:v>4.5607280000112951</c:v>
                </c:pt>
                <c:pt idx="229">
                  <c:v>4.5755409999983385</c:v>
                </c:pt>
                <c:pt idx="230">
                  <c:v>4.6004220000468194</c:v>
                </c:pt>
                <c:pt idx="231">
                  <c:v>4.6171270000049844</c:v>
                </c:pt>
                <c:pt idx="232">
                  <c:v>4.6363140000030398</c:v>
                </c:pt>
                <c:pt idx="233">
                  <c:v>4.6604839999927208</c:v>
                </c:pt>
                <c:pt idx="234">
                  <c:v>4.6805640000384301</c:v>
                </c:pt>
                <c:pt idx="235">
                  <c:v>4.6960709999548271</c:v>
                </c:pt>
                <c:pt idx="236">
                  <c:v>4.7201290000230074</c:v>
                </c:pt>
                <c:pt idx="237">
                  <c:v>4.7367689999518916</c:v>
                </c:pt>
                <c:pt idx="238">
                  <c:v>4.7583550000563264</c:v>
                </c:pt>
                <c:pt idx="239">
                  <c:v>4.7792350000236183</c:v>
                </c:pt>
                <c:pt idx="240">
                  <c:v>4.7965029999613762</c:v>
                </c:pt>
                <c:pt idx="241">
                  <c:v>4.8187799999723211</c:v>
                </c:pt>
                <c:pt idx="242">
                  <c:v>4.8381079999962822</c:v>
                </c:pt>
                <c:pt idx="243">
                  <c:v>4.860850999946706</c:v>
                </c:pt>
                <c:pt idx="244">
                  <c:v>4.8770700000459328</c:v>
                </c:pt>
                <c:pt idx="245">
                  <c:v>4.8998679999494925</c:v>
                </c:pt>
                <c:pt idx="246">
                  <c:v>4.9182550000259653</c:v>
                </c:pt>
                <c:pt idx="247">
                  <c:v>4.9375709999585524</c:v>
                </c:pt>
                <c:pt idx="248">
                  <c:v>4.9575810000533238</c:v>
                </c:pt>
                <c:pt idx="249">
                  <c:v>4.9739599999738857</c:v>
                </c:pt>
                <c:pt idx="250">
                  <c:v>4.9985830000368878</c:v>
                </c:pt>
                <c:pt idx="251">
                  <c:v>5.020498999976553</c:v>
                </c:pt>
                <c:pt idx="252">
                  <c:v>5.0387859999900684</c:v>
                </c:pt>
                <c:pt idx="253">
                  <c:v>5.0586830000393093</c:v>
                </c:pt>
                <c:pt idx="254">
                  <c:v>5.0803170000435784</c:v>
                </c:pt>
                <c:pt idx="255">
                  <c:v>5.1003529999870807</c:v>
                </c:pt>
                <c:pt idx="256">
                  <c:v>5.1097049999516457</c:v>
                </c:pt>
                <c:pt idx="257">
                  <c:v>5.1333990000421181</c:v>
                </c:pt>
                <c:pt idx="258">
                  <c:v>5.1597980000078678</c:v>
                </c:pt>
                <c:pt idx="259">
                  <c:v>5.1796839999733493</c:v>
                </c:pt>
                <c:pt idx="260">
                  <c:v>5.1941120000556111</c:v>
                </c:pt>
                <c:pt idx="261">
                  <c:v>5.2189899999648333</c:v>
                </c:pt>
                <c:pt idx="262">
                  <c:v>5.239471000037156</c:v>
                </c:pt>
                <c:pt idx="263">
                  <c:v>5.2566489999881014</c:v>
                </c:pt>
                <c:pt idx="264">
                  <c:v>5.2799009999725968</c:v>
                </c:pt>
                <c:pt idx="265">
                  <c:v>5.2993809999898076</c:v>
                </c:pt>
                <c:pt idx="266">
                  <c:v>5.3168880000011995</c:v>
                </c:pt>
                <c:pt idx="267">
                  <c:v>5.3407260000240058</c:v>
                </c:pt>
                <c:pt idx="268">
                  <c:v>5.3601849999977276</c:v>
                </c:pt>
                <c:pt idx="269">
                  <c:v>5.3801209999946877</c:v>
                </c:pt>
                <c:pt idx="270">
                  <c:v>5.3987389999674633</c:v>
                </c:pt>
                <c:pt idx="271">
                  <c:v>5.4152930000564083</c:v>
                </c:pt>
                <c:pt idx="272">
                  <c:v>5.4407460000365973</c:v>
                </c:pt>
                <c:pt idx="273">
                  <c:v>5.4509710000129417</c:v>
                </c:pt>
                <c:pt idx="274">
                  <c:v>5.4810650000581518</c:v>
                </c:pt>
                <c:pt idx="275">
                  <c:v>5.4984560000011697</c:v>
                </c:pt>
                <c:pt idx="276">
                  <c:v>5.5163669999456033</c:v>
                </c:pt>
                <c:pt idx="277">
                  <c:v>5.5392909999936819</c:v>
                </c:pt>
                <c:pt idx="278">
                  <c:v>5.5568440000060946</c:v>
                </c:pt>
                <c:pt idx="279">
                  <c:v>5.573441999964416</c:v>
                </c:pt>
                <c:pt idx="280">
                  <c:v>5.600021000020206</c:v>
                </c:pt>
                <c:pt idx="281">
                  <c:v>5.6167040000436828</c:v>
                </c:pt>
                <c:pt idx="282">
                  <c:v>5.6382679999805987</c:v>
                </c:pt>
                <c:pt idx="283">
                  <c:v>5.6593009999487549</c:v>
                </c:pt>
                <c:pt idx="284">
                  <c:v>5.6794579999987036</c:v>
                </c:pt>
                <c:pt idx="285">
                  <c:v>5.6976209999993443</c:v>
                </c:pt>
                <c:pt idx="286">
                  <c:v>5.7127790000522509</c:v>
                </c:pt>
                <c:pt idx="287">
                  <c:v>5.7399809999624267</c:v>
                </c:pt>
                <c:pt idx="288">
                  <c:v>5.7601349999895319</c:v>
                </c:pt>
                <c:pt idx="289">
                  <c:v>5.7777220000280067</c:v>
                </c:pt>
                <c:pt idx="290">
                  <c:v>5.7992360000498593</c:v>
                </c:pt>
                <c:pt idx="291">
                  <c:v>5.8124590000370517</c:v>
                </c:pt>
                <c:pt idx="292">
                  <c:v>5.8373889999929816</c:v>
                </c:pt>
                <c:pt idx="293">
                  <c:v>5.8574700000463054</c:v>
                </c:pt>
                <c:pt idx="294">
                  <c:v>5.8795029999455437</c:v>
                </c:pt>
                <c:pt idx="295">
                  <c:v>5.8999240000266582</c:v>
                </c:pt>
                <c:pt idx="296">
                  <c:v>5.9179820000426844</c:v>
                </c:pt>
                <c:pt idx="297">
                  <c:v>5.9385479999473318</c:v>
                </c:pt>
                <c:pt idx="298">
                  <c:v>5.9598919999552891</c:v>
                </c:pt>
                <c:pt idx="299">
                  <c:v>5.9781189999775961</c:v>
                </c:pt>
                <c:pt idx="300">
                  <c:v>5.9979550000280142</c:v>
                </c:pt>
                <c:pt idx="301">
                  <c:v>6.0156369999749586</c:v>
                </c:pt>
                <c:pt idx="302">
                  <c:v>6.0387750000227243</c:v>
                </c:pt>
                <c:pt idx="303">
                  <c:v>6.0593309999676421</c:v>
                </c:pt>
                <c:pt idx="304">
                  <c:v>6.0795530000468716</c:v>
                </c:pt>
                <c:pt idx="305">
                  <c:v>6.1007570000365376</c:v>
                </c:pt>
                <c:pt idx="306">
                  <c:v>6.1151890000328422</c:v>
                </c:pt>
                <c:pt idx="307">
                  <c:v>6.1361190000316128</c:v>
                </c:pt>
                <c:pt idx="308">
                  <c:v>6.1547060000011697</c:v>
                </c:pt>
                <c:pt idx="309">
                  <c:v>6.1809420000063255</c:v>
                </c:pt>
                <c:pt idx="310">
                  <c:v>6.200453000026755</c:v>
                </c:pt>
                <c:pt idx="311">
                  <c:v>6.2197689999593422</c:v>
                </c:pt>
                <c:pt idx="312">
                  <c:v>6.2349519999697804</c:v>
                </c:pt>
                <c:pt idx="313">
                  <c:v>6.2507710000500083</c:v>
                </c:pt>
                <c:pt idx="314">
                  <c:v>6.2799880000529811</c:v>
                </c:pt>
                <c:pt idx="315">
                  <c:v>6.2969730000477284</c:v>
                </c:pt>
                <c:pt idx="316">
                  <c:v>6.3155729999998584</c:v>
                </c:pt>
                <c:pt idx="317">
                  <c:v>6.3354599999729544</c:v>
                </c:pt>
                <c:pt idx="318">
                  <c:v>6.3610340000595897</c:v>
                </c:pt>
                <c:pt idx="319">
                  <c:v>6.3804719999898225</c:v>
                </c:pt>
                <c:pt idx="320">
                  <c:v>6.4010420000413433</c:v>
                </c:pt>
                <c:pt idx="321">
                  <c:v>6.42107899999246</c:v>
                </c:pt>
                <c:pt idx="322">
                  <c:v>6.4373700000578538</c:v>
                </c:pt>
                <c:pt idx="323">
                  <c:v>6.4567970000207424</c:v>
                </c:pt>
                <c:pt idx="324">
                  <c:v>6.4771559999790043</c:v>
                </c:pt>
                <c:pt idx="325">
                  <c:v>6.4933050000108778</c:v>
                </c:pt>
                <c:pt idx="326">
                  <c:v>6.5176910000154749</c:v>
                </c:pt>
                <c:pt idx="327">
                  <c:v>6.5365839999867603</c:v>
                </c:pt>
                <c:pt idx="328">
                  <c:v>6.5573830000357702</c:v>
                </c:pt>
                <c:pt idx="329">
                  <c:v>6.5778799999970943</c:v>
                </c:pt>
                <c:pt idx="330">
                  <c:v>6.5993220000527799</c:v>
                </c:pt>
                <c:pt idx="331">
                  <c:v>6.6187879999633878</c:v>
                </c:pt>
                <c:pt idx="332">
                  <c:v>6.6401580000529066</c:v>
                </c:pt>
                <c:pt idx="333">
                  <c:v>6.6578679999802262</c:v>
                </c:pt>
                <c:pt idx="334">
                  <c:v>6.679046000004746</c:v>
                </c:pt>
                <c:pt idx="335">
                  <c:v>6.6974209999898449</c:v>
                </c:pt>
                <c:pt idx="336">
                  <c:v>6.7192130000330508</c:v>
                </c:pt>
                <c:pt idx="337">
                  <c:v>6.7390809999778867</c:v>
                </c:pt>
                <c:pt idx="338">
                  <c:v>6.7588580000447109</c:v>
                </c:pt>
                <c:pt idx="339">
                  <c:v>6.7783060000510886</c:v>
                </c:pt>
                <c:pt idx="340">
                  <c:v>6.8008909999625757</c:v>
                </c:pt>
                <c:pt idx="341">
                  <c:v>6.8132469999836758</c:v>
                </c:pt>
                <c:pt idx="342">
                  <c:v>6.8337850000243634</c:v>
                </c:pt>
                <c:pt idx="343">
                  <c:v>6.8565670000389218</c:v>
                </c:pt>
                <c:pt idx="344">
                  <c:v>6.8832979999715462</c:v>
                </c:pt>
                <c:pt idx="345">
                  <c:v>6.8969959999667481</c:v>
                </c:pt>
                <c:pt idx="346">
                  <c:v>6.9180369999958202</c:v>
                </c:pt>
                <c:pt idx="347">
                  <c:v>6.9392089999746531</c:v>
                </c:pt>
                <c:pt idx="348">
                  <c:v>6.9594470000592992</c:v>
                </c:pt>
                <c:pt idx="349">
                  <c:v>6.9790430000284687</c:v>
                </c:pt>
                <c:pt idx="350">
                  <c:v>6.9976709999609739</c:v>
                </c:pt>
                <c:pt idx="351">
                  <c:v>7.0195610000519082</c:v>
                </c:pt>
                <c:pt idx="352">
                  <c:v>7.0393919999478385</c:v>
                </c:pt>
                <c:pt idx="353">
                  <c:v>7.0502090000081807</c:v>
                </c:pt>
                <c:pt idx="354">
                  <c:v>7.0795399999478832</c:v>
                </c:pt>
                <c:pt idx="355">
                  <c:v>7.0999120000051335</c:v>
                </c:pt>
                <c:pt idx="356">
                  <c:v>7.1177560000214726</c:v>
                </c:pt>
                <c:pt idx="357">
                  <c:v>7.1405690000392497</c:v>
                </c:pt>
                <c:pt idx="358">
                  <c:v>7.1560270000481978</c:v>
                </c:pt>
                <c:pt idx="359">
                  <c:v>7.1759280000114813</c:v>
                </c:pt>
                <c:pt idx="360">
                  <c:v>7.1992160000372678</c:v>
                </c:pt>
                <c:pt idx="361">
                  <c:v>7.2153410000028089</c:v>
                </c:pt>
                <c:pt idx="362">
                  <c:v>7.2405819999985397</c:v>
                </c:pt>
                <c:pt idx="363">
                  <c:v>7.2567500000586733</c:v>
                </c:pt>
                <c:pt idx="364">
                  <c:v>7.2824239999754354</c:v>
                </c:pt>
                <c:pt idx="365">
                  <c:v>7.2965150000527501</c:v>
                </c:pt>
                <c:pt idx="366">
                  <c:v>7.3208909999812022</c:v>
                </c:pt>
                <c:pt idx="367">
                  <c:v>7.3357710000127554</c:v>
                </c:pt>
                <c:pt idx="368">
                  <c:v>7.3521279999986291</c:v>
                </c:pt>
                <c:pt idx="369">
                  <c:v>7.3783330000005662</c:v>
                </c:pt>
                <c:pt idx="370">
                  <c:v>7.396870999946259</c:v>
                </c:pt>
                <c:pt idx="371">
                  <c:v>7.4204690000042319</c:v>
                </c:pt>
                <c:pt idx="372">
                  <c:v>7.4365759999491274</c:v>
                </c:pt>
                <c:pt idx="373">
                  <c:v>7.4569469999987632</c:v>
                </c:pt>
                <c:pt idx="374">
                  <c:v>7.480995999998413</c:v>
                </c:pt>
                <c:pt idx="375">
                  <c:v>7.4981279999483377</c:v>
                </c:pt>
                <c:pt idx="376">
                  <c:v>7.5166810000082478</c:v>
                </c:pt>
                <c:pt idx="377">
                  <c:v>7.5380819999845698</c:v>
                </c:pt>
                <c:pt idx="378">
                  <c:v>7.5604440000606701</c:v>
                </c:pt>
                <c:pt idx="379">
                  <c:v>7.577424000017345</c:v>
                </c:pt>
                <c:pt idx="380">
                  <c:v>7.5974029999924824</c:v>
                </c:pt>
                <c:pt idx="381">
                  <c:v>7.618030000012368</c:v>
                </c:pt>
                <c:pt idx="382">
                  <c:v>7.6398220000555739</c:v>
                </c:pt>
                <c:pt idx="383">
                  <c:v>7.6593720000237226</c:v>
                </c:pt>
                <c:pt idx="384">
                  <c:v>7.6802479999605566</c:v>
                </c:pt>
                <c:pt idx="385">
                  <c:v>7.6985270000295714</c:v>
                </c:pt>
                <c:pt idx="386">
                  <c:v>7.7202119999565184</c:v>
                </c:pt>
                <c:pt idx="387">
                  <c:v>7.736648999969475</c:v>
                </c:pt>
                <c:pt idx="388">
                  <c:v>7.753599000046961</c:v>
                </c:pt>
                <c:pt idx="389">
                  <c:v>7.7812139999587089</c:v>
                </c:pt>
                <c:pt idx="390">
                  <c:v>7.7996030000504106</c:v>
                </c:pt>
                <c:pt idx="391">
                  <c:v>7.8198789999587461</c:v>
                </c:pt>
                <c:pt idx="392">
                  <c:v>7.8341840000357479</c:v>
                </c:pt>
                <c:pt idx="393">
                  <c:v>7.8592339999740943</c:v>
                </c:pt>
                <c:pt idx="394">
                  <c:v>7.8805690000299364</c:v>
                </c:pt>
                <c:pt idx="395">
                  <c:v>7.9004839999834076</c:v>
                </c:pt>
                <c:pt idx="396">
                  <c:v>7.919376999954693</c:v>
                </c:pt>
                <c:pt idx="397">
                  <c:v>7.9397520000347868</c:v>
                </c:pt>
                <c:pt idx="398">
                  <c:v>7.9580640000058338</c:v>
                </c:pt>
                <c:pt idx="399">
                  <c:v>7.9751369999721646</c:v>
                </c:pt>
                <c:pt idx="400">
                  <c:v>7.9994599999627098</c:v>
                </c:pt>
                <c:pt idx="401">
                  <c:v>8.0199090000241995</c:v>
                </c:pt>
                <c:pt idx="402">
                  <c:v>8.0406070000026375</c:v>
                </c:pt>
                <c:pt idx="403">
                  <c:v>8.0615299999481067</c:v>
                </c:pt>
                <c:pt idx="404">
                  <c:v>8.0777839999645948</c:v>
                </c:pt>
                <c:pt idx="405">
                  <c:v>8.098225999972783</c:v>
                </c:pt>
                <c:pt idx="406">
                  <c:v>8.1155159999616444</c:v>
                </c:pt>
                <c:pt idx="407">
                  <c:v>8.1409680000506341</c:v>
                </c:pt>
                <c:pt idx="408">
                  <c:v>8.1584980000043288</c:v>
                </c:pt>
                <c:pt idx="409">
                  <c:v>8.1808179999934509</c:v>
                </c:pt>
                <c:pt idx="410">
                  <c:v>8.1966209999518469</c:v>
                </c:pt>
                <c:pt idx="411">
                  <c:v>8.2160989999538288</c:v>
                </c:pt>
                <c:pt idx="412">
                  <c:v>8.238855000003241</c:v>
                </c:pt>
                <c:pt idx="413">
                  <c:v>8.2574859999585897</c:v>
                </c:pt>
                <c:pt idx="414">
                  <c:v>8.2775039999978617</c:v>
                </c:pt>
                <c:pt idx="415">
                  <c:v>8.2980400000233203</c:v>
                </c:pt>
                <c:pt idx="416">
                  <c:v>8.3172110000159591</c:v>
                </c:pt>
                <c:pt idx="417">
                  <c:v>8.340059999958612</c:v>
                </c:pt>
                <c:pt idx="418">
                  <c:v>8.3574500000104308</c:v>
                </c:pt>
                <c:pt idx="419">
                  <c:v>8.37621300003957</c:v>
                </c:pt>
                <c:pt idx="420">
                  <c:v>8.3990550000453368</c:v>
                </c:pt>
                <c:pt idx="421">
                  <c:v>8.4175340000074357</c:v>
                </c:pt>
                <c:pt idx="422">
                  <c:v>8.4379839999601245</c:v>
                </c:pt>
                <c:pt idx="423">
                  <c:v>8.4603679999709129</c:v>
                </c:pt>
                <c:pt idx="424">
                  <c:v>8.479719000053592</c:v>
                </c:pt>
                <c:pt idx="425">
                  <c:v>8.5004819999448955</c:v>
                </c:pt>
                <c:pt idx="426">
                  <c:v>8.5196310000028461</c:v>
                </c:pt>
                <c:pt idx="427">
                  <c:v>8.533943000016734</c:v>
                </c:pt>
                <c:pt idx="428">
                  <c:v>8.5603780000237748</c:v>
                </c:pt>
                <c:pt idx="429">
                  <c:v>8.578235000022687</c:v>
                </c:pt>
                <c:pt idx="430">
                  <c:v>8.5990890000248328</c:v>
                </c:pt>
                <c:pt idx="431">
                  <c:v>8.6184839999768883</c:v>
                </c:pt>
                <c:pt idx="432">
                  <c:v>8.63903299998492</c:v>
                </c:pt>
                <c:pt idx="433">
                  <c:v>8.6596999999601394</c:v>
                </c:pt>
                <c:pt idx="434">
                  <c:v>8.680547000025399</c:v>
                </c:pt>
                <c:pt idx="435">
                  <c:v>8.6991060000145808</c:v>
                </c:pt>
                <c:pt idx="436">
                  <c:v>8.7199509999481961</c:v>
                </c:pt>
                <c:pt idx="437">
                  <c:v>8.7393050000537187</c:v>
                </c:pt>
                <c:pt idx="438">
                  <c:v>8.7594459999818355</c:v>
                </c:pt>
                <c:pt idx="439">
                  <c:v>8.7795390000101179</c:v>
                </c:pt>
                <c:pt idx="440">
                  <c:v>8.8006270000478253</c:v>
                </c:pt>
                <c:pt idx="441">
                  <c:v>8.8213789999717847</c:v>
                </c:pt>
                <c:pt idx="442">
                  <c:v>8.8396039999788627</c:v>
                </c:pt>
                <c:pt idx="443">
                  <c:v>8.8607130000600591</c:v>
                </c:pt>
                <c:pt idx="444">
                  <c:v>8.87579600000754</c:v>
                </c:pt>
                <c:pt idx="445">
                  <c:v>8.8961089999647811</c:v>
                </c:pt>
                <c:pt idx="446">
                  <c:v>8.9201990000437945</c:v>
                </c:pt>
                <c:pt idx="447">
                  <c:v>8.9365750000579283</c:v>
                </c:pt>
                <c:pt idx="448">
                  <c:v>8.9632879999699071</c:v>
                </c:pt>
                <c:pt idx="449">
                  <c:v>8.980582999996841</c:v>
                </c:pt>
                <c:pt idx="450">
                  <c:v>9.0007060000207275</c:v>
                </c:pt>
                <c:pt idx="451">
                  <c:v>9.0176869999850169</c:v>
                </c:pt>
                <c:pt idx="452">
                  <c:v>9.0407750000013039</c:v>
                </c:pt>
                <c:pt idx="453">
                  <c:v>9.0583900000201538</c:v>
                </c:pt>
                <c:pt idx="454">
                  <c:v>9.0776060000061989</c:v>
                </c:pt>
                <c:pt idx="455">
                  <c:v>9.0970710000256076</c:v>
                </c:pt>
                <c:pt idx="456">
                  <c:v>9.1199849999975413</c:v>
                </c:pt>
                <c:pt idx="457">
                  <c:v>9.1255959999980405</c:v>
                </c:pt>
                <c:pt idx="458">
                  <c:v>9.159233000013046</c:v>
                </c:pt>
                <c:pt idx="459">
                  <c:v>9.1816790000302717</c:v>
                </c:pt>
                <c:pt idx="460">
                  <c:v>9.1966470000334084</c:v>
                </c:pt>
                <c:pt idx="461">
                  <c:v>9.2181949999649078</c:v>
                </c:pt>
                <c:pt idx="462">
                  <c:v>9.2368290000595152</c:v>
                </c:pt>
                <c:pt idx="463">
                  <c:v>9.2570800000103191</c:v>
                </c:pt>
                <c:pt idx="464">
                  <c:v>9.2808590000495315</c:v>
                </c:pt>
                <c:pt idx="465">
                  <c:v>9.2985030000563711</c:v>
                </c:pt>
                <c:pt idx="466">
                  <c:v>9.3194000000366941</c:v>
                </c:pt>
                <c:pt idx="467">
                  <c:v>9.3404840000439435</c:v>
                </c:pt>
                <c:pt idx="468">
                  <c:v>9.3573140000225976</c:v>
                </c:pt>
                <c:pt idx="469">
                  <c:v>9.3796180000063032</c:v>
                </c:pt>
                <c:pt idx="470">
                  <c:v>9.3993270000210032</c:v>
                </c:pt>
                <c:pt idx="471">
                  <c:v>9.4204100000206381</c:v>
                </c:pt>
                <c:pt idx="472">
                  <c:v>9.4395129999611527</c:v>
                </c:pt>
                <c:pt idx="473">
                  <c:v>9.4620819999836385</c:v>
                </c:pt>
                <c:pt idx="474">
                  <c:v>9.4798090000404045</c:v>
                </c:pt>
                <c:pt idx="475">
                  <c:v>9.500603000051342</c:v>
                </c:pt>
                <c:pt idx="476">
                  <c:v>9.5165890000062063</c:v>
                </c:pt>
                <c:pt idx="477">
                  <c:v>9.5385089999763295</c:v>
                </c:pt>
                <c:pt idx="478">
                  <c:v>9.5598920000484213</c:v>
                </c:pt>
                <c:pt idx="479">
                  <c:v>9.5771510000340641</c:v>
                </c:pt>
                <c:pt idx="480">
                  <c:v>9.5990870000096038</c:v>
                </c:pt>
                <c:pt idx="481">
                  <c:v>9.619107999955304</c:v>
                </c:pt>
                <c:pt idx="482">
                  <c:v>9.6445979999843985</c:v>
                </c:pt>
                <c:pt idx="483">
                  <c:v>9.6600570000009611</c:v>
                </c:pt>
                <c:pt idx="484">
                  <c:v>9.6796590000158176</c:v>
                </c:pt>
                <c:pt idx="485">
                  <c:v>9.700520999962464</c:v>
                </c:pt>
                <c:pt idx="486">
                  <c:v>9.7155359999742359</c:v>
                </c:pt>
                <c:pt idx="487">
                  <c:v>9.7402770000044256</c:v>
                </c:pt>
                <c:pt idx="488">
                  <c:v>9.7500330000184476</c:v>
                </c:pt>
                <c:pt idx="489">
                  <c:v>9.7760130000533536</c:v>
                </c:pt>
                <c:pt idx="490">
                  <c:v>9.7952270000241697</c:v>
                </c:pt>
                <c:pt idx="491">
                  <c:v>9.8152919999556616</c:v>
                </c:pt>
                <c:pt idx="492">
                  <c:v>9.8409669999964535</c:v>
                </c:pt>
                <c:pt idx="493">
                  <c:v>9.8566629999550059</c:v>
                </c:pt>
                <c:pt idx="494">
                  <c:v>9.8814009999623522</c:v>
                </c:pt>
                <c:pt idx="495">
                  <c:v>9.8957540000556037</c:v>
                </c:pt>
                <c:pt idx="496">
                  <c:v>9.9200910000363365</c:v>
                </c:pt>
                <c:pt idx="497">
                  <c:v>9.9365870000328869</c:v>
                </c:pt>
                <c:pt idx="498">
                  <c:v>9.9577740000095218</c:v>
                </c:pt>
                <c:pt idx="499">
                  <c:v>9.977292999974452</c:v>
                </c:pt>
                <c:pt idx="500">
                  <c:v>9.9994579999474809</c:v>
                </c:pt>
                <c:pt idx="501">
                  <c:v>10.01670399995055</c:v>
                </c:pt>
                <c:pt idx="502">
                  <c:v>10.039923000033014</c:v>
                </c:pt>
                <c:pt idx="503">
                  <c:v>10.060375000000931</c:v>
                </c:pt>
                <c:pt idx="504">
                  <c:v>10.077722999965772</c:v>
                </c:pt>
                <c:pt idx="505">
                  <c:v>10.097316000028513</c:v>
                </c:pt>
                <c:pt idx="506">
                  <c:v>10.119221000000834</c:v>
                </c:pt>
                <c:pt idx="507">
                  <c:v>10.137963999994099</c:v>
                </c:pt>
                <c:pt idx="508">
                  <c:v>10.157314999960363</c:v>
                </c:pt>
                <c:pt idx="509">
                  <c:v>10.174873000010848</c:v>
                </c:pt>
                <c:pt idx="510">
                  <c:v>10.199563000001945</c:v>
                </c:pt>
                <c:pt idx="511">
                  <c:v>10.219870000029914</c:v>
                </c:pt>
                <c:pt idx="512">
                  <c:v>10.239966999972239</c:v>
                </c:pt>
                <c:pt idx="513">
                  <c:v>10.259353999979794</c:v>
                </c:pt>
                <c:pt idx="514">
                  <c:v>10.278371999971569</c:v>
                </c:pt>
                <c:pt idx="515">
                  <c:v>10.298110999981873</c:v>
                </c:pt>
                <c:pt idx="516">
                  <c:v>10.313628999982029</c:v>
                </c:pt>
                <c:pt idx="517">
                  <c:v>10.339198000030592</c:v>
                </c:pt>
                <c:pt idx="518">
                  <c:v>10.358756999950856</c:v>
                </c:pt>
                <c:pt idx="519">
                  <c:v>10.378777000005357</c:v>
                </c:pt>
                <c:pt idx="520">
                  <c:v>10.390427000005729</c:v>
                </c:pt>
                <c:pt idx="521">
                  <c:v>10.420910999993794</c:v>
                </c:pt>
                <c:pt idx="522">
                  <c:v>10.439847000059672</c:v>
                </c:pt>
                <c:pt idx="523">
                  <c:v>10.459666999988258</c:v>
                </c:pt>
                <c:pt idx="524">
                  <c:v>10.476400000043213</c:v>
                </c:pt>
                <c:pt idx="525">
                  <c:v>10.498046000022441</c:v>
                </c:pt>
                <c:pt idx="526">
                  <c:v>10.51925500005018</c:v>
                </c:pt>
                <c:pt idx="527">
                  <c:v>10.534388000029139</c:v>
                </c:pt>
                <c:pt idx="528">
                  <c:v>10.559767000027932</c:v>
                </c:pt>
                <c:pt idx="529">
                  <c:v>10.579802999971434</c:v>
                </c:pt>
                <c:pt idx="530">
                  <c:v>10.599821000010706</c:v>
                </c:pt>
                <c:pt idx="531">
                  <c:v>10.620945999980904</c:v>
                </c:pt>
                <c:pt idx="532">
                  <c:v>10.636505999951623</c:v>
                </c:pt>
                <c:pt idx="533">
                  <c:v>10.660448999959044</c:v>
                </c:pt>
                <c:pt idx="534">
                  <c:v>10.680596000049263</c:v>
                </c:pt>
                <c:pt idx="535">
                  <c:v>10.695705999969505</c:v>
                </c:pt>
                <c:pt idx="536">
                  <c:v>10.716191999963485</c:v>
                </c:pt>
                <c:pt idx="537">
                  <c:v>10.737490999978036</c:v>
                </c:pt>
                <c:pt idx="538">
                  <c:v>10.760299999965355</c:v>
                </c:pt>
                <c:pt idx="539">
                  <c:v>10.775747000006959</c:v>
                </c:pt>
                <c:pt idx="540">
                  <c:v>10.796753000002354</c:v>
                </c:pt>
                <c:pt idx="541">
                  <c:v>10.817721999948844</c:v>
                </c:pt>
                <c:pt idx="542">
                  <c:v>10.839033000054769</c:v>
                </c:pt>
                <c:pt idx="543">
                  <c:v>10.856748000020161</c:v>
                </c:pt>
                <c:pt idx="544">
                  <c:v>10.875146999955177</c:v>
                </c:pt>
                <c:pt idx="545">
                  <c:v>10.898378000012599</c:v>
                </c:pt>
                <c:pt idx="546">
                  <c:v>10.913577000028454</c:v>
                </c:pt>
                <c:pt idx="547">
                  <c:v>10.938708000001498</c:v>
                </c:pt>
                <c:pt idx="548">
                  <c:v>10.957601999980398</c:v>
                </c:pt>
                <c:pt idx="549">
                  <c:v>10.977610999951139</c:v>
                </c:pt>
                <c:pt idx="550">
                  <c:v>10.997009000042453</c:v>
                </c:pt>
                <c:pt idx="551">
                  <c:v>11.019544000038877</c:v>
                </c:pt>
                <c:pt idx="552">
                  <c:v>11.039498000056483</c:v>
                </c:pt>
                <c:pt idx="553">
                  <c:v>11.06112700002268</c:v>
                </c:pt>
                <c:pt idx="554">
                  <c:v>11.079026999999769</c:v>
                </c:pt>
                <c:pt idx="555">
                  <c:v>11.099615999963135</c:v>
                </c:pt>
                <c:pt idx="556">
                  <c:v>11.117971000028774</c:v>
                </c:pt>
                <c:pt idx="557">
                  <c:v>11.1394020000007</c:v>
                </c:pt>
                <c:pt idx="558">
                  <c:v>11.159804000053555</c:v>
                </c:pt>
                <c:pt idx="559">
                  <c:v>11.178700000047684</c:v>
                </c:pt>
                <c:pt idx="560">
                  <c:v>11.198260999983177</c:v>
                </c:pt>
                <c:pt idx="561">
                  <c:v>11.218693000031635</c:v>
                </c:pt>
                <c:pt idx="562">
                  <c:v>11.240330000058748</c:v>
                </c:pt>
                <c:pt idx="563">
                  <c:v>11.259034999995492</c:v>
                </c:pt>
                <c:pt idx="564">
                  <c:v>11.27877700002864</c:v>
                </c:pt>
                <c:pt idx="565">
                  <c:v>11.300688000046648</c:v>
                </c:pt>
                <c:pt idx="566">
                  <c:v>11.319882999989204</c:v>
                </c:pt>
                <c:pt idx="567">
                  <c:v>11.339454000000842</c:v>
                </c:pt>
                <c:pt idx="568">
                  <c:v>11.35428700002376</c:v>
                </c:pt>
                <c:pt idx="569">
                  <c:v>11.378375999978743</c:v>
                </c:pt>
                <c:pt idx="570">
                  <c:v>11.396765999961644</c:v>
                </c:pt>
                <c:pt idx="571">
                  <c:v>11.419754000031389</c:v>
                </c:pt>
                <c:pt idx="572">
                  <c:v>11.439342000056058</c:v>
                </c:pt>
                <c:pt idx="573">
                  <c:v>11.456150999991223</c:v>
                </c:pt>
                <c:pt idx="574">
                  <c:v>11.479697000002488</c:v>
                </c:pt>
                <c:pt idx="575">
                  <c:v>11.50039800000377</c:v>
                </c:pt>
                <c:pt idx="576">
                  <c:v>11.515598000027239</c:v>
                </c:pt>
                <c:pt idx="577">
                  <c:v>11.540806000004523</c:v>
                </c:pt>
                <c:pt idx="578">
                  <c:v>11.556087999953888</c:v>
                </c:pt>
                <c:pt idx="579">
                  <c:v>11.577864999999292</c:v>
                </c:pt>
                <c:pt idx="580">
                  <c:v>11.601599000045098</c:v>
                </c:pt>
                <c:pt idx="581">
                  <c:v>11.616522999946028</c:v>
                </c:pt>
                <c:pt idx="582">
                  <c:v>11.640698999981396</c:v>
                </c:pt>
                <c:pt idx="583">
                  <c:v>11.661321999970824</c:v>
                </c:pt>
                <c:pt idx="584">
                  <c:v>11.676427999977022</c:v>
                </c:pt>
                <c:pt idx="585">
                  <c:v>11.697061000042595</c:v>
                </c:pt>
                <c:pt idx="586">
                  <c:v>11.718111000023782</c:v>
                </c:pt>
                <c:pt idx="587">
                  <c:v>11.736631999956444</c:v>
                </c:pt>
                <c:pt idx="588">
                  <c:v>11.756826999946497</c:v>
                </c:pt>
                <c:pt idx="589">
                  <c:v>11.778974000015296</c:v>
                </c:pt>
                <c:pt idx="590">
                  <c:v>11.797372000059113</c:v>
                </c:pt>
                <c:pt idx="591">
                  <c:v>11.81868799997028</c:v>
                </c:pt>
                <c:pt idx="592">
                  <c:v>11.838071999954991</c:v>
                </c:pt>
                <c:pt idx="593">
                  <c:v>11.857008000020869</c:v>
                </c:pt>
                <c:pt idx="594">
                  <c:v>11.877687999978662</c:v>
                </c:pt>
                <c:pt idx="595">
                  <c:v>11.897439999971539</c:v>
                </c:pt>
                <c:pt idx="596">
                  <c:v>11.916213999968022</c:v>
                </c:pt>
                <c:pt idx="597">
                  <c:v>11.937914000009187</c:v>
                </c:pt>
                <c:pt idx="598">
                  <c:v>11.959724999964237</c:v>
                </c:pt>
                <c:pt idx="599">
                  <c:v>11.974500000011176</c:v>
                </c:pt>
                <c:pt idx="600">
                  <c:v>11.99824800004717</c:v>
                </c:pt>
                <c:pt idx="601">
                  <c:v>12.020645000040531</c:v>
                </c:pt>
                <c:pt idx="602">
                  <c:v>12.043259999947622</c:v>
                </c:pt>
                <c:pt idx="603">
                  <c:v>12.05533700005617</c:v>
                </c:pt>
                <c:pt idx="604">
                  <c:v>12.07939400000032</c:v>
                </c:pt>
                <c:pt idx="605">
                  <c:v>12.098935000016354</c:v>
                </c:pt>
                <c:pt idx="606">
                  <c:v>12.119303000043146</c:v>
                </c:pt>
                <c:pt idx="607">
                  <c:v>12.139199999975972</c:v>
                </c:pt>
                <c:pt idx="608">
                  <c:v>12.1603340000147</c:v>
                </c:pt>
                <c:pt idx="609">
                  <c:v>12.174230000004172</c:v>
                </c:pt>
                <c:pt idx="610">
                  <c:v>12.198280000011437</c:v>
                </c:pt>
                <c:pt idx="611">
                  <c:v>12.207722999970429</c:v>
                </c:pt>
                <c:pt idx="612">
                  <c:v>13.22004799998831</c:v>
                </c:pt>
                <c:pt idx="613">
                  <c:v>13.24011699995026</c:v>
                </c:pt>
                <c:pt idx="614">
                  <c:v>13.257121999980882</c:v>
                </c:pt>
                <c:pt idx="615">
                  <c:v>13.275652999989688</c:v>
                </c:pt>
                <c:pt idx="616">
                  <c:v>13.298133000032976</c:v>
                </c:pt>
                <c:pt idx="617">
                  <c:v>13.319132999982685</c:v>
                </c:pt>
                <c:pt idx="618">
                  <c:v>13.335878000012599</c:v>
                </c:pt>
                <c:pt idx="619">
                  <c:v>13.357037000008859</c:v>
                </c:pt>
                <c:pt idx="620">
                  <c:v>13.376021999982186</c:v>
                </c:pt>
                <c:pt idx="621">
                  <c:v>13.397098000044934</c:v>
                </c:pt>
                <c:pt idx="622">
                  <c:v>13.418146000010893</c:v>
                </c:pt>
                <c:pt idx="623">
                  <c:v>13.43653299997095</c:v>
                </c:pt>
                <c:pt idx="624">
                  <c:v>13.453209000057541</c:v>
                </c:pt>
                <c:pt idx="625">
                  <c:v>13.476950000040233</c:v>
                </c:pt>
                <c:pt idx="626">
                  <c:v>13.500144000048749</c:v>
                </c:pt>
                <c:pt idx="627">
                  <c:v>13.519515000050887</c:v>
                </c:pt>
                <c:pt idx="628">
                  <c:v>13.538922999985516</c:v>
                </c:pt>
                <c:pt idx="629">
                  <c:v>13.558486000052653</c:v>
                </c:pt>
                <c:pt idx="630">
                  <c:v>13.575662999995984</c:v>
                </c:pt>
                <c:pt idx="631">
                  <c:v>13.598042999976315</c:v>
                </c:pt>
                <c:pt idx="632">
                  <c:v>13.618756999960169</c:v>
                </c:pt>
                <c:pt idx="633">
                  <c:v>13.637269000057131</c:v>
                </c:pt>
                <c:pt idx="634">
                  <c:v>13.662229000008665</c:v>
                </c:pt>
                <c:pt idx="635">
                  <c:v>13.677821999997832</c:v>
                </c:pt>
                <c:pt idx="636">
                  <c:v>13.699972999980673</c:v>
                </c:pt>
                <c:pt idx="637">
                  <c:v>13.718635999946855</c:v>
                </c:pt>
                <c:pt idx="638">
                  <c:v>13.739010000019334</c:v>
                </c:pt>
                <c:pt idx="639">
                  <c:v>13.758065999951214</c:v>
                </c:pt>
                <c:pt idx="640">
                  <c:v>13.778072000015527</c:v>
                </c:pt>
                <c:pt idx="641">
                  <c:v>13.800885000033304</c:v>
                </c:pt>
                <c:pt idx="642">
                  <c:v>13.81836499995552</c:v>
                </c:pt>
                <c:pt idx="643">
                  <c:v>13.83857599995099</c:v>
                </c:pt>
                <c:pt idx="644">
                  <c:v>13.860917999991216</c:v>
                </c:pt>
                <c:pt idx="645">
                  <c:v>13.882851999951527</c:v>
                </c:pt>
                <c:pt idx="646">
                  <c:v>13.893901000032201</c:v>
                </c:pt>
                <c:pt idx="647">
                  <c:v>13.919747999985702</c:v>
                </c:pt>
                <c:pt idx="648">
                  <c:v>13.941151999984868</c:v>
                </c:pt>
                <c:pt idx="649">
                  <c:v>13.960019999998622</c:v>
                </c:pt>
                <c:pt idx="650">
                  <c:v>13.979615999967791</c:v>
                </c:pt>
                <c:pt idx="651">
                  <c:v>13.996159999980591</c:v>
                </c:pt>
                <c:pt idx="652">
                  <c:v>14.014455999946222</c:v>
                </c:pt>
                <c:pt idx="653">
                  <c:v>14.034763999981806</c:v>
                </c:pt>
                <c:pt idx="654">
                  <c:v>14.059989999979734</c:v>
                </c:pt>
                <c:pt idx="655">
                  <c:v>14.080242000054568</c:v>
                </c:pt>
                <c:pt idx="656">
                  <c:v>14.096809000009671</c:v>
                </c:pt>
                <c:pt idx="657">
                  <c:v>14.115546999964863</c:v>
                </c:pt>
                <c:pt idx="658">
                  <c:v>14.138761000009254</c:v>
                </c:pt>
                <c:pt idx="659">
                  <c:v>14.159331000060774</c:v>
                </c:pt>
                <c:pt idx="660">
                  <c:v>14.179967000032775</c:v>
                </c:pt>
                <c:pt idx="661">
                  <c:v>14.198669999954291</c:v>
                </c:pt>
                <c:pt idx="662">
                  <c:v>14.216108000022359</c:v>
                </c:pt>
                <c:pt idx="663">
                  <c:v>14.237989000044763</c:v>
                </c:pt>
                <c:pt idx="664">
                  <c:v>14.258068999974057</c:v>
                </c:pt>
                <c:pt idx="665">
                  <c:v>14.261306999949738</c:v>
                </c:pt>
                <c:pt idx="666">
                  <c:v>14.288960000034422</c:v>
                </c:pt>
                <c:pt idx="667">
                  <c:v>14.316625999985263</c:v>
                </c:pt>
                <c:pt idx="668">
                  <c:v>14.336644000024535</c:v>
                </c:pt>
                <c:pt idx="669">
                  <c:v>14.358586000045761</c:v>
                </c:pt>
                <c:pt idx="670">
                  <c:v>14.374229999957606</c:v>
                </c:pt>
                <c:pt idx="671">
                  <c:v>14.398834999999963</c:v>
                </c:pt>
                <c:pt idx="672">
                  <c:v>14.418438000022434</c:v>
                </c:pt>
                <c:pt idx="673">
                  <c:v>14.442501000012271</c:v>
                </c:pt>
                <c:pt idx="674">
                  <c:v>14.457906999974512</c:v>
                </c:pt>
                <c:pt idx="675">
                  <c:v>14.479560000007041</c:v>
                </c:pt>
                <c:pt idx="676">
                  <c:v>14.497545000049286</c:v>
                </c:pt>
                <c:pt idx="677">
                  <c:v>14.517507000011392</c:v>
                </c:pt>
                <c:pt idx="678">
                  <c:v>14.537884999997914</c:v>
                </c:pt>
                <c:pt idx="679">
                  <c:v>14.558447999996133</c:v>
                </c:pt>
                <c:pt idx="680">
                  <c:v>14.578062999993563</c:v>
                </c:pt>
                <c:pt idx="681">
                  <c:v>14.599275000044145</c:v>
                </c:pt>
                <c:pt idx="682">
                  <c:v>14.615068000042811</c:v>
                </c:pt>
                <c:pt idx="683">
                  <c:v>14.638410000014119</c:v>
                </c:pt>
                <c:pt idx="684">
                  <c:v>14.658902000053786</c:v>
                </c:pt>
                <c:pt idx="685">
                  <c:v>14.678826999966986</c:v>
                </c:pt>
                <c:pt idx="686">
                  <c:v>14.700656999950297</c:v>
                </c:pt>
                <c:pt idx="687">
                  <c:v>14.721520000020973</c:v>
                </c:pt>
                <c:pt idx="688">
                  <c:v>14.738786000059918</c:v>
                </c:pt>
                <c:pt idx="689">
                  <c:v>14.760519000003114</c:v>
                </c:pt>
                <c:pt idx="690">
                  <c:v>14.78124000004027</c:v>
                </c:pt>
                <c:pt idx="691">
                  <c:v>14.799402000033297</c:v>
                </c:pt>
                <c:pt idx="692">
                  <c:v>14.820554999983869</c:v>
                </c:pt>
                <c:pt idx="693">
                  <c:v>14.8263909999514</c:v>
                </c:pt>
                <c:pt idx="694">
                  <c:v>14.858939000056125</c:v>
                </c:pt>
                <c:pt idx="695">
                  <c:v>14.879405000014231</c:v>
                </c:pt>
                <c:pt idx="696">
                  <c:v>14.900785999954678</c:v>
                </c:pt>
                <c:pt idx="697">
                  <c:v>14.916397999972105</c:v>
                </c:pt>
                <c:pt idx="698">
                  <c:v>14.934911999967881</c:v>
                </c:pt>
                <c:pt idx="699">
                  <c:v>14.946536000003107</c:v>
                </c:pt>
                <c:pt idx="700">
                  <c:v>14.977782999980263</c:v>
                </c:pt>
                <c:pt idx="701">
                  <c:v>14.997696000034921</c:v>
                </c:pt>
                <c:pt idx="702">
                  <c:v>15.01763400004711</c:v>
                </c:pt>
                <c:pt idx="703">
                  <c:v>15.040232000057586</c:v>
                </c:pt>
                <c:pt idx="704">
                  <c:v>15.055918999947608</c:v>
                </c:pt>
                <c:pt idx="705">
                  <c:v>15.078855999978259</c:v>
                </c:pt>
                <c:pt idx="706">
                  <c:v>15.096017000032589</c:v>
                </c:pt>
                <c:pt idx="707">
                  <c:v>15.112391000031494</c:v>
                </c:pt>
                <c:pt idx="708">
                  <c:v>15.137778999982402</c:v>
                </c:pt>
                <c:pt idx="709">
                  <c:v>15.148583000060171</c:v>
                </c:pt>
                <c:pt idx="710">
                  <c:v>15.1738090000581</c:v>
                </c:pt>
                <c:pt idx="711">
                  <c:v>15.200148000032641</c:v>
                </c:pt>
                <c:pt idx="712">
                  <c:v>15.205819000024348</c:v>
                </c:pt>
                <c:pt idx="713">
                  <c:v>15.236586999963038</c:v>
                </c:pt>
                <c:pt idx="714">
                  <c:v>15.252348999958485</c:v>
                </c:pt>
                <c:pt idx="715">
                  <c:v>15.277441999991424</c:v>
                </c:pt>
                <c:pt idx="716">
                  <c:v>15.298822000040673</c:v>
                </c:pt>
                <c:pt idx="717">
                  <c:v>15.318197999964468</c:v>
                </c:pt>
                <c:pt idx="718">
                  <c:v>15.339789999998175</c:v>
                </c:pt>
                <c:pt idx="719">
                  <c:v>15.357323999982327</c:v>
                </c:pt>
                <c:pt idx="720">
                  <c:v>15.378313999972306</c:v>
                </c:pt>
                <c:pt idx="721">
                  <c:v>15.400353000033647</c:v>
                </c:pt>
                <c:pt idx="722">
                  <c:v>15.417888000025414</c:v>
                </c:pt>
                <c:pt idx="723">
                  <c:v>15.437705000047572</c:v>
                </c:pt>
                <c:pt idx="724">
                  <c:v>15.458893000031821</c:v>
                </c:pt>
                <c:pt idx="725">
                  <c:v>15.474484000005759</c:v>
                </c:pt>
                <c:pt idx="726">
                  <c:v>15.501121000037529</c:v>
                </c:pt>
                <c:pt idx="727">
                  <c:v>15.520025999983773</c:v>
                </c:pt>
                <c:pt idx="728">
                  <c:v>15.535516000003554</c:v>
                </c:pt>
                <c:pt idx="729">
                  <c:v>15.55438900005538</c:v>
                </c:pt>
                <c:pt idx="730">
                  <c:v>15.580456999945454</c:v>
                </c:pt>
                <c:pt idx="731">
                  <c:v>15.599491000059061</c:v>
                </c:pt>
                <c:pt idx="732">
                  <c:v>15.616198000032455</c:v>
                </c:pt>
                <c:pt idx="733">
                  <c:v>15.639761000056751</c:v>
                </c:pt>
                <c:pt idx="734">
                  <c:v>15.659464000025764</c:v>
                </c:pt>
                <c:pt idx="735">
                  <c:v>15.679271999979392</c:v>
                </c:pt>
                <c:pt idx="736">
                  <c:v>15.701322000008076</c:v>
                </c:pt>
                <c:pt idx="737">
                  <c:v>15.720014999969862</c:v>
                </c:pt>
                <c:pt idx="738">
                  <c:v>15.740377999958582</c:v>
                </c:pt>
                <c:pt idx="739">
                  <c:v>15.754864000016823</c:v>
                </c:pt>
                <c:pt idx="740">
                  <c:v>15.780358999967575</c:v>
                </c:pt>
                <c:pt idx="741">
                  <c:v>15.799850999959745</c:v>
                </c:pt>
                <c:pt idx="742">
                  <c:v>15.814977000001818</c:v>
                </c:pt>
                <c:pt idx="743">
                  <c:v>15.838019000017084</c:v>
                </c:pt>
                <c:pt idx="744">
                  <c:v>15.85659800004214</c:v>
                </c:pt>
                <c:pt idx="745">
                  <c:v>15.880145999952219</c:v>
                </c:pt>
                <c:pt idx="746">
                  <c:v>15.900799000053667</c:v>
                </c:pt>
                <c:pt idx="747">
                  <c:v>15.915092000039294</c:v>
                </c:pt>
                <c:pt idx="748">
                  <c:v>15.942188999964856</c:v>
                </c:pt>
                <c:pt idx="749">
                  <c:v>15.957364000030793</c:v>
                </c:pt>
                <c:pt idx="750">
                  <c:v>15.976502000004984</c:v>
                </c:pt>
                <c:pt idx="751">
                  <c:v>15.992379999952391</c:v>
                </c:pt>
                <c:pt idx="752">
                  <c:v>16.019227999961004</c:v>
                </c:pt>
                <c:pt idx="753">
                  <c:v>16.036949999979697</c:v>
                </c:pt>
                <c:pt idx="754">
                  <c:v>16.056478000013158</c:v>
                </c:pt>
                <c:pt idx="755">
                  <c:v>16.076236000051722</c:v>
                </c:pt>
                <c:pt idx="756">
                  <c:v>16.099424000014551</c:v>
                </c:pt>
                <c:pt idx="757">
                  <c:v>16.117109999991953</c:v>
                </c:pt>
                <c:pt idx="758">
                  <c:v>16.137319999979809</c:v>
                </c:pt>
                <c:pt idx="759">
                  <c:v>16.156318000052124</c:v>
                </c:pt>
                <c:pt idx="760">
                  <c:v>16.177040999988094</c:v>
                </c:pt>
                <c:pt idx="761">
                  <c:v>16.197133000008762</c:v>
                </c:pt>
                <c:pt idx="762">
                  <c:v>16.204983999952674</c:v>
                </c:pt>
                <c:pt idx="763">
                  <c:v>16.256551000056788</c:v>
                </c:pt>
                <c:pt idx="764">
                  <c:v>16.278186999959871</c:v>
                </c:pt>
                <c:pt idx="765">
                  <c:v>16.297906000050716</c:v>
                </c:pt>
                <c:pt idx="766">
                  <c:v>16.312999999965541</c:v>
                </c:pt>
                <c:pt idx="767">
                  <c:v>16.338151999982074</c:v>
                </c:pt>
                <c:pt idx="768">
                  <c:v>16.359898000024259</c:v>
                </c:pt>
                <c:pt idx="769">
                  <c:v>16.380971999955364</c:v>
                </c:pt>
                <c:pt idx="770">
                  <c:v>16.399197999970056</c:v>
                </c:pt>
                <c:pt idx="771">
                  <c:v>16.413465999998152</c:v>
                </c:pt>
                <c:pt idx="772">
                  <c:v>16.437286000000313</c:v>
                </c:pt>
                <c:pt idx="773">
                  <c:v>16.448547999956645</c:v>
                </c:pt>
                <c:pt idx="774">
                  <c:v>16.480741000035778</c:v>
                </c:pt>
                <c:pt idx="775">
                  <c:v>16.499774000025354</c:v>
                </c:pt>
                <c:pt idx="776">
                  <c:v>16.520905000041239</c:v>
                </c:pt>
                <c:pt idx="777">
                  <c:v>16.534540000022389</c:v>
                </c:pt>
                <c:pt idx="778">
                  <c:v>16.559224999975413</c:v>
                </c:pt>
                <c:pt idx="779">
                  <c:v>16.579764000023715</c:v>
                </c:pt>
                <c:pt idx="780">
                  <c:v>16.599221999989823</c:v>
                </c:pt>
                <c:pt idx="781">
                  <c:v>16.619829999981448</c:v>
                </c:pt>
                <c:pt idx="782">
                  <c:v>16.637060999986716</c:v>
                </c:pt>
                <c:pt idx="783">
                  <c:v>16.655086999991909</c:v>
                </c:pt>
                <c:pt idx="784">
                  <c:v>16.683544000028633</c:v>
                </c:pt>
                <c:pt idx="785">
                  <c:v>16.700412999955006</c:v>
                </c:pt>
                <c:pt idx="786">
                  <c:v>16.720657999976538</c:v>
                </c:pt>
                <c:pt idx="787">
                  <c:v>16.738455999991857</c:v>
                </c:pt>
                <c:pt idx="788">
                  <c:v>16.760067000053823</c:v>
                </c:pt>
                <c:pt idx="789">
                  <c:v>16.778659999952652</c:v>
                </c:pt>
                <c:pt idx="790">
                  <c:v>16.797326000058092</c:v>
                </c:pt>
                <c:pt idx="791">
                  <c:v>16.820349000045098</c:v>
                </c:pt>
                <c:pt idx="792">
                  <c:v>16.834425000008196</c:v>
                </c:pt>
                <c:pt idx="793">
                  <c:v>16.851124000037089</c:v>
                </c:pt>
                <c:pt idx="794">
                  <c:v>16.870889000012539</c:v>
                </c:pt>
                <c:pt idx="795">
                  <c:v>16.893969999975525</c:v>
                </c:pt>
                <c:pt idx="796">
                  <c:v>16.91853899997659</c:v>
                </c:pt>
                <c:pt idx="797">
                  <c:v>16.940676999976858</c:v>
                </c:pt>
                <c:pt idx="798">
                  <c:v>16.960233999998309</c:v>
                </c:pt>
                <c:pt idx="799">
                  <c:v>16.970233000000007</c:v>
                </c:pt>
                <c:pt idx="800">
                  <c:v>17.000850999960676</c:v>
                </c:pt>
                <c:pt idx="801">
                  <c:v>17.017356000025757</c:v>
                </c:pt>
                <c:pt idx="802">
                  <c:v>17.040408000000753</c:v>
                </c:pt>
                <c:pt idx="803">
                  <c:v>17.052445000037551</c:v>
                </c:pt>
                <c:pt idx="804">
                  <c:v>17.07756700005848</c:v>
                </c:pt>
                <c:pt idx="805">
                  <c:v>17.097797999973409</c:v>
                </c:pt>
                <c:pt idx="806">
                  <c:v>17.119386999984272</c:v>
                </c:pt>
                <c:pt idx="807">
                  <c:v>17.134045999962837</c:v>
                </c:pt>
                <c:pt idx="808">
                  <c:v>17.15879799996037</c:v>
                </c:pt>
                <c:pt idx="809">
                  <c:v>17.178751999977976</c:v>
                </c:pt>
                <c:pt idx="810">
                  <c:v>17.19907900004182</c:v>
                </c:pt>
                <c:pt idx="811">
                  <c:v>17.220295000006445</c:v>
                </c:pt>
                <c:pt idx="812">
                  <c:v>17.237459999974817</c:v>
                </c:pt>
                <c:pt idx="813">
                  <c:v>17.255583000020124</c:v>
                </c:pt>
                <c:pt idx="814">
                  <c:v>17.278372999979183</c:v>
                </c:pt>
                <c:pt idx="815">
                  <c:v>17.297448000055738</c:v>
                </c:pt>
                <c:pt idx="816">
                  <c:v>17.319045000011101</c:v>
                </c:pt>
                <c:pt idx="817">
                  <c:v>17.340929000056349</c:v>
                </c:pt>
                <c:pt idx="818">
                  <c:v>17.36108000006061</c:v>
                </c:pt>
                <c:pt idx="819">
                  <c:v>17.366758999996819</c:v>
                </c:pt>
                <c:pt idx="820">
                  <c:v>17.399179000058211</c:v>
                </c:pt>
                <c:pt idx="821">
                  <c:v>17.418662999989465</c:v>
                </c:pt>
                <c:pt idx="822">
                  <c:v>17.434948000009172</c:v>
                </c:pt>
                <c:pt idx="823">
                  <c:v>17.450983999995515</c:v>
                </c:pt>
                <c:pt idx="824">
                  <c:v>17.475072999950498</c:v>
                </c:pt>
                <c:pt idx="825">
                  <c:v>17.501255000010133</c:v>
                </c:pt>
                <c:pt idx="826">
                  <c:v>17.519790000049397</c:v>
                </c:pt>
                <c:pt idx="827">
                  <c:v>17.54086800001096</c:v>
                </c:pt>
                <c:pt idx="828">
                  <c:v>17.580898000043817</c:v>
                </c:pt>
                <c:pt idx="829">
                  <c:v>17.600923000019975</c:v>
                </c:pt>
                <c:pt idx="830">
                  <c:v>17.605683999950998</c:v>
                </c:pt>
                <c:pt idx="831">
                  <c:v>17.641462999978103</c:v>
                </c:pt>
                <c:pt idx="832">
                  <c:v>17.655726999975741</c:v>
                </c:pt>
                <c:pt idx="833">
                  <c:v>17.682215000037104</c:v>
                </c:pt>
                <c:pt idx="834">
                  <c:v>17.692640000022948</c:v>
                </c:pt>
                <c:pt idx="835">
                  <c:v>17.718819999950938</c:v>
                </c:pt>
                <c:pt idx="836">
                  <c:v>17.722640000050887</c:v>
                </c:pt>
                <c:pt idx="837">
                  <c:v>17.760428000008687</c:v>
                </c:pt>
                <c:pt idx="838">
                  <c:v>17.776737999985926</c:v>
                </c:pt>
                <c:pt idx="839">
                  <c:v>17.796960999956354</c:v>
                </c:pt>
                <c:pt idx="840">
                  <c:v>17.817629000055604</c:v>
                </c:pt>
                <c:pt idx="841">
                  <c:v>17.830355999991298</c:v>
                </c:pt>
                <c:pt idx="842">
                  <c:v>17.859133000019938</c:v>
                </c:pt>
                <c:pt idx="843">
                  <c:v>17.863081000046805</c:v>
                </c:pt>
                <c:pt idx="844">
                  <c:v>17.895771999959834</c:v>
                </c:pt>
                <c:pt idx="845">
                  <c:v>17.918359000002965</c:v>
                </c:pt>
                <c:pt idx="846">
                  <c:v>17.930678999982774</c:v>
                </c:pt>
                <c:pt idx="847">
                  <c:v>17.974845999968238</c:v>
                </c:pt>
                <c:pt idx="848">
                  <c:v>18.035986999981105</c:v>
                </c:pt>
                <c:pt idx="849">
                  <c:v>18.048733999952674</c:v>
                </c:pt>
                <c:pt idx="850">
                  <c:v>18.189189999946393</c:v>
                </c:pt>
                <c:pt idx="851">
                  <c:v>18.248314999975264</c:v>
                </c:pt>
                <c:pt idx="852">
                  <c:v>18.273756999988109</c:v>
                </c:pt>
                <c:pt idx="853">
                  <c:v>18.290812000050209</c:v>
                </c:pt>
                <c:pt idx="854">
                  <c:v>18.319213000009768</c:v>
                </c:pt>
                <c:pt idx="855">
                  <c:v>18.325282000005245</c:v>
                </c:pt>
                <c:pt idx="856">
                  <c:v>18.399959999951534</c:v>
                </c:pt>
                <c:pt idx="857">
                  <c:v>18.460544000030495</c:v>
                </c:pt>
                <c:pt idx="858">
                  <c:v>18.468537000007927</c:v>
                </c:pt>
                <c:pt idx="859">
                  <c:v>18.512057999963872</c:v>
                </c:pt>
                <c:pt idx="860">
                  <c:v>18.537618999951519</c:v>
                </c:pt>
                <c:pt idx="861">
                  <c:v>18.573934999993071</c:v>
                </c:pt>
                <c:pt idx="862">
                  <c:v>18.595721999998204</c:v>
                </c:pt>
                <c:pt idx="863">
                  <c:v>18.620116999954917</c:v>
                </c:pt>
                <c:pt idx="864">
                  <c:v>18.639640999957919</c:v>
                </c:pt>
                <c:pt idx="865">
                  <c:v>18.656548999948427</c:v>
                </c:pt>
                <c:pt idx="866">
                  <c:v>18.717066999990493</c:v>
                </c:pt>
                <c:pt idx="867">
                  <c:v>18.721483999979682</c:v>
                </c:pt>
                <c:pt idx="868">
                  <c:v>18.799987999955192</c:v>
                </c:pt>
                <c:pt idx="869">
                  <c:v>18.817612000042573</c:v>
                </c:pt>
                <c:pt idx="870">
                  <c:v>18.83824499999173</c:v>
                </c:pt>
                <c:pt idx="871">
                  <c:v>18.858725000056438</c:v>
                </c:pt>
                <c:pt idx="872">
                  <c:v>18.869736999971792</c:v>
                </c:pt>
                <c:pt idx="873">
                  <c:v>18.898768999963067</c:v>
                </c:pt>
                <c:pt idx="874">
                  <c:v>18.939523000037298</c:v>
                </c:pt>
                <c:pt idx="875">
                  <c:v>18.955955000012182</c:v>
                </c:pt>
                <c:pt idx="876">
                  <c:v>18.97767599998042</c:v>
                </c:pt>
                <c:pt idx="877">
                  <c:v>18.989283000002615</c:v>
                </c:pt>
                <c:pt idx="878">
                  <c:v>19.004171999986283</c:v>
                </c:pt>
                <c:pt idx="879">
                  <c:v>19.060641000047326</c:v>
                </c:pt>
                <c:pt idx="880">
                  <c:v>19.078301000059582</c:v>
                </c:pt>
                <c:pt idx="881">
                  <c:v>19.138205999974161</c:v>
                </c:pt>
                <c:pt idx="882">
                  <c:v>19.146143999998458</c:v>
                </c:pt>
                <c:pt idx="883">
                  <c:v>19.198949999990873</c:v>
                </c:pt>
                <c:pt idx="884">
                  <c:v>19.215732999960892</c:v>
                </c:pt>
                <c:pt idx="885">
                  <c:v>19.280423999996856</c:v>
                </c:pt>
                <c:pt idx="886">
                  <c:v>19.285075000021607</c:v>
                </c:pt>
                <c:pt idx="887">
                  <c:v>19.338271999964491</c:v>
                </c:pt>
                <c:pt idx="888">
                  <c:v>19.341726999962702</c:v>
                </c:pt>
                <c:pt idx="889">
                  <c:v>19.426723000011407</c:v>
                </c:pt>
                <c:pt idx="890">
                  <c:v>19.477086000028066</c:v>
                </c:pt>
                <c:pt idx="891">
                  <c:v>19.484514000010677</c:v>
                </c:pt>
                <c:pt idx="892">
                  <c:v>19.54977499996312</c:v>
                </c:pt>
                <c:pt idx="893">
                  <c:v>19.622833000030369</c:v>
                </c:pt>
                <c:pt idx="894">
                  <c:v>19.698226999957114</c:v>
                </c:pt>
                <c:pt idx="895">
                  <c:v>19.758548000012524</c:v>
                </c:pt>
                <c:pt idx="896">
                  <c:v>19.764374000020325</c:v>
                </c:pt>
                <c:pt idx="897">
                  <c:v>19.894479000009596</c:v>
                </c:pt>
                <c:pt idx="898">
                  <c:v>19.906099000014365</c:v>
                </c:pt>
                <c:pt idx="899">
                  <c:v>19.953943999949843</c:v>
                </c:pt>
                <c:pt idx="900">
                  <c:v>19.974267999990843</c:v>
                </c:pt>
                <c:pt idx="901">
                  <c:v>20.033270000014454</c:v>
                </c:pt>
                <c:pt idx="902">
                  <c:v>20.044191000051796</c:v>
                </c:pt>
                <c:pt idx="903">
                  <c:v>20.112563999951817</c:v>
                </c:pt>
                <c:pt idx="904">
                  <c:v>20.240775999962352</c:v>
                </c:pt>
                <c:pt idx="905">
                  <c:v>20.248760999995284</c:v>
                </c:pt>
                <c:pt idx="906">
                  <c:v>20.312653000000864</c:v>
                </c:pt>
                <c:pt idx="907">
                  <c:v>20.376558999996632</c:v>
                </c:pt>
                <c:pt idx="908">
                  <c:v>20.389612999977544</c:v>
                </c:pt>
                <c:pt idx="909">
                  <c:v>20.426218000007793</c:v>
                </c:pt>
                <c:pt idx="910">
                  <c:v>20.455977999954484</c:v>
                </c:pt>
                <c:pt idx="911">
                  <c:v>20.477411000058055</c:v>
                </c:pt>
                <c:pt idx="912">
                  <c:v>20.487330000032671</c:v>
                </c:pt>
                <c:pt idx="913">
                  <c:v>20.540605999995023</c:v>
                </c:pt>
                <c:pt idx="914">
                  <c:v>20.557864999980666</c:v>
                </c:pt>
                <c:pt idx="915">
                  <c:v>20.579106000019237</c:v>
                </c:pt>
                <c:pt idx="916">
                  <c:v>20.581728999968618</c:v>
                </c:pt>
                <c:pt idx="917">
                  <c:v>20.638386999955401</c:v>
                </c:pt>
                <c:pt idx="918">
                  <c:v>20.650130999973044</c:v>
                </c:pt>
                <c:pt idx="919">
                  <c:v>20.720130000030622</c:v>
                </c:pt>
                <c:pt idx="920">
                  <c:v>20.778270000009798</c:v>
                </c:pt>
                <c:pt idx="921">
                  <c:v>20.785678999964148</c:v>
                </c:pt>
                <c:pt idx="922">
                  <c:v>20.858347999979742</c:v>
                </c:pt>
                <c:pt idx="923">
                  <c:v>20.92739900003653</c:v>
                </c:pt>
                <c:pt idx="924">
                  <c:v>20.9918319999706</c:v>
                </c:pt>
                <c:pt idx="925">
                  <c:v>21.057593000004999</c:v>
                </c:pt>
                <c:pt idx="926">
                  <c:v>21.061274999985471</c:v>
                </c:pt>
                <c:pt idx="927">
                  <c:v>21.135755999945104</c:v>
                </c:pt>
                <c:pt idx="928">
                  <c:v>21.264138999977149</c:v>
                </c:pt>
                <c:pt idx="929">
                  <c:v>21.345024000038393</c:v>
                </c:pt>
                <c:pt idx="930">
                  <c:v>21.539846000028774</c:v>
                </c:pt>
                <c:pt idx="931">
                  <c:v>21.669944999972358</c:v>
                </c:pt>
                <c:pt idx="932">
                  <c:v>21.688155999989249</c:v>
                </c:pt>
                <c:pt idx="933">
                  <c:v>21.797623999998905</c:v>
                </c:pt>
                <c:pt idx="934">
                  <c:v>21.819071999983862</c:v>
                </c:pt>
                <c:pt idx="935">
                  <c:v>21.837855000048876</c:v>
                </c:pt>
                <c:pt idx="936">
                  <c:v>21.856757999979891</c:v>
                </c:pt>
                <c:pt idx="937">
                  <c:v>21.877560000051744</c:v>
                </c:pt>
                <c:pt idx="938">
                  <c:v>21.901154999970458</c:v>
                </c:pt>
                <c:pt idx="939">
                  <c:v>21.919161999947391</c:v>
                </c:pt>
                <c:pt idx="940">
                  <c:v>21.977858999976888</c:v>
                </c:pt>
                <c:pt idx="941">
                  <c:v>21.997864000033587</c:v>
                </c:pt>
                <c:pt idx="942">
                  <c:v>22.021810999955051</c:v>
                </c:pt>
                <c:pt idx="943">
                  <c:v>22.084292000043206</c:v>
                </c:pt>
                <c:pt idx="944">
                  <c:v>22.137717999983579</c:v>
                </c:pt>
                <c:pt idx="945">
                  <c:v>22.207644999958575</c:v>
                </c:pt>
                <c:pt idx="946">
                  <c:v>22.228203000035137</c:v>
                </c:pt>
                <c:pt idx="947">
                  <c:v>22.565714000025764</c:v>
                </c:pt>
                <c:pt idx="948">
                  <c:v>22.620762999984436</c:v>
                </c:pt>
                <c:pt idx="949">
                  <c:v>22.64454799995292</c:v>
                </c:pt>
                <c:pt idx="950">
                  <c:v>22.762974999961443</c:v>
                </c:pt>
                <c:pt idx="951">
                  <c:v>22.805012000026181</c:v>
                </c:pt>
                <c:pt idx="952">
                  <c:v>22.833064000005834</c:v>
                </c:pt>
                <c:pt idx="953">
                  <c:v>22.879277999978513</c:v>
                </c:pt>
                <c:pt idx="954">
                  <c:v>22.909979999996722</c:v>
                </c:pt>
                <c:pt idx="955">
                  <c:v>22.927427000016905</c:v>
                </c:pt>
                <c:pt idx="956">
                  <c:v>22.946603000047617</c:v>
                </c:pt>
                <c:pt idx="957">
                  <c:v>22.969708999968134</c:v>
                </c:pt>
                <c:pt idx="958">
                  <c:v>23.017825999995694</c:v>
                </c:pt>
                <c:pt idx="959">
                  <c:v>23.038371999980882</c:v>
                </c:pt>
                <c:pt idx="960">
                  <c:v>23.05620800005272</c:v>
                </c:pt>
                <c:pt idx="961">
                  <c:v>23.085990000050515</c:v>
                </c:pt>
                <c:pt idx="962">
                  <c:v>23.107086000032723</c:v>
                </c:pt>
                <c:pt idx="963">
                  <c:v>23.1420559999533</c:v>
                </c:pt>
                <c:pt idx="964">
                  <c:v>23.150542999967001</c:v>
                </c:pt>
                <c:pt idx="965">
                  <c:v>23.173085000016727</c:v>
                </c:pt>
                <c:pt idx="966">
                  <c:v>23.190690999967046</c:v>
                </c:pt>
                <c:pt idx="967">
                  <c:v>23.20886699995026</c:v>
                </c:pt>
                <c:pt idx="968">
                  <c:v>23.226861999952234</c:v>
                </c:pt>
                <c:pt idx="969">
                  <c:v>23.256098999991082</c:v>
                </c:pt>
                <c:pt idx="970">
                  <c:v>23.276680000009947</c:v>
                </c:pt>
                <c:pt idx="971">
                  <c:v>23.304895999957807</c:v>
                </c:pt>
                <c:pt idx="972">
                  <c:v>23.335131000028923</c:v>
                </c:pt>
                <c:pt idx="973">
                  <c:v>23.353597000008449</c:v>
                </c:pt>
                <c:pt idx="974">
                  <c:v>23.372410999960266</c:v>
                </c:pt>
                <c:pt idx="975">
                  <c:v>23.390097999945283</c:v>
                </c:pt>
                <c:pt idx="976">
                  <c:v>23.413437000010163</c:v>
                </c:pt>
                <c:pt idx="977">
                  <c:v>23.439482999965549</c:v>
                </c:pt>
                <c:pt idx="978">
                  <c:v>23.461100999964401</c:v>
                </c:pt>
                <c:pt idx="979">
                  <c:v>23.477679000003263</c:v>
                </c:pt>
                <c:pt idx="980">
                  <c:v>23.494784999988042</c:v>
                </c:pt>
                <c:pt idx="981">
                  <c:v>23.514047999982722</c:v>
                </c:pt>
                <c:pt idx="982">
                  <c:v>23.524028999963775</c:v>
                </c:pt>
                <c:pt idx="983">
                  <c:v>23.558399999979883</c:v>
                </c:pt>
                <c:pt idx="984">
                  <c:v>23.571070999954827</c:v>
                </c:pt>
                <c:pt idx="985">
                  <c:v>23.598748999997042</c:v>
                </c:pt>
                <c:pt idx="986">
                  <c:v>23.621198000037111</c:v>
                </c:pt>
                <c:pt idx="987">
                  <c:v>23.639794999966398</c:v>
                </c:pt>
                <c:pt idx="988">
                  <c:v>23.655273000011221</c:v>
                </c:pt>
                <c:pt idx="989">
                  <c:v>23.676652000052854</c:v>
                </c:pt>
                <c:pt idx="990">
                  <c:v>23.697388999979012</c:v>
                </c:pt>
                <c:pt idx="991">
                  <c:v>23.719962000031956</c:v>
                </c:pt>
                <c:pt idx="992">
                  <c:v>23.74033399997279</c:v>
                </c:pt>
                <c:pt idx="993">
                  <c:v>23.760005000047386</c:v>
                </c:pt>
                <c:pt idx="994">
                  <c:v>23.781294999993406</c:v>
                </c:pt>
                <c:pt idx="995">
                  <c:v>23.796928999945521</c:v>
                </c:pt>
                <c:pt idx="996">
                  <c:v>23.8185260000173</c:v>
                </c:pt>
                <c:pt idx="997">
                  <c:v>23.837350000045262</c:v>
                </c:pt>
                <c:pt idx="998">
                  <c:v>23.859599999967031</c:v>
                </c:pt>
                <c:pt idx="999">
                  <c:v>23.873235999955796</c:v>
                </c:pt>
                <c:pt idx="1000">
                  <c:v>23.898435999988578</c:v>
                </c:pt>
                <c:pt idx="1001">
                  <c:v>23.919511000043713</c:v>
                </c:pt>
                <c:pt idx="1002">
                  <c:v>23.939341000048444</c:v>
                </c:pt>
                <c:pt idx="1003">
                  <c:v>23.957135000033304</c:v>
                </c:pt>
                <c:pt idx="1004">
                  <c:v>23.97776200005319</c:v>
                </c:pt>
                <c:pt idx="1005">
                  <c:v>23.99878699996043</c:v>
                </c:pt>
                <c:pt idx="1006">
                  <c:v>24.018016000045463</c:v>
                </c:pt>
                <c:pt idx="1007">
                  <c:v>24.037609999999404</c:v>
                </c:pt>
                <c:pt idx="1008">
                  <c:v>24.053442999953404</c:v>
                </c:pt>
                <c:pt idx="1009">
                  <c:v>24.078549999976531</c:v>
                </c:pt>
                <c:pt idx="1010">
                  <c:v>24.09851499996148</c:v>
                </c:pt>
                <c:pt idx="1011">
                  <c:v>24.119320999947377</c:v>
                </c:pt>
                <c:pt idx="1012">
                  <c:v>24.128544999985024</c:v>
                </c:pt>
                <c:pt idx="1013">
                  <c:v>24.159022000036202</c:v>
                </c:pt>
                <c:pt idx="1014">
                  <c:v>24.18057399999816</c:v>
                </c:pt>
                <c:pt idx="1015">
                  <c:v>24.201141000026837</c:v>
                </c:pt>
                <c:pt idx="1016">
                  <c:v>24.220439000055194</c:v>
                </c:pt>
                <c:pt idx="1017">
                  <c:v>24.23891299997922</c:v>
                </c:pt>
                <c:pt idx="1018">
                  <c:v>24.254562000045553</c:v>
                </c:pt>
                <c:pt idx="1019">
                  <c:v>24.279747999971732</c:v>
                </c:pt>
                <c:pt idx="1020">
                  <c:v>24.299044999992475</c:v>
                </c:pt>
                <c:pt idx="1021">
                  <c:v>24.320054000010714</c:v>
                </c:pt>
                <c:pt idx="1022">
                  <c:v>24.340627999976277</c:v>
                </c:pt>
                <c:pt idx="1023">
                  <c:v>24.36161100002937</c:v>
                </c:pt>
                <c:pt idx="1024">
                  <c:v>24.38167000003159</c:v>
                </c:pt>
                <c:pt idx="1025">
                  <c:v>24.395274000009522</c:v>
                </c:pt>
                <c:pt idx="1026">
                  <c:v>24.416249000001699</c:v>
                </c:pt>
                <c:pt idx="1027">
                  <c:v>24.436786000034772</c:v>
                </c:pt>
                <c:pt idx="1028">
                  <c:v>24.460349999950267</c:v>
                </c:pt>
                <c:pt idx="1029">
                  <c:v>24.481169000035152</c:v>
                </c:pt>
                <c:pt idx="1030">
                  <c:v>24.498374999966472</c:v>
                </c:pt>
                <c:pt idx="1031">
                  <c:v>24.515399000025354</c:v>
                </c:pt>
                <c:pt idx="1032">
                  <c:v>24.536852000048384</c:v>
                </c:pt>
                <c:pt idx="1033">
                  <c:v>24.559096000040881</c:v>
                </c:pt>
                <c:pt idx="1034">
                  <c:v>24.580848000012338</c:v>
                </c:pt>
                <c:pt idx="1035">
                  <c:v>24.59741699998267</c:v>
                </c:pt>
                <c:pt idx="1036">
                  <c:v>24.61650899995584</c:v>
                </c:pt>
                <c:pt idx="1037">
                  <c:v>24.640440999995917</c:v>
                </c:pt>
                <c:pt idx="1038">
                  <c:v>24.657232000026852</c:v>
                </c:pt>
                <c:pt idx="1039">
                  <c:v>24.678910000016913</c:v>
                </c:pt>
                <c:pt idx="1040">
                  <c:v>24.699159999960102</c:v>
                </c:pt>
                <c:pt idx="1041">
                  <c:v>24.719838000019081</c:v>
                </c:pt>
                <c:pt idx="1042">
                  <c:v>24.731899000005797</c:v>
                </c:pt>
                <c:pt idx="1043">
                  <c:v>24.757472999976017</c:v>
                </c:pt>
                <c:pt idx="1044">
                  <c:v>24.773432999965735</c:v>
                </c:pt>
                <c:pt idx="1045">
                  <c:v>24.792139000026509</c:v>
                </c:pt>
                <c:pt idx="1046">
                  <c:v>24.820835000020452</c:v>
                </c:pt>
                <c:pt idx="1047">
                  <c:v>24.838818000047468</c:v>
                </c:pt>
                <c:pt idx="1048">
                  <c:v>24.858812000020407</c:v>
                </c:pt>
                <c:pt idx="1049">
                  <c:v>24.877723000012338</c:v>
                </c:pt>
                <c:pt idx="1050">
                  <c:v>24.897395999985747</c:v>
                </c:pt>
                <c:pt idx="1051">
                  <c:v>24.917826000018977</c:v>
                </c:pt>
                <c:pt idx="1052">
                  <c:v>24.937768999952823</c:v>
                </c:pt>
                <c:pt idx="1053">
                  <c:v>24.958321999991313</c:v>
                </c:pt>
                <c:pt idx="1054">
                  <c:v>24.980337999993935</c:v>
                </c:pt>
                <c:pt idx="1055">
                  <c:v>24.998389999964274</c:v>
                </c:pt>
                <c:pt idx="1056">
                  <c:v>25.019504999974743</c:v>
                </c:pt>
                <c:pt idx="1057">
                  <c:v>25.03827200003434</c:v>
                </c:pt>
                <c:pt idx="1058">
                  <c:v>25.059668999980204</c:v>
                </c:pt>
                <c:pt idx="1059">
                  <c:v>25.064132999978028</c:v>
                </c:pt>
                <c:pt idx="1060">
                  <c:v>25.102131000021473</c:v>
                </c:pt>
                <c:pt idx="1061">
                  <c:v>25.116849999991246</c:v>
                </c:pt>
                <c:pt idx="1062">
                  <c:v>25.138741999980994</c:v>
                </c:pt>
                <c:pt idx="1063">
                  <c:v>25.159908000030555</c:v>
                </c:pt>
                <c:pt idx="1064">
                  <c:v>25.179670999990776</c:v>
                </c:pt>
                <c:pt idx="1065">
                  <c:v>25.199343999964185</c:v>
                </c:pt>
                <c:pt idx="1066">
                  <c:v>25.214797000051476</c:v>
                </c:pt>
                <c:pt idx="1067">
                  <c:v>25.235064000007696</c:v>
                </c:pt>
                <c:pt idx="1068">
                  <c:v>25.26001600001473</c:v>
                </c:pt>
                <c:pt idx="1069">
                  <c:v>25.278132000006735</c:v>
                </c:pt>
                <c:pt idx="1070">
                  <c:v>25.300953999976628</c:v>
                </c:pt>
                <c:pt idx="1071">
                  <c:v>25.317077000043355</c:v>
                </c:pt>
                <c:pt idx="1072">
                  <c:v>25.335580999962986</c:v>
                </c:pt>
                <c:pt idx="1073">
                  <c:v>25.35561400000006</c:v>
                </c:pt>
                <c:pt idx="1074">
                  <c:v>25.380937000038102</c:v>
                </c:pt>
                <c:pt idx="1075">
                  <c:v>25.400464999955148</c:v>
                </c:pt>
                <c:pt idx="1076">
                  <c:v>25.418337999959476</c:v>
                </c:pt>
                <c:pt idx="1077">
                  <c:v>25.436929999967106</c:v>
                </c:pt>
                <c:pt idx="1078">
                  <c:v>25.460253000026569</c:v>
                </c:pt>
                <c:pt idx="1079">
                  <c:v>25.47241699998267</c:v>
                </c:pt>
                <c:pt idx="1080">
                  <c:v>25.496810000040568</c:v>
                </c:pt>
                <c:pt idx="1081">
                  <c:v>25.517419000039808</c:v>
                </c:pt>
                <c:pt idx="1082">
                  <c:v>25.538349000038579</c:v>
                </c:pt>
                <c:pt idx="1083">
                  <c:v>25.556418000021949</c:v>
                </c:pt>
                <c:pt idx="1084">
                  <c:v>25.577581000048667</c:v>
                </c:pt>
                <c:pt idx="1085">
                  <c:v>25.596664999960922</c:v>
                </c:pt>
                <c:pt idx="1086">
                  <c:v>25.620589999947697</c:v>
                </c:pt>
                <c:pt idx="1087">
                  <c:v>25.637141000013798</c:v>
                </c:pt>
                <c:pt idx="1088">
                  <c:v>25.658338999957778</c:v>
                </c:pt>
                <c:pt idx="1089">
                  <c:v>25.677109000040218</c:v>
                </c:pt>
                <c:pt idx="1090">
                  <c:v>25.697991000022739</c:v>
                </c:pt>
                <c:pt idx="1091">
                  <c:v>25.712443000054918</c:v>
                </c:pt>
                <c:pt idx="1092">
                  <c:v>25.738242999999784</c:v>
                </c:pt>
                <c:pt idx="1093">
                  <c:v>25.758073000004515</c:v>
                </c:pt>
                <c:pt idx="1094">
                  <c:v>25.779014999978244</c:v>
                </c:pt>
                <c:pt idx="1095">
                  <c:v>25.797659000032581</c:v>
                </c:pt>
                <c:pt idx="1096">
                  <c:v>25.817883000010625</c:v>
                </c:pt>
                <c:pt idx="1097">
                  <c:v>25.841036000056192</c:v>
                </c:pt>
                <c:pt idx="1098">
                  <c:v>25.858271999983117</c:v>
                </c:pt>
                <c:pt idx="1099">
                  <c:v>25.878683999995701</c:v>
                </c:pt>
                <c:pt idx="1100">
                  <c:v>25.900817999965511</c:v>
                </c:pt>
                <c:pt idx="1101">
                  <c:v>25.919871999998577</c:v>
                </c:pt>
                <c:pt idx="1102">
                  <c:v>25.940854000044055</c:v>
                </c:pt>
                <c:pt idx="1103">
                  <c:v>25.960637000040151</c:v>
                </c:pt>
                <c:pt idx="1104">
                  <c:v>25.98093499999959</c:v>
                </c:pt>
                <c:pt idx="1105">
                  <c:v>25.998953000060283</c:v>
                </c:pt>
                <c:pt idx="1106">
                  <c:v>26.019773000036366</c:v>
                </c:pt>
                <c:pt idx="1107">
                  <c:v>26.029207000043243</c:v>
                </c:pt>
                <c:pt idx="1108">
                  <c:v>26.060453000012785</c:v>
                </c:pt>
                <c:pt idx="1109">
                  <c:v>26.080721999984235</c:v>
                </c:pt>
                <c:pt idx="1110">
                  <c:v>26.100028999964707</c:v>
                </c:pt>
                <c:pt idx="1111">
                  <c:v>26.120580999995582</c:v>
                </c:pt>
                <c:pt idx="1112">
                  <c:v>26.134785000002012</c:v>
                </c:pt>
                <c:pt idx="1113">
                  <c:v>26.157389000058174</c:v>
                </c:pt>
                <c:pt idx="1114">
                  <c:v>26.175535000045784</c:v>
                </c:pt>
                <c:pt idx="1115">
                  <c:v>26.19684300001245</c:v>
                </c:pt>
                <c:pt idx="1116">
                  <c:v>26.220937000005506</c:v>
                </c:pt>
                <c:pt idx="1117">
                  <c:v>26.240861000027508</c:v>
                </c:pt>
                <c:pt idx="1118">
                  <c:v>26.257728000055067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</c:numCache>
            </c:numRef>
          </c:xVal>
          <c:yVal>
            <c:numRef>
              <c:f>Calculation!$AH$2:$AH$1771</c:f>
              <c:numCache>
                <c:formatCode>General</c:formatCode>
                <c:ptCount val="177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DC-4090-B73F-076D065C5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319664"/>
        <c:axId val="640784368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0"/>
                <c:tx>
                  <c:v>Data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Calculation!$B$2:$B$1771</c15:sqref>
                        </c15:formulaRef>
                      </c:ext>
                    </c:extLst>
                    <c:numCache>
                      <c:formatCode>General</c:formatCode>
                      <c:ptCount val="1770"/>
                      <c:pt idx="0">
                        <c:v>0</c:v>
                      </c:pt>
                      <c:pt idx="1">
                        <c:v>1.9563999958336353E-2</c:v>
                      </c:pt>
                      <c:pt idx="2">
                        <c:v>3.6159000010229647E-2</c:v>
                      </c:pt>
                      <c:pt idx="3">
                        <c:v>5.6963999988511205E-2</c:v>
                      </c:pt>
                      <c:pt idx="4">
                        <c:v>8.1719000008888543E-2</c:v>
                      </c:pt>
                      <c:pt idx="5">
                        <c:v>9.5315000042319298E-2</c:v>
                      </c:pt>
                      <c:pt idx="6">
                        <c:v>0.11652799998410046</c:v>
                      </c:pt>
                      <c:pt idx="7">
                        <c:v>0.13519900001119822</c:v>
                      </c:pt>
                      <c:pt idx="8">
                        <c:v>0.16087699995841831</c:v>
                      </c:pt>
                      <c:pt idx="9">
                        <c:v>0.18141700001433492</c:v>
                      </c:pt>
                      <c:pt idx="10">
                        <c:v>0.20019400003366172</c:v>
                      </c:pt>
                      <c:pt idx="11">
                        <c:v>0.21545300004072487</c:v>
                      </c:pt>
                      <c:pt idx="12">
                        <c:v>0.23079199995845556</c:v>
                      </c:pt>
                      <c:pt idx="13">
                        <c:v>0.2609230000525713</c:v>
                      </c:pt>
                      <c:pt idx="14">
                        <c:v>0.27603299997281283</c:v>
                      </c:pt>
                      <c:pt idx="15">
                        <c:v>0.3010329999960959</c:v>
                      </c:pt>
                      <c:pt idx="16">
                        <c:v>0.31972799997311085</c:v>
                      </c:pt>
                      <c:pt idx="17">
                        <c:v>0.33597799995914102</c:v>
                      </c:pt>
                      <c:pt idx="18">
                        <c:v>0.35759000002872199</c:v>
                      </c:pt>
                      <c:pt idx="19">
                        <c:v>0.37765299994498491</c:v>
                      </c:pt>
                      <c:pt idx="20">
                        <c:v>0.39710800000466406</c:v>
                      </c:pt>
                      <c:pt idx="21">
                        <c:v>0.41665599995758384</c:v>
                      </c:pt>
                      <c:pt idx="22">
                        <c:v>0.43804300006013364</c:v>
                      </c:pt>
                      <c:pt idx="23">
                        <c:v>0.45675699994899333</c:v>
                      </c:pt>
                      <c:pt idx="24">
                        <c:v>0.47970499994698912</c:v>
                      </c:pt>
                      <c:pt idx="25">
                        <c:v>0.49705999996513128</c:v>
                      </c:pt>
                      <c:pt idx="26">
                        <c:v>0.51856400002725422</c:v>
                      </c:pt>
                      <c:pt idx="27">
                        <c:v>0.54057900002226233</c:v>
                      </c:pt>
                      <c:pt idx="28">
                        <c:v>0.55734399997163564</c:v>
                      </c:pt>
                      <c:pt idx="29">
                        <c:v>0.57929699996020645</c:v>
                      </c:pt>
                      <c:pt idx="30">
                        <c:v>0.59977099997922778</c:v>
                      </c:pt>
                      <c:pt idx="31">
                        <c:v>0.61553199996706098</c:v>
                      </c:pt>
                      <c:pt idx="32">
                        <c:v>0.63737200002651662</c:v>
                      </c:pt>
                      <c:pt idx="33">
                        <c:v>0.65854900004342198</c:v>
                      </c:pt>
                      <c:pt idx="34">
                        <c:v>0.66760799998883158</c:v>
                      </c:pt>
                      <c:pt idx="35">
                        <c:v>0.70031900005415082</c:v>
                      </c:pt>
                      <c:pt idx="36">
                        <c:v>0.71870199998375028</c:v>
                      </c:pt>
                      <c:pt idx="37">
                        <c:v>0.73884600005112588</c:v>
                      </c:pt>
                      <c:pt idx="38">
                        <c:v>0.75902100000530481</c:v>
                      </c:pt>
                      <c:pt idx="39">
                        <c:v>0.77910100005101413</c:v>
                      </c:pt>
                      <c:pt idx="40">
                        <c:v>0.79993099998682737</c:v>
                      </c:pt>
                      <c:pt idx="41">
                        <c:v>0.81429600005503744</c:v>
                      </c:pt>
                      <c:pt idx="42">
                        <c:v>0.83908199996221811</c:v>
                      </c:pt>
                      <c:pt idx="43">
                        <c:v>0.85952599998563528</c:v>
                      </c:pt>
                      <c:pt idx="44">
                        <c:v>0.87445000000298023</c:v>
                      </c:pt>
                      <c:pt idx="45">
                        <c:v>0.89508699998259544</c:v>
                      </c:pt>
                      <c:pt idx="46">
                        <c:v>0.91429800004698336</c:v>
                      </c:pt>
                      <c:pt idx="47">
                        <c:v>0.94034800003282726</c:v>
                      </c:pt>
                      <c:pt idx="48">
                        <c:v>0.95808699994813651</c:v>
                      </c:pt>
                      <c:pt idx="49">
                        <c:v>0.97596299997530878</c:v>
                      </c:pt>
                      <c:pt idx="50">
                        <c:v>1.0003639999777079</c:v>
                      </c:pt>
                      <c:pt idx="51">
                        <c:v>1.0176780000329018</c:v>
                      </c:pt>
                      <c:pt idx="52">
                        <c:v>1.0400709999958053</c:v>
                      </c:pt>
                      <c:pt idx="53">
                        <c:v>1.059497999958694</c:v>
                      </c:pt>
                      <c:pt idx="54">
                        <c:v>1.0803300000261515</c:v>
                      </c:pt>
                      <c:pt idx="55">
                        <c:v>1.0980759999947622</c:v>
                      </c:pt>
                      <c:pt idx="56">
                        <c:v>1.1205570000456646</c:v>
                      </c:pt>
                      <c:pt idx="57">
                        <c:v>1.1408250000094995</c:v>
                      </c:pt>
                      <c:pt idx="58">
                        <c:v>1.1609559999778867</c:v>
                      </c:pt>
                      <c:pt idx="59">
                        <c:v>1.1773840000387281</c:v>
                      </c:pt>
                      <c:pt idx="60">
                        <c:v>1.200942000024952</c:v>
                      </c:pt>
                      <c:pt idx="61">
                        <c:v>1.2181420000270009</c:v>
                      </c:pt>
                      <c:pt idx="62">
                        <c:v>1.2382610000204295</c:v>
                      </c:pt>
                      <c:pt idx="63">
                        <c:v>1.2563780000200495</c:v>
                      </c:pt>
                      <c:pt idx="64">
                        <c:v>1.2730310000479221</c:v>
                      </c:pt>
                      <c:pt idx="65">
                        <c:v>1.3016999999526888</c:v>
                      </c:pt>
                      <c:pt idx="66">
                        <c:v>1.3172239999985322</c:v>
                      </c:pt>
                      <c:pt idx="67">
                        <c:v>1.3370959999738261</c:v>
                      </c:pt>
                      <c:pt idx="68">
                        <c:v>1.3570749999489635</c:v>
                      </c:pt>
                      <c:pt idx="69">
                        <c:v>1.3771339999511838</c:v>
                      </c:pt>
                      <c:pt idx="70">
                        <c:v>1.3982049999758601</c:v>
                      </c:pt>
                      <c:pt idx="71">
                        <c:v>1.4208349999971688</c:v>
                      </c:pt>
                      <c:pt idx="72">
                        <c:v>1.4375699999509379</c:v>
                      </c:pt>
                      <c:pt idx="73">
                        <c:v>1.4597910000011325</c:v>
                      </c:pt>
                      <c:pt idx="74">
                        <c:v>1.4777110000140965</c:v>
                      </c:pt>
                      <c:pt idx="75">
                        <c:v>1.49759299994912</c:v>
                      </c:pt>
                      <c:pt idx="76">
                        <c:v>1.5128290000138804</c:v>
                      </c:pt>
                      <c:pt idx="77">
                        <c:v>1.5384360000025481</c:v>
                      </c:pt>
                      <c:pt idx="78">
                        <c:v>1.5585229999851435</c:v>
                      </c:pt>
                      <c:pt idx="79">
                        <c:v>1.5794140000361949</c:v>
                      </c:pt>
                      <c:pt idx="80">
                        <c:v>1.5950850000372157</c:v>
                      </c:pt>
                      <c:pt idx="81">
                        <c:v>1.6198589999694377</c:v>
                      </c:pt>
                      <c:pt idx="82">
                        <c:v>1.6334839999908581</c:v>
                      </c:pt>
                      <c:pt idx="83">
                        <c:v>1.6539790000533685</c:v>
                      </c:pt>
                      <c:pt idx="84">
                        <c:v>1.6791039999807253</c:v>
                      </c:pt>
                      <c:pt idx="85">
                        <c:v>1.6941850000293925</c:v>
                      </c:pt>
                      <c:pt idx="86">
                        <c:v>1.7199150000233203</c:v>
                      </c:pt>
                      <c:pt idx="87">
                        <c:v>1.7348090000450611</c:v>
                      </c:pt>
                      <c:pt idx="88">
                        <c:v>1.7599459999473765</c:v>
                      </c:pt>
                      <c:pt idx="89">
                        <c:v>1.7692289999686182</c:v>
                      </c:pt>
                      <c:pt idx="90">
                        <c:v>1.8008499999996275</c:v>
                      </c:pt>
                      <c:pt idx="91">
                        <c:v>1.8199289999902248</c:v>
                      </c:pt>
                      <c:pt idx="92">
                        <c:v>1.8306630000006407</c:v>
                      </c:pt>
                      <c:pt idx="93">
                        <c:v>1.8550660000182688</c:v>
                      </c:pt>
                      <c:pt idx="94">
                        <c:v>1.8752830000594258</c:v>
                      </c:pt>
                      <c:pt idx="95">
                        <c:v>1.895213000010699</c:v>
                      </c:pt>
                      <c:pt idx="96">
                        <c:v>1.9197870000498369</c:v>
                      </c:pt>
                      <c:pt idx="97">
                        <c:v>1.9353180000325665</c:v>
                      </c:pt>
                      <c:pt idx="98">
                        <c:v>1.9613520000129938</c:v>
                      </c:pt>
                      <c:pt idx="99">
                        <c:v>1.9765840000472963</c:v>
                      </c:pt>
                      <c:pt idx="100">
                        <c:v>1.9987800000235438</c:v>
                      </c:pt>
                      <c:pt idx="101">
                        <c:v>2.0215359999565408</c:v>
                      </c:pt>
                      <c:pt idx="102">
                        <c:v>2.0409470000304282</c:v>
                      </c:pt>
                      <c:pt idx="103">
                        <c:v>2.0606449999613687</c:v>
                      </c:pt>
                      <c:pt idx="104">
                        <c:v>2.0784840000560507</c:v>
                      </c:pt>
                      <c:pt idx="105">
                        <c:v>2.0982830000575632</c:v>
                      </c:pt>
                      <c:pt idx="106">
                        <c:v>2.1169859999790788</c:v>
                      </c:pt>
                      <c:pt idx="107">
                        <c:v>2.1398549999576062</c:v>
                      </c:pt>
                      <c:pt idx="108">
                        <c:v>2.1563150000292808</c:v>
                      </c:pt>
                      <c:pt idx="109">
                        <c:v>2.1768330000340939</c:v>
                      </c:pt>
                      <c:pt idx="110">
                        <c:v>2.1938620000146329</c:v>
                      </c:pt>
                      <c:pt idx="111">
                        <c:v>2.217049999977462</c:v>
                      </c:pt>
                      <c:pt idx="112">
                        <c:v>2.2374840000411496</c:v>
                      </c:pt>
                      <c:pt idx="113">
                        <c:v>2.2536959999706596</c:v>
                      </c:pt>
                      <c:pt idx="114">
                        <c:v>2.2817140000406653</c:v>
                      </c:pt>
                      <c:pt idx="115">
                        <c:v>2.2981060000602156</c:v>
                      </c:pt>
                      <c:pt idx="116">
                        <c:v>2.3176270000403747</c:v>
                      </c:pt>
                      <c:pt idx="117">
                        <c:v>2.3403809999581426</c:v>
                      </c:pt>
                      <c:pt idx="118">
                        <c:v>2.3574260000605136</c:v>
                      </c:pt>
                      <c:pt idx="119">
                        <c:v>2.3779189999913797</c:v>
                      </c:pt>
                      <c:pt idx="120">
                        <c:v>2.3985589999938384</c:v>
                      </c:pt>
                      <c:pt idx="121">
                        <c:v>2.4186729999491945</c:v>
                      </c:pt>
                      <c:pt idx="122">
                        <c:v>2.4433170000556856</c:v>
                      </c:pt>
                      <c:pt idx="123">
                        <c:v>2.4601069999625906</c:v>
                      </c:pt>
                      <c:pt idx="124">
                        <c:v>2.4782869999762625</c:v>
                      </c:pt>
                      <c:pt idx="125">
                        <c:v>2.499824000056833</c:v>
                      </c:pt>
                      <c:pt idx="126">
                        <c:v>2.5134049999760464</c:v>
                      </c:pt>
                      <c:pt idx="127">
                        <c:v>2.5388850000454113</c:v>
                      </c:pt>
                      <c:pt idx="128">
                        <c:v>2.554041999974288</c:v>
                      </c:pt>
                      <c:pt idx="129">
                        <c:v>2.5800919999601319</c:v>
                      </c:pt>
                      <c:pt idx="130">
                        <c:v>2.6000139999669045</c:v>
                      </c:pt>
                      <c:pt idx="131">
                        <c:v>2.6149969999678433</c:v>
                      </c:pt>
                      <c:pt idx="132">
                        <c:v>2.6399939999682829</c:v>
                      </c:pt>
                      <c:pt idx="133">
                        <c:v>2.6505810000235215</c:v>
                      </c:pt>
                      <c:pt idx="134">
                        <c:v>2.6801719999639317</c:v>
                      </c:pt>
                      <c:pt idx="135">
                        <c:v>2.6892350000562146</c:v>
                      </c:pt>
                      <c:pt idx="136">
                        <c:v>2.7199760000221431</c:v>
                      </c:pt>
                      <c:pt idx="137">
                        <c:v>2.7399689999874681</c:v>
                      </c:pt>
                      <c:pt idx="138">
                        <c:v>2.7497059999732301</c:v>
                      </c:pt>
                      <c:pt idx="139">
                        <c:v>2.7756199999712408</c:v>
                      </c:pt>
                      <c:pt idx="140">
                        <c:v>2.7916589999804273</c:v>
                      </c:pt>
                      <c:pt idx="141">
                        <c:v>2.8166660000570118</c:v>
                      </c:pt>
                      <c:pt idx="142">
                        <c:v>2.8356640000129119</c:v>
                      </c:pt>
                      <c:pt idx="143">
                        <c:v>2.8554289999883622</c:v>
                      </c:pt>
                      <c:pt idx="144">
                        <c:v>2.8780519999563694</c:v>
                      </c:pt>
                      <c:pt idx="145">
                        <c:v>2.8957399999490008</c:v>
                      </c:pt>
                      <c:pt idx="146">
                        <c:v>2.9175410000607371</c:v>
                      </c:pt>
                      <c:pt idx="147">
                        <c:v>2.9359229999827221</c:v>
                      </c:pt>
                      <c:pt idx="148">
                        <c:v>2.9560419999761507</c:v>
                      </c:pt>
                      <c:pt idx="149">
                        <c:v>2.9769930000184104</c:v>
                      </c:pt>
                      <c:pt idx="150">
                        <c:v>2.9972680000355467</c:v>
                      </c:pt>
                      <c:pt idx="151">
                        <c:v>3.0124549999600276</c:v>
                      </c:pt>
                      <c:pt idx="152">
                        <c:v>3.0366609999909997</c:v>
                      </c:pt>
                      <c:pt idx="153">
                        <c:v>3.0607030000537634</c:v>
                      </c:pt>
                      <c:pt idx="154">
                        <c:v>3.081607999978587</c:v>
                      </c:pt>
                      <c:pt idx="155">
                        <c:v>3.096817999961786</c:v>
                      </c:pt>
                      <c:pt idx="156">
                        <c:v>3.1123780000489205</c:v>
                      </c:pt>
                      <c:pt idx="157">
                        <c:v>3.1377489999867976</c:v>
                      </c:pt>
                      <c:pt idx="158">
                        <c:v>3.1620119999861345</c:v>
                      </c:pt>
                      <c:pt idx="159">
                        <c:v>3.1787160000531003</c:v>
                      </c:pt>
                      <c:pt idx="160">
                        <c:v>3.1976929999655113</c:v>
                      </c:pt>
                      <c:pt idx="161">
                        <c:v>3.217534999945201</c:v>
                      </c:pt>
                      <c:pt idx="162">
                        <c:v>3.2402080000611022</c:v>
                      </c:pt>
                      <c:pt idx="163">
                        <c:v>3.2590730000520125</c:v>
                      </c:pt>
                      <c:pt idx="164">
                        <c:v>3.2737450000131503</c:v>
                      </c:pt>
                      <c:pt idx="165">
                        <c:v>3.298462999984622</c:v>
                      </c:pt>
                      <c:pt idx="166">
                        <c:v>3.3203539999667555</c:v>
                      </c:pt>
                      <c:pt idx="167">
                        <c:v>3.3330629999982193</c:v>
                      </c:pt>
                      <c:pt idx="168">
                        <c:v>3.3590489999623969</c:v>
                      </c:pt>
                      <c:pt idx="169">
                        <c:v>3.3684509999584407</c:v>
                      </c:pt>
                      <c:pt idx="170">
                        <c:v>3.3989389999769628</c:v>
                      </c:pt>
                      <c:pt idx="171">
                        <c:v>3.4189079999923706</c:v>
                      </c:pt>
                      <c:pt idx="172">
                        <c:v>3.4370099999941885</c:v>
                      </c:pt>
                      <c:pt idx="173">
                        <c:v>3.4592669999692589</c:v>
                      </c:pt>
                      <c:pt idx="174">
                        <c:v>3.4738849999848753</c:v>
                      </c:pt>
                      <c:pt idx="175">
                        <c:v>3.4990659999893978</c:v>
                      </c:pt>
                      <c:pt idx="176">
                        <c:v>3.5199540000176057</c:v>
                      </c:pt>
                      <c:pt idx="177">
                        <c:v>3.5358130000531673</c:v>
                      </c:pt>
                      <c:pt idx="178">
                        <c:v>3.560689999954775</c:v>
                      </c:pt>
                      <c:pt idx="179">
                        <c:v>3.579937000060454</c:v>
                      </c:pt>
                      <c:pt idx="180">
                        <c:v>3.5947300000116229</c:v>
                      </c:pt>
                      <c:pt idx="181">
                        <c:v>3.6156620000256225</c:v>
                      </c:pt>
                      <c:pt idx="182">
                        <c:v>3.6407449999824166</c:v>
                      </c:pt>
                      <c:pt idx="183">
                        <c:v>3.6617049999767914</c:v>
                      </c:pt>
                      <c:pt idx="184">
                        <c:v>3.6759389999788254</c:v>
                      </c:pt>
                      <c:pt idx="185">
                        <c:v>3.7003740000072867</c:v>
                      </c:pt>
                      <c:pt idx="186">
                        <c:v>3.7108030000235885</c:v>
                      </c:pt>
                      <c:pt idx="187">
                        <c:v>3.7396650000009686</c:v>
                      </c:pt>
                      <c:pt idx="188">
                        <c:v>3.7608539999928325</c:v>
                      </c:pt>
                      <c:pt idx="189">
                        <c:v>3.7809330000309274</c:v>
                      </c:pt>
                      <c:pt idx="190">
                        <c:v>3.7928100000135601</c:v>
                      </c:pt>
                      <c:pt idx="191">
                        <c:v>3.816380999982357</c:v>
                      </c:pt>
                      <c:pt idx="192">
                        <c:v>3.8316750000230968</c:v>
                      </c:pt>
                      <c:pt idx="193">
                        <c:v>3.8584699999773875</c:v>
                      </c:pt>
                      <c:pt idx="194">
                        <c:v>3.8765310000162572</c:v>
                      </c:pt>
                      <c:pt idx="195">
                        <c:v>3.9011620000237599</c:v>
                      </c:pt>
                      <c:pt idx="196">
                        <c:v>3.9168259999714792</c:v>
                      </c:pt>
                      <c:pt idx="197">
                        <c:v>3.9338310000021011</c:v>
                      </c:pt>
                      <c:pt idx="198">
                        <c:v>3.9567779999924824</c:v>
                      </c:pt>
                      <c:pt idx="199">
                        <c:v>3.9779159999452531</c:v>
                      </c:pt>
                      <c:pt idx="200">
                        <c:v>3.9979149999562651</c:v>
                      </c:pt>
                      <c:pt idx="201">
                        <c:v>4.0167750000255182</c:v>
                      </c:pt>
                      <c:pt idx="202">
                        <c:v>4.0324310000287369</c:v>
                      </c:pt>
                      <c:pt idx="203">
                        <c:v>4.0609699999913573</c:v>
                      </c:pt>
                      <c:pt idx="204">
                        <c:v>4.0788310000207275</c:v>
                      </c:pt>
                      <c:pt idx="205">
                        <c:v>4.0982830000575632</c:v>
                      </c:pt>
                      <c:pt idx="206">
                        <c:v>4.117435000021942</c:v>
                      </c:pt>
                      <c:pt idx="207">
                        <c:v>4.1376389999641106</c:v>
                      </c:pt>
                      <c:pt idx="208">
                        <c:v>4.1609389999648556</c:v>
                      </c:pt>
                      <c:pt idx="209">
                        <c:v>4.1806189999915659</c:v>
                      </c:pt>
                      <c:pt idx="210">
                        <c:v>4.1918849999783561</c:v>
                      </c:pt>
                      <c:pt idx="211">
                        <c:v>4.2195150000043213</c:v>
                      </c:pt>
                      <c:pt idx="212">
                        <c:v>4.2387109999544919</c:v>
                      </c:pt>
                      <c:pt idx="213">
                        <c:v>4.2538530000019819</c:v>
                      </c:pt>
                      <c:pt idx="214">
                        <c:v>4.2799090000335127</c:v>
                      </c:pt>
                      <c:pt idx="215">
                        <c:v>4.3002130000386387</c:v>
                      </c:pt>
                      <c:pt idx="216">
                        <c:v>4.3188670000527054</c:v>
                      </c:pt>
                      <c:pt idx="217">
                        <c:v>4.3393990000477061</c:v>
                      </c:pt>
                      <c:pt idx="218">
                        <c:v>4.3597229999722913</c:v>
                      </c:pt>
                      <c:pt idx="219">
                        <c:v>4.3796350000193343</c:v>
                      </c:pt>
                      <c:pt idx="220">
                        <c:v>4.4017689999891445</c:v>
                      </c:pt>
                      <c:pt idx="221">
                        <c:v>4.4201459999894723</c:v>
                      </c:pt>
                      <c:pt idx="222">
                        <c:v>4.4409740000264719</c:v>
                      </c:pt>
                      <c:pt idx="223">
                        <c:v>4.4558569999644533</c:v>
                      </c:pt>
                      <c:pt idx="224">
                        <c:v>4.4798370000207797</c:v>
                      </c:pt>
                      <c:pt idx="225">
                        <c:v>4.4971849999856204</c:v>
                      </c:pt>
                      <c:pt idx="226">
                        <c:v>4.5149039999814704</c:v>
                      </c:pt>
                      <c:pt idx="227">
                        <c:v>4.5362479999894276</c:v>
                      </c:pt>
                      <c:pt idx="228">
                        <c:v>4.5607280000112951</c:v>
                      </c:pt>
                      <c:pt idx="229">
                        <c:v>4.5755409999983385</c:v>
                      </c:pt>
                      <c:pt idx="230">
                        <c:v>4.6004220000468194</c:v>
                      </c:pt>
                      <c:pt idx="231">
                        <c:v>4.6171270000049844</c:v>
                      </c:pt>
                      <c:pt idx="232">
                        <c:v>4.6363140000030398</c:v>
                      </c:pt>
                      <c:pt idx="233">
                        <c:v>4.6604839999927208</c:v>
                      </c:pt>
                      <c:pt idx="234">
                        <c:v>4.6805640000384301</c:v>
                      </c:pt>
                      <c:pt idx="235">
                        <c:v>4.6960709999548271</c:v>
                      </c:pt>
                      <c:pt idx="236">
                        <c:v>4.7201290000230074</c:v>
                      </c:pt>
                      <c:pt idx="237">
                        <c:v>4.7367689999518916</c:v>
                      </c:pt>
                      <c:pt idx="238">
                        <c:v>4.7583550000563264</c:v>
                      </c:pt>
                      <c:pt idx="239">
                        <c:v>4.7792350000236183</c:v>
                      </c:pt>
                      <c:pt idx="240">
                        <c:v>4.7965029999613762</c:v>
                      </c:pt>
                      <c:pt idx="241">
                        <c:v>4.8187799999723211</c:v>
                      </c:pt>
                      <c:pt idx="242">
                        <c:v>4.8381079999962822</c:v>
                      </c:pt>
                      <c:pt idx="243">
                        <c:v>4.860850999946706</c:v>
                      </c:pt>
                      <c:pt idx="244">
                        <c:v>4.8770700000459328</c:v>
                      </c:pt>
                      <c:pt idx="245">
                        <c:v>4.8998679999494925</c:v>
                      </c:pt>
                      <c:pt idx="246">
                        <c:v>4.9182550000259653</c:v>
                      </c:pt>
                      <c:pt idx="247">
                        <c:v>4.9375709999585524</c:v>
                      </c:pt>
                      <c:pt idx="248">
                        <c:v>4.9575810000533238</c:v>
                      </c:pt>
                      <c:pt idx="249">
                        <c:v>4.9739599999738857</c:v>
                      </c:pt>
                      <c:pt idx="250">
                        <c:v>4.9985830000368878</c:v>
                      </c:pt>
                      <c:pt idx="251">
                        <c:v>5.020498999976553</c:v>
                      </c:pt>
                      <c:pt idx="252">
                        <c:v>5.0387859999900684</c:v>
                      </c:pt>
                      <c:pt idx="253">
                        <c:v>5.0586830000393093</c:v>
                      </c:pt>
                      <c:pt idx="254">
                        <c:v>5.0803170000435784</c:v>
                      </c:pt>
                      <c:pt idx="255">
                        <c:v>5.1003529999870807</c:v>
                      </c:pt>
                      <c:pt idx="256">
                        <c:v>5.1097049999516457</c:v>
                      </c:pt>
                      <c:pt idx="257">
                        <c:v>5.1333990000421181</c:v>
                      </c:pt>
                      <c:pt idx="258">
                        <c:v>5.1597980000078678</c:v>
                      </c:pt>
                      <c:pt idx="259">
                        <c:v>5.1796839999733493</c:v>
                      </c:pt>
                      <c:pt idx="260">
                        <c:v>5.1941120000556111</c:v>
                      </c:pt>
                      <c:pt idx="261">
                        <c:v>5.2189899999648333</c:v>
                      </c:pt>
                      <c:pt idx="262">
                        <c:v>5.239471000037156</c:v>
                      </c:pt>
                      <c:pt idx="263">
                        <c:v>5.2566489999881014</c:v>
                      </c:pt>
                      <c:pt idx="264">
                        <c:v>5.2799009999725968</c:v>
                      </c:pt>
                      <c:pt idx="265">
                        <c:v>5.2993809999898076</c:v>
                      </c:pt>
                      <c:pt idx="266">
                        <c:v>5.3168880000011995</c:v>
                      </c:pt>
                      <c:pt idx="267">
                        <c:v>5.3407260000240058</c:v>
                      </c:pt>
                      <c:pt idx="268">
                        <c:v>5.3601849999977276</c:v>
                      </c:pt>
                      <c:pt idx="269">
                        <c:v>5.3801209999946877</c:v>
                      </c:pt>
                      <c:pt idx="270">
                        <c:v>5.3987389999674633</c:v>
                      </c:pt>
                      <c:pt idx="271">
                        <c:v>5.4152930000564083</c:v>
                      </c:pt>
                      <c:pt idx="272">
                        <c:v>5.4407460000365973</c:v>
                      </c:pt>
                      <c:pt idx="273">
                        <c:v>5.4509710000129417</c:v>
                      </c:pt>
                      <c:pt idx="274">
                        <c:v>5.4810650000581518</c:v>
                      </c:pt>
                      <c:pt idx="275">
                        <c:v>5.4984560000011697</c:v>
                      </c:pt>
                      <c:pt idx="276">
                        <c:v>5.5163669999456033</c:v>
                      </c:pt>
                      <c:pt idx="277">
                        <c:v>5.5392909999936819</c:v>
                      </c:pt>
                      <c:pt idx="278">
                        <c:v>5.5568440000060946</c:v>
                      </c:pt>
                      <c:pt idx="279">
                        <c:v>5.573441999964416</c:v>
                      </c:pt>
                      <c:pt idx="280">
                        <c:v>5.600021000020206</c:v>
                      </c:pt>
                      <c:pt idx="281">
                        <c:v>5.6167040000436828</c:v>
                      </c:pt>
                      <c:pt idx="282">
                        <c:v>5.6382679999805987</c:v>
                      </c:pt>
                      <c:pt idx="283">
                        <c:v>5.6593009999487549</c:v>
                      </c:pt>
                      <c:pt idx="284">
                        <c:v>5.6794579999987036</c:v>
                      </c:pt>
                      <c:pt idx="285">
                        <c:v>5.6976209999993443</c:v>
                      </c:pt>
                      <c:pt idx="286">
                        <c:v>5.7127790000522509</c:v>
                      </c:pt>
                      <c:pt idx="287">
                        <c:v>5.7399809999624267</c:v>
                      </c:pt>
                      <c:pt idx="288">
                        <c:v>5.7601349999895319</c:v>
                      </c:pt>
                      <c:pt idx="289">
                        <c:v>5.7777220000280067</c:v>
                      </c:pt>
                      <c:pt idx="290">
                        <c:v>5.7992360000498593</c:v>
                      </c:pt>
                      <c:pt idx="291">
                        <c:v>5.8124590000370517</c:v>
                      </c:pt>
                      <c:pt idx="292">
                        <c:v>5.8373889999929816</c:v>
                      </c:pt>
                      <c:pt idx="293">
                        <c:v>5.8574700000463054</c:v>
                      </c:pt>
                      <c:pt idx="294">
                        <c:v>5.8795029999455437</c:v>
                      </c:pt>
                      <c:pt idx="295">
                        <c:v>5.8999240000266582</c:v>
                      </c:pt>
                      <c:pt idx="296">
                        <c:v>5.9179820000426844</c:v>
                      </c:pt>
                      <c:pt idx="297">
                        <c:v>5.9385479999473318</c:v>
                      </c:pt>
                      <c:pt idx="298">
                        <c:v>5.9598919999552891</c:v>
                      </c:pt>
                      <c:pt idx="299">
                        <c:v>5.9781189999775961</c:v>
                      </c:pt>
                      <c:pt idx="300">
                        <c:v>5.9979550000280142</c:v>
                      </c:pt>
                      <c:pt idx="301">
                        <c:v>6.0156369999749586</c:v>
                      </c:pt>
                      <c:pt idx="302">
                        <c:v>6.0387750000227243</c:v>
                      </c:pt>
                      <c:pt idx="303">
                        <c:v>6.0593309999676421</c:v>
                      </c:pt>
                      <c:pt idx="304">
                        <c:v>6.0795530000468716</c:v>
                      </c:pt>
                      <c:pt idx="305">
                        <c:v>6.1007570000365376</c:v>
                      </c:pt>
                      <c:pt idx="306">
                        <c:v>6.1151890000328422</c:v>
                      </c:pt>
                      <c:pt idx="307">
                        <c:v>6.1361190000316128</c:v>
                      </c:pt>
                      <c:pt idx="308">
                        <c:v>6.1547060000011697</c:v>
                      </c:pt>
                      <c:pt idx="309">
                        <c:v>6.1809420000063255</c:v>
                      </c:pt>
                      <c:pt idx="310">
                        <c:v>6.200453000026755</c:v>
                      </c:pt>
                      <c:pt idx="311">
                        <c:v>6.2197689999593422</c:v>
                      </c:pt>
                      <c:pt idx="312">
                        <c:v>6.2349519999697804</c:v>
                      </c:pt>
                      <c:pt idx="313">
                        <c:v>6.2507710000500083</c:v>
                      </c:pt>
                      <c:pt idx="314">
                        <c:v>6.2799880000529811</c:v>
                      </c:pt>
                      <c:pt idx="315">
                        <c:v>6.2969730000477284</c:v>
                      </c:pt>
                      <c:pt idx="316">
                        <c:v>6.3155729999998584</c:v>
                      </c:pt>
                      <c:pt idx="317">
                        <c:v>6.3354599999729544</c:v>
                      </c:pt>
                      <c:pt idx="318">
                        <c:v>6.3610340000595897</c:v>
                      </c:pt>
                      <c:pt idx="319">
                        <c:v>6.3804719999898225</c:v>
                      </c:pt>
                      <c:pt idx="320">
                        <c:v>6.4010420000413433</c:v>
                      </c:pt>
                      <c:pt idx="321">
                        <c:v>6.42107899999246</c:v>
                      </c:pt>
                      <c:pt idx="322">
                        <c:v>6.4373700000578538</c:v>
                      </c:pt>
                      <c:pt idx="323">
                        <c:v>6.4567970000207424</c:v>
                      </c:pt>
                      <c:pt idx="324">
                        <c:v>6.4771559999790043</c:v>
                      </c:pt>
                      <c:pt idx="325">
                        <c:v>6.4933050000108778</c:v>
                      </c:pt>
                      <c:pt idx="326">
                        <c:v>6.5176910000154749</c:v>
                      </c:pt>
                      <c:pt idx="327">
                        <c:v>6.5365839999867603</c:v>
                      </c:pt>
                      <c:pt idx="328">
                        <c:v>6.5573830000357702</c:v>
                      </c:pt>
                      <c:pt idx="329">
                        <c:v>6.5778799999970943</c:v>
                      </c:pt>
                      <c:pt idx="330">
                        <c:v>6.5993220000527799</c:v>
                      </c:pt>
                      <c:pt idx="331">
                        <c:v>6.6187879999633878</c:v>
                      </c:pt>
                      <c:pt idx="332">
                        <c:v>6.6401580000529066</c:v>
                      </c:pt>
                      <c:pt idx="333">
                        <c:v>6.6578679999802262</c:v>
                      </c:pt>
                      <c:pt idx="334">
                        <c:v>6.679046000004746</c:v>
                      </c:pt>
                      <c:pt idx="335">
                        <c:v>6.6974209999898449</c:v>
                      </c:pt>
                      <c:pt idx="336">
                        <c:v>6.7192130000330508</c:v>
                      </c:pt>
                      <c:pt idx="337">
                        <c:v>6.7390809999778867</c:v>
                      </c:pt>
                      <c:pt idx="338">
                        <c:v>6.7588580000447109</c:v>
                      </c:pt>
                      <c:pt idx="339">
                        <c:v>6.7783060000510886</c:v>
                      </c:pt>
                      <c:pt idx="340">
                        <c:v>6.8008909999625757</c:v>
                      </c:pt>
                      <c:pt idx="341">
                        <c:v>6.8132469999836758</c:v>
                      </c:pt>
                      <c:pt idx="342">
                        <c:v>6.8337850000243634</c:v>
                      </c:pt>
                      <c:pt idx="343">
                        <c:v>6.8565670000389218</c:v>
                      </c:pt>
                      <c:pt idx="344">
                        <c:v>6.8832979999715462</c:v>
                      </c:pt>
                      <c:pt idx="345">
                        <c:v>6.8969959999667481</c:v>
                      </c:pt>
                      <c:pt idx="346">
                        <c:v>6.9180369999958202</c:v>
                      </c:pt>
                      <c:pt idx="347">
                        <c:v>6.9392089999746531</c:v>
                      </c:pt>
                      <c:pt idx="348">
                        <c:v>6.9594470000592992</c:v>
                      </c:pt>
                      <c:pt idx="349">
                        <c:v>6.9790430000284687</c:v>
                      </c:pt>
                      <c:pt idx="350">
                        <c:v>6.9976709999609739</c:v>
                      </c:pt>
                      <c:pt idx="351">
                        <c:v>7.0195610000519082</c:v>
                      </c:pt>
                      <c:pt idx="352">
                        <c:v>7.0393919999478385</c:v>
                      </c:pt>
                      <c:pt idx="353">
                        <c:v>7.0502090000081807</c:v>
                      </c:pt>
                      <c:pt idx="354">
                        <c:v>7.0795399999478832</c:v>
                      </c:pt>
                      <c:pt idx="355">
                        <c:v>7.0999120000051335</c:v>
                      </c:pt>
                      <c:pt idx="356">
                        <c:v>7.1177560000214726</c:v>
                      </c:pt>
                      <c:pt idx="357">
                        <c:v>7.1405690000392497</c:v>
                      </c:pt>
                      <c:pt idx="358">
                        <c:v>7.1560270000481978</c:v>
                      </c:pt>
                      <c:pt idx="359">
                        <c:v>7.1759280000114813</c:v>
                      </c:pt>
                      <c:pt idx="360">
                        <c:v>7.1992160000372678</c:v>
                      </c:pt>
                      <c:pt idx="361">
                        <c:v>7.2153410000028089</c:v>
                      </c:pt>
                      <c:pt idx="362">
                        <c:v>7.2405819999985397</c:v>
                      </c:pt>
                      <c:pt idx="363">
                        <c:v>7.2567500000586733</c:v>
                      </c:pt>
                      <c:pt idx="364">
                        <c:v>7.2824239999754354</c:v>
                      </c:pt>
                      <c:pt idx="365">
                        <c:v>7.2965150000527501</c:v>
                      </c:pt>
                      <c:pt idx="366">
                        <c:v>7.3208909999812022</c:v>
                      </c:pt>
                      <c:pt idx="367">
                        <c:v>7.3357710000127554</c:v>
                      </c:pt>
                      <c:pt idx="368">
                        <c:v>7.3521279999986291</c:v>
                      </c:pt>
                      <c:pt idx="369">
                        <c:v>7.3783330000005662</c:v>
                      </c:pt>
                      <c:pt idx="370">
                        <c:v>7.396870999946259</c:v>
                      </c:pt>
                      <c:pt idx="371">
                        <c:v>7.4204690000042319</c:v>
                      </c:pt>
                      <c:pt idx="372">
                        <c:v>7.4365759999491274</c:v>
                      </c:pt>
                      <c:pt idx="373">
                        <c:v>7.4569469999987632</c:v>
                      </c:pt>
                      <c:pt idx="374">
                        <c:v>7.480995999998413</c:v>
                      </c:pt>
                      <c:pt idx="375">
                        <c:v>7.4981279999483377</c:v>
                      </c:pt>
                      <c:pt idx="376">
                        <c:v>7.5166810000082478</c:v>
                      </c:pt>
                      <c:pt idx="377">
                        <c:v>7.5380819999845698</c:v>
                      </c:pt>
                      <c:pt idx="378">
                        <c:v>7.5604440000606701</c:v>
                      </c:pt>
                      <c:pt idx="379">
                        <c:v>7.577424000017345</c:v>
                      </c:pt>
                      <c:pt idx="380">
                        <c:v>7.5974029999924824</c:v>
                      </c:pt>
                      <c:pt idx="381">
                        <c:v>7.618030000012368</c:v>
                      </c:pt>
                      <c:pt idx="382">
                        <c:v>7.6398220000555739</c:v>
                      </c:pt>
                      <c:pt idx="383">
                        <c:v>7.6593720000237226</c:v>
                      </c:pt>
                      <c:pt idx="384">
                        <c:v>7.6802479999605566</c:v>
                      </c:pt>
                      <c:pt idx="385">
                        <c:v>7.6985270000295714</c:v>
                      </c:pt>
                      <c:pt idx="386">
                        <c:v>7.7202119999565184</c:v>
                      </c:pt>
                      <c:pt idx="387">
                        <c:v>7.736648999969475</c:v>
                      </c:pt>
                      <c:pt idx="388">
                        <c:v>7.753599000046961</c:v>
                      </c:pt>
                      <c:pt idx="389">
                        <c:v>7.7812139999587089</c:v>
                      </c:pt>
                      <c:pt idx="390">
                        <c:v>7.7996030000504106</c:v>
                      </c:pt>
                      <c:pt idx="391">
                        <c:v>7.8198789999587461</c:v>
                      </c:pt>
                      <c:pt idx="392">
                        <c:v>7.8341840000357479</c:v>
                      </c:pt>
                      <c:pt idx="393">
                        <c:v>7.8592339999740943</c:v>
                      </c:pt>
                      <c:pt idx="394">
                        <c:v>7.8805690000299364</c:v>
                      </c:pt>
                      <c:pt idx="395">
                        <c:v>7.9004839999834076</c:v>
                      </c:pt>
                      <c:pt idx="396">
                        <c:v>7.919376999954693</c:v>
                      </c:pt>
                      <c:pt idx="397">
                        <c:v>7.9397520000347868</c:v>
                      </c:pt>
                      <c:pt idx="398">
                        <c:v>7.9580640000058338</c:v>
                      </c:pt>
                      <c:pt idx="399">
                        <c:v>7.9751369999721646</c:v>
                      </c:pt>
                      <c:pt idx="400">
                        <c:v>7.9994599999627098</c:v>
                      </c:pt>
                      <c:pt idx="401">
                        <c:v>8.0199090000241995</c:v>
                      </c:pt>
                      <c:pt idx="402">
                        <c:v>8.0406070000026375</c:v>
                      </c:pt>
                      <c:pt idx="403">
                        <c:v>8.0615299999481067</c:v>
                      </c:pt>
                      <c:pt idx="404">
                        <c:v>8.0777839999645948</c:v>
                      </c:pt>
                      <c:pt idx="405">
                        <c:v>8.098225999972783</c:v>
                      </c:pt>
                      <c:pt idx="406">
                        <c:v>8.1155159999616444</c:v>
                      </c:pt>
                      <c:pt idx="407">
                        <c:v>8.1409680000506341</c:v>
                      </c:pt>
                      <c:pt idx="408">
                        <c:v>8.1584980000043288</c:v>
                      </c:pt>
                      <c:pt idx="409">
                        <c:v>8.1808179999934509</c:v>
                      </c:pt>
                      <c:pt idx="410">
                        <c:v>8.1966209999518469</c:v>
                      </c:pt>
                      <c:pt idx="411">
                        <c:v>8.2160989999538288</c:v>
                      </c:pt>
                      <c:pt idx="412">
                        <c:v>8.238855000003241</c:v>
                      </c:pt>
                      <c:pt idx="413">
                        <c:v>8.2574859999585897</c:v>
                      </c:pt>
                      <c:pt idx="414">
                        <c:v>8.2775039999978617</c:v>
                      </c:pt>
                      <c:pt idx="415">
                        <c:v>8.2980400000233203</c:v>
                      </c:pt>
                      <c:pt idx="416">
                        <c:v>8.3172110000159591</c:v>
                      </c:pt>
                      <c:pt idx="417">
                        <c:v>8.340059999958612</c:v>
                      </c:pt>
                      <c:pt idx="418">
                        <c:v>8.3574500000104308</c:v>
                      </c:pt>
                      <c:pt idx="419">
                        <c:v>8.37621300003957</c:v>
                      </c:pt>
                      <c:pt idx="420">
                        <c:v>8.3990550000453368</c:v>
                      </c:pt>
                      <c:pt idx="421">
                        <c:v>8.4175340000074357</c:v>
                      </c:pt>
                      <c:pt idx="422">
                        <c:v>8.4379839999601245</c:v>
                      </c:pt>
                      <c:pt idx="423">
                        <c:v>8.4603679999709129</c:v>
                      </c:pt>
                      <c:pt idx="424">
                        <c:v>8.479719000053592</c:v>
                      </c:pt>
                      <c:pt idx="425">
                        <c:v>8.5004819999448955</c:v>
                      </c:pt>
                      <c:pt idx="426">
                        <c:v>8.5196310000028461</c:v>
                      </c:pt>
                      <c:pt idx="427">
                        <c:v>8.533943000016734</c:v>
                      </c:pt>
                      <c:pt idx="428">
                        <c:v>8.5603780000237748</c:v>
                      </c:pt>
                      <c:pt idx="429">
                        <c:v>8.578235000022687</c:v>
                      </c:pt>
                      <c:pt idx="430">
                        <c:v>8.5990890000248328</c:v>
                      </c:pt>
                      <c:pt idx="431">
                        <c:v>8.6184839999768883</c:v>
                      </c:pt>
                      <c:pt idx="432">
                        <c:v>8.63903299998492</c:v>
                      </c:pt>
                      <c:pt idx="433">
                        <c:v>8.6596999999601394</c:v>
                      </c:pt>
                      <c:pt idx="434">
                        <c:v>8.680547000025399</c:v>
                      </c:pt>
                      <c:pt idx="435">
                        <c:v>8.6991060000145808</c:v>
                      </c:pt>
                      <c:pt idx="436">
                        <c:v>8.7199509999481961</c:v>
                      </c:pt>
                      <c:pt idx="437">
                        <c:v>8.7393050000537187</c:v>
                      </c:pt>
                      <c:pt idx="438">
                        <c:v>8.7594459999818355</c:v>
                      </c:pt>
                      <c:pt idx="439">
                        <c:v>8.7795390000101179</c:v>
                      </c:pt>
                      <c:pt idx="440">
                        <c:v>8.8006270000478253</c:v>
                      </c:pt>
                      <c:pt idx="441">
                        <c:v>8.8213789999717847</c:v>
                      </c:pt>
                      <c:pt idx="442">
                        <c:v>8.8396039999788627</c:v>
                      </c:pt>
                      <c:pt idx="443">
                        <c:v>8.8607130000600591</c:v>
                      </c:pt>
                      <c:pt idx="444">
                        <c:v>8.87579600000754</c:v>
                      </c:pt>
                      <c:pt idx="445">
                        <c:v>8.8961089999647811</c:v>
                      </c:pt>
                      <c:pt idx="446">
                        <c:v>8.9201990000437945</c:v>
                      </c:pt>
                      <c:pt idx="447">
                        <c:v>8.9365750000579283</c:v>
                      </c:pt>
                      <c:pt idx="448">
                        <c:v>8.9632879999699071</c:v>
                      </c:pt>
                      <c:pt idx="449">
                        <c:v>8.980582999996841</c:v>
                      </c:pt>
                      <c:pt idx="450">
                        <c:v>9.0007060000207275</c:v>
                      </c:pt>
                      <c:pt idx="451">
                        <c:v>9.0176869999850169</c:v>
                      </c:pt>
                      <c:pt idx="452">
                        <c:v>9.0407750000013039</c:v>
                      </c:pt>
                      <c:pt idx="453">
                        <c:v>9.0583900000201538</c:v>
                      </c:pt>
                      <c:pt idx="454">
                        <c:v>9.0776060000061989</c:v>
                      </c:pt>
                      <c:pt idx="455">
                        <c:v>9.0970710000256076</c:v>
                      </c:pt>
                      <c:pt idx="456">
                        <c:v>9.1199849999975413</c:v>
                      </c:pt>
                      <c:pt idx="457">
                        <c:v>9.1255959999980405</c:v>
                      </c:pt>
                      <c:pt idx="458">
                        <c:v>9.159233000013046</c:v>
                      </c:pt>
                      <c:pt idx="459">
                        <c:v>9.1816790000302717</c:v>
                      </c:pt>
                      <c:pt idx="460">
                        <c:v>9.1966470000334084</c:v>
                      </c:pt>
                      <c:pt idx="461">
                        <c:v>9.2181949999649078</c:v>
                      </c:pt>
                      <c:pt idx="462">
                        <c:v>9.2368290000595152</c:v>
                      </c:pt>
                      <c:pt idx="463">
                        <c:v>9.2570800000103191</c:v>
                      </c:pt>
                      <c:pt idx="464">
                        <c:v>9.2808590000495315</c:v>
                      </c:pt>
                      <c:pt idx="465">
                        <c:v>9.2985030000563711</c:v>
                      </c:pt>
                      <c:pt idx="466">
                        <c:v>9.3194000000366941</c:v>
                      </c:pt>
                      <c:pt idx="467">
                        <c:v>9.3404840000439435</c:v>
                      </c:pt>
                      <c:pt idx="468">
                        <c:v>9.3573140000225976</c:v>
                      </c:pt>
                      <c:pt idx="469">
                        <c:v>9.3796180000063032</c:v>
                      </c:pt>
                      <c:pt idx="470">
                        <c:v>9.3993270000210032</c:v>
                      </c:pt>
                      <c:pt idx="471">
                        <c:v>9.4204100000206381</c:v>
                      </c:pt>
                      <c:pt idx="472">
                        <c:v>9.4395129999611527</c:v>
                      </c:pt>
                      <c:pt idx="473">
                        <c:v>9.4620819999836385</c:v>
                      </c:pt>
                      <c:pt idx="474">
                        <c:v>9.4798090000404045</c:v>
                      </c:pt>
                      <c:pt idx="475">
                        <c:v>9.500603000051342</c:v>
                      </c:pt>
                      <c:pt idx="476">
                        <c:v>9.5165890000062063</c:v>
                      </c:pt>
                      <c:pt idx="477">
                        <c:v>9.5385089999763295</c:v>
                      </c:pt>
                      <c:pt idx="478">
                        <c:v>9.5598920000484213</c:v>
                      </c:pt>
                      <c:pt idx="479">
                        <c:v>9.5771510000340641</c:v>
                      </c:pt>
                      <c:pt idx="480">
                        <c:v>9.5990870000096038</c:v>
                      </c:pt>
                      <c:pt idx="481">
                        <c:v>9.619107999955304</c:v>
                      </c:pt>
                      <c:pt idx="482">
                        <c:v>9.6445979999843985</c:v>
                      </c:pt>
                      <c:pt idx="483">
                        <c:v>9.6600570000009611</c:v>
                      </c:pt>
                      <c:pt idx="484">
                        <c:v>9.6796590000158176</c:v>
                      </c:pt>
                      <c:pt idx="485">
                        <c:v>9.700520999962464</c:v>
                      </c:pt>
                      <c:pt idx="486">
                        <c:v>9.7155359999742359</c:v>
                      </c:pt>
                      <c:pt idx="487">
                        <c:v>9.7402770000044256</c:v>
                      </c:pt>
                      <c:pt idx="488">
                        <c:v>9.7500330000184476</c:v>
                      </c:pt>
                      <c:pt idx="489">
                        <c:v>9.7760130000533536</c:v>
                      </c:pt>
                      <c:pt idx="490">
                        <c:v>9.7952270000241697</c:v>
                      </c:pt>
                      <c:pt idx="491">
                        <c:v>9.8152919999556616</c:v>
                      </c:pt>
                      <c:pt idx="492">
                        <c:v>9.8409669999964535</c:v>
                      </c:pt>
                      <c:pt idx="493">
                        <c:v>9.8566629999550059</c:v>
                      </c:pt>
                      <c:pt idx="494">
                        <c:v>9.8814009999623522</c:v>
                      </c:pt>
                      <c:pt idx="495">
                        <c:v>9.8957540000556037</c:v>
                      </c:pt>
                      <c:pt idx="496">
                        <c:v>9.9200910000363365</c:v>
                      </c:pt>
                      <c:pt idx="497">
                        <c:v>9.9365870000328869</c:v>
                      </c:pt>
                      <c:pt idx="498">
                        <c:v>9.9577740000095218</c:v>
                      </c:pt>
                      <c:pt idx="499">
                        <c:v>9.977292999974452</c:v>
                      </c:pt>
                      <c:pt idx="500">
                        <c:v>9.9994579999474809</c:v>
                      </c:pt>
                      <c:pt idx="501">
                        <c:v>10.01670399995055</c:v>
                      </c:pt>
                      <c:pt idx="502">
                        <c:v>10.039923000033014</c:v>
                      </c:pt>
                      <c:pt idx="503">
                        <c:v>10.060375000000931</c:v>
                      </c:pt>
                      <c:pt idx="504">
                        <c:v>10.077722999965772</c:v>
                      </c:pt>
                      <c:pt idx="505">
                        <c:v>10.097316000028513</c:v>
                      </c:pt>
                      <c:pt idx="506">
                        <c:v>10.119221000000834</c:v>
                      </c:pt>
                      <c:pt idx="507">
                        <c:v>10.137963999994099</c:v>
                      </c:pt>
                      <c:pt idx="508">
                        <c:v>10.157314999960363</c:v>
                      </c:pt>
                      <c:pt idx="509">
                        <c:v>10.174873000010848</c:v>
                      </c:pt>
                      <c:pt idx="510">
                        <c:v>10.199563000001945</c:v>
                      </c:pt>
                      <c:pt idx="511">
                        <c:v>10.219870000029914</c:v>
                      </c:pt>
                      <c:pt idx="512">
                        <c:v>10.239966999972239</c:v>
                      </c:pt>
                      <c:pt idx="513">
                        <c:v>10.259353999979794</c:v>
                      </c:pt>
                      <c:pt idx="514">
                        <c:v>10.278371999971569</c:v>
                      </c:pt>
                      <c:pt idx="515">
                        <c:v>10.298110999981873</c:v>
                      </c:pt>
                      <c:pt idx="516">
                        <c:v>10.313628999982029</c:v>
                      </c:pt>
                      <c:pt idx="517">
                        <c:v>10.339198000030592</c:v>
                      </c:pt>
                      <c:pt idx="518">
                        <c:v>10.358756999950856</c:v>
                      </c:pt>
                      <c:pt idx="519">
                        <c:v>10.378777000005357</c:v>
                      </c:pt>
                      <c:pt idx="520">
                        <c:v>10.390427000005729</c:v>
                      </c:pt>
                      <c:pt idx="521">
                        <c:v>10.420910999993794</c:v>
                      </c:pt>
                      <c:pt idx="522">
                        <c:v>10.439847000059672</c:v>
                      </c:pt>
                      <c:pt idx="523">
                        <c:v>10.459666999988258</c:v>
                      </c:pt>
                      <c:pt idx="524">
                        <c:v>10.476400000043213</c:v>
                      </c:pt>
                      <c:pt idx="525">
                        <c:v>10.498046000022441</c:v>
                      </c:pt>
                      <c:pt idx="526">
                        <c:v>10.51925500005018</c:v>
                      </c:pt>
                      <c:pt idx="527">
                        <c:v>10.534388000029139</c:v>
                      </c:pt>
                      <c:pt idx="528">
                        <c:v>10.559767000027932</c:v>
                      </c:pt>
                      <c:pt idx="529">
                        <c:v>10.579802999971434</c:v>
                      </c:pt>
                      <c:pt idx="530">
                        <c:v>10.599821000010706</c:v>
                      </c:pt>
                      <c:pt idx="531">
                        <c:v>10.620945999980904</c:v>
                      </c:pt>
                      <c:pt idx="532">
                        <c:v>10.636505999951623</c:v>
                      </c:pt>
                      <c:pt idx="533">
                        <c:v>10.660448999959044</c:v>
                      </c:pt>
                      <c:pt idx="534">
                        <c:v>10.680596000049263</c:v>
                      </c:pt>
                      <c:pt idx="535">
                        <c:v>10.695705999969505</c:v>
                      </c:pt>
                      <c:pt idx="536">
                        <c:v>10.716191999963485</c:v>
                      </c:pt>
                      <c:pt idx="537">
                        <c:v>10.737490999978036</c:v>
                      </c:pt>
                      <c:pt idx="538">
                        <c:v>10.760299999965355</c:v>
                      </c:pt>
                      <c:pt idx="539">
                        <c:v>10.775747000006959</c:v>
                      </c:pt>
                      <c:pt idx="540">
                        <c:v>10.796753000002354</c:v>
                      </c:pt>
                      <c:pt idx="541">
                        <c:v>10.817721999948844</c:v>
                      </c:pt>
                      <c:pt idx="542">
                        <c:v>10.839033000054769</c:v>
                      </c:pt>
                      <c:pt idx="543">
                        <c:v>10.856748000020161</c:v>
                      </c:pt>
                      <c:pt idx="544">
                        <c:v>10.875146999955177</c:v>
                      </c:pt>
                      <c:pt idx="545">
                        <c:v>10.898378000012599</c:v>
                      </c:pt>
                      <c:pt idx="546">
                        <c:v>10.913577000028454</c:v>
                      </c:pt>
                      <c:pt idx="547">
                        <c:v>10.938708000001498</c:v>
                      </c:pt>
                      <c:pt idx="548">
                        <c:v>10.957601999980398</c:v>
                      </c:pt>
                      <c:pt idx="549">
                        <c:v>10.977610999951139</c:v>
                      </c:pt>
                      <c:pt idx="550">
                        <c:v>10.997009000042453</c:v>
                      </c:pt>
                      <c:pt idx="551">
                        <c:v>11.019544000038877</c:v>
                      </c:pt>
                      <c:pt idx="552">
                        <c:v>11.039498000056483</c:v>
                      </c:pt>
                      <c:pt idx="553">
                        <c:v>11.06112700002268</c:v>
                      </c:pt>
                      <c:pt idx="554">
                        <c:v>11.079026999999769</c:v>
                      </c:pt>
                      <c:pt idx="555">
                        <c:v>11.099615999963135</c:v>
                      </c:pt>
                      <c:pt idx="556">
                        <c:v>11.117971000028774</c:v>
                      </c:pt>
                      <c:pt idx="557">
                        <c:v>11.1394020000007</c:v>
                      </c:pt>
                      <c:pt idx="558">
                        <c:v>11.159804000053555</c:v>
                      </c:pt>
                      <c:pt idx="559">
                        <c:v>11.178700000047684</c:v>
                      </c:pt>
                      <c:pt idx="560">
                        <c:v>11.198260999983177</c:v>
                      </c:pt>
                      <c:pt idx="561">
                        <c:v>11.218693000031635</c:v>
                      </c:pt>
                      <c:pt idx="562">
                        <c:v>11.240330000058748</c:v>
                      </c:pt>
                      <c:pt idx="563">
                        <c:v>11.259034999995492</c:v>
                      </c:pt>
                      <c:pt idx="564">
                        <c:v>11.27877700002864</c:v>
                      </c:pt>
                      <c:pt idx="565">
                        <c:v>11.300688000046648</c:v>
                      </c:pt>
                      <c:pt idx="566">
                        <c:v>11.319882999989204</c:v>
                      </c:pt>
                      <c:pt idx="567">
                        <c:v>11.339454000000842</c:v>
                      </c:pt>
                      <c:pt idx="568">
                        <c:v>11.35428700002376</c:v>
                      </c:pt>
                      <c:pt idx="569">
                        <c:v>11.378375999978743</c:v>
                      </c:pt>
                      <c:pt idx="570">
                        <c:v>11.396765999961644</c:v>
                      </c:pt>
                      <c:pt idx="571">
                        <c:v>11.419754000031389</c:v>
                      </c:pt>
                      <c:pt idx="572">
                        <c:v>11.439342000056058</c:v>
                      </c:pt>
                      <c:pt idx="573">
                        <c:v>11.456150999991223</c:v>
                      </c:pt>
                      <c:pt idx="574">
                        <c:v>11.479697000002488</c:v>
                      </c:pt>
                      <c:pt idx="575">
                        <c:v>11.50039800000377</c:v>
                      </c:pt>
                      <c:pt idx="576">
                        <c:v>11.515598000027239</c:v>
                      </c:pt>
                      <c:pt idx="577">
                        <c:v>11.540806000004523</c:v>
                      </c:pt>
                      <c:pt idx="578">
                        <c:v>11.556087999953888</c:v>
                      </c:pt>
                      <c:pt idx="579">
                        <c:v>11.577864999999292</c:v>
                      </c:pt>
                      <c:pt idx="580">
                        <c:v>11.601599000045098</c:v>
                      </c:pt>
                      <c:pt idx="581">
                        <c:v>11.616522999946028</c:v>
                      </c:pt>
                      <c:pt idx="582">
                        <c:v>11.640698999981396</c:v>
                      </c:pt>
                      <c:pt idx="583">
                        <c:v>11.661321999970824</c:v>
                      </c:pt>
                      <c:pt idx="584">
                        <c:v>11.676427999977022</c:v>
                      </c:pt>
                      <c:pt idx="585">
                        <c:v>11.697061000042595</c:v>
                      </c:pt>
                      <c:pt idx="586">
                        <c:v>11.718111000023782</c:v>
                      </c:pt>
                      <c:pt idx="587">
                        <c:v>11.736631999956444</c:v>
                      </c:pt>
                      <c:pt idx="588">
                        <c:v>11.756826999946497</c:v>
                      </c:pt>
                      <c:pt idx="589">
                        <c:v>11.778974000015296</c:v>
                      </c:pt>
                      <c:pt idx="590">
                        <c:v>11.797372000059113</c:v>
                      </c:pt>
                      <c:pt idx="591">
                        <c:v>11.81868799997028</c:v>
                      </c:pt>
                      <c:pt idx="592">
                        <c:v>11.838071999954991</c:v>
                      </c:pt>
                      <c:pt idx="593">
                        <c:v>11.857008000020869</c:v>
                      </c:pt>
                      <c:pt idx="594">
                        <c:v>11.877687999978662</c:v>
                      </c:pt>
                      <c:pt idx="595">
                        <c:v>11.897439999971539</c:v>
                      </c:pt>
                      <c:pt idx="596">
                        <c:v>11.916213999968022</c:v>
                      </c:pt>
                      <c:pt idx="597">
                        <c:v>11.937914000009187</c:v>
                      </c:pt>
                      <c:pt idx="598">
                        <c:v>11.959724999964237</c:v>
                      </c:pt>
                      <c:pt idx="599">
                        <c:v>11.974500000011176</c:v>
                      </c:pt>
                      <c:pt idx="600">
                        <c:v>11.99824800004717</c:v>
                      </c:pt>
                      <c:pt idx="601">
                        <c:v>12.020645000040531</c:v>
                      </c:pt>
                      <c:pt idx="602">
                        <c:v>12.043259999947622</c:v>
                      </c:pt>
                      <c:pt idx="603">
                        <c:v>12.05533700005617</c:v>
                      </c:pt>
                      <c:pt idx="604">
                        <c:v>12.07939400000032</c:v>
                      </c:pt>
                      <c:pt idx="605">
                        <c:v>12.098935000016354</c:v>
                      </c:pt>
                      <c:pt idx="606">
                        <c:v>12.119303000043146</c:v>
                      </c:pt>
                      <c:pt idx="607">
                        <c:v>12.139199999975972</c:v>
                      </c:pt>
                      <c:pt idx="608">
                        <c:v>12.1603340000147</c:v>
                      </c:pt>
                      <c:pt idx="609">
                        <c:v>12.174230000004172</c:v>
                      </c:pt>
                      <c:pt idx="610">
                        <c:v>12.198280000011437</c:v>
                      </c:pt>
                      <c:pt idx="611">
                        <c:v>12.207722999970429</c:v>
                      </c:pt>
                      <c:pt idx="612">
                        <c:v>13.22004799998831</c:v>
                      </c:pt>
                      <c:pt idx="613">
                        <c:v>13.24011699995026</c:v>
                      </c:pt>
                      <c:pt idx="614">
                        <c:v>13.257121999980882</c:v>
                      </c:pt>
                      <c:pt idx="615">
                        <c:v>13.275652999989688</c:v>
                      </c:pt>
                      <c:pt idx="616">
                        <c:v>13.298133000032976</c:v>
                      </c:pt>
                      <c:pt idx="617">
                        <c:v>13.319132999982685</c:v>
                      </c:pt>
                      <c:pt idx="618">
                        <c:v>13.335878000012599</c:v>
                      </c:pt>
                      <c:pt idx="619">
                        <c:v>13.357037000008859</c:v>
                      </c:pt>
                      <c:pt idx="620">
                        <c:v>13.376021999982186</c:v>
                      </c:pt>
                      <c:pt idx="621">
                        <c:v>13.397098000044934</c:v>
                      </c:pt>
                      <c:pt idx="622">
                        <c:v>13.418146000010893</c:v>
                      </c:pt>
                      <c:pt idx="623">
                        <c:v>13.43653299997095</c:v>
                      </c:pt>
                      <c:pt idx="624">
                        <c:v>13.453209000057541</c:v>
                      </c:pt>
                      <c:pt idx="625">
                        <c:v>13.476950000040233</c:v>
                      </c:pt>
                      <c:pt idx="626">
                        <c:v>13.500144000048749</c:v>
                      </c:pt>
                      <c:pt idx="627">
                        <c:v>13.519515000050887</c:v>
                      </c:pt>
                      <c:pt idx="628">
                        <c:v>13.538922999985516</c:v>
                      </c:pt>
                      <c:pt idx="629">
                        <c:v>13.558486000052653</c:v>
                      </c:pt>
                      <c:pt idx="630">
                        <c:v>13.575662999995984</c:v>
                      </c:pt>
                      <c:pt idx="631">
                        <c:v>13.598042999976315</c:v>
                      </c:pt>
                      <c:pt idx="632">
                        <c:v>13.618756999960169</c:v>
                      </c:pt>
                      <c:pt idx="633">
                        <c:v>13.637269000057131</c:v>
                      </c:pt>
                      <c:pt idx="634">
                        <c:v>13.662229000008665</c:v>
                      </c:pt>
                      <c:pt idx="635">
                        <c:v>13.677821999997832</c:v>
                      </c:pt>
                      <c:pt idx="636">
                        <c:v>13.699972999980673</c:v>
                      </c:pt>
                      <c:pt idx="637">
                        <c:v>13.718635999946855</c:v>
                      </c:pt>
                      <c:pt idx="638">
                        <c:v>13.739010000019334</c:v>
                      </c:pt>
                      <c:pt idx="639">
                        <c:v>13.758065999951214</c:v>
                      </c:pt>
                      <c:pt idx="640">
                        <c:v>13.778072000015527</c:v>
                      </c:pt>
                      <c:pt idx="641">
                        <c:v>13.800885000033304</c:v>
                      </c:pt>
                      <c:pt idx="642">
                        <c:v>13.81836499995552</c:v>
                      </c:pt>
                      <c:pt idx="643">
                        <c:v>13.83857599995099</c:v>
                      </c:pt>
                      <c:pt idx="644">
                        <c:v>13.860917999991216</c:v>
                      </c:pt>
                      <c:pt idx="645">
                        <c:v>13.882851999951527</c:v>
                      </c:pt>
                      <c:pt idx="646">
                        <c:v>13.893901000032201</c:v>
                      </c:pt>
                      <c:pt idx="647">
                        <c:v>13.919747999985702</c:v>
                      </c:pt>
                      <c:pt idx="648">
                        <c:v>13.941151999984868</c:v>
                      </c:pt>
                      <c:pt idx="649">
                        <c:v>13.960019999998622</c:v>
                      </c:pt>
                      <c:pt idx="650">
                        <c:v>13.979615999967791</c:v>
                      </c:pt>
                      <c:pt idx="651">
                        <c:v>13.996159999980591</c:v>
                      </c:pt>
                      <c:pt idx="652">
                        <c:v>14.014455999946222</c:v>
                      </c:pt>
                      <c:pt idx="653">
                        <c:v>14.034763999981806</c:v>
                      </c:pt>
                      <c:pt idx="654">
                        <c:v>14.059989999979734</c:v>
                      </c:pt>
                      <c:pt idx="655">
                        <c:v>14.080242000054568</c:v>
                      </c:pt>
                      <c:pt idx="656">
                        <c:v>14.096809000009671</c:v>
                      </c:pt>
                      <c:pt idx="657">
                        <c:v>14.115546999964863</c:v>
                      </c:pt>
                      <c:pt idx="658">
                        <c:v>14.138761000009254</c:v>
                      </c:pt>
                      <c:pt idx="659">
                        <c:v>14.159331000060774</c:v>
                      </c:pt>
                      <c:pt idx="660">
                        <c:v>14.179967000032775</c:v>
                      </c:pt>
                      <c:pt idx="661">
                        <c:v>14.198669999954291</c:v>
                      </c:pt>
                      <c:pt idx="662">
                        <c:v>14.216108000022359</c:v>
                      </c:pt>
                      <c:pt idx="663">
                        <c:v>14.237989000044763</c:v>
                      </c:pt>
                      <c:pt idx="664">
                        <c:v>14.258068999974057</c:v>
                      </c:pt>
                      <c:pt idx="665">
                        <c:v>14.261306999949738</c:v>
                      </c:pt>
                      <c:pt idx="666">
                        <c:v>14.288960000034422</c:v>
                      </c:pt>
                      <c:pt idx="667">
                        <c:v>14.316625999985263</c:v>
                      </c:pt>
                      <c:pt idx="668">
                        <c:v>14.336644000024535</c:v>
                      </c:pt>
                      <c:pt idx="669">
                        <c:v>14.358586000045761</c:v>
                      </c:pt>
                      <c:pt idx="670">
                        <c:v>14.374229999957606</c:v>
                      </c:pt>
                      <c:pt idx="671">
                        <c:v>14.398834999999963</c:v>
                      </c:pt>
                      <c:pt idx="672">
                        <c:v>14.418438000022434</c:v>
                      </c:pt>
                      <c:pt idx="673">
                        <c:v>14.442501000012271</c:v>
                      </c:pt>
                      <c:pt idx="674">
                        <c:v>14.457906999974512</c:v>
                      </c:pt>
                      <c:pt idx="675">
                        <c:v>14.479560000007041</c:v>
                      </c:pt>
                      <c:pt idx="676">
                        <c:v>14.497545000049286</c:v>
                      </c:pt>
                      <c:pt idx="677">
                        <c:v>14.517507000011392</c:v>
                      </c:pt>
                      <c:pt idx="678">
                        <c:v>14.537884999997914</c:v>
                      </c:pt>
                      <c:pt idx="679">
                        <c:v>14.558447999996133</c:v>
                      </c:pt>
                      <c:pt idx="680">
                        <c:v>14.578062999993563</c:v>
                      </c:pt>
                      <c:pt idx="681">
                        <c:v>14.599275000044145</c:v>
                      </c:pt>
                      <c:pt idx="682">
                        <c:v>14.615068000042811</c:v>
                      </c:pt>
                      <c:pt idx="683">
                        <c:v>14.638410000014119</c:v>
                      </c:pt>
                      <c:pt idx="684">
                        <c:v>14.658902000053786</c:v>
                      </c:pt>
                      <c:pt idx="685">
                        <c:v>14.678826999966986</c:v>
                      </c:pt>
                      <c:pt idx="686">
                        <c:v>14.700656999950297</c:v>
                      </c:pt>
                      <c:pt idx="687">
                        <c:v>14.721520000020973</c:v>
                      </c:pt>
                      <c:pt idx="688">
                        <c:v>14.738786000059918</c:v>
                      </c:pt>
                      <c:pt idx="689">
                        <c:v>14.760519000003114</c:v>
                      </c:pt>
                      <c:pt idx="690">
                        <c:v>14.78124000004027</c:v>
                      </c:pt>
                      <c:pt idx="691">
                        <c:v>14.799402000033297</c:v>
                      </c:pt>
                      <c:pt idx="692">
                        <c:v>14.820554999983869</c:v>
                      </c:pt>
                      <c:pt idx="693">
                        <c:v>14.8263909999514</c:v>
                      </c:pt>
                      <c:pt idx="694">
                        <c:v>14.858939000056125</c:v>
                      </c:pt>
                      <c:pt idx="695">
                        <c:v>14.879405000014231</c:v>
                      </c:pt>
                      <c:pt idx="696">
                        <c:v>14.900785999954678</c:v>
                      </c:pt>
                      <c:pt idx="697">
                        <c:v>14.916397999972105</c:v>
                      </c:pt>
                      <c:pt idx="698">
                        <c:v>14.934911999967881</c:v>
                      </c:pt>
                      <c:pt idx="699">
                        <c:v>14.946536000003107</c:v>
                      </c:pt>
                      <c:pt idx="700">
                        <c:v>14.977782999980263</c:v>
                      </c:pt>
                      <c:pt idx="701">
                        <c:v>14.997696000034921</c:v>
                      </c:pt>
                      <c:pt idx="702">
                        <c:v>15.01763400004711</c:v>
                      </c:pt>
                      <c:pt idx="703">
                        <c:v>15.040232000057586</c:v>
                      </c:pt>
                      <c:pt idx="704">
                        <c:v>15.055918999947608</c:v>
                      </c:pt>
                      <c:pt idx="705">
                        <c:v>15.078855999978259</c:v>
                      </c:pt>
                      <c:pt idx="706">
                        <c:v>15.096017000032589</c:v>
                      </c:pt>
                      <c:pt idx="707">
                        <c:v>15.112391000031494</c:v>
                      </c:pt>
                      <c:pt idx="708">
                        <c:v>15.137778999982402</c:v>
                      </c:pt>
                      <c:pt idx="709">
                        <c:v>15.148583000060171</c:v>
                      </c:pt>
                      <c:pt idx="710">
                        <c:v>15.1738090000581</c:v>
                      </c:pt>
                      <c:pt idx="711">
                        <c:v>15.200148000032641</c:v>
                      </c:pt>
                      <c:pt idx="712">
                        <c:v>15.205819000024348</c:v>
                      </c:pt>
                      <c:pt idx="713">
                        <c:v>15.236586999963038</c:v>
                      </c:pt>
                      <c:pt idx="714">
                        <c:v>15.252348999958485</c:v>
                      </c:pt>
                      <c:pt idx="715">
                        <c:v>15.277441999991424</c:v>
                      </c:pt>
                      <c:pt idx="716">
                        <c:v>15.298822000040673</c:v>
                      </c:pt>
                      <c:pt idx="717">
                        <c:v>15.318197999964468</c:v>
                      </c:pt>
                      <c:pt idx="718">
                        <c:v>15.339789999998175</c:v>
                      </c:pt>
                      <c:pt idx="719">
                        <c:v>15.357323999982327</c:v>
                      </c:pt>
                      <c:pt idx="720">
                        <c:v>15.378313999972306</c:v>
                      </c:pt>
                      <c:pt idx="721">
                        <c:v>15.400353000033647</c:v>
                      </c:pt>
                      <c:pt idx="722">
                        <c:v>15.417888000025414</c:v>
                      </c:pt>
                      <c:pt idx="723">
                        <c:v>15.437705000047572</c:v>
                      </c:pt>
                      <c:pt idx="724">
                        <c:v>15.458893000031821</c:v>
                      </c:pt>
                      <c:pt idx="725">
                        <c:v>15.474484000005759</c:v>
                      </c:pt>
                      <c:pt idx="726">
                        <c:v>15.501121000037529</c:v>
                      </c:pt>
                      <c:pt idx="727">
                        <c:v>15.520025999983773</c:v>
                      </c:pt>
                      <c:pt idx="728">
                        <c:v>15.535516000003554</c:v>
                      </c:pt>
                      <c:pt idx="729">
                        <c:v>15.55438900005538</c:v>
                      </c:pt>
                      <c:pt idx="730">
                        <c:v>15.580456999945454</c:v>
                      </c:pt>
                      <c:pt idx="731">
                        <c:v>15.599491000059061</c:v>
                      </c:pt>
                      <c:pt idx="732">
                        <c:v>15.616198000032455</c:v>
                      </c:pt>
                      <c:pt idx="733">
                        <c:v>15.639761000056751</c:v>
                      </c:pt>
                      <c:pt idx="734">
                        <c:v>15.659464000025764</c:v>
                      </c:pt>
                      <c:pt idx="735">
                        <c:v>15.679271999979392</c:v>
                      </c:pt>
                      <c:pt idx="736">
                        <c:v>15.701322000008076</c:v>
                      </c:pt>
                      <c:pt idx="737">
                        <c:v>15.720014999969862</c:v>
                      </c:pt>
                      <c:pt idx="738">
                        <c:v>15.740377999958582</c:v>
                      </c:pt>
                      <c:pt idx="739">
                        <c:v>15.754864000016823</c:v>
                      </c:pt>
                      <c:pt idx="740">
                        <c:v>15.780358999967575</c:v>
                      </c:pt>
                      <c:pt idx="741">
                        <c:v>15.799850999959745</c:v>
                      </c:pt>
                      <c:pt idx="742">
                        <c:v>15.814977000001818</c:v>
                      </c:pt>
                      <c:pt idx="743">
                        <c:v>15.838019000017084</c:v>
                      </c:pt>
                      <c:pt idx="744">
                        <c:v>15.85659800004214</c:v>
                      </c:pt>
                      <c:pt idx="745">
                        <c:v>15.880145999952219</c:v>
                      </c:pt>
                      <c:pt idx="746">
                        <c:v>15.900799000053667</c:v>
                      </c:pt>
                      <c:pt idx="747">
                        <c:v>15.915092000039294</c:v>
                      </c:pt>
                      <c:pt idx="748">
                        <c:v>15.942188999964856</c:v>
                      </c:pt>
                      <c:pt idx="749">
                        <c:v>15.957364000030793</c:v>
                      </c:pt>
                      <c:pt idx="750">
                        <c:v>15.976502000004984</c:v>
                      </c:pt>
                      <c:pt idx="751">
                        <c:v>15.992379999952391</c:v>
                      </c:pt>
                      <c:pt idx="752">
                        <c:v>16.019227999961004</c:v>
                      </c:pt>
                      <c:pt idx="753">
                        <c:v>16.036949999979697</c:v>
                      </c:pt>
                      <c:pt idx="754">
                        <c:v>16.056478000013158</c:v>
                      </c:pt>
                      <c:pt idx="755">
                        <c:v>16.076236000051722</c:v>
                      </c:pt>
                      <c:pt idx="756">
                        <c:v>16.099424000014551</c:v>
                      </c:pt>
                      <c:pt idx="757">
                        <c:v>16.117109999991953</c:v>
                      </c:pt>
                      <c:pt idx="758">
                        <c:v>16.137319999979809</c:v>
                      </c:pt>
                      <c:pt idx="759">
                        <c:v>16.156318000052124</c:v>
                      </c:pt>
                      <c:pt idx="760">
                        <c:v>16.177040999988094</c:v>
                      </c:pt>
                      <c:pt idx="761">
                        <c:v>16.197133000008762</c:v>
                      </c:pt>
                      <c:pt idx="762">
                        <c:v>16.204983999952674</c:v>
                      </c:pt>
                      <c:pt idx="763">
                        <c:v>16.256551000056788</c:v>
                      </c:pt>
                      <c:pt idx="764">
                        <c:v>16.278186999959871</c:v>
                      </c:pt>
                      <c:pt idx="765">
                        <c:v>16.297906000050716</c:v>
                      </c:pt>
                      <c:pt idx="766">
                        <c:v>16.312999999965541</c:v>
                      </c:pt>
                      <c:pt idx="767">
                        <c:v>16.338151999982074</c:v>
                      </c:pt>
                      <c:pt idx="768">
                        <c:v>16.359898000024259</c:v>
                      </c:pt>
                      <c:pt idx="769">
                        <c:v>16.380971999955364</c:v>
                      </c:pt>
                      <c:pt idx="770">
                        <c:v>16.399197999970056</c:v>
                      </c:pt>
                      <c:pt idx="771">
                        <c:v>16.413465999998152</c:v>
                      </c:pt>
                      <c:pt idx="772">
                        <c:v>16.437286000000313</c:v>
                      </c:pt>
                      <c:pt idx="773">
                        <c:v>16.448547999956645</c:v>
                      </c:pt>
                      <c:pt idx="774">
                        <c:v>16.480741000035778</c:v>
                      </c:pt>
                      <c:pt idx="775">
                        <c:v>16.499774000025354</c:v>
                      </c:pt>
                      <c:pt idx="776">
                        <c:v>16.520905000041239</c:v>
                      </c:pt>
                      <c:pt idx="777">
                        <c:v>16.534540000022389</c:v>
                      </c:pt>
                      <c:pt idx="778">
                        <c:v>16.559224999975413</c:v>
                      </c:pt>
                      <c:pt idx="779">
                        <c:v>16.579764000023715</c:v>
                      </c:pt>
                      <c:pt idx="780">
                        <c:v>16.599221999989823</c:v>
                      </c:pt>
                      <c:pt idx="781">
                        <c:v>16.619829999981448</c:v>
                      </c:pt>
                      <c:pt idx="782">
                        <c:v>16.637060999986716</c:v>
                      </c:pt>
                      <c:pt idx="783">
                        <c:v>16.655086999991909</c:v>
                      </c:pt>
                      <c:pt idx="784">
                        <c:v>16.683544000028633</c:v>
                      </c:pt>
                      <c:pt idx="785">
                        <c:v>16.700412999955006</c:v>
                      </c:pt>
                      <c:pt idx="786">
                        <c:v>16.720657999976538</c:v>
                      </c:pt>
                      <c:pt idx="787">
                        <c:v>16.738455999991857</c:v>
                      </c:pt>
                      <c:pt idx="788">
                        <c:v>16.760067000053823</c:v>
                      </c:pt>
                      <c:pt idx="789">
                        <c:v>16.778659999952652</c:v>
                      </c:pt>
                      <c:pt idx="790">
                        <c:v>16.797326000058092</c:v>
                      </c:pt>
                      <c:pt idx="791">
                        <c:v>16.820349000045098</c:v>
                      </c:pt>
                      <c:pt idx="792">
                        <c:v>16.834425000008196</c:v>
                      </c:pt>
                      <c:pt idx="793">
                        <c:v>16.851124000037089</c:v>
                      </c:pt>
                      <c:pt idx="794">
                        <c:v>16.870889000012539</c:v>
                      </c:pt>
                      <c:pt idx="795">
                        <c:v>16.893969999975525</c:v>
                      </c:pt>
                      <c:pt idx="796">
                        <c:v>16.91853899997659</c:v>
                      </c:pt>
                      <c:pt idx="797">
                        <c:v>16.940676999976858</c:v>
                      </c:pt>
                      <c:pt idx="798">
                        <c:v>16.960233999998309</c:v>
                      </c:pt>
                      <c:pt idx="799">
                        <c:v>16.970233000000007</c:v>
                      </c:pt>
                      <c:pt idx="800">
                        <c:v>17.000850999960676</c:v>
                      </c:pt>
                      <c:pt idx="801">
                        <c:v>17.017356000025757</c:v>
                      </c:pt>
                      <c:pt idx="802">
                        <c:v>17.040408000000753</c:v>
                      </c:pt>
                      <c:pt idx="803">
                        <c:v>17.052445000037551</c:v>
                      </c:pt>
                      <c:pt idx="804">
                        <c:v>17.07756700005848</c:v>
                      </c:pt>
                      <c:pt idx="805">
                        <c:v>17.097797999973409</c:v>
                      </c:pt>
                      <c:pt idx="806">
                        <c:v>17.119386999984272</c:v>
                      </c:pt>
                      <c:pt idx="807">
                        <c:v>17.134045999962837</c:v>
                      </c:pt>
                      <c:pt idx="808">
                        <c:v>17.15879799996037</c:v>
                      </c:pt>
                      <c:pt idx="809">
                        <c:v>17.178751999977976</c:v>
                      </c:pt>
                      <c:pt idx="810">
                        <c:v>17.19907900004182</c:v>
                      </c:pt>
                      <c:pt idx="811">
                        <c:v>17.220295000006445</c:v>
                      </c:pt>
                      <c:pt idx="812">
                        <c:v>17.237459999974817</c:v>
                      </c:pt>
                      <c:pt idx="813">
                        <c:v>17.255583000020124</c:v>
                      </c:pt>
                      <c:pt idx="814">
                        <c:v>17.278372999979183</c:v>
                      </c:pt>
                      <c:pt idx="815">
                        <c:v>17.297448000055738</c:v>
                      </c:pt>
                      <c:pt idx="816">
                        <c:v>17.319045000011101</c:v>
                      </c:pt>
                      <c:pt idx="817">
                        <c:v>17.340929000056349</c:v>
                      </c:pt>
                      <c:pt idx="818">
                        <c:v>17.36108000006061</c:v>
                      </c:pt>
                      <c:pt idx="819">
                        <c:v>17.366758999996819</c:v>
                      </c:pt>
                      <c:pt idx="820">
                        <c:v>17.399179000058211</c:v>
                      </c:pt>
                      <c:pt idx="821">
                        <c:v>17.418662999989465</c:v>
                      </c:pt>
                      <c:pt idx="822">
                        <c:v>17.434948000009172</c:v>
                      </c:pt>
                      <c:pt idx="823">
                        <c:v>17.450983999995515</c:v>
                      </c:pt>
                      <c:pt idx="824">
                        <c:v>17.475072999950498</c:v>
                      </c:pt>
                      <c:pt idx="825">
                        <c:v>17.501255000010133</c:v>
                      </c:pt>
                      <c:pt idx="826">
                        <c:v>17.519790000049397</c:v>
                      </c:pt>
                      <c:pt idx="827">
                        <c:v>17.54086800001096</c:v>
                      </c:pt>
                      <c:pt idx="828">
                        <c:v>17.580898000043817</c:v>
                      </c:pt>
                      <c:pt idx="829">
                        <c:v>17.600923000019975</c:v>
                      </c:pt>
                      <c:pt idx="830">
                        <c:v>17.605683999950998</c:v>
                      </c:pt>
                      <c:pt idx="831">
                        <c:v>17.641462999978103</c:v>
                      </c:pt>
                      <c:pt idx="832">
                        <c:v>17.655726999975741</c:v>
                      </c:pt>
                      <c:pt idx="833">
                        <c:v>17.682215000037104</c:v>
                      </c:pt>
                      <c:pt idx="834">
                        <c:v>17.692640000022948</c:v>
                      </c:pt>
                      <c:pt idx="835">
                        <c:v>17.718819999950938</c:v>
                      </c:pt>
                      <c:pt idx="836">
                        <c:v>17.722640000050887</c:v>
                      </c:pt>
                      <c:pt idx="837">
                        <c:v>17.760428000008687</c:v>
                      </c:pt>
                      <c:pt idx="838">
                        <c:v>17.776737999985926</c:v>
                      </c:pt>
                      <c:pt idx="839">
                        <c:v>17.796960999956354</c:v>
                      </c:pt>
                      <c:pt idx="840">
                        <c:v>17.817629000055604</c:v>
                      </c:pt>
                      <c:pt idx="841">
                        <c:v>17.830355999991298</c:v>
                      </c:pt>
                      <c:pt idx="842">
                        <c:v>17.859133000019938</c:v>
                      </c:pt>
                      <c:pt idx="843">
                        <c:v>17.863081000046805</c:v>
                      </c:pt>
                      <c:pt idx="844">
                        <c:v>17.895771999959834</c:v>
                      </c:pt>
                      <c:pt idx="845">
                        <c:v>17.918359000002965</c:v>
                      </c:pt>
                      <c:pt idx="846">
                        <c:v>17.930678999982774</c:v>
                      </c:pt>
                      <c:pt idx="847">
                        <c:v>17.974845999968238</c:v>
                      </c:pt>
                      <c:pt idx="848">
                        <c:v>18.035986999981105</c:v>
                      </c:pt>
                      <c:pt idx="849">
                        <c:v>18.048733999952674</c:v>
                      </c:pt>
                      <c:pt idx="850">
                        <c:v>18.189189999946393</c:v>
                      </c:pt>
                      <c:pt idx="851">
                        <c:v>18.248314999975264</c:v>
                      </c:pt>
                      <c:pt idx="852">
                        <c:v>18.273756999988109</c:v>
                      </c:pt>
                      <c:pt idx="853">
                        <c:v>18.290812000050209</c:v>
                      </c:pt>
                      <c:pt idx="854">
                        <c:v>18.319213000009768</c:v>
                      </c:pt>
                      <c:pt idx="855">
                        <c:v>18.325282000005245</c:v>
                      </c:pt>
                      <c:pt idx="856">
                        <c:v>18.399959999951534</c:v>
                      </c:pt>
                      <c:pt idx="857">
                        <c:v>18.460544000030495</c:v>
                      </c:pt>
                      <c:pt idx="858">
                        <c:v>18.468537000007927</c:v>
                      </c:pt>
                      <c:pt idx="859">
                        <c:v>18.512057999963872</c:v>
                      </c:pt>
                      <c:pt idx="860">
                        <c:v>18.537618999951519</c:v>
                      </c:pt>
                      <c:pt idx="861">
                        <c:v>18.573934999993071</c:v>
                      </c:pt>
                      <c:pt idx="862">
                        <c:v>18.595721999998204</c:v>
                      </c:pt>
                      <c:pt idx="863">
                        <c:v>18.620116999954917</c:v>
                      </c:pt>
                      <c:pt idx="864">
                        <c:v>18.639640999957919</c:v>
                      </c:pt>
                      <c:pt idx="865">
                        <c:v>18.656548999948427</c:v>
                      </c:pt>
                      <c:pt idx="866">
                        <c:v>18.717066999990493</c:v>
                      </c:pt>
                      <c:pt idx="867">
                        <c:v>18.721483999979682</c:v>
                      </c:pt>
                      <c:pt idx="868">
                        <c:v>18.799987999955192</c:v>
                      </c:pt>
                      <c:pt idx="869">
                        <c:v>18.817612000042573</c:v>
                      </c:pt>
                      <c:pt idx="870">
                        <c:v>18.83824499999173</c:v>
                      </c:pt>
                      <c:pt idx="871">
                        <c:v>18.858725000056438</c:v>
                      </c:pt>
                      <c:pt idx="872">
                        <c:v>18.869736999971792</c:v>
                      </c:pt>
                      <c:pt idx="873">
                        <c:v>18.898768999963067</c:v>
                      </c:pt>
                      <c:pt idx="874">
                        <c:v>18.939523000037298</c:v>
                      </c:pt>
                      <c:pt idx="875">
                        <c:v>18.955955000012182</c:v>
                      </c:pt>
                      <c:pt idx="876">
                        <c:v>18.97767599998042</c:v>
                      </c:pt>
                      <c:pt idx="877">
                        <c:v>18.989283000002615</c:v>
                      </c:pt>
                      <c:pt idx="878">
                        <c:v>19.004171999986283</c:v>
                      </c:pt>
                      <c:pt idx="879">
                        <c:v>19.060641000047326</c:v>
                      </c:pt>
                      <c:pt idx="880">
                        <c:v>19.078301000059582</c:v>
                      </c:pt>
                      <c:pt idx="881">
                        <c:v>19.138205999974161</c:v>
                      </c:pt>
                      <c:pt idx="882">
                        <c:v>19.146143999998458</c:v>
                      </c:pt>
                      <c:pt idx="883">
                        <c:v>19.198949999990873</c:v>
                      </c:pt>
                      <c:pt idx="884">
                        <c:v>19.215732999960892</c:v>
                      </c:pt>
                      <c:pt idx="885">
                        <c:v>19.280423999996856</c:v>
                      </c:pt>
                      <c:pt idx="886">
                        <c:v>19.285075000021607</c:v>
                      </c:pt>
                      <c:pt idx="887">
                        <c:v>19.338271999964491</c:v>
                      </c:pt>
                      <c:pt idx="888">
                        <c:v>19.341726999962702</c:v>
                      </c:pt>
                      <c:pt idx="889">
                        <c:v>19.426723000011407</c:v>
                      </c:pt>
                      <c:pt idx="890">
                        <c:v>19.477086000028066</c:v>
                      </c:pt>
                      <c:pt idx="891">
                        <c:v>19.484514000010677</c:v>
                      </c:pt>
                      <c:pt idx="892">
                        <c:v>19.54977499996312</c:v>
                      </c:pt>
                      <c:pt idx="893">
                        <c:v>19.622833000030369</c:v>
                      </c:pt>
                      <c:pt idx="894">
                        <c:v>19.698226999957114</c:v>
                      </c:pt>
                      <c:pt idx="895">
                        <c:v>19.758548000012524</c:v>
                      </c:pt>
                      <c:pt idx="896">
                        <c:v>19.764374000020325</c:v>
                      </c:pt>
                      <c:pt idx="897">
                        <c:v>19.894479000009596</c:v>
                      </c:pt>
                      <c:pt idx="898">
                        <c:v>19.906099000014365</c:v>
                      </c:pt>
                      <c:pt idx="899">
                        <c:v>19.953943999949843</c:v>
                      </c:pt>
                      <c:pt idx="900">
                        <c:v>19.974267999990843</c:v>
                      </c:pt>
                      <c:pt idx="901">
                        <c:v>20.033270000014454</c:v>
                      </c:pt>
                      <c:pt idx="902">
                        <c:v>20.044191000051796</c:v>
                      </c:pt>
                      <c:pt idx="903">
                        <c:v>20.112563999951817</c:v>
                      </c:pt>
                      <c:pt idx="904">
                        <c:v>20.240775999962352</c:v>
                      </c:pt>
                      <c:pt idx="905">
                        <c:v>20.248760999995284</c:v>
                      </c:pt>
                      <c:pt idx="906">
                        <c:v>20.312653000000864</c:v>
                      </c:pt>
                      <c:pt idx="907">
                        <c:v>20.376558999996632</c:v>
                      </c:pt>
                      <c:pt idx="908">
                        <c:v>20.389612999977544</c:v>
                      </c:pt>
                      <c:pt idx="909">
                        <c:v>20.426218000007793</c:v>
                      </c:pt>
                      <c:pt idx="910">
                        <c:v>20.455977999954484</c:v>
                      </c:pt>
                      <c:pt idx="911">
                        <c:v>20.477411000058055</c:v>
                      </c:pt>
                      <c:pt idx="912">
                        <c:v>20.487330000032671</c:v>
                      </c:pt>
                      <c:pt idx="913">
                        <c:v>20.540605999995023</c:v>
                      </c:pt>
                      <c:pt idx="914">
                        <c:v>20.557864999980666</c:v>
                      </c:pt>
                      <c:pt idx="915">
                        <c:v>20.579106000019237</c:v>
                      </c:pt>
                      <c:pt idx="916">
                        <c:v>20.581728999968618</c:v>
                      </c:pt>
                      <c:pt idx="917">
                        <c:v>20.638386999955401</c:v>
                      </c:pt>
                      <c:pt idx="918">
                        <c:v>20.650130999973044</c:v>
                      </c:pt>
                      <c:pt idx="919">
                        <c:v>20.720130000030622</c:v>
                      </c:pt>
                      <c:pt idx="920">
                        <c:v>20.778270000009798</c:v>
                      </c:pt>
                      <c:pt idx="921">
                        <c:v>20.785678999964148</c:v>
                      </c:pt>
                      <c:pt idx="922">
                        <c:v>20.858347999979742</c:v>
                      </c:pt>
                      <c:pt idx="923">
                        <c:v>20.92739900003653</c:v>
                      </c:pt>
                      <c:pt idx="924">
                        <c:v>20.9918319999706</c:v>
                      </c:pt>
                      <c:pt idx="925">
                        <c:v>21.057593000004999</c:v>
                      </c:pt>
                      <c:pt idx="926">
                        <c:v>21.061274999985471</c:v>
                      </c:pt>
                      <c:pt idx="927">
                        <c:v>21.135755999945104</c:v>
                      </c:pt>
                      <c:pt idx="928">
                        <c:v>21.264138999977149</c:v>
                      </c:pt>
                      <c:pt idx="929">
                        <c:v>21.345024000038393</c:v>
                      </c:pt>
                      <c:pt idx="930">
                        <c:v>21.539846000028774</c:v>
                      </c:pt>
                      <c:pt idx="931">
                        <c:v>21.669944999972358</c:v>
                      </c:pt>
                      <c:pt idx="932">
                        <c:v>21.688155999989249</c:v>
                      </c:pt>
                      <c:pt idx="933">
                        <c:v>21.797623999998905</c:v>
                      </c:pt>
                      <c:pt idx="934">
                        <c:v>21.819071999983862</c:v>
                      </c:pt>
                      <c:pt idx="935">
                        <c:v>21.837855000048876</c:v>
                      </c:pt>
                      <c:pt idx="936">
                        <c:v>21.856757999979891</c:v>
                      </c:pt>
                      <c:pt idx="937">
                        <c:v>21.877560000051744</c:v>
                      </c:pt>
                      <c:pt idx="938">
                        <c:v>21.901154999970458</c:v>
                      </c:pt>
                      <c:pt idx="939">
                        <c:v>21.919161999947391</c:v>
                      </c:pt>
                      <c:pt idx="940">
                        <c:v>21.977858999976888</c:v>
                      </c:pt>
                      <c:pt idx="941">
                        <c:v>21.997864000033587</c:v>
                      </c:pt>
                      <c:pt idx="942">
                        <c:v>22.021810999955051</c:v>
                      </c:pt>
                      <c:pt idx="943">
                        <c:v>22.084292000043206</c:v>
                      </c:pt>
                      <c:pt idx="944">
                        <c:v>22.137717999983579</c:v>
                      </c:pt>
                      <c:pt idx="945">
                        <c:v>22.207644999958575</c:v>
                      </c:pt>
                      <c:pt idx="946">
                        <c:v>22.228203000035137</c:v>
                      </c:pt>
                      <c:pt idx="947">
                        <c:v>22.565714000025764</c:v>
                      </c:pt>
                      <c:pt idx="948">
                        <c:v>22.620762999984436</c:v>
                      </c:pt>
                      <c:pt idx="949">
                        <c:v>22.64454799995292</c:v>
                      </c:pt>
                      <c:pt idx="950">
                        <c:v>22.762974999961443</c:v>
                      </c:pt>
                      <c:pt idx="951">
                        <c:v>22.805012000026181</c:v>
                      </c:pt>
                      <c:pt idx="952">
                        <c:v>22.833064000005834</c:v>
                      </c:pt>
                      <c:pt idx="953">
                        <c:v>22.879277999978513</c:v>
                      </c:pt>
                      <c:pt idx="954">
                        <c:v>22.909979999996722</c:v>
                      </c:pt>
                      <c:pt idx="955">
                        <c:v>22.927427000016905</c:v>
                      </c:pt>
                      <c:pt idx="956">
                        <c:v>22.946603000047617</c:v>
                      </c:pt>
                      <c:pt idx="957">
                        <c:v>22.969708999968134</c:v>
                      </c:pt>
                      <c:pt idx="958">
                        <c:v>23.017825999995694</c:v>
                      </c:pt>
                      <c:pt idx="959">
                        <c:v>23.038371999980882</c:v>
                      </c:pt>
                      <c:pt idx="960">
                        <c:v>23.05620800005272</c:v>
                      </c:pt>
                      <c:pt idx="961">
                        <c:v>23.085990000050515</c:v>
                      </c:pt>
                      <c:pt idx="962">
                        <c:v>23.107086000032723</c:v>
                      </c:pt>
                      <c:pt idx="963">
                        <c:v>23.1420559999533</c:v>
                      </c:pt>
                      <c:pt idx="964">
                        <c:v>23.150542999967001</c:v>
                      </c:pt>
                      <c:pt idx="965">
                        <c:v>23.173085000016727</c:v>
                      </c:pt>
                      <c:pt idx="966">
                        <c:v>23.190690999967046</c:v>
                      </c:pt>
                      <c:pt idx="967">
                        <c:v>23.20886699995026</c:v>
                      </c:pt>
                      <c:pt idx="968">
                        <c:v>23.226861999952234</c:v>
                      </c:pt>
                      <c:pt idx="969">
                        <c:v>23.256098999991082</c:v>
                      </c:pt>
                      <c:pt idx="970">
                        <c:v>23.276680000009947</c:v>
                      </c:pt>
                      <c:pt idx="971">
                        <c:v>23.304895999957807</c:v>
                      </c:pt>
                      <c:pt idx="972">
                        <c:v>23.335131000028923</c:v>
                      </c:pt>
                      <c:pt idx="973">
                        <c:v>23.353597000008449</c:v>
                      </c:pt>
                      <c:pt idx="974">
                        <c:v>23.372410999960266</c:v>
                      </c:pt>
                      <c:pt idx="975">
                        <c:v>23.390097999945283</c:v>
                      </c:pt>
                      <c:pt idx="976">
                        <c:v>23.413437000010163</c:v>
                      </c:pt>
                      <c:pt idx="977">
                        <c:v>23.439482999965549</c:v>
                      </c:pt>
                      <c:pt idx="978">
                        <c:v>23.461100999964401</c:v>
                      </c:pt>
                      <c:pt idx="979">
                        <c:v>23.477679000003263</c:v>
                      </c:pt>
                      <c:pt idx="980">
                        <c:v>23.494784999988042</c:v>
                      </c:pt>
                      <c:pt idx="981">
                        <c:v>23.514047999982722</c:v>
                      </c:pt>
                      <c:pt idx="982">
                        <c:v>23.524028999963775</c:v>
                      </c:pt>
                      <c:pt idx="983">
                        <c:v>23.558399999979883</c:v>
                      </c:pt>
                      <c:pt idx="984">
                        <c:v>23.571070999954827</c:v>
                      </c:pt>
                      <c:pt idx="985">
                        <c:v>23.598748999997042</c:v>
                      </c:pt>
                      <c:pt idx="986">
                        <c:v>23.621198000037111</c:v>
                      </c:pt>
                      <c:pt idx="987">
                        <c:v>23.639794999966398</c:v>
                      </c:pt>
                      <c:pt idx="988">
                        <c:v>23.655273000011221</c:v>
                      </c:pt>
                      <c:pt idx="989">
                        <c:v>23.676652000052854</c:v>
                      </c:pt>
                      <c:pt idx="990">
                        <c:v>23.697388999979012</c:v>
                      </c:pt>
                      <c:pt idx="991">
                        <c:v>23.719962000031956</c:v>
                      </c:pt>
                      <c:pt idx="992">
                        <c:v>23.74033399997279</c:v>
                      </c:pt>
                      <c:pt idx="993">
                        <c:v>23.760005000047386</c:v>
                      </c:pt>
                      <c:pt idx="994">
                        <c:v>23.781294999993406</c:v>
                      </c:pt>
                      <c:pt idx="995">
                        <c:v>23.796928999945521</c:v>
                      </c:pt>
                      <c:pt idx="996">
                        <c:v>23.8185260000173</c:v>
                      </c:pt>
                      <c:pt idx="997">
                        <c:v>23.837350000045262</c:v>
                      </c:pt>
                      <c:pt idx="998">
                        <c:v>23.859599999967031</c:v>
                      </c:pt>
                      <c:pt idx="999">
                        <c:v>23.873235999955796</c:v>
                      </c:pt>
                      <c:pt idx="1000">
                        <c:v>23.898435999988578</c:v>
                      </c:pt>
                      <c:pt idx="1001">
                        <c:v>23.919511000043713</c:v>
                      </c:pt>
                      <c:pt idx="1002">
                        <c:v>23.939341000048444</c:v>
                      </c:pt>
                      <c:pt idx="1003">
                        <c:v>23.957135000033304</c:v>
                      </c:pt>
                      <c:pt idx="1004">
                        <c:v>23.97776200005319</c:v>
                      </c:pt>
                      <c:pt idx="1005">
                        <c:v>23.99878699996043</c:v>
                      </c:pt>
                      <c:pt idx="1006">
                        <c:v>24.018016000045463</c:v>
                      </c:pt>
                      <c:pt idx="1007">
                        <c:v>24.037609999999404</c:v>
                      </c:pt>
                      <c:pt idx="1008">
                        <c:v>24.053442999953404</c:v>
                      </c:pt>
                      <c:pt idx="1009">
                        <c:v>24.078549999976531</c:v>
                      </c:pt>
                      <c:pt idx="1010">
                        <c:v>24.09851499996148</c:v>
                      </c:pt>
                      <c:pt idx="1011">
                        <c:v>24.119320999947377</c:v>
                      </c:pt>
                      <c:pt idx="1012">
                        <c:v>24.128544999985024</c:v>
                      </c:pt>
                      <c:pt idx="1013">
                        <c:v>24.159022000036202</c:v>
                      </c:pt>
                      <c:pt idx="1014">
                        <c:v>24.18057399999816</c:v>
                      </c:pt>
                      <c:pt idx="1015">
                        <c:v>24.201141000026837</c:v>
                      </c:pt>
                      <c:pt idx="1016">
                        <c:v>24.220439000055194</c:v>
                      </c:pt>
                      <c:pt idx="1017">
                        <c:v>24.23891299997922</c:v>
                      </c:pt>
                      <c:pt idx="1018">
                        <c:v>24.254562000045553</c:v>
                      </c:pt>
                      <c:pt idx="1019">
                        <c:v>24.279747999971732</c:v>
                      </c:pt>
                      <c:pt idx="1020">
                        <c:v>24.299044999992475</c:v>
                      </c:pt>
                      <c:pt idx="1021">
                        <c:v>24.320054000010714</c:v>
                      </c:pt>
                      <c:pt idx="1022">
                        <c:v>24.340627999976277</c:v>
                      </c:pt>
                      <c:pt idx="1023">
                        <c:v>24.36161100002937</c:v>
                      </c:pt>
                      <c:pt idx="1024">
                        <c:v>24.38167000003159</c:v>
                      </c:pt>
                      <c:pt idx="1025">
                        <c:v>24.395274000009522</c:v>
                      </c:pt>
                      <c:pt idx="1026">
                        <c:v>24.416249000001699</c:v>
                      </c:pt>
                      <c:pt idx="1027">
                        <c:v>24.436786000034772</c:v>
                      </c:pt>
                      <c:pt idx="1028">
                        <c:v>24.460349999950267</c:v>
                      </c:pt>
                      <c:pt idx="1029">
                        <c:v>24.481169000035152</c:v>
                      </c:pt>
                      <c:pt idx="1030">
                        <c:v>24.498374999966472</c:v>
                      </c:pt>
                      <c:pt idx="1031">
                        <c:v>24.515399000025354</c:v>
                      </c:pt>
                      <c:pt idx="1032">
                        <c:v>24.536852000048384</c:v>
                      </c:pt>
                      <c:pt idx="1033">
                        <c:v>24.559096000040881</c:v>
                      </c:pt>
                      <c:pt idx="1034">
                        <c:v>24.580848000012338</c:v>
                      </c:pt>
                      <c:pt idx="1035">
                        <c:v>24.59741699998267</c:v>
                      </c:pt>
                      <c:pt idx="1036">
                        <c:v>24.61650899995584</c:v>
                      </c:pt>
                      <c:pt idx="1037">
                        <c:v>24.640440999995917</c:v>
                      </c:pt>
                      <c:pt idx="1038">
                        <c:v>24.657232000026852</c:v>
                      </c:pt>
                      <c:pt idx="1039">
                        <c:v>24.678910000016913</c:v>
                      </c:pt>
                      <c:pt idx="1040">
                        <c:v>24.699159999960102</c:v>
                      </c:pt>
                      <c:pt idx="1041">
                        <c:v>24.719838000019081</c:v>
                      </c:pt>
                      <c:pt idx="1042">
                        <c:v>24.731899000005797</c:v>
                      </c:pt>
                      <c:pt idx="1043">
                        <c:v>24.757472999976017</c:v>
                      </c:pt>
                      <c:pt idx="1044">
                        <c:v>24.773432999965735</c:v>
                      </c:pt>
                      <c:pt idx="1045">
                        <c:v>24.792139000026509</c:v>
                      </c:pt>
                      <c:pt idx="1046">
                        <c:v>24.820835000020452</c:v>
                      </c:pt>
                      <c:pt idx="1047">
                        <c:v>24.838818000047468</c:v>
                      </c:pt>
                      <c:pt idx="1048">
                        <c:v>24.858812000020407</c:v>
                      </c:pt>
                      <c:pt idx="1049">
                        <c:v>24.877723000012338</c:v>
                      </c:pt>
                      <c:pt idx="1050">
                        <c:v>24.897395999985747</c:v>
                      </c:pt>
                      <c:pt idx="1051">
                        <c:v>24.917826000018977</c:v>
                      </c:pt>
                      <c:pt idx="1052">
                        <c:v>24.937768999952823</c:v>
                      </c:pt>
                      <c:pt idx="1053">
                        <c:v>24.958321999991313</c:v>
                      </c:pt>
                      <c:pt idx="1054">
                        <c:v>24.980337999993935</c:v>
                      </c:pt>
                      <c:pt idx="1055">
                        <c:v>24.998389999964274</c:v>
                      </c:pt>
                      <c:pt idx="1056">
                        <c:v>25.019504999974743</c:v>
                      </c:pt>
                      <c:pt idx="1057">
                        <c:v>25.03827200003434</c:v>
                      </c:pt>
                      <c:pt idx="1058">
                        <c:v>25.059668999980204</c:v>
                      </c:pt>
                      <c:pt idx="1059">
                        <c:v>25.064132999978028</c:v>
                      </c:pt>
                      <c:pt idx="1060">
                        <c:v>25.102131000021473</c:v>
                      </c:pt>
                      <c:pt idx="1061">
                        <c:v>25.116849999991246</c:v>
                      </c:pt>
                      <c:pt idx="1062">
                        <c:v>25.138741999980994</c:v>
                      </c:pt>
                      <c:pt idx="1063">
                        <c:v>25.159908000030555</c:v>
                      </c:pt>
                      <c:pt idx="1064">
                        <c:v>25.179670999990776</c:v>
                      </c:pt>
                      <c:pt idx="1065">
                        <c:v>25.199343999964185</c:v>
                      </c:pt>
                      <c:pt idx="1066">
                        <c:v>25.214797000051476</c:v>
                      </c:pt>
                      <c:pt idx="1067">
                        <c:v>25.235064000007696</c:v>
                      </c:pt>
                      <c:pt idx="1068">
                        <c:v>25.26001600001473</c:v>
                      </c:pt>
                      <c:pt idx="1069">
                        <c:v>25.278132000006735</c:v>
                      </c:pt>
                      <c:pt idx="1070">
                        <c:v>25.300953999976628</c:v>
                      </c:pt>
                      <c:pt idx="1071">
                        <c:v>25.317077000043355</c:v>
                      </c:pt>
                      <c:pt idx="1072">
                        <c:v>25.335580999962986</c:v>
                      </c:pt>
                      <c:pt idx="1073">
                        <c:v>25.35561400000006</c:v>
                      </c:pt>
                      <c:pt idx="1074">
                        <c:v>25.380937000038102</c:v>
                      </c:pt>
                      <c:pt idx="1075">
                        <c:v>25.400464999955148</c:v>
                      </c:pt>
                      <c:pt idx="1076">
                        <c:v>25.418337999959476</c:v>
                      </c:pt>
                      <c:pt idx="1077">
                        <c:v>25.436929999967106</c:v>
                      </c:pt>
                      <c:pt idx="1078">
                        <c:v>25.460253000026569</c:v>
                      </c:pt>
                      <c:pt idx="1079">
                        <c:v>25.47241699998267</c:v>
                      </c:pt>
                      <c:pt idx="1080">
                        <c:v>25.496810000040568</c:v>
                      </c:pt>
                      <c:pt idx="1081">
                        <c:v>25.517419000039808</c:v>
                      </c:pt>
                      <c:pt idx="1082">
                        <c:v>25.538349000038579</c:v>
                      </c:pt>
                      <c:pt idx="1083">
                        <c:v>25.556418000021949</c:v>
                      </c:pt>
                      <c:pt idx="1084">
                        <c:v>25.577581000048667</c:v>
                      </c:pt>
                      <c:pt idx="1085">
                        <c:v>25.596664999960922</c:v>
                      </c:pt>
                      <c:pt idx="1086">
                        <c:v>25.620589999947697</c:v>
                      </c:pt>
                      <c:pt idx="1087">
                        <c:v>25.637141000013798</c:v>
                      </c:pt>
                      <c:pt idx="1088">
                        <c:v>25.658338999957778</c:v>
                      </c:pt>
                      <c:pt idx="1089">
                        <c:v>25.677109000040218</c:v>
                      </c:pt>
                      <c:pt idx="1090">
                        <c:v>25.697991000022739</c:v>
                      </c:pt>
                      <c:pt idx="1091">
                        <c:v>25.712443000054918</c:v>
                      </c:pt>
                      <c:pt idx="1092">
                        <c:v>25.738242999999784</c:v>
                      </c:pt>
                      <c:pt idx="1093">
                        <c:v>25.758073000004515</c:v>
                      </c:pt>
                      <c:pt idx="1094">
                        <c:v>25.779014999978244</c:v>
                      </c:pt>
                      <c:pt idx="1095">
                        <c:v>25.797659000032581</c:v>
                      </c:pt>
                      <c:pt idx="1096">
                        <c:v>25.817883000010625</c:v>
                      </c:pt>
                      <c:pt idx="1097">
                        <c:v>25.841036000056192</c:v>
                      </c:pt>
                      <c:pt idx="1098">
                        <c:v>25.858271999983117</c:v>
                      </c:pt>
                      <c:pt idx="1099">
                        <c:v>25.878683999995701</c:v>
                      </c:pt>
                      <c:pt idx="1100">
                        <c:v>25.900817999965511</c:v>
                      </c:pt>
                      <c:pt idx="1101">
                        <c:v>25.919871999998577</c:v>
                      </c:pt>
                      <c:pt idx="1102">
                        <c:v>25.940854000044055</c:v>
                      </c:pt>
                      <c:pt idx="1103">
                        <c:v>25.960637000040151</c:v>
                      </c:pt>
                      <c:pt idx="1104">
                        <c:v>25.98093499999959</c:v>
                      </c:pt>
                      <c:pt idx="1105">
                        <c:v>25.998953000060283</c:v>
                      </c:pt>
                      <c:pt idx="1106">
                        <c:v>26.019773000036366</c:v>
                      </c:pt>
                      <c:pt idx="1107">
                        <c:v>26.029207000043243</c:v>
                      </c:pt>
                      <c:pt idx="1108">
                        <c:v>26.060453000012785</c:v>
                      </c:pt>
                      <c:pt idx="1109">
                        <c:v>26.080721999984235</c:v>
                      </c:pt>
                      <c:pt idx="1110">
                        <c:v>26.100028999964707</c:v>
                      </c:pt>
                      <c:pt idx="1111">
                        <c:v>26.120580999995582</c:v>
                      </c:pt>
                      <c:pt idx="1112">
                        <c:v>26.134785000002012</c:v>
                      </c:pt>
                      <c:pt idx="1113">
                        <c:v>26.157389000058174</c:v>
                      </c:pt>
                      <c:pt idx="1114">
                        <c:v>26.175535000045784</c:v>
                      </c:pt>
                      <c:pt idx="1115">
                        <c:v>26.19684300001245</c:v>
                      </c:pt>
                      <c:pt idx="1116">
                        <c:v>26.220937000005506</c:v>
                      </c:pt>
                      <c:pt idx="1117">
                        <c:v>26.240861000027508</c:v>
                      </c:pt>
                      <c:pt idx="1118">
                        <c:v>26.257728000055067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Calculation!$AF$2:$AF$1771</c15:sqref>
                        </c15:formulaRef>
                      </c:ext>
                    </c:extLst>
                    <c:numCache>
                      <c:formatCode>General</c:formatCode>
                      <c:ptCount val="177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0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</c:v>
                      </c:pt>
                      <c:pt idx="892">
                        <c:v>0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0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58DC-4090-B73F-076D065C5A88}"/>
                  </c:ext>
                </c:extLst>
              </c15:ser>
            </c15:filteredScatterSeries>
          </c:ext>
        </c:extLst>
      </c:scatterChart>
      <c:valAx>
        <c:axId val="65831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0784368"/>
        <c:crosses val="autoZero"/>
        <c:crossBetween val="midCat"/>
      </c:valAx>
      <c:valAx>
        <c:axId val="64078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58319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Flight</a:t>
            </a:r>
            <a:r>
              <a:rPr lang="de-DE" baseline="0"/>
              <a:t> Data (processed)</a:t>
            </a:r>
            <a:endParaRPr lang="de-DE"/>
          </a:p>
        </c:rich>
      </c:tx>
      <c:layout>
        <c:manualLayout>
          <c:xMode val="edge"/>
          <c:yMode val="edge"/>
          <c:x val="0.38692267111642481"/>
          <c:y val="2.932137470902592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3"/>
          <c:order val="2"/>
          <c:tx>
            <c:v>Integral 2</c:v>
          </c:tx>
          <c:spPr>
            <a:ln w="19050">
              <a:noFill/>
            </a:ln>
          </c:spPr>
          <c:marker>
            <c:symbol val="circ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Calculation!$B$2:$B$1771</c:f>
              <c:numCache>
                <c:formatCode>General</c:formatCode>
                <c:ptCount val="1770"/>
                <c:pt idx="0">
                  <c:v>0</c:v>
                </c:pt>
                <c:pt idx="1">
                  <c:v>1.9563999958336353E-2</c:v>
                </c:pt>
                <c:pt idx="2">
                  <c:v>3.6159000010229647E-2</c:v>
                </c:pt>
                <c:pt idx="3">
                  <c:v>5.6963999988511205E-2</c:v>
                </c:pt>
                <c:pt idx="4">
                  <c:v>8.1719000008888543E-2</c:v>
                </c:pt>
                <c:pt idx="5">
                  <c:v>9.5315000042319298E-2</c:v>
                </c:pt>
                <c:pt idx="6">
                  <c:v>0.11652799998410046</c:v>
                </c:pt>
                <c:pt idx="7">
                  <c:v>0.13519900001119822</c:v>
                </c:pt>
                <c:pt idx="8">
                  <c:v>0.16087699995841831</c:v>
                </c:pt>
                <c:pt idx="9">
                  <c:v>0.18141700001433492</c:v>
                </c:pt>
                <c:pt idx="10">
                  <c:v>0.20019400003366172</c:v>
                </c:pt>
                <c:pt idx="11">
                  <c:v>0.21545300004072487</c:v>
                </c:pt>
                <c:pt idx="12">
                  <c:v>0.23079199995845556</c:v>
                </c:pt>
                <c:pt idx="13">
                  <c:v>0.2609230000525713</c:v>
                </c:pt>
                <c:pt idx="14">
                  <c:v>0.27603299997281283</c:v>
                </c:pt>
                <c:pt idx="15">
                  <c:v>0.3010329999960959</c:v>
                </c:pt>
                <c:pt idx="16">
                  <c:v>0.31972799997311085</c:v>
                </c:pt>
                <c:pt idx="17">
                  <c:v>0.33597799995914102</c:v>
                </c:pt>
                <c:pt idx="18">
                  <c:v>0.35759000002872199</c:v>
                </c:pt>
                <c:pt idx="19">
                  <c:v>0.37765299994498491</c:v>
                </c:pt>
                <c:pt idx="20">
                  <c:v>0.39710800000466406</c:v>
                </c:pt>
                <c:pt idx="21">
                  <c:v>0.41665599995758384</c:v>
                </c:pt>
                <c:pt idx="22">
                  <c:v>0.43804300006013364</c:v>
                </c:pt>
                <c:pt idx="23">
                  <c:v>0.45675699994899333</c:v>
                </c:pt>
                <c:pt idx="24">
                  <c:v>0.47970499994698912</c:v>
                </c:pt>
                <c:pt idx="25">
                  <c:v>0.49705999996513128</c:v>
                </c:pt>
                <c:pt idx="26">
                  <c:v>0.51856400002725422</c:v>
                </c:pt>
                <c:pt idx="27">
                  <c:v>0.54057900002226233</c:v>
                </c:pt>
                <c:pt idx="28">
                  <c:v>0.55734399997163564</c:v>
                </c:pt>
                <c:pt idx="29">
                  <c:v>0.57929699996020645</c:v>
                </c:pt>
                <c:pt idx="30">
                  <c:v>0.59977099997922778</c:v>
                </c:pt>
                <c:pt idx="31">
                  <c:v>0.61553199996706098</c:v>
                </c:pt>
                <c:pt idx="32">
                  <c:v>0.63737200002651662</c:v>
                </c:pt>
                <c:pt idx="33">
                  <c:v>0.65854900004342198</c:v>
                </c:pt>
                <c:pt idx="34">
                  <c:v>0.66760799998883158</c:v>
                </c:pt>
                <c:pt idx="35">
                  <c:v>0.70031900005415082</c:v>
                </c:pt>
                <c:pt idx="36">
                  <c:v>0.71870199998375028</c:v>
                </c:pt>
                <c:pt idx="37">
                  <c:v>0.73884600005112588</c:v>
                </c:pt>
                <c:pt idx="38">
                  <c:v>0.75902100000530481</c:v>
                </c:pt>
                <c:pt idx="39">
                  <c:v>0.77910100005101413</c:v>
                </c:pt>
                <c:pt idx="40">
                  <c:v>0.79993099998682737</c:v>
                </c:pt>
                <c:pt idx="41">
                  <c:v>0.81429600005503744</c:v>
                </c:pt>
                <c:pt idx="42">
                  <c:v>0.83908199996221811</c:v>
                </c:pt>
                <c:pt idx="43">
                  <c:v>0.85952599998563528</c:v>
                </c:pt>
                <c:pt idx="44">
                  <c:v>0.87445000000298023</c:v>
                </c:pt>
                <c:pt idx="45">
                  <c:v>0.89508699998259544</c:v>
                </c:pt>
                <c:pt idx="46">
                  <c:v>0.91429800004698336</c:v>
                </c:pt>
                <c:pt idx="47">
                  <c:v>0.94034800003282726</c:v>
                </c:pt>
                <c:pt idx="48">
                  <c:v>0.95808699994813651</c:v>
                </c:pt>
                <c:pt idx="49">
                  <c:v>0.97596299997530878</c:v>
                </c:pt>
                <c:pt idx="50">
                  <c:v>1.0003639999777079</c:v>
                </c:pt>
                <c:pt idx="51">
                  <c:v>1.0176780000329018</c:v>
                </c:pt>
                <c:pt idx="52">
                  <c:v>1.0400709999958053</c:v>
                </c:pt>
                <c:pt idx="53">
                  <c:v>1.059497999958694</c:v>
                </c:pt>
                <c:pt idx="54">
                  <c:v>1.0803300000261515</c:v>
                </c:pt>
                <c:pt idx="55">
                  <c:v>1.0980759999947622</c:v>
                </c:pt>
                <c:pt idx="56">
                  <c:v>1.1205570000456646</c:v>
                </c:pt>
                <c:pt idx="57">
                  <c:v>1.1408250000094995</c:v>
                </c:pt>
                <c:pt idx="58">
                  <c:v>1.1609559999778867</c:v>
                </c:pt>
                <c:pt idx="59">
                  <c:v>1.1773840000387281</c:v>
                </c:pt>
                <c:pt idx="60">
                  <c:v>1.200942000024952</c:v>
                </c:pt>
                <c:pt idx="61">
                  <c:v>1.2181420000270009</c:v>
                </c:pt>
                <c:pt idx="62">
                  <c:v>1.2382610000204295</c:v>
                </c:pt>
                <c:pt idx="63">
                  <c:v>1.2563780000200495</c:v>
                </c:pt>
                <c:pt idx="64">
                  <c:v>1.2730310000479221</c:v>
                </c:pt>
                <c:pt idx="65">
                  <c:v>1.3016999999526888</c:v>
                </c:pt>
                <c:pt idx="66">
                  <c:v>1.3172239999985322</c:v>
                </c:pt>
                <c:pt idx="67">
                  <c:v>1.3370959999738261</c:v>
                </c:pt>
                <c:pt idx="68">
                  <c:v>1.3570749999489635</c:v>
                </c:pt>
                <c:pt idx="69">
                  <c:v>1.3771339999511838</c:v>
                </c:pt>
                <c:pt idx="70">
                  <c:v>1.3982049999758601</c:v>
                </c:pt>
                <c:pt idx="71">
                  <c:v>1.4208349999971688</c:v>
                </c:pt>
                <c:pt idx="72">
                  <c:v>1.4375699999509379</c:v>
                </c:pt>
                <c:pt idx="73">
                  <c:v>1.4597910000011325</c:v>
                </c:pt>
                <c:pt idx="74">
                  <c:v>1.4777110000140965</c:v>
                </c:pt>
                <c:pt idx="75">
                  <c:v>1.49759299994912</c:v>
                </c:pt>
                <c:pt idx="76">
                  <c:v>1.5128290000138804</c:v>
                </c:pt>
                <c:pt idx="77">
                  <c:v>1.5384360000025481</c:v>
                </c:pt>
                <c:pt idx="78">
                  <c:v>1.5585229999851435</c:v>
                </c:pt>
                <c:pt idx="79">
                  <c:v>1.5794140000361949</c:v>
                </c:pt>
                <c:pt idx="80">
                  <c:v>1.5950850000372157</c:v>
                </c:pt>
                <c:pt idx="81">
                  <c:v>1.6198589999694377</c:v>
                </c:pt>
                <c:pt idx="82">
                  <c:v>1.6334839999908581</c:v>
                </c:pt>
                <c:pt idx="83">
                  <c:v>1.6539790000533685</c:v>
                </c:pt>
                <c:pt idx="84">
                  <c:v>1.6791039999807253</c:v>
                </c:pt>
                <c:pt idx="85">
                  <c:v>1.6941850000293925</c:v>
                </c:pt>
                <c:pt idx="86">
                  <c:v>1.7199150000233203</c:v>
                </c:pt>
                <c:pt idx="87">
                  <c:v>1.7348090000450611</c:v>
                </c:pt>
                <c:pt idx="88">
                  <c:v>1.7599459999473765</c:v>
                </c:pt>
                <c:pt idx="89">
                  <c:v>1.7692289999686182</c:v>
                </c:pt>
                <c:pt idx="90">
                  <c:v>1.8008499999996275</c:v>
                </c:pt>
                <c:pt idx="91">
                  <c:v>1.8199289999902248</c:v>
                </c:pt>
                <c:pt idx="92">
                  <c:v>1.8306630000006407</c:v>
                </c:pt>
                <c:pt idx="93">
                  <c:v>1.8550660000182688</c:v>
                </c:pt>
                <c:pt idx="94">
                  <c:v>1.8752830000594258</c:v>
                </c:pt>
                <c:pt idx="95">
                  <c:v>1.895213000010699</c:v>
                </c:pt>
                <c:pt idx="96">
                  <c:v>1.9197870000498369</c:v>
                </c:pt>
                <c:pt idx="97">
                  <c:v>1.9353180000325665</c:v>
                </c:pt>
                <c:pt idx="98">
                  <c:v>1.9613520000129938</c:v>
                </c:pt>
                <c:pt idx="99">
                  <c:v>1.9765840000472963</c:v>
                </c:pt>
                <c:pt idx="100">
                  <c:v>1.9987800000235438</c:v>
                </c:pt>
                <c:pt idx="101">
                  <c:v>2.0215359999565408</c:v>
                </c:pt>
                <c:pt idx="102">
                  <c:v>2.0409470000304282</c:v>
                </c:pt>
                <c:pt idx="103">
                  <c:v>2.0606449999613687</c:v>
                </c:pt>
                <c:pt idx="104">
                  <c:v>2.0784840000560507</c:v>
                </c:pt>
                <c:pt idx="105">
                  <c:v>2.0982830000575632</c:v>
                </c:pt>
                <c:pt idx="106">
                  <c:v>2.1169859999790788</c:v>
                </c:pt>
                <c:pt idx="107">
                  <c:v>2.1398549999576062</c:v>
                </c:pt>
                <c:pt idx="108">
                  <c:v>2.1563150000292808</c:v>
                </c:pt>
                <c:pt idx="109">
                  <c:v>2.1768330000340939</c:v>
                </c:pt>
                <c:pt idx="110">
                  <c:v>2.1938620000146329</c:v>
                </c:pt>
                <c:pt idx="111">
                  <c:v>2.217049999977462</c:v>
                </c:pt>
                <c:pt idx="112">
                  <c:v>2.2374840000411496</c:v>
                </c:pt>
                <c:pt idx="113">
                  <c:v>2.2536959999706596</c:v>
                </c:pt>
                <c:pt idx="114">
                  <c:v>2.2817140000406653</c:v>
                </c:pt>
                <c:pt idx="115">
                  <c:v>2.2981060000602156</c:v>
                </c:pt>
                <c:pt idx="116">
                  <c:v>2.3176270000403747</c:v>
                </c:pt>
                <c:pt idx="117">
                  <c:v>2.3403809999581426</c:v>
                </c:pt>
                <c:pt idx="118">
                  <c:v>2.3574260000605136</c:v>
                </c:pt>
                <c:pt idx="119">
                  <c:v>2.3779189999913797</c:v>
                </c:pt>
                <c:pt idx="120">
                  <c:v>2.3985589999938384</c:v>
                </c:pt>
                <c:pt idx="121">
                  <c:v>2.4186729999491945</c:v>
                </c:pt>
                <c:pt idx="122">
                  <c:v>2.4433170000556856</c:v>
                </c:pt>
                <c:pt idx="123">
                  <c:v>2.4601069999625906</c:v>
                </c:pt>
                <c:pt idx="124">
                  <c:v>2.4782869999762625</c:v>
                </c:pt>
                <c:pt idx="125">
                  <c:v>2.499824000056833</c:v>
                </c:pt>
                <c:pt idx="126">
                  <c:v>2.5134049999760464</c:v>
                </c:pt>
                <c:pt idx="127">
                  <c:v>2.5388850000454113</c:v>
                </c:pt>
                <c:pt idx="128">
                  <c:v>2.554041999974288</c:v>
                </c:pt>
                <c:pt idx="129">
                  <c:v>2.5800919999601319</c:v>
                </c:pt>
                <c:pt idx="130">
                  <c:v>2.6000139999669045</c:v>
                </c:pt>
                <c:pt idx="131">
                  <c:v>2.6149969999678433</c:v>
                </c:pt>
                <c:pt idx="132">
                  <c:v>2.6399939999682829</c:v>
                </c:pt>
                <c:pt idx="133">
                  <c:v>2.6505810000235215</c:v>
                </c:pt>
                <c:pt idx="134">
                  <c:v>2.6801719999639317</c:v>
                </c:pt>
                <c:pt idx="135">
                  <c:v>2.6892350000562146</c:v>
                </c:pt>
                <c:pt idx="136">
                  <c:v>2.7199760000221431</c:v>
                </c:pt>
                <c:pt idx="137">
                  <c:v>2.7399689999874681</c:v>
                </c:pt>
                <c:pt idx="138">
                  <c:v>2.7497059999732301</c:v>
                </c:pt>
                <c:pt idx="139">
                  <c:v>2.7756199999712408</c:v>
                </c:pt>
                <c:pt idx="140">
                  <c:v>2.7916589999804273</c:v>
                </c:pt>
                <c:pt idx="141">
                  <c:v>2.8166660000570118</c:v>
                </c:pt>
                <c:pt idx="142">
                  <c:v>2.8356640000129119</c:v>
                </c:pt>
                <c:pt idx="143">
                  <c:v>2.8554289999883622</c:v>
                </c:pt>
                <c:pt idx="144">
                  <c:v>2.8780519999563694</c:v>
                </c:pt>
                <c:pt idx="145">
                  <c:v>2.8957399999490008</c:v>
                </c:pt>
                <c:pt idx="146">
                  <c:v>2.9175410000607371</c:v>
                </c:pt>
                <c:pt idx="147">
                  <c:v>2.9359229999827221</c:v>
                </c:pt>
                <c:pt idx="148">
                  <c:v>2.9560419999761507</c:v>
                </c:pt>
                <c:pt idx="149">
                  <c:v>2.9769930000184104</c:v>
                </c:pt>
                <c:pt idx="150">
                  <c:v>2.9972680000355467</c:v>
                </c:pt>
                <c:pt idx="151">
                  <c:v>3.0124549999600276</c:v>
                </c:pt>
                <c:pt idx="152">
                  <c:v>3.0366609999909997</c:v>
                </c:pt>
                <c:pt idx="153">
                  <c:v>3.0607030000537634</c:v>
                </c:pt>
                <c:pt idx="154">
                  <c:v>3.081607999978587</c:v>
                </c:pt>
                <c:pt idx="155">
                  <c:v>3.096817999961786</c:v>
                </c:pt>
                <c:pt idx="156">
                  <c:v>3.1123780000489205</c:v>
                </c:pt>
                <c:pt idx="157">
                  <c:v>3.1377489999867976</c:v>
                </c:pt>
                <c:pt idx="158">
                  <c:v>3.1620119999861345</c:v>
                </c:pt>
                <c:pt idx="159">
                  <c:v>3.1787160000531003</c:v>
                </c:pt>
                <c:pt idx="160">
                  <c:v>3.1976929999655113</c:v>
                </c:pt>
                <c:pt idx="161">
                  <c:v>3.217534999945201</c:v>
                </c:pt>
                <c:pt idx="162">
                  <c:v>3.2402080000611022</c:v>
                </c:pt>
                <c:pt idx="163">
                  <c:v>3.2590730000520125</c:v>
                </c:pt>
                <c:pt idx="164">
                  <c:v>3.2737450000131503</c:v>
                </c:pt>
                <c:pt idx="165">
                  <c:v>3.298462999984622</c:v>
                </c:pt>
                <c:pt idx="166">
                  <c:v>3.3203539999667555</c:v>
                </c:pt>
                <c:pt idx="167">
                  <c:v>3.3330629999982193</c:v>
                </c:pt>
                <c:pt idx="168">
                  <c:v>3.3590489999623969</c:v>
                </c:pt>
                <c:pt idx="169">
                  <c:v>3.3684509999584407</c:v>
                </c:pt>
                <c:pt idx="170">
                  <c:v>3.3989389999769628</c:v>
                </c:pt>
                <c:pt idx="171">
                  <c:v>3.4189079999923706</c:v>
                </c:pt>
                <c:pt idx="172">
                  <c:v>3.4370099999941885</c:v>
                </c:pt>
                <c:pt idx="173">
                  <c:v>3.4592669999692589</c:v>
                </c:pt>
                <c:pt idx="174">
                  <c:v>3.4738849999848753</c:v>
                </c:pt>
                <c:pt idx="175">
                  <c:v>3.4990659999893978</c:v>
                </c:pt>
                <c:pt idx="176">
                  <c:v>3.5199540000176057</c:v>
                </c:pt>
                <c:pt idx="177">
                  <c:v>3.5358130000531673</c:v>
                </c:pt>
                <c:pt idx="178">
                  <c:v>3.560689999954775</c:v>
                </c:pt>
                <c:pt idx="179">
                  <c:v>3.579937000060454</c:v>
                </c:pt>
                <c:pt idx="180">
                  <c:v>3.5947300000116229</c:v>
                </c:pt>
                <c:pt idx="181">
                  <c:v>3.6156620000256225</c:v>
                </c:pt>
                <c:pt idx="182">
                  <c:v>3.6407449999824166</c:v>
                </c:pt>
                <c:pt idx="183">
                  <c:v>3.6617049999767914</c:v>
                </c:pt>
                <c:pt idx="184">
                  <c:v>3.6759389999788254</c:v>
                </c:pt>
                <c:pt idx="185">
                  <c:v>3.7003740000072867</c:v>
                </c:pt>
                <c:pt idx="186">
                  <c:v>3.7108030000235885</c:v>
                </c:pt>
                <c:pt idx="187">
                  <c:v>3.7396650000009686</c:v>
                </c:pt>
                <c:pt idx="188">
                  <c:v>3.7608539999928325</c:v>
                </c:pt>
                <c:pt idx="189">
                  <c:v>3.7809330000309274</c:v>
                </c:pt>
                <c:pt idx="190">
                  <c:v>3.7928100000135601</c:v>
                </c:pt>
                <c:pt idx="191">
                  <c:v>3.816380999982357</c:v>
                </c:pt>
                <c:pt idx="192">
                  <c:v>3.8316750000230968</c:v>
                </c:pt>
                <c:pt idx="193">
                  <c:v>3.8584699999773875</c:v>
                </c:pt>
                <c:pt idx="194">
                  <c:v>3.8765310000162572</c:v>
                </c:pt>
                <c:pt idx="195">
                  <c:v>3.9011620000237599</c:v>
                </c:pt>
                <c:pt idx="196">
                  <c:v>3.9168259999714792</c:v>
                </c:pt>
                <c:pt idx="197">
                  <c:v>3.9338310000021011</c:v>
                </c:pt>
                <c:pt idx="198">
                  <c:v>3.9567779999924824</c:v>
                </c:pt>
                <c:pt idx="199">
                  <c:v>3.9779159999452531</c:v>
                </c:pt>
                <c:pt idx="200">
                  <c:v>3.9979149999562651</c:v>
                </c:pt>
                <c:pt idx="201">
                  <c:v>4.0167750000255182</c:v>
                </c:pt>
                <c:pt idx="202">
                  <c:v>4.0324310000287369</c:v>
                </c:pt>
                <c:pt idx="203">
                  <c:v>4.0609699999913573</c:v>
                </c:pt>
                <c:pt idx="204">
                  <c:v>4.0788310000207275</c:v>
                </c:pt>
                <c:pt idx="205">
                  <c:v>4.0982830000575632</c:v>
                </c:pt>
                <c:pt idx="206">
                  <c:v>4.117435000021942</c:v>
                </c:pt>
                <c:pt idx="207">
                  <c:v>4.1376389999641106</c:v>
                </c:pt>
                <c:pt idx="208">
                  <c:v>4.1609389999648556</c:v>
                </c:pt>
                <c:pt idx="209">
                  <c:v>4.1806189999915659</c:v>
                </c:pt>
                <c:pt idx="210">
                  <c:v>4.1918849999783561</c:v>
                </c:pt>
                <c:pt idx="211">
                  <c:v>4.2195150000043213</c:v>
                </c:pt>
                <c:pt idx="212">
                  <c:v>4.2387109999544919</c:v>
                </c:pt>
                <c:pt idx="213">
                  <c:v>4.2538530000019819</c:v>
                </c:pt>
                <c:pt idx="214">
                  <c:v>4.2799090000335127</c:v>
                </c:pt>
                <c:pt idx="215">
                  <c:v>4.3002130000386387</c:v>
                </c:pt>
                <c:pt idx="216">
                  <c:v>4.3188670000527054</c:v>
                </c:pt>
                <c:pt idx="217">
                  <c:v>4.3393990000477061</c:v>
                </c:pt>
                <c:pt idx="218">
                  <c:v>4.3597229999722913</c:v>
                </c:pt>
                <c:pt idx="219">
                  <c:v>4.3796350000193343</c:v>
                </c:pt>
                <c:pt idx="220">
                  <c:v>4.4017689999891445</c:v>
                </c:pt>
                <c:pt idx="221">
                  <c:v>4.4201459999894723</c:v>
                </c:pt>
                <c:pt idx="222">
                  <c:v>4.4409740000264719</c:v>
                </c:pt>
                <c:pt idx="223">
                  <c:v>4.4558569999644533</c:v>
                </c:pt>
                <c:pt idx="224">
                  <c:v>4.4798370000207797</c:v>
                </c:pt>
                <c:pt idx="225">
                  <c:v>4.4971849999856204</c:v>
                </c:pt>
                <c:pt idx="226">
                  <c:v>4.5149039999814704</c:v>
                </c:pt>
                <c:pt idx="227">
                  <c:v>4.5362479999894276</c:v>
                </c:pt>
                <c:pt idx="228">
                  <c:v>4.5607280000112951</c:v>
                </c:pt>
                <c:pt idx="229">
                  <c:v>4.5755409999983385</c:v>
                </c:pt>
                <c:pt idx="230">
                  <c:v>4.6004220000468194</c:v>
                </c:pt>
                <c:pt idx="231">
                  <c:v>4.6171270000049844</c:v>
                </c:pt>
                <c:pt idx="232">
                  <c:v>4.6363140000030398</c:v>
                </c:pt>
                <c:pt idx="233">
                  <c:v>4.6604839999927208</c:v>
                </c:pt>
                <c:pt idx="234">
                  <c:v>4.6805640000384301</c:v>
                </c:pt>
                <c:pt idx="235">
                  <c:v>4.6960709999548271</c:v>
                </c:pt>
                <c:pt idx="236">
                  <c:v>4.7201290000230074</c:v>
                </c:pt>
                <c:pt idx="237">
                  <c:v>4.7367689999518916</c:v>
                </c:pt>
                <c:pt idx="238">
                  <c:v>4.7583550000563264</c:v>
                </c:pt>
                <c:pt idx="239">
                  <c:v>4.7792350000236183</c:v>
                </c:pt>
                <c:pt idx="240">
                  <c:v>4.7965029999613762</c:v>
                </c:pt>
                <c:pt idx="241">
                  <c:v>4.8187799999723211</c:v>
                </c:pt>
                <c:pt idx="242">
                  <c:v>4.8381079999962822</c:v>
                </c:pt>
                <c:pt idx="243">
                  <c:v>4.860850999946706</c:v>
                </c:pt>
                <c:pt idx="244">
                  <c:v>4.8770700000459328</c:v>
                </c:pt>
                <c:pt idx="245">
                  <c:v>4.8998679999494925</c:v>
                </c:pt>
                <c:pt idx="246">
                  <c:v>4.9182550000259653</c:v>
                </c:pt>
                <c:pt idx="247">
                  <c:v>4.9375709999585524</c:v>
                </c:pt>
                <c:pt idx="248">
                  <c:v>4.9575810000533238</c:v>
                </c:pt>
                <c:pt idx="249">
                  <c:v>4.9739599999738857</c:v>
                </c:pt>
                <c:pt idx="250">
                  <c:v>4.9985830000368878</c:v>
                </c:pt>
                <c:pt idx="251">
                  <c:v>5.020498999976553</c:v>
                </c:pt>
                <c:pt idx="252">
                  <c:v>5.0387859999900684</c:v>
                </c:pt>
                <c:pt idx="253">
                  <c:v>5.0586830000393093</c:v>
                </c:pt>
                <c:pt idx="254">
                  <c:v>5.0803170000435784</c:v>
                </c:pt>
                <c:pt idx="255">
                  <c:v>5.1003529999870807</c:v>
                </c:pt>
                <c:pt idx="256">
                  <c:v>5.1097049999516457</c:v>
                </c:pt>
                <c:pt idx="257">
                  <c:v>5.1333990000421181</c:v>
                </c:pt>
                <c:pt idx="258">
                  <c:v>5.1597980000078678</c:v>
                </c:pt>
                <c:pt idx="259">
                  <c:v>5.1796839999733493</c:v>
                </c:pt>
                <c:pt idx="260">
                  <c:v>5.1941120000556111</c:v>
                </c:pt>
                <c:pt idx="261">
                  <c:v>5.2189899999648333</c:v>
                </c:pt>
                <c:pt idx="262">
                  <c:v>5.239471000037156</c:v>
                </c:pt>
                <c:pt idx="263">
                  <c:v>5.2566489999881014</c:v>
                </c:pt>
                <c:pt idx="264">
                  <c:v>5.2799009999725968</c:v>
                </c:pt>
                <c:pt idx="265">
                  <c:v>5.2993809999898076</c:v>
                </c:pt>
                <c:pt idx="266">
                  <c:v>5.3168880000011995</c:v>
                </c:pt>
                <c:pt idx="267">
                  <c:v>5.3407260000240058</c:v>
                </c:pt>
                <c:pt idx="268">
                  <c:v>5.3601849999977276</c:v>
                </c:pt>
                <c:pt idx="269">
                  <c:v>5.3801209999946877</c:v>
                </c:pt>
                <c:pt idx="270">
                  <c:v>5.3987389999674633</c:v>
                </c:pt>
                <c:pt idx="271">
                  <c:v>5.4152930000564083</c:v>
                </c:pt>
                <c:pt idx="272">
                  <c:v>5.4407460000365973</c:v>
                </c:pt>
                <c:pt idx="273">
                  <c:v>5.4509710000129417</c:v>
                </c:pt>
                <c:pt idx="274">
                  <c:v>5.4810650000581518</c:v>
                </c:pt>
                <c:pt idx="275">
                  <c:v>5.4984560000011697</c:v>
                </c:pt>
                <c:pt idx="276">
                  <c:v>5.5163669999456033</c:v>
                </c:pt>
                <c:pt idx="277">
                  <c:v>5.5392909999936819</c:v>
                </c:pt>
                <c:pt idx="278">
                  <c:v>5.5568440000060946</c:v>
                </c:pt>
                <c:pt idx="279">
                  <c:v>5.573441999964416</c:v>
                </c:pt>
                <c:pt idx="280">
                  <c:v>5.600021000020206</c:v>
                </c:pt>
                <c:pt idx="281">
                  <c:v>5.6167040000436828</c:v>
                </c:pt>
                <c:pt idx="282">
                  <c:v>5.6382679999805987</c:v>
                </c:pt>
                <c:pt idx="283">
                  <c:v>5.6593009999487549</c:v>
                </c:pt>
                <c:pt idx="284">
                  <c:v>5.6794579999987036</c:v>
                </c:pt>
                <c:pt idx="285">
                  <c:v>5.6976209999993443</c:v>
                </c:pt>
                <c:pt idx="286">
                  <c:v>5.7127790000522509</c:v>
                </c:pt>
                <c:pt idx="287">
                  <c:v>5.7399809999624267</c:v>
                </c:pt>
                <c:pt idx="288">
                  <c:v>5.7601349999895319</c:v>
                </c:pt>
                <c:pt idx="289">
                  <c:v>5.7777220000280067</c:v>
                </c:pt>
                <c:pt idx="290">
                  <c:v>5.7992360000498593</c:v>
                </c:pt>
                <c:pt idx="291">
                  <c:v>5.8124590000370517</c:v>
                </c:pt>
                <c:pt idx="292">
                  <c:v>5.8373889999929816</c:v>
                </c:pt>
                <c:pt idx="293">
                  <c:v>5.8574700000463054</c:v>
                </c:pt>
                <c:pt idx="294">
                  <c:v>5.8795029999455437</c:v>
                </c:pt>
                <c:pt idx="295">
                  <c:v>5.8999240000266582</c:v>
                </c:pt>
                <c:pt idx="296">
                  <c:v>5.9179820000426844</c:v>
                </c:pt>
                <c:pt idx="297">
                  <c:v>5.9385479999473318</c:v>
                </c:pt>
                <c:pt idx="298">
                  <c:v>5.9598919999552891</c:v>
                </c:pt>
                <c:pt idx="299">
                  <c:v>5.9781189999775961</c:v>
                </c:pt>
                <c:pt idx="300">
                  <c:v>5.9979550000280142</c:v>
                </c:pt>
                <c:pt idx="301">
                  <c:v>6.0156369999749586</c:v>
                </c:pt>
                <c:pt idx="302">
                  <c:v>6.0387750000227243</c:v>
                </c:pt>
                <c:pt idx="303">
                  <c:v>6.0593309999676421</c:v>
                </c:pt>
                <c:pt idx="304">
                  <c:v>6.0795530000468716</c:v>
                </c:pt>
                <c:pt idx="305">
                  <c:v>6.1007570000365376</c:v>
                </c:pt>
                <c:pt idx="306">
                  <c:v>6.1151890000328422</c:v>
                </c:pt>
                <c:pt idx="307">
                  <c:v>6.1361190000316128</c:v>
                </c:pt>
                <c:pt idx="308">
                  <c:v>6.1547060000011697</c:v>
                </c:pt>
                <c:pt idx="309">
                  <c:v>6.1809420000063255</c:v>
                </c:pt>
                <c:pt idx="310">
                  <c:v>6.200453000026755</c:v>
                </c:pt>
                <c:pt idx="311">
                  <c:v>6.2197689999593422</c:v>
                </c:pt>
                <c:pt idx="312">
                  <c:v>6.2349519999697804</c:v>
                </c:pt>
                <c:pt idx="313">
                  <c:v>6.2507710000500083</c:v>
                </c:pt>
                <c:pt idx="314">
                  <c:v>6.2799880000529811</c:v>
                </c:pt>
                <c:pt idx="315">
                  <c:v>6.2969730000477284</c:v>
                </c:pt>
                <c:pt idx="316">
                  <c:v>6.3155729999998584</c:v>
                </c:pt>
                <c:pt idx="317">
                  <c:v>6.3354599999729544</c:v>
                </c:pt>
                <c:pt idx="318">
                  <c:v>6.3610340000595897</c:v>
                </c:pt>
                <c:pt idx="319">
                  <c:v>6.3804719999898225</c:v>
                </c:pt>
                <c:pt idx="320">
                  <c:v>6.4010420000413433</c:v>
                </c:pt>
                <c:pt idx="321">
                  <c:v>6.42107899999246</c:v>
                </c:pt>
                <c:pt idx="322">
                  <c:v>6.4373700000578538</c:v>
                </c:pt>
                <c:pt idx="323">
                  <c:v>6.4567970000207424</c:v>
                </c:pt>
                <c:pt idx="324">
                  <c:v>6.4771559999790043</c:v>
                </c:pt>
                <c:pt idx="325">
                  <c:v>6.4933050000108778</c:v>
                </c:pt>
                <c:pt idx="326">
                  <c:v>6.5176910000154749</c:v>
                </c:pt>
                <c:pt idx="327">
                  <c:v>6.5365839999867603</c:v>
                </c:pt>
                <c:pt idx="328">
                  <c:v>6.5573830000357702</c:v>
                </c:pt>
                <c:pt idx="329">
                  <c:v>6.5778799999970943</c:v>
                </c:pt>
                <c:pt idx="330">
                  <c:v>6.5993220000527799</c:v>
                </c:pt>
                <c:pt idx="331">
                  <c:v>6.6187879999633878</c:v>
                </c:pt>
                <c:pt idx="332">
                  <c:v>6.6401580000529066</c:v>
                </c:pt>
                <c:pt idx="333">
                  <c:v>6.6578679999802262</c:v>
                </c:pt>
                <c:pt idx="334">
                  <c:v>6.679046000004746</c:v>
                </c:pt>
                <c:pt idx="335">
                  <c:v>6.6974209999898449</c:v>
                </c:pt>
                <c:pt idx="336">
                  <c:v>6.7192130000330508</c:v>
                </c:pt>
                <c:pt idx="337">
                  <c:v>6.7390809999778867</c:v>
                </c:pt>
                <c:pt idx="338">
                  <c:v>6.7588580000447109</c:v>
                </c:pt>
                <c:pt idx="339">
                  <c:v>6.7783060000510886</c:v>
                </c:pt>
                <c:pt idx="340">
                  <c:v>6.8008909999625757</c:v>
                </c:pt>
                <c:pt idx="341">
                  <c:v>6.8132469999836758</c:v>
                </c:pt>
                <c:pt idx="342">
                  <c:v>6.8337850000243634</c:v>
                </c:pt>
                <c:pt idx="343">
                  <c:v>6.8565670000389218</c:v>
                </c:pt>
                <c:pt idx="344">
                  <c:v>6.8832979999715462</c:v>
                </c:pt>
                <c:pt idx="345">
                  <c:v>6.8969959999667481</c:v>
                </c:pt>
                <c:pt idx="346">
                  <c:v>6.9180369999958202</c:v>
                </c:pt>
                <c:pt idx="347">
                  <c:v>6.9392089999746531</c:v>
                </c:pt>
                <c:pt idx="348">
                  <c:v>6.9594470000592992</c:v>
                </c:pt>
                <c:pt idx="349">
                  <c:v>6.9790430000284687</c:v>
                </c:pt>
                <c:pt idx="350">
                  <c:v>6.9976709999609739</c:v>
                </c:pt>
                <c:pt idx="351">
                  <c:v>7.0195610000519082</c:v>
                </c:pt>
                <c:pt idx="352">
                  <c:v>7.0393919999478385</c:v>
                </c:pt>
                <c:pt idx="353">
                  <c:v>7.0502090000081807</c:v>
                </c:pt>
                <c:pt idx="354">
                  <c:v>7.0795399999478832</c:v>
                </c:pt>
                <c:pt idx="355">
                  <c:v>7.0999120000051335</c:v>
                </c:pt>
                <c:pt idx="356">
                  <c:v>7.1177560000214726</c:v>
                </c:pt>
                <c:pt idx="357">
                  <c:v>7.1405690000392497</c:v>
                </c:pt>
                <c:pt idx="358">
                  <c:v>7.1560270000481978</c:v>
                </c:pt>
                <c:pt idx="359">
                  <c:v>7.1759280000114813</c:v>
                </c:pt>
                <c:pt idx="360">
                  <c:v>7.1992160000372678</c:v>
                </c:pt>
                <c:pt idx="361">
                  <c:v>7.2153410000028089</c:v>
                </c:pt>
                <c:pt idx="362">
                  <c:v>7.2405819999985397</c:v>
                </c:pt>
                <c:pt idx="363">
                  <c:v>7.2567500000586733</c:v>
                </c:pt>
                <c:pt idx="364">
                  <c:v>7.2824239999754354</c:v>
                </c:pt>
                <c:pt idx="365">
                  <c:v>7.2965150000527501</c:v>
                </c:pt>
                <c:pt idx="366">
                  <c:v>7.3208909999812022</c:v>
                </c:pt>
                <c:pt idx="367">
                  <c:v>7.3357710000127554</c:v>
                </c:pt>
                <c:pt idx="368">
                  <c:v>7.3521279999986291</c:v>
                </c:pt>
                <c:pt idx="369">
                  <c:v>7.3783330000005662</c:v>
                </c:pt>
                <c:pt idx="370">
                  <c:v>7.396870999946259</c:v>
                </c:pt>
                <c:pt idx="371">
                  <c:v>7.4204690000042319</c:v>
                </c:pt>
                <c:pt idx="372">
                  <c:v>7.4365759999491274</c:v>
                </c:pt>
                <c:pt idx="373">
                  <c:v>7.4569469999987632</c:v>
                </c:pt>
                <c:pt idx="374">
                  <c:v>7.480995999998413</c:v>
                </c:pt>
                <c:pt idx="375">
                  <c:v>7.4981279999483377</c:v>
                </c:pt>
                <c:pt idx="376">
                  <c:v>7.5166810000082478</c:v>
                </c:pt>
                <c:pt idx="377">
                  <c:v>7.5380819999845698</c:v>
                </c:pt>
                <c:pt idx="378">
                  <c:v>7.5604440000606701</c:v>
                </c:pt>
                <c:pt idx="379">
                  <c:v>7.577424000017345</c:v>
                </c:pt>
                <c:pt idx="380">
                  <c:v>7.5974029999924824</c:v>
                </c:pt>
                <c:pt idx="381">
                  <c:v>7.618030000012368</c:v>
                </c:pt>
                <c:pt idx="382">
                  <c:v>7.6398220000555739</c:v>
                </c:pt>
                <c:pt idx="383">
                  <c:v>7.6593720000237226</c:v>
                </c:pt>
                <c:pt idx="384">
                  <c:v>7.6802479999605566</c:v>
                </c:pt>
                <c:pt idx="385">
                  <c:v>7.6985270000295714</c:v>
                </c:pt>
                <c:pt idx="386">
                  <c:v>7.7202119999565184</c:v>
                </c:pt>
                <c:pt idx="387">
                  <c:v>7.736648999969475</c:v>
                </c:pt>
                <c:pt idx="388">
                  <c:v>7.753599000046961</c:v>
                </c:pt>
                <c:pt idx="389">
                  <c:v>7.7812139999587089</c:v>
                </c:pt>
                <c:pt idx="390">
                  <c:v>7.7996030000504106</c:v>
                </c:pt>
                <c:pt idx="391">
                  <c:v>7.8198789999587461</c:v>
                </c:pt>
                <c:pt idx="392">
                  <c:v>7.8341840000357479</c:v>
                </c:pt>
                <c:pt idx="393">
                  <c:v>7.8592339999740943</c:v>
                </c:pt>
                <c:pt idx="394">
                  <c:v>7.8805690000299364</c:v>
                </c:pt>
                <c:pt idx="395">
                  <c:v>7.9004839999834076</c:v>
                </c:pt>
                <c:pt idx="396">
                  <c:v>7.919376999954693</c:v>
                </c:pt>
                <c:pt idx="397">
                  <c:v>7.9397520000347868</c:v>
                </c:pt>
                <c:pt idx="398">
                  <c:v>7.9580640000058338</c:v>
                </c:pt>
                <c:pt idx="399">
                  <c:v>7.9751369999721646</c:v>
                </c:pt>
                <c:pt idx="400">
                  <c:v>7.9994599999627098</c:v>
                </c:pt>
                <c:pt idx="401">
                  <c:v>8.0199090000241995</c:v>
                </c:pt>
                <c:pt idx="402">
                  <c:v>8.0406070000026375</c:v>
                </c:pt>
                <c:pt idx="403">
                  <c:v>8.0615299999481067</c:v>
                </c:pt>
                <c:pt idx="404">
                  <c:v>8.0777839999645948</c:v>
                </c:pt>
                <c:pt idx="405">
                  <c:v>8.098225999972783</c:v>
                </c:pt>
                <c:pt idx="406">
                  <c:v>8.1155159999616444</c:v>
                </c:pt>
                <c:pt idx="407">
                  <c:v>8.1409680000506341</c:v>
                </c:pt>
                <c:pt idx="408">
                  <c:v>8.1584980000043288</c:v>
                </c:pt>
                <c:pt idx="409">
                  <c:v>8.1808179999934509</c:v>
                </c:pt>
                <c:pt idx="410">
                  <c:v>8.1966209999518469</c:v>
                </c:pt>
                <c:pt idx="411">
                  <c:v>8.2160989999538288</c:v>
                </c:pt>
                <c:pt idx="412">
                  <c:v>8.238855000003241</c:v>
                </c:pt>
                <c:pt idx="413">
                  <c:v>8.2574859999585897</c:v>
                </c:pt>
                <c:pt idx="414">
                  <c:v>8.2775039999978617</c:v>
                </c:pt>
                <c:pt idx="415">
                  <c:v>8.2980400000233203</c:v>
                </c:pt>
                <c:pt idx="416">
                  <c:v>8.3172110000159591</c:v>
                </c:pt>
                <c:pt idx="417">
                  <c:v>8.340059999958612</c:v>
                </c:pt>
                <c:pt idx="418">
                  <c:v>8.3574500000104308</c:v>
                </c:pt>
                <c:pt idx="419">
                  <c:v>8.37621300003957</c:v>
                </c:pt>
                <c:pt idx="420">
                  <c:v>8.3990550000453368</c:v>
                </c:pt>
                <c:pt idx="421">
                  <c:v>8.4175340000074357</c:v>
                </c:pt>
                <c:pt idx="422">
                  <c:v>8.4379839999601245</c:v>
                </c:pt>
                <c:pt idx="423">
                  <c:v>8.4603679999709129</c:v>
                </c:pt>
                <c:pt idx="424">
                  <c:v>8.479719000053592</c:v>
                </c:pt>
                <c:pt idx="425">
                  <c:v>8.5004819999448955</c:v>
                </c:pt>
                <c:pt idx="426">
                  <c:v>8.5196310000028461</c:v>
                </c:pt>
                <c:pt idx="427">
                  <c:v>8.533943000016734</c:v>
                </c:pt>
                <c:pt idx="428">
                  <c:v>8.5603780000237748</c:v>
                </c:pt>
                <c:pt idx="429">
                  <c:v>8.578235000022687</c:v>
                </c:pt>
                <c:pt idx="430">
                  <c:v>8.5990890000248328</c:v>
                </c:pt>
                <c:pt idx="431">
                  <c:v>8.6184839999768883</c:v>
                </c:pt>
                <c:pt idx="432">
                  <c:v>8.63903299998492</c:v>
                </c:pt>
                <c:pt idx="433">
                  <c:v>8.6596999999601394</c:v>
                </c:pt>
                <c:pt idx="434">
                  <c:v>8.680547000025399</c:v>
                </c:pt>
                <c:pt idx="435">
                  <c:v>8.6991060000145808</c:v>
                </c:pt>
                <c:pt idx="436">
                  <c:v>8.7199509999481961</c:v>
                </c:pt>
                <c:pt idx="437">
                  <c:v>8.7393050000537187</c:v>
                </c:pt>
                <c:pt idx="438">
                  <c:v>8.7594459999818355</c:v>
                </c:pt>
                <c:pt idx="439">
                  <c:v>8.7795390000101179</c:v>
                </c:pt>
                <c:pt idx="440">
                  <c:v>8.8006270000478253</c:v>
                </c:pt>
                <c:pt idx="441">
                  <c:v>8.8213789999717847</c:v>
                </c:pt>
                <c:pt idx="442">
                  <c:v>8.8396039999788627</c:v>
                </c:pt>
                <c:pt idx="443">
                  <c:v>8.8607130000600591</c:v>
                </c:pt>
                <c:pt idx="444">
                  <c:v>8.87579600000754</c:v>
                </c:pt>
                <c:pt idx="445">
                  <c:v>8.8961089999647811</c:v>
                </c:pt>
                <c:pt idx="446">
                  <c:v>8.9201990000437945</c:v>
                </c:pt>
                <c:pt idx="447">
                  <c:v>8.9365750000579283</c:v>
                </c:pt>
                <c:pt idx="448">
                  <c:v>8.9632879999699071</c:v>
                </c:pt>
                <c:pt idx="449">
                  <c:v>8.980582999996841</c:v>
                </c:pt>
                <c:pt idx="450">
                  <c:v>9.0007060000207275</c:v>
                </c:pt>
                <c:pt idx="451">
                  <c:v>9.0176869999850169</c:v>
                </c:pt>
                <c:pt idx="452">
                  <c:v>9.0407750000013039</c:v>
                </c:pt>
                <c:pt idx="453">
                  <c:v>9.0583900000201538</c:v>
                </c:pt>
                <c:pt idx="454">
                  <c:v>9.0776060000061989</c:v>
                </c:pt>
                <c:pt idx="455">
                  <c:v>9.0970710000256076</c:v>
                </c:pt>
                <c:pt idx="456">
                  <c:v>9.1199849999975413</c:v>
                </c:pt>
                <c:pt idx="457">
                  <c:v>9.1255959999980405</c:v>
                </c:pt>
                <c:pt idx="458">
                  <c:v>9.159233000013046</c:v>
                </c:pt>
                <c:pt idx="459">
                  <c:v>9.1816790000302717</c:v>
                </c:pt>
                <c:pt idx="460">
                  <c:v>9.1966470000334084</c:v>
                </c:pt>
                <c:pt idx="461">
                  <c:v>9.2181949999649078</c:v>
                </c:pt>
                <c:pt idx="462">
                  <c:v>9.2368290000595152</c:v>
                </c:pt>
                <c:pt idx="463">
                  <c:v>9.2570800000103191</c:v>
                </c:pt>
                <c:pt idx="464">
                  <c:v>9.2808590000495315</c:v>
                </c:pt>
                <c:pt idx="465">
                  <c:v>9.2985030000563711</c:v>
                </c:pt>
                <c:pt idx="466">
                  <c:v>9.3194000000366941</c:v>
                </c:pt>
                <c:pt idx="467">
                  <c:v>9.3404840000439435</c:v>
                </c:pt>
                <c:pt idx="468">
                  <c:v>9.3573140000225976</c:v>
                </c:pt>
                <c:pt idx="469">
                  <c:v>9.3796180000063032</c:v>
                </c:pt>
                <c:pt idx="470">
                  <c:v>9.3993270000210032</c:v>
                </c:pt>
                <c:pt idx="471">
                  <c:v>9.4204100000206381</c:v>
                </c:pt>
                <c:pt idx="472">
                  <c:v>9.4395129999611527</c:v>
                </c:pt>
                <c:pt idx="473">
                  <c:v>9.4620819999836385</c:v>
                </c:pt>
                <c:pt idx="474">
                  <c:v>9.4798090000404045</c:v>
                </c:pt>
                <c:pt idx="475">
                  <c:v>9.500603000051342</c:v>
                </c:pt>
                <c:pt idx="476">
                  <c:v>9.5165890000062063</c:v>
                </c:pt>
                <c:pt idx="477">
                  <c:v>9.5385089999763295</c:v>
                </c:pt>
                <c:pt idx="478">
                  <c:v>9.5598920000484213</c:v>
                </c:pt>
                <c:pt idx="479">
                  <c:v>9.5771510000340641</c:v>
                </c:pt>
                <c:pt idx="480">
                  <c:v>9.5990870000096038</c:v>
                </c:pt>
                <c:pt idx="481">
                  <c:v>9.619107999955304</c:v>
                </c:pt>
                <c:pt idx="482">
                  <c:v>9.6445979999843985</c:v>
                </c:pt>
                <c:pt idx="483">
                  <c:v>9.6600570000009611</c:v>
                </c:pt>
                <c:pt idx="484">
                  <c:v>9.6796590000158176</c:v>
                </c:pt>
                <c:pt idx="485">
                  <c:v>9.700520999962464</c:v>
                </c:pt>
                <c:pt idx="486">
                  <c:v>9.7155359999742359</c:v>
                </c:pt>
                <c:pt idx="487">
                  <c:v>9.7402770000044256</c:v>
                </c:pt>
                <c:pt idx="488">
                  <c:v>9.7500330000184476</c:v>
                </c:pt>
                <c:pt idx="489">
                  <c:v>9.7760130000533536</c:v>
                </c:pt>
                <c:pt idx="490">
                  <c:v>9.7952270000241697</c:v>
                </c:pt>
                <c:pt idx="491">
                  <c:v>9.8152919999556616</c:v>
                </c:pt>
                <c:pt idx="492">
                  <c:v>9.8409669999964535</c:v>
                </c:pt>
                <c:pt idx="493">
                  <c:v>9.8566629999550059</c:v>
                </c:pt>
                <c:pt idx="494">
                  <c:v>9.8814009999623522</c:v>
                </c:pt>
                <c:pt idx="495">
                  <c:v>9.8957540000556037</c:v>
                </c:pt>
                <c:pt idx="496">
                  <c:v>9.9200910000363365</c:v>
                </c:pt>
                <c:pt idx="497">
                  <c:v>9.9365870000328869</c:v>
                </c:pt>
                <c:pt idx="498">
                  <c:v>9.9577740000095218</c:v>
                </c:pt>
                <c:pt idx="499">
                  <c:v>9.977292999974452</c:v>
                </c:pt>
                <c:pt idx="500">
                  <c:v>9.9994579999474809</c:v>
                </c:pt>
                <c:pt idx="501">
                  <c:v>10.01670399995055</c:v>
                </c:pt>
                <c:pt idx="502">
                  <c:v>10.039923000033014</c:v>
                </c:pt>
                <c:pt idx="503">
                  <c:v>10.060375000000931</c:v>
                </c:pt>
                <c:pt idx="504">
                  <c:v>10.077722999965772</c:v>
                </c:pt>
                <c:pt idx="505">
                  <c:v>10.097316000028513</c:v>
                </c:pt>
                <c:pt idx="506">
                  <c:v>10.119221000000834</c:v>
                </c:pt>
                <c:pt idx="507">
                  <c:v>10.137963999994099</c:v>
                </c:pt>
                <c:pt idx="508">
                  <c:v>10.157314999960363</c:v>
                </c:pt>
                <c:pt idx="509">
                  <c:v>10.174873000010848</c:v>
                </c:pt>
                <c:pt idx="510">
                  <c:v>10.199563000001945</c:v>
                </c:pt>
                <c:pt idx="511">
                  <c:v>10.219870000029914</c:v>
                </c:pt>
                <c:pt idx="512">
                  <c:v>10.239966999972239</c:v>
                </c:pt>
                <c:pt idx="513">
                  <c:v>10.259353999979794</c:v>
                </c:pt>
                <c:pt idx="514">
                  <c:v>10.278371999971569</c:v>
                </c:pt>
                <c:pt idx="515">
                  <c:v>10.298110999981873</c:v>
                </c:pt>
                <c:pt idx="516">
                  <c:v>10.313628999982029</c:v>
                </c:pt>
                <c:pt idx="517">
                  <c:v>10.339198000030592</c:v>
                </c:pt>
                <c:pt idx="518">
                  <c:v>10.358756999950856</c:v>
                </c:pt>
                <c:pt idx="519">
                  <c:v>10.378777000005357</c:v>
                </c:pt>
                <c:pt idx="520">
                  <c:v>10.390427000005729</c:v>
                </c:pt>
                <c:pt idx="521">
                  <c:v>10.420910999993794</c:v>
                </c:pt>
                <c:pt idx="522">
                  <c:v>10.439847000059672</c:v>
                </c:pt>
                <c:pt idx="523">
                  <c:v>10.459666999988258</c:v>
                </c:pt>
                <c:pt idx="524">
                  <c:v>10.476400000043213</c:v>
                </c:pt>
                <c:pt idx="525">
                  <c:v>10.498046000022441</c:v>
                </c:pt>
                <c:pt idx="526">
                  <c:v>10.51925500005018</c:v>
                </c:pt>
                <c:pt idx="527">
                  <c:v>10.534388000029139</c:v>
                </c:pt>
                <c:pt idx="528">
                  <c:v>10.559767000027932</c:v>
                </c:pt>
                <c:pt idx="529">
                  <c:v>10.579802999971434</c:v>
                </c:pt>
                <c:pt idx="530">
                  <c:v>10.599821000010706</c:v>
                </c:pt>
                <c:pt idx="531">
                  <c:v>10.620945999980904</c:v>
                </c:pt>
                <c:pt idx="532">
                  <c:v>10.636505999951623</c:v>
                </c:pt>
                <c:pt idx="533">
                  <c:v>10.660448999959044</c:v>
                </c:pt>
                <c:pt idx="534">
                  <c:v>10.680596000049263</c:v>
                </c:pt>
                <c:pt idx="535">
                  <c:v>10.695705999969505</c:v>
                </c:pt>
                <c:pt idx="536">
                  <c:v>10.716191999963485</c:v>
                </c:pt>
                <c:pt idx="537">
                  <c:v>10.737490999978036</c:v>
                </c:pt>
                <c:pt idx="538">
                  <c:v>10.760299999965355</c:v>
                </c:pt>
                <c:pt idx="539">
                  <c:v>10.775747000006959</c:v>
                </c:pt>
                <c:pt idx="540">
                  <c:v>10.796753000002354</c:v>
                </c:pt>
                <c:pt idx="541">
                  <c:v>10.817721999948844</c:v>
                </c:pt>
                <c:pt idx="542">
                  <c:v>10.839033000054769</c:v>
                </c:pt>
                <c:pt idx="543">
                  <c:v>10.856748000020161</c:v>
                </c:pt>
                <c:pt idx="544">
                  <c:v>10.875146999955177</c:v>
                </c:pt>
                <c:pt idx="545">
                  <c:v>10.898378000012599</c:v>
                </c:pt>
                <c:pt idx="546">
                  <c:v>10.913577000028454</c:v>
                </c:pt>
                <c:pt idx="547">
                  <c:v>10.938708000001498</c:v>
                </c:pt>
                <c:pt idx="548">
                  <c:v>10.957601999980398</c:v>
                </c:pt>
                <c:pt idx="549">
                  <c:v>10.977610999951139</c:v>
                </c:pt>
                <c:pt idx="550">
                  <c:v>10.997009000042453</c:v>
                </c:pt>
                <c:pt idx="551">
                  <c:v>11.019544000038877</c:v>
                </c:pt>
                <c:pt idx="552">
                  <c:v>11.039498000056483</c:v>
                </c:pt>
                <c:pt idx="553">
                  <c:v>11.06112700002268</c:v>
                </c:pt>
                <c:pt idx="554">
                  <c:v>11.079026999999769</c:v>
                </c:pt>
                <c:pt idx="555">
                  <c:v>11.099615999963135</c:v>
                </c:pt>
                <c:pt idx="556">
                  <c:v>11.117971000028774</c:v>
                </c:pt>
                <c:pt idx="557">
                  <c:v>11.1394020000007</c:v>
                </c:pt>
                <c:pt idx="558">
                  <c:v>11.159804000053555</c:v>
                </c:pt>
                <c:pt idx="559">
                  <c:v>11.178700000047684</c:v>
                </c:pt>
                <c:pt idx="560">
                  <c:v>11.198260999983177</c:v>
                </c:pt>
                <c:pt idx="561">
                  <c:v>11.218693000031635</c:v>
                </c:pt>
                <c:pt idx="562">
                  <c:v>11.240330000058748</c:v>
                </c:pt>
                <c:pt idx="563">
                  <c:v>11.259034999995492</c:v>
                </c:pt>
                <c:pt idx="564">
                  <c:v>11.27877700002864</c:v>
                </c:pt>
                <c:pt idx="565">
                  <c:v>11.300688000046648</c:v>
                </c:pt>
                <c:pt idx="566">
                  <c:v>11.319882999989204</c:v>
                </c:pt>
                <c:pt idx="567">
                  <c:v>11.339454000000842</c:v>
                </c:pt>
                <c:pt idx="568">
                  <c:v>11.35428700002376</c:v>
                </c:pt>
                <c:pt idx="569">
                  <c:v>11.378375999978743</c:v>
                </c:pt>
                <c:pt idx="570">
                  <c:v>11.396765999961644</c:v>
                </c:pt>
                <c:pt idx="571">
                  <c:v>11.419754000031389</c:v>
                </c:pt>
                <c:pt idx="572">
                  <c:v>11.439342000056058</c:v>
                </c:pt>
                <c:pt idx="573">
                  <c:v>11.456150999991223</c:v>
                </c:pt>
                <c:pt idx="574">
                  <c:v>11.479697000002488</c:v>
                </c:pt>
                <c:pt idx="575">
                  <c:v>11.50039800000377</c:v>
                </c:pt>
                <c:pt idx="576">
                  <c:v>11.515598000027239</c:v>
                </c:pt>
                <c:pt idx="577">
                  <c:v>11.540806000004523</c:v>
                </c:pt>
                <c:pt idx="578">
                  <c:v>11.556087999953888</c:v>
                </c:pt>
                <c:pt idx="579">
                  <c:v>11.577864999999292</c:v>
                </c:pt>
                <c:pt idx="580">
                  <c:v>11.601599000045098</c:v>
                </c:pt>
                <c:pt idx="581">
                  <c:v>11.616522999946028</c:v>
                </c:pt>
                <c:pt idx="582">
                  <c:v>11.640698999981396</c:v>
                </c:pt>
                <c:pt idx="583">
                  <c:v>11.661321999970824</c:v>
                </c:pt>
                <c:pt idx="584">
                  <c:v>11.676427999977022</c:v>
                </c:pt>
                <c:pt idx="585">
                  <c:v>11.697061000042595</c:v>
                </c:pt>
                <c:pt idx="586">
                  <c:v>11.718111000023782</c:v>
                </c:pt>
                <c:pt idx="587">
                  <c:v>11.736631999956444</c:v>
                </c:pt>
                <c:pt idx="588">
                  <c:v>11.756826999946497</c:v>
                </c:pt>
                <c:pt idx="589">
                  <c:v>11.778974000015296</c:v>
                </c:pt>
                <c:pt idx="590">
                  <c:v>11.797372000059113</c:v>
                </c:pt>
                <c:pt idx="591">
                  <c:v>11.81868799997028</c:v>
                </c:pt>
                <c:pt idx="592">
                  <c:v>11.838071999954991</c:v>
                </c:pt>
                <c:pt idx="593">
                  <c:v>11.857008000020869</c:v>
                </c:pt>
                <c:pt idx="594">
                  <c:v>11.877687999978662</c:v>
                </c:pt>
                <c:pt idx="595">
                  <c:v>11.897439999971539</c:v>
                </c:pt>
                <c:pt idx="596">
                  <c:v>11.916213999968022</c:v>
                </c:pt>
                <c:pt idx="597">
                  <c:v>11.937914000009187</c:v>
                </c:pt>
                <c:pt idx="598">
                  <c:v>11.959724999964237</c:v>
                </c:pt>
                <c:pt idx="599">
                  <c:v>11.974500000011176</c:v>
                </c:pt>
                <c:pt idx="600">
                  <c:v>11.99824800004717</c:v>
                </c:pt>
                <c:pt idx="601">
                  <c:v>12.020645000040531</c:v>
                </c:pt>
                <c:pt idx="602">
                  <c:v>12.043259999947622</c:v>
                </c:pt>
                <c:pt idx="603">
                  <c:v>12.05533700005617</c:v>
                </c:pt>
                <c:pt idx="604">
                  <c:v>12.07939400000032</c:v>
                </c:pt>
                <c:pt idx="605">
                  <c:v>12.098935000016354</c:v>
                </c:pt>
                <c:pt idx="606">
                  <c:v>12.119303000043146</c:v>
                </c:pt>
                <c:pt idx="607">
                  <c:v>12.139199999975972</c:v>
                </c:pt>
                <c:pt idx="608">
                  <c:v>12.1603340000147</c:v>
                </c:pt>
                <c:pt idx="609">
                  <c:v>12.174230000004172</c:v>
                </c:pt>
                <c:pt idx="610">
                  <c:v>12.198280000011437</c:v>
                </c:pt>
                <c:pt idx="611">
                  <c:v>12.207722999970429</c:v>
                </c:pt>
                <c:pt idx="612">
                  <c:v>13.22004799998831</c:v>
                </c:pt>
                <c:pt idx="613">
                  <c:v>13.24011699995026</c:v>
                </c:pt>
                <c:pt idx="614">
                  <c:v>13.257121999980882</c:v>
                </c:pt>
                <c:pt idx="615">
                  <c:v>13.275652999989688</c:v>
                </c:pt>
                <c:pt idx="616">
                  <c:v>13.298133000032976</c:v>
                </c:pt>
                <c:pt idx="617">
                  <c:v>13.319132999982685</c:v>
                </c:pt>
                <c:pt idx="618">
                  <c:v>13.335878000012599</c:v>
                </c:pt>
                <c:pt idx="619">
                  <c:v>13.357037000008859</c:v>
                </c:pt>
                <c:pt idx="620">
                  <c:v>13.376021999982186</c:v>
                </c:pt>
                <c:pt idx="621">
                  <c:v>13.397098000044934</c:v>
                </c:pt>
                <c:pt idx="622">
                  <c:v>13.418146000010893</c:v>
                </c:pt>
                <c:pt idx="623">
                  <c:v>13.43653299997095</c:v>
                </c:pt>
                <c:pt idx="624">
                  <c:v>13.453209000057541</c:v>
                </c:pt>
                <c:pt idx="625">
                  <c:v>13.476950000040233</c:v>
                </c:pt>
                <c:pt idx="626">
                  <c:v>13.500144000048749</c:v>
                </c:pt>
                <c:pt idx="627">
                  <c:v>13.519515000050887</c:v>
                </c:pt>
                <c:pt idx="628">
                  <c:v>13.538922999985516</c:v>
                </c:pt>
                <c:pt idx="629">
                  <c:v>13.558486000052653</c:v>
                </c:pt>
                <c:pt idx="630">
                  <c:v>13.575662999995984</c:v>
                </c:pt>
                <c:pt idx="631">
                  <c:v>13.598042999976315</c:v>
                </c:pt>
                <c:pt idx="632">
                  <c:v>13.618756999960169</c:v>
                </c:pt>
                <c:pt idx="633">
                  <c:v>13.637269000057131</c:v>
                </c:pt>
                <c:pt idx="634">
                  <c:v>13.662229000008665</c:v>
                </c:pt>
                <c:pt idx="635">
                  <c:v>13.677821999997832</c:v>
                </c:pt>
                <c:pt idx="636">
                  <c:v>13.699972999980673</c:v>
                </c:pt>
                <c:pt idx="637">
                  <c:v>13.718635999946855</c:v>
                </c:pt>
                <c:pt idx="638">
                  <c:v>13.739010000019334</c:v>
                </c:pt>
                <c:pt idx="639">
                  <c:v>13.758065999951214</c:v>
                </c:pt>
                <c:pt idx="640">
                  <c:v>13.778072000015527</c:v>
                </c:pt>
                <c:pt idx="641">
                  <c:v>13.800885000033304</c:v>
                </c:pt>
                <c:pt idx="642">
                  <c:v>13.81836499995552</c:v>
                </c:pt>
                <c:pt idx="643">
                  <c:v>13.83857599995099</c:v>
                </c:pt>
                <c:pt idx="644">
                  <c:v>13.860917999991216</c:v>
                </c:pt>
                <c:pt idx="645">
                  <c:v>13.882851999951527</c:v>
                </c:pt>
                <c:pt idx="646">
                  <c:v>13.893901000032201</c:v>
                </c:pt>
                <c:pt idx="647">
                  <c:v>13.919747999985702</c:v>
                </c:pt>
                <c:pt idx="648">
                  <c:v>13.941151999984868</c:v>
                </c:pt>
                <c:pt idx="649">
                  <c:v>13.960019999998622</c:v>
                </c:pt>
                <c:pt idx="650">
                  <c:v>13.979615999967791</c:v>
                </c:pt>
                <c:pt idx="651">
                  <c:v>13.996159999980591</c:v>
                </c:pt>
                <c:pt idx="652">
                  <c:v>14.014455999946222</c:v>
                </c:pt>
                <c:pt idx="653">
                  <c:v>14.034763999981806</c:v>
                </c:pt>
                <c:pt idx="654">
                  <c:v>14.059989999979734</c:v>
                </c:pt>
                <c:pt idx="655">
                  <c:v>14.080242000054568</c:v>
                </c:pt>
                <c:pt idx="656">
                  <c:v>14.096809000009671</c:v>
                </c:pt>
                <c:pt idx="657">
                  <c:v>14.115546999964863</c:v>
                </c:pt>
                <c:pt idx="658">
                  <c:v>14.138761000009254</c:v>
                </c:pt>
                <c:pt idx="659">
                  <c:v>14.159331000060774</c:v>
                </c:pt>
                <c:pt idx="660">
                  <c:v>14.179967000032775</c:v>
                </c:pt>
                <c:pt idx="661">
                  <c:v>14.198669999954291</c:v>
                </c:pt>
                <c:pt idx="662">
                  <c:v>14.216108000022359</c:v>
                </c:pt>
                <c:pt idx="663">
                  <c:v>14.237989000044763</c:v>
                </c:pt>
                <c:pt idx="664">
                  <c:v>14.258068999974057</c:v>
                </c:pt>
                <c:pt idx="665">
                  <c:v>14.261306999949738</c:v>
                </c:pt>
                <c:pt idx="666">
                  <c:v>14.288960000034422</c:v>
                </c:pt>
                <c:pt idx="667">
                  <c:v>14.316625999985263</c:v>
                </c:pt>
                <c:pt idx="668">
                  <c:v>14.336644000024535</c:v>
                </c:pt>
                <c:pt idx="669">
                  <c:v>14.358586000045761</c:v>
                </c:pt>
                <c:pt idx="670">
                  <c:v>14.374229999957606</c:v>
                </c:pt>
                <c:pt idx="671">
                  <c:v>14.398834999999963</c:v>
                </c:pt>
                <c:pt idx="672">
                  <c:v>14.418438000022434</c:v>
                </c:pt>
                <c:pt idx="673">
                  <c:v>14.442501000012271</c:v>
                </c:pt>
                <c:pt idx="674">
                  <c:v>14.457906999974512</c:v>
                </c:pt>
                <c:pt idx="675">
                  <c:v>14.479560000007041</c:v>
                </c:pt>
                <c:pt idx="676">
                  <c:v>14.497545000049286</c:v>
                </c:pt>
                <c:pt idx="677">
                  <c:v>14.517507000011392</c:v>
                </c:pt>
                <c:pt idx="678">
                  <c:v>14.537884999997914</c:v>
                </c:pt>
                <c:pt idx="679">
                  <c:v>14.558447999996133</c:v>
                </c:pt>
                <c:pt idx="680">
                  <c:v>14.578062999993563</c:v>
                </c:pt>
                <c:pt idx="681">
                  <c:v>14.599275000044145</c:v>
                </c:pt>
                <c:pt idx="682">
                  <c:v>14.615068000042811</c:v>
                </c:pt>
                <c:pt idx="683">
                  <c:v>14.638410000014119</c:v>
                </c:pt>
                <c:pt idx="684">
                  <c:v>14.658902000053786</c:v>
                </c:pt>
                <c:pt idx="685">
                  <c:v>14.678826999966986</c:v>
                </c:pt>
                <c:pt idx="686">
                  <c:v>14.700656999950297</c:v>
                </c:pt>
                <c:pt idx="687">
                  <c:v>14.721520000020973</c:v>
                </c:pt>
                <c:pt idx="688">
                  <c:v>14.738786000059918</c:v>
                </c:pt>
                <c:pt idx="689">
                  <c:v>14.760519000003114</c:v>
                </c:pt>
                <c:pt idx="690">
                  <c:v>14.78124000004027</c:v>
                </c:pt>
                <c:pt idx="691">
                  <c:v>14.799402000033297</c:v>
                </c:pt>
                <c:pt idx="692">
                  <c:v>14.820554999983869</c:v>
                </c:pt>
                <c:pt idx="693">
                  <c:v>14.8263909999514</c:v>
                </c:pt>
                <c:pt idx="694">
                  <c:v>14.858939000056125</c:v>
                </c:pt>
                <c:pt idx="695">
                  <c:v>14.879405000014231</c:v>
                </c:pt>
                <c:pt idx="696">
                  <c:v>14.900785999954678</c:v>
                </c:pt>
                <c:pt idx="697">
                  <c:v>14.916397999972105</c:v>
                </c:pt>
                <c:pt idx="698">
                  <c:v>14.934911999967881</c:v>
                </c:pt>
                <c:pt idx="699">
                  <c:v>14.946536000003107</c:v>
                </c:pt>
                <c:pt idx="700">
                  <c:v>14.977782999980263</c:v>
                </c:pt>
                <c:pt idx="701">
                  <c:v>14.997696000034921</c:v>
                </c:pt>
                <c:pt idx="702">
                  <c:v>15.01763400004711</c:v>
                </c:pt>
                <c:pt idx="703">
                  <c:v>15.040232000057586</c:v>
                </c:pt>
                <c:pt idx="704">
                  <c:v>15.055918999947608</c:v>
                </c:pt>
                <c:pt idx="705">
                  <c:v>15.078855999978259</c:v>
                </c:pt>
                <c:pt idx="706">
                  <c:v>15.096017000032589</c:v>
                </c:pt>
                <c:pt idx="707">
                  <c:v>15.112391000031494</c:v>
                </c:pt>
                <c:pt idx="708">
                  <c:v>15.137778999982402</c:v>
                </c:pt>
                <c:pt idx="709">
                  <c:v>15.148583000060171</c:v>
                </c:pt>
                <c:pt idx="710">
                  <c:v>15.1738090000581</c:v>
                </c:pt>
                <c:pt idx="711">
                  <c:v>15.200148000032641</c:v>
                </c:pt>
                <c:pt idx="712">
                  <c:v>15.205819000024348</c:v>
                </c:pt>
                <c:pt idx="713">
                  <c:v>15.236586999963038</c:v>
                </c:pt>
                <c:pt idx="714">
                  <c:v>15.252348999958485</c:v>
                </c:pt>
                <c:pt idx="715">
                  <c:v>15.277441999991424</c:v>
                </c:pt>
                <c:pt idx="716">
                  <c:v>15.298822000040673</c:v>
                </c:pt>
                <c:pt idx="717">
                  <c:v>15.318197999964468</c:v>
                </c:pt>
                <c:pt idx="718">
                  <c:v>15.339789999998175</c:v>
                </c:pt>
                <c:pt idx="719">
                  <c:v>15.357323999982327</c:v>
                </c:pt>
                <c:pt idx="720">
                  <c:v>15.378313999972306</c:v>
                </c:pt>
                <c:pt idx="721">
                  <c:v>15.400353000033647</c:v>
                </c:pt>
                <c:pt idx="722">
                  <c:v>15.417888000025414</c:v>
                </c:pt>
                <c:pt idx="723">
                  <c:v>15.437705000047572</c:v>
                </c:pt>
                <c:pt idx="724">
                  <c:v>15.458893000031821</c:v>
                </c:pt>
                <c:pt idx="725">
                  <c:v>15.474484000005759</c:v>
                </c:pt>
                <c:pt idx="726">
                  <c:v>15.501121000037529</c:v>
                </c:pt>
                <c:pt idx="727">
                  <c:v>15.520025999983773</c:v>
                </c:pt>
                <c:pt idx="728">
                  <c:v>15.535516000003554</c:v>
                </c:pt>
                <c:pt idx="729">
                  <c:v>15.55438900005538</c:v>
                </c:pt>
                <c:pt idx="730">
                  <c:v>15.580456999945454</c:v>
                </c:pt>
                <c:pt idx="731">
                  <c:v>15.599491000059061</c:v>
                </c:pt>
                <c:pt idx="732">
                  <c:v>15.616198000032455</c:v>
                </c:pt>
                <c:pt idx="733">
                  <c:v>15.639761000056751</c:v>
                </c:pt>
                <c:pt idx="734">
                  <c:v>15.659464000025764</c:v>
                </c:pt>
                <c:pt idx="735">
                  <c:v>15.679271999979392</c:v>
                </c:pt>
                <c:pt idx="736">
                  <c:v>15.701322000008076</c:v>
                </c:pt>
                <c:pt idx="737">
                  <c:v>15.720014999969862</c:v>
                </c:pt>
                <c:pt idx="738">
                  <c:v>15.740377999958582</c:v>
                </c:pt>
                <c:pt idx="739">
                  <c:v>15.754864000016823</c:v>
                </c:pt>
                <c:pt idx="740">
                  <c:v>15.780358999967575</c:v>
                </c:pt>
                <c:pt idx="741">
                  <c:v>15.799850999959745</c:v>
                </c:pt>
                <c:pt idx="742">
                  <c:v>15.814977000001818</c:v>
                </c:pt>
                <c:pt idx="743">
                  <c:v>15.838019000017084</c:v>
                </c:pt>
                <c:pt idx="744">
                  <c:v>15.85659800004214</c:v>
                </c:pt>
                <c:pt idx="745">
                  <c:v>15.880145999952219</c:v>
                </c:pt>
                <c:pt idx="746">
                  <c:v>15.900799000053667</c:v>
                </c:pt>
                <c:pt idx="747">
                  <c:v>15.915092000039294</c:v>
                </c:pt>
                <c:pt idx="748">
                  <c:v>15.942188999964856</c:v>
                </c:pt>
                <c:pt idx="749">
                  <c:v>15.957364000030793</c:v>
                </c:pt>
                <c:pt idx="750">
                  <c:v>15.976502000004984</c:v>
                </c:pt>
                <c:pt idx="751">
                  <c:v>15.992379999952391</c:v>
                </c:pt>
                <c:pt idx="752">
                  <c:v>16.019227999961004</c:v>
                </c:pt>
                <c:pt idx="753">
                  <c:v>16.036949999979697</c:v>
                </c:pt>
                <c:pt idx="754">
                  <c:v>16.056478000013158</c:v>
                </c:pt>
                <c:pt idx="755">
                  <c:v>16.076236000051722</c:v>
                </c:pt>
                <c:pt idx="756">
                  <c:v>16.099424000014551</c:v>
                </c:pt>
                <c:pt idx="757">
                  <c:v>16.117109999991953</c:v>
                </c:pt>
                <c:pt idx="758">
                  <c:v>16.137319999979809</c:v>
                </c:pt>
                <c:pt idx="759">
                  <c:v>16.156318000052124</c:v>
                </c:pt>
                <c:pt idx="760">
                  <c:v>16.177040999988094</c:v>
                </c:pt>
                <c:pt idx="761">
                  <c:v>16.197133000008762</c:v>
                </c:pt>
                <c:pt idx="762">
                  <c:v>16.204983999952674</c:v>
                </c:pt>
                <c:pt idx="763">
                  <c:v>16.256551000056788</c:v>
                </c:pt>
                <c:pt idx="764">
                  <c:v>16.278186999959871</c:v>
                </c:pt>
                <c:pt idx="765">
                  <c:v>16.297906000050716</c:v>
                </c:pt>
                <c:pt idx="766">
                  <c:v>16.312999999965541</c:v>
                </c:pt>
                <c:pt idx="767">
                  <c:v>16.338151999982074</c:v>
                </c:pt>
                <c:pt idx="768">
                  <c:v>16.359898000024259</c:v>
                </c:pt>
                <c:pt idx="769">
                  <c:v>16.380971999955364</c:v>
                </c:pt>
                <c:pt idx="770">
                  <c:v>16.399197999970056</c:v>
                </c:pt>
                <c:pt idx="771">
                  <c:v>16.413465999998152</c:v>
                </c:pt>
                <c:pt idx="772">
                  <c:v>16.437286000000313</c:v>
                </c:pt>
                <c:pt idx="773">
                  <c:v>16.448547999956645</c:v>
                </c:pt>
                <c:pt idx="774">
                  <c:v>16.480741000035778</c:v>
                </c:pt>
                <c:pt idx="775">
                  <c:v>16.499774000025354</c:v>
                </c:pt>
                <c:pt idx="776">
                  <c:v>16.520905000041239</c:v>
                </c:pt>
                <c:pt idx="777">
                  <c:v>16.534540000022389</c:v>
                </c:pt>
                <c:pt idx="778">
                  <c:v>16.559224999975413</c:v>
                </c:pt>
                <c:pt idx="779">
                  <c:v>16.579764000023715</c:v>
                </c:pt>
                <c:pt idx="780">
                  <c:v>16.599221999989823</c:v>
                </c:pt>
                <c:pt idx="781">
                  <c:v>16.619829999981448</c:v>
                </c:pt>
                <c:pt idx="782">
                  <c:v>16.637060999986716</c:v>
                </c:pt>
                <c:pt idx="783">
                  <c:v>16.655086999991909</c:v>
                </c:pt>
                <c:pt idx="784">
                  <c:v>16.683544000028633</c:v>
                </c:pt>
                <c:pt idx="785">
                  <c:v>16.700412999955006</c:v>
                </c:pt>
                <c:pt idx="786">
                  <c:v>16.720657999976538</c:v>
                </c:pt>
                <c:pt idx="787">
                  <c:v>16.738455999991857</c:v>
                </c:pt>
                <c:pt idx="788">
                  <c:v>16.760067000053823</c:v>
                </c:pt>
                <c:pt idx="789">
                  <c:v>16.778659999952652</c:v>
                </c:pt>
                <c:pt idx="790">
                  <c:v>16.797326000058092</c:v>
                </c:pt>
                <c:pt idx="791">
                  <c:v>16.820349000045098</c:v>
                </c:pt>
                <c:pt idx="792">
                  <c:v>16.834425000008196</c:v>
                </c:pt>
                <c:pt idx="793">
                  <c:v>16.851124000037089</c:v>
                </c:pt>
                <c:pt idx="794">
                  <c:v>16.870889000012539</c:v>
                </c:pt>
                <c:pt idx="795">
                  <c:v>16.893969999975525</c:v>
                </c:pt>
                <c:pt idx="796">
                  <c:v>16.91853899997659</c:v>
                </c:pt>
                <c:pt idx="797">
                  <c:v>16.940676999976858</c:v>
                </c:pt>
                <c:pt idx="798">
                  <c:v>16.960233999998309</c:v>
                </c:pt>
                <c:pt idx="799">
                  <c:v>16.970233000000007</c:v>
                </c:pt>
                <c:pt idx="800">
                  <c:v>17.000850999960676</c:v>
                </c:pt>
                <c:pt idx="801">
                  <c:v>17.017356000025757</c:v>
                </c:pt>
                <c:pt idx="802">
                  <c:v>17.040408000000753</c:v>
                </c:pt>
                <c:pt idx="803">
                  <c:v>17.052445000037551</c:v>
                </c:pt>
                <c:pt idx="804">
                  <c:v>17.07756700005848</c:v>
                </c:pt>
                <c:pt idx="805">
                  <c:v>17.097797999973409</c:v>
                </c:pt>
                <c:pt idx="806">
                  <c:v>17.119386999984272</c:v>
                </c:pt>
                <c:pt idx="807">
                  <c:v>17.134045999962837</c:v>
                </c:pt>
                <c:pt idx="808">
                  <c:v>17.15879799996037</c:v>
                </c:pt>
                <c:pt idx="809">
                  <c:v>17.178751999977976</c:v>
                </c:pt>
                <c:pt idx="810">
                  <c:v>17.19907900004182</c:v>
                </c:pt>
                <c:pt idx="811">
                  <c:v>17.220295000006445</c:v>
                </c:pt>
                <c:pt idx="812">
                  <c:v>17.237459999974817</c:v>
                </c:pt>
                <c:pt idx="813">
                  <c:v>17.255583000020124</c:v>
                </c:pt>
                <c:pt idx="814">
                  <c:v>17.278372999979183</c:v>
                </c:pt>
                <c:pt idx="815">
                  <c:v>17.297448000055738</c:v>
                </c:pt>
                <c:pt idx="816">
                  <c:v>17.319045000011101</c:v>
                </c:pt>
                <c:pt idx="817">
                  <c:v>17.340929000056349</c:v>
                </c:pt>
                <c:pt idx="818">
                  <c:v>17.36108000006061</c:v>
                </c:pt>
                <c:pt idx="819">
                  <c:v>17.366758999996819</c:v>
                </c:pt>
                <c:pt idx="820">
                  <c:v>17.399179000058211</c:v>
                </c:pt>
                <c:pt idx="821">
                  <c:v>17.418662999989465</c:v>
                </c:pt>
                <c:pt idx="822">
                  <c:v>17.434948000009172</c:v>
                </c:pt>
                <c:pt idx="823">
                  <c:v>17.450983999995515</c:v>
                </c:pt>
                <c:pt idx="824">
                  <c:v>17.475072999950498</c:v>
                </c:pt>
                <c:pt idx="825">
                  <c:v>17.501255000010133</c:v>
                </c:pt>
                <c:pt idx="826">
                  <c:v>17.519790000049397</c:v>
                </c:pt>
                <c:pt idx="827">
                  <c:v>17.54086800001096</c:v>
                </c:pt>
                <c:pt idx="828">
                  <c:v>17.580898000043817</c:v>
                </c:pt>
                <c:pt idx="829">
                  <c:v>17.600923000019975</c:v>
                </c:pt>
                <c:pt idx="830">
                  <c:v>17.605683999950998</c:v>
                </c:pt>
                <c:pt idx="831">
                  <c:v>17.641462999978103</c:v>
                </c:pt>
                <c:pt idx="832">
                  <c:v>17.655726999975741</c:v>
                </c:pt>
                <c:pt idx="833">
                  <c:v>17.682215000037104</c:v>
                </c:pt>
                <c:pt idx="834">
                  <c:v>17.692640000022948</c:v>
                </c:pt>
                <c:pt idx="835">
                  <c:v>17.718819999950938</c:v>
                </c:pt>
                <c:pt idx="836">
                  <c:v>17.722640000050887</c:v>
                </c:pt>
                <c:pt idx="837">
                  <c:v>17.760428000008687</c:v>
                </c:pt>
                <c:pt idx="838">
                  <c:v>17.776737999985926</c:v>
                </c:pt>
                <c:pt idx="839">
                  <c:v>17.796960999956354</c:v>
                </c:pt>
                <c:pt idx="840">
                  <c:v>17.817629000055604</c:v>
                </c:pt>
                <c:pt idx="841">
                  <c:v>17.830355999991298</c:v>
                </c:pt>
                <c:pt idx="842">
                  <c:v>17.859133000019938</c:v>
                </c:pt>
                <c:pt idx="843">
                  <c:v>17.863081000046805</c:v>
                </c:pt>
                <c:pt idx="844">
                  <c:v>17.895771999959834</c:v>
                </c:pt>
                <c:pt idx="845">
                  <c:v>17.918359000002965</c:v>
                </c:pt>
                <c:pt idx="846">
                  <c:v>17.930678999982774</c:v>
                </c:pt>
                <c:pt idx="847">
                  <c:v>17.974845999968238</c:v>
                </c:pt>
                <c:pt idx="848">
                  <c:v>18.035986999981105</c:v>
                </c:pt>
                <c:pt idx="849">
                  <c:v>18.048733999952674</c:v>
                </c:pt>
                <c:pt idx="850">
                  <c:v>18.189189999946393</c:v>
                </c:pt>
                <c:pt idx="851">
                  <c:v>18.248314999975264</c:v>
                </c:pt>
                <c:pt idx="852">
                  <c:v>18.273756999988109</c:v>
                </c:pt>
                <c:pt idx="853">
                  <c:v>18.290812000050209</c:v>
                </c:pt>
                <c:pt idx="854">
                  <c:v>18.319213000009768</c:v>
                </c:pt>
                <c:pt idx="855">
                  <c:v>18.325282000005245</c:v>
                </c:pt>
                <c:pt idx="856">
                  <c:v>18.399959999951534</c:v>
                </c:pt>
                <c:pt idx="857">
                  <c:v>18.460544000030495</c:v>
                </c:pt>
                <c:pt idx="858">
                  <c:v>18.468537000007927</c:v>
                </c:pt>
                <c:pt idx="859">
                  <c:v>18.512057999963872</c:v>
                </c:pt>
                <c:pt idx="860">
                  <c:v>18.537618999951519</c:v>
                </c:pt>
                <c:pt idx="861">
                  <c:v>18.573934999993071</c:v>
                </c:pt>
                <c:pt idx="862">
                  <c:v>18.595721999998204</c:v>
                </c:pt>
                <c:pt idx="863">
                  <c:v>18.620116999954917</c:v>
                </c:pt>
                <c:pt idx="864">
                  <c:v>18.639640999957919</c:v>
                </c:pt>
                <c:pt idx="865">
                  <c:v>18.656548999948427</c:v>
                </c:pt>
                <c:pt idx="866">
                  <c:v>18.717066999990493</c:v>
                </c:pt>
                <c:pt idx="867">
                  <c:v>18.721483999979682</c:v>
                </c:pt>
                <c:pt idx="868">
                  <c:v>18.799987999955192</c:v>
                </c:pt>
                <c:pt idx="869">
                  <c:v>18.817612000042573</c:v>
                </c:pt>
                <c:pt idx="870">
                  <c:v>18.83824499999173</c:v>
                </c:pt>
                <c:pt idx="871">
                  <c:v>18.858725000056438</c:v>
                </c:pt>
                <c:pt idx="872">
                  <c:v>18.869736999971792</c:v>
                </c:pt>
                <c:pt idx="873">
                  <c:v>18.898768999963067</c:v>
                </c:pt>
                <c:pt idx="874">
                  <c:v>18.939523000037298</c:v>
                </c:pt>
                <c:pt idx="875">
                  <c:v>18.955955000012182</c:v>
                </c:pt>
                <c:pt idx="876">
                  <c:v>18.97767599998042</c:v>
                </c:pt>
                <c:pt idx="877">
                  <c:v>18.989283000002615</c:v>
                </c:pt>
                <c:pt idx="878">
                  <c:v>19.004171999986283</c:v>
                </c:pt>
                <c:pt idx="879">
                  <c:v>19.060641000047326</c:v>
                </c:pt>
                <c:pt idx="880">
                  <c:v>19.078301000059582</c:v>
                </c:pt>
                <c:pt idx="881">
                  <c:v>19.138205999974161</c:v>
                </c:pt>
                <c:pt idx="882">
                  <c:v>19.146143999998458</c:v>
                </c:pt>
                <c:pt idx="883">
                  <c:v>19.198949999990873</c:v>
                </c:pt>
                <c:pt idx="884">
                  <c:v>19.215732999960892</c:v>
                </c:pt>
                <c:pt idx="885">
                  <c:v>19.280423999996856</c:v>
                </c:pt>
                <c:pt idx="886">
                  <c:v>19.285075000021607</c:v>
                </c:pt>
                <c:pt idx="887">
                  <c:v>19.338271999964491</c:v>
                </c:pt>
                <c:pt idx="888">
                  <c:v>19.341726999962702</c:v>
                </c:pt>
                <c:pt idx="889">
                  <c:v>19.426723000011407</c:v>
                </c:pt>
                <c:pt idx="890">
                  <c:v>19.477086000028066</c:v>
                </c:pt>
                <c:pt idx="891">
                  <c:v>19.484514000010677</c:v>
                </c:pt>
                <c:pt idx="892">
                  <c:v>19.54977499996312</c:v>
                </c:pt>
                <c:pt idx="893">
                  <c:v>19.622833000030369</c:v>
                </c:pt>
                <c:pt idx="894">
                  <c:v>19.698226999957114</c:v>
                </c:pt>
                <c:pt idx="895">
                  <c:v>19.758548000012524</c:v>
                </c:pt>
                <c:pt idx="896">
                  <c:v>19.764374000020325</c:v>
                </c:pt>
                <c:pt idx="897">
                  <c:v>19.894479000009596</c:v>
                </c:pt>
                <c:pt idx="898">
                  <c:v>19.906099000014365</c:v>
                </c:pt>
                <c:pt idx="899">
                  <c:v>19.953943999949843</c:v>
                </c:pt>
                <c:pt idx="900">
                  <c:v>19.974267999990843</c:v>
                </c:pt>
                <c:pt idx="901">
                  <c:v>20.033270000014454</c:v>
                </c:pt>
                <c:pt idx="902">
                  <c:v>20.044191000051796</c:v>
                </c:pt>
                <c:pt idx="903">
                  <c:v>20.112563999951817</c:v>
                </c:pt>
                <c:pt idx="904">
                  <c:v>20.240775999962352</c:v>
                </c:pt>
                <c:pt idx="905">
                  <c:v>20.248760999995284</c:v>
                </c:pt>
                <c:pt idx="906">
                  <c:v>20.312653000000864</c:v>
                </c:pt>
                <c:pt idx="907">
                  <c:v>20.376558999996632</c:v>
                </c:pt>
                <c:pt idx="908">
                  <c:v>20.389612999977544</c:v>
                </c:pt>
                <c:pt idx="909">
                  <c:v>20.426218000007793</c:v>
                </c:pt>
                <c:pt idx="910">
                  <c:v>20.455977999954484</c:v>
                </c:pt>
                <c:pt idx="911">
                  <c:v>20.477411000058055</c:v>
                </c:pt>
                <c:pt idx="912">
                  <c:v>20.487330000032671</c:v>
                </c:pt>
                <c:pt idx="913">
                  <c:v>20.540605999995023</c:v>
                </c:pt>
                <c:pt idx="914">
                  <c:v>20.557864999980666</c:v>
                </c:pt>
                <c:pt idx="915">
                  <c:v>20.579106000019237</c:v>
                </c:pt>
                <c:pt idx="916">
                  <c:v>20.581728999968618</c:v>
                </c:pt>
                <c:pt idx="917">
                  <c:v>20.638386999955401</c:v>
                </c:pt>
                <c:pt idx="918">
                  <c:v>20.650130999973044</c:v>
                </c:pt>
                <c:pt idx="919">
                  <c:v>20.720130000030622</c:v>
                </c:pt>
                <c:pt idx="920">
                  <c:v>20.778270000009798</c:v>
                </c:pt>
                <c:pt idx="921">
                  <c:v>20.785678999964148</c:v>
                </c:pt>
                <c:pt idx="922">
                  <c:v>20.858347999979742</c:v>
                </c:pt>
                <c:pt idx="923">
                  <c:v>20.92739900003653</c:v>
                </c:pt>
                <c:pt idx="924">
                  <c:v>20.9918319999706</c:v>
                </c:pt>
                <c:pt idx="925">
                  <c:v>21.057593000004999</c:v>
                </c:pt>
                <c:pt idx="926">
                  <c:v>21.061274999985471</c:v>
                </c:pt>
                <c:pt idx="927">
                  <c:v>21.135755999945104</c:v>
                </c:pt>
                <c:pt idx="928">
                  <c:v>21.264138999977149</c:v>
                </c:pt>
                <c:pt idx="929">
                  <c:v>21.345024000038393</c:v>
                </c:pt>
                <c:pt idx="930">
                  <c:v>21.539846000028774</c:v>
                </c:pt>
                <c:pt idx="931">
                  <c:v>21.669944999972358</c:v>
                </c:pt>
                <c:pt idx="932">
                  <c:v>21.688155999989249</c:v>
                </c:pt>
                <c:pt idx="933">
                  <c:v>21.797623999998905</c:v>
                </c:pt>
                <c:pt idx="934">
                  <c:v>21.819071999983862</c:v>
                </c:pt>
                <c:pt idx="935">
                  <c:v>21.837855000048876</c:v>
                </c:pt>
                <c:pt idx="936">
                  <c:v>21.856757999979891</c:v>
                </c:pt>
                <c:pt idx="937">
                  <c:v>21.877560000051744</c:v>
                </c:pt>
                <c:pt idx="938">
                  <c:v>21.901154999970458</c:v>
                </c:pt>
                <c:pt idx="939">
                  <c:v>21.919161999947391</c:v>
                </c:pt>
                <c:pt idx="940">
                  <c:v>21.977858999976888</c:v>
                </c:pt>
                <c:pt idx="941">
                  <c:v>21.997864000033587</c:v>
                </c:pt>
                <c:pt idx="942">
                  <c:v>22.021810999955051</c:v>
                </c:pt>
                <c:pt idx="943">
                  <c:v>22.084292000043206</c:v>
                </c:pt>
                <c:pt idx="944">
                  <c:v>22.137717999983579</c:v>
                </c:pt>
                <c:pt idx="945">
                  <c:v>22.207644999958575</c:v>
                </c:pt>
                <c:pt idx="946">
                  <c:v>22.228203000035137</c:v>
                </c:pt>
                <c:pt idx="947">
                  <c:v>22.565714000025764</c:v>
                </c:pt>
                <c:pt idx="948">
                  <c:v>22.620762999984436</c:v>
                </c:pt>
                <c:pt idx="949">
                  <c:v>22.64454799995292</c:v>
                </c:pt>
                <c:pt idx="950">
                  <c:v>22.762974999961443</c:v>
                </c:pt>
                <c:pt idx="951">
                  <c:v>22.805012000026181</c:v>
                </c:pt>
                <c:pt idx="952">
                  <c:v>22.833064000005834</c:v>
                </c:pt>
                <c:pt idx="953">
                  <c:v>22.879277999978513</c:v>
                </c:pt>
                <c:pt idx="954">
                  <c:v>22.909979999996722</c:v>
                </c:pt>
                <c:pt idx="955">
                  <c:v>22.927427000016905</c:v>
                </c:pt>
                <c:pt idx="956">
                  <c:v>22.946603000047617</c:v>
                </c:pt>
                <c:pt idx="957">
                  <c:v>22.969708999968134</c:v>
                </c:pt>
                <c:pt idx="958">
                  <c:v>23.017825999995694</c:v>
                </c:pt>
                <c:pt idx="959">
                  <c:v>23.038371999980882</c:v>
                </c:pt>
                <c:pt idx="960">
                  <c:v>23.05620800005272</c:v>
                </c:pt>
                <c:pt idx="961">
                  <c:v>23.085990000050515</c:v>
                </c:pt>
                <c:pt idx="962">
                  <c:v>23.107086000032723</c:v>
                </c:pt>
                <c:pt idx="963">
                  <c:v>23.1420559999533</c:v>
                </c:pt>
                <c:pt idx="964">
                  <c:v>23.150542999967001</c:v>
                </c:pt>
                <c:pt idx="965">
                  <c:v>23.173085000016727</c:v>
                </c:pt>
                <c:pt idx="966">
                  <c:v>23.190690999967046</c:v>
                </c:pt>
                <c:pt idx="967">
                  <c:v>23.20886699995026</c:v>
                </c:pt>
                <c:pt idx="968">
                  <c:v>23.226861999952234</c:v>
                </c:pt>
                <c:pt idx="969">
                  <c:v>23.256098999991082</c:v>
                </c:pt>
                <c:pt idx="970">
                  <c:v>23.276680000009947</c:v>
                </c:pt>
                <c:pt idx="971">
                  <c:v>23.304895999957807</c:v>
                </c:pt>
                <c:pt idx="972">
                  <c:v>23.335131000028923</c:v>
                </c:pt>
                <c:pt idx="973">
                  <c:v>23.353597000008449</c:v>
                </c:pt>
                <c:pt idx="974">
                  <c:v>23.372410999960266</c:v>
                </c:pt>
                <c:pt idx="975">
                  <c:v>23.390097999945283</c:v>
                </c:pt>
                <c:pt idx="976">
                  <c:v>23.413437000010163</c:v>
                </c:pt>
                <c:pt idx="977">
                  <c:v>23.439482999965549</c:v>
                </c:pt>
                <c:pt idx="978">
                  <c:v>23.461100999964401</c:v>
                </c:pt>
                <c:pt idx="979">
                  <c:v>23.477679000003263</c:v>
                </c:pt>
                <c:pt idx="980">
                  <c:v>23.494784999988042</c:v>
                </c:pt>
                <c:pt idx="981">
                  <c:v>23.514047999982722</c:v>
                </c:pt>
                <c:pt idx="982">
                  <c:v>23.524028999963775</c:v>
                </c:pt>
                <c:pt idx="983">
                  <c:v>23.558399999979883</c:v>
                </c:pt>
                <c:pt idx="984">
                  <c:v>23.571070999954827</c:v>
                </c:pt>
                <c:pt idx="985">
                  <c:v>23.598748999997042</c:v>
                </c:pt>
                <c:pt idx="986">
                  <c:v>23.621198000037111</c:v>
                </c:pt>
                <c:pt idx="987">
                  <c:v>23.639794999966398</c:v>
                </c:pt>
                <c:pt idx="988">
                  <c:v>23.655273000011221</c:v>
                </c:pt>
                <c:pt idx="989">
                  <c:v>23.676652000052854</c:v>
                </c:pt>
                <c:pt idx="990">
                  <c:v>23.697388999979012</c:v>
                </c:pt>
                <c:pt idx="991">
                  <c:v>23.719962000031956</c:v>
                </c:pt>
                <c:pt idx="992">
                  <c:v>23.74033399997279</c:v>
                </c:pt>
                <c:pt idx="993">
                  <c:v>23.760005000047386</c:v>
                </c:pt>
                <c:pt idx="994">
                  <c:v>23.781294999993406</c:v>
                </c:pt>
                <c:pt idx="995">
                  <c:v>23.796928999945521</c:v>
                </c:pt>
                <c:pt idx="996">
                  <c:v>23.8185260000173</c:v>
                </c:pt>
                <c:pt idx="997">
                  <c:v>23.837350000045262</c:v>
                </c:pt>
                <c:pt idx="998">
                  <c:v>23.859599999967031</c:v>
                </c:pt>
                <c:pt idx="999">
                  <c:v>23.873235999955796</c:v>
                </c:pt>
                <c:pt idx="1000">
                  <c:v>23.898435999988578</c:v>
                </c:pt>
                <c:pt idx="1001">
                  <c:v>23.919511000043713</c:v>
                </c:pt>
                <c:pt idx="1002">
                  <c:v>23.939341000048444</c:v>
                </c:pt>
                <c:pt idx="1003">
                  <c:v>23.957135000033304</c:v>
                </c:pt>
                <c:pt idx="1004">
                  <c:v>23.97776200005319</c:v>
                </c:pt>
                <c:pt idx="1005">
                  <c:v>23.99878699996043</c:v>
                </c:pt>
                <c:pt idx="1006">
                  <c:v>24.018016000045463</c:v>
                </c:pt>
                <c:pt idx="1007">
                  <c:v>24.037609999999404</c:v>
                </c:pt>
                <c:pt idx="1008">
                  <c:v>24.053442999953404</c:v>
                </c:pt>
                <c:pt idx="1009">
                  <c:v>24.078549999976531</c:v>
                </c:pt>
                <c:pt idx="1010">
                  <c:v>24.09851499996148</c:v>
                </c:pt>
                <c:pt idx="1011">
                  <c:v>24.119320999947377</c:v>
                </c:pt>
                <c:pt idx="1012">
                  <c:v>24.128544999985024</c:v>
                </c:pt>
                <c:pt idx="1013">
                  <c:v>24.159022000036202</c:v>
                </c:pt>
                <c:pt idx="1014">
                  <c:v>24.18057399999816</c:v>
                </c:pt>
                <c:pt idx="1015">
                  <c:v>24.201141000026837</c:v>
                </c:pt>
                <c:pt idx="1016">
                  <c:v>24.220439000055194</c:v>
                </c:pt>
                <c:pt idx="1017">
                  <c:v>24.23891299997922</c:v>
                </c:pt>
                <c:pt idx="1018">
                  <c:v>24.254562000045553</c:v>
                </c:pt>
                <c:pt idx="1019">
                  <c:v>24.279747999971732</c:v>
                </c:pt>
                <c:pt idx="1020">
                  <c:v>24.299044999992475</c:v>
                </c:pt>
                <c:pt idx="1021">
                  <c:v>24.320054000010714</c:v>
                </c:pt>
                <c:pt idx="1022">
                  <c:v>24.340627999976277</c:v>
                </c:pt>
                <c:pt idx="1023">
                  <c:v>24.36161100002937</c:v>
                </c:pt>
                <c:pt idx="1024">
                  <c:v>24.38167000003159</c:v>
                </c:pt>
                <c:pt idx="1025">
                  <c:v>24.395274000009522</c:v>
                </c:pt>
                <c:pt idx="1026">
                  <c:v>24.416249000001699</c:v>
                </c:pt>
                <c:pt idx="1027">
                  <c:v>24.436786000034772</c:v>
                </c:pt>
                <c:pt idx="1028">
                  <c:v>24.460349999950267</c:v>
                </c:pt>
                <c:pt idx="1029">
                  <c:v>24.481169000035152</c:v>
                </c:pt>
                <c:pt idx="1030">
                  <c:v>24.498374999966472</c:v>
                </c:pt>
                <c:pt idx="1031">
                  <c:v>24.515399000025354</c:v>
                </c:pt>
                <c:pt idx="1032">
                  <c:v>24.536852000048384</c:v>
                </c:pt>
                <c:pt idx="1033">
                  <c:v>24.559096000040881</c:v>
                </c:pt>
                <c:pt idx="1034">
                  <c:v>24.580848000012338</c:v>
                </c:pt>
                <c:pt idx="1035">
                  <c:v>24.59741699998267</c:v>
                </c:pt>
                <c:pt idx="1036">
                  <c:v>24.61650899995584</c:v>
                </c:pt>
                <c:pt idx="1037">
                  <c:v>24.640440999995917</c:v>
                </c:pt>
                <c:pt idx="1038">
                  <c:v>24.657232000026852</c:v>
                </c:pt>
                <c:pt idx="1039">
                  <c:v>24.678910000016913</c:v>
                </c:pt>
                <c:pt idx="1040">
                  <c:v>24.699159999960102</c:v>
                </c:pt>
                <c:pt idx="1041">
                  <c:v>24.719838000019081</c:v>
                </c:pt>
                <c:pt idx="1042">
                  <c:v>24.731899000005797</c:v>
                </c:pt>
                <c:pt idx="1043">
                  <c:v>24.757472999976017</c:v>
                </c:pt>
                <c:pt idx="1044">
                  <c:v>24.773432999965735</c:v>
                </c:pt>
                <c:pt idx="1045">
                  <c:v>24.792139000026509</c:v>
                </c:pt>
                <c:pt idx="1046">
                  <c:v>24.820835000020452</c:v>
                </c:pt>
                <c:pt idx="1047">
                  <c:v>24.838818000047468</c:v>
                </c:pt>
                <c:pt idx="1048">
                  <c:v>24.858812000020407</c:v>
                </c:pt>
                <c:pt idx="1049">
                  <c:v>24.877723000012338</c:v>
                </c:pt>
                <c:pt idx="1050">
                  <c:v>24.897395999985747</c:v>
                </c:pt>
                <c:pt idx="1051">
                  <c:v>24.917826000018977</c:v>
                </c:pt>
                <c:pt idx="1052">
                  <c:v>24.937768999952823</c:v>
                </c:pt>
                <c:pt idx="1053">
                  <c:v>24.958321999991313</c:v>
                </c:pt>
                <c:pt idx="1054">
                  <c:v>24.980337999993935</c:v>
                </c:pt>
                <c:pt idx="1055">
                  <c:v>24.998389999964274</c:v>
                </c:pt>
                <c:pt idx="1056">
                  <c:v>25.019504999974743</c:v>
                </c:pt>
                <c:pt idx="1057">
                  <c:v>25.03827200003434</c:v>
                </c:pt>
                <c:pt idx="1058">
                  <c:v>25.059668999980204</c:v>
                </c:pt>
                <c:pt idx="1059">
                  <c:v>25.064132999978028</c:v>
                </c:pt>
                <c:pt idx="1060">
                  <c:v>25.102131000021473</c:v>
                </c:pt>
                <c:pt idx="1061">
                  <c:v>25.116849999991246</c:v>
                </c:pt>
                <c:pt idx="1062">
                  <c:v>25.138741999980994</c:v>
                </c:pt>
                <c:pt idx="1063">
                  <c:v>25.159908000030555</c:v>
                </c:pt>
                <c:pt idx="1064">
                  <c:v>25.179670999990776</c:v>
                </c:pt>
                <c:pt idx="1065">
                  <c:v>25.199343999964185</c:v>
                </c:pt>
                <c:pt idx="1066">
                  <c:v>25.214797000051476</c:v>
                </c:pt>
                <c:pt idx="1067">
                  <c:v>25.235064000007696</c:v>
                </c:pt>
                <c:pt idx="1068">
                  <c:v>25.26001600001473</c:v>
                </c:pt>
                <c:pt idx="1069">
                  <c:v>25.278132000006735</c:v>
                </c:pt>
                <c:pt idx="1070">
                  <c:v>25.300953999976628</c:v>
                </c:pt>
                <c:pt idx="1071">
                  <c:v>25.317077000043355</c:v>
                </c:pt>
                <c:pt idx="1072">
                  <c:v>25.335580999962986</c:v>
                </c:pt>
                <c:pt idx="1073">
                  <c:v>25.35561400000006</c:v>
                </c:pt>
                <c:pt idx="1074">
                  <c:v>25.380937000038102</c:v>
                </c:pt>
                <c:pt idx="1075">
                  <c:v>25.400464999955148</c:v>
                </c:pt>
                <c:pt idx="1076">
                  <c:v>25.418337999959476</c:v>
                </c:pt>
                <c:pt idx="1077">
                  <c:v>25.436929999967106</c:v>
                </c:pt>
                <c:pt idx="1078">
                  <c:v>25.460253000026569</c:v>
                </c:pt>
                <c:pt idx="1079">
                  <c:v>25.47241699998267</c:v>
                </c:pt>
                <c:pt idx="1080">
                  <c:v>25.496810000040568</c:v>
                </c:pt>
                <c:pt idx="1081">
                  <c:v>25.517419000039808</c:v>
                </c:pt>
                <c:pt idx="1082">
                  <c:v>25.538349000038579</c:v>
                </c:pt>
                <c:pt idx="1083">
                  <c:v>25.556418000021949</c:v>
                </c:pt>
                <c:pt idx="1084">
                  <c:v>25.577581000048667</c:v>
                </c:pt>
                <c:pt idx="1085">
                  <c:v>25.596664999960922</c:v>
                </c:pt>
                <c:pt idx="1086">
                  <c:v>25.620589999947697</c:v>
                </c:pt>
                <c:pt idx="1087">
                  <c:v>25.637141000013798</c:v>
                </c:pt>
                <c:pt idx="1088">
                  <c:v>25.658338999957778</c:v>
                </c:pt>
                <c:pt idx="1089">
                  <c:v>25.677109000040218</c:v>
                </c:pt>
                <c:pt idx="1090">
                  <c:v>25.697991000022739</c:v>
                </c:pt>
                <c:pt idx="1091">
                  <c:v>25.712443000054918</c:v>
                </c:pt>
                <c:pt idx="1092">
                  <c:v>25.738242999999784</c:v>
                </c:pt>
                <c:pt idx="1093">
                  <c:v>25.758073000004515</c:v>
                </c:pt>
                <c:pt idx="1094">
                  <c:v>25.779014999978244</c:v>
                </c:pt>
                <c:pt idx="1095">
                  <c:v>25.797659000032581</c:v>
                </c:pt>
                <c:pt idx="1096">
                  <c:v>25.817883000010625</c:v>
                </c:pt>
                <c:pt idx="1097">
                  <c:v>25.841036000056192</c:v>
                </c:pt>
                <c:pt idx="1098">
                  <c:v>25.858271999983117</c:v>
                </c:pt>
                <c:pt idx="1099">
                  <c:v>25.878683999995701</c:v>
                </c:pt>
                <c:pt idx="1100">
                  <c:v>25.900817999965511</c:v>
                </c:pt>
                <c:pt idx="1101">
                  <c:v>25.919871999998577</c:v>
                </c:pt>
                <c:pt idx="1102">
                  <c:v>25.940854000044055</c:v>
                </c:pt>
                <c:pt idx="1103">
                  <c:v>25.960637000040151</c:v>
                </c:pt>
                <c:pt idx="1104">
                  <c:v>25.98093499999959</c:v>
                </c:pt>
                <c:pt idx="1105">
                  <c:v>25.998953000060283</c:v>
                </c:pt>
                <c:pt idx="1106">
                  <c:v>26.019773000036366</c:v>
                </c:pt>
                <c:pt idx="1107">
                  <c:v>26.029207000043243</c:v>
                </c:pt>
                <c:pt idx="1108">
                  <c:v>26.060453000012785</c:v>
                </c:pt>
                <c:pt idx="1109">
                  <c:v>26.080721999984235</c:v>
                </c:pt>
                <c:pt idx="1110">
                  <c:v>26.100028999964707</c:v>
                </c:pt>
                <c:pt idx="1111">
                  <c:v>26.120580999995582</c:v>
                </c:pt>
                <c:pt idx="1112">
                  <c:v>26.134785000002012</c:v>
                </c:pt>
                <c:pt idx="1113">
                  <c:v>26.157389000058174</c:v>
                </c:pt>
                <c:pt idx="1114">
                  <c:v>26.175535000045784</c:v>
                </c:pt>
                <c:pt idx="1115">
                  <c:v>26.19684300001245</c:v>
                </c:pt>
                <c:pt idx="1116">
                  <c:v>26.220937000005506</c:v>
                </c:pt>
                <c:pt idx="1117">
                  <c:v>26.240861000027508</c:v>
                </c:pt>
                <c:pt idx="1118">
                  <c:v>26.257728000055067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Calculation!$AM$2:$AM$1771</c:f>
              <c:numCache>
                <c:formatCode>General</c:formatCode>
                <c:ptCount val="177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01D-4CCD-A4C2-019A7266AA8F}"/>
            </c:ext>
          </c:extLst>
        </c:ser>
        <c:ser>
          <c:idx val="0"/>
          <c:order val="3"/>
          <c:tx>
            <c:v>height</c:v>
          </c:tx>
          <c:spPr>
            <a:ln w="19050">
              <a:noFill/>
            </a:ln>
            <a:effectLst/>
          </c:spPr>
          <c:marker>
            <c:symbol val="diamond"/>
            <c:size val="3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Calculation!$B$2:$B$1171</c:f>
              <c:numCache>
                <c:formatCode>General</c:formatCode>
                <c:ptCount val="1170"/>
                <c:pt idx="0">
                  <c:v>0</c:v>
                </c:pt>
                <c:pt idx="1">
                  <c:v>1.9563999958336353E-2</c:v>
                </c:pt>
                <c:pt idx="2">
                  <c:v>3.6159000010229647E-2</c:v>
                </c:pt>
                <c:pt idx="3">
                  <c:v>5.6963999988511205E-2</c:v>
                </c:pt>
                <c:pt idx="4">
                  <c:v>8.1719000008888543E-2</c:v>
                </c:pt>
                <c:pt idx="5">
                  <c:v>9.5315000042319298E-2</c:v>
                </c:pt>
                <c:pt idx="6">
                  <c:v>0.11652799998410046</c:v>
                </c:pt>
                <c:pt idx="7">
                  <c:v>0.13519900001119822</c:v>
                </c:pt>
                <c:pt idx="8">
                  <c:v>0.16087699995841831</c:v>
                </c:pt>
                <c:pt idx="9">
                  <c:v>0.18141700001433492</c:v>
                </c:pt>
                <c:pt idx="10">
                  <c:v>0.20019400003366172</c:v>
                </c:pt>
                <c:pt idx="11">
                  <c:v>0.21545300004072487</c:v>
                </c:pt>
                <c:pt idx="12">
                  <c:v>0.23079199995845556</c:v>
                </c:pt>
                <c:pt idx="13">
                  <c:v>0.2609230000525713</c:v>
                </c:pt>
                <c:pt idx="14">
                  <c:v>0.27603299997281283</c:v>
                </c:pt>
                <c:pt idx="15">
                  <c:v>0.3010329999960959</c:v>
                </c:pt>
                <c:pt idx="16">
                  <c:v>0.31972799997311085</c:v>
                </c:pt>
                <c:pt idx="17">
                  <c:v>0.33597799995914102</c:v>
                </c:pt>
                <c:pt idx="18">
                  <c:v>0.35759000002872199</c:v>
                </c:pt>
                <c:pt idx="19">
                  <c:v>0.37765299994498491</c:v>
                </c:pt>
                <c:pt idx="20">
                  <c:v>0.39710800000466406</c:v>
                </c:pt>
                <c:pt idx="21">
                  <c:v>0.41665599995758384</c:v>
                </c:pt>
                <c:pt idx="22">
                  <c:v>0.43804300006013364</c:v>
                </c:pt>
                <c:pt idx="23">
                  <c:v>0.45675699994899333</c:v>
                </c:pt>
                <c:pt idx="24">
                  <c:v>0.47970499994698912</c:v>
                </c:pt>
                <c:pt idx="25">
                  <c:v>0.49705999996513128</c:v>
                </c:pt>
                <c:pt idx="26">
                  <c:v>0.51856400002725422</c:v>
                </c:pt>
                <c:pt idx="27">
                  <c:v>0.54057900002226233</c:v>
                </c:pt>
                <c:pt idx="28">
                  <c:v>0.55734399997163564</c:v>
                </c:pt>
                <c:pt idx="29">
                  <c:v>0.57929699996020645</c:v>
                </c:pt>
                <c:pt idx="30">
                  <c:v>0.59977099997922778</c:v>
                </c:pt>
                <c:pt idx="31">
                  <c:v>0.61553199996706098</c:v>
                </c:pt>
                <c:pt idx="32">
                  <c:v>0.63737200002651662</c:v>
                </c:pt>
                <c:pt idx="33">
                  <c:v>0.65854900004342198</c:v>
                </c:pt>
                <c:pt idx="34">
                  <c:v>0.66760799998883158</c:v>
                </c:pt>
                <c:pt idx="35">
                  <c:v>0.70031900005415082</c:v>
                </c:pt>
                <c:pt idx="36">
                  <c:v>0.71870199998375028</c:v>
                </c:pt>
                <c:pt idx="37">
                  <c:v>0.73884600005112588</c:v>
                </c:pt>
                <c:pt idx="38">
                  <c:v>0.75902100000530481</c:v>
                </c:pt>
                <c:pt idx="39">
                  <c:v>0.77910100005101413</c:v>
                </c:pt>
                <c:pt idx="40">
                  <c:v>0.79993099998682737</c:v>
                </c:pt>
                <c:pt idx="41">
                  <c:v>0.81429600005503744</c:v>
                </c:pt>
                <c:pt idx="42">
                  <c:v>0.83908199996221811</c:v>
                </c:pt>
                <c:pt idx="43">
                  <c:v>0.85952599998563528</c:v>
                </c:pt>
                <c:pt idx="44">
                  <c:v>0.87445000000298023</c:v>
                </c:pt>
                <c:pt idx="45">
                  <c:v>0.89508699998259544</c:v>
                </c:pt>
                <c:pt idx="46">
                  <c:v>0.91429800004698336</c:v>
                </c:pt>
                <c:pt idx="47">
                  <c:v>0.94034800003282726</c:v>
                </c:pt>
                <c:pt idx="48">
                  <c:v>0.95808699994813651</c:v>
                </c:pt>
                <c:pt idx="49">
                  <c:v>0.97596299997530878</c:v>
                </c:pt>
                <c:pt idx="50">
                  <c:v>1.0003639999777079</c:v>
                </c:pt>
                <c:pt idx="51">
                  <c:v>1.0176780000329018</c:v>
                </c:pt>
                <c:pt idx="52">
                  <c:v>1.0400709999958053</c:v>
                </c:pt>
                <c:pt idx="53">
                  <c:v>1.059497999958694</c:v>
                </c:pt>
                <c:pt idx="54">
                  <c:v>1.0803300000261515</c:v>
                </c:pt>
                <c:pt idx="55">
                  <c:v>1.0980759999947622</c:v>
                </c:pt>
                <c:pt idx="56">
                  <c:v>1.1205570000456646</c:v>
                </c:pt>
                <c:pt idx="57">
                  <c:v>1.1408250000094995</c:v>
                </c:pt>
                <c:pt idx="58">
                  <c:v>1.1609559999778867</c:v>
                </c:pt>
                <c:pt idx="59">
                  <c:v>1.1773840000387281</c:v>
                </c:pt>
                <c:pt idx="60">
                  <c:v>1.200942000024952</c:v>
                </c:pt>
                <c:pt idx="61">
                  <c:v>1.2181420000270009</c:v>
                </c:pt>
                <c:pt idx="62">
                  <c:v>1.2382610000204295</c:v>
                </c:pt>
                <c:pt idx="63">
                  <c:v>1.2563780000200495</c:v>
                </c:pt>
                <c:pt idx="64">
                  <c:v>1.2730310000479221</c:v>
                </c:pt>
                <c:pt idx="65">
                  <c:v>1.3016999999526888</c:v>
                </c:pt>
                <c:pt idx="66">
                  <c:v>1.3172239999985322</c:v>
                </c:pt>
                <c:pt idx="67">
                  <c:v>1.3370959999738261</c:v>
                </c:pt>
                <c:pt idx="68">
                  <c:v>1.3570749999489635</c:v>
                </c:pt>
                <c:pt idx="69">
                  <c:v>1.3771339999511838</c:v>
                </c:pt>
                <c:pt idx="70">
                  <c:v>1.3982049999758601</c:v>
                </c:pt>
                <c:pt idx="71">
                  <c:v>1.4208349999971688</c:v>
                </c:pt>
                <c:pt idx="72">
                  <c:v>1.4375699999509379</c:v>
                </c:pt>
                <c:pt idx="73">
                  <c:v>1.4597910000011325</c:v>
                </c:pt>
                <c:pt idx="74">
                  <c:v>1.4777110000140965</c:v>
                </c:pt>
                <c:pt idx="75">
                  <c:v>1.49759299994912</c:v>
                </c:pt>
                <c:pt idx="76">
                  <c:v>1.5128290000138804</c:v>
                </c:pt>
                <c:pt idx="77">
                  <c:v>1.5384360000025481</c:v>
                </c:pt>
                <c:pt idx="78">
                  <c:v>1.5585229999851435</c:v>
                </c:pt>
                <c:pt idx="79">
                  <c:v>1.5794140000361949</c:v>
                </c:pt>
                <c:pt idx="80">
                  <c:v>1.5950850000372157</c:v>
                </c:pt>
                <c:pt idx="81">
                  <c:v>1.6198589999694377</c:v>
                </c:pt>
                <c:pt idx="82">
                  <c:v>1.6334839999908581</c:v>
                </c:pt>
                <c:pt idx="83">
                  <c:v>1.6539790000533685</c:v>
                </c:pt>
                <c:pt idx="84">
                  <c:v>1.6791039999807253</c:v>
                </c:pt>
                <c:pt idx="85">
                  <c:v>1.6941850000293925</c:v>
                </c:pt>
                <c:pt idx="86">
                  <c:v>1.7199150000233203</c:v>
                </c:pt>
                <c:pt idx="87">
                  <c:v>1.7348090000450611</c:v>
                </c:pt>
                <c:pt idx="88">
                  <c:v>1.7599459999473765</c:v>
                </c:pt>
                <c:pt idx="89">
                  <c:v>1.7692289999686182</c:v>
                </c:pt>
                <c:pt idx="90">
                  <c:v>1.8008499999996275</c:v>
                </c:pt>
                <c:pt idx="91">
                  <c:v>1.8199289999902248</c:v>
                </c:pt>
                <c:pt idx="92">
                  <c:v>1.8306630000006407</c:v>
                </c:pt>
                <c:pt idx="93">
                  <c:v>1.8550660000182688</c:v>
                </c:pt>
                <c:pt idx="94">
                  <c:v>1.8752830000594258</c:v>
                </c:pt>
                <c:pt idx="95">
                  <c:v>1.895213000010699</c:v>
                </c:pt>
                <c:pt idx="96">
                  <c:v>1.9197870000498369</c:v>
                </c:pt>
                <c:pt idx="97">
                  <c:v>1.9353180000325665</c:v>
                </c:pt>
                <c:pt idx="98">
                  <c:v>1.9613520000129938</c:v>
                </c:pt>
                <c:pt idx="99">
                  <c:v>1.9765840000472963</c:v>
                </c:pt>
                <c:pt idx="100">
                  <c:v>1.9987800000235438</c:v>
                </c:pt>
                <c:pt idx="101">
                  <c:v>2.0215359999565408</c:v>
                </c:pt>
                <c:pt idx="102">
                  <c:v>2.0409470000304282</c:v>
                </c:pt>
                <c:pt idx="103">
                  <c:v>2.0606449999613687</c:v>
                </c:pt>
                <c:pt idx="104">
                  <c:v>2.0784840000560507</c:v>
                </c:pt>
                <c:pt idx="105">
                  <c:v>2.0982830000575632</c:v>
                </c:pt>
                <c:pt idx="106">
                  <c:v>2.1169859999790788</c:v>
                </c:pt>
                <c:pt idx="107">
                  <c:v>2.1398549999576062</c:v>
                </c:pt>
                <c:pt idx="108">
                  <c:v>2.1563150000292808</c:v>
                </c:pt>
                <c:pt idx="109">
                  <c:v>2.1768330000340939</c:v>
                </c:pt>
                <c:pt idx="110">
                  <c:v>2.1938620000146329</c:v>
                </c:pt>
                <c:pt idx="111">
                  <c:v>2.217049999977462</c:v>
                </c:pt>
                <c:pt idx="112">
                  <c:v>2.2374840000411496</c:v>
                </c:pt>
                <c:pt idx="113">
                  <c:v>2.2536959999706596</c:v>
                </c:pt>
                <c:pt idx="114">
                  <c:v>2.2817140000406653</c:v>
                </c:pt>
                <c:pt idx="115">
                  <c:v>2.2981060000602156</c:v>
                </c:pt>
                <c:pt idx="116">
                  <c:v>2.3176270000403747</c:v>
                </c:pt>
                <c:pt idx="117">
                  <c:v>2.3403809999581426</c:v>
                </c:pt>
                <c:pt idx="118">
                  <c:v>2.3574260000605136</c:v>
                </c:pt>
                <c:pt idx="119">
                  <c:v>2.3779189999913797</c:v>
                </c:pt>
                <c:pt idx="120">
                  <c:v>2.3985589999938384</c:v>
                </c:pt>
                <c:pt idx="121">
                  <c:v>2.4186729999491945</c:v>
                </c:pt>
                <c:pt idx="122">
                  <c:v>2.4433170000556856</c:v>
                </c:pt>
                <c:pt idx="123">
                  <c:v>2.4601069999625906</c:v>
                </c:pt>
                <c:pt idx="124">
                  <c:v>2.4782869999762625</c:v>
                </c:pt>
                <c:pt idx="125">
                  <c:v>2.499824000056833</c:v>
                </c:pt>
                <c:pt idx="126">
                  <c:v>2.5134049999760464</c:v>
                </c:pt>
                <c:pt idx="127">
                  <c:v>2.5388850000454113</c:v>
                </c:pt>
                <c:pt idx="128">
                  <c:v>2.554041999974288</c:v>
                </c:pt>
                <c:pt idx="129">
                  <c:v>2.5800919999601319</c:v>
                </c:pt>
                <c:pt idx="130">
                  <c:v>2.6000139999669045</c:v>
                </c:pt>
                <c:pt idx="131">
                  <c:v>2.6149969999678433</c:v>
                </c:pt>
                <c:pt idx="132">
                  <c:v>2.6399939999682829</c:v>
                </c:pt>
                <c:pt idx="133">
                  <c:v>2.6505810000235215</c:v>
                </c:pt>
                <c:pt idx="134">
                  <c:v>2.6801719999639317</c:v>
                </c:pt>
                <c:pt idx="135">
                  <c:v>2.6892350000562146</c:v>
                </c:pt>
                <c:pt idx="136">
                  <c:v>2.7199760000221431</c:v>
                </c:pt>
                <c:pt idx="137">
                  <c:v>2.7399689999874681</c:v>
                </c:pt>
                <c:pt idx="138">
                  <c:v>2.7497059999732301</c:v>
                </c:pt>
                <c:pt idx="139">
                  <c:v>2.7756199999712408</c:v>
                </c:pt>
                <c:pt idx="140">
                  <c:v>2.7916589999804273</c:v>
                </c:pt>
                <c:pt idx="141">
                  <c:v>2.8166660000570118</c:v>
                </c:pt>
                <c:pt idx="142">
                  <c:v>2.8356640000129119</c:v>
                </c:pt>
                <c:pt idx="143">
                  <c:v>2.8554289999883622</c:v>
                </c:pt>
                <c:pt idx="144">
                  <c:v>2.8780519999563694</c:v>
                </c:pt>
                <c:pt idx="145">
                  <c:v>2.8957399999490008</c:v>
                </c:pt>
                <c:pt idx="146">
                  <c:v>2.9175410000607371</c:v>
                </c:pt>
                <c:pt idx="147">
                  <c:v>2.9359229999827221</c:v>
                </c:pt>
                <c:pt idx="148">
                  <c:v>2.9560419999761507</c:v>
                </c:pt>
                <c:pt idx="149">
                  <c:v>2.9769930000184104</c:v>
                </c:pt>
                <c:pt idx="150">
                  <c:v>2.9972680000355467</c:v>
                </c:pt>
                <c:pt idx="151">
                  <c:v>3.0124549999600276</c:v>
                </c:pt>
                <c:pt idx="152">
                  <c:v>3.0366609999909997</c:v>
                </c:pt>
                <c:pt idx="153">
                  <c:v>3.0607030000537634</c:v>
                </c:pt>
                <c:pt idx="154">
                  <c:v>3.081607999978587</c:v>
                </c:pt>
                <c:pt idx="155">
                  <c:v>3.096817999961786</c:v>
                </c:pt>
                <c:pt idx="156">
                  <c:v>3.1123780000489205</c:v>
                </c:pt>
                <c:pt idx="157">
                  <c:v>3.1377489999867976</c:v>
                </c:pt>
                <c:pt idx="158">
                  <c:v>3.1620119999861345</c:v>
                </c:pt>
                <c:pt idx="159">
                  <c:v>3.1787160000531003</c:v>
                </c:pt>
                <c:pt idx="160">
                  <c:v>3.1976929999655113</c:v>
                </c:pt>
                <c:pt idx="161">
                  <c:v>3.217534999945201</c:v>
                </c:pt>
                <c:pt idx="162">
                  <c:v>3.2402080000611022</c:v>
                </c:pt>
                <c:pt idx="163">
                  <c:v>3.2590730000520125</c:v>
                </c:pt>
                <c:pt idx="164">
                  <c:v>3.2737450000131503</c:v>
                </c:pt>
                <c:pt idx="165">
                  <c:v>3.298462999984622</c:v>
                </c:pt>
                <c:pt idx="166">
                  <c:v>3.3203539999667555</c:v>
                </c:pt>
                <c:pt idx="167">
                  <c:v>3.3330629999982193</c:v>
                </c:pt>
                <c:pt idx="168">
                  <c:v>3.3590489999623969</c:v>
                </c:pt>
                <c:pt idx="169">
                  <c:v>3.3684509999584407</c:v>
                </c:pt>
                <c:pt idx="170">
                  <c:v>3.3989389999769628</c:v>
                </c:pt>
                <c:pt idx="171">
                  <c:v>3.4189079999923706</c:v>
                </c:pt>
                <c:pt idx="172">
                  <c:v>3.4370099999941885</c:v>
                </c:pt>
                <c:pt idx="173">
                  <c:v>3.4592669999692589</c:v>
                </c:pt>
                <c:pt idx="174">
                  <c:v>3.4738849999848753</c:v>
                </c:pt>
                <c:pt idx="175">
                  <c:v>3.4990659999893978</c:v>
                </c:pt>
                <c:pt idx="176">
                  <c:v>3.5199540000176057</c:v>
                </c:pt>
                <c:pt idx="177">
                  <c:v>3.5358130000531673</c:v>
                </c:pt>
                <c:pt idx="178">
                  <c:v>3.560689999954775</c:v>
                </c:pt>
                <c:pt idx="179">
                  <c:v>3.579937000060454</c:v>
                </c:pt>
                <c:pt idx="180">
                  <c:v>3.5947300000116229</c:v>
                </c:pt>
                <c:pt idx="181">
                  <c:v>3.6156620000256225</c:v>
                </c:pt>
                <c:pt idx="182">
                  <c:v>3.6407449999824166</c:v>
                </c:pt>
                <c:pt idx="183">
                  <c:v>3.6617049999767914</c:v>
                </c:pt>
                <c:pt idx="184">
                  <c:v>3.6759389999788254</c:v>
                </c:pt>
                <c:pt idx="185">
                  <c:v>3.7003740000072867</c:v>
                </c:pt>
                <c:pt idx="186">
                  <c:v>3.7108030000235885</c:v>
                </c:pt>
                <c:pt idx="187">
                  <c:v>3.7396650000009686</c:v>
                </c:pt>
                <c:pt idx="188">
                  <c:v>3.7608539999928325</c:v>
                </c:pt>
                <c:pt idx="189">
                  <c:v>3.7809330000309274</c:v>
                </c:pt>
                <c:pt idx="190">
                  <c:v>3.7928100000135601</c:v>
                </c:pt>
                <c:pt idx="191">
                  <c:v>3.816380999982357</c:v>
                </c:pt>
                <c:pt idx="192">
                  <c:v>3.8316750000230968</c:v>
                </c:pt>
                <c:pt idx="193">
                  <c:v>3.8584699999773875</c:v>
                </c:pt>
                <c:pt idx="194">
                  <c:v>3.8765310000162572</c:v>
                </c:pt>
                <c:pt idx="195">
                  <c:v>3.9011620000237599</c:v>
                </c:pt>
                <c:pt idx="196">
                  <c:v>3.9168259999714792</c:v>
                </c:pt>
                <c:pt idx="197">
                  <c:v>3.9338310000021011</c:v>
                </c:pt>
                <c:pt idx="198">
                  <c:v>3.9567779999924824</c:v>
                </c:pt>
                <c:pt idx="199">
                  <c:v>3.9779159999452531</c:v>
                </c:pt>
                <c:pt idx="200">
                  <c:v>3.9979149999562651</c:v>
                </c:pt>
                <c:pt idx="201">
                  <c:v>4.0167750000255182</c:v>
                </c:pt>
                <c:pt idx="202">
                  <c:v>4.0324310000287369</c:v>
                </c:pt>
                <c:pt idx="203">
                  <c:v>4.0609699999913573</c:v>
                </c:pt>
                <c:pt idx="204">
                  <c:v>4.0788310000207275</c:v>
                </c:pt>
                <c:pt idx="205">
                  <c:v>4.0982830000575632</c:v>
                </c:pt>
                <c:pt idx="206">
                  <c:v>4.117435000021942</c:v>
                </c:pt>
                <c:pt idx="207">
                  <c:v>4.1376389999641106</c:v>
                </c:pt>
                <c:pt idx="208">
                  <c:v>4.1609389999648556</c:v>
                </c:pt>
                <c:pt idx="209">
                  <c:v>4.1806189999915659</c:v>
                </c:pt>
                <c:pt idx="210">
                  <c:v>4.1918849999783561</c:v>
                </c:pt>
                <c:pt idx="211">
                  <c:v>4.2195150000043213</c:v>
                </c:pt>
                <c:pt idx="212">
                  <c:v>4.2387109999544919</c:v>
                </c:pt>
                <c:pt idx="213">
                  <c:v>4.2538530000019819</c:v>
                </c:pt>
                <c:pt idx="214">
                  <c:v>4.2799090000335127</c:v>
                </c:pt>
                <c:pt idx="215">
                  <c:v>4.3002130000386387</c:v>
                </c:pt>
                <c:pt idx="216">
                  <c:v>4.3188670000527054</c:v>
                </c:pt>
                <c:pt idx="217">
                  <c:v>4.3393990000477061</c:v>
                </c:pt>
                <c:pt idx="218">
                  <c:v>4.3597229999722913</c:v>
                </c:pt>
                <c:pt idx="219">
                  <c:v>4.3796350000193343</c:v>
                </c:pt>
                <c:pt idx="220">
                  <c:v>4.4017689999891445</c:v>
                </c:pt>
                <c:pt idx="221">
                  <c:v>4.4201459999894723</c:v>
                </c:pt>
                <c:pt idx="222">
                  <c:v>4.4409740000264719</c:v>
                </c:pt>
                <c:pt idx="223">
                  <c:v>4.4558569999644533</c:v>
                </c:pt>
                <c:pt idx="224">
                  <c:v>4.4798370000207797</c:v>
                </c:pt>
                <c:pt idx="225">
                  <c:v>4.4971849999856204</c:v>
                </c:pt>
                <c:pt idx="226">
                  <c:v>4.5149039999814704</c:v>
                </c:pt>
                <c:pt idx="227">
                  <c:v>4.5362479999894276</c:v>
                </c:pt>
                <c:pt idx="228">
                  <c:v>4.5607280000112951</c:v>
                </c:pt>
                <c:pt idx="229">
                  <c:v>4.5755409999983385</c:v>
                </c:pt>
                <c:pt idx="230">
                  <c:v>4.6004220000468194</c:v>
                </c:pt>
                <c:pt idx="231">
                  <c:v>4.6171270000049844</c:v>
                </c:pt>
                <c:pt idx="232">
                  <c:v>4.6363140000030398</c:v>
                </c:pt>
                <c:pt idx="233">
                  <c:v>4.6604839999927208</c:v>
                </c:pt>
                <c:pt idx="234">
                  <c:v>4.6805640000384301</c:v>
                </c:pt>
                <c:pt idx="235">
                  <c:v>4.6960709999548271</c:v>
                </c:pt>
                <c:pt idx="236">
                  <c:v>4.7201290000230074</c:v>
                </c:pt>
                <c:pt idx="237">
                  <c:v>4.7367689999518916</c:v>
                </c:pt>
                <c:pt idx="238">
                  <c:v>4.7583550000563264</c:v>
                </c:pt>
                <c:pt idx="239">
                  <c:v>4.7792350000236183</c:v>
                </c:pt>
                <c:pt idx="240">
                  <c:v>4.7965029999613762</c:v>
                </c:pt>
                <c:pt idx="241">
                  <c:v>4.8187799999723211</c:v>
                </c:pt>
                <c:pt idx="242">
                  <c:v>4.8381079999962822</c:v>
                </c:pt>
                <c:pt idx="243">
                  <c:v>4.860850999946706</c:v>
                </c:pt>
                <c:pt idx="244">
                  <c:v>4.8770700000459328</c:v>
                </c:pt>
                <c:pt idx="245">
                  <c:v>4.8998679999494925</c:v>
                </c:pt>
                <c:pt idx="246">
                  <c:v>4.9182550000259653</c:v>
                </c:pt>
                <c:pt idx="247">
                  <c:v>4.9375709999585524</c:v>
                </c:pt>
                <c:pt idx="248">
                  <c:v>4.9575810000533238</c:v>
                </c:pt>
                <c:pt idx="249">
                  <c:v>4.9739599999738857</c:v>
                </c:pt>
                <c:pt idx="250">
                  <c:v>4.9985830000368878</c:v>
                </c:pt>
                <c:pt idx="251">
                  <c:v>5.020498999976553</c:v>
                </c:pt>
                <c:pt idx="252">
                  <c:v>5.0387859999900684</c:v>
                </c:pt>
                <c:pt idx="253">
                  <c:v>5.0586830000393093</c:v>
                </c:pt>
                <c:pt idx="254">
                  <c:v>5.0803170000435784</c:v>
                </c:pt>
                <c:pt idx="255">
                  <c:v>5.1003529999870807</c:v>
                </c:pt>
                <c:pt idx="256">
                  <c:v>5.1097049999516457</c:v>
                </c:pt>
                <c:pt idx="257">
                  <c:v>5.1333990000421181</c:v>
                </c:pt>
                <c:pt idx="258">
                  <c:v>5.1597980000078678</c:v>
                </c:pt>
                <c:pt idx="259">
                  <c:v>5.1796839999733493</c:v>
                </c:pt>
                <c:pt idx="260">
                  <c:v>5.1941120000556111</c:v>
                </c:pt>
                <c:pt idx="261">
                  <c:v>5.2189899999648333</c:v>
                </c:pt>
                <c:pt idx="262">
                  <c:v>5.239471000037156</c:v>
                </c:pt>
                <c:pt idx="263">
                  <c:v>5.2566489999881014</c:v>
                </c:pt>
                <c:pt idx="264">
                  <c:v>5.2799009999725968</c:v>
                </c:pt>
                <c:pt idx="265">
                  <c:v>5.2993809999898076</c:v>
                </c:pt>
                <c:pt idx="266">
                  <c:v>5.3168880000011995</c:v>
                </c:pt>
                <c:pt idx="267">
                  <c:v>5.3407260000240058</c:v>
                </c:pt>
                <c:pt idx="268">
                  <c:v>5.3601849999977276</c:v>
                </c:pt>
                <c:pt idx="269">
                  <c:v>5.3801209999946877</c:v>
                </c:pt>
                <c:pt idx="270">
                  <c:v>5.3987389999674633</c:v>
                </c:pt>
                <c:pt idx="271">
                  <c:v>5.4152930000564083</c:v>
                </c:pt>
                <c:pt idx="272">
                  <c:v>5.4407460000365973</c:v>
                </c:pt>
                <c:pt idx="273">
                  <c:v>5.4509710000129417</c:v>
                </c:pt>
                <c:pt idx="274">
                  <c:v>5.4810650000581518</c:v>
                </c:pt>
                <c:pt idx="275">
                  <c:v>5.4984560000011697</c:v>
                </c:pt>
                <c:pt idx="276">
                  <c:v>5.5163669999456033</c:v>
                </c:pt>
                <c:pt idx="277">
                  <c:v>5.5392909999936819</c:v>
                </c:pt>
                <c:pt idx="278">
                  <c:v>5.5568440000060946</c:v>
                </c:pt>
                <c:pt idx="279">
                  <c:v>5.573441999964416</c:v>
                </c:pt>
                <c:pt idx="280">
                  <c:v>5.600021000020206</c:v>
                </c:pt>
                <c:pt idx="281">
                  <c:v>5.6167040000436828</c:v>
                </c:pt>
                <c:pt idx="282">
                  <c:v>5.6382679999805987</c:v>
                </c:pt>
                <c:pt idx="283">
                  <c:v>5.6593009999487549</c:v>
                </c:pt>
                <c:pt idx="284">
                  <c:v>5.6794579999987036</c:v>
                </c:pt>
                <c:pt idx="285">
                  <c:v>5.6976209999993443</c:v>
                </c:pt>
                <c:pt idx="286">
                  <c:v>5.7127790000522509</c:v>
                </c:pt>
                <c:pt idx="287">
                  <c:v>5.7399809999624267</c:v>
                </c:pt>
                <c:pt idx="288">
                  <c:v>5.7601349999895319</c:v>
                </c:pt>
                <c:pt idx="289">
                  <c:v>5.7777220000280067</c:v>
                </c:pt>
                <c:pt idx="290">
                  <c:v>5.7992360000498593</c:v>
                </c:pt>
                <c:pt idx="291">
                  <c:v>5.8124590000370517</c:v>
                </c:pt>
                <c:pt idx="292">
                  <c:v>5.8373889999929816</c:v>
                </c:pt>
                <c:pt idx="293">
                  <c:v>5.8574700000463054</c:v>
                </c:pt>
                <c:pt idx="294">
                  <c:v>5.8795029999455437</c:v>
                </c:pt>
                <c:pt idx="295">
                  <c:v>5.8999240000266582</c:v>
                </c:pt>
                <c:pt idx="296">
                  <c:v>5.9179820000426844</c:v>
                </c:pt>
                <c:pt idx="297">
                  <c:v>5.9385479999473318</c:v>
                </c:pt>
                <c:pt idx="298">
                  <c:v>5.9598919999552891</c:v>
                </c:pt>
                <c:pt idx="299">
                  <c:v>5.9781189999775961</c:v>
                </c:pt>
                <c:pt idx="300">
                  <c:v>5.9979550000280142</c:v>
                </c:pt>
                <c:pt idx="301">
                  <c:v>6.0156369999749586</c:v>
                </c:pt>
                <c:pt idx="302">
                  <c:v>6.0387750000227243</c:v>
                </c:pt>
                <c:pt idx="303">
                  <c:v>6.0593309999676421</c:v>
                </c:pt>
                <c:pt idx="304">
                  <c:v>6.0795530000468716</c:v>
                </c:pt>
                <c:pt idx="305">
                  <c:v>6.1007570000365376</c:v>
                </c:pt>
                <c:pt idx="306">
                  <c:v>6.1151890000328422</c:v>
                </c:pt>
                <c:pt idx="307">
                  <c:v>6.1361190000316128</c:v>
                </c:pt>
                <c:pt idx="308">
                  <c:v>6.1547060000011697</c:v>
                </c:pt>
                <c:pt idx="309">
                  <c:v>6.1809420000063255</c:v>
                </c:pt>
                <c:pt idx="310">
                  <c:v>6.200453000026755</c:v>
                </c:pt>
                <c:pt idx="311">
                  <c:v>6.2197689999593422</c:v>
                </c:pt>
                <c:pt idx="312">
                  <c:v>6.2349519999697804</c:v>
                </c:pt>
                <c:pt idx="313">
                  <c:v>6.2507710000500083</c:v>
                </c:pt>
                <c:pt idx="314">
                  <c:v>6.2799880000529811</c:v>
                </c:pt>
                <c:pt idx="315">
                  <c:v>6.2969730000477284</c:v>
                </c:pt>
                <c:pt idx="316">
                  <c:v>6.3155729999998584</c:v>
                </c:pt>
                <c:pt idx="317">
                  <c:v>6.3354599999729544</c:v>
                </c:pt>
                <c:pt idx="318">
                  <c:v>6.3610340000595897</c:v>
                </c:pt>
                <c:pt idx="319">
                  <c:v>6.3804719999898225</c:v>
                </c:pt>
                <c:pt idx="320">
                  <c:v>6.4010420000413433</c:v>
                </c:pt>
                <c:pt idx="321">
                  <c:v>6.42107899999246</c:v>
                </c:pt>
                <c:pt idx="322">
                  <c:v>6.4373700000578538</c:v>
                </c:pt>
                <c:pt idx="323">
                  <c:v>6.4567970000207424</c:v>
                </c:pt>
                <c:pt idx="324">
                  <c:v>6.4771559999790043</c:v>
                </c:pt>
                <c:pt idx="325">
                  <c:v>6.4933050000108778</c:v>
                </c:pt>
                <c:pt idx="326">
                  <c:v>6.5176910000154749</c:v>
                </c:pt>
                <c:pt idx="327">
                  <c:v>6.5365839999867603</c:v>
                </c:pt>
                <c:pt idx="328">
                  <c:v>6.5573830000357702</c:v>
                </c:pt>
                <c:pt idx="329">
                  <c:v>6.5778799999970943</c:v>
                </c:pt>
                <c:pt idx="330">
                  <c:v>6.5993220000527799</c:v>
                </c:pt>
                <c:pt idx="331">
                  <c:v>6.6187879999633878</c:v>
                </c:pt>
                <c:pt idx="332">
                  <c:v>6.6401580000529066</c:v>
                </c:pt>
                <c:pt idx="333">
                  <c:v>6.6578679999802262</c:v>
                </c:pt>
                <c:pt idx="334">
                  <c:v>6.679046000004746</c:v>
                </c:pt>
                <c:pt idx="335">
                  <c:v>6.6974209999898449</c:v>
                </c:pt>
                <c:pt idx="336">
                  <c:v>6.7192130000330508</c:v>
                </c:pt>
                <c:pt idx="337">
                  <c:v>6.7390809999778867</c:v>
                </c:pt>
                <c:pt idx="338">
                  <c:v>6.7588580000447109</c:v>
                </c:pt>
                <c:pt idx="339">
                  <c:v>6.7783060000510886</c:v>
                </c:pt>
                <c:pt idx="340">
                  <c:v>6.8008909999625757</c:v>
                </c:pt>
                <c:pt idx="341">
                  <c:v>6.8132469999836758</c:v>
                </c:pt>
                <c:pt idx="342">
                  <c:v>6.8337850000243634</c:v>
                </c:pt>
                <c:pt idx="343">
                  <c:v>6.8565670000389218</c:v>
                </c:pt>
                <c:pt idx="344">
                  <c:v>6.8832979999715462</c:v>
                </c:pt>
                <c:pt idx="345">
                  <c:v>6.8969959999667481</c:v>
                </c:pt>
                <c:pt idx="346">
                  <c:v>6.9180369999958202</c:v>
                </c:pt>
                <c:pt idx="347">
                  <c:v>6.9392089999746531</c:v>
                </c:pt>
                <c:pt idx="348">
                  <c:v>6.9594470000592992</c:v>
                </c:pt>
                <c:pt idx="349">
                  <c:v>6.9790430000284687</c:v>
                </c:pt>
                <c:pt idx="350">
                  <c:v>6.9976709999609739</c:v>
                </c:pt>
                <c:pt idx="351">
                  <c:v>7.0195610000519082</c:v>
                </c:pt>
                <c:pt idx="352">
                  <c:v>7.0393919999478385</c:v>
                </c:pt>
                <c:pt idx="353">
                  <c:v>7.0502090000081807</c:v>
                </c:pt>
                <c:pt idx="354">
                  <c:v>7.0795399999478832</c:v>
                </c:pt>
                <c:pt idx="355">
                  <c:v>7.0999120000051335</c:v>
                </c:pt>
                <c:pt idx="356">
                  <c:v>7.1177560000214726</c:v>
                </c:pt>
                <c:pt idx="357">
                  <c:v>7.1405690000392497</c:v>
                </c:pt>
                <c:pt idx="358">
                  <c:v>7.1560270000481978</c:v>
                </c:pt>
                <c:pt idx="359">
                  <c:v>7.1759280000114813</c:v>
                </c:pt>
                <c:pt idx="360">
                  <c:v>7.1992160000372678</c:v>
                </c:pt>
                <c:pt idx="361">
                  <c:v>7.2153410000028089</c:v>
                </c:pt>
                <c:pt idx="362">
                  <c:v>7.2405819999985397</c:v>
                </c:pt>
                <c:pt idx="363">
                  <c:v>7.2567500000586733</c:v>
                </c:pt>
                <c:pt idx="364">
                  <c:v>7.2824239999754354</c:v>
                </c:pt>
                <c:pt idx="365">
                  <c:v>7.2965150000527501</c:v>
                </c:pt>
                <c:pt idx="366">
                  <c:v>7.3208909999812022</c:v>
                </c:pt>
                <c:pt idx="367">
                  <c:v>7.3357710000127554</c:v>
                </c:pt>
                <c:pt idx="368">
                  <c:v>7.3521279999986291</c:v>
                </c:pt>
                <c:pt idx="369">
                  <c:v>7.3783330000005662</c:v>
                </c:pt>
                <c:pt idx="370">
                  <c:v>7.396870999946259</c:v>
                </c:pt>
                <c:pt idx="371">
                  <c:v>7.4204690000042319</c:v>
                </c:pt>
                <c:pt idx="372">
                  <c:v>7.4365759999491274</c:v>
                </c:pt>
                <c:pt idx="373">
                  <c:v>7.4569469999987632</c:v>
                </c:pt>
                <c:pt idx="374">
                  <c:v>7.480995999998413</c:v>
                </c:pt>
                <c:pt idx="375">
                  <c:v>7.4981279999483377</c:v>
                </c:pt>
                <c:pt idx="376">
                  <c:v>7.5166810000082478</c:v>
                </c:pt>
                <c:pt idx="377">
                  <c:v>7.5380819999845698</c:v>
                </c:pt>
                <c:pt idx="378">
                  <c:v>7.5604440000606701</c:v>
                </c:pt>
                <c:pt idx="379">
                  <c:v>7.577424000017345</c:v>
                </c:pt>
                <c:pt idx="380">
                  <c:v>7.5974029999924824</c:v>
                </c:pt>
                <c:pt idx="381">
                  <c:v>7.618030000012368</c:v>
                </c:pt>
                <c:pt idx="382">
                  <c:v>7.6398220000555739</c:v>
                </c:pt>
                <c:pt idx="383">
                  <c:v>7.6593720000237226</c:v>
                </c:pt>
                <c:pt idx="384">
                  <c:v>7.6802479999605566</c:v>
                </c:pt>
                <c:pt idx="385">
                  <c:v>7.6985270000295714</c:v>
                </c:pt>
                <c:pt idx="386">
                  <c:v>7.7202119999565184</c:v>
                </c:pt>
                <c:pt idx="387">
                  <c:v>7.736648999969475</c:v>
                </c:pt>
                <c:pt idx="388">
                  <c:v>7.753599000046961</c:v>
                </c:pt>
                <c:pt idx="389">
                  <c:v>7.7812139999587089</c:v>
                </c:pt>
                <c:pt idx="390">
                  <c:v>7.7996030000504106</c:v>
                </c:pt>
                <c:pt idx="391">
                  <c:v>7.8198789999587461</c:v>
                </c:pt>
                <c:pt idx="392">
                  <c:v>7.8341840000357479</c:v>
                </c:pt>
                <c:pt idx="393">
                  <c:v>7.8592339999740943</c:v>
                </c:pt>
                <c:pt idx="394">
                  <c:v>7.8805690000299364</c:v>
                </c:pt>
                <c:pt idx="395">
                  <c:v>7.9004839999834076</c:v>
                </c:pt>
                <c:pt idx="396">
                  <c:v>7.919376999954693</c:v>
                </c:pt>
                <c:pt idx="397">
                  <c:v>7.9397520000347868</c:v>
                </c:pt>
                <c:pt idx="398">
                  <c:v>7.9580640000058338</c:v>
                </c:pt>
                <c:pt idx="399">
                  <c:v>7.9751369999721646</c:v>
                </c:pt>
                <c:pt idx="400">
                  <c:v>7.9994599999627098</c:v>
                </c:pt>
                <c:pt idx="401">
                  <c:v>8.0199090000241995</c:v>
                </c:pt>
                <c:pt idx="402">
                  <c:v>8.0406070000026375</c:v>
                </c:pt>
                <c:pt idx="403">
                  <c:v>8.0615299999481067</c:v>
                </c:pt>
                <c:pt idx="404">
                  <c:v>8.0777839999645948</c:v>
                </c:pt>
                <c:pt idx="405">
                  <c:v>8.098225999972783</c:v>
                </c:pt>
                <c:pt idx="406">
                  <c:v>8.1155159999616444</c:v>
                </c:pt>
                <c:pt idx="407">
                  <c:v>8.1409680000506341</c:v>
                </c:pt>
                <c:pt idx="408">
                  <c:v>8.1584980000043288</c:v>
                </c:pt>
                <c:pt idx="409">
                  <c:v>8.1808179999934509</c:v>
                </c:pt>
                <c:pt idx="410">
                  <c:v>8.1966209999518469</c:v>
                </c:pt>
                <c:pt idx="411">
                  <c:v>8.2160989999538288</c:v>
                </c:pt>
                <c:pt idx="412">
                  <c:v>8.238855000003241</c:v>
                </c:pt>
                <c:pt idx="413">
                  <c:v>8.2574859999585897</c:v>
                </c:pt>
                <c:pt idx="414">
                  <c:v>8.2775039999978617</c:v>
                </c:pt>
                <c:pt idx="415">
                  <c:v>8.2980400000233203</c:v>
                </c:pt>
                <c:pt idx="416">
                  <c:v>8.3172110000159591</c:v>
                </c:pt>
                <c:pt idx="417">
                  <c:v>8.340059999958612</c:v>
                </c:pt>
                <c:pt idx="418">
                  <c:v>8.3574500000104308</c:v>
                </c:pt>
                <c:pt idx="419">
                  <c:v>8.37621300003957</c:v>
                </c:pt>
                <c:pt idx="420">
                  <c:v>8.3990550000453368</c:v>
                </c:pt>
                <c:pt idx="421">
                  <c:v>8.4175340000074357</c:v>
                </c:pt>
                <c:pt idx="422">
                  <c:v>8.4379839999601245</c:v>
                </c:pt>
                <c:pt idx="423">
                  <c:v>8.4603679999709129</c:v>
                </c:pt>
                <c:pt idx="424">
                  <c:v>8.479719000053592</c:v>
                </c:pt>
                <c:pt idx="425">
                  <c:v>8.5004819999448955</c:v>
                </c:pt>
                <c:pt idx="426">
                  <c:v>8.5196310000028461</c:v>
                </c:pt>
                <c:pt idx="427">
                  <c:v>8.533943000016734</c:v>
                </c:pt>
                <c:pt idx="428">
                  <c:v>8.5603780000237748</c:v>
                </c:pt>
                <c:pt idx="429">
                  <c:v>8.578235000022687</c:v>
                </c:pt>
                <c:pt idx="430">
                  <c:v>8.5990890000248328</c:v>
                </c:pt>
                <c:pt idx="431">
                  <c:v>8.6184839999768883</c:v>
                </c:pt>
                <c:pt idx="432">
                  <c:v>8.63903299998492</c:v>
                </c:pt>
                <c:pt idx="433">
                  <c:v>8.6596999999601394</c:v>
                </c:pt>
                <c:pt idx="434">
                  <c:v>8.680547000025399</c:v>
                </c:pt>
                <c:pt idx="435">
                  <c:v>8.6991060000145808</c:v>
                </c:pt>
                <c:pt idx="436">
                  <c:v>8.7199509999481961</c:v>
                </c:pt>
                <c:pt idx="437">
                  <c:v>8.7393050000537187</c:v>
                </c:pt>
                <c:pt idx="438">
                  <c:v>8.7594459999818355</c:v>
                </c:pt>
                <c:pt idx="439">
                  <c:v>8.7795390000101179</c:v>
                </c:pt>
                <c:pt idx="440">
                  <c:v>8.8006270000478253</c:v>
                </c:pt>
                <c:pt idx="441">
                  <c:v>8.8213789999717847</c:v>
                </c:pt>
                <c:pt idx="442">
                  <c:v>8.8396039999788627</c:v>
                </c:pt>
                <c:pt idx="443">
                  <c:v>8.8607130000600591</c:v>
                </c:pt>
                <c:pt idx="444">
                  <c:v>8.87579600000754</c:v>
                </c:pt>
                <c:pt idx="445">
                  <c:v>8.8961089999647811</c:v>
                </c:pt>
                <c:pt idx="446">
                  <c:v>8.9201990000437945</c:v>
                </c:pt>
                <c:pt idx="447">
                  <c:v>8.9365750000579283</c:v>
                </c:pt>
                <c:pt idx="448">
                  <c:v>8.9632879999699071</c:v>
                </c:pt>
                <c:pt idx="449">
                  <c:v>8.980582999996841</c:v>
                </c:pt>
                <c:pt idx="450">
                  <c:v>9.0007060000207275</c:v>
                </c:pt>
                <c:pt idx="451">
                  <c:v>9.0176869999850169</c:v>
                </c:pt>
                <c:pt idx="452">
                  <c:v>9.0407750000013039</c:v>
                </c:pt>
                <c:pt idx="453">
                  <c:v>9.0583900000201538</c:v>
                </c:pt>
                <c:pt idx="454">
                  <c:v>9.0776060000061989</c:v>
                </c:pt>
                <c:pt idx="455">
                  <c:v>9.0970710000256076</c:v>
                </c:pt>
                <c:pt idx="456">
                  <c:v>9.1199849999975413</c:v>
                </c:pt>
                <c:pt idx="457">
                  <c:v>9.1255959999980405</c:v>
                </c:pt>
                <c:pt idx="458">
                  <c:v>9.159233000013046</c:v>
                </c:pt>
                <c:pt idx="459">
                  <c:v>9.1816790000302717</c:v>
                </c:pt>
                <c:pt idx="460">
                  <c:v>9.1966470000334084</c:v>
                </c:pt>
                <c:pt idx="461">
                  <c:v>9.2181949999649078</c:v>
                </c:pt>
                <c:pt idx="462">
                  <c:v>9.2368290000595152</c:v>
                </c:pt>
                <c:pt idx="463">
                  <c:v>9.2570800000103191</c:v>
                </c:pt>
                <c:pt idx="464">
                  <c:v>9.2808590000495315</c:v>
                </c:pt>
                <c:pt idx="465">
                  <c:v>9.2985030000563711</c:v>
                </c:pt>
                <c:pt idx="466">
                  <c:v>9.3194000000366941</c:v>
                </c:pt>
                <c:pt idx="467">
                  <c:v>9.3404840000439435</c:v>
                </c:pt>
                <c:pt idx="468">
                  <c:v>9.3573140000225976</c:v>
                </c:pt>
                <c:pt idx="469">
                  <c:v>9.3796180000063032</c:v>
                </c:pt>
                <c:pt idx="470">
                  <c:v>9.3993270000210032</c:v>
                </c:pt>
                <c:pt idx="471">
                  <c:v>9.4204100000206381</c:v>
                </c:pt>
                <c:pt idx="472">
                  <c:v>9.4395129999611527</c:v>
                </c:pt>
                <c:pt idx="473">
                  <c:v>9.4620819999836385</c:v>
                </c:pt>
                <c:pt idx="474">
                  <c:v>9.4798090000404045</c:v>
                </c:pt>
                <c:pt idx="475">
                  <c:v>9.500603000051342</c:v>
                </c:pt>
                <c:pt idx="476">
                  <c:v>9.5165890000062063</c:v>
                </c:pt>
                <c:pt idx="477">
                  <c:v>9.5385089999763295</c:v>
                </c:pt>
                <c:pt idx="478">
                  <c:v>9.5598920000484213</c:v>
                </c:pt>
                <c:pt idx="479">
                  <c:v>9.5771510000340641</c:v>
                </c:pt>
                <c:pt idx="480">
                  <c:v>9.5990870000096038</c:v>
                </c:pt>
                <c:pt idx="481">
                  <c:v>9.619107999955304</c:v>
                </c:pt>
                <c:pt idx="482">
                  <c:v>9.6445979999843985</c:v>
                </c:pt>
                <c:pt idx="483">
                  <c:v>9.6600570000009611</c:v>
                </c:pt>
                <c:pt idx="484">
                  <c:v>9.6796590000158176</c:v>
                </c:pt>
                <c:pt idx="485">
                  <c:v>9.700520999962464</c:v>
                </c:pt>
                <c:pt idx="486">
                  <c:v>9.7155359999742359</c:v>
                </c:pt>
                <c:pt idx="487">
                  <c:v>9.7402770000044256</c:v>
                </c:pt>
                <c:pt idx="488">
                  <c:v>9.7500330000184476</c:v>
                </c:pt>
                <c:pt idx="489">
                  <c:v>9.7760130000533536</c:v>
                </c:pt>
                <c:pt idx="490">
                  <c:v>9.7952270000241697</c:v>
                </c:pt>
                <c:pt idx="491">
                  <c:v>9.8152919999556616</c:v>
                </c:pt>
                <c:pt idx="492">
                  <c:v>9.8409669999964535</c:v>
                </c:pt>
                <c:pt idx="493">
                  <c:v>9.8566629999550059</c:v>
                </c:pt>
                <c:pt idx="494">
                  <c:v>9.8814009999623522</c:v>
                </c:pt>
                <c:pt idx="495">
                  <c:v>9.8957540000556037</c:v>
                </c:pt>
                <c:pt idx="496">
                  <c:v>9.9200910000363365</c:v>
                </c:pt>
                <c:pt idx="497">
                  <c:v>9.9365870000328869</c:v>
                </c:pt>
                <c:pt idx="498">
                  <c:v>9.9577740000095218</c:v>
                </c:pt>
                <c:pt idx="499">
                  <c:v>9.977292999974452</c:v>
                </c:pt>
                <c:pt idx="500">
                  <c:v>9.9994579999474809</c:v>
                </c:pt>
                <c:pt idx="501">
                  <c:v>10.01670399995055</c:v>
                </c:pt>
                <c:pt idx="502">
                  <c:v>10.039923000033014</c:v>
                </c:pt>
                <c:pt idx="503">
                  <c:v>10.060375000000931</c:v>
                </c:pt>
                <c:pt idx="504">
                  <c:v>10.077722999965772</c:v>
                </c:pt>
                <c:pt idx="505">
                  <c:v>10.097316000028513</c:v>
                </c:pt>
                <c:pt idx="506">
                  <c:v>10.119221000000834</c:v>
                </c:pt>
                <c:pt idx="507">
                  <c:v>10.137963999994099</c:v>
                </c:pt>
                <c:pt idx="508">
                  <c:v>10.157314999960363</c:v>
                </c:pt>
                <c:pt idx="509">
                  <c:v>10.174873000010848</c:v>
                </c:pt>
                <c:pt idx="510">
                  <c:v>10.199563000001945</c:v>
                </c:pt>
                <c:pt idx="511">
                  <c:v>10.219870000029914</c:v>
                </c:pt>
                <c:pt idx="512">
                  <c:v>10.239966999972239</c:v>
                </c:pt>
                <c:pt idx="513">
                  <c:v>10.259353999979794</c:v>
                </c:pt>
                <c:pt idx="514">
                  <c:v>10.278371999971569</c:v>
                </c:pt>
                <c:pt idx="515">
                  <c:v>10.298110999981873</c:v>
                </c:pt>
                <c:pt idx="516">
                  <c:v>10.313628999982029</c:v>
                </c:pt>
                <c:pt idx="517">
                  <c:v>10.339198000030592</c:v>
                </c:pt>
                <c:pt idx="518">
                  <c:v>10.358756999950856</c:v>
                </c:pt>
                <c:pt idx="519">
                  <c:v>10.378777000005357</c:v>
                </c:pt>
                <c:pt idx="520">
                  <c:v>10.390427000005729</c:v>
                </c:pt>
                <c:pt idx="521">
                  <c:v>10.420910999993794</c:v>
                </c:pt>
                <c:pt idx="522">
                  <c:v>10.439847000059672</c:v>
                </c:pt>
                <c:pt idx="523">
                  <c:v>10.459666999988258</c:v>
                </c:pt>
                <c:pt idx="524">
                  <c:v>10.476400000043213</c:v>
                </c:pt>
                <c:pt idx="525">
                  <c:v>10.498046000022441</c:v>
                </c:pt>
                <c:pt idx="526">
                  <c:v>10.51925500005018</c:v>
                </c:pt>
                <c:pt idx="527">
                  <c:v>10.534388000029139</c:v>
                </c:pt>
                <c:pt idx="528">
                  <c:v>10.559767000027932</c:v>
                </c:pt>
                <c:pt idx="529">
                  <c:v>10.579802999971434</c:v>
                </c:pt>
                <c:pt idx="530">
                  <c:v>10.599821000010706</c:v>
                </c:pt>
                <c:pt idx="531">
                  <c:v>10.620945999980904</c:v>
                </c:pt>
                <c:pt idx="532">
                  <c:v>10.636505999951623</c:v>
                </c:pt>
                <c:pt idx="533">
                  <c:v>10.660448999959044</c:v>
                </c:pt>
                <c:pt idx="534">
                  <c:v>10.680596000049263</c:v>
                </c:pt>
                <c:pt idx="535">
                  <c:v>10.695705999969505</c:v>
                </c:pt>
                <c:pt idx="536">
                  <c:v>10.716191999963485</c:v>
                </c:pt>
                <c:pt idx="537">
                  <c:v>10.737490999978036</c:v>
                </c:pt>
                <c:pt idx="538">
                  <c:v>10.760299999965355</c:v>
                </c:pt>
                <c:pt idx="539">
                  <c:v>10.775747000006959</c:v>
                </c:pt>
                <c:pt idx="540">
                  <c:v>10.796753000002354</c:v>
                </c:pt>
                <c:pt idx="541">
                  <c:v>10.817721999948844</c:v>
                </c:pt>
                <c:pt idx="542">
                  <c:v>10.839033000054769</c:v>
                </c:pt>
                <c:pt idx="543">
                  <c:v>10.856748000020161</c:v>
                </c:pt>
                <c:pt idx="544">
                  <c:v>10.875146999955177</c:v>
                </c:pt>
                <c:pt idx="545">
                  <c:v>10.898378000012599</c:v>
                </c:pt>
                <c:pt idx="546">
                  <c:v>10.913577000028454</c:v>
                </c:pt>
                <c:pt idx="547">
                  <c:v>10.938708000001498</c:v>
                </c:pt>
                <c:pt idx="548">
                  <c:v>10.957601999980398</c:v>
                </c:pt>
                <c:pt idx="549">
                  <c:v>10.977610999951139</c:v>
                </c:pt>
                <c:pt idx="550">
                  <c:v>10.997009000042453</c:v>
                </c:pt>
                <c:pt idx="551">
                  <c:v>11.019544000038877</c:v>
                </c:pt>
                <c:pt idx="552">
                  <c:v>11.039498000056483</c:v>
                </c:pt>
                <c:pt idx="553">
                  <c:v>11.06112700002268</c:v>
                </c:pt>
                <c:pt idx="554">
                  <c:v>11.079026999999769</c:v>
                </c:pt>
                <c:pt idx="555">
                  <c:v>11.099615999963135</c:v>
                </c:pt>
                <c:pt idx="556">
                  <c:v>11.117971000028774</c:v>
                </c:pt>
                <c:pt idx="557">
                  <c:v>11.1394020000007</c:v>
                </c:pt>
                <c:pt idx="558">
                  <c:v>11.159804000053555</c:v>
                </c:pt>
                <c:pt idx="559">
                  <c:v>11.178700000047684</c:v>
                </c:pt>
                <c:pt idx="560">
                  <c:v>11.198260999983177</c:v>
                </c:pt>
                <c:pt idx="561">
                  <c:v>11.218693000031635</c:v>
                </c:pt>
                <c:pt idx="562">
                  <c:v>11.240330000058748</c:v>
                </c:pt>
                <c:pt idx="563">
                  <c:v>11.259034999995492</c:v>
                </c:pt>
                <c:pt idx="564">
                  <c:v>11.27877700002864</c:v>
                </c:pt>
                <c:pt idx="565">
                  <c:v>11.300688000046648</c:v>
                </c:pt>
                <c:pt idx="566">
                  <c:v>11.319882999989204</c:v>
                </c:pt>
                <c:pt idx="567">
                  <c:v>11.339454000000842</c:v>
                </c:pt>
                <c:pt idx="568">
                  <c:v>11.35428700002376</c:v>
                </c:pt>
                <c:pt idx="569">
                  <c:v>11.378375999978743</c:v>
                </c:pt>
                <c:pt idx="570">
                  <c:v>11.396765999961644</c:v>
                </c:pt>
                <c:pt idx="571">
                  <c:v>11.419754000031389</c:v>
                </c:pt>
                <c:pt idx="572">
                  <c:v>11.439342000056058</c:v>
                </c:pt>
                <c:pt idx="573">
                  <c:v>11.456150999991223</c:v>
                </c:pt>
                <c:pt idx="574">
                  <c:v>11.479697000002488</c:v>
                </c:pt>
                <c:pt idx="575">
                  <c:v>11.50039800000377</c:v>
                </c:pt>
                <c:pt idx="576">
                  <c:v>11.515598000027239</c:v>
                </c:pt>
                <c:pt idx="577">
                  <c:v>11.540806000004523</c:v>
                </c:pt>
                <c:pt idx="578">
                  <c:v>11.556087999953888</c:v>
                </c:pt>
                <c:pt idx="579">
                  <c:v>11.577864999999292</c:v>
                </c:pt>
                <c:pt idx="580">
                  <c:v>11.601599000045098</c:v>
                </c:pt>
                <c:pt idx="581">
                  <c:v>11.616522999946028</c:v>
                </c:pt>
                <c:pt idx="582">
                  <c:v>11.640698999981396</c:v>
                </c:pt>
                <c:pt idx="583">
                  <c:v>11.661321999970824</c:v>
                </c:pt>
                <c:pt idx="584">
                  <c:v>11.676427999977022</c:v>
                </c:pt>
                <c:pt idx="585">
                  <c:v>11.697061000042595</c:v>
                </c:pt>
                <c:pt idx="586">
                  <c:v>11.718111000023782</c:v>
                </c:pt>
                <c:pt idx="587">
                  <c:v>11.736631999956444</c:v>
                </c:pt>
                <c:pt idx="588">
                  <c:v>11.756826999946497</c:v>
                </c:pt>
                <c:pt idx="589">
                  <c:v>11.778974000015296</c:v>
                </c:pt>
                <c:pt idx="590">
                  <c:v>11.797372000059113</c:v>
                </c:pt>
                <c:pt idx="591">
                  <c:v>11.81868799997028</c:v>
                </c:pt>
                <c:pt idx="592">
                  <c:v>11.838071999954991</c:v>
                </c:pt>
                <c:pt idx="593">
                  <c:v>11.857008000020869</c:v>
                </c:pt>
                <c:pt idx="594">
                  <c:v>11.877687999978662</c:v>
                </c:pt>
                <c:pt idx="595">
                  <c:v>11.897439999971539</c:v>
                </c:pt>
                <c:pt idx="596">
                  <c:v>11.916213999968022</c:v>
                </c:pt>
                <c:pt idx="597">
                  <c:v>11.937914000009187</c:v>
                </c:pt>
                <c:pt idx="598">
                  <c:v>11.959724999964237</c:v>
                </c:pt>
                <c:pt idx="599">
                  <c:v>11.974500000011176</c:v>
                </c:pt>
                <c:pt idx="600">
                  <c:v>11.99824800004717</c:v>
                </c:pt>
                <c:pt idx="601">
                  <c:v>12.020645000040531</c:v>
                </c:pt>
                <c:pt idx="602">
                  <c:v>12.043259999947622</c:v>
                </c:pt>
                <c:pt idx="603">
                  <c:v>12.05533700005617</c:v>
                </c:pt>
                <c:pt idx="604">
                  <c:v>12.07939400000032</c:v>
                </c:pt>
                <c:pt idx="605">
                  <c:v>12.098935000016354</c:v>
                </c:pt>
                <c:pt idx="606">
                  <c:v>12.119303000043146</c:v>
                </c:pt>
                <c:pt idx="607">
                  <c:v>12.139199999975972</c:v>
                </c:pt>
                <c:pt idx="608">
                  <c:v>12.1603340000147</c:v>
                </c:pt>
                <c:pt idx="609">
                  <c:v>12.174230000004172</c:v>
                </c:pt>
                <c:pt idx="610">
                  <c:v>12.198280000011437</c:v>
                </c:pt>
                <c:pt idx="611">
                  <c:v>12.207722999970429</c:v>
                </c:pt>
                <c:pt idx="612">
                  <c:v>13.22004799998831</c:v>
                </c:pt>
                <c:pt idx="613">
                  <c:v>13.24011699995026</c:v>
                </c:pt>
                <c:pt idx="614">
                  <c:v>13.257121999980882</c:v>
                </c:pt>
                <c:pt idx="615">
                  <c:v>13.275652999989688</c:v>
                </c:pt>
                <c:pt idx="616">
                  <c:v>13.298133000032976</c:v>
                </c:pt>
                <c:pt idx="617">
                  <c:v>13.319132999982685</c:v>
                </c:pt>
                <c:pt idx="618">
                  <c:v>13.335878000012599</c:v>
                </c:pt>
                <c:pt idx="619">
                  <c:v>13.357037000008859</c:v>
                </c:pt>
                <c:pt idx="620">
                  <c:v>13.376021999982186</c:v>
                </c:pt>
                <c:pt idx="621">
                  <c:v>13.397098000044934</c:v>
                </c:pt>
                <c:pt idx="622">
                  <c:v>13.418146000010893</c:v>
                </c:pt>
                <c:pt idx="623">
                  <c:v>13.43653299997095</c:v>
                </c:pt>
                <c:pt idx="624">
                  <c:v>13.453209000057541</c:v>
                </c:pt>
                <c:pt idx="625">
                  <c:v>13.476950000040233</c:v>
                </c:pt>
                <c:pt idx="626">
                  <c:v>13.500144000048749</c:v>
                </c:pt>
                <c:pt idx="627">
                  <c:v>13.519515000050887</c:v>
                </c:pt>
                <c:pt idx="628">
                  <c:v>13.538922999985516</c:v>
                </c:pt>
                <c:pt idx="629">
                  <c:v>13.558486000052653</c:v>
                </c:pt>
                <c:pt idx="630">
                  <c:v>13.575662999995984</c:v>
                </c:pt>
                <c:pt idx="631">
                  <c:v>13.598042999976315</c:v>
                </c:pt>
                <c:pt idx="632">
                  <c:v>13.618756999960169</c:v>
                </c:pt>
                <c:pt idx="633">
                  <c:v>13.637269000057131</c:v>
                </c:pt>
                <c:pt idx="634">
                  <c:v>13.662229000008665</c:v>
                </c:pt>
                <c:pt idx="635">
                  <c:v>13.677821999997832</c:v>
                </c:pt>
                <c:pt idx="636">
                  <c:v>13.699972999980673</c:v>
                </c:pt>
                <c:pt idx="637">
                  <c:v>13.718635999946855</c:v>
                </c:pt>
                <c:pt idx="638">
                  <c:v>13.739010000019334</c:v>
                </c:pt>
                <c:pt idx="639">
                  <c:v>13.758065999951214</c:v>
                </c:pt>
                <c:pt idx="640">
                  <c:v>13.778072000015527</c:v>
                </c:pt>
                <c:pt idx="641">
                  <c:v>13.800885000033304</c:v>
                </c:pt>
                <c:pt idx="642">
                  <c:v>13.81836499995552</c:v>
                </c:pt>
                <c:pt idx="643">
                  <c:v>13.83857599995099</c:v>
                </c:pt>
                <c:pt idx="644">
                  <c:v>13.860917999991216</c:v>
                </c:pt>
                <c:pt idx="645">
                  <c:v>13.882851999951527</c:v>
                </c:pt>
                <c:pt idx="646">
                  <c:v>13.893901000032201</c:v>
                </c:pt>
                <c:pt idx="647">
                  <c:v>13.919747999985702</c:v>
                </c:pt>
                <c:pt idx="648">
                  <c:v>13.941151999984868</c:v>
                </c:pt>
                <c:pt idx="649">
                  <c:v>13.960019999998622</c:v>
                </c:pt>
                <c:pt idx="650">
                  <c:v>13.979615999967791</c:v>
                </c:pt>
                <c:pt idx="651">
                  <c:v>13.996159999980591</c:v>
                </c:pt>
                <c:pt idx="652">
                  <c:v>14.014455999946222</c:v>
                </c:pt>
                <c:pt idx="653">
                  <c:v>14.034763999981806</c:v>
                </c:pt>
                <c:pt idx="654">
                  <c:v>14.059989999979734</c:v>
                </c:pt>
                <c:pt idx="655">
                  <c:v>14.080242000054568</c:v>
                </c:pt>
                <c:pt idx="656">
                  <c:v>14.096809000009671</c:v>
                </c:pt>
                <c:pt idx="657">
                  <c:v>14.115546999964863</c:v>
                </c:pt>
                <c:pt idx="658">
                  <c:v>14.138761000009254</c:v>
                </c:pt>
                <c:pt idx="659">
                  <c:v>14.159331000060774</c:v>
                </c:pt>
                <c:pt idx="660">
                  <c:v>14.179967000032775</c:v>
                </c:pt>
                <c:pt idx="661">
                  <c:v>14.198669999954291</c:v>
                </c:pt>
                <c:pt idx="662">
                  <c:v>14.216108000022359</c:v>
                </c:pt>
                <c:pt idx="663">
                  <c:v>14.237989000044763</c:v>
                </c:pt>
                <c:pt idx="664">
                  <c:v>14.258068999974057</c:v>
                </c:pt>
                <c:pt idx="665">
                  <c:v>14.261306999949738</c:v>
                </c:pt>
                <c:pt idx="666">
                  <c:v>14.288960000034422</c:v>
                </c:pt>
                <c:pt idx="667">
                  <c:v>14.316625999985263</c:v>
                </c:pt>
                <c:pt idx="668">
                  <c:v>14.336644000024535</c:v>
                </c:pt>
                <c:pt idx="669">
                  <c:v>14.358586000045761</c:v>
                </c:pt>
                <c:pt idx="670">
                  <c:v>14.374229999957606</c:v>
                </c:pt>
                <c:pt idx="671">
                  <c:v>14.398834999999963</c:v>
                </c:pt>
                <c:pt idx="672">
                  <c:v>14.418438000022434</c:v>
                </c:pt>
                <c:pt idx="673">
                  <c:v>14.442501000012271</c:v>
                </c:pt>
                <c:pt idx="674">
                  <c:v>14.457906999974512</c:v>
                </c:pt>
                <c:pt idx="675">
                  <c:v>14.479560000007041</c:v>
                </c:pt>
                <c:pt idx="676">
                  <c:v>14.497545000049286</c:v>
                </c:pt>
                <c:pt idx="677">
                  <c:v>14.517507000011392</c:v>
                </c:pt>
                <c:pt idx="678">
                  <c:v>14.537884999997914</c:v>
                </c:pt>
                <c:pt idx="679">
                  <c:v>14.558447999996133</c:v>
                </c:pt>
                <c:pt idx="680">
                  <c:v>14.578062999993563</c:v>
                </c:pt>
                <c:pt idx="681">
                  <c:v>14.599275000044145</c:v>
                </c:pt>
                <c:pt idx="682">
                  <c:v>14.615068000042811</c:v>
                </c:pt>
                <c:pt idx="683">
                  <c:v>14.638410000014119</c:v>
                </c:pt>
                <c:pt idx="684">
                  <c:v>14.658902000053786</c:v>
                </c:pt>
                <c:pt idx="685">
                  <c:v>14.678826999966986</c:v>
                </c:pt>
                <c:pt idx="686">
                  <c:v>14.700656999950297</c:v>
                </c:pt>
                <c:pt idx="687">
                  <c:v>14.721520000020973</c:v>
                </c:pt>
                <c:pt idx="688">
                  <c:v>14.738786000059918</c:v>
                </c:pt>
                <c:pt idx="689">
                  <c:v>14.760519000003114</c:v>
                </c:pt>
                <c:pt idx="690">
                  <c:v>14.78124000004027</c:v>
                </c:pt>
                <c:pt idx="691">
                  <c:v>14.799402000033297</c:v>
                </c:pt>
                <c:pt idx="692">
                  <c:v>14.820554999983869</c:v>
                </c:pt>
                <c:pt idx="693">
                  <c:v>14.8263909999514</c:v>
                </c:pt>
                <c:pt idx="694">
                  <c:v>14.858939000056125</c:v>
                </c:pt>
                <c:pt idx="695">
                  <c:v>14.879405000014231</c:v>
                </c:pt>
                <c:pt idx="696">
                  <c:v>14.900785999954678</c:v>
                </c:pt>
                <c:pt idx="697">
                  <c:v>14.916397999972105</c:v>
                </c:pt>
                <c:pt idx="698">
                  <c:v>14.934911999967881</c:v>
                </c:pt>
                <c:pt idx="699">
                  <c:v>14.946536000003107</c:v>
                </c:pt>
                <c:pt idx="700">
                  <c:v>14.977782999980263</c:v>
                </c:pt>
                <c:pt idx="701">
                  <c:v>14.997696000034921</c:v>
                </c:pt>
                <c:pt idx="702">
                  <c:v>15.01763400004711</c:v>
                </c:pt>
                <c:pt idx="703">
                  <c:v>15.040232000057586</c:v>
                </c:pt>
                <c:pt idx="704">
                  <c:v>15.055918999947608</c:v>
                </c:pt>
                <c:pt idx="705">
                  <c:v>15.078855999978259</c:v>
                </c:pt>
                <c:pt idx="706">
                  <c:v>15.096017000032589</c:v>
                </c:pt>
                <c:pt idx="707">
                  <c:v>15.112391000031494</c:v>
                </c:pt>
                <c:pt idx="708">
                  <c:v>15.137778999982402</c:v>
                </c:pt>
                <c:pt idx="709">
                  <c:v>15.148583000060171</c:v>
                </c:pt>
                <c:pt idx="710">
                  <c:v>15.1738090000581</c:v>
                </c:pt>
                <c:pt idx="711">
                  <c:v>15.200148000032641</c:v>
                </c:pt>
                <c:pt idx="712">
                  <c:v>15.205819000024348</c:v>
                </c:pt>
                <c:pt idx="713">
                  <c:v>15.236586999963038</c:v>
                </c:pt>
                <c:pt idx="714">
                  <c:v>15.252348999958485</c:v>
                </c:pt>
                <c:pt idx="715">
                  <c:v>15.277441999991424</c:v>
                </c:pt>
                <c:pt idx="716">
                  <c:v>15.298822000040673</c:v>
                </c:pt>
                <c:pt idx="717">
                  <c:v>15.318197999964468</c:v>
                </c:pt>
                <c:pt idx="718">
                  <c:v>15.339789999998175</c:v>
                </c:pt>
                <c:pt idx="719">
                  <c:v>15.357323999982327</c:v>
                </c:pt>
                <c:pt idx="720">
                  <c:v>15.378313999972306</c:v>
                </c:pt>
                <c:pt idx="721">
                  <c:v>15.400353000033647</c:v>
                </c:pt>
                <c:pt idx="722">
                  <c:v>15.417888000025414</c:v>
                </c:pt>
                <c:pt idx="723">
                  <c:v>15.437705000047572</c:v>
                </c:pt>
                <c:pt idx="724">
                  <c:v>15.458893000031821</c:v>
                </c:pt>
                <c:pt idx="725">
                  <c:v>15.474484000005759</c:v>
                </c:pt>
                <c:pt idx="726">
                  <c:v>15.501121000037529</c:v>
                </c:pt>
                <c:pt idx="727">
                  <c:v>15.520025999983773</c:v>
                </c:pt>
                <c:pt idx="728">
                  <c:v>15.535516000003554</c:v>
                </c:pt>
                <c:pt idx="729">
                  <c:v>15.55438900005538</c:v>
                </c:pt>
                <c:pt idx="730">
                  <c:v>15.580456999945454</c:v>
                </c:pt>
                <c:pt idx="731">
                  <c:v>15.599491000059061</c:v>
                </c:pt>
                <c:pt idx="732">
                  <c:v>15.616198000032455</c:v>
                </c:pt>
                <c:pt idx="733">
                  <c:v>15.639761000056751</c:v>
                </c:pt>
                <c:pt idx="734">
                  <c:v>15.659464000025764</c:v>
                </c:pt>
                <c:pt idx="735">
                  <c:v>15.679271999979392</c:v>
                </c:pt>
                <c:pt idx="736">
                  <c:v>15.701322000008076</c:v>
                </c:pt>
                <c:pt idx="737">
                  <c:v>15.720014999969862</c:v>
                </c:pt>
                <c:pt idx="738">
                  <c:v>15.740377999958582</c:v>
                </c:pt>
                <c:pt idx="739">
                  <c:v>15.754864000016823</c:v>
                </c:pt>
                <c:pt idx="740">
                  <c:v>15.780358999967575</c:v>
                </c:pt>
                <c:pt idx="741">
                  <c:v>15.799850999959745</c:v>
                </c:pt>
                <c:pt idx="742">
                  <c:v>15.814977000001818</c:v>
                </c:pt>
                <c:pt idx="743">
                  <c:v>15.838019000017084</c:v>
                </c:pt>
                <c:pt idx="744">
                  <c:v>15.85659800004214</c:v>
                </c:pt>
                <c:pt idx="745">
                  <c:v>15.880145999952219</c:v>
                </c:pt>
                <c:pt idx="746">
                  <c:v>15.900799000053667</c:v>
                </c:pt>
                <c:pt idx="747">
                  <c:v>15.915092000039294</c:v>
                </c:pt>
                <c:pt idx="748">
                  <c:v>15.942188999964856</c:v>
                </c:pt>
                <c:pt idx="749">
                  <c:v>15.957364000030793</c:v>
                </c:pt>
                <c:pt idx="750">
                  <c:v>15.976502000004984</c:v>
                </c:pt>
                <c:pt idx="751">
                  <c:v>15.992379999952391</c:v>
                </c:pt>
                <c:pt idx="752">
                  <c:v>16.019227999961004</c:v>
                </c:pt>
                <c:pt idx="753">
                  <c:v>16.036949999979697</c:v>
                </c:pt>
                <c:pt idx="754">
                  <c:v>16.056478000013158</c:v>
                </c:pt>
                <c:pt idx="755">
                  <c:v>16.076236000051722</c:v>
                </c:pt>
                <c:pt idx="756">
                  <c:v>16.099424000014551</c:v>
                </c:pt>
                <c:pt idx="757">
                  <c:v>16.117109999991953</c:v>
                </c:pt>
                <c:pt idx="758">
                  <c:v>16.137319999979809</c:v>
                </c:pt>
                <c:pt idx="759">
                  <c:v>16.156318000052124</c:v>
                </c:pt>
                <c:pt idx="760">
                  <c:v>16.177040999988094</c:v>
                </c:pt>
                <c:pt idx="761">
                  <c:v>16.197133000008762</c:v>
                </c:pt>
                <c:pt idx="762">
                  <c:v>16.204983999952674</c:v>
                </c:pt>
                <c:pt idx="763">
                  <c:v>16.256551000056788</c:v>
                </c:pt>
                <c:pt idx="764">
                  <c:v>16.278186999959871</c:v>
                </c:pt>
                <c:pt idx="765">
                  <c:v>16.297906000050716</c:v>
                </c:pt>
                <c:pt idx="766">
                  <c:v>16.312999999965541</c:v>
                </c:pt>
                <c:pt idx="767">
                  <c:v>16.338151999982074</c:v>
                </c:pt>
                <c:pt idx="768">
                  <c:v>16.359898000024259</c:v>
                </c:pt>
                <c:pt idx="769">
                  <c:v>16.380971999955364</c:v>
                </c:pt>
                <c:pt idx="770">
                  <c:v>16.399197999970056</c:v>
                </c:pt>
                <c:pt idx="771">
                  <c:v>16.413465999998152</c:v>
                </c:pt>
                <c:pt idx="772">
                  <c:v>16.437286000000313</c:v>
                </c:pt>
                <c:pt idx="773">
                  <c:v>16.448547999956645</c:v>
                </c:pt>
                <c:pt idx="774">
                  <c:v>16.480741000035778</c:v>
                </c:pt>
                <c:pt idx="775">
                  <c:v>16.499774000025354</c:v>
                </c:pt>
                <c:pt idx="776">
                  <c:v>16.520905000041239</c:v>
                </c:pt>
                <c:pt idx="777">
                  <c:v>16.534540000022389</c:v>
                </c:pt>
                <c:pt idx="778">
                  <c:v>16.559224999975413</c:v>
                </c:pt>
                <c:pt idx="779">
                  <c:v>16.579764000023715</c:v>
                </c:pt>
                <c:pt idx="780">
                  <c:v>16.599221999989823</c:v>
                </c:pt>
                <c:pt idx="781">
                  <c:v>16.619829999981448</c:v>
                </c:pt>
                <c:pt idx="782">
                  <c:v>16.637060999986716</c:v>
                </c:pt>
                <c:pt idx="783">
                  <c:v>16.655086999991909</c:v>
                </c:pt>
                <c:pt idx="784">
                  <c:v>16.683544000028633</c:v>
                </c:pt>
                <c:pt idx="785">
                  <c:v>16.700412999955006</c:v>
                </c:pt>
                <c:pt idx="786">
                  <c:v>16.720657999976538</c:v>
                </c:pt>
                <c:pt idx="787">
                  <c:v>16.738455999991857</c:v>
                </c:pt>
                <c:pt idx="788">
                  <c:v>16.760067000053823</c:v>
                </c:pt>
                <c:pt idx="789">
                  <c:v>16.778659999952652</c:v>
                </c:pt>
                <c:pt idx="790">
                  <c:v>16.797326000058092</c:v>
                </c:pt>
                <c:pt idx="791">
                  <c:v>16.820349000045098</c:v>
                </c:pt>
                <c:pt idx="792">
                  <c:v>16.834425000008196</c:v>
                </c:pt>
                <c:pt idx="793">
                  <c:v>16.851124000037089</c:v>
                </c:pt>
                <c:pt idx="794">
                  <c:v>16.870889000012539</c:v>
                </c:pt>
                <c:pt idx="795">
                  <c:v>16.893969999975525</c:v>
                </c:pt>
                <c:pt idx="796">
                  <c:v>16.91853899997659</c:v>
                </c:pt>
                <c:pt idx="797">
                  <c:v>16.940676999976858</c:v>
                </c:pt>
                <c:pt idx="798">
                  <c:v>16.960233999998309</c:v>
                </c:pt>
                <c:pt idx="799">
                  <c:v>16.970233000000007</c:v>
                </c:pt>
                <c:pt idx="800">
                  <c:v>17.000850999960676</c:v>
                </c:pt>
                <c:pt idx="801">
                  <c:v>17.017356000025757</c:v>
                </c:pt>
                <c:pt idx="802">
                  <c:v>17.040408000000753</c:v>
                </c:pt>
                <c:pt idx="803">
                  <c:v>17.052445000037551</c:v>
                </c:pt>
                <c:pt idx="804">
                  <c:v>17.07756700005848</c:v>
                </c:pt>
                <c:pt idx="805">
                  <c:v>17.097797999973409</c:v>
                </c:pt>
                <c:pt idx="806">
                  <c:v>17.119386999984272</c:v>
                </c:pt>
                <c:pt idx="807">
                  <c:v>17.134045999962837</c:v>
                </c:pt>
                <c:pt idx="808">
                  <c:v>17.15879799996037</c:v>
                </c:pt>
                <c:pt idx="809">
                  <c:v>17.178751999977976</c:v>
                </c:pt>
                <c:pt idx="810">
                  <c:v>17.19907900004182</c:v>
                </c:pt>
                <c:pt idx="811">
                  <c:v>17.220295000006445</c:v>
                </c:pt>
                <c:pt idx="812">
                  <c:v>17.237459999974817</c:v>
                </c:pt>
                <c:pt idx="813">
                  <c:v>17.255583000020124</c:v>
                </c:pt>
                <c:pt idx="814">
                  <c:v>17.278372999979183</c:v>
                </c:pt>
                <c:pt idx="815">
                  <c:v>17.297448000055738</c:v>
                </c:pt>
                <c:pt idx="816">
                  <c:v>17.319045000011101</c:v>
                </c:pt>
                <c:pt idx="817">
                  <c:v>17.340929000056349</c:v>
                </c:pt>
                <c:pt idx="818">
                  <c:v>17.36108000006061</c:v>
                </c:pt>
                <c:pt idx="819">
                  <c:v>17.366758999996819</c:v>
                </c:pt>
                <c:pt idx="820">
                  <c:v>17.399179000058211</c:v>
                </c:pt>
                <c:pt idx="821">
                  <c:v>17.418662999989465</c:v>
                </c:pt>
                <c:pt idx="822">
                  <c:v>17.434948000009172</c:v>
                </c:pt>
                <c:pt idx="823">
                  <c:v>17.450983999995515</c:v>
                </c:pt>
                <c:pt idx="824">
                  <c:v>17.475072999950498</c:v>
                </c:pt>
                <c:pt idx="825">
                  <c:v>17.501255000010133</c:v>
                </c:pt>
                <c:pt idx="826">
                  <c:v>17.519790000049397</c:v>
                </c:pt>
                <c:pt idx="827">
                  <c:v>17.54086800001096</c:v>
                </c:pt>
                <c:pt idx="828">
                  <c:v>17.580898000043817</c:v>
                </c:pt>
                <c:pt idx="829">
                  <c:v>17.600923000019975</c:v>
                </c:pt>
                <c:pt idx="830">
                  <c:v>17.605683999950998</c:v>
                </c:pt>
                <c:pt idx="831">
                  <c:v>17.641462999978103</c:v>
                </c:pt>
                <c:pt idx="832">
                  <c:v>17.655726999975741</c:v>
                </c:pt>
                <c:pt idx="833">
                  <c:v>17.682215000037104</c:v>
                </c:pt>
                <c:pt idx="834">
                  <c:v>17.692640000022948</c:v>
                </c:pt>
                <c:pt idx="835">
                  <c:v>17.718819999950938</c:v>
                </c:pt>
                <c:pt idx="836">
                  <c:v>17.722640000050887</c:v>
                </c:pt>
                <c:pt idx="837">
                  <c:v>17.760428000008687</c:v>
                </c:pt>
                <c:pt idx="838">
                  <c:v>17.776737999985926</c:v>
                </c:pt>
                <c:pt idx="839">
                  <c:v>17.796960999956354</c:v>
                </c:pt>
                <c:pt idx="840">
                  <c:v>17.817629000055604</c:v>
                </c:pt>
                <c:pt idx="841">
                  <c:v>17.830355999991298</c:v>
                </c:pt>
                <c:pt idx="842">
                  <c:v>17.859133000019938</c:v>
                </c:pt>
                <c:pt idx="843">
                  <c:v>17.863081000046805</c:v>
                </c:pt>
                <c:pt idx="844">
                  <c:v>17.895771999959834</c:v>
                </c:pt>
                <c:pt idx="845">
                  <c:v>17.918359000002965</c:v>
                </c:pt>
                <c:pt idx="846">
                  <c:v>17.930678999982774</c:v>
                </c:pt>
                <c:pt idx="847">
                  <c:v>17.974845999968238</c:v>
                </c:pt>
                <c:pt idx="848">
                  <c:v>18.035986999981105</c:v>
                </c:pt>
                <c:pt idx="849">
                  <c:v>18.048733999952674</c:v>
                </c:pt>
                <c:pt idx="850">
                  <c:v>18.189189999946393</c:v>
                </c:pt>
                <c:pt idx="851">
                  <c:v>18.248314999975264</c:v>
                </c:pt>
                <c:pt idx="852">
                  <c:v>18.273756999988109</c:v>
                </c:pt>
                <c:pt idx="853">
                  <c:v>18.290812000050209</c:v>
                </c:pt>
                <c:pt idx="854">
                  <c:v>18.319213000009768</c:v>
                </c:pt>
                <c:pt idx="855">
                  <c:v>18.325282000005245</c:v>
                </c:pt>
                <c:pt idx="856">
                  <c:v>18.399959999951534</c:v>
                </c:pt>
                <c:pt idx="857">
                  <c:v>18.460544000030495</c:v>
                </c:pt>
                <c:pt idx="858">
                  <c:v>18.468537000007927</c:v>
                </c:pt>
                <c:pt idx="859">
                  <c:v>18.512057999963872</c:v>
                </c:pt>
                <c:pt idx="860">
                  <c:v>18.537618999951519</c:v>
                </c:pt>
                <c:pt idx="861">
                  <c:v>18.573934999993071</c:v>
                </c:pt>
                <c:pt idx="862">
                  <c:v>18.595721999998204</c:v>
                </c:pt>
                <c:pt idx="863">
                  <c:v>18.620116999954917</c:v>
                </c:pt>
                <c:pt idx="864">
                  <c:v>18.639640999957919</c:v>
                </c:pt>
                <c:pt idx="865">
                  <c:v>18.656548999948427</c:v>
                </c:pt>
                <c:pt idx="866">
                  <c:v>18.717066999990493</c:v>
                </c:pt>
                <c:pt idx="867">
                  <c:v>18.721483999979682</c:v>
                </c:pt>
                <c:pt idx="868">
                  <c:v>18.799987999955192</c:v>
                </c:pt>
                <c:pt idx="869">
                  <c:v>18.817612000042573</c:v>
                </c:pt>
                <c:pt idx="870">
                  <c:v>18.83824499999173</c:v>
                </c:pt>
                <c:pt idx="871">
                  <c:v>18.858725000056438</c:v>
                </c:pt>
                <c:pt idx="872">
                  <c:v>18.869736999971792</c:v>
                </c:pt>
                <c:pt idx="873">
                  <c:v>18.898768999963067</c:v>
                </c:pt>
                <c:pt idx="874">
                  <c:v>18.939523000037298</c:v>
                </c:pt>
                <c:pt idx="875">
                  <c:v>18.955955000012182</c:v>
                </c:pt>
                <c:pt idx="876">
                  <c:v>18.97767599998042</c:v>
                </c:pt>
                <c:pt idx="877">
                  <c:v>18.989283000002615</c:v>
                </c:pt>
                <c:pt idx="878">
                  <c:v>19.004171999986283</c:v>
                </c:pt>
                <c:pt idx="879">
                  <c:v>19.060641000047326</c:v>
                </c:pt>
                <c:pt idx="880">
                  <c:v>19.078301000059582</c:v>
                </c:pt>
                <c:pt idx="881">
                  <c:v>19.138205999974161</c:v>
                </c:pt>
                <c:pt idx="882">
                  <c:v>19.146143999998458</c:v>
                </c:pt>
                <c:pt idx="883">
                  <c:v>19.198949999990873</c:v>
                </c:pt>
                <c:pt idx="884">
                  <c:v>19.215732999960892</c:v>
                </c:pt>
                <c:pt idx="885">
                  <c:v>19.280423999996856</c:v>
                </c:pt>
                <c:pt idx="886">
                  <c:v>19.285075000021607</c:v>
                </c:pt>
                <c:pt idx="887">
                  <c:v>19.338271999964491</c:v>
                </c:pt>
                <c:pt idx="888">
                  <c:v>19.341726999962702</c:v>
                </c:pt>
                <c:pt idx="889">
                  <c:v>19.426723000011407</c:v>
                </c:pt>
                <c:pt idx="890">
                  <c:v>19.477086000028066</c:v>
                </c:pt>
                <c:pt idx="891">
                  <c:v>19.484514000010677</c:v>
                </c:pt>
                <c:pt idx="892">
                  <c:v>19.54977499996312</c:v>
                </c:pt>
                <c:pt idx="893">
                  <c:v>19.622833000030369</c:v>
                </c:pt>
                <c:pt idx="894">
                  <c:v>19.698226999957114</c:v>
                </c:pt>
                <c:pt idx="895">
                  <c:v>19.758548000012524</c:v>
                </c:pt>
                <c:pt idx="896">
                  <c:v>19.764374000020325</c:v>
                </c:pt>
                <c:pt idx="897">
                  <c:v>19.894479000009596</c:v>
                </c:pt>
                <c:pt idx="898">
                  <c:v>19.906099000014365</c:v>
                </c:pt>
                <c:pt idx="899">
                  <c:v>19.953943999949843</c:v>
                </c:pt>
                <c:pt idx="900">
                  <c:v>19.974267999990843</c:v>
                </c:pt>
                <c:pt idx="901">
                  <c:v>20.033270000014454</c:v>
                </c:pt>
                <c:pt idx="902">
                  <c:v>20.044191000051796</c:v>
                </c:pt>
                <c:pt idx="903">
                  <c:v>20.112563999951817</c:v>
                </c:pt>
                <c:pt idx="904">
                  <c:v>20.240775999962352</c:v>
                </c:pt>
                <c:pt idx="905">
                  <c:v>20.248760999995284</c:v>
                </c:pt>
                <c:pt idx="906">
                  <c:v>20.312653000000864</c:v>
                </c:pt>
                <c:pt idx="907">
                  <c:v>20.376558999996632</c:v>
                </c:pt>
                <c:pt idx="908">
                  <c:v>20.389612999977544</c:v>
                </c:pt>
                <c:pt idx="909">
                  <c:v>20.426218000007793</c:v>
                </c:pt>
                <c:pt idx="910">
                  <c:v>20.455977999954484</c:v>
                </c:pt>
                <c:pt idx="911">
                  <c:v>20.477411000058055</c:v>
                </c:pt>
                <c:pt idx="912">
                  <c:v>20.487330000032671</c:v>
                </c:pt>
                <c:pt idx="913">
                  <c:v>20.540605999995023</c:v>
                </c:pt>
                <c:pt idx="914">
                  <c:v>20.557864999980666</c:v>
                </c:pt>
                <c:pt idx="915">
                  <c:v>20.579106000019237</c:v>
                </c:pt>
                <c:pt idx="916">
                  <c:v>20.581728999968618</c:v>
                </c:pt>
                <c:pt idx="917">
                  <c:v>20.638386999955401</c:v>
                </c:pt>
                <c:pt idx="918">
                  <c:v>20.650130999973044</c:v>
                </c:pt>
                <c:pt idx="919">
                  <c:v>20.720130000030622</c:v>
                </c:pt>
                <c:pt idx="920">
                  <c:v>20.778270000009798</c:v>
                </c:pt>
                <c:pt idx="921">
                  <c:v>20.785678999964148</c:v>
                </c:pt>
                <c:pt idx="922">
                  <c:v>20.858347999979742</c:v>
                </c:pt>
                <c:pt idx="923">
                  <c:v>20.92739900003653</c:v>
                </c:pt>
                <c:pt idx="924">
                  <c:v>20.9918319999706</c:v>
                </c:pt>
                <c:pt idx="925">
                  <c:v>21.057593000004999</c:v>
                </c:pt>
                <c:pt idx="926">
                  <c:v>21.061274999985471</c:v>
                </c:pt>
                <c:pt idx="927">
                  <c:v>21.135755999945104</c:v>
                </c:pt>
                <c:pt idx="928">
                  <c:v>21.264138999977149</c:v>
                </c:pt>
                <c:pt idx="929">
                  <c:v>21.345024000038393</c:v>
                </c:pt>
                <c:pt idx="930">
                  <c:v>21.539846000028774</c:v>
                </c:pt>
                <c:pt idx="931">
                  <c:v>21.669944999972358</c:v>
                </c:pt>
                <c:pt idx="932">
                  <c:v>21.688155999989249</c:v>
                </c:pt>
                <c:pt idx="933">
                  <c:v>21.797623999998905</c:v>
                </c:pt>
                <c:pt idx="934">
                  <c:v>21.819071999983862</c:v>
                </c:pt>
                <c:pt idx="935">
                  <c:v>21.837855000048876</c:v>
                </c:pt>
                <c:pt idx="936">
                  <c:v>21.856757999979891</c:v>
                </c:pt>
                <c:pt idx="937">
                  <c:v>21.877560000051744</c:v>
                </c:pt>
                <c:pt idx="938">
                  <c:v>21.901154999970458</c:v>
                </c:pt>
                <c:pt idx="939">
                  <c:v>21.919161999947391</c:v>
                </c:pt>
                <c:pt idx="940">
                  <c:v>21.977858999976888</c:v>
                </c:pt>
                <c:pt idx="941">
                  <c:v>21.997864000033587</c:v>
                </c:pt>
                <c:pt idx="942">
                  <c:v>22.021810999955051</c:v>
                </c:pt>
                <c:pt idx="943">
                  <c:v>22.084292000043206</c:v>
                </c:pt>
                <c:pt idx="944">
                  <c:v>22.137717999983579</c:v>
                </c:pt>
                <c:pt idx="945">
                  <c:v>22.207644999958575</c:v>
                </c:pt>
                <c:pt idx="946">
                  <c:v>22.228203000035137</c:v>
                </c:pt>
                <c:pt idx="947">
                  <c:v>22.565714000025764</c:v>
                </c:pt>
                <c:pt idx="948">
                  <c:v>22.620762999984436</c:v>
                </c:pt>
                <c:pt idx="949">
                  <c:v>22.64454799995292</c:v>
                </c:pt>
                <c:pt idx="950">
                  <c:v>22.762974999961443</c:v>
                </c:pt>
                <c:pt idx="951">
                  <c:v>22.805012000026181</c:v>
                </c:pt>
                <c:pt idx="952">
                  <c:v>22.833064000005834</c:v>
                </c:pt>
                <c:pt idx="953">
                  <c:v>22.879277999978513</c:v>
                </c:pt>
                <c:pt idx="954">
                  <c:v>22.909979999996722</c:v>
                </c:pt>
                <c:pt idx="955">
                  <c:v>22.927427000016905</c:v>
                </c:pt>
                <c:pt idx="956">
                  <c:v>22.946603000047617</c:v>
                </c:pt>
                <c:pt idx="957">
                  <c:v>22.969708999968134</c:v>
                </c:pt>
                <c:pt idx="958">
                  <c:v>23.017825999995694</c:v>
                </c:pt>
                <c:pt idx="959">
                  <c:v>23.038371999980882</c:v>
                </c:pt>
                <c:pt idx="960">
                  <c:v>23.05620800005272</c:v>
                </c:pt>
                <c:pt idx="961">
                  <c:v>23.085990000050515</c:v>
                </c:pt>
                <c:pt idx="962">
                  <c:v>23.107086000032723</c:v>
                </c:pt>
                <c:pt idx="963">
                  <c:v>23.1420559999533</c:v>
                </c:pt>
                <c:pt idx="964">
                  <c:v>23.150542999967001</c:v>
                </c:pt>
                <c:pt idx="965">
                  <c:v>23.173085000016727</c:v>
                </c:pt>
                <c:pt idx="966">
                  <c:v>23.190690999967046</c:v>
                </c:pt>
                <c:pt idx="967">
                  <c:v>23.20886699995026</c:v>
                </c:pt>
                <c:pt idx="968">
                  <c:v>23.226861999952234</c:v>
                </c:pt>
                <c:pt idx="969">
                  <c:v>23.256098999991082</c:v>
                </c:pt>
                <c:pt idx="970">
                  <c:v>23.276680000009947</c:v>
                </c:pt>
                <c:pt idx="971">
                  <c:v>23.304895999957807</c:v>
                </c:pt>
                <c:pt idx="972">
                  <c:v>23.335131000028923</c:v>
                </c:pt>
                <c:pt idx="973">
                  <c:v>23.353597000008449</c:v>
                </c:pt>
                <c:pt idx="974">
                  <c:v>23.372410999960266</c:v>
                </c:pt>
                <c:pt idx="975">
                  <c:v>23.390097999945283</c:v>
                </c:pt>
                <c:pt idx="976">
                  <c:v>23.413437000010163</c:v>
                </c:pt>
                <c:pt idx="977">
                  <c:v>23.439482999965549</c:v>
                </c:pt>
                <c:pt idx="978">
                  <c:v>23.461100999964401</c:v>
                </c:pt>
                <c:pt idx="979">
                  <c:v>23.477679000003263</c:v>
                </c:pt>
                <c:pt idx="980">
                  <c:v>23.494784999988042</c:v>
                </c:pt>
                <c:pt idx="981">
                  <c:v>23.514047999982722</c:v>
                </c:pt>
                <c:pt idx="982">
                  <c:v>23.524028999963775</c:v>
                </c:pt>
                <c:pt idx="983">
                  <c:v>23.558399999979883</c:v>
                </c:pt>
                <c:pt idx="984">
                  <c:v>23.571070999954827</c:v>
                </c:pt>
                <c:pt idx="985">
                  <c:v>23.598748999997042</c:v>
                </c:pt>
                <c:pt idx="986">
                  <c:v>23.621198000037111</c:v>
                </c:pt>
                <c:pt idx="987">
                  <c:v>23.639794999966398</c:v>
                </c:pt>
                <c:pt idx="988">
                  <c:v>23.655273000011221</c:v>
                </c:pt>
                <c:pt idx="989">
                  <c:v>23.676652000052854</c:v>
                </c:pt>
                <c:pt idx="990">
                  <c:v>23.697388999979012</c:v>
                </c:pt>
                <c:pt idx="991">
                  <c:v>23.719962000031956</c:v>
                </c:pt>
                <c:pt idx="992">
                  <c:v>23.74033399997279</c:v>
                </c:pt>
                <c:pt idx="993">
                  <c:v>23.760005000047386</c:v>
                </c:pt>
                <c:pt idx="994">
                  <c:v>23.781294999993406</c:v>
                </c:pt>
                <c:pt idx="995">
                  <c:v>23.796928999945521</c:v>
                </c:pt>
                <c:pt idx="996">
                  <c:v>23.8185260000173</c:v>
                </c:pt>
                <c:pt idx="997">
                  <c:v>23.837350000045262</c:v>
                </c:pt>
                <c:pt idx="998">
                  <c:v>23.859599999967031</c:v>
                </c:pt>
                <c:pt idx="999">
                  <c:v>23.873235999955796</c:v>
                </c:pt>
                <c:pt idx="1000">
                  <c:v>23.898435999988578</c:v>
                </c:pt>
                <c:pt idx="1001">
                  <c:v>23.919511000043713</c:v>
                </c:pt>
                <c:pt idx="1002">
                  <c:v>23.939341000048444</c:v>
                </c:pt>
                <c:pt idx="1003">
                  <c:v>23.957135000033304</c:v>
                </c:pt>
                <c:pt idx="1004">
                  <c:v>23.97776200005319</c:v>
                </c:pt>
                <c:pt idx="1005">
                  <c:v>23.99878699996043</c:v>
                </c:pt>
                <c:pt idx="1006">
                  <c:v>24.018016000045463</c:v>
                </c:pt>
                <c:pt idx="1007">
                  <c:v>24.037609999999404</c:v>
                </c:pt>
                <c:pt idx="1008">
                  <c:v>24.053442999953404</c:v>
                </c:pt>
                <c:pt idx="1009">
                  <c:v>24.078549999976531</c:v>
                </c:pt>
                <c:pt idx="1010">
                  <c:v>24.09851499996148</c:v>
                </c:pt>
                <c:pt idx="1011">
                  <c:v>24.119320999947377</c:v>
                </c:pt>
                <c:pt idx="1012">
                  <c:v>24.128544999985024</c:v>
                </c:pt>
                <c:pt idx="1013">
                  <c:v>24.159022000036202</c:v>
                </c:pt>
                <c:pt idx="1014">
                  <c:v>24.18057399999816</c:v>
                </c:pt>
                <c:pt idx="1015">
                  <c:v>24.201141000026837</c:v>
                </c:pt>
                <c:pt idx="1016">
                  <c:v>24.220439000055194</c:v>
                </c:pt>
                <c:pt idx="1017">
                  <c:v>24.23891299997922</c:v>
                </c:pt>
                <c:pt idx="1018">
                  <c:v>24.254562000045553</c:v>
                </c:pt>
                <c:pt idx="1019">
                  <c:v>24.279747999971732</c:v>
                </c:pt>
                <c:pt idx="1020">
                  <c:v>24.299044999992475</c:v>
                </c:pt>
                <c:pt idx="1021">
                  <c:v>24.320054000010714</c:v>
                </c:pt>
                <c:pt idx="1022">
                  <c:v>24.340627999976277</c:v>
                </c:pt>
                <c:pt idx="1023">
                  <c:v>24.36161100002937</c:v>
                </c:pt>
                <c:pt idx="1024">
                  <c:v>24.38167000003159</c:v>
                </c:pt>
                <c:pt idx="1025">
                  <c:v>24.395274000009522</c:v>
                </c:pt>
                <c:pt idx="1026">
                  <c:v>24.416249000001699</c:v>
                </c:pt>
                <c:pt idx="1027">
                  <c:v>24.436786000034772</c:v>
                </c:pt>
                <c:pt idx="1028">
                  <c:v>24.460349999950267</c:v>
                </c:pt>
                <c:pt idx="1029">
                  <c:v>24.481169000035152</c:v>
                </c:pt>
                <c:pt idx="1030">
                  <c:v>24.498374999966472</c:v>
                </c:pt>
                <c:pt idx="1031">
                  <c:v>24.515399000025354</c:v>
                </c:pt>
                <c:pt idx="1032">
                  <c:v>24.536852000048384</c:v>
                </c:pt>
                <c:pt idx="1033">
                  <c:v>24.559096000040881</c:v>
                </c:pt>
                <c:pt idx="1034">
                  <c:v>24.580848000012338</c:v>
                </c:pt>
                <c:pt idx="1035">
                  <c:v>24.59741699998267</c:v>
                </c:pt>
                <c:pt idx="1036">
                  <c:v>24.61650899995584</c:v>
                </c:pt>
                <c:pt idx="1037">
                  <c:v>24.640440999995917</c:v>
                </c:pt>
                <c:pt idx="1038">
                  <c:v>24.657232000026852</c:v>
                </c:pt>
                <c:pt idx="1039">
                  <c:v>24.678910000016913</c:v>
                </c:pt>
                <c:pt idx="1040">
                  <c:v>24.699159999960102</c:v>
                </c:pt>
                <c:pt idx="1041">
                  <c:v>24.719838000019081</c:v>
                </c:pt>
                <c:pt idx="1042">
                  <c:v>24.731899000005797</c:v>
                </c:pt>
                <c:pt idx="1043">
                  <c:v>24.757472999976017</c:v>
                </c:pt>
                <c:pt idx="1044">
                  <c:v>24.773432999965735</c:v>
                </c:pt>
                <c:pt idx="1045">
                  <c:v>24.792139000026509</c:v>
                </c:pt>
                <c:pt idx="1046">
                  <c:v>24.820835000020452</c:v>
                </c:pt>
                <c:pt idx="1047">
                  <c:v>24.838818000047468</c:v>
                </c:pt>
                <c:pt idx="1048">
                  <c:v>24.858812000020407</c:v>
                </c:pt>
                <c:pt idx="1049">
                  <c:v>24.877723000012338</c:v>
                </c:pt>
                <c:pt idx="1050">
                  <c:v>24.897395999985747</c:v>
                </c:pt>
                <c:pt idx="1051">
                  <c:v>24.917826000018977</c:v>
                </c:pt>
                <c:pt idx="1052">
                  <c:v>24.937768999952823</c:v>
                </c:pt>
                <c:pt idx="1053">
                  <c:v>24.958321999991313</c:v>
                </c:pt>
                <c:pt idx="1054">
                  <c:v>24.980337999993935</c:v>
                </c:pt>
                <c:pt idx="1055">
                  <c:v>24.998389999964274</c:v>
                </c:pt>
                <c:pt idx="1056">
                  <c:v>25.019504999974743</c:v>
                </c:pt>
                <c:pt idx="1057">
                  <c:v>25.03827200003434</c:v>
                </c:pt>
                <c:pt idx="1058">
                  <c:v>25.059668999980204</c:v>
                </c:pt>
                <c:pt idx="1059">
                  <c:v>25.064132999978028</c:v>
                </c:pt>
                <c:pt idx="1060">
                  <c:v>25.102131000021473</c:v>
                </c:pt>
                <c:pt idx="1061">
                  <c:v>25.116849999991246</c:v>
                </c:pt>
                <c:pt idx="1062">
                  <c:v>25.138741999980994</c:v>
                </c:pt>
                <c:pt idx="1063">
                  <c:v>25.159908000030555</c:v>
                </c:pt>
                <c:pt idx="1064">
                  <c:v>25.179670999990776</c:v>
                </c:pt>
                <c:pt idx="1065">
                  <c:v>25.199343999964185</c:v>
                </c:pt>
                <c:pt idx="1066">
                  <c:v>25.214797000051476</c:v>
                </c:pt>
                <c:pt idx="1067">
                  <c:v>25.235064000007696</c:v>
                </c:pt>
                <c:pt idx="1068">
                  <c:v>25.26001600001473</c:v>
                </c:pt>
                <c:pt idx="1069">
                  <c:v>25.278132000006735</c:v>
                </c:pt>
                <c:pt idx="1070">
                  <c:v>25.300953999976628</c:v>
                </c:pt>
                <c:pt idx="1071">
                  <c:v>25.317077000043355</c:v>
                </c:pt>
                <c:pt idx="1072">
                  <c:v>25.335580999962986</c:v>
                </c:pt>
                <c:pt idx="1073">
                  <c:v>25.35561400000006</c:v>
                </c:pt>
                <c:pt idx="1074">
                  <c:v>25.380937000038102</c:v>
                </c:pt>
                <c:pt idx="1075">
                  <c:v>25.400464999955148</c:v>
                </c:pt>
                <c:pt idx="1076">
                  <c:v>25.418337999959476</c:v>
                </c:pt>
                <c:pt idx="1077">
                  <c:v>25.436929999967106</c:v>
                </c:pt>
                <c:pt idx="1078">
                  <c:v>25.460253000026569</c:v>
                </c:pt>
                <c:pt idx="1079">
                  <c:v>25.47241699998267</c:v>
                </c:pt>
                <c:pt idx="1080">
                  <c:v>25.496810000040568</c:v>
                </c:pt>
                <c:pt idx="1081">
                  <c:v>25.517419000039808</c:v>
                </c:pt>
                <c:pt idx="1082">
                  <c:v>25.538349000038579</c:v>
                </c:pt>
                <c:pt idx="1083">
                  <c:v>25.556418000021949</c:v>
                </c:pt>
                <c:pt idx="1084">
                  <c:v>25.577581000048667</c:v>
                </c:pt>
                <c:pt idx="1085">
                  <c:v>25.596664999960922</c:v>
                </c:pt>
                <c:pt idx="1086">
                  <c:v>25.620589999947697</c:v>
                </c:pt>
                <c:pt idx="1087">
                  <c:v>25.637141000013798</c:v>
                </c:pt>
                <c:pt idx="1088">
                  <c:v>25.658338999957778</c:v>
                </c:pt>
                <c:pt idx="1089">
                  <c:v>25.677109000040218</c:v>
                </c:pt>
                <c:pt idx="1090">
                  <c:v>25.697991000022739</c:v>
                </c:pt>
                <c:pt idx="1091">
                  <c:v>25.712443000054918</c:v>
                </c:pt>
                <c:pt idx="1092">
                  <c:v>25.738242999999784</c:v>
                </c:pt>
                <c:pt idx="1093">
                  <c:v>25.758073000004515</c:v>
                </c:pt>
                <c:pt idx="1094">
                  <c:v>25.779014999978244</c:v>
                </c:pt>
                <c:pt idx="1095">
                  <c:v>25.797659000032581</c:v>
                </c:pt>
                <c:pt idx="1096">
                  <c:v>25.817883000010625</c:v>
                </c:pt>
                <c:pt idx="1097">
                  <c:v>25.841036000056192</c:v>
                </c:pt>
                <c:pt idx="1098">
                  <c:v>25.858271999983117</c:v>
                </c:pt>
                <c:pt idx="1099">
                  <c:v>25.878683999995701</c:v>
                </c:pt>
                <c:pt idx="1100">
                  <c:v>25.900817999965511</c:v>
                </c:pt>
                <c:pt idx="1101">
                  <c:v>25.919871999998577</c:v>
                </c:pt>
                <c:pt idx="1102">
                  <c:v>25.940854000044055</c:v>
                </c:pt>
                <c:pt idx="1103">
                  <c:v>25.960637000040151</c:v>
                </c:pt>
                <c:pt idx="1104">
                  <c:v>25.98093499999959</c:v>
                </c:pt>
                <c:pt idx="1105">
                  <c:v>25.998953000060283</c:v>
                </c:pt>
                <c:pt idx="1106">
                  <c:v>26.019773000036366</c:v>
                </c:pt>
                <c:pt idx="1107">
                  <c:v>26.029207000043243</c:v>
                </c:pt>
                <c:pt idx="1108">
                  <c:v>26.060453000012785</c:v>
                </c:pt>
                <c:pt idx="1109">
                  <c:v>26.080721999984235</c:v>
                </c:pt>
                <c:pt idx="1110">
                  <c:v>26.100028999964707</c:v>
                </c:pt>
                <c:pt idx="1111">
                  <c:v>26.120580999995582</c:v>
                </c:pt>
                <c:pt idx="1112">
                  <c:v>26.134785000002012</c:v>
                </c:pt>
                <c:pt idx="1113">
                  <c:v>26.157389000058174</c:v>
                </c:pt>
                <c:pt idx="1114">
                  <c:v>26.175535000045784</c:v>
                </c:pt>
                <c:pt idx="1115">
                  <c:v>26.19684300001245</c:v>
                </c:pt>
                <c:pt idx="1116">
                  <c:v>26.220937000005506</c:v>
                </c:pt>
                <c:pt idx="1117">
                  <c:v>26.240861000027508</c:v>
                </c:pt>
                <c:pt idx="1118">
                  <c:v>26.257728000055067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Calculation!$AQ$2:$AQ$1171</c:f>
              <c:numCache>
                <c:formatCode>General</c:formatCode>
                <c:ptCount val="11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-0.63347299999999995</c:v>
                </c:pt>
                <c:pt idx="613">
                  <c:v>-0.63943399999999995</c:v>
                </c:pt>
                <c:pt idx="614">
                  <c:v>-0.64738200000000001</c:v>
                </c:pt>
                <c:pt idx="615">
                  <c:v>-0.659304</c:v>
                </c:pt>
                <c:pt idx="616">
                  <c:v>-0.66725199999999985</c:v>
                </c:pt>
                <c:pt idx="617">
                  <c:v>-0.67718699999999987</c:v>
                </c:pt>
                <c:pt idx="618">
                  <c:v>-0.6871219999999999</c:v>
                </c:pt>
                <c:pt idx="619">
                  <c:v>-0.69705699999999993</c:v>
                </c:pt>
                <c:pt idx="620">
                  <c:v>-0.71096599999999988</c:v>
                </c:pt>
                <c:pt idx="621">
                  <c:v>-0.7209009999999999</c:v>
                </c:pt>
                <c:pt idx="622">
                  <c:v>-0.73480999999999996</c:v>
                </c:pt>
                <c:pt idx="623">
                  <c:v>-0.74474499999999999</c:v>
                </c:pt>
                <c:pt idx="624">
                  <c:v>-0.75666699999999998</c:v>
                </c:pt>
                <c:pt idx="625">
                  <c:v>-0.77057599999999993</c:v>
                </c:pt>
                <c:pt idx="626">
                  <c:v>-0.78448499999999999</c:v>
                </c:pt>
                <c:pt idx="627">
                  <c:v>-0.79640699999999987</c:v>
                </c:pt>
                <c:pt idx="628">
                  <c:v>-0.81230299999999989</c:v>
                </c:pt>
                <c:pt idx="629">
                  <c:v>-0.82422499999999987</c:v>
                </c:pt>
                <c:pt idx="630">
                  <c:v>-0.83614699999999997</c:v>
                </c:pt>
                <c:pt idx="631">
                  <c:v>-0.85204299999999999</c:v>
                </c:pt>
                <c:pt idx="632">
                  <c:v>-0.86595199999999994</c:v>
                </c:pt>
                <c:pt idx="633">
                  <c:v>-0.87588699999999997</c:v>
                </c:pt>
                <c:pt idx="634">
                  <c:v>-0.89178299999999999</c:v>
                </c:pt>
                <c:pt idx="635">
                  <c:v>-0.89973099999999995</c:v>
                </c:pt>
                <c:pt idx="636">
                  <c:v>-0.91165299999999994</c:v>
                </c:pt>
                <c:pt idx="637">
                  <c:v>-0.91960099999999989</c:v>
                </c:pt>
                <c:pt idx="638">
                  <c:v>-0.93152299999999988</c:v>
                </c:pt>
                <c:pt idx="639">
                  <c:v>-0.94145799999999991</c:v>
                </c:pt>
                <c:pt idx="640">
                  <c:v>-0.94940599999999997</c:v>
                </c:pt>
                <c:pt idx="641">
                  <c:v>-0.95735399999999993</c:v>
                </c:pt>
                <c:pt idx="642">
                  <c:v>-0.96132799999999996</c:v>
                </c:pt>
                <c:pt idx="643">
                  <c:v>-0.97126299999999999</c:v>
                </c:pt>
                <c:pt idx="644">
                  <c:v>-0.97523699999999991</c:v>
                </c:pt>
                <c:pt idx="645">
                  <c:v>-0.98517199999999994</c:v>
                </c:pt>
                <c:pt idx="646">
                  <c:v>-0.98517199999999994</c:v>
                </c:pt>
                <c:pt idx="647">
                  <c:v>-0.99510699999999996</c:v>
                </c:pt>
                <c:pt idx="648">
                  <c:v>-0.99510699999999996</c:v>
                </c:pt>
                <c:pt idx="649">
                  <c:v>-1.0010680000000001</c:v>
                </c:pt>
                <c:pt idx="650">
                  <c:v>-1.003055</c:v>
                </c:pt>
                <c:pt idx="651">
                  <c:v>-1.005042</c:v>
                </c:pt>
                <c:pt idx="652">
                  <c:v>-1.005042</c:v>
                </c:pt>
                <c:pt idx="653">
                  <c:v>-1.0110029999999999</c:v>
                </c:pt>
                <c:pt idx="654">
                  <c:v>-1.014977</c:v>
                </c:pt>
                <c:pt idx="655">
                  <c:v>-1.0189509999999999</c:v>
                </c:pt>
                <c:pt idx="656">
                  <c:v>-1.014977</c:v>
                </c:pt>
                <c:pt idx="657">
                  <c:v>-1.0189509999999999</c:v>
                </c:pt>
                <c:pt idx="658">
                  <c:v>-1.0209379999999999</c:v>
                </c:pt>
                <c:pt idx="659">
                  <c:v>-1.024912</c:v>
                </c:pt>
                <c:pt idx="660">
                  <c:v>-1.026899</c:v>
                </c:pt>
                <c:pt idx="661">
                  <c:v>-1.0308729999999999</c:v>
                </c:pt>
                <c:pt idx="662">
                  <c:v>-1.0209379999999999</c:v>
                </c:pt>
                <c:pt idx="663">
                  <c:v>-1.0229249999999999</c:v>
                </c:pt>
                <c:pt idx="664">
                  <c:v>-1.024912</c:v>
                </c:pt>
                <c:pt idx="665">
                  <c:v>-1.026899</c:v>
                </c:pt>
                <c:pt idx="666">
                  <c:v>-1.026899</c:v>
                </c:pt>
                <c:pt idx="667">
                  <c:v>-1.0209379999999999</c:v>
                </c:pt>
                <c:pt idx="668">
                  <c:v>-1.0209379999999999</c:v>
                </c:pt>
                <c:pt idx="669">
                  <c:v>-1.0229249999999999</c:v>
                </c:pt>
                <c:pt idx="670">
                  <c:v>-1.024912</c:v>
                </c:pt>
                <c:pt idx="671">
                  <c:v>-1.026899</c:v>
                </c:pt>
                <c:pt idx="672">
                  <c:v>-1.028886</c:v>
                </c:pt>
                <c:pt idx="673">
                  <c:v>-1.028886</c:v>
                </c:pt>
                <c:pt idx="674">
                  <c:v>-1.016964</c:v>
                </c:pt>
                <c:pt idx="675">
                  <c:v>-1.0189509999999999</c:v>
                </c:pt>
                <c:pt idx="676">
                  <c:v>-1.0189509999999999</c:v>
                </c:pt>
                <c:pt idx="677">
                  <c:v>-1.0209379999999999</c:v>
                </c:pt>
                <c:pt idx="678">
                  <c:v>-1.0129899999999998</c:v>
                </c:pt>
                <c:pt idx="679">
                  <c:v>-1.0129899999999998</c:v>
                </c:pt>
                <c:pt idx="680">
                  <c:v>-1.0090159999999999</c:v>
                </c:pt>
                <c:pt idx="681">
                  <c:v>-1.0090159999999999</c:v>
                </c:pt>
                <c:pt idx="682">
                  <c:v>-1.007029</c:v>
                </c:pt>
                <c:pt idx="683">
                  <c:v>-1.007029</c:v>
                </c:pt>
                <c:pt idx="684">
                  <c:v>-1.0090159999999999</c:v>
                </c:pt>
                <c:pt idx="685">
                  <c:v>-1.0090159999999999</c:v>
                </c:pt>
                <c:pt idx="686">
                  <c:v>-1.005042</c:v>
                </c:pt>
                <c:pt idx="687">
                  <c:v>-1.005042</c:v>
                </c:pt>
                <c:pt idx="688">
                  <c:v>-1.003055</c:v>
                </c:pt>
                <c:pt idx="689">
                  <c:v>-1.005042</c:v>
                </c:pt>
                <c:pt idx="690">
                  <c:v>-1.003055</c:v>
                </c:pt>
                <c:pt idx="691">
                  <c:v>-1.003055</c:v>
                </c:pt>
                <c:pt idx="692">
                  <c:v>-1.0010680000000001</c:v>
                </c:pt>
                <c:pt idx="693">
                  <c:v>-1.0010680000000001</c:v>
                </c:pt>
                <c:pt idx="694">
                  <c:v>-1.0010680000000001</c:v>
                </c:pt>
                <c:pt idx="695">
                  <c:v>-1.003055</c:v>
                </c:pt>
                <c:pt idx="696">
                  <c:v>-1.003055</c:v>
                </c:pt>
                <c:pt idx="697">
                  <c:v>-1.003055</c:v>
                </c:pt>
                <c:pt idx="698">
                  <c:v>-1.003055</c:v>
                </c:pt>
                <c:pt idx="699">
                  <c:v>-1.003055</c:v>
                </c:pt>
                <c:pt idx="700">
                  <c:v>-1.003055</c:v>
                </c:pt>
                <c:pt idx="701">
                  <c:v>-1.003055</c:v>
                </c:pt>
                <c:pt idx="702">
                  <c:v>-0.999081</c:v>
                </c:pt>
                <c:pt idx="703">
                  <c:v>-0.999081</c:v>
                </c:pt>
                <c:pt idx="704">
                  <c:v>-0.99709399999999992</c:v>
                </c:pt>
                <c:pt idx="705">
                  <c:v>-0.99709399999999992</c:v>
                </c:pt>
                <c:pt idx="706">
                  <c:v>-0.99709399999999992</c:v>
                </c:pt>
                <c:pt idx="707">
                  <c:v>-0.99510699999999996</c:v>
                </c:pt>
                <c:pt idx="708">
                  <c:v>-0.99510699999999996</c:v>
                </c:pt>
                <c:pt idx="709">
                  <c:v>-0.99510699999999996</c:v>
                </c:pt>
                <c:pt idx="710">
                  <c:v>-0.99510699999999996</c:v>
                </c:pt>
                <c:pt idx="711">
                  <c:v>-0.99312</c:v>
                </c:pt>
                <c:pt idx="712">
                  <c:v>-0.99312</c:v>
                </c:pt>
                <c:pt idx="713">
                  <c:v>-0.99312</c:v>
                </c:pt>
                <c:pt idx="714">
                  <c:v>-0.99312</c:v>
                </c:pt>
                <c:pt idx="715">
                  <c:v>-0.99113300000000004</c:v>
                </c:pt>
                <c:pt idx="716">
                  <c:v>-0.99113300000000004</c:v>
                </c:pt>
                <c:pt idx="717">
                  <c:v>-0.98914599999999997</c:v>
                </c:pt>
                <c:pt idx="718">
                  <c:v>-0.98914599999999997</c:v>
                </c:pt>
                <c:pt idx="719">
                  <c:v>-0.98914599999999997</c:v>
                </c:pt>
                <c:pt idx="720">
                  <c:v>-0.9871589999999999</c:v>
                </c:pt>
                <c:pt idx="721">
                  <c:v>-0.98517199999999994</c:v>
                </c:pt>
                <c:pt idx="722">
                  <c:v>-0.98517199999999994</c:v>
                </c:pt>
                <c:pt idx="723">
                  <c:v>-0.98318499999999998</c:v>
                </c:pt>
                <c:pt idx="724">
                  <c:v>-0.9871589999999999</c:v>
                </c:pt>
                <c:pt idx="725">
                  <c:v>-0.9871589999999999</c:v>
                </c:pt>
                <c:pt idx="726">
                  <c:v>-0.98914599999999997</c:v>
                </c:pt>
                <c:pt idx="727">
                  <c:v>-0.9871589999999999</c:v>
                </c:pt>
                <c:pt idx="728">
                  <c:v>-0.9871589999999999</c:v>
                </c:pt>
                <c:pt idx="729">
                  <c:v>-0.9871589999999999</c:v>
                </c:pt>
                <c:pt idx="730">
                  <c:v>-0.9871589999999999</c:v>
                </c:pt>
                <c:pt idx="731">
                  <c:v>-0.98517199999999994</c:v>
                </c:pt>
                <c:pt idx="732">
                  <c:v>-0.98517199999999994</c:v>
                </c:pt>
                <c:pt idx="733">
                  <c:v>-0.98318499999999998</c:v>
                </c:pt>
                <c:pt idx="734">
                  <c:v>-0.98517199999999994</c:v>
                </c:pt>
                <c:pt idx="735">
                  <c:v>-0.98318499999999998</c:v>
                </c:pt>
                <c:pt idx="736">
                  <c:v>-0.98517199999999994</c:v>
                </c:pt>
                <c:pt idx="737">
                  <c:v>-0.98318499999999998</c:v>
                </c:pt>
                <c:pt idx="738">
                  <c:v>-0.98318499999999998</c:v>
                </c:pt>
                <c:pt idx="739">
                  <c:v>-0.98318499999999998</c:v>
                </c:pt>
                <c:pt idx="740">
                  <c:v>-0.98119800000000001</c:v>
                </c:pt>
                <c:pt idx="741">
                  <c:v>-0.98318499999999998</c:v>
                </c:pt>
                <c:pt idx="742">
                  <c:v>-0.98119800000000001</c:v>
                </c:pt>
                <c:pt idx="743">
                  <c:v>-0.97921099999999994</c:v>
                </c:pt>
                <c:pt idx="744">
                  <c:v>-0.97921099999999994</c:v>
                </c:pt>
                <c:pt idx="745">
                  <c:v>-0.97722399999999987</c:v>
                </c:pt>
                <c:pt idx="746">
                  <c:v>-0.97921099999999994</c:v>
                </c:pt>
                <c:pt idx="747">
                  <c:v>-0.97722399999999987</c:v>
                </c:pt>
                <c:pt idx="748">
                  <c:v>-0.97722399999999987</c:v>
                </c:pt>
                <c:pt idx="749">
                  <c:v>-0.97523699999999991</c:v>
                </c:pt>
                <c:pt idx="750">
                  <c:v>-0.97324999999999995</c:v>
                </c:pt>
                <c:pt idx="751">
                  <c:v>-0.97324999999999995</c:v>
                </c:pt>
                <c:pt idx="752">
                  <c:v>-0.97722399999999987</c:v>
                </c:pt>
                <c:pt idx="753">
                  <c:v>-0.97722399999999987</c:v>
                </c:pt>
                <c:pt idx="754">
                  <c:v>-0.97523699999999991</c:v>
                </c:pt>
                <c:pt idx="755">
                  <c:v>-0.97324999999999995</c:v>
                </c:pt>
                <c:pt idx="756">
                  <c:v>-0.97722399999999987</c:v>
                </c:pt>
                <c:pt idx="757">
                  <c:v>-0.97722399999999987</c:v>
                </c:pt>
                <c:pt idx="758">
                  <c:v>-0.97523699999999991</c:v>
                </c:pt>
                <c:pt idx="759">
                  <c:v>-0.97324999999999995</c:v>
                </c:pt>
                <c:pt idx="760">
                  <c:v>-0.97126299999999999</c:v>
                </c:pt>
                <c:pt idx="761">
                  <c:v>-0.96927599999999992</c:v>
                </c:pt>
                <c:pt idx="762">
                  <c:v>-0.96927599999999992</c:v>
                </c:pt>
                <c:pt idx="763">
                  <c:v>-0.96331499999999992</c:v>
                </c:pt>
                <c:pt idx="764">
                  <c:v>-0.96927599999999992</c:v>
                </c:pt>
                <c:pt idx="765">
                  <c:v>-0.96728899999999995</c:v>
                </c:pt>
                <c:pt idx="766">
                  <c:v>-0.96530199999999999</c:v>
                </c:pt>
                <c:pt idx="767">
                  <c:v>-0.97126299999999999</c:v>
                </c:pt>
                <c:pt idx="768">
                  <c:v>-0.96728899999999995</c:v>
                </c:pt>
                <c:pt idx="769">
                  <c:v>-0.97126299999999999</c:v>
                </c:pt>
                <c:pt idx="770">
                  <c:v>-0.96728899999999995</c:v>
                </c:pt>
                <c:pt idx="771">
                  <c:v>-0.96530199999999999</c:v>
                </c:pt>
                <c:pt idx="772">
                  <c:v>-0.96728899999999995</c:v>
                </c:pt>
                <c:pt idx="773">
                  <c:v>-0.96530199999999999</c:v>
                </c:pt>
                <c:pt idx="774">
                  <c:v>-0.96331499999999992</c:v>
                </c:pt>
                <c:pt idx="775">
                  <c:v>-0.96331499999999992</c:v>
                </c:pt>
                <c:pt idx="776">
                  <c:v>-0.95934099999999989</c:v>
                </c:pt>
                <c:pt idx="777">
                  <c:v>-0.95735399999999993</c:v>
                </c:pt>
                <c:pt idx="778">
                  <c:v>-0.95536699999999997</c:v>
                </c:pt>
                <c:pt idx="779">
                  <c:v>-0.95139299999999993</c:v>
                </c:pt>
                <c:pt idx="780">
                  <c:v>-0.94940599999999997</c:v>
                </c:pt>
                <c:pt idx="781">
                  <c:v>-0.9474189999999999</c:v>
                </c:pt>
                <c:pt idx="782">
                  <c:v>-0.94344499999999987</c:v>
                </c:pt>
                <c:pt idx="783">
                  <c:v>-0.93947099999999995</c:v>
                </c:pt>
                <c:pt idx="784">
                  <c:v>-0.93748399999999987</c:v>
                </c:pt>
                <c:pt idx="785">
                  <c:v>-0.93549699999999991</c:v>
                </c:pt>
                <c:pt idx="786">
                  <c:v>-0.93152299999999988</c:v>
                </c:pt>
                <c:pt idx="787">
                  <c:v>-0.92754899999999996</c:v>
                </c:pt>
                <c:pt idx="788">
                  <c:v>-0.92357499999999992</c:v>
                </c:pt>
                <c:pt idx="789">
                  <c:v>-0.91960099999999989</c:v>
                </c:pt>
                <c:pt idx="790">
                  <c:v>-0.91761399999999993</c:v>
                </c:pt>
                <c:pt idx="791">
                  <c:v>-0.9136399999999999</c:v>
                </c:pt>
                <c:pt idx="792">
                  <c:v>-0.91165299999999994</c:v>
                </c:pt>
                <c:pt idx="793">
                  <c:v>-0.90767900000000001</c:v>
                </c:pt>
                <c:pt idx="794">
                  <c:v>-0.90569199999999994</c:v>
                </c:pt>
                <c:pt idx="795">
                  <c:v>-0.89973099999999995</c:v>
                </c:pt>
                <c:pt idx="796">
                  <c:v>-0.89575700000000003</c:v>
                </c:pt>
                <c:pt idx="797">
                  <c:v>-0.89178299999999999</c:v>
                </c:pt>
                <c:pt idx="798">
                  <c:v>-0.89178299999999999</c:v>
                </c:pt>
                <c:pt idx="799">
                  <c:v>-0.88780899999999996</c:v>
                </c:pt>
                <c:pt idx="800">
                  <c:v>-0.88780899999999996</c:v>
                </c:pt>
                <c:pt idx="801">
                  <c:v>-0.88184799999999997</c:v>
                </c:pt>
                <c:pt idx="802">
                  <c:v>-0.88184799999999997</c:v>
                </c:pt>
                <c:pt idx="803">
                  <c:v>-0.87787399999999993</c:v>
                </c:pt>
                <c:pt idx="804">
                  <c:v>-0.87588699999999997</c:v>
                </c:pt>
                <c:pt idx="805">
                  <c:v>-0.87191299999999994</c:v>
                </c:pt>
                <c:pt idx="806">
                  <c:v>-0.87390000000000001</c:v>
                </c:pt>
                <c:pt idx="807">
                  <c:v>-0.86992599999999998</c:v>
                </c:pt>
                <c:pt idx="808">
                  <c:v>-0.86992599999999998</c:v>
                </c:pt>
                <c:pt idx="809">
                  <c:v>-0.86595199999999994</c:v>
                </c:pt>
                <c:pt idx="810">
                  <c:v>-0.86793899999999991</c:v>
                </c:pt>
                <c:pt idx="811">
                  <c:v>-0.86595199999999994</c:v>
                </c:pt>
                <c:pt idx="812">
                  <c:v>-0.86793899999999991</c:v>
                </c:pt>
                <c:pt idx="813">
                  <c:v>-0.86595199999999994</c:v>
                </c:pt>
                <c:pt idx="814">
                  <c:v>-0.86793899999999991</c:v>
                </c:pt>
                <c:pt idx="815">
                  <c:v>-0.86595199999999994</c:v>
                </c:pt>
                <c:pt idx="816">
                  <c:v>-0.86197799999999991</c:v>
                </c:pt>
                <c:pt idx="817">
                  <c:v>-0.85999099999999995</c:v>
                </c:pt>
                <c:pt idx="818">
                  <c:v>-0.85800399999999999</c:v>
                </c:pt>
                <c:pt idx="819">
                  <c:v>-0.85601699999999992</c:v>
                </c:pt>
                <c:pt idx="820">
                  <c:v>-0.86595199999999994</c:v>
                </c:pt>
                <c:pt idx="821">
                  <c:v>-0.86595199999999994</c:v>
                </c:pt>
                <c:pt idx="822">
                  <c:v>-0.87390000000000001</c:v>
                </c:pt>
                <c:pt idx="823">
                  <c:v>-0.87191299999999994</c:v>
                </c:pt>
                <c:pt idx="824">
                  <c:v>-0.88184799999999997</c:v>
                </c:pt>
                <c:pt idx="825">
                  <c:v>-0.88184799999999997</c:v>
                </c:pt>
                <c:pt idx="826">
                  <c:v>-0.88979600000000003</c:v>
                </c:pt>
                <c:pt idx="827">
                  <c:v>-0.88780899999999996</c:v>
                </c:pt>
                <c:pt idx="828">
                  <c:v>-0.89575700000000003</c:v>
                </c:pt>
                <c:pt idx="829">
                  <c:v>-0.90370499999999998</c:v>
                </c:pt>
                <c:pt idx="830">
                  <c:v>-0.90370499999999998</c:v>
                </c:pt>
                <c:pt idx="831">
                  <c:v>-0.90370499999999998</c:v>
                </c:pt>
                <c:pt idx="832">
                  <c:v>-0.90370499999999998</c:v>
                </c:pt>
                <c:pt idx="833">
                  <c:v>-0.91165299999999994</c:v>
                </c:pt>
                <c:pt idx="834">
                  <c:v>-0.91165299999999994</c:v>
                </c:pt>
                <c:pt idx="835">
                  <c:v>-0.91761399999999993</c:v>
                </c:pt>
                <c:pt idx="836">
                  <c:v>-0.91761399999999993</c:v>
                </c:pt>
                <c:pt idx="837">
                  <c:v>-0.92158799999999985</c:v>
                </c:pt>
                <c:pt idx="838">
                  <c:v>-0.92158799999999985</c:v>
                </c:pt>
                <c:pt idx="839">
                  <c:v>-0.92158799999999985</c:v>
                </c:pt>
                <c:pt idx="840">
                  <c:v>-0.92158799999999985</c:v>
                </c:pt>
                <c:pt idx="841">
                  <c:v>-0.92556199999999988</c:v>
                </c:pt>
                <c:pt idx="842">
                  <c:v>-0.92556199999999988</c:v>
                </c:pt>
                <c:pt idx="843">
                  <c:v>-0.92556199999999988</c:v>
                </c:pt>
                <c:pt idx="844">
                  <c:v>-0.92556199999999988</c:v>
                </c:pt>
                <c:pt idx="845">
                  <c:v>-0.92754899999999996</c:v>
                </c:pt>
                <c:pt idx="846">
                  <c:v>-0.92754899999999996</c:v>
                </c:pt>
                <c:pt idx="847">
                  <c:v>-0.92556199999999988</c:v>
                </c:pt>
                <c:pt idx="848">
                  <c:v>-0.92754899999999996</c:v>
                </c:pt>
                <c:pt idx="849">
                  <c:v>-0.92754899999999996</c:v>
                </c:pt>
                <c:pt idx="850">
                  <c:v>-0.92754899999999996</c:v>
                </c:pt>
                <c:pt idx="851">
                  <c:v>-0.92754899999999996</c:v>
                </c:pt>
                <c:pt idx="852">
                  <c:v>-0.92754899999999996</c:v>
                </c:pt>
                <c:pt idx="853">
                  <c:v>-0.92754899999999996</c:v>
                </c:pt>
                <c:pt idx="854">
                  <c:v>-0.92754899999999996</c:v>
                </c:pt>
                <c:pt idx="855">
                  <c:v>-0.92556199999999988</c:v>
                </c:pt>
                <c:pt idx="856">
                  <c:v>-0.92556199999999988</c:v>
                </c:pt>
                <c:pt idx="857">
                  <c:v>-0.92357499999999992</c:v>
                </c:pt>
                <c:pt idx="858">
                  <c:v>-0.92357499999999992</c:v>
                </c:pt>
                <c:pt idx="859">
                  <c:v>-0.92158799999999985</c:v>
                </c:pt>
                <c:pt idx="860">
                  <c:v>-0.92556199999999988</c:v>
                </c:pt>
                <c:pt idx="861">
                  <c:v>-0.92754899999999996</c:v>
                </c:pt>
                <c:pt idx="862">
                  <c:v>-0.92953599999999992</c:v>
                </c:pt>
                <c:pt idx="863">
                  <c:v>-0.93350999999999995</c:v>
                </c:pt>
                <c:pt idx="864">
                  <c:v>-0.93549699999999991</c:v>
                </c:pt>
                <c:pt idx="865">
                  <c:v>-0.93549699999999991</c:v>
                </c:pt>
                <c:pt idx="866">
                  <c:v>-0.93549699999999991</c:v>
                </c:pt>
                <c:pt idx="867">
                  <c:v>-0.93549699999999991</c:v>
                </c:pt>
                <c:pt idx="868">
                  <c:v>-0.93748399999999987</c:v>
                </c:pt>
                <c:pt idx="869">
                  <c:v>-0.93748399999999987</c:v>
                </c:pt>
                <c:pt idx="870">
                  <c:v>-0.94145799999999991</c:v>
                </c:pt>
                <c:pt idx="871">
                  <c:v>-0.94940599999999997</c:v>
                </c:pt>
                <c:pt idx="872">
                  <c:v>-0.95139299999999993</c:v>
                </c:pt>
                <c:pt idx="873">
                  <c:v>-0.95337999999999989</c:v>
                </c:pt>
                <c:pt idx="874">
                  <c:v>-0.95337999999999989</c:v>
                </c:pt>
                <c:pt idx="875">
                  <c:v>-0.95536699999999997</c:v>
                </c:pt>
                <c:pt idx="876">
                  <c:v>-0.95735399999999993</c:v>
                </c:pt>
                <c:pt idx="877">
                  <c:v>-0.95735399999999993</c:v>
                </c:pt>
                <c:pt idx="878">
                  <c:v>-0.95735399999999993</c:v>
                </c:pt>
                <c:pt idx="879">
                  <c:v>-0.95735399999999993</c:v>
                </c:pt>
                <c:pt idx="880">
                  <c:v>-0.95735399999999993</c:v>
                </c:pt>
                <c:pt idx="881">
                  <c:v>-0.95735399999999993</c:v>
                </c:pt>
                <c:pt idx="882">
                  <c:v>-0.95934099999999989</c:v>
                </c:pt>
                <c:pt idx="883">
                  <c:v>-0.95934099999999989</c:v>
                </c:pt>
                <c:pt idx="884">
                  <c:v>-0.96132799999999996</c:v>
                </c:pt>
                <c:pt idx="885">
                  <c:v>-0.96530199999999999</c:v>
                </c:pt>
                <c:pt idx="886">
                  <c:v>-0.96530199999999999</c:v>
                </c:pt>
                <c:pt idx="887">
                  <c:v>-0.96530199999999999</c:v>
                </c:pt>
                <c:pt idx="888">
                  <c:v>-0.96530199999999999</c:v>
                </c:pt>
                <c:pt idx="889">
                  <c:v>-0.96728899999999995</c:v>
                </c:pt>
                <c:pt idx="890">
                  <c:v>-0.96728899999999995</c:v>
                </c:pt>
                <c:pt idx="891">
                  <c:v>-0.96728899999999995</c:v>
                </c:pt>
                <c:pt idx="892">
                  <c:v>-0.96927599999999992</c:v>
                </c:pt>
                <c:pt idx="893">
                  <c:v>-0.97126299999999999</c:v>
                </c:pt>
                <c:pt idx="894">
                  <c:v>-0.97126299999999999</c:v>
                </c:pt>
                <c:pt idx="895">
                  <c:v>-0.97126299999999999</c:v>
                </c:pt>
                <c:pt idx="896">
                  <c:v>-0.97523699999999991</c:v>
                </c:pt>
                <c:pt idx="897">
                  <c:v>-0.97523699999999991</c:v>
                </c:pt>
                <c:pt idx="898">
                  <c:v>-0.96927599999999992</c:v>
                </c:pt>
                <c:pt idx="899">
                  <c:v>-0.96927599999999992</c:v>
                </c:pt>
                <c:pt idx="900">
                  <c:v>-0.97126299999999999</c:v>
                </c:pt>
                <c:pt idx="901">
                  <c:v>-0.96927599999999992</c:v>
                </c:pt>
                <c:pt idx="902">
                  <c:v>-0.96331499999999992</c:v>
                </c:pt>
                <c:pt idx="903">
                  <c:v>-0.95536699999999997</c:v>
                </c:pt>
                <c:pt idx="904">
                  <c:v>-0.95735399999999993</c:v>
                </c:pt>
                <c:pt idx="905">
                  <c:v>-0.94940599999999997</c:v>
                </c:pt>
                <c:pt idx="906">
                  <c:v>-0.95139299999999993</c:v>
                </c:pt>
                <c:pt idx="907">
                  <c:v>-0.94940599999999997</c:v>
                </c:pt>
                <c:pt idx="908">
                  <c:v>-0.9474189999999999</c:v>
                </c:pt>
                <c:pt idx="909">
                  <c:v>-0.94940599999999997</c:v>
                </c:pt>
                <c:pt idx="910">
                  <c:v>-0.95337999999999989</c:v>
                </c:pt>
                <c:pt idx="911">
                  <c:v>-0.94344499999999987</c:v>
                </c:pt>
                <c:pt idx="912">
                  <c:v>-0.9474189999999999</c:v>
                </c:pt>
                <c:pt idx="913">
                  <c:v>-0.9474189999999999</c:v>
                </c:pt>
                <c:pt idx="914">
                  <c:v>-0.95934099999999989</c:v>
                </c:pt>
                <c:pt idx="915">
                  <c:v>-0.9871589999999999</c:v>
                </c:pt>
                <c:pt idx="916">
                  <c:v>-0.99312</c:v>
                </c:pt>
                <c:pt idx="917">
                  <c:v>-1.036834</c:v>
                </c:pt>
                <c:pt idx="918">
                  <c:v>-1.0427949999999999</c:v>
                </c:pt>
                <c:pt idx="919">
                  <c:v>-1.0726</c:v>
                </c:pt>
                <c:pt idx="920">
                  <c:v>-1.0567039999999999</c:v>
                </c:pt>
                <c:pt idx="921">
                  <c:v>-1.062665</c:v>
                </c:pt>
                <c:pt idx="922">
                  <c:v>-1.1481059999999998</c:v>
                </c:pt>
                <c:pt idx="923">
                  <c:v>-1.1481059999999998</c:v>
                </c:pt>
                <c:pt idx="924">
                  <c:v>-1.2017549999999999</c:v>
                </c:pt>
                <c:pt idx="925">
                  <c:v>-1.207716</c:v>
                </c:pt>
                <c:pt idx="926">
                  <c:v>-1.2236119999999999</c:v>
                </c:pt>
                <c:pt idx="927">
                  <c:v>-1.2911699999999999</c:v>
                </c:pt>
                <c:pt idx="928">
                  <c:v>-1.299118</c:v>
                </c:pt>
                <c:pt idx="929">
                  <c:v>-1.322962</c:v>
                </c:pt>
                <c:pt idx="930">
                  <c:v>-1.4084030000000001</c:v>
                </c:pt>
                <c:pt idx="931">
                  <c:v>-1.424299</c:v>
                </c:pt>
                <c:pt idx="932">
                  <c:v>-1.4401949999999999</c:v>
                </c:pt>
                <c:pt idx="933">
                  <c:v>-1.3130269999999999</c:v>
                </c:pt>
                <c:pt idx="934">
                  <c:v>-1.320975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01D-4CCD-A4C2-019A7266A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083472"/>
        <c:axId val="64408576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Data az</c:v>
                </c:tx>
                <c:spPr>
                  <a:ln w="19050">
                    <a:noFill/>
                  </a:ln>
                </c:spPr>
                <c:marker>
                  <c:symbol val="circle"/>
                  <c:size val="3"/>
                  <c:spPr>
                    <a:solidFill>
                      <a:schemeClr val="accent3"/>
                    </a:solidFill>
                    <a:ln>
                      <a:solidFill>
                        <a:schemeClr val="accent3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Calculation!$B$2:$B$1771</c15:sqref>
                        </c15:formulaRef>
                      </c:ext>
                    </c:extLst>
                    <c:numCache>
                      <c:formatCode>General</c:formatCode>
                      <c:ptCount val="1770"/>
                      <c:pt idx="0">
                        <c:v>0</c:v>
                      </c:pt>
                      <c:pt idx="1">
                        <c:v>1.9563999958336353E-2</c:v>
                      </c:pt>
                      <c:pt idx="2">
                        <c:v>3.6159000010229647E-2</c:v>
                      </c:pt>
                      <c:pt idx="3">
                        <c:v>5.6963999988511205E-2</c:v>
                      </c:pt>
                      <c:pt idx="4">
                        <c:v>8.1719000008888543E-2</c:v>
                      </c:pt>
                      <c:pt idx="5">
                        <c:v>9.5315000042319298E-2</c:v>
                      </c:pt>
                      <c:pt idx="6">
                        <c:v>0.11652799998410046</c:v>
                      </c:pt>
                      <c:pt idx="7">
                        <c:v>0.13519900001119822</c:v>
                      </c:pt>
                      <c:pt idx="8">
                        <c:v>0.16087699995841831</c:v>
                      </c:pt>
                      <c:pt idx="9">
                        <c:v>0.18141700001433492</c:v>
                      </c:pt>
                      <c:pt idx="10">
                        <c:v>0.20019400003366172</c:v>
                      </c:pt>
                      <c:pt idx="11">
                        <c:v>0.21545300004072487</c:v>
                      </c:pt>
                      <c:pt idx="12">
                        <c:v>0.23079199995845556</c:v>
                      </c:pt>
                      <c:pt idx="13">
                        <c:v>0.2609230000525713</c:v>
                      </c:pt>
                      <c:pt idx="14">
                        <c:v>0.27603299997281283</c:v>
                      </c:pt>
                      <c:pt idx="15">
                        <c:v>0.3010329999960959</c:v>
                      </c:pt>
                      <c:pt idx="16">
                        <c:v>0.31972799997311085</c:v>
                      </c:pt>
                      <c:pt idx="17">
                        <c:v>0.33597799995914102</c:v>
                      </c:pt>
                      <c:pt idx="18">
                        <c:v>0.35759000002872199</c:v>
                      </c:pt>
                      <c:pt idx="19">
                        <c:v>0.37765299994498491</c:v>
                      </c:pt>
                      <c:pt idx="20">
                        <c:v>0.39710800000466406</c:v>
                      </c:pt>
                      <c:pt idx="21">
                        <c:v>0.41665599995758384</c:v>
                      </c:pt>
                      <c:pt idx="22">
                        <c:v>0.43804300006013364</c:v>
                      </c:pt>
                      <c:pt idx="23">
                        <c:v>0.45675699994899333</c:v>
                      </c:pt>
                      <c:pt idx="24">
                        <c:v>0.47970499994698912</c:v>
                      </c:pt>
                      <c:pt idx="25">
                        <c:v>0.49705999996513128</c:v>
                      </c:pt>
                      <c:pt idx="26">
                        <c:v>0.51856400002725422</c:v>
                      </c:pt>
                      <c:pt idx="27">
                        <c:v>0.54057900002226233</c:v>
                      </c:pt>
                      <c:pt idx="28">
                        <c:v>0.55734399997163564</c:v>
                      </c:pt>
                      <c:pt idx="29">
                        <c:v>0.57929699996020645</c:v>
                      </c:pt>
                      <c:pt idx="30">
                        <c:v>0.59977099997922778</c:v>
                      </c:pt>
                      <c:pt idx="31">
                        <c:v>0.61553199996706098</c:v>
                      </c:pt>
                      <c:pt idx="32">
                        <c:v>0.63737200002651662</c:v>
                      </c:pt>
                      <c:pt idx="33">
                        <c:v>0.65854900004342198</c:v>
                      </c:pt>
                      <c:pt idx="34">
                        <c:v>0.66760799998883158</c:v>
                      </c:pt>
                      <c:pt idx="35">
                        <c:v>0.70031900005415082</c:v>
                      </c:pt>
                      <c:pt idx="36">
                        <c:v>0.71870199998375028</c:v>
                      </c:pt>
                      <c:pt idx="37">
                        <c:v>0.73884600005112588</c:v>
                      </c:pt>
                      <c:pt idx="38">
                        <c:v>0.75902100000530481</c:v>
                      </c:pt>
                      <c:pt idx="39">
                        <c:v>0.77910100005101413</c:v>
                      </c:pt>
                      <c:pt idx="40">
                        <c:v>0.79993099998682737</c:v>
                      </c:pt>
                      <c:pt idx="41">
                        <c:v>0.81429600005503744</c:v>
                      </c:pt>
                      <c:pt idx="42">
                        <c:v>0.83908199996221811</c:v>
                      </c:pt>
                      <c:pt idx="43">
                        <c:v>0.85952599998563528</c:v>
                      </c:pt>
                      <c:pt idx="44">
                        <c:v>0.87445000000298023</c:v>
                      </c:pt>
                      <c:pt idx="45">
                        <c:v>0.89508699998259544</c:v>
                      </c:pt>
                      <c:pt idx="46">
                        <c:v>0.91429800004698336</c:v>
                      </c:pt>
                      <c:pt idx="47">
                        <c:v>0.94034800003282726</c:v>
                      </c:pt>
                      <c:pt idx="48">
                        <c:v>0.95808699994813651</c:v>
                      </c:pt>
                      <c:pt idx="49">
                        <c:v>0.97596299997530878</c:v>
                      </c:pt>
                      <c:pt idx="50">
                        <c:v>1.0003639999777079</c:v>
                      </c:pt>
                      <c:pt idx="51">
                        <c:v>1.0176780000329018</c:v>
                      </c:pt>
                      <c:pt idx="52">
                        <c:v>1.0400709999958053</c:v>
                      </c:pt>
                      <c:pt idx="53">
                        <c:v>1.059497999958694</c:v>
                      </c:pt>
                      <c:pt idx="54">
                        <c:v>1.0803300000261515</c:v>
                      </c:pt>
                      <c:pt idx="55">
                        <c:v>1.0980759999947622</c:v>
                      </c:pt>
                      <c:pt idx="56">
                        <c:v>1.1205570000456646</c:v>
                      </c:pt>
                      <c:pt idx="57">
                        <c:v>1.1408250000094995</c:v>
                      </c:pt>
                      <c:pt idx="58">
                        <c:v>1.1609559999778867</c:v>
                      </c:pt>
                      <c:pt idx="59">
                        <c:v>1.1773840000387281</c:v>
                      </c:pt>
                      <c:pt idx="60">
                        <c:v>1.200942000024952</c:v>
                      </c:pt>
                      <c:pt idx="61">
                        <c:v>1.2181420000270009</c:v>
                      </c:pt>
                      <c:pt idx="62">
                        <c:v>1.2382610000204295</c:v>
                      </c:pt>
                      <c:pt idx="63">
                        <c:v>1.2563780000200495</c:v>
                      </c:pt>
                      <c:pt idx="64">
                        <c:v>1.2730310000479221</c:v>
                      </c:pt>
                      <c:pt idx="65">
                        <c:v>1.3016999999526888</c:v>
                      </c:pt>
                      <c:pt idx="66">
                        <c:v>1.3172239999985322</c:v>
                      </c:pt>
                      <c:pt idx="67">
                        <c:v>1.3370959999738261</c:v>
                      </c:pt>
                      <c:pt idx="68">
                        <c:v>1.3570749999489635</c:v>
                      </c:pt>
                      <c:pt idx="69">
                        <c:v>1.3771339999511838</c:v>
                      </c:pt>
                      <c:pt idx="70">
                        <c:v>1.3982049999758601</c:v>
                      </c:pt>
                      <c:pt idx="71">
                        <c:v>1.4208349999971688</c:v>
                      </c:pt>
                      <c:pt idx="72">
                        <c:v>1.4375699999509379</c:v>
                      </c:pt>
                      <c:pt idx="73">
                        <c:v>1.4597910000011325</c:v>
                      </c:pt>
                      <c:pt idx="74">
                        <c:v>1.4777110000140965</c:v>
                      </c:pt>
                      <c:pt idx="75">
                        <c:v>1.49759299994912</c:v>
                      </c:pt>
                      <c:pt idx="76">
                        <c:v>1.5128290000138804</c:v>
                      </c:pt>
                      <c:pt idx="77">
                        <c:v>1.5384360000025481</c:v>
                      </c:pt>
                      <c:pt idx="78">
                        <c:v>1.5585229999851435</c:v>
                      </c:pt>
                      <c:pt idx="79">
                        <c:v>1.5794140000361949</c:v>
                      </c:pt>
                      <c:pt idx="80">
                        <c:v>1.5950850000372157</c:v>
                      </c:pt>
                      <c:pt idx="81">
                        <c:v>1.6198589999694377</c:v>
                      </c:pt>
                      <c:pt idx="82">
                        <c:v>1.6334839999908581</c:v>
                      </c:pt>
                      <c:pt idx="83">
                        <c:v>1.6539790000533685</c:v>
                      </c:pt>
                      <c:pt idx="84">
                        <c:v>1.6791039999807253</c:v>
                      </c:pt>
                      <c:pt idx="85">
                        <c:v>1.6941850000293925</c:v>
                      </c:pt>
                      <c:pt idx="86">
                        <c:v>1.7199150000233203</c:v>
                      </c:pt>
                      <c:pt idx="87">
                        <c:v>1.7348090000450611</c:v>
                      </c:pt>
                      <c:pt idx="88">
                        <c:v>1.7599459999473765</c:v>
                      </c:pt>
                      <c:pt idx="89">
                        <c:v>1.7692289999686182</c:v>
                      </c:pt>
                      <c:pt idx="90">
                        <c:v>1.8008499999996275</c:v>
                      </c:pt>
                      <c:pt idx="91">
                        <c:v>1.8199289999902248</c:v>
                      </c:pt>
                      <c:pt idx="92">
                        <c:v>1.8306630000006407</c:v>
                      </c:pt>
                      <c:pt idx="93">
                        <c:v>1.8550660000182688</c:v>
                      </c:pt>
                      <c:pt idx="94">
                        <c:v>1.8752830000594258</c:v>
                      </c:pt>
                      <c:pt idx="95">
                        <c:v>1.895213000010699</c:v>
                      </c:pt>
                      <c:pt idx="96">
                        <c:v>1.9197870000498369</c:v>
                      </c:pt>
                      <c:pt idx="97">
                        <c:v>1.9353180000325665</c:v>
                      </c:pt>
                      <c:pt idx="98">
                        <c:v>1.9613520000129938</c:v>
                      </c:pt>
                      <c:pt idx="99">
                        <c:v>1.9765840000472963</c:v>
                      </c:pt>
                      <c:pt idx="100">
                        <c:v>1.9987800000235438</c:v>
                      </c:pt>
                      <c:pt idx="101">
                        <c:v>2.0215359999565408</c:v>
                      </c:pt>
                      <c:pt idx="102">
                        <c:v>2.0409470000304282</c:v>
                      </c:pt>
                      <c:pt idx="103">
                        <c:v>2.0606449999613687</c:v>
                      </c:pt>
                      <c:pt idx="104">
                        <c:v>2.0784840000560507</c:v>
                      </c:pt>
                      <c:pt idx="105">
                        <c:v>2.0982830000575632</c:v>
                      </c:pt>
                      <c:pt idx="106">
                        <c:v>2.1169859999790788</c:v>
                      </c:pt>
                      <c:pt idx="107">
                        <c:v>2.1398549999576062</c:v>
                      </c:pt>
                      <c:pt idx="108">
                        <c:v>2.1563150000292808</c:v>
                      </c:pt>
                      <c:pt idx="109">
                        <c:v>2.1768330000340939</c:v>
                      </c:pt>
                      <c:pt idx="110">
                        <c:v>2.1938620000146329</c:v>
                      </c:pt>
                      <c:pt idx="111">
                        <c:v>2.217049999977462</c:v>
                      </c:pt>
                      <c:pt idx="112">
                        <c:v>2.2374840000411496</c:v>
                      </c:pt>
                      <c:pt idx="113">
                        <c:v>2.2536959999706596</c:v>
                      </c:pt>
                      <c:pt idx="114">
                        <c:v>2.2817140000406653</c:v>
                      </c:pt>
                      <c:pt idx="115">
                        <c:v>2.2981060000602156</c:v>
                      </c:pt>
                      <c:pt idx="116">
                        <c:v>2.3176270000403747</c:v>
                      </c:pt>
                      <c:pt idx="117">
                        <c:v>2.3403809999581426</c:v>
                      </c:pt>
                      <c:pt idx="118">
                        <c:v>2.3574260000605136</c:v>
                      </c:pt>
                      <c:pt idx="119">
                        <c:v>2.3779189999913797</c:v>
                      </c:pt>
                      <c:pt idx="120">
                        <c:v>2.3985589999938384</c:v>
                      </c:pt>
                      <c:pt idx="121">
                        <c:v>2.4186729999491945</c:v>
                      </c:pt>
                      <c:pt idx="122">
                        <c:v>2.4433170000556856</c:v>
                      </c:pt>
                      <c:pt idx="123">
                        <c:v>2.4601069999625906</c:v>
                      </c:pt>
                      <c:pt idx="124">
                        <c:v>2.4782869999762625</c:v>
                      </c:pt>
                      <c:pt idx="125">
                        <c:v>2.499824000056833</c:v>
                      </c:pt>
                      <c:pt idx="126">
                        <c:v>2.5134049999760464</c:v>
                      </c:pt>
                      <c:pt idx="127">
                        <c:v>2.5388850000454113</c:v>
                      </c:pt>
                      <c:pt idx="128">
                        <c:v>2.554041999974288</c:v>
                      </c:pt>
                      <c:pt idx="129">
                        <c:v>2.5800919999601319</c:v>
                      </c:pt>
                      <c:pt idx="130">
                        <c:v>2.6000139999669045</c:v>
                      </c:pt>
                      <c:pt idx="131">
                        <c:v>2.6149969999678433</c:v>
                      </c:pt>
                      <c:pt idx="132">
                        <c:v>2.6399939999682829</c:v>
                      </c:pt>
                      <c:pt idx="133">
                        <c:v>2.6505810000235215</c:v>
                      </c:pt>
                      <c:pt idx="134">
                        <c:v>2.6801719999639317</c:v>
                      </c:pt>
                      <c:pt idx="135">
                        <c:v>2.6892350000562146</c:v>
                      </c:pt>
                      <c:pt idx="136">
                        <c:v>2.7199760000221431</c:v>
                      </c:pt>
                      <c:pt idx="137">
                        <c:v>2.7399689999874681</c:v>
                      </c:pt>
                      <c:pt idx="138">
                        <c:v>2.7497059999732301</c:v>
                      </c:pt>
                      <c:pt idx="139">
                        <c:v>2.7756199999712408</c:v>
                      </c:pt>
                      <c:pt idx="140">
                        <c:v>2.7916589999804273</c:v>
                      </c:pt>
                      <c:pt idx="141">
                        <c:v>2.8166660000570118</c:v>
                      </c:pt>
                      <c:pt idx="142">
                        <c:v>2.8356640000129119</c:v>
                      </c:pt>
                      <c:pt idx="143">
                        <c:v>2.8554289999883622</c:v>
                      </c:pt>
                      <c:pt idx="144">
                        <c:v>2.8780519999563694</c:v>
                      </c:pt>
                      <c:pt idx="145">
                        <c:v>2.8957399999490008</c:v>
                      </c:pt>
                      <c:pt idx="146">
                        <c:v>2.9175410000607371</c:v>
                      </c:pt>
                      <c:pt idx="147">
                        <c:v>2.9359229999827221</c:v>
                      </c:pt>
                      <c:pt idx="148">
                        <c:v>2.9560419999761507</c:v>
                      </c:pt>
                      <c:pt idx="149">
                        <c:v>2.9769930000184104</c:v>
                      </c:pt>
                      <c:pt idx="150">
                        <c:v>2.9972680000355467</c:v>
                      </c:pt>
                      <c:pt idx="151">
                        <c:v>3.0124549999600276</c:v>
                      </c:pt>
                      <c:pt idx="152">
                        <c:v>3.0366609999909997</c:v>
                      </c:pt>
                      <c:pt idx="153">
                        <c:v>3.0607030000537634</c:v>
                      </c:pt>
                      <c:pt idx="154">
                        <c:v>3.081607999978587</c:v>
                      </c:pt>
                      <c:pt idx="155">
                        <c:v>3.096817999961786</c:v>
                      </c:pt>
                      <c:pt idx="156">
                        <c:v>3.1123780000489205</c:v>
                      </c:pt>
                      <c:pt idx="157">
                        <c:v>3.1377489999867976</c:v>
                      </c:pt>
                      <c:pt idx="158">
                        <c:v>3.1620119999861345</c:v>
                      </c:pt>
                      <c:pt idx="159">
                        <c:v>3.1787160000531003</c:v>
                      </c:pt>
                      <c:pt idx="160">
                        <c:v>3.1976929999655113</c:v>
                      </c:pt>
                      <c:pt idx="161">
                        <c:v>3.217534999945201</c:v>
                      </c:pt>
                      <c:pt idx="162">
                        <c:v>3.2402080000611022</c:v>
                      </c:pt>
                      <c:pt idx="163">
                        <c:v>3.2590730000520125</c:v>
                      </c:pt>
                      <c:pt idx="164">
                        <c:v>3.2737450000131503</c:v>
                      </c:pt>
                      <c:pt idx="165">
                        <c:v>3.298462999984622</c:v>
                      </c:pt>
                      <c:pt idx="166">
                        <c:v>3.3203539999667555</c:v>
                      </c:pt>
                      <c:pt idx="167">
                        <c:v>3.3330629999982193</c:v>
                      </c:pt>
                      <c:pt idx="168">
                        <c:v>3.3590489999623969</c:v>
                      </c:pt>
                      <c:pt idx="169">
                        <c:v>3.3684509999584407</c:v>
                      </c:pt>
                      <c:pt idx="170">
                        <c:v>3.3989389999769628</c:v>
                      </c:pt>
                      <c:pt idx="171">
                        <c:v>3.4189079999923706</c:v>
                      </c:pt>
                      <c:pt idx="172">
                        <c:v>3.4370099999941885</c:v>
                      </c:pt>
                      <c:pt idx="173">
                        <c:v>3.4592669999692589</c:v>
                      </c:pt>
                      <c:pt idx="174">
                        <c:v>3.4738849999848753</c:v>
                      </c:pt>
                      <c:pt idx="175">
                        <c:v>3.4990659999893978</c:v>
                      </c:pt>
                      <c:pt idx="176">
                        <c:v>3.5199540000176057</c:v>
                      </c:pt>
                      <c:pt idx="177">
                        <c:v>3.5358130000531673</c:v>
                      </c:pt>
                      <c:pt idx="178">
                        <c:v>3.560689999954775</c:v>
                      </c:pt>
                      <c:pt idx="179">
                        <c:v>3.579937000060454</c:v>
                      </c:pt>
                      <c:pt idx="180">
                        <c:v>3.5947300000116229</c:v>
                      </c:pt>
                      <c:pt idx="181">
                        <c:v>3.6156620000256225</c:v>
                      </c:pt>
                      <c:pt idx="182">
                        <c:v>3.6407449999824166</c:v>
                      </c:pt>
                      <c:pt idx="183">
                        <c:v>3.6617049999767914</c:v>
                      </c:pt>
                      <c:pt idx="184">
                        <c:v>3.6759389999788254</c:v>
                      </c:pt>
                      <c:pt idx="185">
                        <c:v>3.7003740000072867</c:v>
                      </c:pt>
                      <c:pt idx="186">
                        <c:v>3.7108030000235885</c:v>
                      </c:pt>
                      <c:pt idx="187">
                        <c:v>3.7396650000009686</c:v>
                      </c:pt>
                      <c:pt idx="188">
                        <c:v>3.7608539999928325</c:v>
                      </c:pt>
                      <c:pt idx="189">
                        <c:v>3.7809330000309274</c:v>
                      </c:pt>
                      <c:pt idx="190">
                        <c:v>3.7928100000135601</c:v>
                      </c:pt>
                      <c:pt idx="191">
                        <c:v>3.816380999982357</c:v>
                      </c:pt>
                      <c:pt idx="192">
                        <c:v>3.8316750000230968</c:v>
                      </c:pt>
                      <c:pt idx="193">
                        <c:v>3.8584699999773875</c:v>
                      </c:pt>
                      <c:pt idx="194">
                        <c:v>3.8765310000162572</c:v>
                      </c:pt>
                      <c:pt idx="195">
                        <c:v>3.9011620000237599</c:v>
                      </c:pt>
                      <c:pt idx="196">
                        <c:v>3.9168259999714792</c:v>
                      </c:pt>
                      <c:pt idx="197">
                        <c:v>3.9338310000021011</c:v>
                      </c:pt>
                      <c:pt idx="198">
                        <c:v>3.9567779999924824</c:v>
                      </c:pt>
                      <c:pt idx="199">
                        <c:v>3.9779159999452531</c:v>
                      </c:pt>
                      <c:pt idx="200">
                        <c:v>3.9979149999562651</c:v>
                      </c:pt>
                      <c:pt idx="201">
                        <c:v>4.0167750000255182</c:v>
                      </c:pt>
                      <c:pt idx="202">
                        <c:v>4.0324310000287369</c:v>
                      </c:pt>
                      <c:pt idx="203">
                        <c:v>4.0609699999913573</c:v>
                      </c:pt>
                      <c:pt idx="204">
                        <c:v>4.0788310000207275</c:v>
                      </c:pt>
                      <c:pt idx="205">
                        <c:v>4.0982830000575632</c:v>
                      </c:pt>
                      <c:pt idx="206">
                        <c:v>4.117435000021942</c:v>
                      </c:pt>
                      <c:pt idx="207">
                        <c:v>4.1376389999641106</c:v>
                      </c:pt>
                      <c:pt idx="208">
                        <c:v>4.1609389999648556</c:v>
                      </c:pt>
                      <c:pt idx="209">
                        <c:v>4.1806189999915659</c:v>
                      </c:pt>
                      <c:pt idx="210">
                        <c:v>4.1918849999783561</c:v>
                      </c:pt>
                      <c:pt idx="211">
                        <c:v>4.2195150000043213</c:v>
                      </c:pt>
                      <c:pt idx="212">
                        <c:v>4.2387109999544919</c:v>
                      </c:pt>
                      <c:pt idx="213">
                        <c:v>4.2538530000019819</c:v>
                      </c:pt>
                      <c:pt idx="214">
                        <c:v>4.2799090000335127</c:v>
                      </c:pt>
                      <c:pt idx="215">
                        <c:v>4.3002130000386387</c:v>
                      </c:pt>
                      <c:pt idx="216">
                        <c:v>4.3188670000527054</c:v>
                      </c:pt>
                      <c:pt idx="217">
                        <c:v>4.3393990000477061</c:v>
                      </c:pt>
                      <c:pt idx="218">
                        <c:v>4.3597229999722913</c:v>
                      </c:pt>
                      <c:pt idx="219">
                        <c:v>4.3796350000193343</c:v>
                      </c:pt>
                      <c:pt idx="220">
                        <c:v>4.4017689999891445</c:v>
                      </c:pt>
                      <c:pt idx="221">
                        <c:v>4.4201459999894723</c:v>
                      </c:pt>
                      <c:pt idx="222">
                        <c:v>4.4409740000264719</c:v>
                      </c:pt>
                      <c:pt idx="223">
                        <c:v>4.4558569999644533</c:v>
                      </c:pt>
                      <c:pt idx="224">
                        <c:v>4.4798370000207797</c:v>
                      </c:pt>
                      <c:pt idx="225">
                        <c:v>4.4971849999856204</c:v>
                      </c:pt>
                      <c:pt idx="226">
                        <c:v>4.5149039999814704</c:v>
                      </c:pt>
                      <c:pt idx="227">
                        <c:v>4.5362479999894276</c:v>
                      </c:pt>
                      <c:pt idx="228">
                        <c:v>4.5607280000112951</c:v>
                      </c:pt>
                      <c:pt idx="229">
                        <c:v>4.5755409999983385</c:v>
                      </c:pt>
                      <c:pt idx="230">
                        <c:v>4.6004220000468194</c:v>
                      </c:pt>
                      <c:pt idx="231">
                        <c:v>4.6171270000049844</c:v>
                      </c:pt>
                      <c:pt idx="232">
                        <c:v>4.6363140000030398</c:v>
                      </c:pt>
                      <c:pt idx="233">
                        <c:v>4.6604839999927208</c:v>
                      </c:pt>
                      <c:pt idx="234">
                        <c:v>4.6805640000384301</c:v>
                      </c:pt>
                      <c:pt idx="235">
                        <c:v>4.6960709999548271</c:v>
                      </c:pt>
                      <c:pt idx="236">
                        <c:v>4.7201290000230074</c:v>
                      </c:pt>
                      <c:pt idx="237">
                        <c:v>4.7367689999518916</c:v>
                      </c:pt>
                      <c:pt idx="238">
                        <c:v>4.7583550000563264</c:v>
                      </c:pt>
                      <c:pt idx="239">
                        <c:v>4.7792350000236183</c:v>
                      </c:pt>
                      <c:pt idx="240">
                        <c:v>4.7965029999613762</c:v>
                      </c:pt>
                      <c:pt idx="241">
                        <c:v>4.8187799999723211</c:v>
                      </c:pt>
                      <c:pt idx="242">
                        <c:v>4.8381079999962822</c:v>
                      </c:pt>
                      <c:pt idx="243">
                        <c:v>4.860850999946706</c:v>
                      </c:pt>
                      <c:pt idx="244">
                        <c:v>4.8770700000459328</c:v>
                      </c:pt>
                      <c:pt idx="245">
                        <c:v>4.8998679999494925</c:v>
                      </c:pt>
                      <c:pt idx="246">
                        <c:v>4.9182550000259653</c:v>
                      </c:pt>
                      <c:pt idx="247">
                        <c:v>4.9375709999585524</c:v>
                      </c:pt>
                      <c:pt idx="248">
                        <c:v>4.9575810000533238</c:v>
                      </c:pt>
                      <c:pt idx="249">
                        <c:v>4.9739599999738857</c:v>
                      </c:pt>
                      <c:pt idx="250">
                        <c:v>4.9985830000368878</c:v>
                      </c:pt>
                      <c:pt idx="251">
                        <c:v>5.020498999976553</c:v>
                      </c:pt>
                      <c:pt idx="252">
                        <c:v>5.0387859999900684</c:v>
                      </c:pt>
                      <c:pt idx="253">
                        <c:v>5.0586830000393093</c:v>
                      </c:pt>
                      <c:pt idx="254">
                        <c:v>5.0803170000435784</c:v>
                      </c:pt>
                      <c:pt idx="255">
                        <c:v>5.1003529999870807</c:v>
                      </c:pt>
                      <c:pt idx="256">
                        <c:v>5.1097049999516457</c:v>
                      </c:pt>
                      <c:pt idx="257">
                        <c:v>5.1333990000421181</c:v>
                      </c:pt>
                      <c:pt idx="258">
                        <c:v>5.1597980000078678</c:v>
                      </c:pt>
                      <c:pt idx="259">
                        <c:v>5.1796839999733493</c:v>
                      </c:pt>
                      <c:pt idx="260">
                        <c:v>5.1941120000556111</c:v>
                      </c:pt>
                      <c:pt idx="261">
                        <c:v>5.2189899999648333</c:v>
                      </c:pt>
                      <c:pt idx="262">
                        <c:v>5.239471000037156</c:v>
                      </c:pt>
                      <c:pt idx="263">
                        <c:v>5.2566489999881014</c:v>
                      </c:pt>
                      <c:pt idx="264">
                        <c:v>5.2799009999725968</c:v>
                      </c:pt>
                      <c:pt idx="265">
                        <c:v>5.2993809999898076</c:v>
                      </c:pt>
                      <c:pt idx="266">
                        <c:v>5.3168880000011995</c:v>
                      </c:pt>
                      <c:pt idx="267">
                        <c:v>5.3407260000240058</c:v>
                      </c:pt>
                      <c:pt idx="268">
                        <c:v>5.3601849999977276</c:v>
                      </c:pt>
                      <c:pt idx="269">
                        <c:v>5.3801209999946877</c:v>
                      </c:pt>
                      <c:pt idx="270">
                        <c:v>5.3987389999674633</c:v>
                      </c:pt>
                      <c:pt idx="271">
                        <c:v>5.4152930000564083</c:v>
                      </c:pt>
                      <c:pt idx="272">
                        <c:v>5.4407460000365973</c:v>
                      </c:pt>
                      <c:pt idx="273">
                        <c:v>5.4509710000129417</c:v>
                      </c:pt>
                      <c:pt idx="274">
                        <c:v>5.4810650000581518</c:v>
                      </c:pt>
                      <c:pt idx="275">
                        <c:v>5.4984560000011697</c:v>
                      </c:pt>
                      <c:pt idx="276">
                        <c:v>5.5163669999456033</c:v>
                      </c:pt>
                      <c:pt idx="277">
                        <c:v>5.5392909999936819</c:v>
                      </c:pt>
                      <c:pt idx="278">
                        <c:v>5.5568440000060946</c:v>
                      </c:pt>
                      <c:pt idx="279">
                        <c:v>5.573441999964416</c:v>
                      </c:pt>
                      <c:pt idx="280">
                        <c:v>5.600021000020206</c:v>
                      </c:pt>
                      <c:pt idx="281">
                        <c:v>5.6167040000436828</c:v>
                      </c:pt>
                      <c:pt idx="282">
                        <c:v>5.6382679999805987</c:v>
                      </c:pt>
                      <c:pt idx="283">
                        <c:v>5.6593009999487549</c:v>
                      </c:pt>
                      <c:pt idx="284">
                        <c:v>5.6794579999987036</c:v>
                      </c:pt>
                      <c:pt idx="285">
                        <c:v>5.6976209999993443</c:v>
                      </c:pt>
                      <c:pt idx="286">
                        <c:v>5.7127790000522509</c:v>
                      </c:pt>
                      <c:pt idx="287">
                        <c:v>5.7399809999624267</c:v>
                      </c:pt>
                      <c:pt idx="288">
                        <c:v>5.7601349999895319</c:v>
                      </c:pt>
                      <c:pt idx="289">
                        <c:v>5.7777220000280067</c:v>
                      </c:pt>
                      <c:pt idx="290">
                        <c:v>5.7992360000498593</c:v>
                      </c:pt>
                      <c:pt idx="291">
                        <c:v>5.8124590000370517</c:v>
                      </c:pt>
                      <c:pt idx="292">
                        <c:v>5.8373889999929816</c:v>
                      </c:pt>
                      <c:pt idx="293">
                        <c:v>5.8574700000463054</c:v>
                      </c:pt>
                      <c:pt idx="294">
                        <c:v>5.8795029999455437</c:v>
                      </c:pt>
                      <c:pt idx="295">
                        <c:v>5.8999240000266582</c:v>
                      </c:pt>
                      <c:pt idx="296">
                        <c:v>5.9179820000426844</c:v>
                      </c:pt>
                      <c:pt idx="297">
                        <c:v>5.9385479999473318</c:v>
                      </c:pt>
                      <c:pt idx="298">
                        <c:v>5.9598919999552891</c:v>
                      </c:pt>
                      <c:pt idx="299">
                        <c:v>5.9781189999775961</c:v>
                      </c:pt>
                      <c:pt idx="300">
                        <c:v>5.9979550000280142</c:v>
                      </c:pt>
                      <c:pt idx="301">
                        <c:v>6.0156369999749586</c:v>
                      </c:pt>
                      <c:pt idx="302">
                        <c:v>6.0387750000227243</c:v>
                      </c:pt>
                      <c:pt idx="303">
                        <c:v>6.0593309999676421</c:v>
                      </c:pt>
                      <c:pt idx="304">
                        <c:v>6.0795530000468716</c:v>
                      </c:pt>
                      <c:pt idx="305">
                        <c:v>6.1007570000365376</c:v>
                      </c:pt>
                      <c:pt idx="306">
                        <c:v>6.1151890000328422</c:v>
                      </c:pt>
                      <c:pt idx="307">
                        <c:v>6.1361190000316128</c:v>
                      </c:pt>
                      <c:pt idx="308">
                        <c:v>6.1547060000011697</c:v>
                      </c:pt>
                      <c:pt idx="309">
                        <c:v>6.1809420000063255</c:v>
                      </c:pt>
                      <c:pt idx="310">
                        <c:v>6.200453000026755</c:v>
                      </c:pt>
                      <c:pt idx="311">
                        <c:v>6.2197689999593422</c:v>
                      </c:pt>
                      <c:pt idx="312">
                        <c:v>6.2349519999697804</c:v>
                      </c:pt>
                      <c:pt idx="313">
                        <c:v>6.2507710000500083</c:v>
                      </c:pt>
                      <c:pt idx="314">
                        <c:v>6.2799880000529811</c:v>
                      </c:pt>
                      <c:pt idx="315">
                        <c:v>6.2969730000477284</c:v>
                      </c:pt>
                      <c:pt idx="316">
                        <c:v>6.3155729999998584</c:v>
                      </c:pt>
                      <c:pt idx="317">
                        <c:v>6.3354599999729544</c:v>
                      </c:pt>
                      <c:pt idx="318">
                        <c:v>6.3610340000595897</c:v>
                      </c:pt>
                      <c:pt idx="319">
                        <c:v>6.3804719999898225</c:v>
                      </c:pt>
                      <c:pt idx="320">
                        <c:v>6.4010420000413433</c:v>
                      </c:pt>
                      <c:pt idx="321">
                        <c:v>6.42107899999246</c:v>
                      </c:pt>
                      <c:pt idx="322">
                        <c:v>6.4373700000578538</c:v>
                      </c:pt>
                      <c:pt idx="323">
                        <c:v>6.4567970000207424</c:v>
                      </c:pt>
                      <c:pt idx="324">
                        <c:v>6.4771559999790043</c:v>
                      </c:pt>
                      <c:pt idx="325">
                        <c:v>6.4933050000108778</c:v>
                      </c:pt>
                      <c:pt idx="326">
                        <c:v>6.5176910000154749</c:v>
                      </c:pt>
                      <c:pt idx="327">
                        <c:v>6.5365839999867603</c:v>
                      </c:pt>
                      <c:pt idx="328">
                        <c:v>6.5573830000357702</c:v>
                      </c:pt>
                      <c:pt idx="329">
                        <c:v>6.5778799999970943</c:v>
                      </c:pt>
                      <c:pt idx="330">
                        <c:v>6.5993220000527799</c:v>
                      </c:pt>
                      <c:pt idx="331">
                        <c:v>6.6187879999633878</c:v>
                      </c:pt>
                      <c:pt idx="332">
                        <c:v>6.6401580000529066</c:v>
                      </c:pt>
                      <c:pt idx="333">
                        <c:v>6.6578679999802262</c:v>
                      </c:pt>
                      <c:pt idx="334">
                        <c:v>6.679046000004746</c:v>
                      </c:pt>
                      <c:pt idx="335">
                        <c:v>6.6974209999898449</c:v>
                      </c:pt>
                      <c:pt idx="336">
                        <c:v>6.7192130000330508</c:v>
                      </c:pt>
                      <c:pt idx="337">
                        <c:v>6.7390809999778867</c:v>
                      </c:pt>
                      <c:pt idx="338">
                        <c:v>6.7588580000447109</c:v>
                      </c:pt>
                      <c:pt idx="339">
                        <c:v>6.7783060000510886</c:v>
                      </c:pt>
                      <c:pt idx="340">
                        <c:v>6.8008909999625757</c:v>
                      </c:pt>
                      <c:pt idx="341">
                        <c:v>6.8132469999836758</c:v>
                      </c:pt>
                      <c:pt idx="342">
                        <c:v>6.8337850000243634</c:v>
                      </c:pt>
                      <c:pt idx="343">
                        <c:v>6.8565670000389218</c:v>
                      </c:pt>
                      <c:pt idx="344">
                        <c:v>6.8832979999715462</c:v>
                      </c:pt>
                      <c:pt idx="345">
                        <c:v>6.8969959999667481</c:v>
                      </c:pt>
                      <c:pt idx="346">
                        <c:v>6.9180369999958202</c:v>
                      </c:pt>
                      <c:pt idx="347">
                        <c:v>6.9392089999746531</c:v>
                      </c:pt>
                      <c:pt idx="348">
                        <c:v>6.9594470000592992</c:v>
                      </c:pt>
                      <c:pt idx="349">
                        <c:v>6.9790430000284687</c:v>
                      </c:pt>
                      <c:pt idx="350">
                        <c:v>6.9976709999609739</c:v>
                      </c:pt>
                      <c:pt idx="351">
                        <c:v>7.0195610000519082</c:v>
                      </c:pt>
                      <c:pt idx="352">
                        <c:v>7.0393919999478385</c:v>
                      </c:pt>
                      <c:pt idx="353">
                        <c:v>7.0502090000081807</c:v>
                      </c:pt>
                      <c:pt idx="354">
                        <c:v>7.0795399999478832</c:v>
                      </c:pt>
                      <c:pt idx="355">
                        <c:v>7.0999120000051335</c:v>
                      </c:pt>
                      <c:pt idx="356">
                        <c:v>7.1177560000214726</c:v>
                      </c:pt>
                      <c:pt idx="357">
                        <c:v>7.1405690000392497</c:v>
                      </c:pt>
                      <c:pt idx="358">
                        <c:v>7.1560270000481978</c:v>
                      </c:pt>
                      <c:pt idx="359">
                        <c:v>7.1759280000114813</c:v>
                      </c:pt>
                      <c:pt idx="360">
                        <c:v>7.1992160000372678</c:v>
                      </c:pt>
                      <c:pt idx="361">
                        <c:v>7.2153410000028089</c:v>
                      </c:pt>
                      <c:pt idx="362">
                        <c:v>7.2405819999985397</c:v>
                      </c:pt>
                      <c:pt idx="363">
                        <c:v>7.2567500000586733</c:v>
                      </c:pt>
                      <c:pt idx="364">
                        <c:v>7.2824239999754354</c:v>
                      </c:pt>
                      <c:pt idx="365">
                        <c:v>7.2965150000527501</c:v>
                      </c:pt>
                      <c:pt idx="366">
                        <c:v>7.3208909999812022</c:v>
                      </c:pt>
                      <c:pt idx="367">
                        <c:v>7.3357710000127554</c:v>
                      </c:pt>
                      <c:pt idx="368">
                        <c:v>7.3521279999986291</c:v>
                      </c:pt>
                      <c:pt idx="369">
                        <c:v>7.3783330000005662</c:v>
                      </c:pt>
                      <c:pt idx="370">
                        <c:v>7.396870999946259</c:v>
                      </c:pt>
                      <c:pt idx="371">
                        <c:v>7.4204690000042319</c:v>
                      </c:pt>
                      <c:pt idx="372">
                        <c:v>7.4365759999491274</c:v>
                      </c:pt>
                      <c:pt idx="373">
                        <c:v>7.4569469999987632</c:v>
                      </c:pt>
                      <c:pt idx="374">
                        <c:v>7.480995999998413</c:v>
                      </c:pt>
                      <c:pt idx="375">
                        <c:v>7.4981279999483377</c:v>
                      </c:pt>
                      <c:pt idx="376">
                        <c:v>7.5166810000082478</c:v>
                      </c:pt>
                      <c:pt idx="377">
                        <c:v>7.5380819999845698</c:v>
                      </c:pt>
                      <c:pt idx="378">
                        <c:v>7.5604440000606701</c:v>
                      </c:pt>
                      <c:pt idx="379">
                        <c:v>7.577424000017345</c:v>
                      </c:pt>
                      <c:pt idx="380">
                        <c:v>7.5974029999924824</c:v>
                      </c:pt>
                      <c:pt idx="381">
                        <c:v>7.618030000012368</c:v>
                      </c:pt>
                      <c:pt idx="382">
                        <c:v>7.6398220000555739</c:v>
                      </c:pt>
                      <c:pt idx="383">
                        <c:v>7.6593720000237226</c:v>
                      </c:pt>
                      <c:pt idx="384">
                        <c:v>7.6802479999605566</c:v>
                      </c:pt>
                      <c:pt idx="385">
                        <c:v>7.6985270000295714</c:v>
                      </c:pt>
                      <c:pt idx="386">
                        <c:v>7.7202119999565184</c:v>
                      </c:pt>
                      <c:pt idx="387">
                        <c:v>7.736648999969475</c:v>
                      </c:pt>
                      <c:pt idx="388">
                        <c:v>7.753599000046961</c:v>
                      </c:pt>
                      <c:pt idx="389">
                        <c:v>7.7812139999587089</c:v>
                      </c:pt>
                      <c:pt idx="390">
                        <c:v>7.7996030000504106</c:v>
                      </c:pt>
                      <c:pt idx="391">
                        <c:v>7.8198789999587461</c:v>
                      </c:pt>
                      <c:pt idx="392">
                        <c:v>7.8341840000357479</c:v>
                      </c:pt>
                      <c:pt idx="393">
                        <c:v>7.8592339999740943</c:v>
                      </c:pt>
                      <c:pt idx="394">
                        <c:v>7.8805690000299364</c:v>
                      </c:pt>
                      <c:pt idx="395">
                        <c:v>7.9004839999834076</c:v>
                      </c:pt>
                      <c:pt idx="396">
                        <c:v>7.919376999954693</c:v>
                      </c:pt>
                      <c:pt idx="397">
                        <c:v>7.9397520000347868</c:v>
                      </c:pt>
                      <c:pt idx="398">
                        <c:v>7.9580640000058338</c:v>
                      </c:pt>
                      <c:pt idx="399">
                        <c:v>7.9751369999721646</c:v>
                      </c:pt>
                      <c:pt idx="400">
                        <c:v>7.9994599999627098</c:v>
                      </c:pt>
                      <c:pt idx="401">
                        <c:v>8.0199090000241995</c:v>
                      </c:pt>
                      <c:pt idx="402">
                        <c:v>8.0406070000026375</c:v>
                      </c:pt>
                      <c:pt idx="403">
                        <c:v>8.0615299999481067</c:v>
                      </c:pt>
                      <c:pt idx="404">
                        <c:v>8.0777839999645948</c:v>
                      </c:pt>
                      <c:pt idx="405">
                        <c:v>8.098225999972783</c:v>
                      </c:pt>
                      <c:pt idx="406">
                        <c:v>8.1155159999616444</c:v>
                      </c:pt>
                      <c:pt idx="407">
                        <c:v>8.1409680000506341</c:v>
                      </c:pt>
                      <c:pt idx="408">
                        <c:v>8.1584980000043288</c:v>
                      </c:pt>
                      <c:pt idx="409">
                        <c:v>8.1808179999934509</c:v>
                      </c:pt>
                      <c:pt idx="410">
                        <c:v>8.1966209999518469</c:v>
                      </c:pt>
                      <c:pt idx="411">
                        <c:v>8.2160989999538288</c:v>
                      </c:pt>
                      <c:pt idx="412">
                        <c:v>8.238855000003241</c:v>
                      </c:pt>
                      <c:pt idx="413">
                        <c:v>8.2574859999585897</c:v>
                      </c:pt>
                      <c:pt idx="414">
                        <c:v>8.2775039999978617</c:v>
                      </c:pt>
                      <c:pt idx="415">
                        <c:v>8.2980400000233203</c:v>
                      </c:pt>
                      <c:pt idx="416">
                        <c:v>8.3172110000159591</c:v>
                      </c:pt>
                      <c:pt idx="417">
                        <c:v>8.340059999958612</c:v>
                      </c:pt>
                      <c:pt idx="418">
                        <c:v>8.3574500000104308</c:v>
                      </c:pt>
                      <c:pt idx="419">
                        <c:v>8.37621300003957</c:v>
                      </c:pt>
                      <c:pt idx="420">
                        <c:v>8.3990550000453368</c:v>
                      </c:pt>
                      <c:pt idx="421">
                        <c:v>8.4175340000074357</c:v>
                      </c:pt>
                      <c:pt idx="422">
                        <c:v>8.4379839999601245</c:v>
                      </c:pt>
                      <c:pt idx="423">
                        <c:v>8.4603679999709129</c:v>
                      </c:pt>
                      <c:pt idx="424">
                        <c:v>8.479719000053592</c:v>
                      </c:pt>
                      <c:pt idx="425">
                        <c:v>8.5004819999448955</c:v>
                      </c:pt>
                      <c:pt idx="426">
                        <c:v>8.5196310000028461</c:v>
                      </c:pt>
                      <c:pt idx="427">
                        <c:v>8.533943000016734</c:v>
                      </c:pt>
                      <c:pt idx="428">
                        <c:v>8.5603780000237748</c:v>
                      </c:pt>
                      <c:pt idx="429">
                        <c:v>8.578235000022687</c:v>
                      </c:pt>
                      <c:pt idx="430">
                        <c:v>8.5990890000248328</c:v>
                      </c:pt>
                      <c:pt idx="431">
                        <c:v>8.6184839999768883</c:v>
                      </c:pt>
                      <c:pt idx="432">
                        <c:v>8.63903299998492</c:v>
                      </c:pt>
                      <c:pt idx="433">
                        <c:v>8.6596999999601394</c:v>
                      </c:pt>
                      <c:pt idx="434">
                        <c:v>8.680547000025399</c:v>
                      </c:pt>
                      <c:pt idx="435">
                        <c:v>8.6991060000145808</c:v>
                      </c:pt>
                      <c:pt idx="436">
                        <c:v>8.7199509999481961</c:v>
                      </c:pt>
                      <c:pt idx="437">
                        <c:v>8.7393050000537187</c:v>
                      </c:pt>
                      <c:pt idx="438">
                        <c:v>8.7594459999818355</c:v>
                      </c:pt>
                      <c:pt idx="439">
                        <c:v>8.7795390000101179</c:v>
                      </c:pt>
                      <c:pt idx="440">
                        <c:v>8.8006270000478253</c:v>
                      </c:pt>
                      <c:pt idx="441">
                        <c:v>8.8213789999717847</c:v>
                      </c:pt>
                      <c:pt idx="442">
                        <c:v>8.8396039999788627</c:v>
                      </c:pt>
                      <c:pt idx="443">
                        <c:v>8.8607130000600591</c:v>
                      </c:pt>
                      <c:pt idx="444">
                        <c:v>8.87579600000754</c:v>
                      </c:pt>
                      <c:pt idx="445">
                        <c:v>8.8961089999647811</c:v>
                      </c:pt>
                      <c:pt idx="446">
                        <c:v>8.9201990000437945</c:v>
                      </c:pt>
                      <c:pt idx="447">
                        <c:v>8.9365750000579283</c:v>
                      </c:pt>
                      <c:pt idx="448">
                        <c:v>8.9632879999699071</c:v>
                      </c:pt>
                      <c:pt idx="449">
                        <c:v>8.980582999996841</c:v>
                      </c:pt>
                      <c:pt idx="450">
                        <c:v>9.0007060000207275</c:v>
                      </c:pt>
                      <c:pt idx="451">
                        <c:v>9.0176869999850169</c:v>
                      </c:pt>
                      <c:pt idx="452">
                        <c:v>9.0407750000013039</c:v>
                      </c:pt>
                      <c:pt idx="453">
                        <c:v>9.0583900000201538</c:v>
                      </c:pt>
                      <c:pt idx="454">
                        <c:v>9.0776060000061989</c:v>
                      </c:pt>
                      <c:pt idx="455">
                        <c:v>9.0970710000256076</c:v>
                      </c:pt>
                      <c:pt idx="456">
                        <c:v>9.1199849999975413</c:v>
                      </c:pt>
                      <c:pt idx="457">
                        <c:v>9.1255959999980405</c:v>
                      </c:pt>
                      <c:pt idx="458">
                        <c:v>9.159233000013046</c:v>
                      </c:pt>
                      <c:pt idx="459">
                        <c:v>9.1816790000302717</c:v>
                      </c:pt>
                      <c:pt idx="460">
                        <c:v>9.1966470000334084</c:v>
                      </c:pt>
                      <c:pt idx="461">
                        <c:v>9.2181949999649078</c:v>
                      </c:pt>
                      <c:pt idx="462">
                        <c:v>9.2368290000595152</c:v>
                      </c:pt>
                      <c:pt idx="463">
                        <c:v>9.2570800000103191</c:v>
                      </c:pt>
                      <c:pt idx="464">
                        <c:v>9.2808590000495315</c:v>
                      </c:pt>
                      <c:pt idx="465">
                        <c:v>9.2985030000563711</c:v>
                      </c:pt>
                      <c:pt idx="466">
                        <c:v>9.3194000000366941</c:v>
                      </c:pt>
                      <c:pt idx="467">
                        <c:v>9.3404840000439435</c:v>
                      </c:pt>
                      <c:pt idx="468">
                        <c:v>9.3573140000225976</c:v>
                      </c:pt>
                      <c:pt idx="469">
                        <c:v>9.3796180000063032</c:v>
                      </c:pt>
                      <c:pt idx="470">
                        <c:v>9.3993270000210032</c:v>
                      </c:pt>
                      <c:pt idx="471">
                        <c:v>9.4204100000206381</c:v>
                      </c:pt>
                      <c:pt idx="472">
                        <c:v>9.4395129999611527</c:v>
                      </c:pt>
                      <c:pt idx="473">
                        <c:v>9.4620819999836385</c:v>
                      </c:pt>
                      <c:pt idx="474">
                        <c:v>9.4798090000404045</c:v>
                      </c:pt>
                      <c:pt idx="475">
                        <c:v>9.500603000051342</c:v>
                      </c:pt>
                      <c:pt idx="476">
                        <c:v>9.5165890000062063</c:v>
                      </c:pt>
                      <c:pt idx="477">
                        <c:v>9.5385089999763295</c:v>
                      </c:pt>
                      <c:pt idx="478">
                        <c:v>9.5598920000484213</c:v>
                      </c:pt>
                      <c:pt idx="479">
                        <c:v>9.5771510000340641</c:v>
                      </c:pt>
                      <c:pt idx="480">
                        <c:v>9.5990870000096038</c:v>
                      </c:pt>
                      <c:pt idx="481">
                        <c:v>9.619107999955304</c:v>
                      </c:pt>
                      <c:pt idx="482">
                        <c:v>9.6445979999843985</c:v>
                      </c:pt>
                      <c:pt idx="483">
                        <c:v>9.6600570000009611</c:v>
                      </c:pt>
                      <c:pt idx="484">
                        <c:v>9.6796590000158176</c:v>
                      </c:pt>
                      <c:pt idx="485">
                        <c:v>9.700520999962464</c:v>
                      </c:pt>
                      <c:pt idx="486">
                        <c:v>9.7155359999742359</c:v>
                      </c:pt>
                      <c:pt idx="487">
                        <c:v>9.7402770000044256</c:v>
                      </c:pt>
                      <c:pt idx="488">
                        <c:v>9.7500330000184476</c:v>
                      </c:pt>
                      <c:pt idx="489">
                        <c:v>9.7760130000533536</c:v>
                      </c:pt>
                      <c:pt idx="490">
                        <c:v>9.7952270000241697</c:v>
                      </c:pt>
                      <c:pt idx="491">
                        <c:v>9.8152919999556616</c:v>
                      </c:pt>
                      <c:pt idx="492">
                        <c:v>9.8409669999964535</c:v>
                      </c:pt>
                      <c:pt idx="493">
                        <c:v>9.8566629999550059</c:v>
                      </c:pt>
                      <c:pt idx="494">
                        <c:v>9.8814009999623522</c:v>
                      </c:pt>
                      <c:pt idx="495">
                        <c:v>9.8957540000556037</c:v>
                      </c:pt>
                      <c:pt idx="496">
                        <c:v>9.9200910000363365</c:v>
                      </c:pt>
                      <c:pt idx="497">
                        <c:v>9.9365870000328869</c:v>
                      </c:pt>
                      <c:pt idx="498">
                        <c:v>9.9577740000095218</c:v>
                      </c:pt>
                      <c:pt idx="499">
                        <c:v>9.977292999974452</c:v>
                      </c:pt>
                      <c:pt idx="500">
                        <c:v>9.9994579999474809</c:v>
                      </c:pt>
                      <c:pt idx="501">
                        <c:v>10.01670399995055</c:v>
                      </c:pt>
                      <c:pt idx="502">
                        <c:v>10.039923000033014</c:v>
                      </c:pt>
                      <c:pt idx="503">
                        <c:v>10.060375000000931</c:v>
                      </c:pt>
                      <c:pt idx="504">
                        <c:v>10.077722999965772</c:v>
                      </c:pt>
                      <c:pt idx="505">
                        <c:v>10.097316000028513</c:v>
                      </c:pt>
                      <c:pt idx="506">
                        <c:v>10.119221000000834</c:v>
                      </c:pt>
                      <c:pt idx="507">
                        <c:v>10.137963999994099</c:v>
                      </c:pt>
                      <c:pt idx="508">
                        <c:v>10.157314999960363</c:v>
                      </c:pt>
                      <c:pt idx="509">
                        <c:v>10.174873000010848</c:v>
                      </c:pt>
                      <c:pt idx="510">
                        <c:v>10.199563000001945</c:v>
                      </c:pt>
                      <c:pt idx="511">
                        <c:v>10.219870000029914</c:v>
                      </c:pt>
                      <c:pt idx="512">
                        <c:v>10.239966999972239</c:v>
                      </c:pt>
                      <c:pt idx="513">
                        <c:v>10.259353999979794</c:v>
                      </c:pt>
                      <c:pt idx="514">
                        <c:v>10.278371999971569</c:v>
                      </c:pt>
                      <c:pt idx="515">
                        <c:v>10.298110999981873</c:v>
                      </c:pt>
                      <c:pt idx="516">
                        <c:v>10.313628999982029</c:v>
                      </c:pt>
                      <c:pt idx="517">
                        <c:v>10.339198000030592</c:v>
                      </c:pt>
                      <c:pt idx="518">
                        <c:v>10.358756999950856</c:v>
                      </c:pt>
                      <c:pt idx="519">
                        <c:v>10.378777000005357</c:v>
                      </c:pt>
                      <c:pt idx="520">
                        <c:v>10.390427000005729</c:v>
                      </c:pt>
                      <c:pt idx="521">
                        <c:v>10.420910999993794</c:v>
                      </c:pt>
                      <c:pt idx="522">
                        <c:v>10.439847000059672</c:v>
                      </c:pt>
                      <c:pt idx="523">
                        <c:v>10.459666999988258</c:v>
                      </c:pt>
                      <c:pt idx="524">
                        <c:v>10.476400000043213</c:v>
                      </c:pt>
                      <c:pt idx="525">
                        <c:v>10.498046000022441</c:v>
                      </c:pt>
                      <c:pt idx="526">
                        <c:v>10.51925500005018</c:v>
                      </c:pt>
                      <c:pt idx="527">
                        <c:v>10.534388000029139</c:v>
                      </c:pt>
                      <c:pt idx="528">
                        <c:v>10.559767000027932</c:v>
                      </c:pt>
                      <c:pt idx="529">
                        <c:v>10.579802999971434</c:v>
                      </c:pt>
                      <c:pt idx="530">
                        <c:v>10.599821000010706</c:v>
                      </c:pt>
                      <c:pt idx="531">
                        <c:v>10.620945999980904</c:v>
                      </c:pt>
                      <c:pt idx="532">
                        <c:v>10.636505999951623</c:v>
                      </c:pt>
                      <c:pt idx="533">
                        <c:v>10.660448999959044</c:v>
                      </c:pt>
                      <c:pt idx="534">
                        <c:v>10.680596000049263</c:v>
                      </c:pt>
                      <c:pt idx="535">
                        <c:v>10.695705999969505</c:v>
                      </c:pt>
                      <c:pt idx="536">
                        <c:v>10.716191999963485</c:v>
                      </c:pt>
                      <c:pt idx="537">
                        <c:v>10.737490999978036</c:v>
                      </c:pt>
                      <c:pt idx="538">
                        <c:v>10.760299999965355</c:v>
                      </c:pt>
                      <c:pt idx="539">
                        <c:v>10.775747000006959</c:v>
                      </c:pt>
                      <c:pt idx="540">
                        <c:v>10.796753000002354</c:v>
                      </c:pt>
                      <c:pt idx="541">
                        <c:v>10.817721999948844</c:v>
                      </c:pt>
                      <c:pt idx="542">
                        <c:v>10.839033000054769</c:v>
                      </c:pt>
                      <c:pt idx="543">
                        <c:v>10.856748000020161</c:v>
                      </c:pt>
                      <c:pt idx="544">
                        <c:v>10.875146999955177</c:v>
                      </c:pt>
                      <c:pt idx="545">
                        <c:v>10.898378000012599</c:v>
                      </c:pt>
                      <c:pt idx="546">
                        <c:v>10.913577000028454</c:v>
                      </c:pt>
                      <c:pt idx="547">
                        <c:v>10.938708000001498</c:v>
                      </c:pt>
                      <c:pt idx="548">
                        <c:v>10.957601999980398</c:v>
                      </c:pt>
                      <c:pt idx="549">
                        <c:v>10.977610999951139</c:v>
                      </c:pt>
                      <c:pt idx="550">
                        <c:v>10.997009000042453</c:v>
                      </c:pt>
                      <c:pt idx="551">
                        <c:v>11.019544000038877</c:v>
                      </c:pt>
                      <c:pt idx="552">
                        <c:v>11.039498000056483</c:v>
                      </c:pt>
                      <c:pt idx="553">
                        <c:v>11.06112700002268</c:v>
                      </c:pt>
                      <c:pt idx="554">
                        <c:v>11.079026999999769</c:v>
                      </c:pt>
                      <c:pt idx="555">
                        <c:v>11.099615999963135</c:v>
                      </c:pt>
                      <c:pt idx="556">
                        <c:v>11.117971000028774</c:v>
                      </c:pt>
                      <c:pt idx="557">
                        <c:v>11.1394020000007</c:v>
                      </c:pt>
                      <c:pt idx="558">
                        <c:v>11.159804000053555</c:v>
                      </c:pt>
                      <c:pt idx="559">
                        <c:v>11.178700000047684</c:v>
                      </c:pt>
                      <c:pt idx="560">
                        <c:v>11.198260999983177</c:v>
                      </c:pt>
                      <c:pt idx="561">
                        <c:v>11.218693000031635</c:v>
                      </c:pt>
                      <c:pt idx="562">
                        <c:v>11.240330000058748</c:v>
                      </c:pt>
                      <c:pt idx="563">
                        <c:v>11.259034999995492</c:v>
                      </c:pt>
                      <c:pt idx="564">
                        <c:v>11.27877700002864</c:v>
                      </c:pt>
                      <c:pt idx="565">
                        <c:v>11.300688000046648</c:v>
                      </c:pt>
                      <c:pt idx="566">
                        <c:v>11.319882999989204</c:v>
                      </c:pt>
                      <c:pt idx="567">
                        <c:v>11.339454000000842</c:v>
                      </c:pt>
                      <c:pt idx="568">
                        <c:v>11.35428700002376</c:v>
                      </c:pt>
                      <c:pt idx="569">
                        <c:v>11.378375999978743</c:v>
                      </c:pt>
                      <c:pt idx="570">
                        <c:v>11.396765999961644</c:v>
                      </c:pt>
                      <c:pt idx="571">
                        <c:v>11.419754000031389</c:v>
                      </c:pt>
                      <c:pt idx="572">
                        <c:v>11.439342000056058</c:v>
                      </c:pt>
                      <c:pt idx="573">
                        <c:v>11.456150999991223</c:v>
                      </c:pt>
                      <c:pt idx="574">
                        <c:v>11.479697000002488</c:v>
                      </c:pt>
                      <c:pt idx="575">
                        <c:v>11.50039800000377</c:v>
                      </c:pt>
                      <c:pt idx="576">
                        <c:v>11.515598000027239</c:v>
                      </c:pt>
                      <c:pt idx="577">
                        <c:v>11.540806000004523</c:v>
                      </c:pt>
                      <c:pt idx="578">
                        <c:v>11.556087999953888</c:v>
                      </c:pt>
                      <c:pt idx="579">
                        <c:v>11.577864999999292</c:v>
                      </c:pt>
                      <c:pt idx="580">
                        <c:v>11.601599000045098</c:v>
                      </c:pt>
                      <c:pt idx="581">
                        <c:v>11.616522999946028</c:v>
                      </c:pt>
                      <c:pt idx="582">
                        <c:v>11.640698999981396</c:v>
                      </c:pt>
                      <c:pt idx="583">
                        <c:v>11.661321999970824</c:v>
                      </c:pt>
                      <c:pt idx="584">
                        <c:v>11.676427999977022</c:v>
                      </c:pt>
                      <c:pt idx="585">
                        <c:v>11.697061000042595</c:v>
                      </c:pt>
                      <c:pt idx="586">
                        <c:v>11.718111000023782</c:v>
                      </c:pt>
                      <c:pt idx="587">
                        <c:v>11.736631999956444</c:v>
                      </c:pt>
                      <c:pt idx="588">
                        <c:v>11.756826999946497</c:v>
                      </c:pt>
                      <c:pt idx="589">
                        <c:v>11.778974000015296</c:v>
                      </c:pt>
                      <c:pt idx="590">
                        <c:v>11.797372000059113</c:v>
                      </c:pt>
                      <c:pt idx="591">
                        <c:v>11.81868799997028</c:v>
                      </c:pt>
                      <c:pt idx="592">
                        <c:v>11.838071999954991</c:v>
                      </c:pt>
                      <c:pt idx="593">
                        <c:v>11.857008000020869</c:v>
                      </c:pt>
                      <c:pt idx="594">
                        <c:v>11.877687999978662</c:v>
                      </c:pt>
                      <c:pt idx="595">
                        <c:v>11.897439999971539</c:v>
                      </c:pt>
                      <c:pt idx="596">
                        <c:v>11.916213999968022</c:v>
                      </c:pt>
                      <c:pt idx="597">
                        <c:v>11.937914000009187</c:v>
                      </c:pt>
                      <c:pt idx="598">
                        <c:v>11.959724999964237</c:v>
                      </c:pt>
                      <c:pt idx="599">
                        <c:v>11.974500000011176</c:v>
                      </c:pt>
                      <c:pt idx="600">
                        <c:v>11.99824800004717</c:v>
                      </c:pt>
                      <c:pt idx="601">
                        <c:v>12.020645000040531</c:v>
                      </c:pt>
                      <c:pt idx="602">
                        <c:v>12.043259999947622</c:v>
                      </c:pt>
                      <c:pt idx="603">
                        <c:v>12.05533700005617</c:v>
                      </c:pt>
                      <c:pt idx="604">
                        <c:v>12.07939400000032</c:v>
                      </c:pt>
                      <c:pt idx="605">
                        <c:v>12.098935000016354</c:v>
                      </c:pt>
                      <c:pt idx="606">
                        <c:v>12.119303000043146</c:v>
                      </c:pt>
                      <c:pt idx="607">
                        <c:v>12.139199999975972</c:v>
                      </c:pt>
                      <c:pt idx="608">
                        <c:v>12.1603340000147</c:v>
                      </c:pt>
                      <c:pt idx="609">
                        <c:v>12.174230000004172</c:v>
                      </c:pt>
                      <c:pt idx="610">
                        <c:v>12.198280000011437</c:v>
                      </c:pt>
                      <c:pt idx="611">
                        <c:v>12.207722999970429</c:v>
                      </c:pt>
                      <c:pt idx="612">
                        <c:v>13.22004799998831</c:v>
                      </c:pt>
                      <c:pt idx="613">
                        <c:v>13.24011699995026</c:v>
                      </c:pt>
                      <c:pt idx="614">
                        <c:v>13.257121999980882</c:v>
                      </c:pt>
                      <c:pt idx="615">
                        <c:v>13.275652999989688</c:v>
                      </c:pt>
                      <c:pt idx="616">
                        <c:v>13.298133000032976</c:v>
                      </c:pt>
                      <c:pt idx="617">
                        <c:v>13.319132999982685</c:v>
                      </c:pt>
                      <c:pt idx="618">
                        <c:v>13.335878000012599</c:v>
                      </c:pt>
                      <c:pt idx="619">
                        <c:v>13.357037000008859</c:v>
                      </c:pt>
                      <c:pt idx="620">
                        <c:v>13.376021999982186</c:v>
                      </c:pt>
                      <c:pt idx="621">
                        <c:v>13.397098000044934</c:v>
                      </c:pt>
                      <c:pt idx="622">
                        <c:v>13.418146000010893</c:v>
                      </c:pt>
                      <c:pt idx="623">
                        <c:v>13.43653299997095</c:v>
                      </c:pt>
                      <c:pt idx="624">
                        <c:v>13.453209000057541</c:v>
                      </c:pt>
                      <c:pt idx="625">
                        <c:v>13.476950000040233</c:v>
                      </c:pt>
                      <c:pt idx="626">
                        <c:v>13.500144000048749</c:v>
                      </c:pt>
                      <c:pt idx="627">
                        <c:v>13.519515000050887</c:v>
                      </c:pt>
                      <c:pt idx="628">
                        <c:v>13.538922999985516</c:v>
                      </c:pt>
                      <c:pt idx="629">
                        <c:v>13.558486000052653</c:v>
                      </c:pt>
                      <c:pt idx="630">
                        <c:v>13.575662999995984</c:v>
                      </c:pt>
                      <c:pt idx="631">
                        <c:v>13.598042999976315</c:v>
                      </c:pt>
                      <c:pt idx="632">
                        <c:v>13.618756999960169</c:v>
                      </c:pt>
                      <c:pt idx="633">
                        <c:v>13.637269000057131</c:v>
                      </c:pt>
                      <c:pt idx="634">
                        <c:v>13.662229000008665</c:v>
                      </c:pt>
                      <c:pt idx="635">
                        <c:v>13.677821999997832</c:v>
                      </c:pt>
                      <c:pt idx="636">
                        <c:v>13.699972999980673</c:v>
                      </c:pt>
                      <c:pt idx="637">
                        <c:v>13.718635999946855</c:v>
                      </c:pt>
                      <c:pt idx="638">
                        <c:v>13.739010000019334</c:v>
                      </c:pt>
                      <c:pt idx="639">
                        <c:v>13.758065999951214</c:v>
                      </c:pt>
                      <c:pt idx="640">
                        <c:v>13.778072000015527</c:v>
                      </c:pt>
                      <c:pt idx="641">
                        <c:v>13.800885000033304</c:v>
                      </c:pt>
                      <c:pt idx="642">
                        <c:v>13.81836499995552</c:v>
                      </c:pt>
                      <c:pt idx="643">
                        <c:v>13.83857599995099</c:v>
                      </c:pt>
                      <c:pt idx="644">
                        <c:v>13.860917999991216</c:v>
                      </c:pt>
                      <c:pt idx="645">
                        <c:v>13.882851999951527</c:v>
                      </c:pt>
                      <c:pt idx="646">
                        <c:v>13.893901000032201</c:v>
                      </c:pt>
                      <c:pt idx="647">
                        <c:v>13.919747999985702</c:v>
                      </c:pt>
                      <c:pt idx="648">
                        <c:v>13.941151999984868</c:v>
                      </c:pt>
                      <c:pt idx="649">
                        <c:v>13.960019999998622</c:v>
                      </c:pt>
                      <c:pt idx="650">
                        <c:v>13.979615999967791</c:v>
                      </c:pt>
                      <c:pt idx="651">
                        <c:v>13.996159999980591</c:v>
                      </c:pt>
                      <c:pt idx="652">
                        <c:v>14.014455999946222</c:v>
                      </c:pt>
                      <c:pt idx="653">
                        <c:v>14.034763999981806</c:v>
                      </c:pt>
                      <c:pt idx="654">
                        <c:v>14.059989999979734</c:v>
                      </c:pt>
                      <c:pt idx="655">
                        <c:v>14.080242000054568</c:v>
                      </c:pt>
                      <c:pt idx="656">
                        <c:v>14.096809000009671</c:v>
                      </c:pt>
                      <c:pt idx="657">
                        <c:v>14.115546999964863</c:v>
                      </c:pt>
                      <c:pt idx="658">
                        <c:v>14.138761000009254</c:v>
                      </c:pt>
                      <c:pt idx="659">
                        <c:v>14.159331000060774</c:v>
                      </c:pt>
                      <c:pt idx="660">
                        <c:v>14.179967000032775</c:v>
                      </c:pt>
                      <c:pt idx="661">
                        <c:v>14.198669999954291</c:v>
                      </c:pt>
                      <c:pt idx="662">
                        <c:v>14.216108000022359</c:v>
                      </c:pt>
                      <c:pt idx="663">
                        <c:v>14.237989000044763</c:v>
                      </c:pt>
                      <c:pt idx="664">
                        <c:v>14.258068999974057</c:v>
                      </c:pt>
                      <c:pt idx="665">
                        <c:v>14.261306999949738</c:v>
                      </c:pt>
                      <c:pt idx="666">
                        <c:v>14.288960000034422</c:v>
                      </c:pt>
                      <c:pt idx="667">
                        <c:v>14.316625999985263</c:v>
                      </c:pt>
                      <c:pt idx="668">
                        <c:v>14.336644000024535</c:v>
                      </c:pt>
                      <c:pt idx="669">
                        <c:v>14.358586000045761</c:v>
                      </c:pt>
                      <c:pt idx="670">
                        <c:v>14.374229999957606</c:v>
                      </c:pt>
                      <c:pt idx="671">
                        <c:v>14.398834999999963</c:v>
                      </c:pt>
                      <c:pt idx="672">
                        <c:v>14.418438000022434</c:v>
                      </c:pt>
                      <c:pt idx="673">
                        <c:v>14.442501000012271</c:v>
                      </c:pt>
                      <c:pt idx="674">
                        <c:v>14.457906999974512</c:v>
                      </c:pt>
                      <c:pt idx="675">
                        <c:v>14.479560000007041</c:v>
                      </c:pt>
                      <c:pt idx="676">
                        <c:v>14.497545000049286</c:v>
                      </c:pt>
                      <c:pt idx="677">
                        <c:v>14.517507000011392</c:v>
                      </c:pt>
                      <c:pt idx="678">
                        <c:v>14.537884999997914</c:v>
                      </c:pt>
                      <c:pt idx="679">
                        <c:v>14.558447999996133</c:v>
                      </c:pt>
                      <c:pt idx="680">
                        <c:v>14.578062999993563</c:v>
                      </c:pt>
                      <c:pt idx="681">
                        <c:v>14.599275000044145</c:v>
                      </c:pt>
                      <c:pt idx="682">
                        <c:v>14.615068000042811</c:v>
                      </c:pt>
                      <c:pt idx="683">
                        <c:v>14.638410000014119</c:v>
                      </c:pt>
                      <c:pt idx="684">
                        <c:v>14.658902000053786</c:v>
                      </c:pt>
                      <c:pt idx="685">
                        <c:v>14.678826999966986</c:v>
                      </c:pt>
                      <c:pt idx="686">
                        <c:v>14.700656999950297</c:v>
                      </c:pt>
                      <c:pt idx="687">
                        <c:v>14.721520000020973</c:v>
                      </c:pt>
                      <c:pt idx="688">
                        <c:v>14.738786000059918</c:v>
                      </c:pt>
                      <c:pt idx="689">
                        <c:v>14.760519000003114</c:v>
                      </c:pt>
                      <c:pt idx="690">
                        <c:v>14.78124000004027</c:v>
                      </c:pt>
                      <c:pt idx="691">
                        <c:v>14.799402000033297</c:v>
                      </c:pt>
                      <c:pt idx="692">
                        <c:v>14.820554999983869</c:v>
                      </c:pt>
                      <c:pt idx="693">
                        <c:v>14.8263909999514</c:v>
                      </c:pt>
                      <c:pt idx="694">
                        <c:v>14.858939000056125</c:v>
                      </c:pt>
                      <c:pt idx="695">
                        <c:v>14.879405000014231</c:v>
                      </c:pt>
                      <c:pt idx="696">
                        <c:v>14.900785999954678</c:v>
                      </c:pt>
                      <c:pt idx="697">
                        <c:v>14.916397999972105</c:v>
                      </c:pt>
                      <c:pt idx="698">
                        <c:v>14.934911999967881</c:v>
                      </c:pt>
                      <c:pt idx="699">
                        <c:v>14.946536000003107</c:v>
                      </c:pt>
                      <c:pt idx="700">
                        <c:v>14.977782999980263</c:v>
                      </c:pt>
                      <c:pt idx="701">
                        <c:v>14.997696000034921</c:v>
                      </c:pt>
                      <c:pt idx="702">
                        <c:v>15.01763400004711</c:v>
                      </c:pt>
                      <c:pt idx="703">
                        <c:v>15.040232000057586</c:v>
                      </c:pt>
                      <c:pt idx="704">
                        <c:v>15.055918999947608</c:v>
                      </c:pt>
                      <c:pt idx="705">
                        <c:v>15.078855999978259</c:v>
                      </c:pt>
                      <c:pt idx="706">
                        <c:v>15.096017000032589</c:v>
                      </c:pt>
                      <c:pt idx="707">
                        <c:v>15.112391000031494</c:v>
                      </c:pt>
                      <c:pt idx="708">
                        <c:v>15.137778999982402</c:v>
                      </c:pt>
                      <c:pt idx="709">
                        <c:v>15.148583000060171</c:v>
                      </c:pt>
                      <c:pt idx="710">
                        <c:v>15.1738090000581</c:v>
                      </c:pt>
                      <c:pt idx="711">
                        <c:v>15.200148000032641</c:v>
                      </c:pt>
                      <c:pt idx="712">
                        <c:v>15.205819000024348</c:v>
                      </c:pt>
                      <c:pt idx="713">
                        <c:v>15.236586999963038</c:v>
                      </c:pt>
                      <c:pt idx="714">
                        <c:v>15.252348999958485</c:v>
                      </c:pt>
                      <c:pt idx="715">
                        <c:v>15.277441999991424</c:v>
                      </c:pt>
                      <c:pt idx="716">
                        <c:v>15.298822000040673</c:v>
                      </c:pt>
                      <c:pt idx="717">
                        <c:v>15.318197999964468</c:v>
                      </c:pt>
                      <c:pt idx="718">
                        <c:v>15.339789999998175</c:v>
                      </c:pt>
                      <c:pt idx="719">
                        <c:v>15.357323999982327</c:v>
                      </c:pt>
                      <c:pt idx="720">
                        <c:v>15.378313999972306</c:v>
                      </c:pt>
                      <c:pt idx="721">
                        <c:v>15.400353000033647</c:v>
                      </c:pt>
                      <c:pt idx="722">
                        <c:v>15.417888000025414</c:v>
                      </c:pt>
                      <c:pt idx="723">
                        <c:v>15.437705000047572</c:v>
                      </c:pt>
                      <c:pt idx="724">
                        <c:v>15.458893000031821</c:v>
                      </c:pt>
                      <c:pt idx="725">
                        <c:v>15.474484000005759</c:v>
                      </c:pt>
                      <c:pt idx="726">
                        <c:v>15.501121000037529</c:v>
                      </c:pt>
                      <c:pt idx="727">
                        <c:v>15.520025999983773</c:v>
                      </c:pt>
                      <c:pt idx="728">
                        <c:v>15.535516000003554</c:v>
                      </c:pt>
                      <c:pt idx="729">
                        <c:v>15.55438900005538</c:v>
                      </c:pt>
                      <c:pt idx="730">
                        <c:v>15.580456999945454</c:v>
                      </c:pt>
                      <c:pt idx="731">
                        <c:v>15.599491000059061</c:v>
                      </c:pt>
                      <c:pt idx="732">
                        <c:v>15.616198000032455</c:v>
                      </c:pt>
                      <c:pt idx="733">
                        <c:v>15.639761000056751</c:v>
                      </c:pt>
                      <c:pt idx="734">
                        <c:v>15.659464000025764</c:v>
                      </c:pt>
                      <c:pt idx="735">
                        <c:v>15.679271999979392</c:v>
                      </c:pt>
                      <c:pt idx="736">
                        <c:v>15.701322000008076</c:v>
                      </c:pt>
                      <c:pt idx="737">
                        <c:v>15.720014999969862</c:v>
                      </c:pt>
                      <c:pt idx="738">
                        <c:v>15.740377999958582</c:v>
                      </c:pt>
                      <c:pt idx="739">
                        <c:v>15.754864000016823</c:v>
                      </c:pt>
                      <c:pt idx="740">
                        <c:v>15.780358999967575</c:v>
                      </c:pt>
                      <c:pt idx="741">
                        <c:v>15.799850999959745</c:v>
                      </c:pt>
                      <c:pt idx="742">
                        <c:v>15.814977000001818</c:v>
                      </c:pt>
                      <c:pt idx="743">
                        <c:v>15.838019000017084</c:v>
                      </c:pt>
                      <c:pt idx="744">
                        <c:v>15.85659800004214</c:v>
                      </c:pt>
                      <c:pt idx="745">
                        <c:v>15.880145999952219</c:v>
                      </c:pt>
                      <c:pt idx="746">
                        <c:v>15.900799000053667</c:v>
                      </c:pt>
                      <c:pt idx="747">
                        <c:v>15.915092000039294</c:v>
                      </c:pt>
                      <c:pt idx="748">
                        <c:v>15.942188999964856</c:v>
                      </c:pt>
                      <c:pt idx="749">
                        <c:v>15.957364000030793</c:v>
                      </c:pt>
                      <c:pt idx="750">
                        <c:v>15.976502000004984</c:v>
                      </c:pt>
                      <c:pt idx="751">
                        <c:v>15.992379999952391</c:v>
                      </c:pt>
                      <c:pt idx="752">
                        <c:v>16.019227999961004</c:v>
                      </c:pt>
                      <c:pt idx="753">
                        <c:v>16.036949999979697</c:v>
                      </c:pt>
                      <c:pt idx="754">
                        <c:v>16.056478000013158</c:v>
                      </c:pt>
                      <c:pt idx="755">
                        <c:v>16.076236000051722</c:v>
                      </c:pt>
                      <c:pt idx="756">
                        <c:v>16.099424000014551</c:v>
                      </c:pt>
                      <c:pt idx="757">
                        <c:v>16.117109999991953</c:v>
                      </c:pt>
                      <c:pt idx="758">
                        <c:v>16.137319999979809</c:v>
                      </c:pt>
                      <c:pt idx="759">
                        <c:v>16.156318000052124</c:v>
                      </c:pt>
                      <c:pt idx="760">
                        <c:v>16.177040999988094</c:v>
                      </c:pt>
                      <c:pt idx="761">
                        <c:v>16.197133000008762</c:v>
                      </c:pt>
                      <c:pt idx="762">
                        <c:v>16.204983999952674</c:v>
                      </c:pt>
                      <c:pt idx="763">
                        <c:v>16.256551000056788</c:v>
                      </c:pt>
                      <c:pt idx="764">
                        <c:v>16.278186999959871</c:v>
                      </c:pt>
                      <c:pt idx="765">
                        <c:v>16.297906000050716</c:v>
                      </c:pt>
                      <c:pt idx="766">
                        <c:v>16.312999999965541</c:v>
                      </c:pt>
                      <c:pt idx="767">
                        <c:v>16.338151999982074</c:v>
                      </c:pt>
                      <c:pt idx="768">
                        <c:v>16.359898000024259</c:v>
                      </c:pt>
                      <c:pt idx="769">
                        <c:v>16.380971999955364</c:v>
                      </c:pt>
                      <c:pt idx="770">
                        <c:v>16.399197999970056</c:v>
                      </c:pt>
                      <c:pt idx="771">
                        <c:v>16.413465999998152</c:v>
                      </c:pt>
                      <c:pt idx="772">
                        <c:v>16.437286000000313</c:v>
                      </c:pt>
                      <c:pt idx="773">
                        <c:v>16.448547999956645</c:v>
                      </c:pt>
                      <c:pt idx="774">
                        <c:v>16.480741000035778</c:v>
                      </c:pt>
                      <c:pt idx="775">
                        <c:v>16.499774000025354</c:v>
                      </c:pt>
                      <c:pt idx="776">
                        <c:v>16.520905000041239</c:v>
                      </c:pt>
                      <c:pt idx="777">
                        <c:v>16.534540000022389</c:v>
                      </c:pt>
                      <c:pt idx="778">
                        <c:v>16.559224999975413</c:v>
                      </c:pt>
                      <c:pt idx="779">
                        <c:v>16.579764000023715</c:v>
                      </c:pt>
                      <c:pt idx="780">
                        <c:v>16.599221999989823</c:v>
                      </c:pt>
                      <c:pt idx="781">
                        <c:v>16.619829999981448</c:v>
                      </c:pt>
                      <c:pt idx="782">
                        <c:v>16.637060999986716</c:v>
                      </c:pt>
                      <c:pt idx="783">
                        <c:v>16.655086999991909</c:v>
                      </c:pt>
                      <c:pt idx="784">
                        <c:v>16.683544000028633</c:v>
                      </c:pt>
                      <c:pt idx="785">
                        <c:v>16.700412999955006</c:v>
                      </c:pt>
                      <c:pt idx="786">
                        <c:v>16.720657999976538</c:v>
                      </c:pt>
                      <c:pt idx="787">
                        <c:v>16.738455999991857</c:v>
                      </c:pt>
                      <c:pt idx="788">
                        <c:v>16.760067000053823</c:v>
                      </c:pt>
                      <c:pt idx="789">
                        <c:v>16.778659999952652</c:v>
                      </c:pt>
                      <c:pt idx="790">
                        <c:v>16.797326000058092</c:v>
                      </c:pt>
                      <c:pt idx="791">
                        <c:v>16.820349000045098</c:v>
                      </c:pt>
                      <c:pt idx="792">
                        <c:v>16.834425000008196</c:v>
                      </c:pt>
                      <c:pt idx="793">
                        <c:v>16.851124000037089</c:v>
                      </c:pt>
                      <c:pt idx="794">
                        <c:v>16.870889000012539</c:v>
                      </c:pt>
                      <c:pt idx="795">
                        <c:v>16.893969999975525</c:v>
                      </c:pt>
                      <c:pt idx="796">
                        <c:v>16.91853899997659</c:v>
                      </c:pt>
                      <c:pt idx="797">
                        <c:v>16.940676999976858</c:v>
                      </c:pt>
                      <c:pt idx="798">
                        <c:v>16.960233999998309</c:v>
                      </c:pt>
                      <c:pt idx="799">
                        <c:v>16.970233000000007</c:v>
                      </c:pt>
                      <c:pt idx="800">
                        <c:v>17.000850999960676</c:v>
                      </c:pt>
                      <c:pt idx="801">
                        <c:v>17.017356000025757</c:v>
                      </c:pt>
                      <c:pt idx="802">
                        <c:v>17.040408000000753</c:v>
                      </c:pt>
                      <c:pt idx="803">
                        <c:v>17.052445000037551</c:v>
                      </c:pt>
                      <c:pt idx="804">
                        <c:v>17.07756700005848</c:v>
                      </c:pt>
                      <c:pt idx="805">
                        <c:v>17.097797999973409</c:v>
                      </c:pt>
                      <c:pt idx="806">
                        <c:v>17.119386999984272</c:v>
                      </c:pt>
                      <c:pt idx="807">
                        <c:v>17.134045999962837</c:v>
                      </c:pt>
                      <c:pt idx="808">
                        <c:v>17.15879799996037</c:v>
                      </c:pt>
                      <c:pt idx="809">
                        <c:v>17.178751999977976</c:v>
                      </c:pt>
                      <c:pt idx="810">
                        <c:v>17.19907900004182</c:v>
                      </c:pt>
                      <c:pt idx="811">
                        <c:v>17.220295000006445</c:v>
                      </c:pt>
                      <c:pt idx="812">
                        <c:v>17.237459999974817</c:v>
                      </c:pt>
                      <c:pt idx="813">
                        <c:v>17.255583000020124</c:v>
                      </c:pt>
                      <c:pt idx="814">
                        <c:v>17.278372999979183</c:v>
                      </c:pt>
                      <c:pt idx="815">
                        <c:v>17.297448000055738</c:v>
                      </c:pt>
                      <c:pt idx="816">
                        <c:v>17.319045000011101</c:v>
                      </c:pt>
                      <c:pt idx="817">
                        <c:v>17.340929000056349</c:v>
                      </c:pt>
                      <c:pt idx="818">
                        <c:v>17.36108000006061</c:v>
                      </c:pt>
                      <c:pt idx="819">
                        <c:v>17.366758999996819</c:v>
                      </c:pt>
                      <c:pt idx="820">
                        <c:v>17.399179000058211</c:v>
                      </c:pt>
                      <c:pt idx="821">
                        <c:v>17.418662999989465</c:v>
                      </c:pt>
                      <c:pt idx="822">
                        <c:v>17.434948000009172</c:v>
                      </c:pt>
                      <c:pt idx="823">
                        <c:v>17.450983999995515</c:v>
                      </c:pt>
                      <c:pt idx="824">
                        <c:v>17.475072999950498</c:v>
                      </c:pt>
                      <c:pt idx="825">
                        <c:v>17.501255000010133</c:v>
                      </c:pt>
                      <c:pt idx="826">
                        <c:v>17.519790000049397</c:v>
                      </c:pt>
                      <c:pt idx="827">
                        <c:v>17.54086800001096</c:v>
                      </c:pt>
                      <c:pt idx="828">
                        <c:v>17.580898000043817</c:v>
                      </c:pt>
                      <c:pt idx="829">
                        <c:v>17.600923000019975</c:v>
                      </c:pt>
                      <c:pt idx="830">
                        <c:v>17.605683999950998</c:v>
                      </c:pt>
                      <c:pt idx="831">
                        <c:v>17.641462999978103</c:v>
                      </c:pt>
                      <c:pt idx="832">
                        <c:v>17.655726999975741</c:v>
                      </c:pt>
                      <c:pt idx="833">
                        <c:v>17.682215000037104</c:v>
                      </c:pt>
                      <c:pt idx="834">
                        <c:v>17.692640000022948</c:v>
                      </c:pt>
                      <c:pt idx="835">
                        <c:v>17.718819999950938</c:v>
                      </c:pt>
                      <c:pt idx="836">
                        <c:v>17.722640000050887</c:v>
                      </c:pt>
                      <c:pt idx="837">
                        <c:v>17.760428000008687</c:v>
                      </c:pt>
                      <c:pt idx="838">
                        <c:v>17.776737999985926</c:v>
                      </c:pt>
                      <c:pt idx="839">
                        <c:v>17.796960999956354</c:v>
                      </c:pt>
                      <c:pt idx="840">
                        <c:v>17.817629000055604</c:v>
                      </c:pt>
                      <c:pt idx="841">
                        <c:v>17.830355999991298</c:v>
                      </c:pt>
                      <c:pt idx="842">
                        <c:v>17.859133000019938</c:v>
                      </c:pt>
                      <c:pt idx="843">
                        <c:v>17.863081000046805</c:v>
                      </c:pt>
                      <c:pt idx="844">
                        <c:v>17.895771999959834</c:v>
                      </c:pt>
                      <c:pt idx="845">
                        <c:v>17.918359000002965</c:v>
                      </c:pt>
                      <c:pt idx="846">
                        <c:v>17.930678999982774</c:v>
                      </c:pt>
                      <c:pt idx="847">
                        <c:v>17.974845999968238</c:v>
                      </c:pt>
                      <c:pt idx="848">
                        <c:v>18.035986999981105</c:v>
                      </c:pt>
                      <c:pt idx="849">
                        <c:v>18.048733999952674</c:v>
                      </c:pt>
                      <c:pt idx="850">
                        <c:v>18.189189999946393</c:v>
                      </c:pt>
                      <c:pt idx="851">
                        <c:v>18.248314999975264</c:v>
                      </c:pt>
                      <c:pt idx="852">
                        <c:v>18.273756999988109</c:v>
                      </c:pt>
                      <c:pt idx="853">
                        <c:v>18.290812000050209</c:v>
                      </c:pt>
                      <c:pt idx="854">
                        <c:v>18.319213000009768</c:v>
                      </c:pt>
                      <c:pt idx="855">
                        <c:v>18.325282000005245</c:v>
                      </c:pt>
                      <c:pt idx="856">
                        <c:v>18.399959999951534</c:v>
                      </c:pt>
                      <c:pt idx="857">
                        <c:v>18.460544000030495</c:v>
                      </c:pt>
                      <c:pt idx="858">
                        <c:v>18.468537000007927</c:v>
                      </c:pt>
                      <c:pt idx="859">
                        <c:v>18.512057999963872</c:v>
                      </c:pt>
                      <c:pt idx="860">
                        <c:v>18.537618999951519</c:v>
                      </c:pt>
                      <c:pt idx="861">
                        <c:v>18.573934999993071</c:v>
                      </c:pt>
                      <c:pt idx="862">
                        <c:v>18.595721999998204</c:v>
                      </c:pt>
                      <c:pt idx="863">
                        <c:v>18.620116999954917</c:v>
                      </c:pt>
                      <c:pt idx="864">
                        <c:v>18.639640999957919</c:v>
                      </c:pt>
                      <c:pt idx="865">
                        <c:v>18.656548999948427</c:v>
                      </c:pt>
                      <c:pt idx="866">
                        <c:v>18.717066999990493</c:v>
                      </c:pt>
                      <c:pt idx="867">
                        <c:v>18.721483999979682</c:v>
                      </c:pt>
                      <c:pt idx="868">
                        <c:v>18.799987999955192</c:v>
                      </c:pt>
                      <c:pt idx="869">
                        <c:v>18.817612000042573</c:v>
                      </c:pt>
                      <c:pt idx="870">
                        <c:v>18.83824499999173</c:v>
                      </c:pt>
                      <c:pt idx="871">
                        <c:v>18.858725000056438</c:v>
                      </c:pt>
                      <c:pt idx="872">
                        <c:v>18.869736999971792</c:v>
                      </c:pt>
                      <c:pt idx="873">
                        <c:v>18.898768999963067</c:v>
                      </c:pt>
                      <c:pt idx="874">
                        <c:v>18.939523000037298</c:v>
                      </c:pt>
                      <c:pt idx="875">
                        <c:v>18.955955000012182</c:v>
                      </c:pt>
                      <c:pt idx="876">
                        <c:v>18.97767599998042</c:v>
                      </c:pt>
                      <c:pt idx="877">
                        <c:v>18.989283000002615</c:v>
                      </c:pt>
                      <c:pt idx="878">
                        <c:v>19.004171999986283</c:v>
                      </c:pt>
                      <c:pt idx="879">
                        <c:v>19.060641000047326</c:v>
                      </c:pt>
                      <c:pt idx="880">
                        <c:v>19.078301000059582</c:v>
                      </c:pt>
                      <c:pt idx="881">
                        <c:v>19.138205999974161</c:v>
                      </c:pt>
                      <c:pt idx="882">
                        <c:v>19.146143999998458</c:v>
                      </c:pt>
                      <c:pt idx="883">
                        <c:v>19.198949999990873</c:v>
                      </c:pt>
                      <c:pt idx="884">
                        <c:v>19.215732999960892</c:v>
                      </c:pt>
                      <c:pt idx="885">
                        <c:v>19.280423999996856</c:v>
                      </c:pt>
                      <c:pt idx="886">
                        <c:v>19.285075000021607</c:v>
                      </c:pt>
                      <c:pt idx="887">
                        <c:v>19.338271999964491</c:v>
                      </c:pt>
                      <c:pt idx="888">
                        <c:v>19.341726999962702</c:v>
                      </c:pt>
                      <c:pt idx="889">
                        <c:v>19.426723000011407</c:v>
                      </c:pt>
                      <c:pt idx="890">
                        <c:v>19.477086000028066</c:v>
                      </c:pt>
                      <c:pt idx="891">
                        <c:v>19.484514000010677</c:v>
                      </c:pt>
                      <c:pt idx="892">
                        <c:v>19.54977499996312</c:v>
                      </c:pt>
                      <c:pt idx="893">
                        <c:v>19.622833000030369</c:v>
                      </c:pt>
                      <c:pt idx="894">
                        <c:v>19.698226999957114</c:v>
                      </c:pt>
                      <c:pt idx="895">
                        <c:v>19.758548000012524</c:v>
                      </c:pt>
                      <c:pt idx="896">
                        <c:v>19.764374000020325</c:v>
                      </c:pt>
                      <c:pt idx="897">
                        <c:v>19.894479000009596</c:v>
                      </c:pt>
                      <c:pt idx="898">
                        <c:v>19.906099000014365</c:v>
                      </c:pt>
                      <c:pt idx="899">
                        <c:v>19.953943999949843</c:v>
                      </c:pt>
                      <c:pt idx="900">
                        <c:v>19.974267999990843</c:v>
                      </c:pt>
                      <c:pt idx="901">
                        <c:v>20.033270000014454</c:v>
                      </c:pt>
                      <c:pt idx="902">
                        <c:v>20.044191000051796</c:v>
                      </c:pt>
                      <c:pt idx="903">
                        <c:v>20.112563999951817</c:v>
                      </c:pt>
                      <c:pt idx="904">
                        <c:v>20.240775999962352</c:v>
                      </c:pt>
                      <c:pt idx="905">
                        <c:v>20.248760999995284</c:v>
                      </c:pt>
                      <c:pt idx="906">
                        <c:v>20.312653000000864</c:v>
                      </c:pt>
                      <c:pt idx="907">
                        <c:v>20.376558999996632</c:v>
                      </c:pt>
                      <c:pt idx="908">
                        <c:v>20.389612999977544</c:v>
                      </c:pt>
                      <c:pt idx="909">
                        <c:v>20.426218000007793</c:v>
                      </c:pt>
                      <c:pt idx="910">
                        <c:v>20.455977999954484</c:v>
                      </c:pt>
                      <c:pt idx="911">
                        <c:v>20.477411000058055</c:v>
                      </c:pt>
                      <c:pt idx="912">
                        <c:v>20.487330000032671</c:v>
                      </c:pt>
                      <c:pt idx="913">
                        <c:v>20.540605999995023</c:v>
                      </c:pt>
                      <c:pt idx="914">
                        <c:v>20.557864999980666</c:v>
                      </c:pt>
                      <c:pt idx="915">
                        <c:v>20.579106000019237</c:v>
                      </c:pt>
                      <c:pt idx="916">
                        <c:v>20.581728999968618</c:v>
                      </c:pt>
                      <c:pt idx="917">
                        <c:v>20.638386999955401</c:v>
                      </c:pt>
                      <c:pt idx="918">
                        <c:v>20.650130999973044</c:v>
                      </c:pt>
                      <c:pt idx="919">
                        <c:v>20.720130000030622</c:v>
                      </c:pt>
                      <c:pt idx="920">
                        <c:v>20.778270000009798</c:v>
                      </c:pt>
                      <c:pt idx="921">
                        <c:v>20.785678999964148</c:v>
                      </c:pt>
                      <c:pt idx="922">
                        <c:v>20.858347999979742</c:v>
                      </c:pt>
                      <c:pt idx="923">
                        <c:v>20.92739900003653</c:v>
                      </c:pt>
                      <c:pt idx="924">
                        <c:v>20.9918319999706</c:v>
                      </c:pt>
                      <c:pt idx="925">
                        <c:v>21.057593000004999</c:v>
                      </c:pt>
                      <c:pt idx="926">
                        <c:v>21.061274999985471</c:v>
                      </c:pt>
                      <c:pt idx="927">
                        <c:v>21.135755999945104</c:v>
                      </c:pt>
                      <c:pt idx="928">
                        <c:v>21.264138999977149</c:v>
                      </c:pt>
                      <c:pt idx="929">
                        <c:v>21.345024000038393</c:v>
                      </c:pt>
                      <c:pt idx="930">
                        <c:v>21.539846000028774</c:v>
                      </c:pt>
                      <c:pt idx="931">
                        <c:v>21.669944999972358</c:v>
                      </c:pt>
                      <c:pt idx="932">
                        <c:v>21.688155999989249</c:v>
                      </c:pt>
                      <c:pt idx="933">
                        <c:v>21.797623999998905</c:v>
                      </c:pt>
                      <c:pt idx="934">
                        <c:v>21.819071999983862</c:v>
                      </c:pt>
                      <c:pt idx="935">
                        <c:v>21.837855000048876</c:v>
                      </c:pt>
                      <c:pt idx="936">
                        <c:v>21.856757999979891</c:v>
                      </c:pt>
                      <c:pt idx="937">
                        <c:v>21.877560000051744</c:v>
                      </c:pt>
                      <c:pt idx="938">
                        <c:v>21.901154999970458</c:v>
                      </c:pt>
                      <c:pt idx="939">
                        <c:v>21.919161999947391</c:v>
                      </c:pt>
                      <c:pt idx="940">
                        <c:v>21.977858999976888</c:v>
                      </c:pt>
                      <c:pt idx="941">
                        <c:v>21.997864000033587</c:v>
                      </c:pt>
                      <c:pt idx="942">
                        <c:v>22.021810999955051</c:v>
                      </c:pt>
                      <c:pt idx="943">
                        <c:v>22.084292000043206</c:v>
                      </c:pt>
                      <c:pt idx="944">
                        <c:v>22.137717999983579</c:v>
                      </c:pt>
                      <c:pt idx="945">
                        <c:v>22.207644999958575</c:v>
                      </c:pt>
                      <c:pt idx="946">
                        <c:v>22.228203000035137</c:v>
                      </c:pt>
                      <c:pt idx="947">
                        <c:v>22.565714000025764</c:v>
                      </c:pt>
                      <c:pt idx="948">
                        <c:v>22.620762999984436</c:v>
                      </c:pt>
                      <c:pt idx="949">
                        <c:v>22.64454799995292</c:v>
                      </c:pt>
                      <c:pt idx="950">
                        <c:v>22.762974999961443</c:v>
                      </c:pt>
                      <c:pt idx="951">
                        <c:v>22.805012000026181</c:v>
                      </c:pt>
                      <c:pt idx="952">
                        <c:v>22.833064000005834</c:v>
                      </c:pt>
                      <c:pt idx="953">
                        <c:v>22.879277999978513</c:v>
                      </c:pt>
                      <c:pt idx="954">
                        <c:v>22.909979999996722</c:v>
                      </c:pt>
                      <c:pt idx="955">
                        <c:v>22.927427000016905</c:v>
                      </c:pt>
                      <c:pt idx="956">
                        <c:v>22.946603000047617</c:v>
                      </c:pt>
                      <c:pt idx="957">
                        <c:v>22.969708999968134</c:v>
                      </c:pt>
                      <c:pt idx="958">
                        <c:v>23.017825999995694</c:v>
                      </c:pt>
                      <c:pt idx="959">
                        <c:v>23.038371999980882</c:v>
                      </c:pt>
                      <c:pt idx="960">
                        <c:v>23.05620800005272</c:v>
                      </c:pt>
                      <c:pt idx="961">
                        <c:v>23.085990000050515</c:v>
                      </c:pt>
                      <c:pt idx="962">
                        <c:v>23.107086000032723</c:v>
                      </c:pt>
                      <c:pt idx="963">
                        <c:v>23.1420559999533</c:v>
                      </c:pt>
                      <c:pt idx="964">
                        <c:v>23.150542999967001</c:v>
                      </c:pt>
                      <c:pt idx="965">
                        <c:v>23.173085000016727</c:v>
                      </c:pt>
                      <c:pt idx="966">
                        <c:v>23.190690999967046</c:v>
                      </c:pt>
                      <c:pt idx="967">
                        <c:v>23.20886699995026</c:v>
                      </c:pt>
                      <c:pt idx="968">
                        <c:v>23.226861999952234</c:v>
                      </c:pt>
                      <c:pt idx="969">
                        <c:v>23.256098999991082</c:v>
                      </c:pt>
                      <c:pt idx="970">
                        <c:v>23.276680000009947</c:v>
                      </c:pt>
                      <c:pt idx="971">
                        <c:v>23.304895999957807</c:v>
                      </c:pt>
                      <c:pt idx="972">
                        <c:v>23.335131000028923</c:v>
                      </c:pt>
                      <c:pt idx="973">
                        <c:v>23.353597000008449</c:v>
                      </c:pt>
                      <c:pt idx="974">
                        <c:v>23.372410999960266</c:v>
                      </c:pt>
                      <c:pt idx="975">
                        <c:v>23.390097999945283</c:v>
                      </c:pt>
                      <c:pt idx="976">
                        <c:v>23.413437000010163</c:v>
                      </c:pt>
                      <c:pt idx="977">
                        <c:v>23.439482999965549</c:v>
                      </c:pt>
                      <c:pt idx="978">
                        <c:v>23.461100999964401</c:v>
                      </c:pt>
                      <c:pt idx="979">
                        <c:v>23.477679000003263</c:v>
                      </c:pt>
                      <c:pt idx="980">
                        <c:v>23.494784999988042</c:v>
                      </c:pt>
                      <c:pt idx="981">
                        <c:v>23.514047999982722</c:v>
                      </c:pt>
                      <c:pt idx="982">
                        <c:v>23.524028999963775</c:v>
                      </c:pt>
                      <c:pt idx="983">
                        <c:v>23.558399999979883</c:v>
                      </c:pt>
                      <c:pt idx="984">
                        <c:v>23.571070999954827</c:v>
                      </c:pt>
                      <c:pt idx="985">
                        <c:v>23.598748999997042</c:v>
                      </c:pt>
                      <c:pt idx="986">
                        <c:v>23.621198000037111</c:v>
                      </c:pt>
                      <c:pt idx="987">
                        <c:v>23.639794999966398</c:v>
                      </c:pt>
                      <c:pt idx="988">
                        <c:v>23.655273000011221</c:v>
                      </c:pt>
                      <c:pt idx="989">
                        <c:v>23.676652000052854</c:v>
                      </c:pt>
                      <c:pt idx="990">
                        <c:v>23.697388999979012</c:v>
                      </c:pt>
                      <c:pt idx="991">
                        <c:v>23.719962000031956</c:v>
                      </c:pt>
                      <c:pt idx="992">
                        <c:v>23.74033399997279</c:v>
                      </c:pt>
                      <c:pt idx="993">
                        <c:v>23.760005000047386</c:v>
                      </c:pt>
                      <c:pt idx="994">
                        <c:v>23.781294999993406</c:v>
                      </c:pt>
                      <c:pt idx="995">
                        <c:v>23.796928999945521</c:v>
                      </c:pt>
                      <c:pt idx="996">
                        <c:v>23.8185260000173</c:v>
                      </c:pt>
                      <c:pt idx="997">
                        <c:v>23.837350000045262</c:v>
                      </c:pt>
                      <c:pt idx="998">
                        <c:v>23.859599999967031</c:v>
                      </c:pt>
                      <c:pt idx="999">
                        <c:v>23.873235999955796</c:v>
                      </c:pt>
                      <c:pt idx="1000">
                        <c:v>23.898435999988578</c:v>
                      </c:pt>
                      <c:pt idx="1001">
                        <c:v>23.919511000043713</c:v>
                      </c:pt>
                      <c:pt idx="1002">
                        <c:v>23.939341000048444</c:v>
                      </c:pt>
                      <c:pt idx="1003">
                        <c:v>23.957135000033304</c:v>
                      </c:pt>
                      <c:pt idx="1004">
                        <c:v>23.97776200005319</c:v>
                      </c:pt>
                      <c:pt idx="1005">
                        <c:v>23.99878699996043</c:v>
                      </c:pt>
                      <c:pt idx="1006">
                        <c:v>24.018016000045463</c:v>
                      </c:pt>
                      <c:pt idx="1007">
                        <c:v>24.037609999999404</c:v>
                      </c:pt>
                      <c:pt idx="1008">
                        <c:v>24.053442999953404</c:v>
                      </c:pt>
                      <c:pt idx="1009">
                        <c:v>24.078549999976531</c:v>
                      </c:pt>
                      <c:pt idx="1010">
                        <c:v>24.09851499996148</c:v>
                      </c:pt>
                      <c:pt idx="1011">
                        <c:v>24.119320999947377</c:v>
                      </c:pt>
                      <c:pt idx="1012">
                        <c:v>24.128544999985024</c:v>
                      </c:pt>
                      <c:pt idx="1013">
                        <c:v>24.159022000036202</c:v>
                      </c:pt>
                      <c:pt idx="1014">
                        <c:v>24.18057399999816</c:v>
                      </c:pt>
                      <c:pt idx="1015">
                        <c:v>24.201141000026837</c:v>
                      </c:pt>
                      <c:pt idx="1016">
                        <c:v>24.220439000055194</c:v>
                      </c:pt>
                      <c:pt idx="1017">
                        <c:v>24.23891299997922</c:v>
                      </c:pt>
                      <c:pt idx="1018">
                        <c:v>24.254562000045553</c:v>
                      </c:pt>
                      <c:pt idx="1019">
                        <c:v>24.279747999971732</c:v>
                      </c:pt>
                      <c:pt idx="1020">
                        <c:v>24.299044999992475</c:v>
                      </c:pt>
                      <c:pt idx="1021">
                        <c:v>24.320054000010714</c:v>
                      </c:pt>
                      <c:pt idx="1022">
                        <c:v>24.340627999976277</c:v>
                      </c:pt>
                      <c:pt idx="1023">
                        <c:v>24.36161100002937</c:v>
                      </c:pt>
                      <c:pt idx="1024">
                        <c:v>24.38167000003159</c:v>
                      </c:pt>
                      <c:pt idx="1025">
                        <c:v>24.395274000009522</c:v>
                      </c:pt>
                      <c:pt idx="1026">
                        <c:v>24.416249000001699</c:v>
                      </c:pt>
                      <c:pt idx="1027">
                        <c:v>24.436786000034772</c:v>
                      </c:pt>
                      <c:pt idx="1028">
                        <c:v>24.460349999950267</c:v>
                      </c:pt>
                      <c:pt idx="1029">
                        <c:v>24.481169000035152</c:v>
                      </c:pt>
                      <c:pt idx="1030">
                        <c:v>24.498374999966472</c:v>
                      </c:pt>
                      <c:pt idx="1031">
                        <c:v>24.515399000025354</c:v>
                      </c:pt>
                      <c:pt idx="1032">
                        <c:v>24.536852000048384</c:v>
                      </c:pt>
                      <c:pt idx="1033">
                        <c:v>24.559096000040881</c:v>
                      </c:pt>
                      <c:pt idx="1034">
                        <c:v>24.580848000012338</c:v>
                      </c:pt>
                      <c:pt idx="1035">
                        <c:v>24.59741699998267</c:v>
                      </c:pt>
                      <c:pt idx="1036">
                        <c:v>24.61650899995584</c:v>
                      </c:pt>
                      <c:pt idx="1037">
                        <c:v>24.640440999995917</c:v>
                      </c:pt>
                      <c:pt idx="1038">
                        <c:v>24.657232000026852</c:v>
                      </c:pt>
                      <c:pt idx="1039">
                        <c:v>24.678910000016913</c:v>
                      </c:pt>
                      <c:pt idx="1040">
                        <c:v>24.699159999960102</c:v>
                      </c:pt>
                      <c:pt idx="1041">
                        <c:v>24.719838000019081</c:v>
                      </c:pt>
                      <c:pt idx="1042">
                        <c:v>24.731899000005797</c:v>
                      </c:pt>
                      <c:pt idx="1043">
                        <c:v>24.757472999976017</c:v>
                      </c:pt>
                      <c:pt idx="1044">
                        <c:v>24.773432999965735</c:v>
                      </c:pt>
                      <c:pt idx="1045">
                        <c:v>24.792139000026509</c:v>
                      </c:pt>
                      <c:pt idx="1046">
                        <c:v>24.820835000020452</c:v>
                      </c:pt>
                      <c:pt idx="1047">
                        <c:v>24.838818000047468</c:v>
                      </c:pt>
                      <c:pt idx="1048">
                        <c:v>24.858812000020407</c:v>
                      </c:pt>
                      <c:pt idx="1049">
                        <c:v>24.877723000012338</c:v>
                      </c:pt>
                      <c:pt idx="1050">
                        <c:v>24.897395999985747</c:v>
                      </c:pt>
                      <c:pt idx="1051">
                        <c:v>24.917826000018977</c:v>
                      </c:pt>
                      <c:pt idx="1052">
                        <c:v>24.937768999952823</c:v>
                      </c:pt>
                      <c:pt idx="1053">
                        <c:v>24.958321999991313</c:v>
                      </c:pt>
                      <c:pt idx="1054">
                        <c:v>24.980337999993935</c:v>
                      </c:pt>
                      <c:pt idx="1055">
                        <c:v>24.998389999964274</c:v>
                      </c:pt>
                      <c:pt idx="1056">
                        <c:v>25.019504999974743</c:v>
                      </c:pt>
                      <c:pt idx="1057">
                        <c:v>25.03827200003434</c:v>
                      </c:pt>
                      <c:pt idx="1058">
                        <c:v>25.059668999980204</c:v>
                      </c:pt>
                      <c:pt idx="1059">
                        <c:v>25.064132999978028</c:v>
                      </c:pt>
                      <c:pt idx="1060">
                        <c:v>25.102131000021473</c:v>
                      </c:pt>
                      <c:pt idx="1061">
                        <c:v>25.116849999991246</c:v>
                      </c:pt>
                      <c:pt idx="1062">
                        <c:v>25.138741999980994</c:v>
                      </c:pt>
                      <c:pt idx="1063">
                        <c:v>25.159908000030555</c:v>
                      </c:pt>
                      <c:pt idx="1064">
                        <c:v>25.179670999990776</c:v>
                      </c:pt>
                      <c:pt idx="1065">
                        <c:v>25.199343999964185</c:v>
                      </c:pt>
                      <c:pt idx="1066">
                        <c:v>25.214797000051476</c:v>
                      </c:pt>
                      <c:pt idx="1067">
                        <c:v>25.235064000007696</c:v>
                      </c:pt>
                      <c:pt idx="1068">
                        <c:v>25.26001600001473</c:v>
                      </c:pt>
                      <c:pt idx="1069">
                        <c:v>25.278132000006735</c:v>
                      </c:pt>
                      <c:pt idx="1070">
                        <c:v>25.300953999976628</c:v>
                      </c:pt>
                      <c:pt idx="1071">
                        <c:v>25.317077000043355</c:v>
                      </c:pt>
                      <c:pt idx="1072">
                        <c:v>25.335580999962986</c:v>
                      </c:pt>
                      <c:pt idx="1073">
                        <c:v>25.35561400000006</c:v>
                      </c:pt>
                      <c:pt idx="1074">
                        <c:v>25.380937000038102</c:v>
                      </c:pt>
                      <c:pt idx="1075">
                        <c:v>25.400464999955148</c:v>
                      </c:pt>
                      <c:pt idx="1076">
                        <c:v>25.418337999959476</c:v>
                      </c:pt>
                      <c:pt idx="1077">
                        <c:v>25.436929999967106</c:v>
                      </c:pt>
                      <c:pt idx="1078">
                        <c:v>25.460253000026569</c:v>
                      </c:pt>
                      <c:pt idx="1079">
                        <c:v>25.47241699998267</c:v>
                      </c:pt>
                      <c:pt idx="1080">
                        <c:v>25.496810000040568</c:v>
                      </c:pt>
                      <c:pt idx="1081">
                        <c:v>25.517419000039808</c:v>
                      </c:pt>
                      <c:pt idx="1082">
                        <c:v>25.538349000038579</c:v>
                      </c:pt>
                      <c:pt idx="1083">
                        <c:v>25.556418000021949</c:v>
                      </c:pt>
                      <c:pt idx="1084">
                        <c:v>25.577581000048667</c:v>
                      </c:pt>
                      <c:pt idx="1085">
                        <c:v>25.596664999960922</c:v>
                      </c:pt>
                      <c:pt idx="1086">
                        <c:v>25.620589999947697</c:v>
                      </c:pt>
                      <c:pt idx="1087">
                        <c:v>25.637141000013798</c:v>
                      </c:pt>
                      <c:pt idx="1088">
                        <c:v>25.658338999957778</c:v>
                      </c:pt>
                      <c:pt idx="1089">
                        <c:v>25.677109000040218</c:v>
                      </c:pt>
                      <c:pt idx="1090">
                        <c:v>25.697991000022739</c:v>
                      </c:pt>
                      <c:pt idx="1091">
                        <c:v>25.712443000054918</c:v>
                      </c:pt>
                      <c:pt idx="1092">
                        <c:v>25.738242999999784</c:v>
                      </c:pt>
                      <c:pt idx="1093">
                        <c:v>25.758073000004515</c:v>
                      </c:pt>
                      <c:pt idx="1094">
                        <c:v>25.779014999978244</c:v>
                      </c:pt>
                      <c:pt idx="1095">
                        <c:v>25.797659000032581</c:v>
                      </c:pt>
                      <c:pt idx="1096">
                        <c:v>25.817883000010625</c:v>
                      </c:pt>
                      <c:pt idx="1097">
                        <c:v>25.841036000056192</c:v>
                      </c:pt>
                      <c:pt idx="1098">
                        <c:v>25.858271999983117</c:v>
                      </c:pt>
                      <c:pt idx="1099">
                        <c:v>25.878683999995701</c:v>
                      </c:pt>
                      <c:pt idx="1100">
                        <c:v>25.900817999965511</c:v>
                      </c:pt>
                      <c:pt idx="1101">
                        <c:v>25.919871999998577</c:v>
                      </c:pt>
                      <c:pt idx="1102">
                        <c:v>25.940854000044055</c:v>
                      </c:pt>
                      <c:pt idx="1103">
                        <c:v>25.960637000040151</c:v>
                      </c:pt>
                      <c:pt idx="1104">
                        <c:v>25.98093499999959</c:v>
                      </c:pt>
                      <c:pt idx="1105">
                        <c:v>25.998953000060283</c:v>
                      </c:pt>
                      <c:pt idx="1106">
                        <c:v>26.019773000036366</c:v>
                      </c:pt>
                      <c:pt idx="1107">
                        <c:v>26.029207000043243</c:v>
                      </c:pt>
                      <c:pt idx="1108">
                        <c:v>26.060453000012785</c:v>
                      </c:pt>
                      <c:pt idx="1109">
                        <c:v>26.080721999984235</c:v>
                      </c:pt>
                      <c:pt idx="1110">
                        <c:v>26.100028999964707</c:v>
                      </c:pt>
                      <c:pt idx="1111">
                        <c:v>26.120580999995582</c:v>
                      </c:pt>
                      <c:pt idx="1112">
                        <c:v>26.134785000002012</c:v>
                      </c:pt>
                      <c:pt idx="1113">
                        <c:v>26.157389000058174</c:v>
                      </c:pt>
                      <c:pt idx="1114">
                        <c:v>26.175535000045784</c:v>
                      </c:pt>
                      <c:pt idx="1115">
                        <c:v>26.19684300001245</c:v>
                      </c:pt>
                      <c:pt idx="1116">
                        <c:v>26.220937000005506</c:v>
                      </c:pt>
                      <c:pt idx="1117">
                        <c:v>26.240861000027508</c:v>
                      </c:pt>
                      <c:pt idx="1118">
                        <c:v>26.257728000055067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Calculation!$AF$2:$AF$1771</c15:sqref>
                        </c15:formulaRef>
                      </c:ext>
                    </c:extLst>
                    <c:numCache>
                      <c:formatCode>General</c:formatCode>
                      <c:ptCount val="177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0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</c:v>
                      </c:pt>
                      <c:pt idx="892">
                        <c:v>0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0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E01D-4CCD-A4C2-019A7266AA8F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v>Integral 1</c:v>
                </c:tx>
                <c:spPr>
                  <a:ln w="19050">
                    <a:noFill/>
                  </a:ln>
                </c:spPr>
                <c:marker>
                  <c:symbol val="circle"/>
                  <c:size val="3"/>
                  <c:spPr>
                    <a:solidFill>
                      <a:schemeClr val="accent1"/>
                    </a:solidFill>
                    <a:ln>
                      <a:solidFill>
                        <a:schemeClr val="accent1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Calculation!$B$2:$B$1771</c15:sqref>
                        </c15:formulaRef>
                      </c:ext>
                    </c:extLst>
                    <c:numCache>
                      <c:formatCode>General</c:formatCode>
                      <c:ptCount val="1770"/>
                      <c:pt idx="0">
                        <c:v>0</c:v>
                      </c:pt>
                      <c:pt idx="1">
                        <c:v>1.9563999958336353E-2</c:v>
                      </c:pt>
                      <c:pt idx="2">
                        <c:v>3.6159000010229647E-2</c:v>
                      </c:pt>
                      <c:pt idx="3">
                        <c:v>5.6963999988511205E-2</c:v>
                      </c:pt>
                      <c:pt idx="4">
                        <c:v>8.1719000008888543E-2</c:v>
                      </c:pt>
                      <c:pt idx="5">
                        <c:v>9.5315000042319298E-2</c:v>
                      </c:pt>
                      <c:pt idx="6">
                        <c:v>0.11652799998410046</c:v>
                      </c:pt>
                      <c:pt idx="7">
                        <c:v>0.13519900001119822</c:v>
                      </c:pt>
                      <c:pt idx="8">
                        <c:v>0.16087699995841831</c:v>
                      </c:pt>
                      <c:pt idx="9">
                        <c:v>0.18141700001433492</c:v>
                      </c:pt>
                      <c:pt idx="10">
                        <c:v>0.20019400003366172</c:v>
                      </c:pt>
                      <c:pt idx="11">
                        <c:v>0.21545300004072487</c:v>
                      </c:pt>
                      <c:pt idx="12">
                        <c:v>0.23079199995845556</c:v>
                      </c:pt>
                      <c:pt idx="13">
                        <c:v>0.2609230000525713</c:v>
                      </c:pt>
                      <c:pt idx="14">
                        <c:v>0.27603299997281283</c:v>
                      </c:pt>
                      <c:pt idx="15">
                        <c:v>0.3010329999960959</c:v>
                      </c:pt>
                      <c:pt idx="16">
                        <c:v>0.31972799997311085</c:v>
                      </c:pt>
                      <c:pt idx="17">
                        <c:v>0.33597799995914102</c:v>
                      </c:pt>
                      <c:pt idx="18">
                        <c:v>0.35759000002872199</c:v>
                      </c:pt>
                      <c:pt idx="19">
                        <c:v>0.37765299994498491</c:v>
                      </c:pt>
                      <c:pt idx="20">
                        <c:v>0.39710800000466406</c:v>
                      </c:pt>
                      <c:pt idx="21">
                        <c:v>0.41665599995758384</c:v>
                      </c:pt>
                      <c:pt idx="22">
                        <c:v>0.43804300006013364</c:v>
                      </c:pt>
                      <c:pt idx="23">
                        <c:v>0.45675699994899333</c:v>
                      </c:pt>
                      <c:pt idx="24">
                        <c:v>0.47970499994698912</c:v>
                      </c:pt>
                      <c:pt idx="25">
                        <c:v>0.49705999996513128</c:v>
                      </c:pt>
                      <c:pt idx="26">
                        <c:v>0.51856400002725422</c:v>
                      </c:pt>
                      <c:pt idx="27">
                        <c:v>0.54057900002226233</c:v>
                      </c:pt>
                      <c:pt idx="28">
                        <c:v>0.55734399997163564</c:v>
                      </c:pt>
                      <c:pt idx="29">
                        <c:v>0.57929699996020645</c:v>
                      </c:pt>
                      <c:pt idx="30">
                        <c:v>0.59977099997922778</c:v>
                      </c:pt>
                      <c:pt idx="31">
                        <c:v>0.61553199996706098</c:v>
                      </c:pt>
                      <c:pt idx="32">
                        <c:v>0.63737200002651662</c:v>
                      </c:pt>
                      <c:pt idx="33">
                        <c:v>0.65854900004342198</c:v>
                      </c:pt>
                      <c:pt idx="34">
                        <c:v>0.66760799998883158</c:v>
                      </c:pt>
                      <c:pt idx="35">
                        <c:v>0.70031900005415082</c:v>
                      </c:pt>
                      <c:pt idx="36">
                        <c:v>0.71870199998375028</c:v>
                      </c:pt>
                      <c:pt idx="37">
                        <c:v>0.73884600005112588</c:v>
                      </c:pt>
                      <c:pt idx="38">
                        <c:v>0.75902100000530481</c:v>
                      </c:pt>
                      <c:pt idx="39">
                        <c:v>0.77910100005101413</c:v>
                      </c:pt>
                      <c:pt idx="40">
                        <c:v>0.79993099998682737</c:v>
                      </c:pt>
                      <c:pt idx="41">
                        <c:v>0.81429600005503744</c:v>
                      </c:pt>
                      <c:pt idx="42">
                        <c:v>0.83908199996221811</c:v>
                      </c:pt>
                      <c:pt idx="43">
                        <c:v>0.85952599998563528</c:v>
                      </c:pt>
                      <c:pt idx="44">
                        <c:v>0.87445000000298023</c:v>
                      </c:pt>
                      <c:pt idx="45">
                        <c:v>0.89508699998259544</c:v>
                      </c:pt>
                      <c:pt idx="46">
                        <c:v>0.91429800004698336</c:v>
                      </c:pt>
                      <c:pt idx="47">
                        <c:v>0.94034800003282726</c:v>
                      </c:pt>
                      <c:pt idx="48">
                        <c:v>0.95808699994813651</c:v>
                      </c:pt>
                      <c:pt idx="49">
                        <c:v>0.97596299997530878</c:v>
                      </c:pt>
                      <c:pt idx="50">
                        <c:v>1.0003639999777079</c:v>
                      </c:pt>
                      <c:pt idx="51">
                        <c:v>1.0176780000329018</c:v>
                      </c:pt>
                      <c:pt idx="52">
                        <c:v>1.0400709999958053</c:v>
                      </c:pt>
                      <c:pt idx="53">
                        <c:v>1.059497999958694</c:v>
                      </c:pt>
                      <c:pt idx="54">
                        <c:v>1.0803300000261515</c:v>
                      </c:pt>
                      <c:pt idx="55">
                        <c:v>1.0980759999947622</c:v>
                      </c:pt>
                      <c:pt idx="56">
                        <c:v>1.1205570000456646</c:v>
                      </c:pt>
                      <c:pt idx="57">
                        <c:v>1.1408250000094995</c:v>
                      </c:pt>
                      <c:pt idx="58">
                        <c:v>1.1609559999778867</c:v>
                      </c:pt>
                      <c:pt idx="59">
                        <c:v>1.1773840000387281</c:v>
                      </c:pt>
                      <c:pt idx="60">
                        <c:v>1.200942000024952</c:v>
                      </c:pt>
                      <c:pt idx="61">
                        <c:v>1.2181420000270009</c:v>
                      </c:pt>
                      <c:pt idx="62">
                        <c:v>1.2382610000204295</c:v>
                      </c:pt>
                      <c:pt idx="63">
                        <c:v>1.2563780000200495</c:v>
                      </c:pt>
                      <c:pt idx="64">
                        <c:v>1.2730310000479221</c:v>
                      </c:pt>
                      <c:pt idx="65">
                        <c:v>1.3016999999526888</c:v>
                      </c:pt>
                      <c:pt idx="66">
                        <c:v>1.3172239999985322</c:v>
                      </c:pt>
                      <c:pt idx="67">
                        <c:v>1.3370959999738261</c:v>
                      </c:pt>
                      <c:pt idx="68">
                        <c:v>1.3570749999489635</c:v>
                      </c:pt>
                      <c:pt idx="69">
                        <c:v>1.3771339999511838</c:v>
                      </c:pt>
                      <c:pt idx="70">
                        <c:v>1.3982049999758601</c:v>
                      </c:pt>
                      <c:pt idx="71">
                        <c:v>1.4208349999971688</c:v>
                      </c:pt>
                      <c:pt idx="72">
                        <c:v>1.4375699999509379</c:v>
                      </c:pt>
                      <c:pt idx="73">
                        <c:v>1.4597910000011325</c:v>
                      </c:pt>
                      <c:pt idx="74">
                        <c:v>1.4777110000140965</c:v>
                      </c:pt>
                      <c:pt idx="75">
                        <c:v>1.49759299994912</c:v>
                      </c:pt>
                      <c:pt idx="76">
                        <c:v>1.5128290000138804</c:v>
                      </c:pt>
                      <c:pt idx="77">
                        <c:v>1.5384360000025481</c:v>
                      </c:pt>
                      <c:pt idx="78">
                        <c:v>1.5585229999851435</c:v>
                      </c:pt>
                      <c:pt idx="79">
                        <c:v>1.5794140000361949</c:v>
                      </c:pt>
                      <c:pt idx="80">
                        <c:v>1.5950850000372157</c:v>
                      </c:pt>
                      <c:pt idx="81">
                        <c:v>1.6198589999694377</c:v>
                      </c:pt>
                      <c:pt idx="82">
                        <c:v>1.6334839999908581</c:v>
                      </c:pt>
                      <c:pt idx="83">
                        <c:v>1.6539790000533685</c:v>
                      </c:pt>
                      <c:pt idx="84">
                        <c:v>1.6791039999807253</c:v>
                      </c:pt>
                      <c:pt idx="85">
                        <c:v>1.6941850000293925</c:v>
                      </c:pt>
                      <c:pt idx="86">
                        <c:v>1.7199150000233203</c:v>
                      </c:pt>
                      <c:pt idx="87">
                        <c:v>1.7348090000450611</c:v>
                      </c:pt>
                      <c:pt idx="88">
                        <c:v>1.7599459999473765</c:v>
                      </c:pt>
                      <c:pt idx="89">
                        <c:v>1.7692289999686182</c:v>
                      </c:pt>
                      <c:pt idx="90">
                        <c:v>1.8008499999996275</c:v>
                      </c:pt>
                      <c:pt idx="91">
                        <c:v>1.8199289999902248</c:v>
                      </c:pt>
                      <c:pt idx="92">
                        <c:v>1.8306630000006407</c:v>
                      </c:pt>
                      <c:pt idx="93">
                        <c:v>1.8550660000182688</c:v>
                      </c:pt>
                      <c:pt idx="94">
                        <c:v>1.8752830000594258</c:v>
                      </c:pt>
                      <c:pt idx="95">
                        <c:v>1.895213000010699</c:v>
                      </c:pt>
                      <c:pt idx="96">
                        <c:v>1.9197870000498369</c:v>
                      </c:pt>
                      <c:pt idx="97">
                        <c:v>1.9353180000325665</c:v>
                      </c:pt>
                      <c:pt idx="98">
                        <c:v>1.9613520000129938</c:v>
                      </c:pt>
                      <c:pt idx="99">
                        <c:v>1.9765840000472963</c:v>
                      </c:pt>
                      <c:pt idx="100">
                        <c:v>1.9987800000235438</c:v>
                      </c:pt>
                      <c:pt idx="101">
                        <c:v>2.0215359999565408</c:v>
                      </c:pt>
                      <c:pt idx="102">
                        <c:v>2.0409470000304282</c:v>
                      </c:pt>
                      <c:pt idx="103">
                        <c:v>2.0606449999613687</c:v>
                      </c:pt>
                      <c:pt idx="104">
                        <c:v>2.0784840000560507</c:v>
                      </c:pt>
                      <c:pt idx="105">
                        <c:v>2.0982830000575632</c:v>
                      </c:pt>
                      <c:pt idx="106">
                        <c:v>2.1169859999790788</c:v>
                      </c:pt>
                      <c:pt idx="107">
                        <c:v>2.1398549999576062</c:v>
                      </c:pt>
                      <c:pt idx="108">
                        <c:v>2.1563150000292808</c:v>
                      </c:pt>
                      <c:pt idx="109">
                        <c:v>2.1768330000340939</c:v>
                      </c:pt>
                      <c:pt idx="110">
                        <c:v>2.1938620000146329</c:v>
                      </c:pt>
                      <c:pt idx="111">
                        <c:v>2.217049999977462</c:v>
                      </c:pt>
                      <c:pt idx="112">
                        <c:v>2.2374840000411496</c:v>
                      </c:pt>
                      <c:pt idx="113">
                        <c:v>2.2536959999706596</c:v>
                      </c:pt>
                      <c:pt idx="114">
                        <c:v>2.2817140000406653</c:v>
                      </c:pt>
                      <c:pt idx="115">
                        <c:v>2.2981060000602156</c:v>
                      </c:pt>
                      <c:pt idx="116">
                        <c:v>2.3176270000403747</c:v>
                      </c:pt>
                      <c:pt idx="117">
                        <c:v>2.3403809999581426</c:v>
                      </c:pt>
                      <c:pt idx="118">
                        <c:v>2.3574260000605136</c:v>
                      </c:pt>
                      <c:pt idx="119">
                        <c:v>2.3779189999913797</c:v>
                      </c:pt>
                      <c:pt idx="120">
                        <c:v>2.3985589999938384</c:v>
                      </c:pt>
                      <c:pt idx="121">
                        <c:v>2.4186729999491945</c:v>
                      </c:pt>
                      <c:pt idx="122">
                        <c:v>2.4433170000556856</c:v>
                      </c:pt>
                      <c:pt idx="123">
                        <c:v>2.4601069999625906</c:v>
                      </c:pt>
                      <c:pt idx="124">
                        <c:v>2.4782869999762625</c:v>
                      </c:pt>
                      <c:pt idx="125">
                        <c:v>2.499824000056833</c:v>
                      </c:pt>
                      <c:pt idx="126">
                        <c:v>2.5134049999760464</c:v>
                      </c:pt>
                      <c:pt idx="127">
                        <c:v>2.5388850000454113</c:v>
                      </c:pt>
                      <c:pt idx="128">
                        <c:v>2.554041999974288</c:v>
                      </c:pt>
                      <c:pt idx="129">
                        <c:v>2.5800919999601319</c:v>
                      </c:pt>
                      <c:pt idx="130">
                        <c:v>2.6000139999669045</c:v>
                      </c:pt>
                      <c:pt idx="131">
                        <c:v>2.6149969999678433</c:v>
                      </c:pt>
                      <c:pt idx="132">
                        <c:v>2.6399939999682829</c:v>
                      </c:pt>
                      <c:pt idx="133">
                        <c:v>2.6505810000235215</c:v>
                      </c:pt>
                      <c:pt idx="134">
                        <c:v>2.6801719999639317</c:v>
                      </c:pt>
                      <c:pt idx="135">
                        <c:v>2.6892350000562146</c:v>
                      </c:pt>
                      <c:pt idx="136">
                        <c:v>2.7199760000221431</c:v>
                      </c:pt>
                      <c:pt idx="137">
                        <c:v>2.7399689999874681</c:v>
                      </c:pt>
                      <c:pt idx="138">
                        <c:v>2.7497059999732301</c:v>
                      </c:pt>
                      <c:pt idx="139">
                        <c:v>2.7756199999712408</c:v>
                      </c:pt>
                      <c:pt idx="140">
                        <c:v>2.7916589999804273</c:v>
                      </c:pt>
                      <c:pt idx="141">
                        <c:v>2.8166660000570118</c:v>
                      </c:pt>
                      <c:pt idx="142">
                        <c:v>2.8356640000129119</c:v>
                      </c:pt>
                      <c:pt idx="143">
                        <c:v>2.8554289999883622</c:v>
                      </c:pt>
                      <c:pt idx="144">
                        <c:v>2.8780519999563694</c:v>
                      </c:pt>
                      <c:pt idx="145">
                        <c:v>2.8957399999490008</c:v>
                      </c:pt>
                      <c:pt idx="146">
                        <c:v>2.9175410000607371</c:v>
                      </c:pt>
                      <c:pt idx="147">
                        <c:v>2.9359229999827221</c:v>
                      </c:pt>
                      <c:pt idx="148">
                        <c:v>2.9560419999761507</c:v>
                      </c:pt>
                      <c:pt idx="149">
                        <c:v>2.9769930000184104</c:v>
                      </c:pt>
                      <c:pt idx="150">
                        <c:v>2.9972680000355467</c:v>
                      </c:pt>
                      <c:pt idx="151">
                        <c:v>3.0124549999600276</c:v>
                      </c:pt>
                      <c:pt idx="152">
                        <c:v>3.0366609999909997</c:v>
                      </c:pt>
                      <c:pt idx="153">
                        <c:v>3.0607030000537634</c:v>
                      </c:pt>
                      <c:pt idx="154">
                        <c:v>3.081607999978587</c:v>
                      </c:pt>
                      <c:pt idx="155">
                        <c:v>3.096817999961786</c:v>
                      </c:pt>
                      <c:pt idx="156">
                        <c:v>3.1123780000489205</c:v>
                      </c:pt>
                      <c:pt idx="157">
                        <c:v>3.1377489999867976</c:v>
                      </c:pt>
                      <c:pt idx="158">
                        <c:v>3.1620119999861345</c:v>
                      </c:pt>
                      <c:pt idx="159">
                        <c:v>3.1787160000531003</c:v>
                      </c:pt>
                      <c:pt idx="160">
                        <c:v>3.1976929999655113</c:v>
                      </c:pt>
                      <c:pt idx="161">
                        <c:v>3.217534999945201</c:v>
                      </c:pt>
                      <c:pt idx="162">
                        <c:v>3.2402080000611022</c:v>
                      </c:pt>
                      <c:pt idx="163">
                        <c:v>3.2590730000520125</c:v>
                      </c:pt>
                      <c:pt idx="164">
                        <c:v>3.2737450000131503</c:v>
                      </c:pt>
                      <c:pt idx="165">
                        <c:v>3.298462999984622</c:v>
                      </c:pt>
                      <c:pt idx="166">
                        <c:v>3.3203539999667555</c:v>
                      </c:pt>
                      <c:pt idx="167">
                        <c:v>3.3330629999982193</c:v>
                      </c:pt>
                      <c:pt idx="168">
                        <c:v>3.3590489999623969</c:v>
                      </c:pt>
                      <c:pt idx="169">
                        <c:v>3.3684509999584407</c:v>
                      </c:pt>
                      <c:pt idx="170">
                        <c:v>3.3989389999769628</c:v>
                      </c:pt>
                      <c:pt idx="171">
                        <c:v>3.4189079999923706</c:v>
                      </c:pt>
                      <c:pt idx="172">
                        <c:v>3.4370099999941885</c:v>
                      </c:pt>
                      <c:pt idx="173">
                        <c:v>3.4592669999692589</c:v>
                      </c:pt>
                      <c:pt idx="174">
                        <c:v>3.4738849999848753</c:v>
                      </c:pt>
                      <c:pt idx="175">
                        <c:v>3.4990659999893978</c:v>
                      </c:pt>
                      <c:pt idx="176">
                        <c:v>3.5199540000176057</c:v>
                      </c:pt>
                      <c:pt idx="177">
                        <c:v>3.5358130000531673</c:v>
                      </c:pt>
                      <c:pt idx="178">
                        <c:v>3.560689999954775</c:v>
                      </c:pt>
                      <c:pt idx="179">
                        <c:v>3.579937000060454</c:v>
                      </c:pt>
                      <c:pt idx="180">
                        <c:v>3.5947300000116229</c:v>
                      </c:pt>
                      <c:pt idx="181">
                        <c:v>3.6156620000256225</c:v>
                      </c:pt>
                      <c:pt idx="182">
                        <c:v>3.6407449999824166</c:v>
                      </c:pt>
                      <c:pt idx="183">
                        <c:v>3.6617049999767914</c:v>
                      </c:pt>
                      <c:pt idx="184">
                        <c:v>3.6759389999788254</c:v>
                      </c:pt>
                      <c:pt idx="185">
                        <c:v>3.7003740000072867</c:v>
                      </c:pt>
                      <c:pt idx="186">
                        <c:v>3.7108030000235885</c:v>
                      </c:pt>
                      <c:pt idx="187">
                        <c:v>3.7396650000009686</c:v>
                      </c:pt>
                      <c:pt idx="188">
                        <c:v>3.7608539999928325</c:v>
                      </c:pt>
                      <c:pt idx="189">
                        <c:v>3.7809330000309274</c:v>
                      </c:pt>
                      <c:pt idx="190">
                        <c:v>3.7928100000135601</c:v>
                      </c:pt>
                      <c:pt idx="191">
                        <c:v>3.816380999982357</c:v>
                      </c:pt>
                      <c:pt idx="192">
                        <c:v>3.8316750000230968</c:v>
                      </c:pt>
                      <c:pt idx="193">
                        <c:v>3.8584699999773875</c:v>
                      </c:pt>
                      <c:pt idx="194">
                        <c:v>3.8765310000162572</c:v>
                      </c:pt>
                      <c:pt idx="195">
                        <c:v>3.9011620000237599</c:v>
                      </c:pt>
                      <c:pt idx="196">
                        <c:v>3.9168259999714792</c:v>
                      </c:pt>
                      <c:pt idx="197">
                        <c:v>3.9338310000021011</c:v>
                      </c:pt>
                      <c:pt idx="198">
                        <c:v>3.9567779999924824</c:v>
                      </c:pt>
                      <c:pt idx="199">
                        <c:v>3.9779159999452531</c:v>
                      </c:pt>
                      <c:pt idx="200">
                        <c:v>3.9979149999562651</c:v>
                      </c:pt>
                      <c:pt idx="201">
                        <c:v>4.0167750000255182</c:v>
                      </c:pt>
                      <c:pt idx="202">
                        <c:v>4.0324310000287369</c:v>
                      </c:pt>
                      <c:pt idx="203">
                        <c:v>4.0609699999913573</c:v>
                      </c:pt>
                      <c:pt idx="204">
                        <c:v>4.0788310000207275</c:v>
                      </c:pt>
                      <c:pt idx="205">
                        <c:v>4.0982830000575632</c:v>
                      </c:pt>
                      <c:pt idx="206">
                        <c:v>4.117435000021942</c:v>
                      </c:pt>
                      <c:pt idx="207">
                        <c:v>4.1376389999641106</c:v>
                      </c:pt>
                      <c:pt idx="208">
                        <c:v>4.1609389999648556</c:v>
                      </c:pt>
                      <c:pt idx="209">
                        <c:v>4.1806189999915659</c:v>
                      </c:pt>
                      <c:pt idx="210">
                        <c:v>4.1918849999783561</c:v>
                      </c:pt>
                      <c:pt idx="211">
                        <c:v>4.2195150000043213</c:v>
                      </c:pt>
                      <c:pt idx="212">
                        <c:v>4.2387109999544919</c:v>
                      </c:pt>
                      <c:pt idx="213">
                        <c:v>4.2538530000019819</c:v>
                      </c:pt>
                      <c:pt idx="214">
                        <c:v>4.2799090000335127</c:v>
                      </c:pt>
                      <c:pt idx="215">
                        <c:v>4.3002130000386387</c:v>
                      </c:pt>
                      <c:pt idx="216">
                        <c:v>4.3188670000527054</c:v>
                      </c:pt>
                      <c:pt idx="217">
                        <c:v>4.3393990000477061</c:v>
                      </c:pt>
                      <c:pt idx="218">
                        <c:v>4.3597229999722913</c:v>
                      </c:pt>
                      <c:pt idx="219">
                        <c:v>4.3796350000193343</c:v>
                      </c:pt>
                      <c:pt idx="220">
                        <c:v>4.4017689999891445</c:v>
                      </c:pt>
                      <c:pt idx="221">
                        <c:v>4.4201459999894723</c:v>
                      </c:pt>
                      <c:pt idx="222">
                        <c:v>4.4409740000264719</c:v>
                      </c:pt>
                      <c:pt idx="223">
                        <c:v>4.4558569999644533</c:v>
                      </c:pt>
                      <c:pt idx="224">
                        <c:v>4.4798370000207797</c:v>
                      </c:pt>
                      <c:pt idx="225">
                        <c:v>4.4971849999856204</c:v>
                      </c:pt>
                      <c:pt idx="226">
                        <c:v>4.5149039999814704</c:v>
                      </c:pt>
                      <c:pt idx="227">
                        <c:v>4.5362479999894276</c:v>
                      </c:pt>
                      <c:pt idx="228">
                        <c:v>4.5607280000112951</c:v>
                      </c:pt>
                      <c:pt idx="229">
                        <c:v>4.5755409999983385</c:v>
                      </c:pt>
                      <c:pt idx="230">
                        <c:v>4.6004220000468194</c:v>
                      </c:pt>
                      <c:pt idx="231">
                        <c:v>4.6171270000049844</c:v>
                      </c:pt>
                      <c:pt idx="232">
                        <c:v>4.6363140000030398</c:v>
                      </c:pt>
                      <c:pt idx="233">
                        <c:v>4.6604839999927208</c:v>
                      </c:pt>
                      <c:pt idx="234">
                        <c:v>4.6805640000384301</c:v>
                      </c:pt>
                      <c:pt idx="235">
                        <c:v>4.6960709999548271</c:v>
                      </c:pt>
                      <c:pt idx="236">
                        <c:v>4.7201290000230074</c:v>
                      </c:pt>
                      <c:pt idx="237">
                        <c:v>4.7367689999518916</c:v>
                      </c:pt>
                      <c:pt idx="238">
                        <c:v>4.7583550000563264</c:v>
                      </c:pt>
                      <c:pt idx="239">
                        <c:v>4.7792350000236183</c:v>
                      </c:pt>
                      <c:pt idx="240">
                        <c:v>4.7965029999613762</c:v>
                      </c:pt>
                      <c:pt idx="241">
                        <c:v>4.8187799999723211</c:v>
                      </c:pt>
                      <c:pt idx="242">
                        <c:v>4.8381079999962822</c:v>
                      </c:pt>
                      <c:pt idx="243">
                        <c:v>4.860850999946706</c:v>
                      </c:pt>
                      <c:pt idx="244">
                        <c:v>4.8770700000459328</c:v>
                      </c:pt>
                      <c:pt idx="245">
                        <c:v>4.8998679999494925</c:v>
                      </c:pt>
                      <c:pt idx="246">
                        <c:v>4.9182550000259653</c:v>
                      </c:pt>
                      <c:pt idx="247">
                        <c:v>4.9375709999585524</c:v>
                      </c:pt>
                      <c:pt idx="248">
                        <c:v>4.9575810000533238</c:v>
                      </c:pt>
                      <c:pt idx="249">
                        <c:v>4.9739599999738857</c:v>
                      </c:pt>
                      <c:pt idx="250">
                        <c:v>4.9985830000368878</c:v>
                      </c:pt>
                      <c:pt idx="251">
                        <c:v>5.020498999976553</c:v>
                      </c:pt>
                      <c:pt idx="252">
                        <c:v>5.0387859999900684</c:v>
                      </c:pt>
                      <c:pt idx="253">
                        <c:v>5.0586830000393093</c:v>
                      </c:pt>
                      <c:pt idx="254">
                        <c:v>5.0803170000435784</c:v>
                      </c:pt>
                      <c:pt idx="255">
                        <c:v>5.1003529999870807</c:v>
                      </c:pt>
                      <c:pt idx="256">
                        <c:v>5.1097049999516457</c:v>
                      </c:pt>
                      <c:pt idx="257">
                        <c:v>5.1333990000421181</c:v>
                      </c:pt>
                      <c:pt idx="258">
                        <c:v>5.1597980000078678</c:v>
                      </c:pt>
                      <c:pt idx="259">
                        <c:v>5.1796839999733493</c:v>
                      </c:pt>
                      <c:pt idx="260">
                        <c:v>5.1941120000556111</c:v>
                      </c:pt>
                      <c:pt idx="261">
                        <c:v>5.2189899999648333</c:v>
                      </c:pt>
                      <c:pt idx="262">
                        <c:v>5.239471000037156</c:v>
                      </c:pt>
                      <c:pt idx="263">
                        <c:v>5.2566489999881014</c:v>
                      </c:pt>
                      <c:pt idx="264">
                        <c:v>5.2799009999725968</c:v>
                      </c:pt>
                      <c:pt idx="265">
                        <c:v>5.2993809999898076</c:v>
                      </c:pt>
                      <c:pt idx="266">
                        <c:v>5.3168880000011995</c:v>
                      </c:pt>
                      <c:pt idx="267">
                        <c:v>5.3407260000240058</c:v>
                      </c:pt>
                      <c:pt idx="268">
                        <c:v>5.3601849999977276</c:v>
                      </c:pt>
                      <c:pt idx="269">
                        <c:v>5.3801209999946877</c:v>
                      </c:pt>
                      <c:pt idx="270">
                        <c:v>5.3987389999674633</c:v>
                      </c:pt>
                      <c:pt idx="271">
                        <c:v>5.4152930000564083</c:v>
                      </c:pt>
                      <c:pt idx="272">
                        <c:v>5.4407460000365973</c:v>
                      </c:pt>
                      <c:pt idx="273">
                        <c:v>5.4509710000129417</c:v>
                      </c:pt>
                      <c:pt idx="274">
                        <c:v>5.4810650000581518</c:v>
                      </c:pt>
                      <c:pt idx="275">
                        <c:v>5.4984560000011697</c:v>
                      </c:pt>
                      <c:pt idx="276">
                        <c:v>5.5163669999456033</c:v>
                      </c:pt>
                      <c:pt idx="277">
                        <c:v>5.5392909999936819</c:v>
                      </c:pt>
                      <c:pt idx="278">
                        <c:v>5.5568440000060946</c:v>
                      </c:pt>
                      <c:pt idx="279">
                        <c:v>5.573441999964416</c:v>
                      </c:pt>
                      <c:pt idx="280">
                        <c:v>5.600021000020206</c:v>
                      </c:pt>
                      <c:pt idx="281">
                        <c:v>5.6167040000436828</c:v>
                      </c:pt>
                      <c:pt idx="282">
                        <c:v>5.6382679999805987</c:v>
                      </c:pt>
                      <c:pt idx="283">
                        <c:v>5.6593009999487549</c:v>
                      </c:pt>
                      <c:pt idx="284">
                        <c:v>5.6794579999987036</c:v>
                      </c:pt>
                      <c:pt idx="285">
                        <c:v>5.6976209999993443</c:v>
                      </c:pt>
                      <c:pt idx="286">
                        <c:v>5.7127790000522509</c:v>
                      </c:pt>
                      <c:pt idx="287">
                        <c:v>5.7399809999624267</c:v>
                      </c:pt>
                      <c:pt idx="288">
                        <c:v>5.7601349999895319</c:v>
                      </c:pt>
                      <c:pt idx="289">
                        <c:v>5.7777220000280067</c:v>
                      </c:pt>
                      <c:pt idx="290">
                        <c:v>5.7992360000498593</c:v>
                      </c:pt>
                      <c:pt idx="291">
                        <c:v>5.8124590000370517</c:v>
                      </c:pt>
                      <c:pt idx="292">
                        <c:v>5.8373889999929816</c:v>
                      </c:pt>
                      <c:pt idx="293">
                        <c:v>5.8574700000463054</c:v>
                      </c:pt>
                      <c:pt idx="294">
                        <c:v>5.8795029999455437</c:v>
                      </c:pt>
                      <c:pt idx="295">
                        <c:v>5.8999240000266582</c:v>
                      </c:pt>
                      <c:pt idx="296">
                        <c:v>5.9179820000426844</c:v>
                      </c:pt>
                      <c:pt idx="297">
                        <c:v>5.9385479999473318</c:v>
                      </c:pt>
                      <c:pt idx="298">
                        <c:v>5.9598919999552891</c:v>
                      </c:pt>
                      <c:pt idx="299">
                        <c:v>5.9781189999775961</c:v>
                      </c:pt>
                      <c:pt idx="300">
                        <c:v>5.9979550000280142</c:v>
                      </c:pt>
                      <c:pt idx="301">
                        <c:v>6.0156369999749586</c:v>
                      </c:pt>
                      <c:pt idx="302">
                        <c:v>6.0387750000227243</c:v>
                      </c:pt>
                      <c:pt idx="303">
                        <c:v>6.0593309999676421</c:v>
                      </c:pt>
                      <c:pt idx="304">
                        <c:v>6.0795530000468716</c:v>
                      </c:pt>
                      <c:pt idx="305">
                        <c:v>6.1007570000365376</c:v>
                      </c:pt>
                      <c:pt idx="306">
                        <c:v>6.1151890000328422</c:v>
                      </c:pt>
                      <c:pt idx="307">
                        <c:v>6.1361190000316128</c:v>
                      </c:pt>
                      <c:pt idx="308">
                        <c:v>6.1547060000011697</c:v>
                      </c:pt>
                      <c:pt idx="309">
                        <c:v>6.1809420000063255</c:v>
                      </c:pt>
                      <c:pt idx="310">
                        <c:v>6.200453000026755</c:v>
                      </c:pt>
                      <c:pt idx="311">
                        <c:v>6.2197689999593422</c:v>
                      </c:pt>
                      <c:pt idx="312">
                        <c:v>6.2349519999697804</c:v>
                      </c:pt>
                      <c:pt idx="313">
                        <c:v>6.2507710000500083</c:v>
                      </c:pt>
                      <c:pt idx="314">
                        <c:v>6.2799880000529811</c:v>
                      </c:pt>
                      <c:pt idx="315">
                        <c:v>6.2969730000477284</c:v>
                      </c:pt>
                      <c:pt idx="316">
                        <c:v>6.3155729999998584</c:v>
                      </c:pt>
                      <c:pt idx="317">
                        <c:v>6.3354599999729544</c:v>
                      </c:pt>
                      <c:pt idx="318">
                        <c:v>6.3610340000595897</c:v>
                      </c:pt>
                      <c:pt idx="319">
                        <c:v>6.3804719999898225</c:v>
                      </c:pt>
                      <c:pt idx="320">
                        <c:v>6.4010420000413433</c:v>
                      </c:pt>
                      <c:pt idx="321">
                        <c:v>6.42107899999246</c:v>
                      </c:pt>
                      <c:pt idx="322">
                        <c:v>6.4373700000578538</c:v>
                      </c:pt>
                      <c:pt idx="323">
                        <c:v>6.4567970000207424</c:v>
                      </c:pt>
                      <c:pt idx="324">
                        <c:v>6.4771559999790043</c:v>
                      </c:pt>
                      <c:pt idx="325">
                        <c:v>6.4933050000108778</c:v>
                      </c:pt>
                      <c:pt idx="326">
                        <c:v>6.5176910000154749</c:v>
                      </c:pt>
                      <c:pt idx="327">
                        <c:v>6.5365839999867603</c:v>
                      </c:pt>
                      <c:pt idx="328">
                        <c:v>6.5573830000357702</c:v>
                      </c:pt>
                      <c:pt idx="329">
                        <c:v>6.5778799999970943</c:v>
                      </c:pt>
                      <c:pt idx="330">
                        <c:v>6.5993220000527799</c:v>
                      </c:pt>
                      <c:pt idx="331">
                        <c:v>6.6187879999633878</c:v>
                      </c:pt>
                      <c:pt idx="332">
                        <c:v>6.6401580000529066</c:v>
                      </c:pt>
                      <c:pt idx="333">
                        <c:v>6.6578679999802262</c:v>
                      </c:pt>
                      <c:pt idx="334">
                        <c:v>6.679046000004746</c:v>
                      </c:pt>
                      <c:pt idx="335">
                        <c:v>6.6974209999898449</c:v>
                      </c:pt>
                      <c:pt idx="336">
                        <c:v>6.7192130000330508</c:v>
                      </c:pt>
                      <c:pt idx="337">
                        <c:v>6.7390809999778867</c:v>
                      </c:pt>
                      <c:pt idx="338">
                        <c:v>6.7588580000447109</c:v>
                      </c:pt>
                      <c:pt idx="339">
                        <c:v>6.7783060000510886</c:v>
                      </c:pt>
                      <c:pt idx="340">
                        <c:v>6.8008909999625757</c:v>
                      </c:pt>
                      <c:pt idx="341">
                        <c:v>6.8132469999836758</c:v>
                      </c:pt>
                      <c:pt idx="342">
                        <c:v>6.8337850000243634</c:v>
                      </c:pt>
                      <c:pt idx="343">
                        <c:v>6.8565670000389218</c:v>
                      </c:pt>
                      <c:pt idx="344">
                        <c:v>6.8832979999715462</c:v>
                      </c:pt>
                      <c:pt idx="345">
                        <c:v>6.8969959999667481</c:v>
                      </c:pt>
                      <c:pt idx="346">
                        <c:v>6.9180369999958202</c:v>
                      </c:pt>
                      <c:pt idx="347">
                        <c:v>6.9392089999746531</c:v>
                      </c:pt>
                      <c:pt idx="348">
                        <c:v>6.9594470000592992</c:v>
                      </c:pt>
                      <c:pt idx="349">
                        <c:v>6.9790430000284687</c:v>
                      </c:pt>
                      <c:pt idx="350">
                        <c:v>6.9976709999609739</c:v>
                      </c:pt>
                      <c:pt idx="351">
                        <c:v>7.0195610000519082</c:v>
                      </c:pt>
                      <c:pt idx="352">
                        <c:v>7.0393919999478385</c:v>
                      </c:pt>
                      <c:pt idx="353">
                        <c:v>7.0502090000081807</c:v>
                      </c:pt>
                      <c:pt idx="354">
                        <c:v>7.0795399999478832</c:v>
                      </c:pt>
                      <c:pt idx="355">
                        <c:v>7.0999120000051335</c:v>
                      </c:pt>
                      <c:pt idx="356">
                        <c:v>7.1177560000214726</c:v>
                      </c:pt>
                      <c:pt idx="357">
                        <c:v>7.1405690000392497</c:v>
                      </c:pt>
                      <c:pt idx="358">
                        <c:v>7.1560270000481978</c:v>
                      </c:pt>
                      <c:pt idx="359">
                        <c:v>7.1759280000114813</c:v>
                      </c:pt>
                      <c:pt idx="360">
                        <c:v>7.1992160000372678</c:v>
                      </c:pt>
                      <c:pt idx="361">
                        <c:v>7.2153410000028089</c:v>
                      </c:pt>
                      <c:pt idx="362">
                        <c:v>7.2405819999985397</c:v>
                      </c:pt>
                      <c:pt idx="363">
                        <c:v>7.2567500000586733</c:v>
                      </c:pt>
                      <c:pt idx="364">
                        <c:v>7.2824239999754354</c:v>
                      </c:pt>
                      <c:pt idx="365">
                        <c:v>7.2965150000527501</c:v>
                      </c:pt>
                      <c:pt idx="366">
                        <c:v>7.3208909999812022</c:v>
                      </c:pt>
                      <c:pt idx="367">
                        <c:v>7.3357710000127554</c:v>
                      </c:pt>
                      <c:pt idx="368">
                        <c:v>7.3521279999986291</c:v>
                      </c:pt>
                      <c:pt idx="369">
                        <c:v>7.3783330000005662</c:v>
                      </c:pt>
                      <c:pt idx="370">
                        <c:v>7.396870999946259</c:v>
                      </c:pt>
                      <c:pt idx="371">
                        <c:v>7.4204690000042319</c:v>
                      </c:pt>
                      <c:pt idx="372">
                        <c:v>7.4365759999491274</c:v>
                      </c:pt>
                      <c:pt idx="373">
                        <c:v>7.4569469999987632</c:v>
                      </c:pt>
                      <c:pt idx="374">
                        <c:v>7.480995999998413</c:v>
                      </c:pt>
                      <c:pt idx="375">
                        <c:v>7.4981279999483377</c:v>
                      </c:pt>
                      <c:pt idx="376">
                        <c:v>7.5166810000082478</c:v>
                      </c:pt>
                      <c:pt idx="377">
                        <c:v>7.5380819999845698</c:v>
                      </c:pt>
                      <c:pt idx="378">
                        <c:v>7.5604440000606701</c:v>
                      </c:pt>
                      <c:pt idx="379">
                        <c:v>7.577424000017345</c:v>
                      </c:pt>
                      <c:pt idx="380">
                        <c:v>7.5974029999924824</c:v>
                      </c:pt>
                      <c:pt idx="381">
                        <c:v>7.618030000012368</c:v>
                      </c:pt>
                      <c:pt idx="382">
                        <c:v>7.6398220000555739</c:v>
                      </c:pt>
                      <c:pt idx="383">
                        <c:v>7.6593720000237226</c:v>
                      </c:pt>
                      <c:pt idx="384">
                        <c:v>7.6802479999605566</c:v>
                      </c:pt>
                      <c:pt idx="385">
                        <c:v>7.6985270000295714</c:v>
                      </c:pt>
                      <c:pt idx="386">
                        <c:v>7.7202119999565184</c:v>
                      </c:pt>
                      <c:pt idx="387">
                        <c:v>7.736648999969475</c:v>
                      </c:pt>
                      <c:pt idx="388">
                        <c:v>7.753599000046961</c:v>
                      </c:pt>
                      <c:pt idx="389">
                        <c:v>7.7812139999587089</c:v>
                      </c:pt>
                      <c:pt idx="390">
                        <c:v>7.7996030000504106</c:v>
                      </c:pt>
                      <c:pt idx="391">
                        <c:v>7.8198789999587461</c:v>
                      </c:pt>
                      <c:pt idx="392">
                        <c:v>7.8341840000357479</c:v>
                      </c:pt>
                      <c:pt idx="393">
                        <c:v>7.8592339999740943</c:v>
                      </c:pt>
                      <c:pt idx="394">
                        <c:v>7.8805690000299364</c:v>
                      </c:pt>
                      <c:pt idx="395">
                        <c:v>7.9004839999834076</c:v>
                      </c:pt>
                      <c:pt idx="396">
                        <c:v>7.919376999954693</c:v>
                      </c:pt>
                      <c:pt idx="397">
                        <c:v>7.9397520000347868</c:v>
                      </c:pt>
                      <c:pt idx="398">
                        <c:v>7.9580640000058338</c:v>
                      </c:pt>
                      <c:pt idx="399">
                        <c:v>7.9751369999721646</c:v>
                      </c:pt>
                      <c:pt idx="400">
                        <c:v>7.9994599999627098</c:v>
                      </c:pt>
                      <c:pt idx="401">
                        <c:v>8.0199090000241995</c:v>
                      </c:pt>
                      <c:pt idx="402">
                        <c:v>8.0406070000026375</c:v>
                      </c:pt>
                      <c:pt idx="403">
                        <c:v>8.0615299999481067</c:v>
                      </c:pt>
                      <c:pt idx="404">
                        <c:v>8.0777839999645948</c:v>
                      </c:pt>
                      <c:pt idx="405">
                        <c:v>8.098225999972783</c:v>
                      </c:pt>
                      <c:pt idx="406">
                        <c:v>8.1155159999616444</c:v>
                      </c:pt>
                      <c:pt idx="407">
                        <c:v>8.1409680000506341</c:v>
                      </c:pt>
                      <c:pt idx="408">
                        <c:v>8.1584980000043288</c:v>
                      </c:pt>
                      <c:pt idx="409">
                        <c:v>8.1808179999934509</c:v>
                      </c:pt>
                      <c:pt idx="410">
                        <c:v>8.1966209999518469</c:v>
                      </c:pt>
                      <c:pt idx="411">
                        <c:v>8.2160989999538288</c:v>
                      </c:pt>
                      <c:pt idx="412">
                        <c:v>8.238855000003241</c:v>
                      </c:pt>
                      <c:pt idx="413">
                        <c:v>8.2574859999585897</c:v>
                      </c:pt>
                      <c:pt idx="414">
                        <c:v>8.2775039999978617</c:v>
                      </c:pt>
                      <c:pt idx="415">
                        <c:v>8.2980400000233203</c:v>
                      </c:pt>
                      <c:pt idx="416">
                        <c:v>8.3172110000159591</c:v>
                      </c:pt>
                      <c:pt idx="417">
                        <c:v>8.340059999958612</c:v>
                      </c:pt>
                      <c:pt idx="418">
                        <c:v>8.3574500000104308</c:v>
                      </c:pt>
                      <c:pt idx="419">
                        <c:v>8.37621300003957</c:v>
                      </c:pt>
                      <c:pt idx="420">
                        <c:v>8.3990550000453368</c:v>
                      </c:pt>
                      <c:pt idx="421">
                        <c:v>8.4175340000074357</c:v>
                      </c:pt>
                      <c:pt idx="422">
                        <c:v>8.4379839999601245</c:v>
                      </c:pt>
                      <c:pt idx="423">
                        <c:v>8.4603679999709129</c:v>
                      </c:pt>
                      <c:pt idx="424">
                        <c:v>8.479719000053592</c:v>
                      </c:pt>
                      <c:pt idx="425">
                        <c:v>8.5004819999448955</c:v>
                      </c:pt>
                      <c:pt idx="426">
                        <c:v>8.5196310000028461</c:v>
                      </c:pt>
                      <c:pt idx="427">
                        <c:v>8.533943000016734</c:v>
                      </c:pt>
                      <c:pt idx="428">
                        <c:v>8.5603780000237748</c:v>
                      </c:pt>
                      <c:pt idx="429">
                        <c:v>8.578235000022687</c:v>
                      </c:pt>
                      <c:pt idx="430">
                        <c:v>8.5990890000248328</c:v>
                      </c:pt>
                      <c:pt idx="431">
                        <c:v>8.6184839999768883</c:v>
                      </c:pt>
                      <c:pt idx="432">
                        <c:v>8.63903299998492</c:v>
                      </c:pt>
                      <c:pt idx="433">
                        <c:v>8.6596999999601394</c:v>
                      </c:pt>
                      <c:pt idx="434">
                        <c:v>8.680547000025399</c:v>
                      </c:pt>
                      <c:pt idx="435">
                        <c:v>8.6991060000145808</c:v>
                      </c:pt>
                      <c:pt idx="436">
                        <c:v>8.7199509999481961</c:v>
                      </c:pt>
                      <c:pt idx="437">
                        <c:v>8.7393050000537187</c:v>
                      </c:pt>
                      <c:pt idx="438">
                        <c:v>8.7594459999818355</c:v>
                      </c:pt>
                      <c:pt idx="439">
                        <c:v>8.7795390000101179</c:v>
                      </c:pt>
                      <c:pt idx="440">
                        <c:v>8.8006270000478253</c:v>
                      </c:pt>
                      <c:pt idx="441">
                        <c:v>8.8213789999717847</c:v>
                      </c:pt>
                      <c:pt idx="442">
                        <c:v>8.8396039999788627</c:v>
                      </c:pt>
                      <c:pt idx="443">
                        <c:v>8.8607130000600591</c:v>
                      </c:pt>
                      <c:pt idx="444">
                        <c:v>8.87579600000754</c:v>
                      </c:pt>
                      <c:pt idx="445">
                        <c:v>8.8961089999647811</c:v>
                      </c:pt>
                      <c:pt idx="446">
                        <c:v>8.9201990000437945</c:v>
                      </c:pt>
                      <c:pt idx="447">
                        <c:v>8.9365750000579283</c:v>
                      </c:pt>
                      <c:pt idx="448">
                        <c:v>8.9632879999699071</c:v>
                      </c:pt>
                      <c:pt idx="449">
                        <c:v>8.980582999996841</c:v>
                      </c:pt>
                      <c:pt idx="450">
                        <c:v>9.0007060000207275</c:v>
                      </c:pt>
                      <c:pt idx="451">
                        <c:v>9.0176869999850169</c:v>
                      </c:pt>
                      <c:pt idx="452">
                        <c:v>9.0407750000013039</c:v>
                      </c:pt>
                      <c:pt idx="453">
                        <c:v>9.0583900000201538</c:v>
                      </c:pt>
                      <c:pt idx="454">
                        <c:v>9.0776060000061989</c:v>
                      </c:pt>
                      <c:pt idx="455">
                        <c:v>9.0970710000256076</c:v>
                      </c:pt>
                      <c:pt idx="456">
                        <c:v>9.1199849999975413</c:v>
                      </c:pt>
                      <c:pt idx="457">
                        <c:v>9.1255959999980405</c:v>
                      </c:pt>
                      <c:pt idx="458">
                        <c:v>9.159233000013046</c:v>
                      </c:pt>
                      <c:pt idx="459">
                        <c:v>9.1816790000302717</c:v>
                      </c:pt>
                      <c:pt idx="460">
                        <c:v>9.1966470000334084</c:v>
                      </c:pt>
                      <c:pt idx="461">
                        <c:v>9.2181949999649078</c:v>
                      </c:pt>
                      <c:pt idx="462">
                        <c:v>9.2368290000595152</c:v>
                      </c:pt>
                      <c:pt idx="463">
                        <c:v>9.2570800000103191</c:v>
                      </c:pt>
                      <c:pt idx="464">
                        <c:v>9.2808590000495315</c:v>
                      </c:pt>
                      <c:pt idx="465">
                        <c:v>9.2985030000563711</c:v>
                      </c:pt>
                      <c:pt idx="466">
                        <c:v>9.3194000000366941</c:v>
                      </c:pt>
                      <c:pt idx="467">
                        <c:v>9.3404840000439435</c:v>
                      </c:pt>
                      <c:pt idx="468">
                        <c:v>9.3573140000225976</c:v>
                      </c:pt>
                      <c:pt idx="469">
                        <c:v>9.3796180000063032</c:v>
                      </c:pt>
                      <c:pt idx="470">
                        <c:v>9.3993270000210032</c:v>
                      </c:pt>
                      <c:pt idx="471">
                        <c:v>9.4204100000206381</c:v>
                      </c:pt>
                      <c:pt idx="472">
                        <c:v>9.4395129999611527</c:v>
                      </c:pt>
                      <c:pt idx="473">
                        <c:v>9.4620819999836385</c:v>
                      </c:pt>
                      <c:pt idx="474">
                        <c:v>9.4798090000404045</c:v>
                      </c:pt>
                      <c:pt idx="475">
                        <c:v>9.500603000051342</c:v>
                      </c:pt>
                      <c:pt idx="476">
                        <c:v>9.5165890000062063</c:v>
                      </c:pt>
                      <c:pt idx="477">
                        <c:v>9.5385089999763295</c:v>
                      </c:pt>
                      <c:pt idx="478">
                        <c:v>9.5598920000484213</c:v>
                      </c:pt>
                      <c:pt idx="479">
                        <c:v>9.5771510000340641</c:v>
                      </c:pt>
                      <c:pt idx="480">
                        <c:v>9.5990870000096038</c:v>
                      </c:pt>
                      <c:pt idx="481">
                        <c:v>9.619107999955304</c:v>
                      </c:pt>
                      <c:pt idx="482">
                        <c:v>9.6445979999843985</c:v>
                      </c:pt>
                      <c:pt idx="483">
                        <c:v>9.6600570000009611</c:v>
                      </c:pt>
                      <c:pt idx="484">
                        <c:v>9.6796590000158176</c:v>
                      </c:pt>
                      <c:pt idx="485">
                        <c:v>9.700520999962464</c:v>
                      </c:pt>
                      <c:pt idx="486">
                        <c:v>9.7155359999742359</c:v>
                      </c:pt>
                      <c:pt idx="487">
                        <c:v>9.7402770000044256</c:v>
                      </c:pt>
                      <c:pt idx="488">
                        <c:v>9.7500330000184476</c:v>
                      </c:pt>
                      <c:pt idx="489">
                        <c:v>9.7760130000533536</c:v>
                      </c:pt>
                      <c:pt idx="490">
                        <c:v>9.7952270000241697</c:v>
                      </c:pt>
                      <c:pt idx="491">
                        <c:v>9.8152919999556616</c:v>
                      </c:pt>
                      <c:pt idx="492">
                        <c:v>9.8409669999964535</c:v>
                      </c:pt>
                      <c:pt idx="493">
                        <c:v>9.8566629999550059</c:v>
                      </c:pt>
                      <c:pt idx="494">
                        <c:v>9.8814009999623522</c:v>
                      </c:pt>
                      <c:pt idx="495">
                        <c:v>9.8957540000556037</c:v>
                      </c:pt>
                      <c:pt idx="496">
                        <c:v>9.9200910000363365</c:v>
                      </c:pt>
                      <c:pt idx="497">
                        <c:v>9.9365870000328869</c:v>
                      </c:pt>
                      <c:pt idx="498">
                        <c:v>9.9577740000095218</c:v>
                      </c:pt>
                      <c:pt idx="499">
                        <c:v>9.977292999974452</c:v>
                      </c:pt>
                      <c:pt idx="500">
                        <c:v>9.9994579999474809</c:v>
                      </c:pt>
                      <c:pt idx="501">
                        <c:v>10.01670399995055</c:v>
                      </c:pt>
                      <c:pt idx="502">
                        <c:v>10.039923000033014</c:v>
                      </c:pt>
                      <c:pt idx="503">
                        <c:v>10.060375000000931</c:v>
                      </c:pt>
                      <c:pt idx="504">
                        <c:v>10.077722999965772</c:v>
                      </c:pt>
                      <c:pt idx="505">
                        <c:v>10.097316000028513</c:v>
                      </c:pt>
                      <c:pt idx="506">
                        <c:v>10.119221000000834</c:v>
                      </c:pt>
                      <c:pt idx="507">
                        <c:v>10.137963999994099</c:v>
                      </c:pt>
                      <c:pt idx="508">
                        <c:v>10.157314999960363</c:v>
                      </c:pt>
                      <c:pt idx="509">
                        <c:v>10.174873000010848</c:v>
                      </c:pt>
                      <c:pt idx="510">
                        <c:v>10.199563000001945</c:v>
                      </c:pt>
                      <c:pt idx="511">
                        <c:v>10.219870000029914</c:v>
                      </c:pt>
                      <c:pt idx="512">
                        <c:v>10.239966999972239</c:v>
                      </c:pt>
                      <c:pt idx="513">
                        <c:v>10.259353999979794</c:v>
                      </c:pt>
                      <c:pt idx="514">
                        <c:v>10.278371999971569</c:v>
                      </c:pt>
                      <c:pt idx="515">
                        <c:v>10.298110999981873</c:v>
                      </c:pt>
                      <c:pt idx="516">
                        <c:v>10.313628999982029</c:v>
                      </c:pt>
                      <c:pt idx="517">
                        <c:v>10.339198000030592</c:v>
                      </c:pt>
                      <c:pt idx="518">
                        <c:v>10.358756999950856</c:v>
                      </c:pt>
                      <c:pt idx="519">
                        <c:v>10.378777000005357</c:v>
                      </c:pt>
                      <c:pt idx="520">
                        <c:v>10.390427000005729</c:v>
                      </c:pt>
                      <c:pt idx="521">
                        <c:v>10.420910999993794</c:v>
                      </c:pt>
                      <c:pt idx="522">
                        <c:v>10.439847000059672</c:v>
                      </c:pt>
                      <c:pt idx="523">
                        <c:v>10.459666999988258</c:v>
                      </c:pt>
                      <c:pt idx="524">
                        <c:v>10.476400000043213</c:v>
                      </c:pt>
                      <c:pt idx="525">
                        <c:v>10.498046000022441</c:v>
                      </c:pt>
                      <c:pt idx="526">
                        <c:v>10.51925500005018</c:v>
                      </c:pt>
                      <c:pt idx="527">
                        <c:v>10.534388000029139</c:v>
                      </c:pt>
                      <c:pt idx="528">
                        <c:v>10.559767000027932</c:v>
                      </c:pt>
                      <c:pt idx="529">
                        <c:v>10.579802999971434</c:v>
                      </c:pt>
                      <c:pt idx="530">
                        <c:v>10.599821000010706</c:v>
                      </c:pt>
                      <c:pt idx="531">
                        <c:v>10.620945999980904</c:v>
                      </c:pt>
                      <c:pt idx="532">
                        <c:v>10.636505999951623</c:v>
                      </c:pt>
                      <c:pt idx="533">
                        <c:v>10.660448999959044</c:v>
                      </c:pt>
                      <c:pt idx="534">
                        <c:v>10.680596000049263</c:v>
                      </c:pt>
                      <c:pt idx="535">
                        <c:v>10.695705999969505</c:v>
                      </c:pt>
                      <c:pt idx="536">
                        <c:v>10.716191999963485</c:v>
                      </c:pt>
                      <c:pt idx="537">
                        <c:v>10.737490999978036</c:v>
                      </c:pt>
                      <c:pt idx="538">
                        <c:v>10.760299999965355</c:v>
                      </c:pt>
                      <c:pt idx="539">
                        <c:v>10.775747000006959</c:v>
                      </c:pt>
                      <c:pt idx="540">
                        <c:v>10.796753000002354</c:v>
                      </c:pt>
                      <c:pt idx="541">
                        <c:v>10.817721999948844</c:v>
                      </c:pt>
                      <c:pt idx="542">
                        <c:v>10.839033000054769</c:v>
                      </c:pt>
                      <c:pt idx="543">
                        <c:v>10.856748000020161</c:v>
                      </c:pt>
                      <c:pt idx="544">
                        <c:v>10.875146999955177</c:v>
                      </c:pt>
                      <c:pt idx="545">
                        <c:v>10.898378000012599</c:v>
                      </c:pt>
                      <c:pt idx="546">
                        <c:v>10.913577000028454</c:v>
                      </c:pt>
                      <c:pt idx="547">
                        <c:v>10.938708000001498</c:v>
                      </c:pt>
                      <c:pt idx="548">
                        <c:v>10.957601999980398</c:v>
                      </c:pt>
                      <c:pt idx="549">
                        <c:v>10.977610999951139</c:v>
                      </c:pt>
                      <c:pt idx="550">
                        <c:v>10.997009000042453</c:v>
                      </c:pt>
                      <c:pt idx="551">
                        <c:v>11.019544000038877</c:v>
                      </c:pt>
                      <c:pt idx="552">
                        <c:v>11.039498000056483</c:v>
                      </c:pt>
                      <c:pt idx="553">
                        <c:v>11.06112700002268</c:v>
                      </c:pt>
                      <c:pt idx="554">
                        <c:v>11.079026999999769</c:v>
                      </c:pt>
                      <c:pt idx="555">
                        <c:v>11.099615999963135</c:v>
                      </c:pt>
                      <c:pt idx="556">
                        <c:v>11.117971000028774</c:v>
                      </c:pt>
                      <c:pt idx="557">
                        <c:v>11.1394020000007</c:v>
                      </c:pt>
                      <c:pt idx="558">
                        <c:v>11.159804000053555</c:v>
                      </c:pt>
                      <c:pt idx="559">
                        <c:v>11.178700000047684</c:v>
                      </c:pt>
                      <c:pt idx="560">
                        <c:v>11.198260999983177</c:v>
                      </c:pt>
                      <c:pt idx="561">
                        <c:v>11.218693000031635</c:v>
                      </c:pt>
                      <c:pt idx="562">
                        <c:v>11.240330000058748</c:v>
                      </c:pt>
                      <c:pt idx="563">
                        <c:v>11.259034999995492</c:v>
                      </c:pt>
                      <c:pt idx="564">
                        <c:v>11.27877700002864</c:v>
                      </c:pt>
                      <c:pt idx="565">
                        <c:v>11.300688000046648</c:v>
                      </c:pt>
                      <c:pt idx="566">
                        <c:v>11.319882999989204</c:v>
                      </c:pt>
                      <c:pt idx="567">
                        <c:v>11.339454000000842</c:v>
                      </c:pt>
                      <c:pt idx="568">
                        <c:v>11.35428700002376</c:v>
                      </c:pt>
                      <c:pt idx="569">
                        <c:v>11.378375999978743</c:v>
                      </c:pt>
                      <c:pt idx="570">
                        <c:v>11.396765999961644</c:v>
                      </c:pt>
                      <c:pt idx="571">
                        <c:v>11.419754000031389</c:v>
                      </c:pt>
                      <c:pt idx="572">
                        <c:v>11.439342000056058</c:v>
                      </c:pt>
                      <c:pt idx="573">
                        <c:v>11.456150999991223</c:v>
                      </c:pt>
                      <c:pt idx="574">
                        <c:v>11.479697000002488</c:v>
                      </c:pt>
                      <c:pt idx="575">
                        <c:v>11.50039800000377</c:v>
                      </c:pt>
                      <c:pt idx="576">
                        <c:v>11.515598000027239</c:v>
                      </c:pt>
                      <c:pt idx="577">
                        <c:v>11.540806000004523</c:v>
                      </c:pt>
                      <c:pt idx="578">
                        <c:v>11.556087999953888</c:v>
                      </c:pt>
                      <c:pt idx="579">
                        <c:v>11.577864999999292</c:v>
                      </c:pt>
                      <c:pt idx="580">
                        <c:v>11.601599000045098</c:v>
                      </c:pt>
                      <c:pt idx="581">
                        <c:v>11.616522999946028</c:v>
                      </c:pt>
                      <c:pt idx="582">
                        <c:v>11.640698999981396</c:v>
                      </c:pt>
                      <c:pt idx="583">
                        <c:v>11.661321999970824</c:v>
                      </c:pt>
                      <c:pt idx="584">
                        <c:v>11.676427999977022</c:v>
                      </c:pt>
                      <c:pt idx="585">
                        <c:v>11.697061000042595</c:v>
                      </c:pt>
                      <c:pt idx="586">
                        <c:v>11.718111000023782</c:v>
                      </c:pt>
                      <c:pt idx="587">
                        <c:v>11.736631999956444</c:v>
                      </c:pt>
                      <c:pt idx="588">
                        <c:v>11.756826999946497</c:v>
                      </c:pt>
                      <c:pt idx="589">
                        <c:v>11.778974000015296</c:v>
                      </c:pt>
                      <c:pt idx="590">
                        <c:v>11.797372000059113</c:v>
                      </c:pt>
                      <c:pt idx="591">
                        <c:v>11.81868799997028</c:v>
                      </c:pt>
                      <c:pt idx="592">
                        <c:v>11.838071999954991</c:v>
                      </c:pt>
                      <c:pt idx="593">
                        <c:v>11.857008000020869</c:v>
                      </c:pt>
                      <c:pt idx="594">
                        <c:v>11.877687999978662</c:v>
                      </c:pt>
                      <c:pt idx="595">
                        <c:v>11.897439999971539</c:v>
                      </c:pt>
                      <c:pt idx="596">
                        <c:v>11.916213999968022</c:v>
                      </c:pt>
                      <c:pt idx="597">
                        <c:v>11.937914000009187</c:v>
                      </c:pt>
                      <c:pt idx="598">
                        <c:v>11.959724999964237</c:v>
                      </c:pt>
                      <c:pt idx="599">
                        <c:v>11.974500000011176</c:v>
                      </c:pt>
                      <c:pt idx="600">
                        <c:v>11.99824800004717</c:v>
                      </c:pt>
                      <c:pt idx="601">
                        <c:v>12.020645000040531</c:v>
                      </c:pt>
                      <c:pt idx="602">
                        <c:v>12.043259999947622</c:v>
                      </c:pt>
                      <c:pt idx="603">
                        <c:v>12.05533700005617</c:v>
                      </c:pt>
                      <c:pt idx="604">
                        <c:v>12.07939400000032</c:v>
                      </c:pt>
                      <c:pt idx="605">
                        <c:v>12.098935000016354</c:v>
                      </c:pt>
                      <c:pt idx="606">
                        <c:v>12.119303000043146</c:v>
                      </c:pt>
                      <c:pt idx="607">
                        <c:v>12.139199999975972</c:v>
                      </c:pt>
                      <c:pt idx="608">
                        <c:v>12.1603340000147</c:v>
                      </c:pt>
                      <c:pt idx="609">
                        <c:v>12.174230000004172</c:v>
                      </c:pt>
                      <c:pt idx="610">
                        <c:v>12.198280000011437</c:v>
                      </c:pt>
                      <c:pt idx="611">
                        <c:v>12.207722999970429</c:v>
                      </c:pt>
                      <c:pt idx="612">
                        <c:v>13.22004799998831</c:v>
                      </c:pt>
                      <c:pt idx="613">
                        <c:v>13.24011699995026</c:v>
                      </c:pt>
                      <c:pt idx="614">
                        <c:v>13.257121999980882</c:v>
                      </c:pt>
                      <c:pt idx="615">
                        <c:v>13.275652999989688</c:v>
                      </c:pt>
                      <c:pt idx="616">
                        <c:v>13.298133000032976</c:v>
                      </c:pt>
                      <c:pt idx="617">
                        <c:v>13.319132999982685</c:v>
                      </c:pt>
                      <c:pt idx="618">
                        <c:v>13.335878000012599</c:v>
                      </c:pt>
                      <c:pt idx="619">
                        <c:v>13.357037000008859</c:v>
                      </c:pt>
                      <c:pt idx="620">
                        <c:v>13.376021999982186</c:v>
                      </c:pt>
                      <c:pt idx="621">
                        <c:v>13.397098000044934</c:v>
                      </c:pt>
                      <c:pt idx="622">
                        <c:v>13.418146000010893</c:v>
                      </c:pt>
                      <c:pt idx="623">
                        <c:v>13.43653299997095</c:v>
                      </c:pt>
                      <c:pt idx="624">
                        <c:v>13.453209000057541</c:v>
                      </c:pt>
                      <c:pt idx="625">
                        <c:v>13.476950000040233</c:v>
                      </c:pt>
                      <c:pt idx="626">
                        <c:v>13.500144000048749</c:v>
                      </c:pt>
                      <c:pt idx="627">
                        <c:v>13.519515000050887</c:v>
                      </c:pt>
                      <c:pt idx="628">
                        <c:v>13.538922999985516</c:v>
                      </c:pt>
                      <c:pt idx="629">
                        <c:v>13.558486000052653</c:v>
                      </c:pt>
                      <c:pt idx="630">
                        <c:v>13.575662999995984</c:v>
                      </c:pt>
                      <c:pt idx="631">
                        <c:v>13.598042999976315</c:v>
                      </c:pt>
                      <c:pt idx="632">
                        <c:v>13.618756999960169</c:v>
                      </c:pt>
                      <c:pt idx="633">
                        <c:v>13.637269000057131</c:v>
                      </c:pt>
                      <c:pt idx="634">
                        <c:v>13.662229000008665</c:v>
                      </c:pt>
                      <c:pt idx="635">
                        <c:v>13.677821999997832</c:v>
                      </c:pt>
                      <c:pt idx="636">
                        <c:v>13.699972999980673</c:v>
                      </c:pt>
                      <c:pt idx="637">
                        <c:v>13.718635999946855</c:v>
                      </c:pt>
                      <c:pt idx="638">
                        <c:v>13.739010000019334</c:v>
                      </c:pt>
                      <c:pt idx="639">
                        <c:v>13.758065999951214</c:v>
                      </c:pt>
                      <c:pt idx="640">
                        <c:v>13.778072000015527</c:v>
                      </c:pt>
                      <c:pt idx="641">
                        <c:v>13.800885000033304</c:v>
                      </c:pt>
                      <c:pt idx="642">
                        <c:v>13.81836499995552</c:v>
                      </c:pt>
                      <c:pt idx="643">
                        <c:v>13.83857599995099</c:v>
                      </c:pt>
                      <c:pt idx="644">
                        <c:v>13.860917999991216</c:v>
                      </c:pt>
                      <c:pt idx="645">
                        <c:v>13.882851999951527</c:v>
                      </c:pt>
                      <c:pt idx="646">
                        <c:v>13.893901000032201</c:v>
                      </c:pt>
                      <c:pt idx="647">
                        <c:v>13.919747999985702</c:v>
                      </c:pt>
                      <c:pt idx="648">
                        <c:v>13.941151999984868</c:v>
                      </c:pt>
                      <c:pt idx="649">
                        <c:v>13.960019999998622</c:v>
                      </c:pt>
                      <c:pt idx="650">
                        <c:v>13.979615999967791</c:v>
                      </c:pt>
                      <c:pt idx="651">
                        <c:v>13.996159999980591</c:v>
                      </c:pt>
                      <c:pt idx="652">
                        <c:v>14.014455999946222</c:v>
                      </c:pt>
                      <c:pt idx="653">
                        <c:v>14.034763999981806</c:v>
                      </c:pt>
                      <c:pt idx="654">
                        <c:v>14.059989999979734</c:v>
                      </c:pt>
                      <c:pt idx="655">
                        <c:v>14.080242000054568</c:v>
                      </c:pt>
                      <c:pt idx="656">
                        <c:v>14.096809000009671</c:v>
                      </c:pt>
                      <c:pt idx="657">
                        <c:v>14.115546999964863</c:v>
                      </c:pt>
                      <c:pt idx="658">
                        <c:v>14.138761000009254</c:v>
                      </c:pt>
                      <c:pt idx="659">
                        <c:v>14.159331000060774</c:v>
                      </c:pt>
                      <c:pt idx="660">
                        <c:v>14.179967000032775</c:v>
                      </c:pt>
                      <c:pt idx="661">
                        <c:v>14.198669999954291</c:v>
                      </c:pt>
                      <c:pt idx="662">
                        <c:v>14.216108000022359</c:v>
                      </c:pt>
                      <c:pt idx="663">
                        <c:v>14.237989000044763</c:v>
                      </c:pt>
                      <c:pt idx="664">
                        <c:v>14.258068999974057</c:v>
                      </c:pt>
                      <c:pt idx="665">
                        <c:v>14.261306999949738</c:v>
                      </c:pt>
                      <c:pt idx="666">
                        <c:v>14.288960000034422</c:v>
                      </c:pt>
                      <c:pt idx="667">
                        <c:v>14.316625999985263</c:v>
                      </c:pt>
                      <c:pt idx="668">
                        <c:v>14.336644000024535</c:v>
                      </c:pt>
                      <c:pt idx="669">
                        <c:v>14.358586000045761</c:v>
                      </c:pt>
                      <c:pt idx="670">
                        <c:v>14.374229999957606</c:v>
                      </c:pt>
                      <c:pt idx="671">
                        <c:v>14.398834999999963</c:v>
                      </c:pt>
                      <c:pt idx="672">
                        <c:v>14.418438000022434</c:v>
                      </c:pt>
                      <c:pt idx="673">
                        <c:v>14.442501000012271</c:v>
                      </c:pt>
                      <c:pt idx="674">
                        <c:v>14.457906999974512</c:v>
                      </c:pt>
                      <c:pt idx="675">
                        <c:v>14.479560000007041</c:v>
                      </c:pt>
                      <c:pt idx="676">
                        <c:v>14.497545000049286</c:v>
                      </c:pt>
                      <c:pt idx="677">
                        <c:v>14.517507000011392</c:v>
                      </c:pt>
                      <c:pt idx="678">
                        <c:v>14.537884999997914</c:v>
                      </c:pt>
                      <c:pt idx="679">
                        <c:v>14.558447999996133</c:v>
                      </c:pt>
                      <c:pt idx="680">
                        <c:v>14.578062999993563</c:v>
                      </c:pt>
                      <c:pt idx="681">
                        <c:v>14.599275000044145</c:v>
                      </c:pt>
                      <c:pt idx="682">
                        <c:v>14.615068000042811</c:v>
                      </c:pt>
                      <c:pt idx="683">
                        <c:v>14.638410000014119</c:v>
                      </c:pt>
                      <c:pt idx="684">
                        <c:v>14.658902000053786</c:v>
                      </c:pt>
                      <c:pt idx="685">
                        <c:v>14.678826999966986</c:v>
                      </c:pt>
                      <c:pt idx="686">
                        <c:v>14.700656999950297</c:v>
                      </c:pt>
                      <c:pt idx="687">
                        <c:v>14.721520000020973</c:v>
                      </c:pt>
                      <c:pt idx="688">
                        <c:v>14.738786000059918</c:v>
                      </c:pt>
                      <c:pt idx="689">
                        <c:v>14.760519000003114</c:v>
                      </c:pt>
                      <c:pt idx="690">
                        <c:v>14.78124000004027</c:v>
                      </c:pt>
                      <c:pt idx="691">
                        <c:v>14.799402000033297</c:v>
                      </c:pt>
                      <c:pt idx="692">
                        <c:v>14.820554999983869</c:v>
                      </c:pt>
                      <c:pt idx="693">
                        <c:v>14.8263909999514</c:v>
                      </c:pt>
                      <c:pt idx="694">
                        <c:v>14.858939000056125</c:v>
                      </c:pt>
                      <c:pt idx="695">
                        <c:v>14.879405000014231</c:v>
                      </c:pt>
                      <c:pt idx="696">
                        <c:v>14.900785999954678</c:v>
                      </c:pt>
                      <c:pt idx="697">
                        <c:v>14.916397999972105</c:v>
                      </c:pt>
                      <c:pt idx="698">
                        <c:v>14.934911999967881</c:v>
                      </c:pt>
                      <c:pt idx="699">
                        <c:v>14.946536000003107</c:v>
                      </c:pt>
                      <c:pt idx="700">
                        <c:v>14.977782999980263</c:v>
                      </c:pt>
                      <c:pt idx="701">
                        <c:v>14.997696000034921</c:v>
                      </c:pt>
                      <c:pt idx="702">
                        <c:v>15.01763400004711</c:v>
                      </c:pt>
                      <c:pt idx="703">
                        <c:v>15.040232000057586</c:v>
                      </c:pt>
                      <c:pt idx="704">
                        <c:v>15.055918999947608</c:v>
                      </c:pt>
                      <c:pt idx="705">
                        <c:v>15.078855999978259</c:v>
                      </c:pt>
                      <c:pt idx="706">
                        <c:v>15.096017000032589</c:v>
                      </c:pt>
                      <c:pt idx="707">
                        <c:v>15.112391000031494</c:v>
                      </c:pt>
                      <c:pt idx="708">
                        <c:v>15.137778999982402</c:v>
                      </c:pt>
                      <c:pt idx="709">
                        <c:v>15.148583000060171</c:v>
                      </c:pt>
                      <c:pt idx="710">
                        <c:v>15.1738090000581</c:v>
                      </c:pt>
                      <c:pt idx="711">
                        <c:v>15.200148000032641</c:v>
                      </c:pt>
                      <c:pt idx="712">
                        <c:v>15.205819000024348</c:v>
                      </c:pt>
                      <c:pt idx="713">
                        <c:v>15.236586999963038</c:v>
                      </c:pt>
                      <c:pt idx="714">
                        <c:v>15.252348999958485</c:v>
                      </c:pt>
                      <c:pt idx="715">
                        <c:v>15.277441999991424</c:v>
                      </c:pt>
                      <c:pt idx="716">
                        <c:v>15.298822000040673</c:v>
                      </c:pt>
                      <c:pt idx="717">
                        <c:v>15.318197999964468</c:v>
                      </c:pt>
                      <c:pt idx="718">
                        <c:v>15.339789999998175</c:v>
                      </c:pt>
                      <c:pt idx="719">
                        <c:v>15.357323999982327</c:v>
                      </c:pt>
                      <c:pt idx="720">
                        <c:v>15.378313999972306</c:v>
                      </c:pt>
                      <c:pt idx="721">
                        <c:v>15.400353000033647</c:v>
                      </c:pt>
                      <c:pt idx="722">
                        <c:v>15.417888000025414</c:v>
                      </c:pt>
                      <c:pt idx="723">
                        <c:v>15.437705000047572</c:v>
                      </c:pt>
                      <c:pt idx="724">
                        <c:v>15.458893000031821</c:v>
                      </c:pt>
                      <c:pt idx="725">
                        <c:v>15.474484000005759</c:v>
                      </c:pt>
                      <c:pt idx="726">
                        <c:v>15.501121000037529</c:v>
                      </c:pt>
                      <c:pt idx="727">
                        <c:v>15.520025999983773</c:v>
                      </c:pt>
                      <c:pt idx="728">
                        <c:v>15.535516000003554</c:v>
                      </c:pt>
                      <c:pt idx="729">
                        <c:v>15.55438900005538</c:v>
                      </c:pt>
                      <c:pt idx="730">
                        <c:v>15.580456999945454</c:v>
                      </c:pt>
                      <c:pt idx="731">
                        <c:v>15.599491000059061</c:v>
                      </c:pt>
                      <c:pt idx="732">
                        <c:v>15.616198000032455</c:v>
                      </c:pt>
                      <c:pt idx="733">
                        <c:v>15.639761000056751</c:v>
                      </c:pt>
                      <c:pt idx="734">
                        <c:v>15.659464000025764</c:v>
                      </c:pt>
                      <c:pt idx="735">
                        <c:v>15.679271999979392</c:v>
                      </c:pt>
                      <c:pt idx="736">
                        <c:v>15.701322000008076</c:v>
                      </c:pt>
                      <c:pt idx="737">
                        <c:v>15.720014999969862</c:v>
                      </c:pt>
                      <c:pt idx="738">
                        <c:v>15.740377999958582</c:v>
                      </c:pt>
                      <c:pt idx="739">
                        <c:v>15.754864000016823</c:v>
                      </c:pt>
                      <c:pt idx="740">
                        <c:v>15.780358999967575</c:v>
                      </c:pt>
                      <c:pt idx="741">
                        <c:v>15.799850999959745</c:v>
                      </c:pt>
                      <c:pt idx="742">
                        <c:v>15.814977000001818</c:v>
                      </c:pt>
                      <c:pt idx="743">
                        <c:v>15.838019000017084</c:v>
                      </c:pt>
                      <c:pt idx="744">
                        <c:v>15.85659800004214</c:v>
                      </c:pt>
                      <c:pt idx="745">
                        <c:v>15.880145999952219</c:v>
                      </c:pt>
                      <c:pt idx="746">
                        <c:v>15.900799000053667</c:v>
                      </c:pt>
                      <c:pt idx="747">
                        <c:v>15.915092000039294</c:v>
                      </c:pt>
                      <c:pt idx="748">
                        <c:v>15.942188999964856</c:v>
                      </c:pt>
                      <c:pt idx="749">
                        <c:v>15.957364000030793</c:v>
                      </c:pt>
                      <c:pt idx="750">
                        <c:v>15.976502000004984</c:v>
                      </c:pt>
                      <c:pt idx="751">
                        <c:v>15.992379999952391</c:v>
                      </c:pt>
                      <c:pt idx="752">
                        <c:v>16.019227999961004</c:v>
                      </c:pt>
                      <c:pt idx="753">
                        <c:v>16.036949999979697</c:v>
                      </c:pt>
                      <c:pt idx="754">
                        <c:v>16.056478000013158</c:v>
                      </c:pt>
                      <c:pt idx="755">
                        <c:v>16.076236000051722</c:v>
                      </c:pt>
                      <c:pt idx="756">
                        <c:v>16.099424000014551</c:v>
                      </c:pt>
                      <c:pt idx="757">
                        <c:v>16.117109999991953</c:v>
                      </c:pt>
                      <c:pt idx="758">
                        <c:v>16.137319999979809</c:v>
                      </c:pt>
                      <c:pt idx="759">
                        <c:v>16.156318000052124</c:v>
                      </c:pt>
                      <c:pt idx="760">
                        <c:v>16.177040999988094</c:v>
                      </c:pt>
                      <c:pt idx="761">
                        <c:v>16.197133000008762</c:v>
                      </c:pt>
                      <c:pt idx="762">
                        <c:v>16.204983999952674</c:v>
                      </c:pt>
                      <c:pt idx="763">
                        <c:v>16.256551000056788</c:v>
                      </c:pt>
                      <c:pt idx="764">
                        <c:v>16.278186999959871</c:v>
                      </c:pt>
                      <c:pt idx="765">
                        <c:v>16.297906000050716</c:v>
                      </c:pt>
                      <c:pt idx="766">
                        <c:v>16.312999999965541</c:v>
                      </c:pt>
                      <c:pt idx="767">
                        <c:v>16.338151999982074</c:v>
                      </c:pt>
                      <c:pt idx="768">
                        <c:v>16.359898000024259</c:v>
                      </c:pt>
                      <c:pt idx="769">
                        <c:v>16.380971999955364</c:v>
                      </c:pt>
                      <c:pt idx="770">
                        <c:v>16.399197999970056</c:v>
                      </c:pt>
                      <c:pt idx="771">
                        <c:v>16.413465999998152</c:v>
                      </c:pt>
                      <c:pt idx="772">
                        <c:v>16.437286000000313</c:v>
                      </c:pt>
                      <c:pt idx="773">
                        <c:v>16.448547999956645</c:v>
                      </c:pt>
                      <c:pt idx="774">
                        <c:v>16.480741000035778</c:v>
                      </c:pt>
                      <c:pt idx="775">
                        <c:v>16.499774000025354</c:v>
                      </c:pt>
                      <c:pt idx="776">
                        <c:v>16.520905000041239</c:v>
                      </c:pt>
                      <c:pt idx="777">
                        <c:v>16.534540000022389</c:v>
                      </c:pt>
                      <c:pt idx="778">
                        <c:v>16.559224999975413</c:v>
                      </c:pt>
                      <c:pt idx="779">
                        <c:v>16.579764000023715</c:v>
                      </c:pt>
                      <c:pt idx="780">
                        <c:v>16.599221999989823</c:v>
                      </c:pt>
                      <c:pt idx="781">
                        <c:v>16.619829999981448</c:v>
                      </c:pt>
                      <c:pt idx="782">
                        <c:v>16.637060999986716</c:v>
                      </c:pt>
                      <c:pt idx="783">
                        <c:v>16.655086999991909</c:v>
                      </c:pt>
                      <c:pt idx="784">
                        <c:v>16.683544000028633</c:v>
                      </c:pt>
                      <c:pt idx="785">
                        <c:v>16.700412999955006</c:v>
                      </c:pt>
                      <c:pt idx="786">
                        <c:v>16.720657999976538</c:v>
                      </c:pt>
                      <c:pt idx="787">
                        <c:v>16.738455999991857</c:v>
                      </c:pt>
                      <c:pt idx="788">
                        <c:v>16.760067000053823</c:v>
                      </c:pt>
                      <c:pt idx="789">
                        <c:v>16.778659999952652</c:v>
                      </c:pt>
                      <c:pt idx="790">
                        <c:v>16.797326000058092</c:v>
                      </c:pt>
                      <c:pt idx="791">
                        <c:v>16.820349000045098</c:v>
                      </c:pt>
                      <c:pt idx="792">
                        <c:v>16.834425000008196</c:v>
                      </c:pt>
                      <c:pt idx="793">
                        <c:v>16.851124000037089</c:v>
                      </c:pt>
                      <c:pt idx="794">
                        <c:v>16.870889000012539</c:v>
                      </c:pt>
                      <c:pt idx="795">
                        <c:v>16.893969999975525</c:v>
                      </c:pt>
                      <c:pt idx="796">
                        <c:v>16.91853899997659</c:v>
                      </c:pt>
                      <c:pt idx="797">
                        <c:v>16.940676999976858</c:v>
                      </c:pt>
                      <c:pt idx="798">
                        <c:v>16.960233999998309</c:v>
                      </c:pt>
                      <c:pt idx="799">
                        <c:v>16.970233000000007</c:v>
                      </c:pt>
                      <c:pt idx="800">
                        <c:v>17.000850999960676</c:v>
                      </c:pt>
                      <c:pt idx="801">
                        <c:v>17.017356000025757</c:v>
                      </c:pt>
                      <c:pt idx="802">
                        <c:v>17.040408000000753</c:v>
                      </c:pt>
                      <c:pt idx="803">
                        <c:v>17.052445000037551</c:v>
                      </c:pt>
                      <c:pt idx="804">
                        <c:v>17.07756700005848</c:v>
                      </c:pt>
                      <c:pt idx="805">
                        <c:v>17.097797999973409</c:v>
                      </c:pt>
                      <c:pt idx="806">
                        <c:v>17.119386999984272</c:v>
                      </c:pt>
                      <c:pt idx="807">
                        <c:v>17.134045999962837</c:v>
                      </c:pt>
                      <c:pt idx="808">
                        <c:v>17.15879799996037</c:v>
                      </c:pt>
                      <c:pt idx="809">
                        <c:v>17.178751999977976</c:v>
                      </c:pt>
                      <c:pt idx="810">
                        <c:v>17.19907900004182</c:v>
                      </c:pt>
                      <c:pt idx="811">
                        <c:v>17.220295000006445</c:v>
                      </c:pt>
                      <c:pt idx="812">
                        <c:v>17.237459999974817</c:v>
                      </c:pt>
                      <c:pt idx="813">
                        <c:v>17.255583000020124</c:v>
                      </c:pt>
                      <c:pt idx="814">
                        <c:v>17.278372999979183</c:v>
                      </c:pt>
                      <c:pt idx="815">
                        <c:v>17.297448000055738</c:v>
                      </c:pt>
                      <c:pt idx="816">
                        <c:v>17.319045000011101</c:v>
                      </c:pt>
                      <c:pt idx="817">
                        <c:v>17.340929000056349</c:v>
                      </c:pt>
                      <c:pt idx="818">
                        <c:v>17.36108000006061</c:v>
                      </c:pt>
                      <c:pt idx="819">
                        <c:v>17.366758999996819</c:v>
                      </c:pt>
                      <c:pt idx="820">
                        <c:v>17.399179000058211</c:v>
                      </c:pt>
                      <c:pt idx="821">
                        <c:v>17.418662999989465</c:v>
                      </c:pt>
                      <c:pt idx="822">
                        <c:v>17.434948000009172</c:v>
                      </c:pt>
                      <c:pt idx="823">
                        <c:v>17.450983999995515</c:v>
                      </c:pt>
                      <c:pt idx="824">
                        <c:v>17.475072999950498</c:v>
                      </c:pt>
                      <c:pt idx="825">
                        <c:v>17.501255000010133</c:v>
                      </c:pt>
                      <c:pt idx="826">
                        <c:v>17.519790000049397</c:v>
                      </c:pt>
                      <c:pt idx="827">
                        <c:v>17.54086800001096</c:v>
                      </c:pt>
                      <c:pt idx="828">
                        <c:v>17.580898000043817</c:v>
                      </c:pt>
                      <c:pt idx="829">
                        <c:v>17.600923000019975</c:v>
                      </c:pt>
                      <c:pt idx="830">
                        <c:v>17.605683999950998</c:v>
                      </c:pt>
                      <c:pt idx="831">
                        <c:v>17.641462999978103</c:v>
                      </c:pt>
                      <c:pt idx="832">
                        <c:v>17.655726999975741</c:v>
                      </c:pt>
                      <c:pt idx="833">
                        <c:v>17.682215000037104</c:v>
                      </c:pt>
                      <c:pt idx="834">
                        <c:v>17.692640000022948</c:v>
                      </c:pt>
                      <c:pt idx="835">
                        <c:v>17.718819999950938</c:v>
                      </c:pt>
                      <c:pt idx="836">
                        <c:v>17.722640000050887</c:v>
                      </c:pt>
                      <c:pt idx="837">
                        <c:v>17.760428000008687</c:v>
                      </c:pt>
                      <c:pt idx="838">
                        <c:v>17.776737999985926</c:v>
                      </c:pt>
                      <c:pt idx="839">
                        <c:v>17.796960999956354</c:v>
                      </c:pt>
                      <c:pt idx="840">
                        <c:v>17.817629000055604</c:v>
                      </c:pt>
                      <c:pt idx="841">
                        <c:v>17.830355999991298</c:v>
                      </c:pt>
                      <c:pt idx="842">
                        <c:v>17.859133000019938</c:v>
                      </c:pt>
                      <c:pt idx="843">
                        <c:v>17.863081000046805</c:v>
                      </c:pt>
                      <c:pt idx="844">
                        <c:v>17.895771999959834</c:v>
                      </c:pt>
                      <c:pt idx="845">
                        <c:v>17.918359000002965</c:v>
                      </c:pt>
                      <c:pt idx="846">
                        <c:v>17.930678999982774</c:v>
                      </c:pt>
                      <c:pt idx="847">
                        <c:v>17.974845999968238</c:v>
                      </c:pt>
                      <c:pt idx="848">
                        <c:v>18.035986999981105</c:v>
                      </c:pt>
                      <c:pt idx="849">
                        <c:v>18.048733999952674</c:v>
                      </c:pt>
                      <c:pt idx="850">
                        <c:v>18.189189999946393</c:v>
                      </c:pt>
                      <c:pt idx="851">
                        <c:v>18.248314999975264</c:v>
                      </c:pt>
                      <c:pt idx="852">
                        <c:v>18.273756999988109</c:v>
                      </c:pt>
                      <c:pt idx="853">
                        <c:v>18.290812000050209</c:v>
                      </c:pt>
                      <c:pt idx="854">
                        <c:v>18.319213000009768</c:v>
                      </c:pt>
                      <c:pt idx="855">
                        <c:v>18.325282000005245</c:v>
                      </c:pt>
                      <c:pt idx="856">
                        <c:v>18.399959999951534</c:v>
                      </c:pt>
                      <c:pt idx="857">
                        <c:v>18.460544000030495</c:v>
                      </c:pt>
                      <c:pt idx="858">
                        <c:v>18.468537000007927</c:v>
                      </c:pt>
                      <c:pt idx="859">
                        <c:v>18.512057999963872</c:v>
                      </c:pt>
                      <c:pt idx="860">
                        <c:v>18.537618999951519</c:v>
                      </c:pt>
                      <c:pt idx="861">
                        <c:v>18.573934999993071</c:v>
                      </c:pt>
                      <c:pt idx="862">
                        <c:v>18.595721999998204</c:v>
                      </c:pt>
                      <c:pt idx="863">
                        <c:v>18.620116999954917</c:v>
                      </c:pt>
                      <c:pt idx="864">
                        <c:v>18.639640999957919</c:v>
                      </c:pt>
                      <c:pt idx="865">
                        <c:v>18.656548999948427</c:v>
                      </c:pt>
                      <c:pt idx="866">
                        <c:v>18.717066999990493</c:v>
                      </c:pt>
                      <c:pt idx="867">
                        <c:v>18.721483999979682</c:v>
                      </c:pt>
                      <c:pt idx="868">
                        <c:v>18.799987999955192</c:v>
                      </c:pt>
                      <c:pt idx="869">
                        <c:v>18.817612000042573</c:v>
                      </c:pt>
                      <c:pt idx="870">
                        <c:v>18.83824499999173</c:v>
                      </c:pt>
                      <c:pt idx="871">
                        <c:v>18.858725000056438</c:v>
                      </c:pt>
                      <c:pt idx="872">
                        <c:v>18.869736999971792</c:v>
                      </c:pt>
                      <c:pt idx="873">
                        <c:v>18.898768999963067</c:v>
                      </c:pt>
                      <c:pt idx="874">
                        <c:v>18.939523000037298</c:v>
                      </c:pt>
                      <c:pt idx="875">
                        <c:v>18.955955000012182</c:v>
                      </c:pt>
                      <c:pt idx="876">
                        <c:v>18.97767599998042</c:v>
                      </c:pt>
                      <c:pt idx="877">
                        <c:v>18.989283000002615</c:v>
                      </c:pt>
                      <c:pt idx="878">
                        <c:v>19.004171999986283</c:v>
                      </c:pt>
                      <c:pt idx="879">
                        <c:v>19.060641000047326</c:v>
                      </c:pt>
                      <c:pt idx="880">
                        <c:v>19.078301000059582</c:v>
                      </c:pt>
                      <c:pt idx="881">
                        <c:v>19.138205999974161</c:v>
                      </c:pt>
                      <c:pt idx="882">
                        <c:v>19.146143999998458</c:v>
                      </c:pt>
                      <c:pt idx="883">
                        <c:v>19.198949999990873</c:v>
                      </c:pt>
                      <c:pt idx="884">
                        <c:v>19.215732999960892</c:v>
                      </c:pt>
                      <c:pt idx="885">
                        <c:v>19.280423999996856</c:v>
                      </c:pt>
                      <c:pt idx="886">
                        <c:v>19.285075000021607</c:v>
                      </c:pt>
                      <c:pt idx="887">
                        <c:v>19.338271999964491</c:v>
                      </c:pt>
                      <c:pt idx="888">
                        <c:v>19.341726999962702</c:v>
                      </c:pt>
                      <c:pt idx="889">
                        <c:v>19.426723000011407</c:v>
                      </c:pt>
                      <c:pt idx="890">
                        <c:v>19.477086000028066</c:v>
                      </c:pt>
                      <c:pt idx="891">
                        <c:v>19.484514000010677</c:v>
                      </c:pt>
                      <c:pt idx="892">
                        <c:v>19.54977499996312</c:v>
                      </c:pt>
                      <c:pt idx="893">
                        <c:v>19.622833000030369</c:v>
                      </c:pt>
                      <c:pt idx="894">
                        <c:v>19.698226999957114</c:v>
                      </c:pt>
                      <c:pt idx="895">
                        <c:v>19.758548000012524</c:v>
                      </c:pt>
                      <c:pt idx="896">
                        <c:v>19.764374000020325</c:v>
                      </c:pt>
                      <c:pt idx="897">
                        <c:v>19.894479000009596</c:v>
                      </c:pt>
                      <c:pt idx="898">
                        <c:v>19.906099000014365</c:v>
                      </c:pt>
                      <c:pt idx="899">
                        <c:v>19.953943999949843</c:v>
                      </c:pt>
                      <c:pt idx="900">
                        <c:v>19.974267999990843</c:v>
                      </c:pt>
                      <c:pt idx="901">
                        <c:v>20.033270000014454</c:v>
                      </c:pt>
                      <c:pt idx="902">
                        <c:v>20.044191000051796</c:v>
                      </c:pt>
                      <c:pt idx="903">
                        <c:v>20.112563999951817</c:v>
                      </c:pt>
                      <c:pt idx="904">
                        <c:v>20.240775999962352</c:v>
                      </c:pt>
                      <c:pt idx="905">
                        <c:v>20.248760999995284</c:v>
                      </c:pt>
                      <c:pt idx="906">
                        <c:v>20.312653000000864</c:v>
                      </c:pt>
                      <c:pt idx="907">
                        <c:v>20.376558999996632</c:v>
                      </c:pt>
                      <c:pt idx="908">
                        <c:v>20.389612999977544</c:v>
                      </c:pt>
                      <c:pt idx="909">
                        <c:v>20.426218000007793</c:v>
                      </c:pt>
                      <c:pt idx="910">
                        <c:v>20.455977999954484</c:v>
                      </c:pt>
                      <c:pt idx="911">
                        <c:v>20.477411000058055</c:v>
                      </c:pt>
                      <c:pt idx="912">
                        <c:v>20.487330000032671</c:v>
                      </c:pt>
                      <c:pt idx="913">
                        <c:v>20.540605999995023</c:v>
                      </c:pt>
                      <c:pt idx="914">
                        <c:v>20.557864999980666</c:v>
                      </c:pt>
                      <c:pt idx="915">
                        <c:v>20.579106000019237</c:v>
                      </c:pt>
                      <c:pt idx="916">
                        <c:v>20.581728999968618</c:v>
                      </c:pt>
                      <c:pt idx="917">
                        <c:v>20.638386999955401</c:v>
                      </c:pt>
                      <c:pt idx="918">
                        <c:v>20.650130999973044</c:v>
                      </c:pt>
                      <c:pt idx="919">
                        <c:v>20.720130000030622</c:v>
                      </c:pt>
                      <c:pt idx="920">
                        <c:v>20.778270000009798</c:v>
                      </c:pt>
                      <c:pt idx="921">
                        <c:v>20.785678999964148</c:v>
                      </c:pt>
                      <c:pt idx="922">
                        <c:v>20.858347999979742</c:v>
                      </c:pt>
                      <c:pt idx="923">
                        <c:v>20.92739900003653</c:v>
                      </c:pt>
                      <c:pt idx="924">
                        <c:v>20.9918319999706</c:v>
                      </c:pt>
                      <c:pt idx="925">
                        <c:v>21.057593000004999</c:v>
                      </c:pt>
                      <c:pt idx="926">
                        <c:v>21.061274999985471</c:v>
                      </c:pt>
                      <c:pt idx="927">
                        <c:v>21.135755999945104</c:v>
                      </c:pt>
                      <c:pt idx="928">
                        <c:v>21.264138999977149</c:v>
                      </c:pt>
                      <c:pt idx="929">
                        <c:v>21.345024000038393</c:v>
                      </c:pt>
                      <c:pt idx="930">
                        <c:v>21.539846000028774</c:v>
                      </c:pt>
                      <c:pt idx="931">
                        <c:v>21.669944999972358</c:v>
                      </c:pt>
                      <c:pt idx="932">
                        <c:v>21.688155999989249</c:v>
                      </c:pt>
                      <c:pt idx="933">
                        <c:v>21.797623999998905</c:v>
                      </c:pt>
                      <c:pt idx="934">
                        <c:v>21.819071999983862</c:v>
                      </c:pt>
                      <c:pt idx="935">
                        <c:v>21.837855000048876</c:v>
                      </c:pt>
                      <c:pt idx="936">
                        <c:v>21.856757999979891</c:v>
                      </c:pt>
                      <c:pt idx="937">
                        <c:v>21.877560000051744</c:v>
                      </c:pt>
                      <c:pt idx="938">
                        <c:v>21.901154999970458</c:v>
                      </c:pt>
                      <c:pt idx="939">
                        <c:v>21.919161999947391</c:v>
                      </c:pt>
                      <c:pt idx="940">
                        <c:v>21.977858999976888</c:v>
                      </c:pt>
                      <c:pt idx="941">
                        <c:v>21.997864000033587</c:v>
                      </c:pt>
                      <c:pt idx="942">
                        <c:v>22.021810999955051</c:v>
                      </c:pt>
                      <c:pt idx="943">
                        <c:v>22.084292000043206</c:v>
                      </c:pt>
                      <c:pt idx="944">
                        <c:v>22.137717999983579</c:v>
                      </c:pt>
                      <c:pt idx="945">
                        <c:v>22.207644999958575</c:v>
                      </c:pt>
                      <c:pt idx="946">
                        <c:v>22.228203000035137</c:v>
                      </c:pt>
                      <c:pt idx="947">
                        <c:v>22.565714000025764</c:v>
                      </c:pt>
                      <c:pt idx="948">
                        <c:v>22.620762999984436</c:v>
                      </c:pt>
                      <c:pt idx="949">
                        <c:v>22.64454799995292</c:v>
                      </c:pt>
                      <c:pt idx="950">
                        <c:v>22.762974999961443</c:v>
                      </c:pt>
                      <c:pt idx="951">
                        <c:v>22.805012000026181</c:v>
                      </c:pt>
                      <c:pt idx="952">
                        <c:v>22.833064000005834</c:v>
                      </c:pt>
                      <c:pt idx="953">
                        <c:v>22.879277999978513</c:v>
                      </c:pt>
                      <c:pt idx="954">
                        <c:v>22.909979999996722</c:v>
                      </c:pt>
                      <c:pt idx="955">
                        <c:v>22.927427000016905</c:v>
                      </c:pt>
                      <c:pt idx="956">
                        <c:v>22.946603000047617</c:v>
                      </c:pt>
                      <c:pt idx="957">
                        <c:v>22.969708999968134</c:v>
                      </c:pt>
                      <c:pt idx="958">
                        <c:v>23.017825999995694</c:v>
                      </c:pt>
                      <c:pt idx="959">
                        <c:v>23.038371999980882</c:v>
                      </c:pt>
                      <c:pt idx="960">
                        <c:v>23.05620800005272</c:v>
                      </c:pt>
                      <c:pt idx="961">
                        <c:v>23.085990000050515</c:v>
                      </c:pt>
                      <c:pt idx="962">
                        <c:v>23.107086000032723</c:v>
                      </c:pt>
                      <c:pt idx="963">
                        <c:v>23.1420559999533</c:v>
                      </c:pt>
                      <c:pt idx="964">
                        <c:v>23.150542999967001</c:v>
                      </c:pt>
                      <c:pt idx="965">
                        <c:v>23.173085000016727</c:v>
                      </c:pt>
                      <c:pt idx="966">
                        <c:v>23.190690999967046</c:v>
                      </c:pt>
                      <c:pt idx="967">
                        <c:v>23.20886699995026</c:v>
                      </c:pt>
                      <c:pt idx="968">
                        <c:v>23.226861999952234</c:v>
                      </c:pt>
                      <c:pt idx="969">
                        <c:v>23.256098999991082</c:v>
                      </c:pt>
                      <c:pt idx="970">
                        <c:v>23.276680000009947</c:v>
                      </c:pt>
                      <c:pt idx="971">
                        <c:v>23.304895999957807</c:v>
                      </c:pt>
                      <c:pt idx="972">
                        <c:v>23.335131000028923</c:v>
                      </c:pt>
                      <c:pt idx="973">
                        <c:v>23.353597000008449</c:v>
                      </c:pt>
                      <c:pt idx="974">
                        <c:v>23.372410999960266</c:v>
                      </c:pt>
                      <c:pt idx="975">
                        <c:v>23.390097999945283</c:v>
                      </c:pt>
                      <c:pt idx="976">
                        <c:v>23.413437000010163</c:v>
                      </c:pt>
                      <c:pt idx="977">
                        <c:v>23.439482999965549</c:v>
                      </c:pt>
                      <c:pt idx="978">
                        <c:v>23.461100999964401</c:v>
                      </c:pt>
                      <c:pt idx="979">
                        <c:v>23.477679000003263</c:v>
                      </c:pt>
                      <c:pt idx="980">
                        <c:v>23.494784999988042</c:v>
                      </c:pt>
                      <c:pt idx="981">
                        <c:v>23.514047999982722</c:v>
                      </c:pt>
                      <c:pt idx="982">
                        <c:v>23.524028999963775</c:v>
                      </c:pt>
                      <c:pt idx="983">
                        <c:v>23.558399999979883</c:v>
                      </c:pt>
                      <c:pt idx="984">
                        <c:v>23.571070999954827</c:v>
                      </c:pt>
                      <c:pt idx="985">
                        <c:v>23.598748999997042</c:v>
                      </c:pt>
                      <c:pt idx="986">
                        <c:v>23.621198000037111</c:v>
                      </c:pt>
                      <c:pt idx="987">
                        <c:v>23.639794999966398</c:v>
                      </c:pt>
                      <c:pt idx="988">
                        <c:v>23.655273000011221</c:v>
                      </c:pt>
                      <c:pt idx="989">
                        <c:v>23.676652000052854</c:v>
                      </c:pt>
                      <c:pt idx="990">
                        <c:v>23.697388999979012</c:v>
                      </c:pt>
                      <c:pt idx="991">
                        <c:v>23.719962000031956</c:v>
                      </c:pt>
                      <c:pt idx="992">
                        <c:v>23.74033399997279</c:v>
                      </c:pt>
                      <c:pt idx="993">
                        <c:v>23.760005000047386</c:v>
                      </c:pt>
                      <c:pt idx="994">
                        <c:v>23.781294999993406</c:v>
                      </c:pt>
                      <c:pt idx="995">
                        <c:v>23.796928999945521</c:v>
                      </c:pt>
                      <c:pt idx="996">
                        <c:v>23.8185260000173</c:v>
                      </c:pt>
                      <c:pt idx="997">
                        <c:v>23.837350000045262</c:v>
                      </c:pt>
                      <c:pt idx="998">
                        <c:v>23.859599999967031</c:v>
                      </c:pt>
                      <c:pt idx="999">
                        <c:v>23.873235999955796</c:v>
                      </c:pt>
                      <c:pt idx="1000">
                        <c:v>23.898435999988578</c:v>
                      </c:pt>
                      <c:pt idx="1001">
                        <c:v>23.919511000043713</c:v>
                      </c:pt>
                      <c:pt idx="1002">
                        <c:v>23.939341000048444</c:v>
                      </c:pt>
                      <c:pt idx="1003">
                        <c:v>23.957135000033304</c:v>
                      </c:pt>
                      <c:pt idx="1004">
                        <c:v>23.97776200005319</c:v>
                      </c:pt>
                      <c:pt idx="1005">
                        <c:v>23.99878699996043</c:v>
                      </c:pt>
                      <c:pt idx="1006">
                        <c:v>24.018016000045463</c:v>
                      </c:pt>
                      <c:pt idx="1007">
                        <c:v>24.037609999999404</c:v>
                      </c:pt>
                      <c:pt idx="1008">
                        <c:v>24.053442999953404</c:v>
                      </c:pt>
                      <c:pt idx="1009">
                        <c:v>24.078549999976531</c:v>
                      </c:pt>
                      <c:pt idx="1010">
                        <c:v>24.09851499996148</c:v>
                      </c:pt>
                      <c:pt idx="1011">
                        <c:v>24.119320999947377</c:v>
                      </c:pt>
                      <c:pt idx="1012">
                        <c:v>24.128544999985024</c:v>
                      </c:pt>
                      <c:pt idx="1013">
                        <c:v>24.159022000036202</c:v>
                      </c:pt>
                      <c:pt idx="1014">
                        <c:v>24.18057399999816</c:v>
                      </c:pt>
                      <c:pt idx="1015">
                        <c:v>24.201141000026837</c:v>
                      </c:pt>
                      <c:pt idx="1016">
                        <c:v>24.220439000055194</c:v>
                      </c:pt>
                      <c:pt idx="1017">
                        <c:v>24.23891299997922</c:v>
                      </c:pt>
                      <c:pt idx="1018">
                        <c:v>24.254562000045553</c:v>
                      </c:pt>
                      <c:pt idx="1019">
                        <c:v>24.279747999971732</c:v>
                      </c:pt>
                      <c:pt idx="1020">
                        <c:v>24.299044999992475</c:v>
                      </c:pt>
                      <c:pt idx="1021">
                        <c:v>24.320054000010714</c:v>
                      </c:pt>
                      <c:pt idx="1022">
                        <c:v>24.340627999976277</c:v>
                      </c:pt>
                      <c:pt idx="1023">
                        <c:v>24.36161100002937</c:v>
                      </c:pt>
                      <c:pt idx="1024">
                        <c:v>24.38167000003159</c:v>
                      </c:pt>
                      <c:pt idx="1025">
                        <c:v>24.395274000009522</c:v>
                      </c:pt>
                      <c:pt idx="1026">
                        <c:v>24.416249000001699</c:v>
                      </c:pt>
                      <c:pt idx="1027">
                        <c:v>24.436786000034772</c:v>
                      </c:pt>
                      <c:pt idx="1028">
                        <c:v>24.460349999950267</c:v>
                      </c:pt>
                      <c:pt idx="1029">
                        <c:v>24.481169000035152</c:v>
                      </c:pt>
                      <c:pt idx="1030">
                        <c:v>24.498374999966472</c:v>
                      </c:pt>
                      <c:pt idx="1031">
                        <c:v>24.515399000025354</c:v>
                      </c:pt>
                      <c:pt idx="1032">
                        <c:v>24.536852000048384</c:v>
                      </c:pt>
                      <c:pt idx="1033">
                        <c:v>24.559096000040881</c:v>
                      </c:pt>
                      <c:pt idx="1034">
                        <c:v>24.580848000012338</c:v>
                      </c:pt>
                      <c:pt idx="1035">
                        <c:v>24.59741699998267</c:v>
                      </c:pt>
                      <c:pt idx="1036">
                        <c:v>24.61650899995584</c:v>
                      </c:pt>
                      <c:pt idx="1037">
                        <c:v>24.640440999995917</c:v>
                      </c:pt>
                      <c:pt idx="1038">
                        <c:v>24.657232000026852</c:v>
                      </c:pt>
                      <c:pt idx="1039">
                        <c:v>24.678910000016913</c:v>
                      </c:pt>
                      <c:pt idx="1040">
                        <c:v>24.699159999960102</c:v>
                      </c:pt>
                      <c:pt idx="1041">
                        <c:v>24.719838000019081</c:v>
                      </c:pt>
                      <c:pt idx="1042">
                        <c:v>24.731899000005797</c:v>
                      </c:pt>
                      <c:pt idx="1043">
                        <c:v>24.757472999976017</c:v>
                      </c:pt>
                      <c:pt idx="1044">
                        <c:v>24.773432999965735</c:v>
                      </c:pt>
                      <c:pt idx="1045">
                        <c:v>24.792139000026509</c:v>
                      </c:pt>
                      <c:pt idx="1046">
                        <c:v>24.820835000020452</c:v>
                      </c:pt>
                      <c:pt idx="1047">
                        <c:v>24.838818000047468</c:v>
                      </c:pt>
                      <c:pt idx="1048">
                        <c:v>24.858812000020407</c:v>
                      </c:pt>
                      <c:pt idx="1049">
                        <c:v>24.877723000012338</c:v>
                      </c:pt>
                      <c:pt idx="1050">
                        <c:v>24.897395999985747</c:v>
                      </c:pt>
                      <c:pt idx="1051">
                        <c:v>24.917826000018977</c:v>
                      </c:pt>
                      <c:pt idx="1052">
                        <c:v>24.937768999952823</c:v>
                      </c:pt>
                      <c:pt idx="1053">
                        <c:v>24.958321999991313</c:v>
                      </c:pt>
                      <c:pt idx="1054">
                        <c:v>24.980337999993935</c:v>
                      </c:pt>
                      <c:pt idx="1055">
                        <c:v>24.998389999964274</c:v>
                      </c:pt>
                      <c:pt idx="1056">
                        <c:v>25.019504999974743</c:v>
                      </c:pt>
                      <c:pt idx="1057">
                        <c:v>25.03827200003434</c:v>
                      </c:pt>
                      <c:pt idx="1058">
                        <c:v>25.059668999980204</c:v>
                      </c:pt>
                      <c:pt idx="1059">
                        <c:v>25.064132999978028</c:v>
                      </c:pt>
                      <c:pt idx="1060">
                        <c:v>25.102131000021473</c:v>
                      </c:pt>
                      <c:pt idx="1061">
                        <c:v>25.116849999991246</c:v>
                      </c:pt>
                      <c:pt idx="1062">
                        <c:v>25.138741999980994</c:v>
                      </c:pt>
                      <c:pt idx="1063">
                        <c:v>25.159908000030555</c:v>
                      </c:pt>
                      <c:pt idx="1064">
                        <c:v>25.179670999990776</c:v>
                      </c:pt>
                      <c:pt idx="1065">
                        <c:v>25.199343999964185</c:v>
                      </c:pt>
                      <c:pt idx="1066">
                        <c:v>25.214797000051476</c:v>
                      </c:pt>
                      <c:pt idx="1067">
                        <c:v>25.235064000007696</c:v>
                      </c:pt>
                      <c:pt idx="1068">
                        <c:v>25.26001600001473</c:v>
                      </c:pt>
                      <c:pt idx="1069">
                        <c:v>25.278132000006735</c:v>
                      </c:pt>
                      <c:pt idx="1070">
                        <c:v>25.300953999976628</c:v>
                      </c:pt>
                      <c:pt idx="1071">
                        <c:v>25.317077000043355</c:v>
                      </c:pt>
                      <c:pt idx="1072">
                        <c:v>25.335580999962986</c:v>
                      </c:pt>
                      <c:pt idx="1073">
                        <c:v>25.35561400000006</c:v>
                      </c:pt>
                      <c:pt idx="1074">
                        <c:v>25.380937000038102</c:v>
                      </c:pt>
                      <c:pt idx="1075">
                        <c:v>25.400464999955148</c:v>
                      </c:pt>
                      <c:pt idx="1076">
                        <c:v>25.418337999959476</c:v>
                      </c:pt>
                      <c:pt idx="1077">
                        <c:v>25.436929999967106</c:v>
                      </c:pt>
                      <c:pt idx="1078">
                        <c:v>25.460253000026569</c:v>
                      </c:pt>
                      <c:pt idx="1079">
                        <c:v>25.47241699998267</c:v>
                      </c:pt>
                      <c:pt idx="1080">
                        <c:v>25.496810000040568</c:v>
                      </c:pt>
                      <c:pt idx="1081">
                        <c:v>25.517419000039808</c:v>
                      </c:pt>
                      <c:pt idx="1082">
                        <c:v>25.538349000038579</c:v>
                      </c:pt>
                      <c:pt idx="1083">
                        <c:v>25.556418000021949</c:v>
                      </c:pt>
                      <c:pt idx="1084">
                        <c:v>25.577581000048667</c:v>
                      </c:pt>
                      <c:pt idx="1085">
                        <c:v>25.596664999960922</c:v>
                      </c:pt>
                      <c:pt idx="1086">
                        <c:v>25.620589999947697</c:v>
                      </c:pt>
                      <c:pt idx="1087">
                        <c:v>25.637141000013798</c:v>
                      </c:pt>
                      <c:pt idx="1088">
                        <c:v>25.658338999957778</c:v>
                      </c:pt>
                      <c:pt idx="1089">
                        <c:v>25.677109000040218</c:v>
                      </c:pt>
                      <c:pt idx="1090">
                        <c:v>25.697991000022739</c:v>
                      </c:pt>
                      <c:pt idx="1091">
                        <c:v>25.712443000054918</c:v>
                      </c:pt>
                      <c:pt idx="1092">
                        <c:v>25.738242999999784</c:v>
                      </c:pt>
                      <c:pt idx="1093">
                        <c:v>25.758073000004515</c:v>
                      </c:pt>
                      <c:pt idx="1094">
                        <c:v>25.779014999978244</c:v>
                      </c:pt>
                      <c:pt idx="1095">
                        <c:v>25.797659000032581</c:v>
                      </c:pt>
                      <c:pt idx="1096">
                        <c:v>25.817883000010625</c:v>
                      </c:pt>
                      <c:pt idx="1097">
                        <c:v>25.841036000056192</c:v>
                      </c:pt>
                      <c:pt idx="1098">
                        <c:v>25.858271999983117</c:v>
                      </c:pt>
                      <c:pt idx="1099">
                        <c:v>25.878683999995701</c:v>
                      </c:pt>
                      <c:pt idx="1100">
                        <c:v>25.900817999965511</c:v>
                      </c:pt>
                      <c:pt idx="1101">
                        <c:v>25.919871999998577</c:v>
                      </c:pt>
                      <c:pt idx="1102">
                        <c:v>25.940854000044055</c:v>
                      </c:pt>
                      <c:pt idx="1103">
                        <c:v>25.960637000040151</c:v>
                      </c:pt>
                      <c:pt idx="1104">
                        <c:v>25.98093499999959</c:v>
                      </c:pt>
                      <c:pt idx="1105">
                        <c:v>25.998953000060283</c:v>
                      </c:pt>
                      <c:pt idx="1106">
                        <c:v>26.019773000036366</c:v>
                      </c:pt>
                      <c:pt idx="1107">
                        <c:v>26.029207000043243</c:v>
                      </c:pt>
                      <c:pt idx="1108">
                        <c:v>26.060453000012785</c:v>
                      </c:pt>
                      <c:pt idx="1109">
                        <c:v>26.080721999984235</c:v>
                      </c:pt>
                      <c:pt idx="1110">
                        <c:v>26.100028999964707</c:v>
                      </c:pt>
                      <c:pt idx="1111">
                        <c:v>26.120580999995582</c:v>
                      </c:pt>
                      <c:pt idx="1112">
                        <c:v>26.134785000002012</c:v>
                      </c:pt>
                      <c:pt idx="1113">
                        <c:v>26.157389000058174</c:v>
                      </c:pt>
                      <c:pt idx="1114">
                        <c:v>26.175535000045784</c:v>
                      </c:pt>
                      <c:pt idx="1115">
                        <c:v>26.19684300001245</c:v>
                      </c:pt>
                      <c:pt idx="1116">
                        <c:v>26.220937000005506</c:v>
                      </c:pt>
                      <c:pt idx="1117">
                        <c:v>26.240861000027508</c:v>
                      </c:pt>
                      <c:pt idx="1118">
                        <c:v>26.257728000055067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Calculation!$AL$2:$AL$1771</c15:sqref>
                        </c15:formulaRef>
                      </c:ext>
                    </c:extLst>
                    <c:numCache>
                      <c:formatCode>General</c:formatCode>
                      <c:ptCount val="1770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0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</c:v>
                      </c:pt>
                      <c:pt idx="892">
                        <c:v>0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0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01D-4CCD-A4C2-019A7266AA8F}"/>
                  </c:ext>
                </c:extLst>
              </c15:ser>
            </c15:filteredScatterSeries>
          </c:ext>
        </c:extLst>
      </c:scatterChart>
      <c:valAx>
        <c:axId val="644083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4085768"/>
        <c:crosses val="autoZero"/>
        <c:crossBetween val="midCat"/>
      </c:valAx>
      <c:valAx>
        <c:axId val="644085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408347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Calculation!$A$2:$A$1122</c:f>
              <c:numCache>
                <c:formatCode>General</c:formatCode>
                <c:ptCount val="1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</c:numCache>
            </c:numRef>
          </c:xVal>
          <c:yVal>
            <c:numRef>
              <c:f>Calculation!$AR$2:$AR$1122</c:f>
              <c:numCache>
                <c:formatCode>General</c:formatCode>
                <c:ptCount val="1121"/>
                <c:pt idx="0">
                  <c:v>2.0318557773894391E-2</c:v>
                </c:pt>
                <c:pt idx="1">
                  <c:v>2.0492411919748536E-2</c:v>
                </c:pt>
                <c:pt idx="2">
                  <c:v>2.0666266065602682E-2</c:v>
                </c:pt>
                <c:pt idx="3">
                  <c:v>2.0838869462206082E-2</c:v>
                </c:pt>
                <c:pt idx="4">
                  <c:v>2.1011472858809471E-2</c:v>
                </c:pt>
                <c:pt idx="5">
                  <c:v>2.1184076255412871E-2</c:v>
                </c:pt>
                <c:pt idx="6">
                  <c:v>2.1356679652016267E-2</c:v>
                </c:pt>
                <c:pt idx="7">
                  <c:v>2.1528032299368914E-2</c:v>
                </c:pt>
                <c:pt idx="8">
                  <c:v>2.1699384946721557E-2</c:v>
                </c:pt>
                <c:pt idx="9">
                  <c:v>2.1870737594074204E-2</c:v>
                </c:pt>
                <c:pt idx="10">
                  <c:v>2.2042090241426848E-2</c:v>
                </c:pt>
                <c:pt idx="11">
                  <c:v>2.2212817514154121E-2</c:v>
                </c:pt>
                <c:pt idx="12">
                  <c:v>2.2383544786881395E-2</c:v>
                </c:pt>
                <c:pt idx="13">
                  <c:v>2.2554897434234042E-2</c:v>
                </c:pt>
                <c:pt idx="14">
                  <c:v>2.2725624706961316E-2</c:v>
                </c:pt>
                <c:pt idx="15">
                  <c:v>2.2896351979688593E-2</c:v>
                </c:pt>
                <c:pt idx="16">
                  <c:v>2.3067079252415867E-2</c:v>
                </c:pt>
                <c:pt idx="17">
                  <c:v>2.3237806525143141E-2</c:v>
                </c:pt>
                <c:pt idx="18">
                  <c:v>2.3408533797870414E-2</c:v>
                </c:pt>
                <c:pt idx="19">
                  <c:v>2.3579261070597688E-2</c:v>
                </c:pt>
                <c:pt idx="20">
                  <c:v>2.3749988343324962E-2</c:v>
                </c:pt>
                <c:pt idx="21">
                  <c:v>2.3921340990677609E-2</c:v>
                </c:pt>
                <c:pt idx="22">
                  <c:v>2.4092693638030252E-2</c:v>
                </c:pt>
                <c:pt idx="23">
                  <c:v>2.4264671660008268E-2</c:v>
                </c:pt>
                <c:pt idx="24">
                  <c:v>2.4436649681986288E-2</c:v>
                </c:pt>
                <c:pt idx="25">
                  <c:v>2.4609253078589681E-2</c:v>
                </c:pt>
                <c:pt idx="26">
                  <c:v>2.4780605725942328E-2</c:v>
                </c:pt>
                <c:pt idx="27">
                  <c:v>2.4951332998669602E-2</c:v>
                </c:pt>
                <c:pt idx="28">
                  <c:v>2.5121434896771495E-2</c:v>
                </c:pt>
                <c:pt idx="29">
                  <c:v>2.5290286045622643E-2</c:v>
                </c:pt>
                <c:pt idx="30">
                  <c:v>2.5458511819848414E-2</c:v>
                </c:pt>
                <c:pt idx="31">
                  <c:v>2.5626737594074193E-2</c:v>
                </c:pt>
                <c:pt idx="32">
                  <c:v>2.5794963368299968E-2</c:v>
                </c:pt>
                <c:pt idx="33">
                  <c:v>2.5963189142525739E-2</c:v>
                </c:pt>
                <c:pt idx="34">
                  <c:v>2.6130789542126134E-2</c:v>
                </c:pt>
                <c:pt idx="35">
                  <c:v>2.6298389941726528E-2</c:v>
                </c:pt>
                <c:pt idx="36">
                  <c:v>2.6464739592076177E-2</c:v>
                </c:pt>
                <c:pt idx="37">
                  <c:v>2.6628587743924334E-2</c:v>
                </c:pt>
                <c:pt idx="38">
                  <c:v>2.67918105211471E-2</c:v>
                </c:pt>
                <c:pt idx="39">
                  <c:v>2.6954407923744504E-2</c:v>
                </c:pt>
                <c:pt idx="40">
                  <c:v>2.7117005326341908E-2</c:v>
                </c:pt>
                <c:pt idx="41">
                  <c:v>2.7278977354313935E-2</c:v>
                </c:pt>
                <c:pt idx="42">
                  <c:v>2.7440324007660586E-2</c:v>
                </c:pt>
                <c:pt idx="43">
                  <c:v>2.7601670661007237E-2</c:v>
                </c:pt>
                <c:pt idx="44">
                  <c:v>2.7763017314353891E-2</c:v>
                </c:pt>
                <c:pt idx="45">
                  <c:v>2.7924363967700542E-2</c:v>
                </c:pt>
                <c:pt idx="46">
                  <c:v>2.8085710621047196E-2</c:v>
                </c:pt>
                <c:pt idx="47">
                  <c:v>2.8247057274393847E-2</c:v>
                </c:pt>
                <c:pt idx="48">
                  <c:v>2.8407778553115128E-2</c:v>
                </c:pt>
                <c:pt idx="49">
                  <c:v>2.8568499831836403E-2</c:v>
                </c:pt>
                <c:pt idx="50">
                  <c:v>2.8728595735932304E-2</c:v>
                </c:pt>
                <c:pt idx="51">
                  <c:v>2.8887440890777463E-2</c:v>
                </c:pt>
                <c:pt idx="52">
                  <c:v>2.9046286045622618E-2</c:v>
                </c:pt>
                <c:pt idx="53">
                  <c:v>2.9205131200467773E-2</c:v>
                </c:pt>
                <c:pt idx="54">
                  <c:v>2.9363976355312928E-2</c:v>
                </c:pt>
                <c:pt idx="55">
                  <c:v>2.9522196135532711E-2</c:v>
                </c:pt>
                <c:pt idx="56">
                  <c:v>2.9680415915752489E-2</c:v>
                </c:pt>
                <c:pt idx="57">
                  <c:v>2.9838635695972268E-2</c:v>
                </c:pt>
                <c:pt idx="58">
                  <c:v>2.9996230101566674E-2</c:v>
                </c:pt>
                <c:pt idx="59">
                  <c:v>3.0153199132535707E-2</c:v>
                </c:pt>
                <c:pt idx="60">
                  <c:v>3.0310168163504736E-2</c:v>
                </c:pt>
                <c:pt idx="61">
                  <c:v>3.0467137194473765E-2</c:v>
                </c:pt>
                <c:pt idx="62">
                  <c:v>3.0622855476192045E-2</c:v>
                </c:pt>
                <c:pt idx="63">
                  <c:v>3.0778573757910325E-2</c:v>
                </c:pt>
                <c:pt idx="64">
                  <c:v>3.0936168163504731E-2</c:v>
                </c:pt>
                <c:pt idx="65">
                  <c:v>3.1093762569099133E-2</c:v>
                </c:pt>
                <c:pt idx="66">
                  <c:v>3.1250731600068166E-2</c:v>
                </c:pt>
                <c:pt idx="67">
                  <c:v>3.1408326005662568E-2</c:v>
                </c:pt>
                <c:pt idx="68">
                  <c:v>3.15677965351331E-2</c:v>
                </c:pt>
                <c:pt idx="69">
                  <c:v>3.1729768563105124E-2</c:v>
                </c:pt>
                <c:pt idx="70">
                  <c:v>3.1891115216451778E-2</c:v>
                </c:pt>
                <c:pt idx="71">
                  <c:v>3.2054963368299931E-2</c:v>
                </c:pt>
                <c:pt idx="72">
                  <c:v>3.2218186145522708E-2</c:v>
                </c:pt>
                <c:pt idx="73">
                  <c:v>3.2382034297370854E-2</c:v>
                </c:pt>
                <c:pt idx="74">
                  <c:v>3.2546507823844377E-2</c:v>
                </c:pt>
                <c:pt idx="75">
                  <c:v>3.2710355975692537E-2</c:v>
                </c:pt>
                <c:pt idx="76">
                  <c:v>3.2872953378289937E-2</c:v>
                </c:pt>
                <c:pt idx="77">
                  <c:v>3.3038677654014213E-2</c:v>
                </c:pt>
                <c:pt idx="78">
                  <c:v>3.3203151180487736E-2</c:v>
                </c:pt>
                <c:pt idx="79">
                  <c:v>3.3367624706961259E-2</c:v>
                </c:pt>
                <c:pt idx="80">
                  <c:v>3.3528345985682537E-2</c:v>
                </c:pt>
                <c:pt idx="81">
                  <c:v>3.3680312019648571E-2</c:v>
                </c:pt>
                <c:pt idx="82">
                  <c:v>3.3830401929738491E-2</c:v>
                </c:pt>
                <c:pt idx="83">
                  <c:v>3.3966733598070148E-2</c:v>
                </c:pt>
                <c:pt idx="84">
                  <c:v>3.410118914252569E-2</c:v>
                </c:pt>
                <c:pt idx="85">
                  <c:v>3.4226264067600612E-2</c:v>
                </c:pt>
                <c:pt idx="86">
                  <c:v>3.4356341989678532E-2</c:v>
                </c:pt>
                <c:pt idx="87">
                  <c:v>3.448454378788033E-2</c:v>
                </c:pt>
                <c:pt idx="88">
                  <c:v>3.4585854477191015E-2</c:v>
                </c:pt>
                <c:pt idx="89">
                  <c:v>3.4687165166501707E-2</c:v>
                </c:pt>
                <c:pt idx="90">
                  <c:v>3.4771590740927276E-2</c:v>
                </c:pt>
                <c:pt idx="91">
                  <c:v>3.4854140191476722E-2</c:v>
                </c:pt>
                <c:pt idx="92">
                  <c:v>3.4931686645023177E-2</c:v>
                </c:pt>
                <c:pt idx="93">
                  <c:v>3.4987970361306901E-2</c:v>
                </c:pt>
                <c:pt idx="94">
                  <c:v>3.5041752579089112E-2</c:v>
                </c:pt>
                <c:pt idx="95">
                  <c:v>3.5088030301366827E-2</c:v>
                </c:pt>
                <c:pt idx="96">
                  <c:v>3.5107416914753428E-2</c:v>
                </c:pt>
                <c:pt idx="97">
                  <c:v>3.5121800531137053E-2</c:v>
                </c:pt>
                <c:pt idx="98">
                  <c:v>3.5131181150517672E-2</c:v>
                </c:pt>
                <c:pt idx="99">
                  <c:v>3.5180585745922255E-2</c:v>
                </c:pt>
                <c:pt idx="100">
                  <c:v>3.5227488842825352E-2</c:v>
                </c:pt>
                <c:pt idx="101">
                  <c:v>3.4964206125542636E-2</c:v>
                </c:pt>
                <c:pt idx="102">
                  <c:v>3.470279953213605E-2</c:v>
                </c:pt>
                <c:pt idx="103">
                  <c:v>3.4443894437230962E-2</c:v>
                </c:pt>
                <c:pt idx="104">
                  <c:v>3.4188741590078113E-2</c:v>
                </c:pt>
                <c:pt idx="105">
                  <c:v>3.3936090241426756E-2</c:v>
                </c:pt>
                <c:pt idx="106">
                  <c:v>3.3686565765902281E-2</c:v>
                </c:pt>
                <c:pt idx="107">
                  <c:v>3.3440168163504674E-2</c:v>
                </c:pt>
                <c:pt idx="108">
                  <c:v>3.319689743423395E-2</c:v>
                </c:pt>
                <c:pt idx="109">
                  <c:v>3.2958004327340841E-2</c:v>
                </c:pt>
                <c:pt idx="110">
                  <c:v>3.2722238093574607E-2</c:v>
                </c:pt>
                <c:pt idx="111">
                  <c:v>3.2490849482185995E-2</c:v>
                </c:pt>
                <c:pt idx="112">
                  <c:v>3.2262587743924265E-2</c:v>
                </c:pt>
                <c:pt idx="113">
                  <c:v>3.2038078253414773E-2</c:v>
                </c:pt>
                <c:pt idx="114">
                  <c:v>3.1817946385282909E-2</c:v>
                </c:pt>
                <c:pt idx="115">
                  <c:v>3.1602192139528661E-2</c:v>
                </c:pt>
                <c:pt idx="116">
                  <c:v>3.1390190141526671E-2</c:v>
                </c:pt>
                <c:pt idx="117">
                  <c:v>3.1183191140527672E-2</c:v>
                </c:pt>
                <c:pt idx="118">
                  <c:v>3.0979944387280918E-2</c:v>
                </c:pt>
                <c:pt idx="119">
                  <c:v>3.0794431132000165E-2</c:v>
                </c:pt>
                <c:pt idx="120">
                  <c:v>3.0613525826126625E-2</c:v>
                </c:pt>
                <c:pt idx="121">
                  <c:v>3.0436614965401745E-2</c:v>
                </c:pt>
                <c:pt idx="122">
                  <c:v>3.0262454700108615E-2</c:v>
                </c:pt>
                <c:pt idx="123">
                  <c:v>3.0092938755020272E-2</c:v>
                </c:pt>
                <c:pt idx="124">
                  <c:v>2.9925564447362354E-2</c:v>
                </c:pt>
                <c:pt idx="125">
                  <c:v>2.9761597694820816E-2</c:v>
                </c:pt>
                <c:pt idx="126">
                  <c:v>2.9599787862469158E-2</c:v>
                </c:pt>
                <c:pt idx="127">
                  <c:v>2.9441403465628489E-2</c:v>
                </c:pt>
                <c:pt idx="128">
                  <c:v>2.9285823083839164E-2</c:v>
                </c:pt>
                <c:pt idx="129">
                  <c:v>2.9132422785430195E-2</c:v>
                </c:pt>
                <c:pt idx="130">
                  <c:v>2.8981209077404441E-2</c:v>
                </c:pt>
                <c:pt idx="131">
                  <c:v>2.8830921286203778E-2</c:v>
                </c:pt>
                <c:pt idx="132">
                  <c:v>2.8683464854660584E-2</c:v>
                </c:pt>
                <c:pt idx="133">
                  <c:v>2.8536943624536463E-2</c:v>
                </c:pt>
                <c:pt idx="134">
                  <c:v>2.8393266934989527E-2</c:v>
                </c:pt>
                <c:pt idx="135">
                  <c:v>2.8249262455383544E-2</c:v>
                </c:pt>
                <c:pt idx="136">
                  <c:v>2.810811320629732E-2</c:v>
                </c:pt>
                <c:pt idx="137">
                  <c:v>2.7966640427906128E-2</c:v>
                </c:pt>
                <c:pt idx="138">
                  <c:v>2.7826757393535108E-2</c:v>
                </c:pt>
                <c:pt idx="139">
                  <c:v>2.7687191307788531E-2</c:v>
                </c:pt>
                <c:pt idx="140">
                  <c:v>2.7547943030400531E-2</c:v>
                </c:pt>
                <c:pt idx="141">
                  <c:v>2.7408373342366638E-2</c:v>
                </c:pt>
                <c:pt idx="142">
                  <c:v>2.7270403354953052E-2</c:v>
                </c:pt>
                <c:pt idx="143">
                  <c:v>2.7133396478601045E-2</c:v>
                </c:pt>
                <c:pt idx="144">
                  <c:v>2.6997355562919025E-2</c:v>
                </c:pt>
                <c:pt idx="145">
                  <c:v>2.6859712626861036E-2</c:v>
                </c:pt>
                <c:pt idx="146">
                  <c:v>2.6723036100087586E-2</c:v>
                </c:pt>
                <c:pt idx="147">
                  <c:v>2.6586684816847197E-2</c:v>
                </c:pt>
                <c:pt idx="148">
                  <c:v>2.6451304362029127E-2</c:v>
                </c:pt>
                <c:pt idx="149">
                  <c:v>2.6316252260601802E-2</c:v>
                </c:pt>
                <c:pt idx="150">
                  <c:v>2.6182175438596442E-2</c:v>
                </c:pt>
                <c:pt idx="151">
                  <c:v>2.6044549941090216E-2</c:v>
                </c:pt>
                <c:pt idx="152">
                  <c:v>2.5907248818026803E-2</c:v>
                </c:pt>
                <c:pt idx="153">
                  <c:v>2.5770272957576057E-2</c:v>
                </c:pt>
                <c:pt idx="154">
                  <c:v>2.5633623251094164E-2</c:v>
                </c:pt>
                <c:pt idx="155">
                  <c:v>2.549665121554371E-2</c:v>
                </c:pt>
                <c:pt idx="156">
                  <c:v>2.5357405569951297E-2</c:v>
                </c:pt>
                <c:pt idx="157">
                  <c:v>2.5217831285307524E-2</c:v>
                </c:pt>
                <c:pt idx="158">
                  <c:v>2.507857861813673E-2</c:v>
                </c:pt>
                <c:pt idx="159">
                  <c:v>2.4939648450520834E-2</c:v>
                </c:pt>
                <c:pt idx="160">
                  <c:v>2.4801041667708617E-2</c:v>
                </c:pt>
                <c:pt idx="161">
                  <c:v>2.466275915812793E-2</c:v>
                </c:pt>
                <c:pt idx="162">
                  <c:v>2.4524147685917579E-2</c:v>
                </c:pt>
                <c:pt idx="163">
                  <c:v>2.4381277222912823E-2</c:v>
                </c:pt>
                <c:pt idx="164">
                  <c:v>2.4238722745538645E-2</c:v>
                </c:pt>
                <c:pt idx="165">
                  <c:v>2.4095828936091652E-2</c:v>
                </c:pt>
                <c:pt idx="166">
                  <c:v>2.3953251471852642E-2</c:v>
                </c:pt>
                <c:pt idx="167">
                  <c:v>2.3807703406362426E-2</c:v>
                </c:pt>
                <c:pt idx="168">
                  <c:v>2.3661808257620258E-2</c:v>
                </c:pt>
                <c:pt idx="169">
                  <c:v>2.3514246905263245E-2</c:v>
                </c:pt>
                <c:pt idx="170">
                  <c:v>2.3366333235250607E-2</c:v>
                </c:pt>
                <c:pt idx="171">
                  <c:v>2.3217405664156591E-2</c:v>
                </c:pt>
                <c:pt idx="172">
                  <c:v>2.3068121883254942E-2</c:v>
                </c:pt>
                <c:pt idx="173">
                  <c:v>2.2919142364199615E-2</c:v>
                </c:pt>
                <c:pt idx="174">
                  <c:v>2.2769805506004766E-2</c:v>
                </c:pt>
                <c:pt idx="175">
                  <c:v>2.2618783768134147E-2</c:v>
                </c:pt>
                <c:pt idx="176">
                  <c:v>2.2467399333594984E-2</c:v>
                </c:pt>
                <c:pt idx="177">
                  <c:v>2.2314986368615189E-2</c:v>
                </c:pt>
                <c:pt idx="178">
                  <c:v>2.2162871957727051E-2</c:v>
                </c:pt>
                <c:pt idx="179">
                  <c:v>2.2009725002263173E-2</c:v>
                </c:pt>
                <c:pt idx="180">
                  <c:v>2.1856208732694362E-2</c:v>
                </c:pt>
                <c:pt idx="181">
                  <c:v>2.1701654452380169E-2</c:v>
                </c:pt>
                <c:pt idx="182">
                  <c:v>2.154672678875905E-2</c:v>
                </c:pt>
                <c:pt idx="183">
                  <c:v>2.1391424405544684E-2</c:v>
                </c:pt>
                <c:pt idx="184">
                  <c:v>2.1236415478852803E-2</c:v>
                </c:pt>
                <c:pt idx="185">
                  <c:v>2.1081030574673955E-2</c:v>
                </c:pt>
                <c:pt idx="186">
                  <c:v>2.0925268342276628E-2</c:v>
                </c:pt>
                <c:pt idx="187">
                  <c:v>2.0769127424524435E-2</c:v>
                </c:pt>
                <c:pt idx="188">
                  <c:v>2.061260645783565E-2</c:v>
                </c:pt>
                <c:pt idx="189">
                  <c:v>2.0455704072147272E-2</c:v>
                </c:pt>
                <c:pt idx="190">
                  <c:v>2.0298418890875296E-2</c:v>
                </c:pt>
                <c:pt idx="191">
                  <c:v>2.0139400392947412E-2</c:v>
                </c:pt>
                <c:pt idx="192">
                  <c:v>1.9979993415792815E-2</c:v>
                </c:pt>
                <c:pt idx="193">
                  <c:v>1.9819520527688261E-2</c:v>
                </c:pt>
                <c:pt idx="194">
                  <c:v>1.9658654880350776E-2</c:v>
                </c:pt>
                <c:pt idx="195">
                  <c:v>1.9497395049755367E-2</c:v>
                </c:pt>
                <c:pt idx="196">
                  <c:v>1.9335061381875449E-2</c:v>
                </c:pt>
                <c:pt idx="197">
                  <c:v>1.9172329190997633E-2</c:v>
                </c:pt>
                <c:pt idx="198">
                  <c:v>1.9009197027731628E-2</c:v>
                </c:pt>
                <c:pt idx="199">
                  <c:v>1.8845663435727734E-2</c:v>
                </c:pt>
                <c:pt idx="200">
                  <c:v>1.8681045776444964E-2</c:v>
                </c:pt>
                <c:pt idx="201">
                  <c:v>1.8516022270636572E-2</c:v>
                </c:pt>
                <c:pt idx="202">
                  <c:v>1.8350591435968247E-2</c:v>
                </c:pt>
                <c:pt idx="203">
                  <c:v>1.8184751782956018E-2</c:v>
                </c:pt>
                <c:pt idx="204">
                  <c:v>1.8017817661918754E-2</c:v>
                </c:pt>
                <c:pt idx="205">
                  <c:v>1.7850470224899308E-2</c:v>
                </c:pt>
                <c:pt idx="206">
                  <c:v>1.76820223040925E-2</c:v>
                </c:pt>
                <c:pt idx="207">
                  <c:v>1.7513156524122844E-2</c:v>
                </c:pt>
                <c:pt idx="208">
                  <c:v>1.7343871349200766E-2</c:v>
                </c:pt>
                <c:pt idx="209">
                  <c:v>1.7173477323994775E-2</c:v>
                </c:pt>
                <c:pt idx="210">
                  <c:v>1.700197062742578E-2</c:v>
                </c:pt>
                <c:pt idx="211">
                  <c:v>1.6830036848182569E-2</c:v>
                </c:pt>
                <c:pt idx="212">
                  <c:v>1.6656984222918846E-2</c:v>
                </c:pt>
                <c:pt idx="213">
                  <c:v>1.6484881730333523E-2</c:v>
                </c:pt>
                <c:pt idx="214">
                  <c:v>1.6312348929519906E-2</c:v>
                </c:pt>
                <c:pt idx="215">
                  <c:v>1.614007670432294E-2</c:v>
                </c:pt>
                <c:pt idx="216">
                  <c:v>1.5966679264025691E-2</c:v>
                </c:pt>
                <c:pt idx="217">
                  <c:v>1.5792846711668192E-2</c:v>
                </c:pt>
                <c:pt idx="218">
                  <c:v>1.5618577429690281E-2</c:v>
                </c:pt>
                <c:pt idx="219">
                  <c:v>1.5443869792592659E-2</c:v>
                </c:pt>
                <c:pt idx="220">
                  <c:v>1.5268025837631934E-2</c:v>
                </c:pt>
                <c:pt idx="221">
                  <c:v>1.5091738701692951E-2</c:v>
                </c:pt>
                <c:pt idx="222">
                  <c:v>1.4914308848148681E-2</c:v>
                </c:pt>
                <c:pt idx="223">
                  <c:v>1.4737129598812255E-2</c:v>
                </c:pt>
                <c:pt idx="224">
                  <c:v>1.4558802736493818E-2</c:v>
                </c:pt>
                <c:pt idx="225">
                  <c:v>1.4380724682071426E-2</c:v>
                </c:pt>
                <c:pt idx="226">
                  <c:v>1.420149407924522E-2</c:v>
                </c:pt>
                <c:pt idx="227">
                  <c:v>1.4021808667980374E-2</c:v>
                </c:pt>
                <c:pt idx="228">
                  <c:v>1.3841666738465921E-2</c:v>
                </c:pt>
                <c:pt idx="229">
                  <c:v>1.366036320161608E-2</c:v>
                </c:pt>
                <c:pt idx="230">
                  <c:v>1.3479302280971824E-2</c:v>
                </c:pt>
                <c:pt idx="231">
                  <c:v>1.3297074704772351E-2</c:v>
                </c:pt>
                <c:pt idx="232">
                  <c:v>1.3113676344644899E-2</c:v>
                </c:pt>
                <c:pt idx="233">
                  <c:v>1.292980959902984E-2</c:v>
                </c:pt>
                <c:pt idx="234">
                  <c:v>1.2744765350952671E-2</c:v>
                </c:pt>
                <c:pt idx="235">
                  <c:v>1.2559955708318696E-2</c:v>
                </c:pt>
                <c:pt idx="236">
                  <c:v>1.2373963387966211E-2</c:v>
                </c:pt>
                <c:pt idx="237">
                  <c:v>1.2187493929998192E-2</c:v>
                </c:pt>
                <c:pt idx="238">
                  <c:v>1.1999834964653101E-2</c:v>
                </c:pt>
                <c:pt idx="239">
                  <c:v>1.1810982246900836E-2</c:v>
                </c:pt>
                <c:pt idx="240">
                  <c:v>1.1621643684453736E-2</c:v>
                </c:pt>
                <c:pt idx="241">
                  <c:v>1.1433243393299247E-2</c:v>
                </c:pt>
                <c:pt idx="242">
                  <c:v>1.1244356795804039E-2</c:v>
                </c:pt>
                <c:pt idx="243">
                  <c:v>1.1054267420404034E-2</c:v>
                </c:pt>
                <c:pt idx="244">
                  <c:v>1.0862970947918259E-2</c:v>
                </c:pt>
                <c:pt idx="245">
                  <c:v>1.067261177992232E-2</c:v>
                </c:pt>
                <c:pt idx="246">
                  <c:v>1.0481758804611845E-2</c:v>
                </c:pt>
                <c:pt idx="247">
                  <c:v>1.0289692234450086E-2</c:v>
                </c:pt>
                <c:pt idx="248">
                  <c:v>1.0096407689539432E-2</c:v>
                </c:pt>
                <c:pt idx="249">
                  <c:v>9.9019007689257893E-3</c:v>
                </c:pt>
                <c:pt idx="250">
                  <c:v>9.7061670504699875E-3</c:v>
                </c:pt>
                <c:pt idx="251">
                  <c:v>9.5099232888783969E-3</c:v>
                </c:pt>
                <c:pt idx="252">
                  <c:v>9.3110014247913264E-3</c:v>
                </c:pt>
                <c:pt idx="253">
                  <c:v>9.1137291574438332E-3</c:v>
                </c:pt>
                <c:pt idx="254">
                  <c:v>8.9152172033813721E-3</c:v>
                </c:pt>
                <c:pt idx="255">
                  <c:v>8.7154610500257343E-3</c:v>
                </c:pt>
                <c:pt idx="256">
                  <c:v>8.5173576692908134E-3</c:v>
                </c:pt>
                <c:pt idx="257">
                  <c:v>8.3172815122659529E-3</c:v>
                </c:pt>
                <c:pt idx="258">
                  <c:v>8.1181337396350178E-3</c:v>
                </c:pt>
                <c:pt idx="259">
                  <c:v>7.917005749053449E-3</c:v>
                </c:pt>
                <c:pt idx="260">
                  <c:v>7.7146191648787511E-3</c:v>
                </c:pt>
                <c:pt idx="261">
                  <c:v>7.5124285784145929E-3</c:v>
                </c:pt>
                <c:pt idx="262">
                  <c:v>7.3089735488780991E-3</c:v>
                </c:pt>
                <c:pt idx="263">
                  <c:v>7.1042494268056993E-3</c:v>
                </c:pt>
                <c:pt idx="264">
                  <c:v>6.8989837037037351E-3</c:v>
                </c:pt>
                <c:pt idx="265">
                  <c:v>6.6917082142721566E-3</c:v>
                </c:pt>
                <c:pt idx="266">
                  <c:v>6.4831495487274659E-3</c:v>
                </c:pt>
                <c:pt idx="267">
                  <c:v>6.2733029656813922E-3</c:v>
                </c:pt>
                <c:pt idx="268">
                  <c:v>6.0614280952387897E-3</c:v>
                </c:pt>
                <c:pt idx="269">
                  <c:v>5.8482540235293553E-3</c:v>
                </c:pt>
                <c:pt idx="270">
                  <c:v>5.6337759326083097E-3</c:v>
                </c:pt>
                <c:pt idx="271">
                  <c:v>5.4172507731845313E-3</c:v>
                </c:pt>
                <c:pt idx="272">
                  <c:v>5.1986710649015028E-3</c:v>
                </c:pt>
                <c:pt idx="273">
                  <c:v>4.9787692436664534E-3</c:v>
                </c:pt>
                <c:pt idx="274">
                  <c:v>4.7575403830398093E-3</c:v>
                </c:pt>
                <c:pt idx="275">
                  <c:v>4.5342378259698472E-3</c:v>
                </c:pt>
                <c:pt idx="276">
                  <c:v>4.3088539574388822E-3</c:v>
                </c:pt>
                <c:pt idx="277">
                  <c:v>4.0813811251346598E-3</c:v>
                </c:pt>
                <c:pt idx="278">
                  <c:v>3.851811639221164E-3</c:v>
                </c:pt>
                <c:pt idx="279">
                  <c:v>3.6208830102040573E-3</c:v>
                </c:pt>
                <c:pt idx="280">
                  <c:v>3.3878440109046228E-3</c:v>
                </c:pt>
                <c:pt idx="281">
                  <c:v>3.1534338605953916E-3</c:v>
                </c:pt>
                <c:pt idx="282">
                  <c:v>2.9168994916988589E-3</c:v>
                </c:pt>
                <c:pt idx="283">
                  <c:v>2.6789818399303895E-3</c:v>
                </c:pt>
                <c:pt idx="284">
                  <c:v>2.4381762874252219E-3</c:v>
                </c:pt>
                <c:pt idx="285">
                  <c:v>2.2700721494746247E-3</c:v>
                </c:pt>
                <c:pt idx="286">
                  <c:v>2.100171724872426E-3</c:v>
                </c:pt>
                <c:pt idx="287">
                  <c:v>1.9299737426035951E-3</c:v>
                </c:pt>
                <c:pt idx="288">
                  <c:v>1.7579709106074525E-3</c:v>
                </c:pt>
                <c:pt idx="289">
                  <c:v>1.5856655421687068E-3</c:v>
                </c:pt>
                <c:pt idx="290">
                  <c:v>1.4107915680235692E-3</c:v>
                </c:pt>
                <c:pt idx="291">
                  <c:v>1.2356082055590509E-3</c:v>
                </c:pt>
                <c:pt idx="292">
                  <c:v>1.0586008372213639E-3</c:v>
                </c:pt>
                <c:pt idx="293">
                  <c:v>8.805211204850501E-4</c:v>
                </c:pt>
                <c:pt idx="294">
                  <c:v>7.0060678347107512E-4</c:v>
                </c:pt>
                <c:pt idx="295">
                  <c:v>5.2113069092284516E-4</c:v>
                </c:pt>
                <c:pt idx="296">
                  <c:v>3.3981296533881403E-4</c:v>
                </c:pt>
                <c:pt idx="297">
                  <c:v>1.5817042286033858E-4</c:v>
                </c:pt>
                <c:pt idx="298">
                  <c:v>-2.5322667315441748E-5</c:v>
                </c:pt>
                <c:pt idx="299">
                  <c:v>-2.0838240333133977E-4</c:v>
                </c:pt>
                <c:pt idx="300">
                  <c:v>-3.9253546046955263E-4</c:v>
                </c:pt>
                <c:pt idx="301">
                  <c:v>-5.7625485261329421E-4</c:v>
                </c:pt>
                <c:pt idx="302">
                  <c:v>-7.6107098693758415E-4</c:v>
                </c:pt>
                <c:pt idx="303">
                  <c:v>-9.4545314302188369E-4</c:v>
                </c:pt>
                <c:pt idx="304">
                  <c:v>-1.1309354781887998E-3</c:v>
                </c:pt>
                <c:pt idx="305">
                  <c:v>-1.3182906446764669E-3</c:v>
                </c:pt>
                <c:pt idx="306">
                  <c:v>-1.5067551186213495E-3</c:v>
                </c:pt>
                <c:pt idx="307">
                  <c:v>-1.6963325487150639E-3</c:v>
                </c:pt>
                <c:pt idx="308">
                  <c:v>-1.8870265994243975E-3</c:v>
                </c:pt>
                <c:pt idx="309">
                  <c:v>-2.0742039140374344E-3</c:v>
                </c:pt>
                <c:pt idx="310">
                  <c:v>-2.2617199674245612E-3</c:v>
                </c:pt>
                <c:pt idx="311">
                  <c:v>-2.4464765464170075E-3</c:v>
                </c:pt>
                <c:pt idx="312">
                  <c:v>-2.6323414915032347E-3</c:v>
                </c:pt>
                <c:pt idx="313">
                  <c:v>-2.8146584117874954E-3</c:v>
                </c:pt>
                <c:pt idx="314">
                  <c:v>-2.9973018139732182E-3</c:v>
                </c:pt>
                <c:pt idx="315">
                  <c:v>-3.1771580158906337E-3</c:v>
                </c:pt>
                <c:pt idx="316">
                  <c:v>-3.3581140120563192E-3</c:v>
                </c:pt>
                <c:pt idx="317">
                  <c:v>-3.5362706948340156E-3</c:v>
                </c:pt>
                <c:pt idx="318">
                  <c:v>-3.7116170984771214E-3</c:v>
                </c:pt>
                <c:pt idx="319">
                  <c:v>-3.8872721999999704E-3</c:v>
                </c:pt>
                <c:pt idx="320">
                  <c:v>-4.0632366709951488E-3</c:v>
                </c:pt>
                <c:pt idx="321">
                  <c:v>-4.239511183974979E-3</c:v>
                </c:pt>
                <c:pt idx="322">
                  <c:v>-4.4129546306806086E-3</c:v>
                </c:pt>
                <c:pt idx="323">
                  <c:v>-4.5867015731925554E-3</c:v>
                </c:pt>
                <c:pt idx="324">
                  <c:v>-4.7583903927850418E-3</c:v>
                </c:pt>
                <c:pt idx="325">
                  <c:v>-4.930378049476913E-3</c:v>
                </c:pt>
                <c:pt idx="326">
                  <c:v>-5.1010863530036735E-3</c:v>
                </c:pt>
                <c:pt idx="327">
                  <c:v>-5.2720907560453306E-3</c:v>
                </c:pt>
                <c:pt idx="328">
                  <c:v>-5.4433918690195687E-3</c:v>
                </c:pt>
                <c:pt idx="329">
                  <c:v>-5.6149903028361444E-3</c:v>
                </c:pt>
                <c:pt idx="330">
                  <c:v>-5.7852998501255011E-3</c:v>
                </c:pt>
                <c:pt idx="331">
                  <c:v>-5.9559039140405969E-3</c:v>
                </c:pt>
                <c:pt idx="332">
                  <c:v>-6.1268030915334606E-3</c:v>
                </c:pt>
                <c:pt idx="333">
                  <c:v>-6.297997979915689E-3</c:v>
                </c:pt>
                <c:pt idx="334">
                  <c:v>-6.4686917246135761E-3</c:v>
                </c:pt>
                <c:pt idx="335">
                  <c:v>-6.6396803415244314E-3</c:v>
                </c:pt>
                <c:pt idx="336">
                  <c:v>-6.8117639102968659E-3</c:v>
                </c:pt>
                <c:pt idx="337">
                  <c:v>-6.9833450657701274E-3</c:v>
                </c:pt>
                <c:pt idx="338">
                  <c:v>-7.1552228683472779E-3</c:v>
                </c:pt>
                <c:pt idx="339">
                  <c:v>-7.3273979092702548E-3</c:v>
                </c:pt>
                <c:pt idx="340">
                  <c:v>-7.4998707799901459E-3</c:v>
                </c:pt>
                <c:pt idx="341">
                  <c:v>-7.6726420721512567E-3</c:v>
                </c:pt>
                <c:pt idx="342">
                  <c:v>-7.8457123775733783E-3</c:v>
                </c:pt>
                <c:pt idx="343">
                  <c:v>-8.0190822882346517E-3</c:v>
                </c:pt>
                <c:pt idx="344">
                  <c:v>-8.1935601381894034E-3</c:v>
                </c:pt>
                <c:pt idx="345">
                  <c:v>-8.3683408649320029E-3</c:v>
                </c:pt>
                <c:pt idx="346">
                  <c:v>-8.544234900732842E-3</c:v>
                </c:pt>
                <c:pt idx="347">
                  <c:v>-8.7204351123520638E-3</c:v>
                </c:pt>
                <c:pt idx="348">
                  <c:v>-8.8977540411916134E-3</c:v>
                </c:pt>
                <c:pt idx="349">
                  <c:v>-9.0737564985664317E-3</c:v>
                </c:pt>
                <c:pt idx="350">
                  <c:v>-9.2492508028090992E-3</c:v>
                </c:pt>
                <c:pt idx="351">
                  <c:v>-9.4242343750000138E-3</c:v>
                </c:pt>
                <c:pt idx="352">
                  <c:v>-9.597888452784269E-3</c:v>
                </c:pt>
                <c:pt idx="353">
                  <c:v>-9.7710244599117039E-3</c:v>
                </c:pt>
                <c:pt idx="354">
                  <c:v>-9.9444580597206223E-3</c:v>
                </c:pt>
                <c:pt idx="355">
                  <c:v>-1.0118189811134508E-2</c:v>
                </c:pt>
                <c:pt idx="356">
                  <c:v>-1.029222027280736E-2</c:v>
                </c:pt>
                <c:pt idx="357">
                  <c:v>-1.0465728480790299E-2</c:v>
                </c:pt>
                <c:pt idx="358">
                  <c:v>-1.0639534356378044E-2</c:v>
                </c:pt>
                <c:pt idx="359">
                  <c:v>-1.0811991080332404E-2</c:v>
                </c:pt>
                <c:pt idx="360">
                  <c:v>-1.0981443151223512E-2</c:v>
                </c:pt>
                <c:pt idx="361">
                  <c:v>-1.115035561573643E-2</c:v>
                </c:pt>
                <c:pt idx="362">
                  <c:v>-1.1318725697104418E-2</c:v>
                </c:pt>
                <c:pt idx="363">
                  <c:v>-1.1487378642815195E-2</c:v>
                </c:pt>
                <c:pt idx="364">
                  <c:v>-1.1655485790974033E-2</c:v>
                </c:pt>
                <c:pt idx="365">
                  <c:v>-1.1823044318893382E-2</c:v>
                </c:pt>
                <c:pt idx="366">
                  <c:v>-1.1990882726729192E-2</c:v>
                </c:pt>
                <c:pt idx="367">
                  <c:v>-1.2159001471253962E-2</c:v>
                </c:pt>
                <c:pt idx="368">
                  <c:v>-1.2327401008154264E-2</c:v>
                </c:pt>
                <c:pt idx="369">
                  <c:v>-1.2496081792000036E-2</c:v>
                </c:pt>
                <c:pt idx="370">
                  <c:v>-1.2665044276213427E-2</c:v>
                </c:pt>
                <c:pt idx="371">
                  <c:v>-1.2833452014641455E-2</c:v>
                </c:pt>
                <c:pt idx="372">
                  <c:v>-1.3002140116019708E-2</c:v>
                </c:pt>
                <c:pt idx="373">
                  <c:v>-1.3170269879033183E-2</c:v>
                </c:pt>
                <c:pt idx="374">
                  <c:v>-1.3336998095581363E-2</c:v>
                </c:pt>
                <c:pt idx="375">
                  <c:v>-1.3504001214013113E-2</c:v>
                </c:pt>
                <c:pt idx="376">
                  <c:v>-1.3671279643654765E-2</c:v>
                </c:pt>
                <c:pt idx="377">
                  <c:v>-1.3838833792256696E-2</c:v>
                </c:pt>
                <c:pt idx="378">
                  <c:v>-1.4005819261639102E-2</c:v>
                </c:pt>
                <c:pt idx="379">
                  <c:v>-1.4173078977355759E-2</c:v>
                </c:pt>
                <c:pt idx="380">
                  <c:v>-1.4340613332942733E-2</c:v>
                </c:pt>
                <c:pt idx="381">
                  <c:v>-1.4507574481679716E-2</c:v>
                </c:pt>
                <c:pt idx="382">
                  <c:v>-1.46739593607147E-2</c:v>
                </c:pt>
                <c:pt idx="383">
                  <c:v>-1.4840615430056665E-2</c:v>
                </c:pt>
                <c:pt idx="384">
                  <c:v>-1.5007543057059605E-2</c:v>
                </c:pt>
                <c:pt idx="385">
                  <c:v>-1.5173036884972093E-2</c:v>
                </c:pt>
                <c:pt idx="386">
                  <c:v>-1.5338798345024773E-2</c:v>
                </c:pt>
                <c:pt idx="387">
                  <c:v>-1.5507393353041358E-2</c:v>
                </c:pt>
                <c:pt idx="388">
                  <c:v>-1.5676263694393931E-2</c:v>
                </c:pt>
                <c:pt idx="389">
                  <c:v>-1.5844552201163379E-2</c:v>
                </c:pt>
                <c:pt idx="390">
                  <c:v>-1.6013973129660759E-2</c:v>
                </c:pt>
                <c:pt idx="391">
                  <c:v>-1.6186250150947976E-2</c:v>
                </c:pt>
                <c:pt idx="392">
                  <c:v>-1.6362255342658543E-2</c:v>
                </c:pt>
                <c:pt idx="393">
                  <c:v>-1.6537692029233053E-2</c:v>
                </c:pt>
                <c:pt idx="394">
                  <c:v>-1.6716874307728894E-2</c:v>
                </c:pt>
                <c:pt idx="395">
                  <c:v>-1.6895493696773643E-2</c:v>
                </c:pt>
                <c:pt idx="396">
                  <c:v>-1.7075278731426845E-2</c:v>
                </c:pt>
                <c:pt idx="397">
                  <c:v>-1.7256233446643229E-2</c:v>
                </c:pt>
                <c:pt idx="398">
                  <c:v>-1.7436625418156739E-2</c:v>
                </c:pt>
                <c:pt idx="399">
                  <c:v>-1.7615582037036937E-2</c:v>
                </c:pt>
                <c:pt idx="400">
                  <c:v>-1.779919106470319E-2</c:v>
                </c:pt>
                <c:pt idx="401">
                  <c:v>-1.7981368044940788E-2</c:v>
                </c:pt>
                <c:pt idx="402">
                  <c:v>-1.8163852313509896E-2</c:v>
                </c:pt>
                <c:pt idx="403">
                  <c:v>-1.8341398505040393E-2</c:v>
                </c:pt>
                <c:pt idx="404">
                  <c:v>-1.8506980855787513E-2</c:v>
                </c:pt>
                <c:pt idx="405">
                  <c:v>-1.8670192500529689E-2</c:v>
                </c:pt>
                <c:pt idx="406">
                  <c:v>-1.8814340976731528E-2</c:v>
                </c:pt>
                <c:pt idx="407">
                  <c:v>-1.8956050151495887E-2</c:v>
                </c:pt>
                <c:pt idx="408">
                  <c:v>-1.9084743458728858E-2</c:v>
                </c:pt>
                <c:pt idx="409">
                  <c:v>-1.9220643896052492E-2</c:v>
                </c:pt>
                <c:pt idx="410">
                  <c:v>-1.9354068803077808E-2</c:v>
                </c:pt>
                <c:pt idx="411">
                  <c:v>-1.9449639567174191E-2</c:v>
                </c:pt>
                <c:pt idx="412">
                  <c:v>-1.9545268215001018E-2</c:v>
                </c:pt>
                <c:pt idx="413">
                  <c:v>-1.9617013578473411E-2</c:v>
                </c:pt>
                <c:pt idx="414">
                  <c:v>-1.9686083754338335E-2</c:v>
                </c:pt>
                <c:pt idx="415">
                  <c:v>-1.9748020402892544E-2</c:v>
                </c:pt>
                <c:pt idx="416">
                  <c:v>-1.9779639953946715E-2</c:v>
                </c:pt>
                <c:pt idx="417">
                  <c:v>-1.9807564053863233E-2</c:v>
                </c:pt>
                <c:pt idx="418">
                  <c:v>-1.9824631870915977E-2</c:v>
                </c:pt>
                <c:pt idx="419">
                  <c:v>-1.9803073077551039E-2</c:v>
                </c:pt>
                <c:pt idx="420">
                  <c:v>-1.977406572233778E-2</c:v>
                </c:pt>
                <c:pt idx="421">
                  <c:v>-1.9737576834344617E-2</c:v>
                </c:pt>
                <c:pt idx="422">
                  <c:v>-1.9758238958108933E-2</c:v>
                </c:pt>
                <c:pt idx="423">
                  <c:v>-1.9775136543797096E-2</c:v>
                </c:pt>
                <c:pt idx="424">
                  <c:v>-1.9724301284612677E-2</c:v>
                </c:pt>
                <c:pt idx="425">
                  <c:v>-1.9673090699200254E-2</c:v>
                </c:pt>
                <c:pt idx="426">
                  <c:v>-1.9621502170748966E-2</c:v>
                </c:pt>
                <c:pt idx="427">
                  <c:v>-1.9569533061579051E-2</c:v>
                </c:pt>
                <c:pt idx="428">
                  <c:v>-1.9517180712949871E-2</c:v>
                </c:pt>
                <c:pt idx="429">
                  <c:v>-1.9464442444864439E-2</c:v>
                </c:pt>
                <c:pt idx="430">
                  <c:v>-1.9411315555873859E-2</c:v>
                </c:pt>
                <c:pt idx="431">
                  <c:v>-1.9357797322877297E-2</c:v>
                </c:pt>
                <c:pt idx="432">
                  <c:v>-1.9303885000921582E-2</c:v>
                </c:pt>
                <c:pt idx="433">
                  <c:v>-1.9249575822998945E-2</c:v>
                </c:pt>
                <c:pt idx="434">
                  <c:v>-1.9194866999840063E-2</c:v>
                </c:pt>
                <c:pt idx="435">
                  <c:v>-1.9139755719708704E-2</c:v>
                </c:pt>
                <c:pt idx="436">
                  <c:v>-1.9084239148189908E-2</c:v>
                </c:pt>
                <c:pt idx="437">
                  <c:v>-1.9028314427980576E-2</c:v>
                </c:pt>
                <c:pt idx="438">
                  <c:v>-1.8971978678672775E-2</c:v>
                </c:pt>
                <c:pt idx="439">
                  <c:v>-1.8915228996539888E-2</c:v>
                </c:pt>
                <c:pt idx="440">
                  <c:v>-1.8858062454315306E-2</c:v>
                </c:pt>
                <c:pt idx="441">
                  <c:v>-1.8800476100973639E-2</c:v>
                </c:pt>
                <c:pt idx="442">
                  <c:v>-1.8742466961505881E-2</c:v>
                </c:pt>
                <c:pt idx="443">
                  <c:v>-1.8684032036693443E-2</c:v>
                </c:pt>
                <c:pt idx="444">
                  <c:v>-1.8625168302880739E-2</c:v>
                </c:pt>
                <c:pt idx="445">
                  <c:v>-1.8565872711743456E-2</c:v>
                </c:pt>
                <c:pt idx="446">
                  <c:v>-1.8506142190056328E-2</c:v>
                </c:pt>
                <c:pt idx="447">
                  <c:v>-1.8445973639455816E-2</c:v>
                </c:pt>
                <c:pt idx="448">
                  <c:v>-1.8385363936203124E-2</c:v>
                </c:pt>
                <c:pt idx="449">
                  <c:v>-1.8324309930942247E-2</c:v>
                </c:pt>
                <c:pt idx="450">
                  <c:v>-1.8262808448457214E-2</c:v>
                </c:pt>
                <c:pt idx="451">
                  <c:v>-1.8200856287425217E-2</c:v>
                </c:pt>
                <c:pt idx="452">
                  <c:v>-1.8138450220167215E-2</c:v>
                </c:pt>
                <c:pt idx="453">
                  <c:v>-1.8075586992397738E-2</c:v>
                </c:pt>
                <c:pt idx="454">
                  <c:v>-1.8012263322969086E-2</c:v>
                </c:pt>
                <c:pt idx="455">
                  <c:v>-1.7948475903614532E-2</c:v>
                </c:pt>
                <c:pt idx="456">
                  <c:v>-1.788422139868822E-2</c:v>
                </c:pt>
                <c:pt idx="457">
                  <c:v>-1.7819496444902775E-2</c:v>
                </c:pt>
                <c:pt idx="458">
                  <c:v>-1.7754297651062772E-2</c:v>
                </c:pt>
                <c:pt idx="459">
                  <c:v>-1.768862159779622E-2</c:v>
                </c:pt>
                <c:pt idx="460">
                  <c:v>-1.7622464837282747E-2</c:v>
                </c:pt>
                <c:pt idx="461">
                  <c:v>-1.7555823892979515E-2</c:v>
                </c:pt>
                <c:pt idx="462">
                  <c:v>-1.7488695259342619E-2</c:v>
                </c:pt>
                <c:pt idx="463">
                  <c:v>-1.7421075401546651E-2</c:v>
                </c:pt>
                <c:pt idx="464">
                  <c:v>-1.7352960755200698E-2</c:v>
                </c:pt>
                <c:pt idx="465">
                  <c:v>-1.7284347726061206E-2</c:v>
                </c:pt>
                <c:pt idx="466">
                  <c:v>-1.7215232689741525E-2</c:v>
                </c:pt>
                <c:pt idx="467">
                  <c:v>-1.7145611991418536E-2</c:v>
                </c:pt>
                <c:pt idx="468">
                  <c:v>-1.7075481945535726E-2</c:v>
                </c:pt>
                <c:pt idx="469">
                  <c:v>-1.7004838835502942E-2</c:v>
                </c:pt>
                <c:pt idx="470">
                  <c:v>-1.6933678913392827E-2</c:v>
                </c:pt>
                <c:pt idx="471">
                  <c:v>-1.6861998399634155E-2</c:v>
                </c:pt>
                <c:pt idx="472">
                  <c:v>-1.6789793482701008E-2</c:v>
                </c:pt>
                <c:pt idx="473">
                  <c:v>-1.671706031879918E-2</c:v>
                </c:pt>
                <c:pt idx="474">
                  <c:v>-1.6643795031548614E-2</c:v>
                </c:pt>
                <c:pt idx="475">
                  <c:v>-1.6569993711662338E-2</c:v>
                </c:pt>
                <c:pt idx="476">
                  <c:v>-1.649565241662216E-2</c:v>
                </c:pt>
                <c:pt idx="477">
                  <c:v>-1.6420767170349657E-2</c:v>
                </c:pt>
                <c:pt idx="478">
                  <c:v>-1.6345333962874915E-2</c:v>
                </c:pt>
                <c:pt idx="479">
                  <c:v>-1.6269348749999996E-2</c:v>
                </c:pt>
                <c:pt idx="480">
                  <c:v>-1.6192807452959812E-2</c:v>
                </c:pt>
                <c:pt idx="481">
                  <c:v>-1.6115705958078277E-2</c:v>
                </c:pt>
                <c:pt idx="482">
                  <c:v>-1.6038040116420939E-2</c:v>
                </c:pt>
                <c:pt idx="483">
                  <c:v>-1.5959805743443682E-2</c:v>
                </c:pt>
                <c:pt idx="484">
                  <c:v>-1.5880998618637274E-2</c:v>
                </c:pt>
                <c:pt idx="485">
                  <c:v>-1.580161448516753E-2</c:v>
                </c:pt>
                <c:pt idx="486">
                  <c:v>-1.5721649049512201E-2</c:v>
                </c:pt>
                <c:pt idx="487">
                  <c:v>-1.5641097981092804E-2</c:v>
                </c:pt>
                <c:pt idx="488">
                  <c:v>-1.5559956911902512E-2</c:v>
                </c:pt>
                <c:pt idx="489">
                  <c:v>-1.5478221436130054E-2</c:v>
                </c:pt>
                <c:pt idx="490">
                  <c:v>-1.5395887109778843E-2</c:v>
                </c:pt>
                <c:pt idx="491">
                  <c:v>-1.5312949450281967E-2</c:v>
                </c:pt>
                <c:pt idx="492">
                  <c:v>-1.5229403936112561E-2</c:v>
                </c:pt>
                <c:pt idx="493">
                  <c:v>-1.5145246006389746E-2</c:v>
                </c:pt>
                <c:pt idx="494">
                  <c:v>-1.5060471060479991E-2</c:v>
                </c:pt>
                <c:pt idx="495">
                  <c:v>-1.4975074457593723E-2</c:v>
                </c:pt>
                <c:pt idx="496">
                  <c:v>-1.4889051516377297E-2</c:v>
                </c:pt>
                <c:pt idx="497">
                  <c:v>-1.4802397514500465E-2</c:v>
                </c:pt>
                <c:pt idx="498">
                  <c:v>-1.4715107688238553E-2</c:v>
                </c:pt>
                <c:pt idx="499">
                  <c:v>-1.462717723204995E-2</c:v>
                </c:pt>
                <c:pt idx="500">
                  <c:v>-1.4538601298148846E-2</c:v>
                </c:pt>
                <c:pt idx="501">
                  <c:v>-1.444937499607256E-2</c:v>
                </c:pt>
                <c:pt idx="502">
                  <c:v>-1.4359493392244072E-2</c:v>
                </c:pt>
                <c:pt idx="503">
                  <c:v>-1.4268951509529485E-2</c:v>
                </c:pt>
                <c:pt idx="504">
                  <c:v>-1.4177744326789596E-2</c:v>
                </c:pt>
                <c:pt idx="505">
                  <c:v>-1.4085866778427329E-2</c:v>
                </c:pt>
                <c:pt idx="506">
                  <c:v>-1.3993313753928639E-2</c:v>
                </c:pt>
                <c:pt idx="507">
                  <c:v>-1.3900080097398463E-2</c:v>
                </c:pt>
                <c:pt idx="508">
                  <c:v>-1.380616060709146E-2</c:v>
                </c:pt>
                <c:pt idx="509">
                  <c:v>-1.371155003493685E-2</c:v>
                </c:pt>
                <c:pt idx="510">
                  <c:v>-1.3616243086057262E-2</c:v>
                </c:pt>
                <c:pt idx="511">
                  <c:v>-1.3520234418282548E-2</c:v>
                </c:pt>
                <c:pt idx="512">
                  <c:v>-1.3423518641657315E-2</c:v>
                </c:pt>
                <c:pt idx="513">
                  <c:v>-1.3326090317942711E-2</c:v>
                </c:pt>
                <c:pt idx="514">
                  <c:v>-1.3227943960112011E-2</c:v>
                </c:pt>
                <c:pt idx="515">
                  <c:v>-1.3129074031840715E-2</c:v>
                </c:pt>
                <c:pt idx="516">
                  <c:v>-1.3029474946989776E-2</c:v>
                </c:pt>
                <c:pt idx="517">
                  <c:v>-1.2929141069083142E-2</c:v>
                </c:pt>
                <c:pt idx="518">
                  <c:v>-1.2828066710778746E-2</c:v>
                </c:pt>
                <c:pt idx="519">
                  <c:v>-1.2726246133333318E-2</c:v>
                </c:pt>
                <c:pt idx="520">
                  <c:v>-1.2623673546060348E-2</c:v>
                </c:pt>
                <c:pt idx="521">
                  <c:v>-1.2520343105781805E-2</c:v>
                </c:pt>
                <c:pt idx="522">
                  <c:v>-1.2416248916273173E-2</c:v>
                </c:pt>
                <c:pt idx="523">
                  <c:v>-1.2311385027701474E-2</c:v>
                </c:pt>
                <c:pt idx="524">
                  <c:v>-1.2205745436056794E-2</c:v>
                </c:pt>
                <c:pt idx="525">
                  <c:v>-1.2099324082576629E-2</c:v>
                </c:pt>
                <c:pt idx="526">
                  <c:v>-1.1992114853163262E-2</c:v>
                </c:pt>
                <c:pt idx="527">
                  <c:v>-1.1884111577793991E-2</c:v>
                </c:pt>
                <c:pt idx="528">
                  <c:v>-1.1775308029924356E-2</c:v>
                </c:pt>
                <c:pt idx="529">
                  <c:v>-1.1665697925883385E-2</c:v>
                </c:pt>
                <c:pt idx="530">
                  <c:v>-1.1555274924262279E-2</c:v>
                </c:pt>
                <c:pt idx="531">
                  <c:v>-1.1444032625295013E-2</c:v>
                </c:pt>
                <c:pt idx="532">
                  <c:v>-1.1331964570231208E-2</c:v>
                </c:pt>
                <c:pt idx="533">
                  <c:v>-1.1219064240701673E-2</c:v>
                </c:pt>
                <c:pt idx="534">
                  <c:v>-1.1105325058075819E-2</c:v>
                </c:pt>
                <c:pt idx="535">
                  <c:v>-1.0990740382811007E-2</c:v>
                </c:pt>
                <c:pt idx="536">
                  <c:v>-1.0875303513794189E-2</c:v>
                </c:pt>
                <c:pt idx="537">
                  <c:v>-1.0759007687674918E-2</c:v>
                </c:pt>
                <c:pt idx="538">
                  <c:v>-1.0641846078190334E-2</c:v>
                </c:pt>
                <c:pt idx="539">
                  <c:v>-1.0523811795481569E-2</c:v>
                </c:pt>
                <c:pt idx="540">
                  <c:v>-1.0404897885401847E-2</c:v>
                </c:pt>
                <c:pt idx="541">
                  <c:v>-1.0285097328815482E-2</c:v>
                </c:pt>
                <c:pt idx="542">
                  <c:v>-1.01644030408886E-2</c:v>
                </c:pt>
                <c:pt idx="543">
                  <c:v>-1.0042807870370356E-2</c:v>
                </c:pt>
                <c:pt idx="544">
                  <c:v>-9.9203045988657864E-3</c:v>
                </c:pt>
                <c:pt idx="545">
                  <c:v>-9.7968859400988251E-3</c:v>
                </c:pt>
                <c:pt idx="546">
                  <c:v>-9.6725445391664926E-3</c:v>
                </c:pt>
                <c:pt idx="547">
                  <c:v>-9.5472729717834687E-3</c:v>
                </c:pt>
                <c:pt idx="548">
                  <c:v>-9.4210637435169064E-3</c:v>
                </c:pt>
                <c:pt idx="549">
                  <c:v>-9.2939092890119944E-3</c:v>
                </c:pt>
                <c:pt idx="550">
                  <c:v>-9.165801971207168E-3</c:v>
                </c:pt>
                <c:pt idx="551">
                  <c:v>-9.0367340805395813E-3</c:v>
                </c:pt>
                <c:pt idx="552">
                  <c:v>-8.9066978341405065E-3</c:v>
                </c:pt>
                <c:pt idx="553">
                  <c:v>-8.7756853750202979E-3</c:v>
                </c:pt>
                <c:pt idx="554">
                  <c:v>-8.6436887712428561E-3</c:v>
                </c:pt>
                <c:pt idx="555">
                  <c:v>-8.51070001508979E-3</c:v>
                </c:pt>
                <c:pt idx="556">
                  <c:v>-8.3767110222135403E-3</c:v>
                </c:pt>
                <c:pt idx="557">
                  <c:v>-8.2417136307797595E-3</c:v>
                </c:pt>
                <c:pt idx="558">
                  <c:v>-8.1056996005986308E-3</c:v>
                </c:pt>
                <c:pt idx="559">
                  <c:v>-7.9686606122448943E-3</c:v>
                </c:pt>
                <c:pt idx="560">
                  <c:v>-7.8305882661665691E-3</c:v>
                </c:pt>
                <c:pt idx="561">
                  <c:v>-7.6914740817820952E-3</c:v>
                </c:pt>
                <c:pt idx="562">
                  <c:v>-7.5513094965656774E-3</c:v>
                </c:pt>
                <c:pt idx="563">
                  <c:v>-7.4100858651208537E-3</c:v>
                </c:pt>
                <c:pt idx="564">
                  <c:v>-7.2677944582420296E-3</c:v>
                </c:pt>
                <c:pt idx="565">
                  <c:v>-7.1244264619635313E-3</c:v>
                </c:pt>
                <c:pt idx="566">
                  <c:v>-6.9799729765965051E-3</c:v>
                </c:pt>
                <c:pt idx="567">
                  <c:v>-6.8344250157529769E-3</c:v>
                </c:pt>
                <c:pt idx="568">
                  <c:v>-6.6877735053573681E-3</c:v>
                </c:pt>
                <c:pt idx="569">
                  <c:v>-6.540009282644625E-3</c:v>
                </c:pt>
                <c:pt idx="570">
                  <c:v>-6.3911230951456763E-3</c:v>
                </c:pt>
                <c:pt idx="571">
                  <c:v>-6.2411055996590085E-3</c:v>
                </c:pt>
                <c:pt idx="572">
                  <c:v>-6.0899473612090619E-3</c:v>
                </c:pt>
                <c:pt idx="573">
                  <c:v>-5.9376388519904984E-3</c:v>
                </c:pt>
                <c:pt idx="574">
                  <c:v>-5.784170450298806E-3</c:v>
                </c:pt>
                <c:pt idx="575">
                  <c:v>-5.6295324394463574E-3</c:v>
                </c:pt>
                <c:pt idx="576">
                  <c:v>-5.4737150066644317E-3</c:v>
                </c:pt>
                <c:pt idx="577">
                  <c:v>-5.3167082419901751E-3</c:v>
                </c:pt>
                <c:pt idx="578">
                  <c:v>-5.1585021371390663E-3</c:v>
                </c:pt>
                <c:pt idx="579">
                  <c:v>-4.999086584362147E-3</c:v>
                </c:pt>
                <c:pt idx="580">
                  <c:v>-4.8384513752878517E-3</c:v>
                </c:pt>
                <c:pt idx="581">
                  <c:v>-4.6765861997484842E-3</c:v>
                </c:pt>
                <c:pt idx="582">
                  <c:v>-4.5134806445907838E-3</c:v>
                </c:pt>
                <c:pt idx="583">
                  <c:v>-4.3491241924704886E-3</c:v>
                </c:pt>
                <c:pt idx="584">
                  <c:v>-4.1835062206306301E-3</c:v>
                </c:pt>
                <c:pt idx="585">
                  <c:v>-4.0166159996633454E-3</c:v>
                </c:pt>
                <c:pt idx="586">
                  <c:v>-3.8484426922548924E-3</c:v>
                </c:pt>
                <c:pt idx="587">
                  <c:v>-3.6789753519136169E-3</c:v>
                </c:pt>
                <c:pt idx="588">
                  <c:v>-3.5082029216806604E-3</c:v>
                </c:pt>
                <c:pt idx="589">
                  <c:v>-3.3361142328230623E-3</c:v>
                </c:pt>
                <c:pt idx="590">
                  <c:v>-3.1626980035091355E-3</c:v>
                </c:pt>
                <c:pt idx="591">
                  <c:v>-2.987942837465566E-3</c:v>
                </c:pt>
                <c:pt idx="592">
                  <c:v>-2.8118372226162889E-3</c:v>
                </c:pt>
                <c:pt idx="593">
                  <c:v>-2.6343695297026096E-3</c:v>
                </c:pt>
                <c:pt idx="594">
                  <c:v>-2.4555280108843535E-3</c:v>
                </c:pt>
                <c:pt idx="595">
                  <c:v>-2.2753007983217772E-3</c:v>
                </c:pt>
                <c:pt idx="596">
                  <c:v>-2.093675902737921E-3</c:v>
                </c:pt>
                <c:pt idx="597">
                  <c:v>-1.9106412119610709E-3</c:v>
                </c:pt>
                <c:pt idx="598">
                  <c:v>-1.7261844894470638E-3</c:v>
                </c:pt>
                <c:pt idx="599">
                  <c:v>-1.5402933727810678E-3</c:v>
                </c:pt>
                <c:pt idx="600">
                  <c:v>-1.3529553721585545E-3</c:v>
                </c:pt>
                <c:pt idx="601">
                  <c:v>-1.1641578688451261E-3</c:v>
                </c:pt>
                <c:pt idx="602">
                  <c:v>-9.7388811361485213E-4</c:v>
                </c:pt>
                <c:pt idx="603">
                  <c:v>-7.8213322516675738E-4</c:v>
                </c:pt>
                <c:pt idx="604">
                  <c:v>-5.8888018851918156E-4</c:v>
                </c:pt>
                <c:pt idx="605">
                  <c:v>-3.9411585338158041E-4</c:v>
                </c:pt>
                <c:pt idx="606">
                  <c:v>-1.9782693250344868E-4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7C-4646-88D2-7B8B9BF1F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7175712"/>
        <c:axId val="647175384"/>
      </c:scatterChart>
      <c:valAx>
        <c:axId val="647175712"/>
        <c:scaling>
          <c:orientation val="minMax"/>
          <c:max val="120"/>
          <c:min val="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7175384"/>
        <c:crosses val="autoZero"/>
        <c:crossBetween val="midCat"/>
      </c:valAx>
      <c:valAx>
        <c:axId val="647175384"/>
        <c:scaling>
          <c:orientation val="minMax"/>
          <c:min val="1.25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7175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v>Varince /dt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Calculation!$B$2:$B$1122</c:f>
              <c:numCache>
                <c:formatCode>General</c:formatCode>
                <c:ptCount val="1121"/>
                <c:pt idx="0">
                  <c:v>0</c:v>
                </c:pt>
                <c:pt idx="1">
                  <c:v>1.9563999958336353E-2</c:v>
                </c:pt>
                <c:pt idx="2">
                  <c:v>3.6159000010229647E-2</c:v>
                </c:pt>
                <c:pt idx="3">
                  <c:v>5.6963999988511205E-2</c:v>
                </c:pt>
                <c:pt idx="4">
                  <c:v>8.1719000008888543E-2</c:v>
                </c:pt>
                <c:pt idx="5">
                  <c:v>9.5315000042319298E-2</c:v>
                </c:pt>
                <c:pt idx="6">
                  <c:v>0.11652799998410046</c:v>
                </c:pt>
                <c:pt idx="7">
                  <c:v>0.13519900001119822</c:v>
                </c:pt>
                <c:pt idx="8">
                  <c:v>0.16087699995841831</c:v>
                </c:pt>
                <c:pt idx="9">
                  <c:v>0.18141700001433492</c:v>
                </c:pt>
                <c:pt idx="10">
                  <c:v>0.20019400003366172</c:v>
                </c:pt>
                <c:pt idx="11">
                  <c:v>0.21545300004072487</c:v>
                </c:pt>
                <c:pt idx="12">
                  <c:v>0.23079199995845556</c:v>
                </c:pt>
                <c:pt idx="13">
                  <c:v>0.2609230000525713</c:v>
                </c:pt>
                <c:pt idx="14">
                  <c:v>0.27603299997281283</c:v>
                </c:pt>
                <c:pt idx="15">
                  <c:v>0.3010329999960959</c:v>
                </c:pt>
                <c:pt idx="16">
                  <c:v>0.31972799997311085</c:v>
                </c:pt>
                <c:pt idx="17">
                  <c:v>0.33597799995914102</c:v>
                </c:pt>
                <c:pt idx="18">
                  <c:v>0.35759000002872199</c:v>
                </c:pt>
                <c:pt idx="19">
                  <c:v>0.37765299994498491</c:v>
                </c:pt>
                <c:pt idx="20">
                  <c:v>0.39710800000466406</c:v>
                </c:pt>
                <c:pt idx="21">
                  <c:v>0.41665599995758384</c:v>
                </c:pt>
                <c:pt idx="22">
                  <c:v>0.43804300006013364</c:v>
                </c:pt>
                <c:pt idx="23">
                  <c:v>0.45675699994899333</c:v>
                </c:pt>
                <c:pt idx="24">
                  <c:v>0.47970499994698912</c:v>
                </c:pt>
                <c:pt idx="25">
                  <c:v>0.49705999996513128</c:v>
                </c:pt>
                <c:pt idx="26">
                  <c:v>0.51856400002725422</c:v>
                </c:pt>
                <c:pt idx="27">
                  <c:v>0.54057900002226233</c:v>
                </c:pt>
                <c:pt idx="28">
                  <c:v>0.55734399997163564</c:v>
                </c:pt>
                <c:pt idx="29">
                  <c:v>0.57929699996020645</c:v>
                </c:pt>
                <c:pt idx="30">
                  <c:v>0.59977099997922778</c:v>
                </c:pt>
                <c:pt idx="31">
                  <c:v>0.61553199996706098</c:v>
                </c:pt>
                <c:pt idx="32">
                  <c:v>0.63737200002651662</c:v>
                </c:pt>
                <c:pt idx="33">
                  <c:v>0.65854900004342198</c:v>
                </c:pt>
                <c:pt idx="34">
                  <c:v>0.66760799998883158</c:v>
                </c:pt>
                <c:pt idx="35">
                  <c:v>0.70031900005415082</c:v>
                </c:pt>
                <c:pt idx="36">
                  <c:v>0.71870199998375028</c:v>
                </c:pt>
                <c:pt idx="37">
                  <c:v>0.73884600005112588</c:v>
                </c:pt>
                <c:pt idx="38">
                  <c:v>0.75902100000530481</c:v>
                </c:pt>
                <c:pt idx="39">
                  <c:v>0.77910100005101413</c:v>
                </c:pt>
                <c:pt idx="40">
                  <c:v>0.79993099998682737</c:v>
                </c:pt>
                <c:pt idx="41">
                  <c:v>0.81429600005503744</c:v>
                </c:pt>
                <c:pt idx="42">
                  <c:v>0.83908199996221811</c:v>
                </c:pt>
                <c:pt idx="43">
                  <c:v>0.85952599998563528</c:v>
                </c:pt>
                <c:pt idx="44">
                  <c:v>0.87445000000298023</c:v>
                </c:pt>
                <c:pt idx="45">
                  <c:v>0.89508699998259544</c:v>
                </c:pt>
                <c:pt idx="46">
                  <c:v>0.91429800004698336</c:v>
                </c:pt>
                <c:pt idx="47">
                  <c:v>0.94034800003282726</c:v>
                </c:pt>
                <c:pt idx="48">
                  <c:v>0.95808699994813651</c:v>
                </c:pt>
                <c:pt idx="49">
                  <c:v>0.97596299997530878</c:v>
                </c:pt>
                <c:pt idx="50">
                  <c:v>1.0003639999777079</c:v>
                </c:pt>
                <c:pt idx="51">
                  <c:v>1.0176780000329018</c:v>
                </c:pt>
                <c:pt idx="52">
                  <c:v>1.0400709999958053</c:v>
                </c:pt>
                <c:pt idx="53">
                  <c:v>1.059497999958694</c:v>
                </c:pt>
                <c:pt idx="54">
                  <c:v>1.0803300000261515</c:v>
                </c:pt>
                <c:pt idx="55">
                  <c:v>1.0980759999947622</c:v>
                </c:pt>
                <c:pt idx="56">
                  <c:v>1.1205570000456646</c:v>
                </c:pt>
                <c:pt idx="57">
                  <c:v>1.1408250000094995</c:v>
                </c:pt>
                <c:pt idx="58">
                  <c:v>1.1609559999778867</c:v>
                </c:pt>
                <c:pt idx="59">
                  <c:v>1.1773840000387281</c:v>
                </c:pt>
                <c:pt idx="60">
                  <c:v>1.200942000024952</c:v>
                </c:pt>
                <c:pt idx="61">
                  <c:v>1.2181420000270009</c:v>
                </c:pt>
                <c:pt idx="62">
                  <c:v>1.2382610000204295</c:v>
                </c:pt>
                <c:pt idx="63">
                  <c:v>1.2563780000200495</c:v>
                </c:pt>
                <c:pt idx="64">
                  <c:v>1.2730310000479221</c:v>
                </c:pt>
                <c:pt idx="65">
                  <c:v>1.3016999999526888</c:v>
                </c:pt>
                <c:pt idx="66">
                  <c:v>1.3172239999985322</c:v>
                </c:pt>
                <c:pt idx="67">
                  <c:v>1.3370959999738261</c:v>
                </c:pt>
                <c:pt idx="68">
                  <c:v>1.3570749999489635</c:v>
                </c:pt>
                <c:pt idx="69">
                  <c:v>1.3771339999511838</c:v>
                </c:pt>
                <c:pt idx="70">
                  <c:v>1.3982049999758601</c:v>
                </c:pt>
                <c:pt idx="71">
                  <c:v>1.4208349999971688</c:v>
                </c:pt>
                <c:pt idx="72">
                  <c:v>1.4375699999509379</c:v>
                </c:pt>
                <c:pt idx="73">
                  <c:v>1.4597910000011325</c:v>
                </c:pt>
                <c:pt idx="74">
                  <c:v>1.4777110000140965</c:v>
                </c:pt>
                <c:pt idx="75">
                  <c:v>1.49759299994912</c:v>
                </c:pt>
                <c:pt idx="76">
                  <c:v>1.5128290000138804</c:v>
                </c:pt>
                <c:pt idx="77">
                  <c:v>1.5384360000025481</c:v>
                </c:pt>
                <c:pt idx="78">
                  <c:v>1.5585229999851435</c:v>
                </c:pt>
                <c:pt idx="79">
                  <c:v>1.5794140000361949</c:v>
                </c:pt>
                <c:pt idx="80">
                  <c:v>1.5950850000372157</c:v>
                </c:pt>
                <c:pt idx="81">
                  <c:v>1.6198589999694377</c:v>
                </c:pt>
                <c:pt idx="82">
                  <c:v>1.6334839999908581</c:v>
                </c:pt>
                <c:pt idx="83">
                  <c:v>1.6539790000533685</c:v>
                </c:pt>
                <c:pt idx="84">
                  <c:v>1.6791039999807253</c:v>
                </c:pt>
                <c:pt idx="85">
                  <c:v>1.6941850000293925</c:v>
                </c:pt>
                <c:pt idx="86">
                  <c:v>1.7199150000233203</c:v>
                </c:pt>
                <c:pt idx="87">
                  <c:v>1.7348090000450611</c:v>
                </c:pt>
                <c:pt idx="88">
                  <c:v>1.7599459999473765</c:v>
                </c:pt>
                <c:pt idx="89">
                  <c:v>1.7692289999686182</c:v>
                </c:pt>
                <c:pt idx="90">
                  <c:v>1.8008499999996275</c:v>
                </c:pt>
                <c:pt idx="91">
                  <c:v>1.8199289999902248</c:v>
                </c:pt>
                <c:pt idx="92">
                  <c:v>1.8306630000006407</c:v>
                </c:pt>
                <c:pt idx="93">
                  <c:v>1.8550660000182688</c:v>
                </c:pt>
                <c:pt idx="94">
                  <c:v>1.8752830000594258</c:v>
                </c:pt>
                <c:pt idx="95">
                  <c:v>1.895213000010699</c:v>
                </c:pt>
                <c:pt idx="96">
                  <c:v>1.9197870000498369</c:v>
                </c:pt>
                <c:pt idx="97">
                  <c:v>1.9353180000325665</c:v>
                </c:pt>
                <c:pt idx="98">
                  <c:v>1.9613520000129938</c:v>
                </c:pt>
                <c:pt idx="99">
                  <c:v>1.9765840000472963</c:v>
                </c:pt>
                <c:pt idx="100">
                  <c:v>1.9987800000235438</c:v>
                </c:pt>
                <c:pt idx="101">
                  <c:v>2.0215359999565408</c:v>
                </c:pt>
                <c:pt idx="102">
                  <c:v>2.0409470000304282</c:v>
                </c:pt>
                <c:pt idx="103">
                  <c:v>2.0606449999613687</c:v>
                </c:pt>
                <c:pt idx="104">
                  <c:v>2.0784840000560507</c:v>
                </c:pt>
                <c:pt idx="105">
                  <c:v>2.0982830000575632</c:v>
                </c:pt>
                <c:pt idx="106">
                  <c:v>2.1169859999790788</c:v>
                </c:pt>
                <c:pt idx="107">
                  <c:v>2.1398549999576062</c:v>
                </c:pt>
                <c:pt idx="108">
                  <c:v>2.1563150000292808</c:v>
                </c:pt>
                <c:pt idx="109">
                  <c:v>2.1768330000340939</c:v>
                </c:pt>
                <c:pt idx="110">
                  <c:v>2.1938620000146329</c:v>
                </c:pt>
                <c:pt idx="111">
                  <c:v>2.217049999977462</c:v>
                </c:pt>
                <c:pt idx="112">
                  <c:v>2.2374840000411496</c:v>
                </c:pt>
                <c:pt idx="113">
                  <c:v>2.2536959999706596</c:v>
                </c:pt>
                <c:pt idx="114">
                  <c:v>2.2817140000406653</c:v>
                </c:pt>
                <c:pt idx="115">
                  <c:v>2.2981060000602156</c:v>
                </c:pt>
                <c:pt idx="116">
                  <c:v>2.3176270000403747</c:v>
                </c:pt>
                <c:pt idx="117">
                  <c:v>2.3403809999581426</c:v>
                </c:pt>
                <c:pt idx="118">
                  <c:v>2.3574260000605136</c:v>
                </c:pt>
                <c:pt idx="119">
                  <c:v>2.3779189999913797</c:v>
                </c:pt>
                <c:pt idx="120">
                  <c:v>2.3985589999938384</c:v>
                </c:pt>
                <c:pt idx="121">
                  <c:v>2.4186729999491945</c:v>
                </c:pt>
                <c:pt idx="122">
                  <c:v>2.4433170000556856</c:v>
                </c:pt>
                <c:pt idx="123">
                  <c:v>2.4601069999625906</c:v>
                </c:pt>
                <c:pt idx="124">
                  <c:v>2.4782869999762625</c:v>
                </c:pt>
                <c:pt idx="125">
                  <c:v>2.499824000056833</c:v>
                </c:pt>
                <c:pt idx="126">
                  <c:v>2.5134049999760464</c:v>
                </c:pt>
                <c:pt idx="127">
                  <c:v>2.5388850000454113</c:v>
                </c:pt>
                <c:pt idx="128">
                  <c:v>2.554041999974288</c:v>
                </c:pt>
                <c:pt idx="129">
                  <c:v>2.5800919999601319</c:v>
                </c:pt>
                <c:pt idx="130">
                  <c:v>2.6000139999669045</c:v>
                </c:pt>
                <c:pt idx="131">
                  <c:v>2.6149969999678433</c:v>
                </c:pt>
                <c:pt idx="132">
                  <c:v>2.6399939999682829</c:v>
                </c:pt>
                <c:pt idx="133">
                  <c:v>2.6505810000235215</c:v>
                </c:pt>
                <c:pt idx="134">
                  <c:v>2.6801719999639317</c:v>
                </c:pt>
                <c:pt idx="135">
                  <c:v>2.6892350000562146</c:v>
                </c:pt>
                <c:pt idx="136">
                  <c:v>2.7199760000221431</c:v>
                </c:pt>
                <c:pt idx="137">
                  <c:v>2.7399689999874681</c:v>
                </c:pt>
                <c:pt idx="138">
                  <c:v>2.7497059999732301</c:v>
                </c:pt>
                <c:pt idx="139">
                  <c:v>2.7756199999712408</c:v>
                </c:pt>
                <c:pt idx="140">
                  <c:v>2.7916589999804273</c:v>
                </c:pt>
                <c:pt idx="141">
                  <c:v>2.8166660000570118</c:v>
                </c:pt>
                <c:pt idx="142">
                  <c:v>2.8356640000129119</c:v>
                </c:pt>
                <c:pt idx="143">
                  <c:v>2.8554289999883622</c:v>
                </c:pt>
                <c:pt idx="144">
                  <c:v>2.8780519999563694</c:v>
                </c:pt>
                <c:pt idx="145">
                  <c:v>2.8957399999490008</c:v>
                </c:pt>
                <c:pt idx="146">
                  <c:v>2.9175410000607371</c:v>
                </c:pt>
                <c:pt idx="147">
                  <c:v>2.9359229999827221</c:v>
                </c:pt>
                <c:pt idx="148">
                  <c:v>2.9560419999761507</c:v>
                </c:pt>
                <c:pt idx="149">
                  <c:v>2.9769930000184104</c:v>
                </c:pt>
                <c:pt idx="150">
                  <c:v>2.9972680000355467</c:v>
                </c:pt>
                <c:pt idx="151">
                  <c:v>3.0124549999600276</c:v>
                </c:pt>
                <c:pt idx="152">
                  <c:v>3.0366609999909997</c:v>
                </c:pt>
                <c:pt idx="153">
                  <c:v>3.0607030000537634</c:v>
                </c:pt>
                <c:pt idx="154">
                  <c:v>3.081607999978587</c:v>
                </c:pt>
                <c:pt idx="155">
                  <c:v>3.096817999961786</c:v>
                </c:pt>
                <c:pt idx="156">
                  <c:v>3.1123780000489205</c:v>
                </c:pt>
                <c:pt idx="157">
                  <c:v>3.1377489999867976</c:v>
                </c:pt>
                <c:pt idx="158">
                  <c:v>3.1620119999861345</c:v>
                </c:pt>
                <c:pt idx="159">
                  <c:v>3.1787160000531003</c:v>
                </c:pt>
                <c:pt idx="160">
                  <c:v>3.1976929999655113</c:v>
                </c:pt>
                <c:pt idx="161">
                  <c:v>3.217534999945201</c:v>
                </c:pt>
                <c:pt idx="162">
                  <c:v>3.2402080000611022</c:v>
                </c:pt>
                <c:pt idx="163">
                  <c:v>3.2590730000520125</c:v>
                </c:pt>
                <c:pt idx="164">
                  <c:v>3.2737450000131503</c:v>
                </c:pt>
                <c:pt idx="165">
                  <c:v>3.298462999984622</c:v>
                </c:pt>
                <c:pt idx="166">
                  <c:v>3.3203539999667555</c:v>
                </c:pt>
                <c:pt idx="167">
                  <c:v>3.3330629999982193</c:v>
                </c:pt>
                <c:pt idx="168">
                  <c:v>3.3590489999623969</c:v>
                </c:pt>
                <c:pt idx="169">
                  <c:v>3.3684509999584407</c:v>
                </c:pt>
                <c:pt idx="170">
                  <c:v>3.3989389999769628</c:v>
                </c:pt>
                <c:pt idx="171">
                  <c:v>3.4189079999923706</c:v>
                </c:pt>
                <c:pt idx="172">
                  <c:v>3.4370099999941885</c:v>
                </c:pt>
                <c:pt idx="173">
                  <c:v>3.4592669999692589</c:v>
                </c:pt>
                <c:pt idx="174">
                  <c:v>3.4738849999848753</c:v>
                </c:pt>
                <c:pt idx="175">
                  <c:v>3.4990659999893978</c:v>
                </c:pt>
                <c:pt idx="176">
                  <c:v>3.5199540000176057</c:v>
                </c:pt>
                <c:pt idx="177">
                  <c:v>3.5358130000531673</c:v>
                </c:pt>
                <c:pt idx="178">
                  <c:v>3.560689999954775</c:v>
                </c:pt>
                <c:pt idx="179">
                  <c:v>3.579937000060454</c:v>
                </c:pt>
                <c:pt idx="180">
                  <c:v>3.5947300000116229</c:v>
                </c:pt>
                <c:pt idx="181">
                  <c:v>3.6156620000256225</c:v>
                </c:pt>
                <c:pt idx="182">
                  <c:v>3.6407449999824166</c:v>
                </c:pt>
                <c:pt idx="183">
                  <c:v>3.6617049999767914</c:v>
                </c:pt>
                <c:pt idx="184">
                  <c:v>3.6759389999788254</c:v>
                </c:pt>
                <c:pt idx="185">
                  <c:v>3.7003740000072867</c:v>
                </c:pt>
                <c:pt idx="186">
                  <c:v>3.7108030000235885</c:v>
                </c:pt>
                <c:pt idx="187">
                  <c:v>3.7396650000009686</c:v>
                </c:pt>
                <c:pt idx="188">
                  <c:v>3.7608539999928325</c:v>
                </c:pt>
                <c:pt idx="189">
                  <c:v>3.7809330000309274</c:v>
                </c:pt>
                <c:pt idx="190">
                  <c:v>3.7928100000135601</c:v>
                </c:pt>
                <c:pt idx="191">
                  <c:v>3.816380999982357</c:v>
                </c:pt>
                <c:pt idx="192">
                  <c:v>3.8316750000230968</c:v>
                </c:pt>
                <c:pt idx="193">
                  <c:v>3.8584699999773875</c:v>
                </c:pt>
                <c:pt idx="194">
                  <c:v>3.8765310000162572</c:v>
                </c:pt>
                <c:pt idx="195">
                  <c:v>3.9011620000237599</c:v>
                </c:pt>
                <c:pt idx="196">
                  <c:v>3.9168259999714792</c:v>
                </c:pt>
                <c:pt idx="197">
                  <c:v>3.9338310000021011</c:v>
                </c:pt>
                <c:pt idx="198">
                  <c:v>3.9567779999924824</c:v>
                </c:pt>
                <c:pt idx="199">
                  <c:v>3.9779159999452531</c:v>
                </c:pt>
                <c:pt idx="200">
                  <c:v>3.9979149999562651</c:v>
                </c:pt>
                <c:pt idx="201">
                  <c:v>4.0167750000255182</c:v>
                </c:pt>
                <c:pt idx="202">
                  <c:v>4.0324310000287369</c:v>
                </c:pt>
                <c:pt idx="203">
                  <c:v>4.0609699999913573</c:v>
                </c:pt>
                <c:pt idx="204">
                  <c:v>4.0788310000207275</c:v>
                </c:pt>
                <c:pt idx="205">
                  <c:v>4.0982830000575632</c:v>
                </c:pt>
                <c:pt idx="206">
                  <c:v>4.117435000021942</c:v>
                </c:pt>
                <c:pt idx="207">
                  <c:v>4.1376389999641106</c:v>
                </c:pt>
                <c:pt idx="208">
                  <c:v>4.1609389999648556</c:v>
                </c:pt>
                <c:pt idx="209">
                  <c:v>4.1806189999915659</c:v>
                </c:pt>
                <c:pt idx="210">
                  <c:v>4.1918849999783561</c:v>
                </c:pt>
                <c:pt idx="211">
                  <c:v>4.2195150000043213</c:v>
                </c:pt>
                <c:pt idx="212">
                  <c:v>4.2387109999544919</c:v>
                </c:pt>
                <c:pt idx="213">
                  <c:v>4.2538530000019819</c:v>
                </c:pt>
                <c:pt idx="214">
                  <c:v>4.2799090000335127</c:v>
                </c:pt>
                <c:pt idx="215">
                  <c:v>4.3002130000386387</c:v>
                </c:pt>
                <c:pt idx="216">
                  <c:v>4.3188670000527054</c:v>
                </c:pt>
                <c:pt idx="217">
                  <c:v>4.3393990000477061</c:v>
                </c:pt>
                <c:pt idx="218">
                  <c:v>4.3597229999722913</c:v>
                </c:pt>
                <c:pt idx="219">
                  <c:v>4.3796350000193343</c:v>
                </c:pt>
                <c:pt idx="220">
                  <c:v>4.4017689999891445</c:v>
                </c:pt>
                <c:pt idx="221">
                  <c:v>4.4201459999894723</c:v>
                </c:pt>
                <c:pt idx="222">
                  <c:v>4.4409740000264719</c:v>
                </c:pt>
                <c:pt idx="223">
                  <c:v>4.4558569999644533</c:v>
                </c:pt>
                <c:pt idx="224">
                  <c:v>4.4798370000207797</c:v>
                </c:pt>
                <c:pt idx="225">
                  <c:v>4.4971849999856204</c:v>
                </c:pt>
                <c:pt idx="226">
                  <c:v>4.5149039999814704</c:v>
                </c:pt>
                <c:pt idx="227">
                  <c:v>4.5362479999894276</c:v>
                </c:pt>
                <c:pt idx="228">
                  <c:v>4.5607280000112951</c:v>
                </c:pt>
                <c:pt idx="229">
                  <c:v>4.5755409999983385</c:v>
                </c:pt>
                <c:pt idx="230">
                  <c:v>4.6004220000468194</c:v>
                </c:pt>
                <c:pt idx="231">
                  <c:v>4.6171270000049844</c:v>
                </c:pt>
                <c:pt idx="232">
                  <c:v>4.6363140000030398</c:v>
                </c:pt>
                <c:pt idx="233">
                  <c:v>4.6604839999927208</c:v>
                </c:pt>
                <c:pt idx="234">
                  <c:v>4.6805640000384301</c:v>
                </c:pt>
                <c:pt idx="235">
                  <c:v>4.6960709999548271</c:v>
                </c:pt>
                <c:pt idx="236">
                  <c:v>4.7201290000230074</c:v>
                </c:pt>
                <c:pt idx="237">
                  <c:v>4.7367689999518916</c:v>
                </c:pt>
                <c:pt idx="238">
                  <c:v>4.7583550000563264</c:v>
                </c:pt>
                <c:pt idx="239">
                  <c:v>4.7792350000236183</c:v>
                </c:pt>
                <c:pt idx="240">
                  <c:v>4.7965029999613762</c:v>
                </c:pt>
                <c:pt idx="241">
                  <c:v>4.8187799999723211</c:v>
                </c:pt>
                <c:pt idx="242">
                  <c:v>4.8381079999962822</c:v>
                </c:pt>
                <c:pt idx="243">
                  <c:v>4.860850999946706</c:v>
                </c:pt>
                <c:pt idx="244">
                  <c:v>4.8770700000459328</c:v>
                </c:pt>
                <c:pt idx="245">
                  <c:v>4.8998679999494925</c:v>
                </c:pt>
                <c:pt idx="246">
                  <c:v>4.9182550000259653</c:v>
                </c:pt>
                <c:pt idx="247">
                  <c:v>4.9375709999585524</c:v>
                </c:pt>
                <c:pt idx="248">
                  <c:v>4.9575810000533238</c:v>
                </c:pt>
                <c:pt idx="249">
                  <c:v>4.9739599999738857</c:v>
                </c:pt>
                <c:pt idx="250">
                  <c:v>4.9985830000368878</c:v>
                </c:pt>
                <c:pt idx="251">
                  <c:v>5.020498999976553</c:v>
                </c:pt>
                <c:pt idx="252">
                  <c:v>5.0387859999900684</c:v>
                </c:pt>
                <c:pt idx="253">
                  <c:v>5.0586830000393093</c:v>
                </c:pt>
                <c:pt idx="254">
                  <c:v>5.0803170000435784</c:v>
                </c:pt>
                <c:pt idx="255">
                  <c:v>5.1003529999870807</c:v>
                </c:pt>
                <c:pt idx="256">
                  <c:v>5.1097049999516457</c:v>
                </c:pt>
                <c:pt idx="257">
                  <c:v>5.1333990000421181</c:v>
                </c:pt>
                <c:pt idx="258">
                  <c:v>5.1597980000078678</c:v>
                </c:pt>
                <c:pt idx="259">
                  <c:v>5.1796839999733493</c:v>
                </c:pt>
                <c:pt idx="260">
                  <c:v>5.1941120000556111</c:v>
                </c:pt>
                <c:pt idx="261">
                  <c:v>5.2189899999648333</c:v>
                </c:pt>
                <c:pt idx="262">
                  <c:v>5.239471000037156</c:v>
                </c:pt>
                <c:pt idx="263">
                  <c:v>5.2566489999881014</c:v>
                </c:pt>
                <c:pt idx="264">
                  <c:v>5.2799009999725968</c:v>
                </c:pt>
                <c:pt idx="265">
                  <c:v>5.2993809999898076</c:v>
                </c:pt>
                <c:pt idx="266">
                  <c:v>5.3168880000011995</c:v>
                </c:pt>
                <c:pt idx="267">
                  <c:v>5.3407260000240058</c:v>
                </c:pt>
                <c:pt idx="268">
                  <c:v>5.3601849999977276</c:v>
                </c:pt>
                <c:pt idx="269">
                  <c:v>5.3801209999946877</c:v>
                </c:pt>
                <c:pt idx="270">
                  <c:v>5.3987389999674633</c:v>
                </c:pt>
                <c:pt idx="271">
                  <c:v>5.4152930000564083</c:v>
                </c:pt>
                <c:pt idx="272">
                  <c:v>5.4407460000365973</c:v>
                </c:pt>
                <c:pt idx="273">
                  <c:v>5.4509710000129417</c:v>
                </c:pt>
                <c:pt idx="274">
                  <c:v>5.4810650000581518</c:v>
                </c:pt>
                <c:pt idx="275">
                  <c:v>5.4984560000011697</c:v>
                </c:pt>
                <c:pt idx="276">
                  <c:v>5.5163669999456033</c:v>
                </c:pt>
                <c:pt idx="277">
                  <c:v>5.5392909999936819</c:v>
                </c:pt>
                <c:pt idx="278">
                  <c:v>5.5568440000060946</c:v>
                </c:pt>
                <c:pt idx="279">
                  <c:v>5.573441999964416</c:v>
                </c:pt>
                <c:pt idx="280">
                  <c:v>5.600021000020206</c:v>
                </c:pt>
                <c:pt idx="281">
                  <c:v>5.6167040000436828</c:v>
                </c:pt>
                <c:pt idx="282">
                  <c:v>5.6382679999805987</c:v>
                </c:pt>
                <c:pt idx="283">
                  <c:v>5.6593009999487549</c:v>
                </c:pt>
                <c:pt idx="284">
                  <c:v>5.6794579999987036</c:v>
                </c:pt>
                <c:pt idx="285">
                  <c:v>5.6976209999993443</c:v>
                </c:pt>
                <c:pt idx="286">
                  <c:v>5.7127790000522509</c:v>
                </c:pt>
                <c:pt idx="287">
                  <c:v>5.7399809999624267</c:v>
                </c:pt>
                <c:pt idx="288">
                  <c:v>5.7601349999895319</c:v>
                </c:pt>
                <c:pt idx="289">
                  <c:v>5.7777220000280067</c:v>
                </c:pt>
                <c:pt idx="290">
                  <c:v>5.7992360000498593</c:v>
                </c:pt>
                <c:pt idx="291">
                  <c:v>5.8124590000370517</c:v>
                </c:pt>
                <c:pt idx="292">
                  <c:v>5.8373889999929816</c:v>
                </c:pt>
                <c:pt idx="293">
                  <c:v>5.8574700000463054</c:v>
                </c:pt>
                <c:pt idx="294">
                  <c:v>5.8795029999455437</c:v>
                </c:pt>
                <c:pt idx="295">
                  <c:v>5.8999240000266582</c:v>
                </c:pt>
                <c:pt idx="296">
                  <c:v>5.9179820000426844</c:v>
                </c:pt>
                <c:pt idx="297">
                  <c:v>5.9385479999473318</c:v>
                </c:pt>
                <c:pt idx="298">
                  <c:v>5.9598919999552891</c:v>
                </c:pt>
                <c:pt idx="299">
                  <c:v>5.9781189999775961</c:v>
                </c:pt>
                <c:pt idx="300">
                  <c:v>5.9979550000280142</c:v>
                </c:pt>
                <c:pt idx="301">
                  <c:v>6.0156369999749586</c:v>
                </c:pt>
                <c:pt idx="302">
                  <c:v>6.0387750000227243</c:v>
                </c:pt>
                <c:pt idx="303">
                  <c:v>6.0593309999676421</c:v>
                </c:pt>
                <c:pt idx="304">
                  <c:v>6.0795530000468716</c:v>
                </c:pt>
                <c:pt idx="305">
                  <c:v>6.1007570000365376</c:v>
                </c:pt>
                <c:pt idx="306">
                  <c:v>6.1151890000328422</c:v>
                </c:pt>
                <c:pt idx="307">
                  <c:v>6.1361190000316128</c:v>
                </c:pt>
                <c:pt idx="308">
                  <c:v>6.1547060000011697</c:v>
                </c:pt>
                <c:pt idx="309">
                  <c:v>6.1809420000063255</c:v>
                </c:pt>
                <c:pt idx="310">
                  <c:v>6.200453000026755</c:v>
                </c:pt>
                <c:pt idx="311">
                  <c:v>6.2197689999593422</c:v>
                </c:pt>
                <c:pt idx="312">
                  <c:v>6.2349519999697804</c:v>
                </c:pt>
                <c:pt idx="313">
                  <c:v>6.2507710000500083</c:v>
                </c:pt>
                <c:pt idx="314">
                  <c:v>6.2799880000529811</c:v>
                </c:pt>
                <c:pt idx="315">
                  <c:v>6.2969730000477284</c:v>
                </c:pt>
                <c:pt idx="316">
                  <c:v>6.3155729999998584</c:v>
                </c:pt>
                <c:pt idx="317">
                  <c:v>6.3354599999729544</c:v>
                </c:pt>
                <c:pt idx="318">
                  <c:v>6.3610340000595897</c:v>
                </c:pt>
                <c:pt idx="319">
                  <c:v>6.3804719999898225</c:v>
                </c:pt>
                <c:pt idx="320">
                  <c:v>6.4010420000413433</c:v>
                </c:pt>
                <c:pt idx="321">
                  <c:v>6.42107899999246</c:v>
                </c:pt>
                <c:pt idx="322">
                  <c:v>6.4373700000578538</c:v>
                </c:pt>
                <c:pt idx="323">
                  <c:v>6.4567970000207424</c:v>
                </c:pt>
                <c:pt idx="324">
                  <c:v>6.4771559999790043</c:v>
                </c:pt>
                <c:pt idx="325">
                  <c:v>6.4933050000108778</c:v>
                </c:pt>
                <c:pt idx="326">
                  <c:v>6.5176910000154749</c:v>
                </c:pt>
                <c:pt idx="327">
                  <c:v>6.5365839999867603</c:v>
                </c:pt>
                <c:pt idx="328">
                  <c:v>6.5573830000357702</c:v>
                </c:pt>
                <c:pt idx="329">
                  <c:v>6.5778799999970943</c:v>
                </c:pt>
                <c:pt idx="330">
                  <c:v>6.5993220000527799</c:v>
                </c:pt>
                <c:pt idx="331">
                  <c:v>6.6187879999633878</c:v>
                </c:pt>
                <c:pt idx="332">
                  <c:v>6.6401580000529066</c:v>
                </c:pt>
                <c:pt idx="333">
                  <c:v>6.6578679999802262</c:v>
                </c:pt>
                <c:pt idx="334">
                  <c:v>6.679046000004746</c:v>
                </c:pt>
                <c:pt idx="335">
                  <c:v>6.6974209999898449</c:v>
                </c:pt>
                <c:pt idx="336">
                  <c:v>6.7192130000330508</c:v>
                </c:pt>
                <c:pt idx="337">
                  <c:v>6.7390809999778867</c:v>
                </c:pt>
                <c:pt idx="338">
                  <c:v>6.7588580000447109</c:v>
                </c:pt>
                <c:pt idx="339">
                  <c:v>6.7783060000510886</c:v>
                </c:pt>
                <c:pt idx="340">
                  <c:v>6.8008909999625757</c:v>
                </c:pt>
                <c:pt idx="341">
                  <c:v>6.8132469999836758</c:v>
                </c:pt>
                <c:pt idx="342">
                  <c:v>6.8337850000243634</c:v>
                </c:pt>
                <c:pt idx="343">
                  <c:v>6.8565670000389218</c:v>
                </c:pt>
                <c:pt idx="344">
                  <c:v>6.8832979999715462</c:v>
                </c:pt>
                <c:pt idx="345">
                  <c:v>6.8969959999667481</c:v>
                </c:pt>
                <c:pt idx="346">
                  <c:v>6.9180369999958202</c:v>
                </c:pt>
                <c:pt idx="347">
                  <c:v>6.9392089999746531</c:v>
                </c:pt>
                <c:pt idx="348">
                  <c:v>6.9594470000592992</c:v>
                </c:pt>
                <c:pt idx="349">
                  <c:v>6.9790430000284687</c:v>
                </c:pt>
                <c:pt idx="350">
                  <c:v>6.9976709999609739</c:v>
                </c:pt>
                <c:pt idx="351">
                  <c:v>7.0195610000519082</c:v>
                </c:pt>
                <c:pt idx="352">
                  <c:v>7.0393919999478385</c:v>
                </c:pt>
                <c:pt idx="353">
                  <c:v>7.0502090000081807</c:v>
                </c:pt>
                <c:pt idx="354">
                  <c:v>7.0795399999478832</c:v>
                </c:pt>
                <c:pt idx="355">
                  <c:v>7.0999120000051335</c:v>
                </c:pt>
                <c:pt idx="356">
                  <c:v>7.1177560000214726</c:v>
                </c:pt>
                <c:pt idx="357">
                  <c:v>7.1405690000392497</c:v>
                </c:pt>
                <c:pt idx="358">
                  <c:v>7.1560270000481978</c:v>
                </c:pt>
                <c:pt idx="359">
                  <c:v>7.1759280000114813</c:v>
                </c:pt>
                <c:pt idx="360">
                  <c:v>7.1992160000372678</c:v>
                </c:pt>
                <c:pt idx="361">
                  <c:v>7.2153410000028089</c:v>
                </c:pt>
                <c:pt idx="362">
                  <c:v>7.2405819999985397</c:v>
                </c:pt>
                <c:pt idx="363">
                  <c:v>7.2567500000586733</c:v>
                </c:pt>
                <c:pt idx="364">
                  <c:v>7.2824239999754354</c:v>
                </c:pt>
                <c:pt idx="365">
                  <c:v>7.2965150000527501</c:v>
                </c:pt>
                <c:pt idx="366">
                  <c:v>7.3208909999812022</c:v>
                </c:pt>
                <c:pt idx="367">
                  <c:v>7.3357710000127554</c:v>
                </c:pt>
                <c:pt idx="368">
                  <c:v>7.3521279999986291</c:v>
                </c:pt>
                <c:pt idx="369">
                  <c:v>7.3783330000005662</c:v>
                </c:pt>
                <c:pt idx="370">
                  <c:v>7.396870999946259</c:v>
                </c:pt>
                <c:pt idx="371">
                  <c:v>7.4204690000042319</c:v>
                </c:pt>
                <c:pt idx="372">
                  <c:v>7.4365759999491274</c:v>
                </c:pt>
                <c:pt idx="373">
                  <c:v>7.4569469999987632</c:v>
                </c:pt>
                <c:pt idx="374">
                  <c:v>7.480995999998413</c:v>
                </c:pt>
                <c:pt idx="375">
                  <c:v>7.4981279999483377</c:v>
                </c:pt>
                <c:pt idx="376">
                  <c:v>7.5166810000082478</c:v>
                </c:pt>
                <c:pt idx="377">
                  <c:v>7.5380819999845698</c:v>
                </c:pt>
                <c:pt idx="378">
                  <c:v>7.5604440000606701</c:v>
                </c:pt>
                <c:pt idx="379">
                  <c:v>7.577424000017345</c:v>
                </c:pt>
                <c:pt idx="380">
                  <c:v>7.5974029999924824</c:v>
                </c:pt>
                <c:pt idx="381">
                  <c:v>7.618030000012368</c:v>
                </c:pt>
                <c:pt idx="382">
                  <c:v>7.6398220000555739</c:v>
                </c:pt>
                <c:pt idx="383">
                  <c:v>7.6593720000237226</c:v>
                </c:pt>
                <c:pt idx="384">
                  <c:v>7.6802479999605566</c:v>
                </c:pt>
                <c:pt idx="385">
                  <c:v>7.6985270000295714</c:v>
                </c:pt>
                <c:pt idx="386">
                  <c:v>7.7202119999565184</c:v>
                </c:pt>
                <c:pt idx="387">
                  <c:v>7.736648999969475</c:v>
                </c:pt>
                <c:pt idx="388">
                  <c:v>7.753599000046961</c:v>
                </c:pt>
                <c:pt idx="389">
                  <c:v>7.7812139999587089</c:v>
                </c:pt>
                <c:pt idx="390">
                  <c:v>7.7996030000504106</c:v>
                </c:pt>
                <c:pt idx="391">
                  <c:v>7.8198789999587461</c:v>
                </c:pt>
                <c:pt idx="392">
                  <c:v>7.8341840000357479</c:v>
                </c:pt>
                <c:pt idx="393">
                  <c:v>7.8592339999740943</c:v>
                </c:pt>
                <c:pt idx="394">
                  <c:v>7.8805690000299364</c:v>
                </c:pt>
                <c:pt idx="395">
                  <c:v>7.9004839999834076</c:v>
                </c:pt>
                <c:pt idx="396">
                  <c:v>7.919376999954693</c:v>
                </c:pt>
                <c:pt idx="397">
                  <c:v>7.9397520000347868</c:v>
                </c:pt>
                <c:pt idx="398">
                  <c:v>7.9580640000058338</c:v>
                </c:pt>
                <c:pt idx="399">
                  <c:v>7.9751369999721646</c:v>
                </c:pt>
                <c:pt idx="400">
                  <c:v>7.9994599999627098</c:v>
                </c:pt>
                <c:pt idx="401">
                  <c:v>8.0199090000241995</c:v>
                </c:pt>
                <c:pt idx="402">
                  <c:v>8.0406070000026375</c:v>
                </c:pt>
                <c:pt idx="403">
                  <c:v>8.0615299999481067</c:v>
                </c:pt>
                <c:pt idx="404">
                  <c:v>8.0777839999645948</c:v>
                </c:pt>
                <c:pt idx="405">
                  <c:v>8.098225999972783</c:v>
                </c:pt>
                <c:pt idx="406">
                  <c:v>8.1155159999616444</c:v>
                </c:pt>
                <c:pt idx="407">
                  <c:v>8.1409680000506341</c:v>
                </c:pt>
                <c:pt idx="408">
                  <c:v>8.1584980000043288</c:v>
                </c:pt>
                <c:pt idx="409">
                  <c:v>8.1808179999934509</c:v>
                </c:pt>
                <c:pt idx="410">
                  <c:v>8.1966209999518469</c:v>
                </c:pt>
                <c:pt idx="411">
                  <c:v>8.2160989999538288</c:v>
                </c:pt>
                <c:pt idx="412">
                  <c:v>8.238855000003241</c:v>
                </c:pt>
                <c:pt idx="413">
                  <c:v>8.2574859999585897</c:v>
                </c:pt>
                <c:pt idx="414">
                  <c:v>8.2775039999978617</c:v>
                </c:pt>
                <c:pt idx="415">
                  <c:v>8.2980400000233203</c:v>
                </c:pt>
                <c:pt idx="416">
                  <c:v>8.3172110000159591</c:v>
                </c:pt>
                <c:pt idx="417">
                  <c:v>8.340059999958612</c:v>
                </c:pt>
                <c:pt idx="418">
                  <c:v>8.3574500000104308</c:v>
                </c:pt>
                <c:pt idx="419">
                  <c:v>8.37621300003957</c:v>
                </c:pt>
                <c:pt idx="420">
                  <c:v>8.3990550000453368</c:v>
                </c:pt>
                <c:pt idx="421">
                  <c:v>8.4175340000074357</c:v>
                </c:pt>
                <c:pt idx="422">
                  <c:v>8.4379839999601245</c:v>
                </c:pt>
                <c:pt idx="423">
                  <c:v>8.4603679999709129</c:v>
                </c:pt>
                <c:pt idx="424">
                  <c:v>8.479719000053592</c:v>
                </c:pt>
                <c:pt idx="425">
                  <c:v>8.5004819999448955</c:v>
                </c:pt>
                <c:pt idx="426">
                  <c:v>8.5196310000028461</c:v>
                </c:pt>
                <c:pt idx="427">
                  <c:v>8.533943000016734</c:v>
                </c:pt>
                <c:pt idx="428">
                  <c:v>8.5603780000237748</c:v>
                </c:pt>
                <c:pt idx="429">
                  <c:v>8.578235000022687</c:v>
                </c:pt>
                <c:pt idx="430">
                  <c:v>8.5990890000248328</c:v>
                </c:pt>
                <c:pt idx="431">
                  <c:v>8.6184839999768883</c:v>
                </c:pt>
                <c:pt idx="432">
                  <c:v>8.63903299998492</c:v>
                </c:pt>
                <c:pt idx="433">
                  <c:v>8.6596999999601394</c:v>
                </c:pt>
                <c:pt idx="434">
                  <c:v>8.680547000025399</c:v>
                </c:pt>
                <c:pt idx="435">
                  <c:v>8.6991060000145808</c:v>
                </c:pt>
                <c:pt idx="436">
                  <c:v>8.7199509999481961</c:v>
                </c:pt>
                <c:pt idx="437">
                  <c:v>8.7393050000537187</c:v>
                </c:pt>
                <c:pt idx="438">
                  <c:v>8.7594459999818355</c:v>
                </c:pt>
                <c:pt idx="439">
                  <c:v>8.7795390000101179</c:v>
                </c:pt>
                <c:pt idx="440">
                  <c:v>8.8006270000478253</c:v>
                </c:pt>
                <c:pt idx="441">
                  <c:v>8.8213789999717847</c:v>
                </c:pt>
                <c:pt idx="442">
                  <c:v>8.8396039999788627</c:v>
                </c:pt>
                <c:pt idx="443">
                  <c:v>8.8607130000600591</c:v>
                </c:pt>
                <c:pt idx="444">
                  <c:v>8.87579600000754</c:v>
                </c:pt>
                <c:pt idx="445">
                  <c:v>8.8961089999647811</c:v>
                </c:pt>
                <c:pt idx="446">
                  <c:v>8.9201990000437945</c:v>
                </c:pt>
                <c:pt idx="447">
                  <c:v>8.9365750000579283</c:v>
                </c:pt>
                <c:pt idx="448">
                  <c:v>8.9632879999699071</c:v>
                </c:pt>
                <c:pt idx="449">
                  <c:v>8.980582999996841</c:v>
                </c:pt>
                <c:pt idx="450">
                  <c:v>9.0007060000207275</c:v>
                </c:pt>
                <c:pt idx="451">
                  <c:v>9.0176869999850169</c:v>
                </c:pt>
                <c:pt idx="452">
                  <c:v>9.0407750000013039</c:v>
                </c:pt>
                <c:pt idx="453">
                  <c:v>9.0583900000201538</c:v>
                </c:pt>
                <c:pt idx="454">
                  <c:v>9.0776060000061989</c:v>
                </c:pt>
                <c:pt idx="455">
                  <c:v>9.0970710000256076</c:v>
                </c:pt>
                <c:pt idx="456">
                  <c:v>9.1199849999975413</c:v>
                </c:pt>
                <c:pt idx="457">
                  <c:v>9.1255959999980405</c:v>
                </c:pt>
                <c:pt idx="458">
                  <c:v>9.159233000013046</c:v>
                </c:pt>
                <c:pt idx="459">
                  <c:v>9.1816790000302717</c:v>
                </c:pt>
                <c:pt idx="460">
                  <c:v>9.1966470000334084</c:v>
                </c:pt>
                <c:pt idx="461">
                  <c:v>9.2181949999649078</c:v>
                </c:pt>
                <c:pt idx="462">
                  <c:v>9.2368290000595152</c:v>
                </c:pt>
                <c:pt idx="463">
                  <c:v>9.2570800000103191</c:v>
                </c:pt>
                <c:pt idx="464">
                  <c:v>9.2808590000495315</c:v>
                </c:pt>
                <c:pt idx="465">
                  <c:v>9.2985030000563711</c:v>
                </c:pt>
                <c:pt idx="466">
                  <c:v>9.3194000000366941</c:v>
                </c:pt>
                <c:pt idx="467">
                  <c:v>9.3404840000439435</c:v>
                </c:pt>
                <c:pt idx="468">
                  <c:v>9.3573140000225976</c:v>
                </c:pt>
                <c:pt idx="469">
                  <c:v>9.3796180000063032</c:v>
                </c:pt>
                <c:pt idx="470">
                  <c:v>9.3993270000210032</c:v>
                </c:pt>
                <c:pt idx="471">
                  <c:v>9.4204100000206381</c:v>
                </c:pt>
                <c:pt idx="472">
                  <c:v>9.4395129999611527</c:v>
                </c:pt>
                <c:pt idx="473">
                  <c:v>9.4620819999836385</c:v>
                </c:pt>
                <c:pt idx="474">
                  <c:v>9.4798090000404045</c:v>
                </c:pt>
                <c:pt idx="475">
                  <c:v>9.500603000051342</c:v>
                </c:pt>
                <c:pt idx="476">
                  <c:v>9.5165890000062063</c:v>
                </c:pt>
                <c:pt idx="477">
                  <c:v>9.5385089999763295</c:v>
                </c:pt>
                <c:pt idx="478">
                  <c:v>9.5598920000484213</c:v>
                </c:pt>
                <c:pt idx="479">
                  <c:v>9.5771510000340641</c:v>
                </c:pt>
                <c:pt idx="480">
                  <c:v>9.5990870000096038</c:v>
                </c:pt>
                <c:pt idx="481">
                  <c:v>9.619107999955304</c:v>
                </c:pt>
                <c:pt idx="482">
                  <c:v>9.6445979999843985</c:v>
                </c:pt>
                <c:pt idx="483">
                  <c:v>9.6600570000009611</c:v>
                </c:pt>
                <c:pt idx="484">
                  <c:v>9.6796590000158176</c:v>
                </c:pt>
                <c:pt idx="485">
                  <c:v>9.700520999962464</c:v>
                </c:pt>
                <c:pt idx="486">
                  <c:v>9.7155359999742359</c:v>
                </c:pt>
                <c:pt idx="487">
                  <c:v>9.7402770000044256</c:v>
                </c:pt>
                <c:pt idx="488">
                  <c:v>9.7500330000184476</c:v>
                </c:pt>
                <c:pt idx="489">
                  <c:v>9.7760130000533536</c:v>
                </c:pt>
                <c:pt idx="490">
                  <c:v>9.7952270000241697</c:v>
                </c:pt>
                <c:pt idx="491">
                  <c:v>9.8152919999556616</c:v>
                </c:pt>
                <c:pt idx="492">
                  <c:v>9.8409669999964535</c:v>
                </c:pt>
                <c:pt idx="493">
                  <c:v>9.8566629999550059</c:v>
                </c:pt>
                <c:pt idx="494">
                  <c:v>9.8814009999623522</c:v>
                </c:pt>
                <c:pt idx="495">
                  <c:v>9.8957540000556037</c:v>
                </c:pt>
                <c:pt idx="496">
                  <c:v>9.9200910000363365</c:v>
                </c:pt>
                <c:pt idx="497">
                  <c:v>9.9365870000328869</c:v>
                </c:pt>
                <c:pt idx="498">
                  <c:v>9.9577740000095218</c:v>
                </c:pt>
                <c:pt idx="499">
                  <c:v>9.977292999974452</c:v>
                </c:pt>
                <c:pt idx="500">
                  <c:v>9.9994579999474809</c:v>
                </c:pt>
                <c:pt idx="501">
                  <c:v>10.01670399995055</c:v>
                </c:pt>
                <c:pt idx="502">
                  <c:v>10.039923000033014</c:v>
                </c:pt>
                <c:pt idx="503">
                  <c:v>10.060375000000931</c:v>
                </c:pt>
                <c:pt idx="504">
                  <c:v>10.077722999965772</c:v>
                </c:pt>
                <c:pt idx="505">
                  <c:v>10.097316000028513</c:v>
                </c:pt>
                <c:pt idx="506">
                  <c:v>10.119221000000834</c:v>
                </c:pt>
                <c:pt idx="507">
                  <c:v>10.137963999994099</c:v>
                </c:pt>
                <c:pt idx="508">
                  <c:v>10.157314999960363</c:v>
                </c:pt>
                <c:pt idx="509">
                  <c:v>10.174873000010848</c:v>
                </c:pt>
                <c:pt idx="510">
                  <c:v>10.199563000001945</c:v>
                </c:pt>
                <c:pt idx="511">
                  <c:v>10.219870000029914</c:v>
                </c:pt>
                <c:pt idx="512">
                  <c:v>10.239966999972239</c:v>
                </c:pt>
                <c:pt idx="513">
                  <c:v>10.259353999979794</c:v>
                </c:pt>
                <c:pt idx="514">
                  <c:v>10.278371999971569</c:v>
                </c:pt>
                <c:pt idx="515">
                  <c:v>10.298110999981873</c:v>
                </c:pt>
                <c:pt idx="516">
                  <c:v>10.313628999982029</c:v>
                </c:pt>
                <c:pt idx="517">
                  <c:v>10.339198000030592</c:v>
                </c:pt>
                <c:pt idx="518">
                  <c:v>10.358756999950856</c:v>
                </c:pt>
                <c:pt idx="519">
                  <c:v>10.378777000005357</c:v>
                </c:pt>
                <c:pt idx="520">
                  <c:v>10.390427000005729</c:v>
                </c:pt>
                <c:pt idx="521">
                  <c:v>10.420910999993794</c:v>
                </c:pt>
                <c:pt idx="522">
                  <c:v>10.439847000059672</c:v>
                </c:pt>
                <c:pt idx="523">
                  <c:v>10.459666999988258</c:v>
                </c:pt>
                <c:pt idx="524">
                  <c:v>10.476400000043213</c:v>
                </c:pt>
                <c:pt idx="525">
                  <c:v>10.498046000022441</c:v>
                </c:pt>
                <c:pt idx="526">
                  <c:v>10.51925500005018</c:v>
                </c:pt>
                <c:pt idx="527">
                  <c:v>10.534388000029139</c:v>
                </c:pt>
                <c:pt idx="528">
                  <c:v>10.559767000027932</c:v>
                </c:pt>
                <c:pt idx="529">
                  <c:v>10.579802999971434</c:v>
                </c:pt>
                <c:pt idx="530">
                  <c:v>10.599821000010706</c:v>
                </c:pt>
                <c:pt idx="531">
                  <c:v>10.620945999980904</c:v>
                </c:pt>
                <c:pt idx="532">
                  <c:v>10.636505999951623</c:v>
                </c:pt>
                <c:pt idx="533">
                  <c:v>10.660448999959044</c:v>
                </c:pt>
                <c:pt idx="534">
                  <c:v>10.680596000049263</c:v>
                </c:pt>
                <c:pt idx="535">
                  <c:v>10.695705999969505</c:v>
                </c:pt>
                <c:pt idx="536">
                  <c:v>10.716191999963485</c:v>
                </c:pt>
                <c:pt idx="537">
                  <c:v>10.737490999978036</c:v>
                </c:pt>
                <c:pt idx="538">
                  <c:v>10.760299999965355</c:v>
                </c:pt>
                <c:pt idx="539">
                  <c:v>10.775747000006959</c:v>
                </c:pt>
                <c:pt idx="540">
                  <c:v>10.796753000002354</c:v>
                </c:pt>
                <c:pt idx="541">
                  <c:v>10.817721999948844</c:v>
                </c:pt>
                <c:pt idx="542">
                  <c:v>10.839033000054769</c:v>
                </c:pt>
                <c:pt idx="543">
                  <c:v>10.856748000020161</c:v>
                </c:pt>
                <c:pt idx="544">
                  <c:v>10.875146999955177</c:v>
                </c:pt>
                <c:pt idx="545">
                  <c:v>10.898378000012599</c:v>
                </c:pt>
                <c:pt idx="546">
                  <c:v>10.913577000028454</c:v>
                </c:pt>
                <c:pt idx="547">
                  <c:v>10.938708000001498</c:v>
                </c:pt>
                <c:pt idx="548">
                  <c:v>10.957601999980398</c:v>
                </c:pt>
                <c:pt idx="549">
                  <c:v>10.977610999951139</c:v>
                </c:pt>
                <c:pt idx="550">
                  <c:v>10.997009000042453</c:v>
                </c:pt>
                <c:pt idx="551">
                  <c:v>11.019544000038877</c:v>
                </c:pt>
                <c:pt idx="552">
                  <c:v>11.039498000056483</c:v>
                </c:pt>
                <c:pt idx="553">
                  <c:v>11.06112700002268</c:v>
                </c:pt>
                <c:pt idx="554">
                  <c:v>11.079026999999769</c:v>
                </c:pt>
                <c:pt idx="555">
                  <c:v>11.099615999963135</c:v>
                </c:pt>
                <c:pt idx="556">
                  <c:v>11.117971000028774</c:v>
                </c:pt>
                <c:pt idx="557">
                  <c:v>11.1394020000007</c:v>
                </c:pt>
                <c:pt idx="558">
                  <c:v>11.159804000053555</c:v>
                </c:pt>
                <c:pt idx="559">
                  <c:v>11.178700000047684</c:v>
                </c:pt>
                <c:pt idx="560">
                  <c:v>11.198260999983177</c:v>
                </c:pt>
                <c:pt idx="561">
                  <c:v>11.218693000031635</c:v>
                </c:pt>
                <c:pt idx="562">
                  <c:v>11.240330000058748</c:v>
                </c:pt>
                <c:pt idx="563">
                  <c:v>11.259034999995492</c:v>
                </c:pt>
                <c:pt idx="564">
                  <c:v>11.27877700002864</c:v>
                </c:pt>
                <c:pt idx="565">
                  <c:v>11.300688000046648</c:v>
                </c:pt>
                <c:pt idx="566">
                  <c:v>11.319882999989204</c:v>
                </c:pt>
                <c:pt idx="567">
                  <c:v>11.339454000000842</c:v>
                </c:pt>
                <c:pt idx="568">
                  <c:v>11.35428700002376</c:v>
                </c:pt>
                <c:pt idx="569">
                  <c:v>11.378375999978743</c:v>
                </c:pt>
                <c:pt idx="570">
                  <c:v>11.396765999961644</c:v>
                </c:pt>
                <c:pt idx="571">
                  <c:v>11.419754000031389</c:v>
                </c:pt>
                <c:pt idx="572">
                  <c:v>11.439342000056058</c:v>
                </c:pt>
                <c:pt idx="573">
                  <c:v>11.456150999991223</c:v>
                </c:pt>
                <c:pt idx="574">
                  <c:v>11.479697000002488</c:v>
                </c:pt>
                <c:pt idx="575">
                  <c:v>11.50039800000377</c:v>
                </c:pt>
                <c:pt idx="576">
                  <c:v>11.515598000027239</c:v>
                </c:pt>
                <c:pt idx="577">
                  <c:v>11.540806000004523</c:v>
                </c:pt>
                <c:pt idx="578">
                  <c:v>11.556087999953888</c:v>
                </c:pt>
                <c:pt idx="579">
                  <c:v>11.577864999999292</c:v>
                </c:pt>
                <c:pt idx="580">
                  <c:v>11.601599000045098</c:v>
                </c:pt>
                <c:pt idx="581">
                  <c:v>11.616522999946028</c:v>
                </c:pt>
                <c:pt idx="582">
                  <c:v>11.640698999981396</c:v>
                </c:pt>
                <c:pt idx="583">
                  <c:v>11.661321999970824</c:v>
                </c:pt>
                <c:pt idx="584">
                  <c:v>11.676427999977022</c:v>
                </c:pt>
                <c:pt idx="585">
                  <c:v>11.697061000042595</c:v>
                </c:pt>
                <c:pt idx="586">
                  <c:v>11.718111000023782</c:v>
                </c:pt>
                <c:pt idx="587">
                  <c:v>11.736631999956444</c:v>
                </c:pt>
                <c:pt idx="588">
                  <c:v>11.756826999946497</c:v>
                </c:pt>
                <c:pt idx="589">
                  <c:v>11.778974000015296</c:v>
                </c:pt>
                <c:pt idx="590">
                  <c:v>11.797372000059113</c:v>
                </c:pt>
                <c:pt idx="591">
                  <c:v>11.81868799997028</c:v>
                </c:pt>
                <c:pt idx="592">
                  <c:v>11.838071999954991</c:v>
                </c:pt>
                <c:pt idx="593">
                  <c:v>11.857008000020869</c:v>
                </c:pt>
                <c:pt idx="594">
                  <c:v>11.877687999978662</c:v>
                </c:pt>
                <c:pt idx="595">
                  <c:v>11.897439999971539</c:v>
                </c:pt>
                <c:pt idx="596">
                  <c:v>11.916213999968022</c:v>
                </c:pt>
                <c:pt idx="597">
                  <c:v>11.937914000009187</c:v>
                </c:pt>
                <c:pt idx="598">
                  <c:v>11.959724999964237</c:v>
                </c:pt>
                <c:pt idx="599">
                  <c:v>11.974500000011176</c:v>
                </c:pt>
                <c:pt idx="600">
                  <c:v>11.99824800004717</c:v>
                </c:pt>
                <c:pt idx="601">
                  <c:v>12.020645000040531</c:v>
                </c:pt>
                <c:pt idx="602">
                  <c:v>12.043259999947622</c:v>
                </c:pt>
                <c:pt idx="603">
                  <c:v>12.05533700005617</c:v>
                </c:pt>
                <c:pt idx="604">
                  <c:v>12.07939400000032</c:v>
                </c:pt>
                <c:pt idx="605">
                  <c:v>12.098935000016354</c:v>
                </c:pt>
                <c:pt idx="606">
                  <c:v>12.119303000043146</c:v>
                </c:pt>
                <c:pt idx="607">
                  <c:v>12.139199999975972</c:v>
                </c:pt>
                <c:pt idx="608">
                  <c:v>12.1603340000147</c:v>
                </c:pt>
                <c:pt idx="609">
                  <c:v>12.174230000004172</c:v>
                </c:pt>
                <c:pt idx="610">
                  <c:v>12.198280000011437</c:v>
                </c:pt>
                <c:pt idx="611">
                  <c:v>12.207722999970429</c:v>
                </c:pt>
                <c:pt idx="612">
                  <c:v>13.22004799998831</c:v>
                </c:pt>
                <c:pt idx="613">
                  <c:v>13.24011699995026</c:v>
                </c:pt>
                <c:pt idx="614">
                  <c:v>13.257121999980882</c:v>
                </c:pt>
                <c:pt idx="615">
                  <c:v>13.275652999989688</c:v>
                </c:pt>
                <c:pt idx="616">
                  <c:v>13.298133000032976</c:v>
                </c:pt>
                <c:pt idx="617">
                  <c:v>13.319132999982685</c:v>
                </c:pt>
                <c:pt idx="618">
                  <c:v>13.335878000012599</c:v>
                </c:pt>
                <c:pt idx="619">
                  <c:v>13.357037000008859</c:v>
                </c:pt>
                <c:pt idx="620">
                  <c:v>13.376021999982186</c:v>
                </c:pt>
                <c:pt idx="621">
                  <c:v>13.397098000044934</c:v>
                </c:pt>
                <c:pt idx="622">
                  <c:v>13.418146000010893</c:v>
                </c:pt>
                <c:pt idx="623">
                  <c:v>13.43653299997095</c:v>
                </c:pt>
                <c:pt idx="624">
                  <c:v>13.453209000057541</c:v>
                </c:pt>
                <c:pt idx="625">
                  <c:v>13.476950000040233</c:v>
                </c:pt>
                <c:pt idx="626">
                  <c:v>13.500144000048749</c:v>
                </c:pt>
                <c:pt idx="627">
                  <c:v>13.519515000050887</c:v>
                </c:pt>
                <c:pt idx="628">
                  <c:v>13.538922999985516</c:v>
                </c:pt>
                <c:pt idx="629">
                  <c:v>13.558486000052653</c:v>
                </c:pt>
                <c:pt idx="630">
                  <c:v>13.575662999995984</c:v>
                </c:pt>
                <c:pt idx="631">
                  <c:v>13.598042999976315</c:v>
                </c:pt>
                <c:pt idx="632">
                  <c:v>13.618756999960169</c:v>
                </c:pt>
                <c:pt idx="633">
                  <c:v>13.637269000057131</c:v>
                </c:pt>
                <c:pt idx="634">
                  <c:v>13.662229000008665</c:v>
                </c:pt>
                <c:pt idx="635">
                  <c:v>13.677821999997832</c:v>
                </c:pt>
                <c:pt idx="636">
                  <c:v>13.699972999980673</c:v>
                </c:pt>
                <c:pt idx="637">
                  <c:v>13.718635999946855</c:v>
                </c:pt>
                <c:pt idx="638">
                  <c:v>13.739010000019334</c:v>
                </c:pt>
                <c:pt idx="639">
                  <c:v>13.758065999951214</c:v>
                </c:pt>
                <c:pt idx="640">
                  <c:v>13.778072000015527</c:v>
                </c:pt>
                <c:pt idx="641">
                  <c:v>13.800885000033304</c:v>
                </c:pt>
                <c:pt idx="642">
                  <c:v>13.81836499995552</c:v>
                </c:pt>
                <c:pt idx="643">
                  <c:v>13.83857599995099</c:v>
                </c:pt>
                <c:pt idx="644">
                  <c:v>13.860917999991216</c:v>
                </c:pt>
                <c:pt idx="645">
                  <c:v>13.882851999951527</c:v>
                </c:pt>
                <c:pt idx="646">
                  <c:v>13.893901000032201</c:v>
                </c:pt>
                <c:pt idx="647">
                  <c:v>13.919747999985702</c:v>
                </c:pt>
                <c:pt idx="648">
                  <c:v>13.941151999984868</c:v>
                </c:pt>
                <c:pt idx="649">
                  <c:v>13.960019999998622</c:v>
                </c:pt>
                <c:pt idx="650">
                  <c:v>13.979615999967791</c:v>
                </c:pt>
                <c:pt idx="651">
                  <c:v>13.996159999980591</c:v>
                </c:pt>
                <c:pt idx="652">
                  <c:v>14.014455999946222</c:v>
                </c:pt>
                <c:pt idx="653">
                  <c:v>14.034763999981806</c:v>
                </c:pt>
                <c:pt idx="654">
                  <c:v>14.059989999979734</c:v>
                </c:pt>
                <c:pt idx="655">
                  <c:v>14.080242000054568</c:v>
                </c:pt>
                <c:pt idx="656">
                  <c:v>14.096809000009671</c:v>
                </c:pt>
                <c:pt idx="657">
                  <c:v>14.115546999964863</c:v>
                </c:pt>
                <c:pt idx="658">
                  <c:v>14.138761000009254</c:v>
                </c:pt>
                <c:pt idx="659">
                  <c:v>14.159331000060774</c:v>
                </c:pt>
                <c:pt idx="660">
                  <c:v>14.179967000032775</c:v>
                </c:pt>
                <c:pt idx="661">
                  <c:v>14.198669999954291</c:v>
                </c:pt>
                <c:pt idx="662">
                  <c:v>14.216108000022359</c:v>
                </c:pt>
                <c:pt idx="663">
                  <c:v>14.237989000044763</c:v>
                </c:pt>
                <c:pt idx="664">
                  <c:v>14.258068999974057</c:v>
                </c:pt>
                <c:pt idx="665">
                  <c:v>14.261306999949738</c:v>
                </c:pt>
                <c:pt idx="666">
                  <c:v>14.288960000034422</c:v>
                </c:pt>
                <c:pt idx="667">
                  <c:v>14.316625999985263</c:v>
                </c:pt>
                <c:pt idx="668">
                  <c:v>14.336644000024535</c:v>
                </c:pt>
                <c:pt idx="669">
                  <c:v>14.358586000045761</c:v>
                </c:pt>
                <c:pt idx="670">
                  <c:v>14.374229999957606</c:v>
                </c:pt>
                <c:pt idx="671">
                  <c:v>14.398834999999963</c:v>
                </c:pt>
                <c:pt idx="672">
                  <c:v>14.418438000022434</c:v>
                </c:pt>
                <c:pt idx="673">
                  <c:v>14.442501000012271</c:v>
                </c:pt>
                <c:pt idx="674">
                  <c:v>14.457906999974512</c:v>
                </c:pt>
                <c:pt idx="675">
                  <c:v>14.479560000007041</c:v>
                </c:pt>
                <c:pt idx="676">
                  <c:v>14.497545000049286</c:v>
                </c:pt>
                <c:pt idx="677">
                  <c:v>14.517507000011392</c:v>
                </c:pt>
                <c:pt idx="678">
                  <c:v>14.537884999997914</c:v>
                </c:pt>
                <c:pt idx="679">
                  <c:v>14.558447999996133</c:v>
                </c:pt>
                <c:pt idx="680">
                  <c:v>14.578062999993563</c:v>
                </c:pt>
                <c:pt idx="681">
                  <c:v>14.599275000044145</c:v>
                </c:pt>
                <c:pt idx="682">
                  <c:v>14.615068000042811</c:v>
                </c:pt>
                <c:pt idx="683">
                  <c:v>14.638410000014119</c:v>
                </c:pt>
                <c:pt idx="684">
                  <c:v>14.658902000053786</c:v>
                </c:pt>
                <c:pt idx="685">
                  <c:v>14.678826999966986</c:v>
                </c:pt>
                <c:pt idx="686">
                  <c:v>14.700656999950297</c:v>
                </c:pt>
                <c:pt idx="687">
                  <c:v>14.721520000020973</c:v>
                </c:pt>
                <c:pt idx="688">
                  <c:v>14.738786000059918</c:v>
                </c:pt>
                <c:pt idx="689">
                  <c:v>14.760519000003114</c:v>
                </c:pt>
                <c:pt idx="690">
                  <c:v>14.78124000004027</c:v>
                </c:pt>
                <c:pt idx="691">
                  <c:v>14.799402000033297</c:v>
                </c:pt>
                <c:pt idx="692">
                  <c:v>14.820554999983869</c:v>
                </c:pt>
                <c:pt idx="693">
                  <c:v>14.8263909999514</c:v>
                </c:pt>
                <c:pt idx="694">
                  <c:v>14.858939000056125</c:v>
                </c:pt>
                <c:pt idx="695">
                  <c:v>14.879405000014231</c:v>
                </c:pt>
                <c:pt idx="696">
                  <c:v>14.900785999954678</c:v>
                </c:pt>
                <c:pt idx="697">
                  <c:v>14.916397999972105</c:v>
                </c:pt>
                <c:pt idx="698">
                  <c:v>14.934911999967881</c:v>
                </c:pt>
                <c:pt idx="699">
                  <c:v>14.946536000003107</c:v>
                </c:pt>
                <c:pt idx="700">
                  <c:v>14.977782999980263</c:v>
                </c:pt>
                <c:pt idx="701">
                  <c:v>14.997696000034921</c:v>
                </c:pt>
                <c:pt idx="702">
                  <c:v>15.01763400004711</c:v>
                </c:pt>
                <c:pt idx="703">
                  <c:v>15.040232000057586</c:v>
                </c:pt>
                <c:pt idx="704">
                  <c:v>15.055918999947608</c:v>
                </c:pt>
                <c:pt idx="705">
                  <c:v>15.078855999978259</c:v>
                </c:pt>
                <c:pt idx="706">
                  <c:v>15.096017000032589</c:v>
                </c:pt>
                <c:pt idx="707">
                  <c:v>15.112391000031494</c:v>
                </c:pt>
                <c:pt idx="708">
                  <c:v>15.137778999982402</c:v>
                </c:pt>
                <c:pt idx="709">
                  <c:v>15.148583000060171</c:v>
                </c:pt>
                <c:pt idx="710">
                  <c:v>15.1738090000581</c:v>
                </c:pt>
                <c:pt idx="711">
                  <c:v>15.200148000032641</c:v>
                </c:pt>
                <c:pt idx="712">
                  <c:v>15.205819000024348</c:v>
                </c:pt>
                <c:pt idx="713">
                  <c:v>15.236586999963038</c:v>
                </c:pt>
                <c:pt idx="714">
                  <c:v>15.252348999958485</c:v>
                </c:pt>
                <c:pt idx="715">
                  <c:v>15.277441999991424</c:v>
                </c:pt>
                <c:pt idx="716">
                  <c:v>15.298822000040673</c:v>
                </c:pt>
                <c:pt idx="717">
                  <c:v>15.318197999964468</c:v>
                </c:pt>
                <c:pt idx="718">
                  <c:v>15.339789999998175</c:v>
                </c:pt>
                <c:pt idx="719">
                  <c:v>15.357323999982327</c:v>
                </c:pt>
                <c:pt idx="720">
                  <c:v>15.378313999972306</c:v>
                </c:pt>
                <c:pt idx="721">
                  <c:v>15.400353000033647</c:v>
                </c:pt>
                <c:pt idx="722">
                  <c:v>15.417888000025414</c:v>
                </c:pt>
                <c:pt idx="723">
                  <c:v>15.437705000047572</c:v>
                </c:pt>
                <c:pt idx="724">
                  <c:v>15.458893000031821</c:v>
                </c:pt>
                <c:pt idx="725">
                  <c:v>15.474484000005759</c:v>
                </c:pt>
                <c:pt idx="726">
                  <c:v>15.501121000037529</c:v>
                </c:pt>
                <c:pt idx="727">
                  <c:v>15.520025999983773</c:v>
                </c:pt>
                <c:pt idx="728">
                  <c:v>15.535516000003554</c:v>
                </c:pt>
                <c:pt idx="729">
                  <c:v>15.55438900005538</c:v>
                </c:pt>
                <c:pt idx="730">
                  <c:v>15.580456999945454</c:v>
                </c:pt>
                <c:pt idx="731">
                  <c:v>15.599491000059061</c:v>
                </c:pt>
                <c:pt idx="732">
                  <c:v>15.616198000032455</c:v>
                </c:pt>
                <c:pt idx="733">
                  <c:v>15.639761000056751</c:v>
                </c:pt>
                <c:pt idx="734">
                  <c:v>15.659464000025764</c:v>
                </c:pt>
                <c:pt idx="735">
                  <c:v>15.679271999979392</c:v>
                </c:pt>
                <c:pt idx="736">
                  <c:v>15.701322000008076</c:v>
                </c:pt>
                <c:pt idx="737">
                  <c:v>15.720014999969862</c:v>
                </c:pt>
                <c:pt idx="738">
                  <c:v>15.740377999958582</c:v>
                </c:pt>
                <c:pt idx="739">
                  <c:v>15.754864000016823</c:v>
                </c:pt>
                <c:pt idx="740">
                  <c:v>15.780358999967575</c:v>
                </c:pt>
                <c:pt idx="741">
                  <c:v>15.799850999959745</c:v>
                </c:pt>
                <c:pt idx="742">
                  <c:v>15.814977000001818</c:v>
                </c:pt>
                <c:pt idx="743">
                  <c:v>15.838019000017084</c:v>
                </c:pt>
                <c:pt idx="744">
                  <c:v>15.85659800004214</c:v>
                </c:pt>
                <c:pt idx="745">
                  <c:v>15.880145999952219</c:v>
                </c:pt>
                <c:pt idx="746">
                  <c:v>15.900799000053667</c:v>
                </c:pt>
                <c:pt idx="747">
                  <c:v>15.915092000039294</c:v>
                </c:pt>
                <c:pt idx="748">
                  <c:v>15.942188999964856</c:v>
                </c:pt>
                <c:pt idx="749">
                  <c:v>15.957364000030793</c:v>
                </c:pt>
                <c:pt idx="750">
                  <c:v>15.976502000004984</c:v>
                </c:pt>
                <c:pt idx="751">
                  <c:v>15.992379999952391</c:v>
                </c:pt>
                <c:pt idx="752">
                  <c:v>16.019227999961004</c:v>
                </c:pt>
                <c:pt idx="753">
                  <c:v>16.036949999979697</c:v>
                </c:pt>
                <c:pt idx="754">
                  <c:v>16.056478000013158</c:v>
                </c:pt>
                <c:pt idx="755">
                  <c:v>16.076236000051722</c:v>
                </c:pt>
                <c:pt idx="756">
                  <c:v>16.099424000014551</c:v>
                </c:pt>
                <c:pt idx="757">
                  <c:v>16.117109999991953</c:v>
                </c:pt>
                <c:pt idx="758">
                  <c:v>16.137319999979809</c:v>
                </c:pt>
                <c:pt idx="759">
                  <c:v>16.156318000052124</c:v>
                </c:pt>
                <c:pt idx="760">
                  <c:v>16.177040999988094</c:v>
                </c:pt>
                <c:pt idx="761">
                  <c:v>16.197133000008762</c:v>
                </c:pt>
                <c:pt idx="762">
                  <c:v>16.204983999952674</c:v>
                </c:pt>
                <c:pt idx="763">
                  <c:v>16.256551000056788</c:v>
                </c:pt>
                <c:pt idx="764">
                  <c:v>16.278186999959871</c:v>
                </c:pt>
                <c:pt idx="765">
                  <c:v>16.297906000050716</c:v>
                </c:pt>
                <c:pt idx="766">
                  <c:v>16.312999999965541</c:v>
                </c:pt>
                <c:pt idx="767">
                  <c:v>16.338151999982074</c:v>
                </c:pt>
                <c:pt idx="768">
                  <c:v>16.359898000024259</c:v>
                </c:pt>
                <c:pt idx="769">
                  <c:v>16.380971999955364</c:v>
                </c:pt>
                <c:pt idx="770">
                  <c:v>16.399197999970056</c:v>
                </c:pt>
                <c:pt idx="771">
                  <c:v>16.413465999998152</c:v>
                </c:pt>
                <c:pt idx="772">
                  <c:v>16.437286000000313</c:v>
                </c:pt>
                <c:pt idx="773">
                  <c:v>16.448547999956645</c:v>
                </c:pt>
                <c:pt idx="774">
                  <c:v>16.480741000035778</c:v>
                </c:pt>
                <c:pt idx="775">
                  <c:v>16.499774000025354</c:v>
                </c:pt>
                <c:pt idx="776">
                  <c:v>16.520905000041239</c:v>
                </c:pt>
                <c:pt idx="777">
                  <c:v>16.534540000022389</c:v>
                </c:pt>
                <c:pt idx="778">
                  <c:v>16.559224999975413</c:v>
                </c:pt>
                <c:pt idx="779">
                  <c:v>16.579764000023715</c:v>
                </c:pt>
                <c:pt idx="780">
                  <c:v>16.599221999989823</c:v>
                </c:pt>
                <c:pt idx="781">
                  <c:v>16.619829999981448</c:v>
                </c:pt>
                <c:pt idx="782">
                  <c:v>16.637060999986716</c:v>
                </c:pt>
                <c:pt idx="783">
                  <c:v>16.655086999991909</c:v>
                </c:pt>
                <c:pt idx="784">
                  <c:v>16.683544000028633</c:v>
                </c:pt>
                <c:pt idx="785">
                  <c:v>16.700412999955006</c:v>
                </c:pt>
                <c:pt idx="786">
                  <c:v>16.720657999976538</c:v>
                </c:pt>
                <c:pt idx="787">
                  <c:v>16.738455999991857</c:v>
                </c:pt>
                <c:pt idx="788">
                  <c:v>16.760067000053823</c:v>
                </c:pt>
                <c:pt idx="789">
                  <c:v>16.778659999952652</c:v>
                </c:pt>
                <c:pt idx="790">
                  <c:v>16.797326000058092</c:v>
                </c:pt>
                <c:pt idx="791">
                  <c:v>16.820349000045098</c:v>
                </c:pt>
                <c:pt idx="792">
                  <c:v>16.834425000008196</c:v>
                </c:pt>
                <c:pt idx="793">
                  <c:v>16.851124000037089</c:v>
                </c:pt>
                <c:pt idx="794">
                  <c:v>16.870889000012539</c:v>
                </c:pt>
                <c:pt idx="795">
                  <c:v>16.893969999975525</c:v>
                </c:pt>
                <c:pt idx="796">
                  <c:v>16.91853899997659</c:v>
                </c:pt>
                <c:pt idx="797">
                  <c:v>16.940676999976858</c:v>
                </c:pt>
                <c:pt idx="798">
                  <c:v>16.960233999998309</c:v>
                </c:pt>
                <c:pt idx="799">
                  <c:v>16.970233000000007</c:v>
                </c:pt>
                <c:pt idx="800">
                  <c:v>17.000850999960676</c:v>
                </c:pt>
                <c:pt idx="801">
                  <c:v>17.017356000025757</c:v>
                </c:pt>
                <c:pt idx="802">
                  <c:v>17.040408000000753</c:v>
                </c:pt>
                <c:pt idx="803">
                  <c:v>17.052445000037551</c:v>
                </c:pt>
                <c:pt idx="804">
                  <c:v>17.07756700005848</c:v>
                </c:pt>
                <c:pt idx="805">
                  <c:v>17.097797999973409</c:v>
                </c:pt>
                <c:pt idx="806">
                  <c:v>17.119386999984272</c:v>
                </c:pt>
                <c:pt idx="807">
                  <c:v>17.134045999962837</c:v>
                </c:pt>
                <c:pt idx="808">
                  <c:v>17.15879799996037</c:v>
                </c:pt>
                <c:pt idx="809">
                  <c:v>17.178751999977976</c:v>
                </c:pt>
                <c:pt idx="810">
                  <c:v>17.19907900004182</c:v>
                </c:pt>
                <c:pt idx="811">
                  <c:v>17.220295000006445</c:v>
                </c:pt>
                <c:pt idx="812">
                  <c:v>17.237459999974817</c:v>
                </c:pt>
                <c:pt idx="813">
                  <c:v>17.255583000020124</c:v>
                </c:pt>
                <c:pt idx="814">
                  <c:v>17.278372999979183</c:v>
                </c:pt>
                <c:pt idx="815">
                  <c:v>17.297448000055738</c:v>
                </c:pt>
                <c:pt idx="816">
                  <c:v>17.319045000011101</c:v>
                </c:pt>
                <c:pt idx="817">
                  <c:v>17.340929000056349</c:v>
                </c:pt>
                <c:pt idx="818">
                  <c:v>17.36108000006061</c:v>
                </c:pt>
                <c:pt idx="819">
                  <c:v>17.366758999996819</c:v>
                </c:pt>
                <c:pt idx="820">
                  <c:v>17.399179000058211</c:v>
                </c:pt>
                <c:pt idx="821">
                  <c:v>17.418662999989465</c:v>
                </c:pt>
                <c:pt idx="822">
                  <c:v>17.434948000009172</c:v>
                </c:pt>
                <c:pt idx="823">
                  <c:v>17.450983999995515</c:v>
                </c:pt>
                <c:pt idx="824">
                  <c:v>17.475072999950498</c:v>
                </c:pt>
                <c:pt idx="825">
                  <c:v>17.501255000010133</c:v>
                </c:pt>
                <c:pt idx="826">
                  <c:v>17.519790000049397</c:v>
                </c:pt>
                <c:pt idx="827">
                  <c:v>17.54086800001096</c:v>
                </c:pt>
                <c:pt idx="828">
                  <c:v>17.580898000043817</c:v>
                </c:pt>
                <c:pt idx="829">
                  <c:v>17.600923000019975</c:v>
                </c:pt>
                <c:pt idx="830">
                  <c:v>17.605683999950998</c:v>
                </c:pt>
                <c:pt idx="831">
                  <c:v>17.641462999978103</c:v>
                </c:pt>
                <c:pt idx="832">
                  <c:v>17.655726999975741</c:v>
                </c:pt>
                <c:pt idx="833">
                  <c:v>17.682215000037104</c:v>
                </c:pt>
                <c:pt idx="834">
                  <c:v>17.692640000022948</c:v>
                </c:pt>
                <c:pt idx="835">
                  <c:v>17.718819999950938</c:v>
                </c:pt>
                <c:pt idx="836">
                  <c:v>17.722640000050887</c:v>
                </c:pt>
                <c:pt idx="837">
                  <c:v>17.760428000008687</c:v>
                </c:pt>
                <c:pt idx="838">
                  <c:v>17.776737999985926</c:v>
                </c:pt>
                <c:pt idx="839">
                  <c:v>17.796960999956354</c:v>
                </c:pt>
                <c:pt idx="840">
                  <c:v>17.817629000055604</c:v>
                </c:pt>
                <c:pt idx="841">
                  <c:v>17.830355999991298</c:v>
                </c:pt>
                <c:pt idx="842">
                  <c:v>17.859133000019938</c:v>
                </c:pt>
                <c:pt idx="843">
                  <c:v>17.863081000046805</c:v>
                </c:pt>
                <c:pt idx="844">
                  <c:v>17.895771999959834</c:v>
                </c:pt>
                <c:pt idx="845">
                  <c:v>17.918359000002965</c:v>
                </c:pt>
                <c:pt idx="846">
                  <c:v>17.930678999982774</c:v>
                </c:pt>
                <c:pt idx="847">
                  <c:v>17.974845999968238</c:v>
                </c:pt>
                <c:pt idx="848">
                  <c:v>18.035986999981105</c:v>
                </c:pt>
                <c:pt idx="849">
                  <c:v>18.048733999952674</c:v>
                </c:pt>
                <c:pt idx="850">
                  <c:v>18.189189999946393</c:v>
                </c:pt>
                <c:pt idx="851">
                  <c:v>18.248314999975264</c:v>
                </c:pt>
                <c:pt idx="852">
                  <c:v>18.273756999988109</c:v>
                </c:pt>
                <c:pt idx="853">
                  <c:v>18.290812000050209</c:v>
                </c:pt>
                <c:pt idx="854">
                  <c:v>18.319213000009768</c:v>
                </c:pt>
                <c:pt idx="855">
                  <c:v>18.325282000005245</c:v>
                </c:pt>
                <c:pt idx="856">
                  <c:v>18.399959999951534</c:v>
                </c:pt>
                <c:pt idx="857">
                  <c:v>18.460544000030495</c:v>
                </c:pt>
                <c:pt idx="858">
                  <c:v>18.468537000007927</c:v>
                </c:pt>
                <c:pt idx="859">
                  <c:v>18.512057999963872</c:v>
                </c:pt>
                <c:pt idx="860">
                  <c:v>18.537618999951519</c:v>
                </c:pt>
                <c:pt idx="861">
                  <c:v>18.573934999993071</c:v>
                </c:pt>
                <c:pt idx="862">
                  <c:v>18.595721999998204</c:v>
                </c:pt>
                <c:pt idx="863">
                  <c:v>18.620116999954917</c:v>
                </c:pt>
                <c:pt idx="864">
                  <c:v>18.639640999957919</c:v>
                </c:pt>
                <c:pt idx="865">
                  <c:v>18.656548999948427</c:v>
                </c:pt>
                <c:pt idx="866">
                  <c:v>18.717066999990493</c:v>
                </c:pt>
                <c:pt idx="867">
                  <c:v>18.721483999979682</c:v>
                </c:pt>
                <c:pt idx="868">
                  <c:v>18.799987999955192</c:v>
                </c:pt>
                <c:pt idx="869">
                  <c:v>18.817612000042573</c:v>
                </c:pt>
                <c:pt idx="870">
                  <c:v>18.83824499999173</c:v>
                </c:pt>
                <c:pt idx="871">
                  <c:v>18.858725000056438</c:v>
                </c:pt>
                <c:pt idx="872">
                  <c:v>18.869736999971792</c:v>
                </c:pt>
                <c:pt idx="873">
                  <c:v>18.898768999963067</c:v>
                </c:pt>
                <c:pt idx="874">
                  <c:v>18.939523000037298</c:v>
                </c:pt>
                <c:pt idx="875">
                  <c:v>18.955955000012182</c:v>
                </c:pt>
                <c:pt idx="876">
                  <c:v>18.97767599998042</c:v>
                </c:pt>
                <c:pt idx="877">
                  <c:v>18.989283000002615</c:v>
                </c:pt>
                <c:pt idx="878">
                  <c:v>19.004171999986283</c:v>
                </c:pt>
                <c:pt idx="879">
                  <c:v>19.060641000047326</c:v>
                </c:pt>
                <c:pt idx="880">
                  <c:v>19.078301000059582</c:v>
                </c:pt>
                <c:pt idx="881">
                  <c:v>19.138205999974161</c:v>
                </c:pt>
                <c:pt idx="882">
                  <c:v>19.146143999998458</c:v>
                </c:pt>
                <c:pt idx="883">
                  <c:v>19.198949999990873</c:v>
                </c:pt>
                <c:pt idx="884">
                  <c:v>19.215732999960892</c:v>
                </c:pt>
                <c:pt idx="885">
                  <c:v>19.280423999996856</c:v>
                </c:pt>
                <c:pt idx="886">
                  <c:v>19.285075000021607</c:v>
                </c:pt>
                <c:pt idx="887">
                  <c:v>19.338271999964491</c:v>
                </c:pt>
                <c:pt idx="888">
                  <c:v>19.341726999962702</c:v>
                </c:pt>
                <c:pt idx="889">
                  <c:v>19.426723000011407</c:v>
                </c:pt>
                <c:pt idx="890">
                  <c:v>19.477086000028066</c:v>
                </c:pt>
                <c:pt idx="891">
                  <c:v>19.484514000010677</c:v>
                </c:pt>
                <c:pt idx="892">
                  <c:v>19.54977499996312</c:v>
                </c:pt>
                <c:pt idx="893">
                  <c:v>19.622833000030369</c:v>
                </c:pt>
                <c:pt idx="894">
                  <c:v>19.698226999957114</c:v>
                </c:pt>
                <c:pt idx="895">
                  <c:v>19.758548000012524</c:v>
                </c:pt>
                <c:pt idx="896">
                  <c:v>19.764374000020325</c:v>
                </c:pt>
                <c:pt idx="897">
                  <c:v>19.894479000009596</c:v>
                </c:pt>
                <c:pt idx="898">
                  <c:v>19.906099000014365</c:v>
                </c:pt>
                <c:pt idx="899">
                  <c:v>19.953943999949843</c:v>
                </c:pt>
                <c:pt idx="900">
                  <c:v>19.974267999990843</c:v>
                </c:pt>
                <c:pt idx="901">
                  <c:v>20.033270000014454</c:v>
                </c:pt>
                <c:pt idx="902">
                  <c:v>20.044191000051796</c:v>
                </c:pt>
                <c:pt idx="903">
                  <c:v>20.112563999951817</c:v>
                </c:pt>
                <c:pt idx="904">
                  <c:v>20.240775999962352</c:v>
                </c:pt>
                <c:pt idx="905">
                  <c:v>20.248760999995284</c:v>
                </c:pt>
                <c:pt idx="906">
                  <c:v>20.312653000000864</c:v>
                </c:pt>
                <c:pt idx="907">
                  <c:v>20.376558999996632</c:v>
                </c:pt>
                <c:pt idx="908">
                  <c:v>20.389612999977544</c:v>
                </c:pt>
                <c:pt idx="909">
                  <c:v>20.426218000007793</c:v>
                </c:pt>
                <c:pt idx="910">
                  <c:v>20.455977999954484</c:v>
                </c:pt>
                <c:pt idx="911">
                  <c:v>20.477411000058055</c:v>
                </c:pt>
                <c:pt idx="912">
                  <c:v>20.487330000032671</c:v>
                </c:pt>
                <c:pt idx="913">
                  <c:v>20.540605999995023</c:v>
                </c:pt>
                <c:pt idx="914">
                  <c:v>20.557864999980666</c:v>
                </c:pt>
                <c:pt idx="915">
                  <c:v>20.579106000019237</c:v>
                </c:pt>
                <c:pt idx="916">
                  <c:v>20.581728999968618</c:v>
                </c:pt>
                <c:pt idx="917">
                  <c:v>20.638386999955401</c:v>
                </c:pt>
                <c:pt idx="918">
                  <c:v>20.650130999973044</c:v>
                </c:pt>
                <c:pt idx="919">
                  <c:v>20.720130000030622</c:v>
                </c:pt>
                <c:pt idx="920">
                  <c:v>20.778270000009798</c:v>
                </c:pt>
                <c:pt idx="921">
                  <c:v>20.785678999964148</c:v>
                </c:pt>
                <c:pt idx="922">
                  <c:v>20.858347999979742</c:v>
                </c:pt>
                <c:pt idx="923">
                  <c:v>20.92739900003653</c:v>
                </c:pt>
                <c:pt idx="924">
                  <c:v>20.9918319999706</c:v>
                </c:pt>
                <c:pt idx="925">
                  <c:v>21.057593000004999</c:v>
                </c:pt>
                <c:pt idx="926">
                  <c:v>21.061274999985471</c:v>
                </c:pt>
                <c:pt idx="927">
                  <c:v>21.135755999945104</c:v>
                </c:pt>
                <c:pt idx="928">
                  <c:v>21.264138999977149</c:v>
                </c:pt>
                <c:pt idx="929">
                  <c:v>21.345024000038393</c:v>
                </c:pt>
                <c:pt idx="930">
                  <c:v>21.539846000028774</c:v>
                </c:pt>
                <c:pt idx="931">
                  <c:v>21.669944999972358</c:v>
                </c:pt>
                <c:pt idx="932">
                  <c:v>21.688155999989249</c:v>
                </c:pt>
                <c:pt idx="933">
                  <c:v>21.797623999998905</c:v>
                </c:pt>
                <c:pt idx="934">
                  <c:v>21.819071999983862</c:v>
                </c:pt>
                <c:pt idx="935">
                  <c:v>21.837855000048876</c:v>
                </c:pt>
                <c:pt idx="936">
                  <c:v>21.856757999979891</c:v>
                </c:pt>
                <c:pt idx="937">
                  <c:v>21.877560000051744</c:v>
                </c:pt>
                <c:pt idx="938">
                  <c:v>21.901154999970458</c:v>
                </c:pt>
                <c:pt idx="939">
                  <c:v>21.919161999947391</c:v>
                </c:pt>
                <c:pt idx="940">
                  <c:v>21.977858999976888</c:v>
                </c:pt>
                <c:pt idx="941">
                  <c:v>21.997864000033587</c:v>
                </c:pt>
                <c:pt idx="942">
                  <c:v>22.021810999955051</c:v>
                </c:pt>
                <c:pt idx="943">
                  <c:v>22.084292000043206</c:v>
                </c:pt>
                <c:pt idx="944">
                  <c:v>22.137717999983579</c:v>
                </c:pt>
                <c:pt idx="945">
                  <c:v>22.207644999958575</c:v>
                </c:pt>
                <c:pt idx="946">
                  <c:v>22.228203000035137</c:v>
                </c:pt>
                <c:pt idx="947">
                  <c:v>22.565714000025764</c:v>
                </c:pt>
                <c:pt idx="948">
                  <c:v>22.620762999984436</c:v>
                </c:pt>
                <c:pt idx="949">
                  <c:v>22.64454799995292</c:v>
                </c:pt>
                <c:pt idx="950">
                  <c:v>22.762974999961443</c:v>
                </c:pt>
                <c:pt idx="951">
                  <c:v>22.805012000026181</c:v>
                </c:pt>
                <c:pt idx="952">
                  <c:v>22.833064000005834</c:v>
                </c:pt>
                <c:pt idx="953">
                  <c:v>22.879277999978513</c:v>
                </c:pt>
                <c:pt idx="954">
                  <c:v>22.909979999996722</c:v>
                </c:pt>
                <c:pt idx="955">
                  <c:v>22.927427000016905</c:v>
                </c:pt>
                <c:pt idx="956">
                  <c:v>22.946603000047617</c:v>
                </c:pt>
                <c:pt idx="957">
                  <c:v>22.969708999968134</c:v>
                </c:pt>
                <c:pt idx="958">
                  <c:v>23.017825999995694</c:v>
                </c:pt>
                <c:pt idx="959">
                  <c:v>23.038371999980882</c:v>
                </c:pt>
                <c:pt idx="960">
                  <c:v>23.05620800005272</c:v>
                </c:pt>
                <c:pt idx="961">
                  <c:v>23.085990000050515</c:v>
                </c:pt>
                <c:pt idx="962">
                  <c:v>23.107086000032723</c:v>
                </c:pt>
                <c:pt idx="963">
                  <c:v>23.1420559999533</c:v>
                </c:pt>
                <c:pt idx="964">
                  <c:v>23.150542999967001</c:v>
                </c:pt>
                <c:pt idx="965">
                  <c:v>23.173085000016727</c:v>
                </c:pt>
                <c:pt idx="966">
                  <c:v>23.190690999967046</c:v>
                </c:pt>
                <c:pt idx="967">
                  <c:v>23.20886699995026</c:v>
                </c:pt>
                <c:pt idx="968">
                  <c:v>23.226861999952234</c:v>
                </c:pt>
                <c:pt idx="969">
                  <c:v>23.256098999991082</c:v>
                </c:pt>
                <c:pt idx="970">
                  <c:v>23.276680000009947</c:v>
                </c:pt>
                <c:pt idx="971">
                  <c:v>23.304895999957807</c:v>
                </c:pt>
                <c:pt idx="972">
                  <c:v>23.335131000028923</c:v>
                </c:pt>
                <c:pt idx="973">
                  <c:v>23.353597000008449</c:v>
                </c:pt>
                <c:pt idx="974">
                  <c:v>23.372410999960266</c:v>
                </c:pt>
                <c:pt idx="975">
                  <c:v>23.390097999945283</c:v>
                </c:pt>
                <c:pt idx="976">
                  <c:v>23.413437000010163</c:v>
                </c:pt>
                <c:pt idx="977">
                  <c:v>23.439482999965549</c:v>
                </c:pt>
                <c:pt idx="978">
                  <c:v>23.461100999964401</c:v>
                </c:pt>
                <c:pt idx="979">
                  <c:v>23.477679000003263</c:v>
                </c:pt>
                <c:pt idx="980">
                  <c:v>23.494784999988042</c:v>
                </c:pt>
                <c:pt idx="981">
                  <c:v>23.514047999982722</c:v>
                </c:pt>
                <c:pt idx="982">
                  <c:v>23.524028999963775</c:v>
                </c:pt>
                <c:pt idx="983">
                  <c:v>23.558399999979883</c:v>
                </c:pt>
                <c:pt idx="984">
                  <c:v>23.571070999954827</c:v>
                </c:pt>
                <c:pt idx="985">
                  <c:v>23.598748999997042</c:v>
                </c:pt>
                <c:pt idx="986">
                  <c:v>23.621198000037111</c:v>
                </c:pt>
                <c:pt idx="987">
                  <c:v>23.639794999966398</c:v>
                </c:pt>
                <c:pt idx="988">
                  <c:v>23.655273000011221</c:v>
                </c:pt>
                <c:pt idx="989">
                  <c:v>23.676652000052854</c:v>
                </c:pt>
                <c:pt idx="990">
                  <c:v>23.697388999979012</c:v>
                </c:pt>
                <c:pt idx="991">
                  <c:v>23.719962000031956</c:v>
                </c:pt>
                <c:pt idx="992">
                  <c:v>23.74033399997279</c:v>
                </c:pt>
                <c:pt idx="993">
                  <c:v>23.760005000047386</c:v>
                </c:pt>
                <c:pt idx="994">
                  <c:v>23.781294999993406</c:v>
                </c:pt>
                <c:pt idx="995">
                  <c:v>23.796928999945521</c:v>
                </c:pt>
                <c:pt idx="996">
                  <c:v>23.8185260000173</c:v>
                </c:pt>
                <c:pt idx="997">
                  <c:v>23.837350000045262</c:v>
                </c:pt>
                <c:pt idx="998">
                  <c:v>23.859599999967031</c:v>
                </c:pt>
                <c:pt idx="999">
                  <c:v>23.873235999955796</c:v>
                </c:pt>
                <c:pt idx="1000">
                  <c:v>23.898435999988578</c:v>
                </c:pt>
                <c:pt idx="1001">
                  <c:v>23.919511000043713</c:v>
                </c:pt>
                <c:pt idx="1002">
                  <c:v>23.939341000048444</c:v>
                </c:pt>
                <c:pt idx="1003">
                  <c:v>23.957135000033304</c:v>
                </c:pt>
                <c:pt idx="1004">
                  <c:v>23.97776200005319</c:v>
                </c:pt>
                <c:pt idx="1005">
                  <c:v>23.99878699996043</c:v>
                </c:pt>
                <c:pt idx="1006">
                  <c:v>24.018016000045463</c:v>
                </c:pt>
                <c:pt idx="1007">
                  <c:v>24.037609999999404</c:v>
                </c:pt>
                <c:pt idx="1008">
                  <c:v>24.053442999953404</c:v>
                </c:pt>
                <c:pt idx="1009">
                  <c:v>24.078549999976531</c:v>
                </c:pt>
                <c:pt idx="1010">
                  <c:v>24.09851499996148</c:v>
                </c:pt>
                <c:pt idx="1011">
                  <c:v>24.119320999947377</c:v>
                </c:pt>
                <c:pt idx="1012">
                  <c:v>24.128544999985024</c:v>
                </c:pt>
                <c:pt idx="1013">
                  <c:v>24.159022000036202</c:v>
                </c:pt>
                <c:pt idx="1014">
                  <c:v>24.18057399999816</c:v>
                </c:pt>
                <c:pt idx="1015">
                  <c:v>24.201141000026837</c:v>
                </c:pt>
                <c:pt idx="1016">
                  <c:v>24.220439000055194</c:v>
                </c:pt>
                <c:pt idx="1017">
                  <c:v>24.23891299997922</c:v>
                </c:pt>
                <c:pt idx="1018">
                  <c:v>24.254562000045553</c:v>
                </c:pt>
                <c:pt idx="1019">
                  <c:v>24.279747999971732</c:v>
                </c:pt>
                <c:pt idx="1020">
                  <c:v>24.299044999992475</c:v>
                </c:pt>
                <c:pt idx="1021">
                  <c:v>24.320054000010714</c:v>
                </c:pt>
                <c:pt idx="1022">
                  <c:v>24.340627999976277</c:v>
                </c:pt>
                <c:pt idx="1023">
                  <c:v>24.36161100002937</c:v>
                </c:pt>
                <c:pt idx="1024">
                  <c:v>24.38167000003159</c:v>
                </c:pt>
                <c:pt idx="1025">
                  <c:v>24.395274000009522</c:v>
                </c:pt>
                <c:pt idx="1026">
                  <c:v>24.416249000001699</c:v>
                </c:pt>
                <c:pt idx="1027">
                  <c:v>24.436786000034772</c:v>
                </c:pt>
                <c:pt idx="1028">
                  <c:v>24.460349999950267</c:v>
                </c:pt>
                <c:pt idx="1029">
                  <c:v>24.481169000035152</c:v>
                </c:pt>
                <c:pt idx="1030">
                  <c:v>24.498374999966472</c:v>
                </c:pt>
                <c:pt idx="1031">
                  <c:v>24.515399000025354</c:v>
                </c:pt>
                <c:pt idx="1032">
                  <c:v>24.536852000048384</c:v>
                </c:pt>
                <c:pt idx="1033">
                  <c:v>24.559096000040881</c:v>
                </c:pt>
                <c:pt idx="1034">
                  <c:v>24.580848000012338</c:v>
                </c:pt>
                <c:pt idx="1035">
                  <c:v>24.59741699998267</c:v>
                </c:pt>
                <c:pt idx="1036">
                  <c:v>24.61650899995584</c:v>
                </c:pt>
                <c:pt idx="1037">
                  <c:v>24.640440999995917</c:v>
                </c:pt>
                <c:pt idx="1038">
                  <c:v>24.657232000026852</c:v>
                </c:pt>
                <c:pt idx="1039">
                  <c:v>24.678910000016913</c:v>
                </c:pt>
                <c:pt idx="1040">
                  <c:v>24.699159999960102</c:v>
                </c:pt>
                <c:pt idx="1041">
                  <c:v>24.719838000019081</c:v>
                </c:pt>
                <c:pt idx="1042">
                  <c:v>24.731899000005797</c:v>
                </c:pt>
                <c:pt idx="1043">
                  <c:v>24.757472999976017</c:v>
                </c:pt>
                <c:pt idx="1044">
                  <c:v>24.773432999965735</c:v>
                </c:pt>
                <c:pt idx="1045">
                  <c:v>24.792139000026509</c:v>
                </c:pt>
                <c:pt idx="1046">
                  <c:v>24.820835000020452</c:v>
                </c:pt>
                <c:pt idx="1047">
                  <c:v>24.838818000047468</c:v>
                </c:pt>
                <c:pt idx="1048">
                  <c:v>24.858812000020407</c:v>
                </c:pt>
                <c:pt idx="1049">
                  <c:v>24.877723000012338</c:v>
                </c:pt>
                <c:pt idx="1050">
                  <c:v>24.897395999985747</c:v>
                </c:pt>
                <c:pt idx="1051">
                  <c:v>24.917826000018977</c:v>
                </c:pt>
                <c:pt idx="1052">
                  <c:v>24.937768999952823</c:v>
                </c:pt>
                <c:pt idx="1053">
                  <c:v>24.958321999991313</c:v>
                </c:pt>
                <c:pt idx="1054">
                  <c:v>24.980337999993935</c:v>
                </c:pt>
                <c:pt idx="1055">
                  <c:v>24.998389999964274</c:v>
                </c:pt>
                <c:pt idx="1056">
                  <c:v>25.019504999974743</c:v>
                </c:pt>
                <c:pt idx="1057">
                  <c:v>25.03827200003434</c:v>
                </c:pt>
                <c:pt idx="1058">
                  <c:v>25.059668999980204</c:v>
                </c:pt>
                <c:pt idx="1059">
                  <c:v>25.064132999978028</c:v>
                </c:pt>
                <c:pt idx="1060">
                  <c:v>25.102131000021473</c:v>
                </c:pt>
                <c:pt idx="1061">
                  <c:v>25.116849999991246</c:v>
                </c:pt>
                <c:pt idx="1062">
                  <c:v>25.138741999980994</c:v>
                </c:pt>
                <c:pt idx="1063">
                  <c:v>25.159908000030555</c:v>
                </c:pt>
                <c:pt idx="1064">
                  <c:v>25.179670999990776</c:v>
                </c:pt>
                <c:pt idx="1065">
                  <c:v>25.199343999964185</c:v>
                </c:pt>
                <c:pt idx="1066">
                  <c:v>25.214797000051476</c:v>
                </c:pt>
                <c:pt idx="1067">
                  <c:v>25.235064000007696</c:v>
                </c:pt>
                <c:pt idx="1068">
                  <c:v>25.26001600001473</c:v>
                </c:pt>
                <c:pt idx="1069">
                  <c:v>25.278132000006735</c:v>
                </c:pt>
                <c:pt idx="1070">
                  <c:v>25.300953999976628</c:v>
                </c:pt>
                <c:pt idx="1071">
                  <c:v>25.317077000043355</c:v>
                </c:pt>
                <c:pt idx="1072">
                  <c:v>25.335580999962986</c:v>
                </c:pt>
                <c:pt idx="1073">
                  <c:v>25.35561400000006</c:v>
                </c:pt>
                <c:pt idx="1074">
                  <c:v>25.380937000038102</c:v>
                </c:pt>
                <c:pt idx="1075">
                  <c:v>25.400464999955148</c:v>
                </c:pt>
                <c:pt idx="1076">
                  <c:v>25.418337999959476</c:v>
                </c:pt>
                <c:pt idx="1077">
                  <c:v>25.436929999967106</c:v>
                </c:pt>
                <c:pt idx="1078">
                  <c:v>25.460253000026569</c:v>
                </c:pt>
                <c:pt idx="1079">
                  <c:v>25.47241699998267</c:v>
                </c:pt>
                <c:pt idx="1080">
                  <c:v>25.496810000040568</c:v>
                </c:pt>
                <c:pt idx="1081">
                  <c:v>25.517419000039808</c:v>
                </c:pt>
                <c:pt idx="1082">
                  <c:v>25.538349000038579</c:v>
                </c:pt>
                <c:pt idx="1083">
                  <c:v>25.556418000021949</c:v>
                </c:pt>
                <c:pt idx="1084">
                  <c:v>25.577581000048667</c:v>
                </c:pt>
                <c:pt idx="1085">
                  <c:v>25.596664999960922</c:v>
                </c:pt>
                <c:pt idx="1086">
                  <c:v>25.620589999947697</c:v>
                </c:pt>
                <c:pt idx="1087">
                  <c:v>25.637141000013798</c:v>
                </c:pt>
                <c:pt idx="1088">
                  <c:v>25.658338999957778</c:v>
                </c:pt>
                <c:pt idx="1089">
                  <c:v>25.677109000040218</c:v>
                </c:pt>
                <c:pt idx="1090">
                  <c:v>25.697991000022739</c:v>
                </c:pt>
                <c:pt idx="1091">
                  <c:v>25.712443000054918</c:v>
                </c:pt>
                <c:pt idx="1092">
                  <c:v>25.738242999999784</c:v>
                </c:pt>
                <c:pt idx="1093">
                  <c:v>25.758073000004515</c:v>
                </c:pt>
                <c:pt idx="1094">
                  <c:v>25.779014999978244</c:v>
                </c:pt>
                <c:pt idx="1095">
                  <c:v>25.797659000032581</c:v>
                </c:pt>
                <c:pt idx="1096">
                  <c:v>25.817883000010625</c:v>
                </c:pt>
                <c:pt idx="1097">
                  <c:v>25.841036000056192</c:v>
                </c:pt>
                <c:pt idx="1098">
                  <c:v>25.858271999983117</c:v>
                </c:pt>
                <c:pt idx="1099">
                  <c:v>25.878683999995701</c:v>
                </c:pt>
                <c:pt idx="1100">
                  <c:v>25.900817999965511</c:v>
                </c:pt>
                <c:pt idx="1101">
                  <c:v>25.919871999998577</c:v>
                </c:pt>
                <c:pt idx="1102">
                  <c:v>25.940854000044055</c:v>
                </c:pt>
                <c:pt idx="1103">
                  <c:v>25.960637000040151</c:v>
                </c:pt>
                <c:pt idx="1104">
                  <c:v>25.98093499999959</c:v>
                </c:pt>
                <c:pt idx="1105">
                  <c:v>25.998953000060283</c:v>
                </c:pt>
                <c:pt idx="1106">
                  <c:v>26.019773000036366</c:v>
                </c:pt>
                <c:pt idx="1107">
                  <c:v>26.029207000043243</c:v>
                </c:pt>
                <c:pt idx="1108">
                  <c:v>26.060453000012785</c:v>
                </c:pt>
                <c:pt idx="1109">
                  <c:v>26.080721999984235</c:v>
                </c:pt>
                <c:pt idx="1110">
                  <c:v>26.100028999964707</c:v>
                </c:pt>
                <c:pt idx="1111">
                  <c:v>26.120580999995582</c:v>
                </c:pt>
                <c:pt idx="1112">
                  <c:v>26.134785000002012</c:v>
                </c:pt>
                <c:pt idx="1113">
                  <c:v>26.157389000058174</c:v>
                </c:pt>
                <c:pt idx="1114">
                  <c:v>26.175535000045784</c:v>
                </c:pt>
                <c:pt idx="1115">
                  <c:v>26.19684300001245</c:v>
                </c:pt>
                <c:pt idx="1116">
                  <c:v>26.220937000005506</c:v>
                </c:pt>
                <c:pt idx="1117">
                  <c:v>26.240861000027508</c:v>
                </c:pt>
                <c:pt idx="1118">
                  <c:v>26.257728000055067</c:v>
                </c:pt>
                <c:pt idx="1119">
                  <c:v>0</c:v>
                </c:pt>
                <c:pt idx="1120">
                  <c:v>0</c:v>
                </c:pt>
              </c:numCache>
            </c:numRef>
          </c:xVal>
          <c:yVal>
            <c:numRef>
              <c:f>Calculation!$M$2:$M$1122</c:f>
              <c:numCache>
                <c:formatCode>General</c:formatCode>
                <c:ptCount val="1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B2-4C3D-AB75-284584941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636376"/>
        <c:axId val="54663670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Calculation!$L$1</c15:sqref>
                        </c15:formulaRef>
                      </c:ext>
                    </c:extLst>
                    <c:strCache>
                      <c:ptCount val="1"/>
                      <c:pt idx="0">
                        <c:v>Variance(Value_raw)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Calculation!$B$2:$B$1122</c15:sqref>
                        </c15:formulaRef>
                      </c:ext>
                    </c:extLst>
                    <c:numCache>
                      <c:formatCode>General</c:formatCode>
                      <c:ptCount val="1121"/>
                      <c:pt idx="0">
                        <c:v>0</c:v>
                      </c:pt>
                      <c:pt idx="1">
                        <c:v>1.9563999958336353E-2</c:v>
                      </c:pt>
                      <c:pt idx="2">
                        <c:v>3.6159000010229647E-2</c:v>
                      </c:pt>
                      <c:pt idx="3">
                        <c:v>5.6963999988511205E-2</c:v>
                      </c:pt>
                      <c:pt idx="4">
                        <c:v>8.1719000008888543E-2</c:v>
                      </c:pt>
                      <c:pt idx="5">
                        <c:v>9.5315000042319298E-2</c:v>
                      </c:pt>
                      <c:pt idx="6">
                        <c:v>0.11652799998410046</c:v>
                      </c:pt>
                      <c:pt idx="7">
                        <c:v>0.13519900001119822</c:v>
                      </c:pt>
                      <c:pt idx="8">
                        <c:v>0.16087699995841831</c:v>
                      </c:pt>
                      <c:pt idx="9">
                        <c:v>0.18141700001433492</c:v>
                      </c:pt>
                      <c:pt idx="10">
                        <c:v>0.20019400003366172</c:v>
                      </c:pt>
                      <c:pt idx="11">
                        <c:v>0.21545300004072487</c:v>
                      </c:pt>
                      <c:pt idx="12">
                        <c:v>0.23079199995845556</c:v>
                      </c:pt>
                      <c:pt idx="13">
                        <c:v>0.2609230000525713</c:v>
                      </c:pt>
                      <c:pt idx="14">
                        <c:v>0.27603299997281283</c:v>
                      </c:pt>
                      <c:pt idx="15">
                        <c:v>0.3010329999960959</c:v>
                      </c:pt>
                      <c:pt idx="16">
                        <c:v>0.31972799997311085</c:v>
                      </c:pt>
                      <c:pt idx="17">
                        <c:v>0.33597799995914102</c:v>
                      </c:pt>
                      <c:pt idx="18">
                        <c:v>0.35759000002872199</c:v>
                      </c:pt>
                      <c:pt idx="19">
                        <c:v>0.37765299994498491</c:v>
                      </c:pt>
                      <c:pt idx="20">
                        <c:v>0.39710800000466406</c:v>
                      </c:pt>
                      <c:pt idx="21">
                        <c:v>0.41665599995758384</c:v>
                      </c:pt>
                      <c:pt idx="22">
                        <c:v>0.43804300006013364</c:v>
                      </c:pt>
                      <c:pt idx="23">
                        <c:v>0.45675699994899333</c:v>
                      </c:pt>
                      <c:pt idx="24">
                        <c:v>0.47970499994698912</c:v>
                      </c:pt>
                      <c:pt idx="25">
                        <c:v>0.49705999996513128</c:v>
                      </c:pt>
                      <c:pt idx="26">
                        <c:v>0.51856400002725422</c:v>
                      </c:pt>
                      <c:pt idx="27">
                        <c:v>0.54057900002226233</c:v>
                      </c:pt>
                      <c:pt idx="28">
                        <c:v>0.55734399997163564</c:v>
                      </c:pt>
                      <c:pt idx="29">
                        <c:v>0.57929699996020645</c:v>
                      </c:pt>
                      <c:pt idx="30">
                        <c:v>0.59977099997922778</c:v>
                      </c:pt>
                      <c:pt idx="31">
                        <c:v>0.61553199996706098</c:v>
                      </c:pt>
                      <c:pt idx="32">
                        <c:v>0.63737200002651662</c:v>
                      </c:pt>
                      <c:pt idx="33">
                        <c:v>0.65854900004342198</c:v>
                      </c:pt>
                      <c:pt idx="34">
                        <c:v>0.66760799998883158</c:v>
                      </c:pt>
                      <c:pt idx="35">
                        <c:v>0.70031900005415082</c:v>
                      </c:pt>
                      <c:pt idx="36">
                        <c:v>0.71870199998375028</c:v>
                      </c:pt>
                      <c:pt idx="37">
                        <c:v>0.73884600005112588</c:v>
                      </c:pt>
                      <c:pt idx="38">
                        <c:v>0.75902100000530481</c:v>
                      </c:pt>
                      <c:pt idx="39">
                        <c:v>0.77910100005101413</c:v>
                      </c:pt>
                      <c:pt idx="40">
                        <c:v>0.79993099998682737</c:v>
                      </c:pt>
                      <c:pt idx="41">
                        <c:v>0.81429600005503744</c:v>
                      </c:pt>
                      <c:pt idx="42">
                        <c:v>0.83908199996221811</c:v>
                      </c:pt>
                      <c:pt idx="43">
                        <c:v>0.85952599998563528</c:v>
                      </c:pt>
                      <c:pt idx="44">
                        <c:v>0.87445000000298023</c:v>
                      </c:pt>
                      <c:pt idx="45">
                        <c:v>0.89508699998259544</c:v>
                      </c:pt>
                      <c:pt idx="46">
                        <c:v>0.91429800004698336</c:v>
                      </c:pt>
                      <c:pt idx="47">
                        <c:v>0.94034800003282726</c:v>
                      </c:pt>
                      <c:pt idx="48">
                        <c:v>0.95808699994813651</c:v>
                      </c:pt>
                      <c:pt idx="49">
                        <c:v>0.97596299997530878</c:v>
                      </c:pt>
                      <c:pt idx="50">
                        <c:v>1.0003639999777079</c:v>
                      </c:pt>
                      <c:pt idx="51">
                        <c:v>1.0176780000329018</c:v>
                      </c:pt>
                      <c:pt idx="52">
                        <c:v>1.0400709999958053</c:v>
                      </c:pt>
                      <c:pt idx="53">
                        <c:v>1.059497999958694</c:v>
                      </c:pt>
                      <c:pt idx="54">
                        <c:v>1.0803300000261515</c:v>
                      </c:pt>
                      <c:pt idx="55">
                        <c:v>1.0980759999947622</c:v>
                      </c:pt>
                      <c:pt idx="56">
                        <c:v>1.1205570000456646</c:v>
                      </c:pt>
                      <c:pt idx="57">
                        <c:v>1.1408250000094995</c:v>
                      </c:pt>
                      <c:pt idx="58">
                        <c:v>1.1609559999778867</c:v>
                      </c:pt>
                      <c:pt idx="59">
                        <c:v>1.1773840000387281</c:v>
                      </c:pt>
                      <c:pt idx="60">
                        <c:v>1.200942000024952</c:v>
                      </c:pt>
                      <c:pt idx="61">
                        <c:v>1.2181420000270009</c:v>
                      </c:pt>
                      <c:pt idx="62">
                        <c:v>1.2382610000204295</c:v>
                      </c:pt>
                      <c:pt idx="63">
                        <c:v>1.2563780000200495</c:v>
                      </c:pt>
                      <c:pt idx="64">
                        <c:v>1.2730310000479221</c:v>
                      </c:pt>
                      <c:pt idx="65">
                        <c:v>1.3016999999526888</c:v>
                      </c:pt>
                      <c:pt idx="66">
                        <c:v>1.3172239999985322</c:v>
                      </c:pt>
                      <c:pt idx="67">
                        <c:v>1.3370959999738261</c:v>
                      </c:pt>
                      <c:pt idx="68">
                        <c:v>1.3570749999489635</c:v>
                      </c:pt>
                      <c:pt idx="69">
                        <c:v>1.3771339999511838</c:v>
                      </c:pt>
                      <c:pt idx="70">
                        <c:v>1.3982049999758601</c:v>
                      </c:pt>
                      <c:pt idx="71">
                        <c:v>1.4208349999971688</c:v>
                      </c:pt>
                      <c:pt idx="72">
                        <c:v>1.4375699999509379</c:v>
                      </c:pt>
                      <c:pt idx="73">
                        <c:v>1.4597910000011325</c:v>
                      </c:pt>
                      <c:pt idx="74">
                        <c:v>1.4777110000140965</c:v>
                      </c:pt>
                      <c:pt idx="75">
                        <c:v>1.49759299994912</c:v>
                      </c:pt>
                      <c:pt idx="76">
                        <c:v>1.5128290000138804</c:v>
                      </c:pt>
                      <c:pt idx="77">
                        <c:v>1.5384360000025481</c:v>
                      </c:pt>
                      <c:pt idx="78">
                        <c:v>1.5585229999851435</c:v>
                      </c:pt>
                      <c:pt idx="79">
                        <c:v>1.5794140000361949</c:v>
                      </c:pt>
                      <c:pt idx="80">
                        <c:v>1.5950850000372157</c:v>
                      </c:pt>
                      <c:pt idx="81">
                        <c:v>1.6198589999694377</c:v>
                      </c:pt>
                      <c:pt idx="82">
                        <c:v>1.6334839999908581</c:v>
                      </c:pt>
                      <c:pt idx="83">
                        <c:v>1.6539790000533685</c:v>
                      </c:pt>
                      <c:pt idx="84">
                        <c:v>1.6791039999807253</c:v>
                      </c:pt>
                      <c:pt idx="85">
                        <c:v>1.6941850000293925</c:v>
                      </c:pt>
                      <c:pt idx="86">
                        <c:v>1.7199150000233203</c:v>
                      </c:pt>
                      <c:pt idx="87">
                        <c:v>1.7348090000450611</c:v>
                      </c:pt>
                      <c:pt idx="88">
                        <c:v>1.7599459999473765</c:v>
                      </c:pt>
                      <c:pt idx="89">
                        <c:v>1.7692289999686182</c:v>
                      </c:pt>
                      <c:pt idx="90">
                        <c:v>1.8008499999996275</c:v>
                      </c:pt>
                      <c:pt idx="91">
                        <c:v>1.8199289999902248</c:v>
                      </c:pt>
                      <c:pt idx="92">
                        <c:v>1.8306630000006407</c:v>
                      </c:pt>
                      <c:pt idx="93">
                        <c:v>1.8550660000182688</c:v>
                      </c:pt>
                      <c:pt idx="94">
                        <c:v>1.8752830000594258</c:v>
                      </c:pt>
                      <c:pt idx="95">
                        <c:v>1.895213000010699</c:v>
                      </c:pt>
                      <c:pt idx="96">
                        <c:v>1.9197870000498369</c:v>
                      </c:pt>
                      <c:pt idx="97">
                        <c:v>1.9353180000325665</c:v>
                      </c:pt>
                      <c:pt idx="98">
                        <c:v>1.9613520000129938</c:v>
                      </c:pt>
                      <c:pt idx="99">
                        <c:v>1.9765840000472963</c:v>
                      </c:pt>
                      <c:pt idx="100">
                        <c:v>1.9987800000235438</c:v>
                      </c:pt>
                      <c:pt idx="101">
                        <c:v>2.0215359999565408</c:v>
                      </c:pt>
                      <c:pt idx="102">
                        <c:v>2.0409470000304282</c:v>
                      </c:pt>
                      <c:pt idx="103">
                        <c:v>2.0606449999613687</c:v>
                      </c:pt>
                      <c:pt idx="104">
                        <c:v>2.0784840000560507</c:v>
                      </c:pt>
                      <c:pt idx="105">
                        <c:v>2.0982830000575632</c:v>
                      </c:pt>
                      <c:pt idx="106">
                        <c:v>2.1169859999790788</c:v>
                      </c:pt>
                      <c:pt idx="107">
                        <c:v>2.1398549999576062</c:v>
                      </c:pt>
                      <c:pt idx="108">
                        <c:v>2.1563150000292808</c:v>
                      </c:pt>
                      <c:pt idx="109">
                        <c:v>2.1768330000340939</c:v>
                      </c:pt>
                      <c:pt idx="110">
                        <c:v>2.1938620000146329</c:v>
                      </c:pt>
                      <c:pt idx="111">
                        <c:v>2.217049999977462</c:v>
                      </c:pt>
                      <c:pt idx="112">
                        <c:v>2.2374840000411496</c:v>
                      </c:pt>
                      <c:pt idx="113">
                        <c:v>2.2536959999706596</c:v>
                      </c:pt>
                      <c:pt idx="114">
                        <c:v>2.2817140000406653</c:v>
                      </c:pt>
                      <c:pt idx="115">
                        <c:v>2.2981060000602156</c:v>
                      </c:pt>
                      <c:pt idx="116">
                        <c:v>2.3176270000403747</c:v>
                      </c:pt>
                      <c:pt idx="117">
                        <c:v>2.3403809999581426</c:v>
                      </c:pt>
                      <c:pt idx="118">
                        <c:v>2.3574260000605136</c:v>
                      </c:pt>
                      <c:pt idx="119">
                        <c:v>2.3779189999913797</c:v>
                      </c:pt>
                      <c:pt idx="120">
                        <c:v>2.3985589999938384</c:v>
                      </c:pt>
                      <c:pt idx="121">
                        <c:v>2.4186729999491945</c:v>
                      </c:pt>
                      <c:pt idx="122">
                        <c:v>2.4433170000556856</c:v>
                      </c:pt>
                      <c:pt idx="123">
                        <c:v>2.4601069999625906</c:v>
                      </c:pt>
                      <c:pt idx="124">
                        <c:v>2.4782869999762625</c:v>
                      </c:pt>
                      <c:pt idx="125">
                        <c:v>2.499824000056833</c:v>
                      </c:pt>
                      <c:pt idx="126">
                        <c:v>2.5134049999760464</c:v>
                      </c:pt>
                      <c:pt idx="127">
                        <c:v>2.5388850000454113</c:v>
                      </c:pt>
                      <c:pt idx="128">
                        <c:v>2.554041999974288</c:v>
                      </c:pt>
                      <c:pt idx="129">
                        <c:v>2.5800919999601319</c:v>
                      </c:pt>
                      <c:pt idx="130">
                        <c:v>2.6000139999669045</c:v>
                      </c:pt>
                      <c:pt idx="131">
                        <c:v>2.6149969999678433</c:v>
                      </c:pt>
                      <c:pt idx="132">
                        <c:v>2.6399939999682829</c:v>
                      </c:pt>
                      <c:pt idx="133">
                        <c:v>2.6505810000235215</c:v>
                      </c:pt>
                      <c:pt idx="134">
                        <c:v>2.6801719999639317</c:v>
                      </c:pt>
                      <c:pt idx="135">
                        <c:v>2.6892350000562146</c:v>
                      </c:pt>
                      <c:pt idx="136">
                        <c:v>2.7199760000221431</c:v>
                      </c:pt>
                      <c:pt idx="137">
                        <c:v>2.7399689999874681</c:v>
                      </c:pt>
                      <c:pt idx="138">
                        <c:v>2.7497059999732301</c:v>
                      </c:pt>
                      <c:pt idx="139">
                        <c:v>2.7756199999712408</c:v>
                      </c:pt>
                      <c:pt idx="140">
                        <c:v>2.7916589999804273</c:v>
                      </c:pt>
                      <c:pt idx="141">
                        <c:v>2.8166660000570118</c:v>
                      </c:pt>
                      <c:pt idx="142">
                        <c:v>2.8356640000129119</c:v>
                      </c:pt>
                      <c:pt idx="143">
                        <c:v>2.8554289999883622</c:v>
                      </c:pt>
                      <c:pt idx="144">
                        <c:v>2.8780519999563694</c:v>
                      </c:pt>
                      <c:pt idx="145">
                        <c:v>2.8957399999490008</c:v>
                      </c:pt>
                      <c:pt idx="146">
                        <c:v>2.9175410000607371</c:v>
                      </c:pt>
                      <c:pt idx="147">
                        <c:v>2.9359229999827221</c:v>
                      </c:pt>
                      <c:pt idx="148">
                        <c:v>2.9560419999761507</c:v>
                      </c:pt>
                      <c:pt idx="149">
                        <c:v>2.9769930000184104</c:v>
                      </c:pt>
                      <c:pt idx="150">
                        <c:v>2.9972680000355467</c:v>
                      </c:pt>
                      <c:pt idx="151">
                        <c:v>3.0124549999600276</c:v>
                      </c:pt>
                      <c:pt idx="152">
                        <c:v>3.0366609999909997</c:v>
                      </c:pt>
                      <c:pt idx="153">
                        <c:v>3.0607030000537634</c:v>
                      </c:pt>
                      <c:pt idx="154">
                        <c:v>3.081607999978587</c:v>
                      </c:pt>
                      <c:pt idx="155">
                        <c:v>3.096817999961786</c:v>
                      </c:pt>
                      <c:pt idx="156">
                        <c:v>3.1123780000489205</c:v>
                      </c:pt>
                      <c:pt idx="157">
                        <c:v>3.1377489999867976</c:v>
                      </c:pt>
                      <c:pt idx="158">
                        <c:v>3.1620119999861345</c:v>
                      </c:pt>
                      <c:pt idx="159">
                        <c:v>3.1787160000531003</c:v>
                      </c:pt>
                      <c:pt idx="160">
                        <c:v>3.1976929999655113</c:v>
                      </c:pt>
                      <c:pt idx="161">
                        <c:v>3.217534999945201</c:v>
                      </c:pt>
                      <c:pt idx="162">
                        <c:v>3.2402080000611022</c:v>
                      </c:pt>
                      <c:pt idx="163">
                        <c:v>3.2590730000520125</c:v>
                      </c:pt>
                      <c:pt idx="164">
                        <c:v>3.2737450000131503</c:v>
                      </c:pt>
                      <c:pt idx="165">
                        <c:v>3.298462999984622</c:v>
                      </c:pt>
                      <c:pt idx="166">
                        <c:v>3.3203539999667555</c:v>
                      </c:pt>
                      <c:pt idx="167">
                        <c:v>3.3330629999982193</c:v>
                      </c:pt>
                      <c:pt idx="168">
                        <c:v>3.3590489999623969</c:v>
                      </c:pt>
                      <c:pt idx="169">
                        <c:v>3.3684509999584407</c:v>
                      </c:pt>
                      <c:pt idx="170">
                        <c:v>3.3989389999769628</c:v>
                      </c:pt>
                      <c:pt idx="171">
                        <c:v>3.4189079999923706</c:v>
                      </c:pt>
                      <c:pt idx="172">
                        <c:v>3.4370099999941885</c:v>
                      </c:pt>
                      <c:pt idx="173">
                        <c:v>3.4592669999692589</c:v>
                      </c:pt>
                      <c:pt idx="174">
                        <c:v>3.4738849999848753</c:v>
                      </c:pt>
                      <c:pt idx="175">
                        <c:v>3.4990659999893978</c:v>
                      </c:pt>
                      <c:pt idx="176">
                        <c:v>3.5199540000176057</c:v>
                      </c:pt>
                      <c:pt idx="177">
                        <c:v>3.5358130000531673</c:v>
                      </c:pt>
                      <c:pt idx="178">
                        <c:v>3.560689999954775</c:v>
                      </c:pt>
                      <c:pt idx="179">
                        <c:v>3.579937000060454</c:v>
                      </c:pt>
                      <c:pt idx="180">
                        <c:v>3.5947300000116229</c:v>
                      </c:pt>
                      <c:pt idx="181">
                        <c:v>3.6156620000256225</c:v>
                      </c:pt>
                      <c:pt idx="182">
                        <c:v>3.6407449999824166</c:v>
                      </c:pt>
                      <c:pt idx="183">
                        <c:v>3.6617049999767914</c:v>
                      </c:pt>
                      <c:pt idx="184">
                        <c:v>3.6759389999788254</c:v>
                      </c:pt>
                      <c:pt idx="185">
                        <c:v>3.7003740000072867</c:v>
                      </c:pt>
                      <c:pt idx="186">
                        <c:v>3.7108030000235885</c:v>
                      </c:pt>
                      <c:pt idx="187">
                        <c:v>3.7396650000009686</c:v>
                      </c:pt>
                      <c:pt idx="188">
                        <c:v>3.7608539999928325</c:v>
                      </c:pt>
                      <c:pt idx="189">
                        <c:v>3.7809330000309274</c:v>
                      </c:pt>
                      <c:pt idx="190">
                        <c:v>3.7928100000135601</c:v>
                      </c:pt>
                      <c:pt idx="191">
                        <c:v>3.816380999982357</c:v>
                      </c:pt>
                      <c:pt idx="192">
                        <c:v>3.8316750000230968</c:v>
                      </c:pt>
                      <c:pt idx="193">
                        <c:v>3.8584699999773875</c:v>
                      </c:pt>
                      <c:pt idx="194">
                        <c:v>3.8765310000162572</c:v>
                      </c:pt>
                      <c:pt idx="195">
                        <c:v>3.9011620000237599</c:v>
                      </c:pt>
                      <c:pt idx="196">
                        <c:v>3.9168259999714792</c:v>
                      </c:pt>
                      <c:pt idx="197">
                        <c:v>3.9338310000021011</c:v>
                      </c:pt>
                      <c:pt idx="198">
                        <c:v>3.9567779999924824</c:v>
                      </c:pt>
                      <c:pt idx="199">
                        <c:v>3.9779159999452531</c:v>
                      </c:pt>
                      <c:pt idx="200">
                        <c:v>3.9979149999562651</c:v>
                      </c:pt>
                      <c:pt idx="201">
                        <c:v>4.0167750000255182</c:v>
                      </c:pt>
                      <c:pt idx="202">
                        <c:v>4.0324310000287369</c:v>
                      </c:pt>
                      <c:pt idx="203">
                        <c:v>4.0609699999913573</c:v>
                      </c:pt>
                      <c:pt idx="204">
                        <c:v>4.0788310000207275</c:v>
                      </c:pt>
                      <c:pt idx="205">
                        <c:v>4.0982830000575632</c:v>
                      </c:pt>
                      <c:pt idx="206">
                        <c:v>4.117435000021942</c:v>
                      </c:pt>
                      <c:pt idx="207">
                        <c:v>4.1376389999641106</c:v>
                      </c:pt>
                      <c:pt idx="208">
                        <c:v>4.1609389999648556</c:v>
                      </c:pt>
                      <c:pt idx="209">
                        <c:v>4.1806189999915659</c:v>
                      </c:pt>
                      <c:pt idx="210">
                        <c:v>4.1918849999783561</c:v>
                      </c:pt>
                      <c:pt idx="211">
                        <c:v>4.2195150000043213</c:v>
                      </c:pt>
                      <c:pt idx="212">
                        <c:v>4.2387109999544919</c:v>
                      </c:pt>
                      <c:pt idx="213">
                        <c:v>4.2538530000019819</c:v>
                      </c:pt>
                      <c:pt idx="214">
                        <c:v>4.2799090000335127</c:v>
                      </c:pt>
                      <c:pt idx="215">
                        <c:v>4.3002130000386387</c:v>
                      </c:pt>
                      <c:pt idx="216">
                        <c:v>4.3188670000527054</c:v>
                      </c:pt>
                      <c:pt idx="217">
                        <c:v>4.3393990000477061</c:v>
                      </c:pt>
                      <c:pt idx="218">
                        <c:v>4.3597229999722913</c:v>
                      </c:pt>
                      <c:pt idx="219">
                        <c:v>4.3796350000193343</c:v>
                      </c:pt>
                      <c:pt idx="220">
                        <c:v>4.4017689999891445</c:v>
                      </c:pt>
                      <c:pt idx="221">
                        <c:v>4.4201459999894723</c:v>
                      </c:pt>
                      <c:pt idx="222">
                        <c:v>4.4409740000264719</c:v>
                      </c:pt>
                      <c:pt idx="223">
                        <c:v>4.4558569999644533</c:v>
                      </c:pt>
                      <c:pt idx="224">
                        <c:v>4.4798370000207797</c:v>
                      </c:pt>
                      <c:pt idx="225">
                        <c:v>4.4971849999856204</c:v>
                      </c:pt>
                      <c:pt idx="226">
                        <c:v>4.5149039999814704</c:v>
                      </c:pt>
                      <c:pt idx="227">
                        <c:v>4.5362479999894276</c:v>
                      </c:pt>
                      <c:pt idx="228">
                        <c:v>4.5607280000112951</c:v>
                      </c:pt>
                      <c:pt idx="229">
                        <c:v>4.5755409999983385</c:v>
                      </c:pt>
                      <c:pt idx="230">
                        <c:v>4.6004220000468194</c:v>
                      </c:pt>
                      <c:pt idx="231">
                        <c:v>4.6171270000049844</c:v>
                      </c:pt>
                      <c:pt idx="232">
                        <c:v>4.6363140000030398</c:v>
                      </c:pt>
                      <c:pt idx="233">
                        <c:v>4.6604839999927208</c:v>
                      </c:pt>
                      <c:pt idx="234">
                        <c:v>4.6805640000384301</c:v>
                      </c:pt>
                      <c:pt idx="235">
                        <c:v>4.6960709999548271</c:v>
                      </c:pt>
                      <c:pt idx="236">
                        <c:v>4.7201290000230074</c:v>
                      </c:pt>
                      <c:pt idx="237">
                        <c:v>4.7367689999518916</c:v>
                      </c:pt>
                      <c:pt idx="238">
                        <c:v>4.7583550000563264</c:v>
                      </c:pt>
                      <c:pt idx="239">
                        <c:v>4.7792350000236183</c:v>
                      </c:pt>
                      <c:pt idx="240">
                        <c:v>4.7965029999613762</c:v>
                      </c:pt>
                      <c:pt idx="241">
                        <c:v>4.8187799999723211</c:v>
                      </c:pt>
                      <c:pt idx="242">
                        <c:v>4.8381079999962822</c:v>
                      </c:pt>
                      <c:pt idx="243">
                        <c:v>4.860850999946706</c:v>
                      </c:pt>
                      <c:pt idx="244">
                        <c:v>4.8770700000459328</c:v>
                      </c:pt>
                      <c:pt idx="245">
                        <c:v>4.8998679999494925</c:v>
                      </c:pt>
                      <c:pt idx="246">
                        <c:v>4.9182550000259653</c:v>
                      </c:pt>
                      <c:pt idx="247">
                        <c:v>4.9375709999585524</c:v>
                      </c:pt>
                      <c:pt idx="248">
                        <c:v>4.9575810000533238</c:v>
                      </c:pt>
                      <c:pt idx="249">
                        <c:v>4.9739599999738857</c:v>
                      </c:pt>
                      <c:pt idx="250">
                        <c:v>4.9985830000368878</c:v>
                      </c:pt>
                      <c:pt idx="251">
                        <c:v>5.020498999976553</c:v>
                      </c:pt>
                      <c:pt idx="252">
                        <c:v>5.0387859999900684</c:v>
                      </c:pt>
                      <c:pt idx="253">
                        <c:v>5.0586830000393093</c:v>
                      </c:pt>
                      <c:pt idx="254">
                        <c:v>5.0803170000435784</c:v>
                      </c:pt>
                      <c:pt idx="255">
                        <c:v>5.1003529999870807</c:v>
                      </c:pt>
                      <c:pt idx="256">
                        <c:v>5.1097049999516457</c:v>
                      </c:pt>
                      <c:pt idx="257">
                        <c:v>5.1333990000421181</c:v>
                      </c:pt>
                      <c:pt idx="258">
                        <c:v>5.1597980000078678</c:v>
                      </c:pt>
                      <c:pt idx="259">
                        <c:v>5.1796839999733493</c:v>
                      </c:pt>
                      <c:pt idx="260">
                        <c:v>5.1941120000556111</c:v>
                      </c:pt>
                      <c:pt idx="261">
                        <c:v>5.2189899999648333</c:v>
                      </c:pt>
                      <c:pt idx="262">
                        <c:v>5.239471000037156</c:v>
                      </c:pt>
                      <c:pt idx="263">
                        <c:v>5.2566489999881014</c:v>
                      </c:pt>
                      <c:pt idx="264">
                        <c:v>5.2799009999725968</c:v>
                      </c:pt>
                      <c:pt idx="265">
                        <c:v>5.2993809999898076</c:v>
                      </c:pt>
                      <c:pt idx="266">
                        <c:v>5.3168880000011995</c:v>
                      </c:pt>
                      <c:pt idx="267">
                        <c:v>5.3407260000240058</c:v>
                      </c:pt>
                      <c:pt idx="268">
                        <c:v>5.3601849999977276</c:v>
                      </c:pt>
                      <c:pt idx="269">
                        <c:v>5.3801209999946877</c:v>
                      </c:pt>
                      <c:pt idx="270">
                        <c:v>5.3987389999674633</c:v>
                      </c:pt>
                      <c:pt idx="271">
                        <c:v>5.4152930000564083</c:v>
                      </c:pt>
                      <c:pt idx="272">
                        <c:v>5.4407460000365973</c:v>
                      </c:pt>
                      <c:pt idx="273">
                        <c:v>5.4509710000129417</c:v>
                      </c:pt>
                      <c:pt idx="274">
                        <c:v>5.4810650000581518</c:v>
                      </c:pt>
                      <c:pt idx="275">
                        <c:v>5.4984560000011697</c:v>
                      </c:pt>
                      <c:pt idx="276">
                        <c:v>5.5163669999456033</c:v>
                      </c:pt>
                      <c:pt idx="277">
                        <c:v>5.5392909999936819</c:v>
                      </c:pt>
                      <c:pt idx="278">
                        <c:v>5.5568440000060946</c:v>
                      </c:pt>
                      <c:pt idx="279">
                        <c:v>5.573441999964416</c:v>
                      </c:pt>
                      <c:pt idx="280">
                        <c:v>5.600021000020206</c:v>
                      </c:pt>
                      <c:pt idx="281">
                        <c:v>5.6167040000436828</c:v>
                      </c:pt>
                      <c:pt idx="282">
                        <c:v>5.6382679999805987</c:v>
                      </c:pt>
                      <c:pt idx="283">
                        <c:v>5.6593009999487549</c:v>
                      </c:pt>
                      <c:pt idx="284">
                        <c:v>5.6794579999987036</c:v>
                      </c:pt>
                      <c:pt idx="285">
                        <c:v>5.6976209999993443</c:v>
                      </c:pt>
                      <c:pt idx="286">
                        <c:v>5.7127790000522509</c:v>
                      </c:pt>
                      <c:pt idx="287">
                        <c:v>5.7399809999624267</c:v>
                      </c:pt>
                      <c:pt idx="288">
                        <c:v>5.7601349999895319</c:v>
                      </c:pt>
                      <c:pt idx="289">
                        <c:v>5.7777220000280067</c:v>
                      </c:pt>
                      <c:pt idx="290">
                        <c:v>5.7992360000498593</c:v>
                      </c:pt>
                      <c:pt idx="291">
                        <c:v>5.8124590000370517</c:v>
                      </c:pt>
                      <c:pt idx="292">
                        <c:v>5.8373889999929816</c:v>
                      </c:pt>
                      <c:pt idx="293">
                        <c:v>5.8574700000463054</c:v>
                      </c:pt>
                      <c:pt idx="294">
                        <c:v>5.8795029999455437</c:v>
                      </c:pt>
                      <c:pt idx="295">
                        <c:v>5.8999240000266582</c:v>
                      </c:pt>
                      <c:pt idx="296">
                        <c:v>5.9179820000426844</c:v>
                      </c:pt>
                      <c:pt idx="297">
                        <c:v>5.9385479999473318</c:v>
                      </c:pt>
                      <c:pt idx="298">
                        <c:v>5.9598919999552891</c:v>
                      </c:pt>
                      <c:pt idx="299">
                        <c:v>5.9781189999775961</c:v>
                      </c:pt>
                      <c:pt idx="300">
                        <c:v>5.9979550000280142</c:v>
                      </c:pt>
                      <c:pt idx="301">
                        <c:v>6.0156369999749586</c:v>
                      </c:pt>
                      <c:pt idx="302">
                        <c:v>6.0387750000227243</c:v>
                      </c:pt>
                      <c:pt idx="303">
                        <c:v>6.0593309999676421</c:v>
                      </c:pt>
                      <c:pt idx="304">
                        <c:v>6.0795530000468716</c:v>
                      </c:pt>
                      <c:pt idx="305">
                        <c:v>6.1007570000365376</c:v>
                      </c:pt>
                      <c:pt idx="306">
                        <c:v>6.1151890000328422</c:v>
                      </c:pt>
                      <c:pt idx="307">
                        <c:v>6.1361190000316128</c:v>
                      </c:pt>
                      <c:pt idx="308">
                        <c:v>6.1547060000011697</c:v>
                      </c:pt>
                      <c:pt idx="309">
                        <c:v>6.1809420000063255</c:v>
                      </c:pt>
                      <c:pt idx="310">
                        <c:v>6.200453000026755</c:v>
                      </c:pt>
                      <c:pt idx="311">
                        <c:v>6.2197689999593422</c:v>
                      </c:pt>
                      <c:pt idx="312">
                        <c:v>6.2349519999697804</c:v>
                      </c:pt>
                      <c:pt idx="313">
                        <c:v>6.2507710000500083</c:v>
                      </c:pt>
                      <c:pt idx="314">
                        <c:v>6.2799880000529811</c:v>
                      </c:pt>
                      <c:pt idx="315">
                        <c:v>6.2969730000477284</c:v>
                      </c:pt>
                      <c:pt idx="316">
                        <c:v>6.3155729999998584</c:v>
                      </c:pt>
                      <c:pt idx="317">
                        <c:v>6.3354599999729544</c:v>
                      </c:pt>
                      <c:pt idx="318">
                        <c:v>6.3610340000595897</c:v>
                      </c:pt>
                      <c:pt idx="319">
                        <c:v>6.3804719999898225</c:v>
                      </c:pt>
                      <c:pt idx="320">
                        <c:v>6.4010420000413433</c:v>
                      </c:pt>
                      <c:pt idx="321">
                        <c:v>6.42107899999246</c:v>
                      </c:pt>
                      <c:pt idx="322">
                        <c:v>6.4373700000578538</c:v>
                      </c:pt>
                      <c:pt idx="323">
                        <c:v>6.4567970000207424</c:v>
                      </c:pt>
                      <c:pt idx="324">
                        <c:v>6.4771559999790043</c:v>
                      </c:pt>
                      <c:pt idx="325">
                        <c:v>6.4933050000108778</c:v>
                      </c:pt>
                      <c:pt idx="326">
                        <c:v>6.5176910000154749</c:v>
                      </c:pt>
                      <c:pt idx="327">
                        <c:v>6.5365839999867603</c:v>
                      </c:pt>
                      <c:pt idx="328">
                        <c:v>6.5573830000357702</c:v>
                      </c:pt>
                      <c:pt idx="329">
                        <c:v>6.5778799999970943</c:v>
                      </c:pt>
                      <c:pt idx="330">
                        <c:v>6.5993220000527799</c:v>
                      </c:pt>
                      <c:pt idx="331">
                        <c:v>6.6187879999633878</c:v>
                      </c:pt>
                      <c:pt idx="332">
                        <c:v>6.6401580000529066</c:v>
                      </c:pt>
                      <c:pt idx="333">
                        <c:v>6.6578679999802262</c:v>
                      </c:pt>
                      <c:pt idx="334">
                        <c:v>6.679046000004746</c:v>
                      </c:pt>
                      <c:pt idx="335">
                        <c:v>6.6974209999898449</c:v>
                      </c:pt>
                      <c:pt idx="336">
                        <c:v>6.7192130000330508</c:v>
                      </c:pt>
                      <c:pt idx="337">
                        <c:v>6.7390809999778867</c:v>
                      </c:pt>
                      <c:pt idx="338">
                        <c:v>6.7588580000447109</c:v>
                      </c:pt>
                      <c:pt idx="339">
                        <c:v>6.7783060000510886</c:v>
                      </c:pt>
                      <c:pt idx="340">
                        <c:v>6.8008909999625757</c:v>
                      </c:pt>
                      <c:pt idx="341">
                        <c:v>6.8132469999836758</c:v>
                      </c:pt>
                      <c:pt idx="342">
                        <c:v>6.8337850000243634</c:v>
                      </c:pt>
                      <c:pt idx="343">
                        <c:v>6.8565670000389218</c:v>
                      </c:pt>
                      <c:pt idx="344">
                        <c:v>6.8832979999715462</c:v>
                      </c:pt>
                      <c:pt idx="345">
                        <c:v>6.8969959999667481</c:v>
                      </c:pt>
                      <c:pt idx="346">
                        <c:v>6.9180369999958202</c:v>
                      </c:pt>
                      <c:pt idx="347">
                        <c:v>6.9392089999746531</c:v>
                      </c:pt>
                      <c:pt idx="348">
                        <c:v>6.9594470000592992</c:v>
                      </c:pt>
                      <c:pt idx="349">
                        <c:v>6.9790430000284687</c:v>
                      </c:pt>
                      <c:pt idx="350">
                        <c:v>6.9976709999609739</c:v>
                      </c:pt>
                      <c:pt idx="351">
                        <c:v>7.0195610000519082</c:v>
                      </c:pt>
                      <c:pt idx="352">
                        <c:v>7.0393919999478385</c:v>
                      </c:pt>
                      <c:pt idx="353">
                        <c:v>7.0502090000081807</c:v>
                      </c:pt>
                      <c:pt idx="354">
                        <c:v>7.0795399999478832</c:v>
                      </c:pt>
                      <c:pt idx="355">
                        <c:v>7.0999120000051335</c:v>
                      </c:pt>
                      <c:pt idx="356">
                        <c:v>7.1177560000214726</c:v>
                      </c:pt>
                      <c:pt idx="357">
                        <c:v>7.1405690000392497</c:v>
                      </c:pt>
                      <c:pt idx="358">
                        <c:v>7.1560270000481978</c:v>
                      </c:pt>
                      <c:pt idx="359">
                        <c:v>7.1759280000114813</c:v>
                      </c:pt>
                      <c:pt idx="360">
                        <c:v>7.1992160000372678</c:v>
                      </c:pt>
                      <c:pt idx="361">
                        <c:v>7.2153410000028089</c:v>
                      </c:pt>
                      <c:pt idx="362">
                        <c:v>7.2405819999985397</c:v>
                      </c:pt>
                      <c:pt idx="363">
                        <c:v>7.2567500000586733</c:v>
                      </c:pt>
                      <c:pt idx="364">
                        <c:v>7.2824239999754354</c:v>
                      </c:pt>
                      <c:pt idx="365">
                        <c:v>7.2965150000527501</c:v>
                      </c:pt>
                      <c:pt idx="366">
                        <c:v>7.3208909999812022</c:v>
                      </c:pt>
                      <c:pt idx="367">
                        <c:v>7.3357710000127554</c:v>
                      </c:pt>
                      <c:pt idx="368">
                        <c:v>7.3521279999986291</c:v>
                      </c:pt>
                      <c:pt idx="369">
                        <c:v>7.3783330000005662</c:v>
                      </c:pt>
                      <c:pt idx="370">
                        <c:v>7.396870999946259</c:v>
                      </c:pt>
                      <c:pt idx="371">
                        <c:v>7.4204690000042319</c:v>
                      </c:pt>
                      <c:pt idx="372">
                        <c:v>7.4365759999491274</c:v>
                      </c:pt>
                      <c:pt idx="373">
                        <c:v>7.4569469999987632</c:v>
                      </c:pt>
                      <c:pt idx="374">
                        <c:v>7.480995999998413</c:v>
                      </c:pt>
                      <c:pt idx="375">
                        <c:v>7.4981279999483377</c:v>
                      </c:pt>
                      <c:pt idx="376">
                        <c:v>7.5166810000082478</c:v>
                      </c:pt>
                      <c:pt idx="377">
                        <c:v>7.5380819999845698</c:v>
                      </c:pt>
                      <c:pt idx="378">
                        <c:v>7.5604440000606701</c:v>
                      </c:pt>
                      <c:pt idx="379">
                        <c:v>7.577424000017345</c:v>
                      </c:pt>
                      <c:pt idx="380">
                        <c:v>7.5974029999924824</c:v>
                      </c:pt>
                      <c:pt idx="381">
                        <c:v>7.618030000012368</c:v>
                      </c:pt>
                      <c:pt idx="382">
                        <c:v>7.6398220000555739</c:v>
                      </c:pt>
                      <c:pt idx="383">
                        <c:v>7.6593720000237226</c:v>
                      </c:pt>
                      <c:pt idx="384">
                        <c:v>7.6802479999605566</c:v>
                      </c:pt>
                      <c:pt idx="385">
                        <c:v>7.6985270000295714</c:v>
                      </c:pt>
                      <c:pt idx="386">
                        <c:v>7.7202119999565184</c:v>
                      </c:pt>
                      <c:pt idx="387">
                        <c:v>7.736648999969475</c:v>
                      </c:pt>
                      <c:pt idx="388">
                        <c:v>7.753599000046961</c:v>
                      </c:pt>
                      <c:pt idx="389">
                        <c:v>7.7812139999587089</c:v>
                      </c:pt>
                      <c:pt idx="390">
                        <c:v>7.7996030000504106</c:v>
                      </c:pt>
                      <c:pt idx="391">
                        <c:v>7.8198789999587461</c:v>
                      </c:pt>
                      <c:pt idx="392">
                        <c:v>7.8341840000357479</c:v>
                      </c:pt>
                      <c:pt idx="393">
                        <c:v>7.8592339999740943</c:v>
                      </c:pt>
                      <c:pt idx="394">
                        <c:v>7.8805690000299364</c:v>
                      </c:pt>
                      <c:pt idx="395">
                        <c:v>7.9004839999834076</c:v>
                      </c:pt>
                      <c:pt idx="396">
                        <c:v>7.919376999954693</c:v>
                      </c:pt>
                      <c:pt idx="397">
                        <c:v>7.9397520000347868</c:v>
                      </c:pt>
                      <c:pt idx="398">
                        <c:v>7.9580640000058338</c:v>
                      </c:pt>
                      <c:pt idx="399">
                        <c:v>7.9751369999721646</c:v>
                      </c:pt>
                      <c:pt idx="400">
                        <c:v>7.9994599999627098</c:v>
                      </c:pt>
                      <c:pt idx="401">
                        <c:v>8.0199090000241995</c:v>
                      </c:pt>
                      <c:pt idx="402">
                        <c:v>8.0406070000026375</c:v>
                      </c:pt>
                      <c:pt idx="403">
                        <c:v>8.0615299999481067</c:v>
                      </c:pt>
                      <c:pt idx="404">
                        <c:v>8.0777839999645948</c:v>
                      </c:pt>
                      <c:pt idx="405">
                        <c:v>8.098225999972783</c:v>
                      </c:pt>
                      <c:pt idx="406">
                        <c:v>8.1155159999616444</c:v>
                      </c:pt>
                      <c:pt idx="407">
                        <c:v>8.1409680000506341</c:v>
                      </c:pt>
                      <c:pt idx="408">
                        <c:v>8.1584980000043288</c:v>
                      </c:pt>
                      <c:pt idx="409">
                        <c:v>8.1808179999934509</c:v>
                      </c:pt>
                      <c:pt idx="410">
                        <c:v>8.1966209999518469</c:v>
                      </c:pt>
                      <c:pt idx="411">
                        <c:v>8.2160989999538288</c:v>
                      </c:pt>
                      <c:pt idx="412">
                        <c:v>8.238855000003241</c:v>
                      </c:pt>
                      <c:pt idx="413">
                        <c:v>8.2574859999585897</c:v>
                      </c:pt>
                      <c:pt idx="414">
                        <c:v>8.2775039999978617</c:v>
                      </c:pt>
                      <c:pt idx="415">
                        <c:v>8.2980400000233203</c:v>
                      </c:pt>
                      <c:pt idx="416">
                        <c:v>8.3172110000159591</c:v>
                      </c:pt>
                      <c:pt idx="417">
                        <c:v>8.340059999958612</c:v>
                      </c:pt>
                      <c:pt idx="418">
                        <c:v>8.3574500000104308</c:v>
                      </c:pt>
                      <c:pt idx="419">
                        <c:v>8.37621300003957</c:v>
                      </c:pt>
                      <c:pt idx="420">
                        <c:v>8.3990550000453368</c:v>
                      </c:pt>
                      <c:pt idx="421">
                        <c:v>8.4175340000074357</c:v>
                      </c:pt>
                      <c:pt idx="422">
                        <c:v>8.4379839999601245</c:v>
                      </c:pt>
                      <c:pt idx="423">
                        <c:v>8.4603679999709129</c:v>
                      </c:pt>
                      <c:pt idx="424">
                        <c:v>8.479719000053592</c:v>
                      </c:pt>
                      <c:pt idx="425">
                        <c:v>8.5004819999448955</c:v>
                      </c:pt>
                      <c:pt idx="426">
                        <c:v>8.5196310000028461</c:v>
                      </c:pt>
                      <c:pt idx="427">
                        <c:v>8.533943000016734</c:v>
                      </c:pt>
                      <c:pt idx="428">
                        <c:v>8.5603780000237748</c:v>
                      </c:pt>
                      <c:pt idx="429">
                        <c:v>8.578235000022687</c:v>
                      </c:pt>
                      <c:pt idx="430">
                        <c:v>8.5990890000248328</c:v>
                      </c:pt>
                      <c:pt idx="431">
                        <c:v>8.6184839999768883</c:v>
                      </c:pt>
                      <c:pt idx="432">
                        <c:v>8.63903299998492</c:v>
                      </c:pt>
                      <c:pt idx="433">
                        <c:v>8.6596999999601394</c:v>
                      </c:pt>
                      <c:pt idx="434">
                        <c:v>8.680547000025399</c:v>
                      </c:pt>
                      <c:pt idx="435">
                        <c:v>8.6991060000145808</c:v>
                      </c:pt>
                      <c:pt idx="436">
                        <c:v>8.7199509999481961</c:v>
                      </c:pt>
                      <c:pt idx="437">
                        <c:v>8.7393050000537187</c:v>
                      </c:pt>
                      <c:pt idx="438">
                        <c:v>8.7594459999818355</c:v>
                      </c:pt>
                      <c:pt idx="439">
                        <c:v>8.7795390000101179</c:v>
                      </c:pt>
                      <c:pt idx="440">
                        <c:v>8.8006270000478253</c:v>
                      </c:pt>
                      <c:pt idx="441">
                        <c:v>8.8213789999717847</c:v>
                      </c:pt>
                      <c:pt idx="442">
                        <c:v>8.8396039999788627</c:v>
                      </c:pt>
                      <c:pt idx="443">
                        <c:v>8.8607130000600591</c:v>
                      </c:pt>
                      <c:pt idx="444">
                        <c:v>8.87579600000754</c:v>
                      </c:pt>
                      <c:pt idx="445">
                        <c:v>8.8961089999647811</c:v>
                      </c:pt>
                      <c:pt idx="446">
                        <c:v>8.9201990000437945</c:v>
                      </c:pt>
                      <c:pt idx="447">
                        <c:v>8.9365750000579283</c:v>
                      </c:pt>
                      <c:pt idx="448">
                        <c:v>8.9632879999699071</c:v>
                      </c:pt>
                      <c:pt idx="449">
                        <c:v>8.980582999996841</c:v>
                      </c:pt>
                      <c:pt idx="450">
                        <c:v>9.0007060000207275</c:v>
                      </c:pt>
                      <c:pt idx="451">
                        <c:v>9.0176869999850169</c:v>
                      </c:pt>
                      <c:pt idx="452">
                        <c:v>9.0407750000013039</c:v>
                      </c:pt>
                      <c:pt idx="453">
                        <c:v>9.0583900000201538</c:v>
                      </c:pt>
                      <c:pt idx="454">
                        <c:v>9.0776060000061989</c:v>
                      </c:pt>
                      <c:pt idx="455">
                        <c:v>9.0970710000256076</c:v>
                      </c:pt>
                      <c:pt idx="456">
                        <c:v>9.1199849999975413</c:v>
                      </c:pt>
                      <c:pt idx="457">
                        <c:v>9.1255959999980405</c:v>
                      </c:pt>
                      <c:pt idx="458">
                        <c:v>9.159233000013046</c:v>
                      </c:pt>
                      <c:pt idx="459">
                        <c:v>9.1816790000302717</c:v>
                      </c:pt>
                      <c:pt idx="460">
                        <c:v>9.1966470000334084</c:v>
                      </c:pt>
                      <c:pt idx="461">
                        <c:v>9.2181949999649078</c:v>
                      </c:pt>
                      <c:pt idx="462">
                        <c:v>9.2368290000595152</c:v>
                      </c:pt>
                      <c:pt idx="463">
                        <c:v>9.2570800000103191</c:v>
                      </c:pt>
                      <c:pt idx="464">
                        <c:v>9.2808590000495315</c:v>
                      </c:pt>
                      <c:pt idx="465">
                        <c:v>9.2985030000563711</c:v>
                      </c:pt>
                      <c:pt idx="466">
                        <c:v>9.3194000000366941</c:v>
                      </c:pt>
                      <c:pt idx="467">
                        <c:v>9.3404840000439435</c:v>
                      </c:pt>
                      <c:pt idx="468">
                        <c:v>9.3573140000225976</c:v>
                      </c:pt>
                      <c:pt idx="469">
                        <c:v>9.3796180000063032</c:v>
                      </c:pt>
                      <c:pt idx="470">
                        <c:v>9.3993270000210032</c:v>
                      </c:pt>
                      <c:pt idx="471">
                        <c:v>9.4204100000206381</c:v>
                      </c:pt>
                      <c:pt idx="472">
                        <c:v>9.4395129999611527</c:v>
                      </c:pt>
                      <c:pt idx="473">
                        <c:v>9.4620819999836385</c:v>
                      </c:pt>
                      <c:pt idx="474">
                        <c:v>9.4798090000404045</c:v>
                      </c:pt>
                      <c:pt idx="475">
                        <c:v>9.500603000051342</c:v>
                      </c:pt>
                      <c:pt idx="476">
                        <c:v>9.5165890000062063</c:v>
                      </c:pt>
                      <c:pt idx="477">
                        <c:v>9.5385089999763295</c:v>
                      </c:pt>
                      <c:pt idx="478">
                        <c:v>9.5598920000484213</c:v>
                      </c:pt>
                      <c:pt idx="479">
                        <c:v>9.5771510000340641</c:v>
                      </c:pt>
                      <c:pt idx="480">
                        <c:v>9.5990870000096038</c:v>
                      </c:pt>
                      <c:pt idx="481">
                        <c:v>9.619107999955304</c:v>
                      </c:pt>
                      <c:pt idx="482">
                        <c:v>9.6445979999843985</c:v>
                      </c:pt>
                      <c:pt idx="483">
                        <c:v>9.6600570000009611</c:v>
                      </c:pt>
                      <c:pt idx="484">
                        <c:v>9.6796590000158176</c:v>
                      </c:pt>
                      <c:pt idx="485">
                        <c:v>9.700520999962464</c:v>
                      </c:pt>
                      <c:pt idx="486">
                        <c:v>9.7155359999742359</c:v>
                      </c:pt>
                      <c:pt idx="487">
                        <c:v>9.7402770000044256</c:v>
                      </c:pt>
                      <c:pt idx="488">
                        <c:v>9.7500330000184476</c:v>
                      </c:pt>
                      <c:pt idx="489">
                        <c:v>9.7760130000533536</c:v>
                      </c:pt>
                      <c:pt idx="490">
                        <c:v>9.7952270000241697</c:v>
                      </c:pt>
                      <c:pt idx="491">
                        <c:v>9.8152919999556616</c:v>
                      </c:pt>
                      <c:pt idx="492">
                        <c:v>9.8409669999964535</c:v>
                      </c:pt>
                      <c:pt idx="493">
                        <c:v>9.8566629999550059</c:v>
                      </c:pt>
                      <c:pt idx="494">
                        <c:v>9.8814009999623522</c:v>
                      </c:pt>
                      <c:pt idx="495">
                        <c:v>9.8957540000556037</c:v>
                      </c:pt>
                      <c:pt idx="496">
                        <c:v>9.9200910000363365</c:v>
                      </c:pt>
                      <c:pt idx="497">
                        <c:v>9.9365870000328869</c:v>
                      </c:pt>
                      <c:pt idx="498">
                        <c:v>9.9577740000095218</c:v>
                      </c:pt>
                      <c:pt idx="499">
                        <c:v>9.977292999974452</c:v>
                      </c:pt>
                      <c:pt idx="500">
                        <c:v>9.9994579999474809</c:v>
                      </c:pt>
                      <c:pt idx="501">
                        <c:v>10.01670399995055</c:v>
                      </c:pt>
                      <c:pt idx="502">
                        <c:v>10.039923000033014</c:v>
                      </c:pt>
                      <c:pt idx="503">
                        <c:v>10.060375000000931</c:v>
                      </c:pt>
                      <c:pt idx="504">
                        <c:v>10.077722999965772</c:v>
                      </c:pt>
                      <c:pt idx="505">
                        <c:v>10.097316000028513</c:v>
                      </c:pt>
                      <c:pt idx="506">
                        <c:v>10.119221000000834</c:v>
                      </c:pt>
                      <c:pt idx="507">
                        <c:v>10.137963999994099</c:v>
                      </c:pt>
                      <c:pt idx="508">
                        <c:v>10.157314999960363</c:v>
                      </c:pt>
                      <c:pt idx="509">
                        <c:v>10.174873000010848</c:v>
                      </c:pt>
                      <c:pt idx="510">
                        <c:v>10.199563000001945</c:v>
                      </c:pt>
                      <c:pt idx="511">
                        <c:v>10.219870000029914</c:v>
                      </c:pt>
                      <c:pt idx="512">
                        <c:v>10.239966999972239</c:v>
                      </c:pt>
                      <c:pt idx="513">
                        <c:v>10.259353999979794</c:v>
                      </c:pt>
                      <c:pt idx="514">
                        <c:v>10.278371999971569</c:v>
                      </c:pt>
                      <c:pt idx="515">
                        <c:v>10.298110999981873</c:v>
                      </c:pt>
                      <c:pt idx="516">
                        <c:v>10.313628999982029</c:v>
                      </c:pt>
                      <c:pt idx="517">
                        <c:v>10.339198000030592</c:v>
                      </c:pt>
                      <c:pt idx="518">
                        <c:v>10.358756999950856</c:v>
                      </c:pt>
                      <c:pt idx="519">
                        <c:v>10.378777000005357</c:v>
                      </c:pt>
                      <c:pt idx="520">
                        <c:v>10.390427000005729</c:v>
                      </c:pt>
                      <c:pt idx="521">
                        <c:v>10.420910999993794</c:v>
                      </c:pt>
                      <c:pt idx="522">
                        <c:v>10.439847000059672</c:v>
                      </c:pt>
                      <c:pt idx="523">
                        <c:v>10.459666999988258</c:v>
                      </c:pt>
                      <c:pt idx="524">
                        <c:v>10.476400000043213</c:v>
                      </c:pt>
                      <c:pt idx="525">
                        <c:v>10.498046000022441</c:v>
                      </c:pt>
                      <c:pt idx="526">
                        <c:v>10.51925500005018</c:v>
                      </c:pt>
                      <c:pt idx="527">
                        <c:v>10.534388000029139</c:v>
                      </c:pt>
                      <c:pt idx="528">
                        <c:v>10.559767000027932</c:v>
                      </c:pt>
                      <c:pt idx="529">
                        <c:v>10.579802999971434</c:v>
                      </c:pt>
                      <c:pt idx="530">
                        <c:v>10.599821000010706</c:v>
                      </c:pt>
                      <c:pt idx="531">
                        <c:v>10.620945999980904</c:v>
                      </c:pt>
                      <c:pt idx="532">
                        <c:v>10.636505999951623</c:v>
                      </c:pt>
                      <c:pt idx="533">
                        <c:v>10.660448999959044</c:v>
                      </c:pt>
                      <c:pt idx="534">
                        <c:v>10.680596000049263</c:v>
                      </c:pt>
                      <c:pt idx="535">
                        <c:v>10.695705999969505</c:v>
                      </c:pt>
                      <c:pt idx="536">
                        <c:v>10.716191999963485</c:v>
                      </c:pt>
                      <c:pt idx="537">
                        <c:v>10.737490999978036</c:v>
                      </c:pt>
                      <c:pt idx="538">
                        <c:v>10.760299999965355</c:v>
                      </c:pt>
                      <c:pt idx="539">
                        <c:v>10.775747000006959</c:v>
                      </c:pt>
                      <c:pt idx="540">
                        <c:v>10.796753000002354</c:v>
                      </c:pt>
                      <c:pt idx="541">
                        <c:v>10.817721999948844</c:v>
                      </c:pt>
                      <c:pt idx="542">
                        <c:v>10.839033000054769</c:v>
                      </c:pt>
                      <c:pt idx="543">
                        <c:v>10.856748000020161</c:v>
                      </c:pt>
                      <c:pt idx="544">
                        <c:v>10.875146999955177</c:v>
                      </c:pt>
                      <c:pt idx="545">
                        <c:v>10.898378000012599</c:v>
                      </c:pt>
                      <c:pt idx="546">
                        <c:v>10.913577000028454</c:v>
                      </c:pt>
                      <c:pt idx="547">
                        <c:v>10.938708000001498</c:v>
                      </c:pt>
                      <c:pt idx="548">
                        <c:v>10.957601999980398</c:v>
                      </c:pt>
                      <c:pt idx="549">
                        <c:v>10.977610999951139</c:v>
                      </c:pt>
                      <c:pt idx="550">
                        <c:v>10.997009000042453</c:v>
                      </c:pt>
                      <c:pt idx="551">
                        <c:v>11.019544000038877</c:v>
                      </c:pt>
                      <c:pt idx="552">
                        <c:v>11.039498000056483</c:v>
                      </c:pt>
                      <c:pt idx="553">
                        <c:v>11.06112700002268</c:v>
                      </c:pt>
                      <c:pt idx="554">
                        <c:v>11.079026999999769</c:v>
                      </c:pt>
                      <c:pt idx="555">
                        <c:v>11.099615999963135</c:v>
                      </c:pt>
                      <c:pt idx="556">
                        <c:v>11.117971000028774</c:v>
                      </c:pt>
                      <c:pt idx="557">
                        <c:v>11.1394020000007</c:v>
                      </c:pt>
                      <c:pt idx="558">
                        <c:v>11.159804000053555</c:v>
                      </c:pt>
                      <c:pt idx="559">
                        <c:v>11.178700000047684</c:v>
                      </c:pt>
                      <c:pt idx="560">
                        <c:v>11.198260999983177</c:v>
                      </c:pt>
                      <c:pt idx="561">
                        <c:v>11.218693000031635</c:v>
                      </c:pt>
                      <c:pt idx="562">
                        <c:v>11.240330000058748</c:v>
                      </c:pt>
                      <c:pt idx="563">
                        <c:v>11.259034999995492</c:v>
                      </c:pt>
                      <c:pt idx="564">
                        <c:v>11.27877700002864</c:v>
                      </c:pt>
                      <c:pt idx="565">
                        <c:v>11.300688000046648</c:v>
                      </c:pt>
                      <c:pt idx="566">
                        <c:v>11.319882999989204</c:v>
                      </c:pt>
                      <c:pt idx="567">
                        <c:v>11.339454000000842</c:v>
                      </c:pt>
                      <c:pt idx="568">
                        <c:v>11.35428700002376</c:v>
                      </c:pt>
                      <c:pt idx="569">
                        <c:v>11.378375999978743</c:v>
                      </c:pt>
                      <c:pt idx="570">
                        <c:v>11.396765999961644</c:v>
                      </c:pt>
                      <c:pt idx="571">
                        <c:v>11.419754000031389</c:v>
                      </c:pt>
                      <c:pt idx="572">
                        <c:v>11.439342000056058</c:v>
                      </c:pt>
                      <c:pt idx="573">
                        <c:v>11.456150999991223</c:v>
                      </c:pt>
                      <c:pt idx="574">
                        <c:v>11.479697000002488</c:v>
                      </c:pt>
                      <c:pt idx="575">
                        <c:v>11.50039800000377</c:v>
                      </c:pt>
                      <c:pt idx="576">
                        <c:v>11.515598000027239</c:v>
                      </c:pt>
                      <c:pt idx="577">
                        <c:v>11.540806000004523</c:v>
                      </c:pt>
                      <c:pt idx="578">
                        <c:v>11.556087999953888</c:v>
                      </c:pt>
                      <c:pt idx="579">
                        <c:v>11.577864999999292</c:v>
                      </c:pt>
                      <c:pt idx="580">
                        <c:v>11.601599000045098</c:v>
                      </c:pt>
                      <c:pt idx="581">
                        <c:v>11.616522999946028</c:v>
                      </c:pt>
                      <c:pt idx="582">
                        <c:v>11.640698999981396</c:v>
                      </c:pt>
                      <c:pt idx="583">
                        <c:v>11.661321999970824</c:v>
                      </c:pt>
                      <c:pt idx="584">
                        <c:v>11.676427999977022</c:v>
                      </c:pt>
                      <c:pt idx="585">
                        <c:v>11.697061000042595</c:v>
                      </c:pt>
                      <c:pt idx="586">
                        <c:v>11.718111000023782</c:v>
                      </c:pt>
                      <c:pt idx="587">
                        <c:v>11.736631999956444</c:v>
                      </c:pt>
                      <c:pt idx="588">
                        <c:v>11.756826999946497</c:v>
                      </c:pt>
                      <c:pt idx="589">
                        <c:v>11.778974000015296</c:v>
                      </c:pt>
                      <c:pt idx="590">
                        <c:v>11.797372000059113</c:v>
                      </c:pt>
                      <c:pt idx="591">
                        <c:v>11.81868799997028</c:v>
                      </c:pt>
                      <c:pt idx="592">
                        <c:v>11.838071999954991</c:v>
                      </c:pt>
                      <c:pt idx="593">
                        <c:v>11.857008000020869</c:v>
                      </c:pt>
                      <c:pt idx="594">
                        <c:v>11.877687999978662</c:v>
                      </c:pt>
                      <c:pt idx="595">
                        <c:v>11.897439999971539</c:v>
                      </c:pt>
                      <c:pt idx="596">
                        <c:v>11.916213999968022</c:v>
                      </c:pt>
                      <c:pt idx="597">
                        <c:v>11.937914000009187</c:v>
                      </c:pt>
                      <c:pt idx="598">
                        <c:v>11.959724999964237</c:v>
                      </c:pt>
                      <c:pt idx="599">
                        <c:v>11.974500000011176</c:v>
                      </c:pt>
                      <c:pt idx="600">
                        <c:v>11.99824800004717</c:v>
                      </c:pt>
                      <c:pt idx="601">
                        <c:v>12.020645000040531</c:v>
                      </c:pt>
                      <c:pt idx="602">
                        <c:v>12.043259999947622</c:v>
                      </c:pt>
                      <c:pt idx="603">
                        <c:v>12.05533700005617</c:v>
                      </c:pt>
                      <c:pt idx="604">
                        <c:v>12.07939400000032</c:v>
                      </c:pt>
                      <c:pt idx="605">
                        <c:v>12.098935000016354</c:v>
                      </c:pt>
                      <c:pt idx="606">
                        <c:v>12.119303000043146</c:v>
                      </c:pt>
                      <c:pt idx="607">
                        <c:v>12.139199999975972</c:v>
                      </c:pt>
                      <c:pt idx="608">
                        <c:v>12.1603340000147</c:v>
                      </c:pt>
                      <c:pt idx="609">
                        <c:v>12.174230000004172</c:v>
                      </c:pt>
                      <c:pt idx="610">
                        <c:v>12.198280000011437</c:v>
                      </c:pt>
                      <c:pt idx="611">
                        <c:v>12.207722999970429</c:v>
                      </c:pt>
                      <c:pt idx="612">
                        <c:v>13.22004799998831</c:v>
                      </c:pt>
                      <c:pt idx="613">
                        <c:v>13.24011699995026</c:v>
                      </c:pt>
                      <c:pt idx="614">
                        <c:v>13.257121999980882</c:v>
                      </c:pt>
                      <c:pt idx="615">
                        <c:v>13.275652999989688</c:v>
                      </c:pt>
                      <c:pt idx="616">
                        <c:v>13.298133000032976</c:v>
                      </c:pt>
                      <c:pt idx="617">
                        <c:v>13.319132999982685</c:v>
                      </c:pt>
                      <c:pt idx="618">
                        <c:v>13.335878000012599</c:v>
                      </c:pt>
                      <c:pt idx="619">
                        <c:v>13.357037000008859</c:v>
                      </c:pt>
                      <c:pt idx="620">
                        <c:v>13.376021999982186</c:v>
                      </c:pt>
                      <c:pt idx="621">
                        <c:v>13.397098000044934</c:v>
                      </c:pt>
                      <c:pt idx="622">
                        <c:v>13.418146000010893</c:v>
                      </c:pt>
                      <c:pt idx="623">
                        <c:v>13.43653299997095</c:v>
                      </c:pt>
                      <c:pt idx="624">
                        <c:v>13.453209000057541</c:v>
                      </c:pt>
                      <c:pt idx="625">
                        <c:v>13.476950000040233</c:v>
                      </c:pt>
                      <c:pt idx="626">
                        <c:v>13.500144000048749</c:v>
                      </c:pt>
                      <c:pt idx="627">
                        <c:v>13.519515000050887</c:v>
                      </c:pt>
                      <c:pt idx="628">
                        <c:v>13.538922999985516</c:v>
                      </c:pt>
                      <c:pt idx="629">
                        <c:v>13.558486000052653</c:v>
                      </c:pt>
                      <c:pt idx="630">
                        <c:v>13.575662999995984</c:v>
                      </c:pt>
                      <c:pt idx="631">
                        <c:v>13.598042999976315</c:v>
                      </c:pt>
                      <c:pt idx="632">
                        <c:v>13.618756999960169</c:v>
                      </c:pt>
                      <c:pt idx="633">
                        <c:v>13.637269000057131</c:v>
                      </c:pt>
                      <c:pt idx="634">
                        <c:v>13.662229000008665</c:v>
                      </c:pt>
                      <c:pt idx="635">
                        <c:v>13.677821999997832</c:v>
                      </c:pt>
                      <c:pt idx="636">
                        <c:v>13.699972999980673</c:v>
                      </c:pt>
                      <c:pt idx="637">
                        <c:v>13.718635999946855</c:v>
                      </c:pt>
                      <c:pt idx="638">
                        <c:v>13.739010000019334</c:v>
                      </c:pt>
                      <c:pt idx="639">
                        <c:v>13.758065999951214</c:v>
                      </c:pt>
                      <c:pt idx="640">
                        <c:v>13.778072000015527</c:v>
                      </c:pt>
                      <c:pt idx="641">
                        <c:v>13.800885000033304</c:v>
                      </c:pt>
                      <c:pt idx="642">
                        <c:v>13.81836499995552</c:v>
                      </c:pt>
                      <c:pt idx="643">
                        <c:v>13.83857599995099</c:v>
                      </c:pt>
                      <c:pt idx="644">
                        <c:v>13.860917999991216</c:v>
                      </c:pt>
                      <c:pt idx="645">
                        <c:v>13.882851999951527</c:v>
                      </c:pt>
                      <c:pt idx="646">
                        <c:v>13.893901000032201</c:v>
                      </c:pt>
                      <c:pt idx="647">
                        <c:v>13.919747999985702</c:v>
                      </c:pt>
                      <c:pt idx="648">
                        <c:v>13.941151999984868</c:v>
                      </c:pt>
                      <c:pt idx="649">
                        <c:v>13.960019999998622</c:v>
                      </c:pt>
                      <c:pt idx="650">
                        <c:v>13.979615999967791</c:v>
                      </c:pt>
                      <c:pt idx="651">
                        <c:v>13.996159999980591</c:v>
                      </c:pt>
                      <c:pt idx="652">
                        <c:v>14.014455999946222</c:v>
                      </c:pt>
                      <c:pt idx="653">
                        <c:v>14.034763999981806</c:v>
                      </c:pt>
                      <c:pt idx="654">
                        <c:v>14.059989999979734</c:v>
                      </c:pt>
                      <c:pt idx="655">
                        <c:v>14.080242000054568</c:v>
                      </c:pt>
                      <c:pt idx="656">
                        <c:v>14.096809000009671</c:v>
                      </c:pt>
                      <c:pt idx="657">
                        <c:v>14.115546999964863</c:v>
                      </c:pt>
                      <c:pt idx="658">
                        <c:v>14.138761000009254</c:v>
                      </c:pt>
                      <c:pt idx="659">
                        <c:v>14.159331000060774</c:v>
                      </c:pt>
                      <c:pt idx="660">
                        <c:v>14.179967000032775</c:v>
                      </c:pt>
                      <c:pt idx="661">
                        <c:v>14.198669999954291</c:v>
                      </c:pt>
                      <c:pt idx="662">
                        <c:v>14.216108000022359</c:v>
                      </c:pt>
                      <c:pt idx="663">
                        <c:v>14.237989000044763</c:v>
                      </c:pt>
                      <c:pt idx="664">
                        <c:v>14.258068999974057</c:v>
                      </c:pt>
                      <c:pt idx="665">
                        <c:v>14.261306999949738</c:v>
                      </c:pt>
                      <c:pt idx="666">
                        <c:v>14.288960000034422</c:v>
                      </c:pt>
                      <c:pt idx="667">
                        <c:v>14.316625999985263</c:v>
                      </c:pt>
                      <c:pt idx="668">
                        <c:v>14.336644000024535</c:v>
                      </c:pt>
                      <c:pt idx="669">
                        <c:v>14.358586000045761</c:v>
                      </c:pt>
                      <c:pt idx="670">
                        <c:v>14.374229999957606</c:v>
                      </c:pt>
                      <c:pt idx="671">
                        <c:v>14.398834999999963</c:v>
                      </c:pt>
                      <c:pt idx="672">
                        <c:v>14.418438000022434</c:v>
                      </c:pt>
                      <c:pt idx="673">
                        <c:v>14.442501000012271</c:v>
                      </c:pt>
                      <c:pt idx="674">
                        <c:v>14.457906999974512</c:v>
                      </c:pt>
                      <c:pt idx="675">
                        <c:v>14.479560000007041</c:v>
                      </c:pt>
                      <c:pt idx="676">
                        <c:v>14.497545000049286</c:v>
                      </c:pt>
                      <c:pt idx="677">
                        <c:v>14.517507000011392</c:v>
                      </c:pt>
                      <c:pt idx="678">
                        <c:v>14.537884999997914</c:v>
                      </c:pt>
                      <c:pt idx="679">
                        <c:v>14.558447999996133</c:v>
                      </c:pt>
                      <c:pt idx="680">
                        <c:v>14.578062999993563</c:v>
                      </c:pt>
                      <c:pt idx="681">
                        <c:v>14.599275000044145</c:v>
                      </c:pt>
                      <c:pt idx="682">
                        <c:v>14.615068000042811</c:v>
                      </c:pt>
                      <c:pt idx="683">
                        <c:v>14.638410000014119</c:v>
                      </c:pt>
                      <c:pt idx="684">
                        <c:v>14.658902000053786</c:v>
                      </c:pt>
                      <c:pt idx="685">
                        <c:v>14.678826999966986</c:v>
                      </c:pt>
                      <c:pt idx="686">
                        <c:v>14.700656999950297</c:v>
                      </c:pt>
                      <c:pt idx="687">
                        <c:v>14.721520000020973</c:v>
                      </c:pt>
                      <c:pt idx="688">
                        <c:v>14.738786000059918</c:v>
                      </c:pt>
                      <c:pt idx="689">
                        <c:v>14.760519000003114</c:v>
                      </c:pt>
                      <c:pt idx="690">
                        <c:v>14.78124000004027</c:v>
                      </c:pt>
                      <c:pt idx="691">
                        <c:v>14.799402000033297</c:v>
                      </c:pt>
                      <c:pt idx="692">
                        <c:v>14.820554999983869</c:v>
                      </c:pt>
                      <c:pt idx="693">
                        <c:v>14.8263909999514</c:v>
                      </c:pt>
                      <c:pt idx="694">
                        <c:v>14.858939000056125</c:v>
                      </c:pt>
                      <c:pt idx="695">
                        <c:v>14.879405000014231</c:v>
                      </c:pt>
                      <c:pt idx="696">
                        <c:v>14.900785999954678</c:v>
                      </c:pt>
                      <c:pt idx="697">
                        <c:v>14.916397999972105</c:v>
                      </c:pt>
                      <c:pt idx="698">
                        <c:v>14.934911999967881</c:v>
                      </c:pt>
                      <c:pt idx="699">
                        <c:v>14.946536000003107</c:v>
                      </c:pt>
                      <c:pt idx="700">
                        <c:v>14.977782999980263</c:v>
                      </c:pt>
                      <c:pt idx="701">
                        <c:v>14.997696000034921</c:v>
                      </c:pt>
                      <c:pt idx="702">
                        <c:v>15.01763400004711</c:v>
                      </c:pt>
                      <c:pt idx="703">
                        <c:v>15.040232000057586</c:v>
                      </c:pt>
                      <c:pt idx="704">
                        <c:v>15.055918999947608</c:v>
                      </c:pt>
                      <c:pt idx="705">
                        <c:v>15.078855999978259</c:v>
                      </c:pt>
                      <c:pt idx="706">
                        <c:v>15.096017000032589</c:v>
                      </c:pt>
                      <c:pt idx="707">
                        <c:v>15.112391000031494</c:v>
                      </c:pt>
                      <c:pt idx="708">
                        <c:v>15.137778999982402</c:v>
                      </c:pt>
                      <c:pt idx="709">
                        <c:v>15.148583000060171</c:v>
                      </c:pt>
                      <c:pt idx="710">
                        <c:v>15.1738090000581</c:v>
                      </c:pt>
                      <c:pt idx="711">
                        <c:v>15.200148000032641</c:v>
                      </c:pt>
                      <c:pt idx="712">
                        <c:v>15.205819000024348</c:v>
                      </c:pt>
                      <c:pt idx="713">
                        <c:v>15.236586999963038</c:v>
                      </c:pt>
                      <c:pt idx="714">
                        <c:v>15.252348999958485</c:v>
                      </c:pt>
                      <c:pt idx="715">
                        <c:v>15.277441999991424</c:v>
                      </c:pt>
                      <c:pt idx="716">
                        <c:v>15.298822000040673</c:v>
                      </c:pt>
                      <c:pt idx="717">
                        <c:v>15.318197999964468</c:v>
                      </c:pt>
                      <c:pt idx="718">
                        <c:v>15.339789999998175</c:v>
                      </c:pt>
                      <c:pt idx="719">
                        <c:v>15.357323999982327</c:v>
                      </c:pt>
                      <c:pt idx="720">
                        <c:v>15.378313999972306</c:v>
                      </c:pt>
                      <c:pt idx="721">
                        <c:v>15.400353000033647</c:v>
                      </c:pt>
                      <c:pt idx="722">
                        <c:v>15.417888000025414</c:v>
                      </c:pt>
                      <c:pt idx="723">
                        <c:v>15.437705000047572</c:v>
                      </c:pt>
                      <c:pt idx="724">
                        <c:v>15.458893000031821</c:v>
                      </c:pt>
                      <c:pt idx="725">
                        <c:v>15.474484000005759</c:v>
                      </c:pt>
                      <c:pt idx="726">
                        <c:v>15.501121000037529</c:v>
                      </c:pt>
                      <c:pt idx="727">
                        <c:v>15.520025999983773</c:v>
                      </c:pt>
                      <c:pt idx="728">
                        <c:v>15.535516000003554</c:v>
                      </c:pt>
                      <c:pt idx="729">
                        <c:v>15.55438900005538</c:v>
                      </c:pt>
                      <c:pt idx="730">
                        <c:v>15.580456999945454</c:v>
                      </c:pt>
                      <c:pt idx="731">
                        <c:v>15.599491000059061</c:v>
                      </c:pt>
                      <c:pt idx="732">
                        <c:v>15.616198000032455</c:v>
                      </c:pt>
                      <c:pt idx="733">
                        <c:v>15.639761000056751</c:v>
                      </c:pt>
                      <c:pt idx="734">
                        <c:v>15.659464000025764</c:v>
                      </c:pt>
                      <c:pt idx="735">
                        <c:v>15.679271999979392</c:v>
                      </c:pt>
                      <c:pt idx="736">
                        <c:v>15.701322000008076</c:v>
                      </c:pt>
                      <c:pt idx="737">
                        <c:v>15.720014999969862</c:v>
                      </c:pt>
                      <c:pt idx="738">
                        <c:v>15.740377999958582</c:v>
                      </c:pt>
                      <c:pt idx="739">
                        <c:v>15.754864000016823</c:v>
                      </c:pt>
                      <c:pt idx="740">
                        <c:v>15.780358999967575</c:v>
                      </c:pt>
                      <c:pt idx="741">
                        <c:v>15.799850999959745</c:v>
                      </c:pt>
                      <c:pt idx="742">
                        <c:v>15.814977000001818</c:v>
                      </c:pt>
                      <c:pt idx="743">
                        <c:v>15.838019000017084</c:v>
                      </c:pt>
                      <c:pt idx="744">
                        <c:v>15.85659800004214</c:v>
                      </c:pt>
                      <c:pt idx="745">
                        <c:v>15.880145999952219</c:v>
                      </c:pt>
                      <c:pt idx="746">
                        <c:v>15.900799000053667</c:v>
                      </c:pt>
                      <c:pt idx="747">
                        <c:v>15.915092000039294</c:v>
                      </c:pt>
                      <c:pt idx="748">
                        <c:v>15.942188999964856</c:v>
                      </c:pt>
                      <c:pt idx="749">
                        <c:v>15.957364000030793</c:v>
                      </c:pt>
                      <c:pt idx="750">
                        <c:v>15.976502000004984</c:v>
                      </c:pt>
                      <c:pt idx="751">
                        <c:v>15.992379999952391</c:v>
                      </c:pt>
                      <c:pt idx="752">
                        <c:v>16.019227999961004</c:v>
                      </c:pt>
                      <c:pt idx="753">
                        <c:v>16.036949999979697</c:v>
                      </c:pt>
                      <c:pt idx="754">
                        <c:v>16.056478000013158</c:v>
                      </c:pt>
                      <c:pt idx="755">
                        <c:v>16.076236000051722</c:v>
                      </c:pt>
                      <c:pt idx="756">
                        <c:v>16.099424000014551</c:v>
                      </c:pt>
                      <c:pt idx="757">
                        <c:v>16.117109999991953</c:v>
                      </c:pt>
                      <c:pt idx="758">
                        <c:v>16.137319999979809</c:v>
                      </c:pt>
                      <c:pt idx="759">
                        <c:v>16.156318000052124</c:v>
                      </c:pt>
                      <c:pt idx="760">
                        <c:v>16.177040999988094</c:v>
                      </c:pt>
                      <c:pt idx="761">
                        <c:v>16.197133000008762</c:v>
                      </c:pt>
                      <c:pt idx="762">
                        <c:v>16.204983999952674</c:v>
                      </c:pt>
                      <c:pt idx="763">
                        <c:v>16.256551000056788</c:v>
                      </c:pt>
                      <c:pt idx="764">
                        <c:v>16.278186999959871</c:v>
                      </c:pt>
                      <c:pt idx="765">
                        <c:v>16.297906000050716</c:v>
                      </c:pt>
                      <c:pt idx="766">
                        <c:v>16.312999999965541</c:v>
                      </c:pt>
                      <c:pt idx="767">
                        <c:v>16.338151999982074</c:v>
                      </c:pt>
                      <c:pt idx="768">
                        <c:v>16.359898000024259</c:v>
                      </c:pt>
                      <c:pt idx="769">
                        <c:v>16.380971999955364</c:v>
                      </c:pt>
                      <c:pt idx="770">
                        <c:v>16.399197999970056</c:v>
                      </c:pt>
                      <c:pt idx="771">
                        <c:v>16.413465999998152</c:v>
                      </c:pt>
                      <c:pt idx="772">
                        <c:v>16.437286000000313</c:v>
                      </c:pt>
                      <c:pt idx="773">
                        <c:v>16.448547999956645</c:v>
                      </c:pt>
                      <c:pt idx="774">
                        <c:v>16.480741000035778</c:v>
                      </c:pt>
                      <c:pt idx="775">
                        <c:v>16.499774000025354</c:v>
                      </c:pt>
                      <c:pt idx="776">
                        <c:v>16.520905000041239</c:v>
                      </c:pt>
                      <c:pt idx="777">
                        <c:v>16.534540000022389</c:v>
                      </c:pt>
                      <c:pt idx="778">
                        <c:v>16.559224999975413</c:v>
                      </c:pt>
                      <c:pt idx="779">
                        <c:v>16.579764000023715</c:v>
                      </c:pt>
                      <c:pt idx="780">
                        <c:v>16.599221999989823</c:v>
                      </c:pt>
                      <c:pt idx="781">
                        <c:v>16.619829999981448</c:v>
                      </c:pt>
                      <c:pt idx="782">
                        <c:v>16.637060999986716</c:v>
                      </c:pt>
                      <c:pt idx="783">
                        <c:v>16.655086999991909</c:v>
                      </c:pt>
                      <c:pt idx="784">
                        <c:v>16.683544000028633</c:v>
                      </c:pt>
                      <c:pt idx="785">
                        <c:v>16.700412999955006</c:v>
                      </c:pt>
                      <c:pt idx="786">
                        <c:v>16.720657999976538</c:v>
                      </c:pt>
                      <c:pt idx="787">
                        <c:v>16.738455999991857</c:v>
                      </c:pt>
                      <c:pt idx="788">
                        <c:v>16.760067000053823</c:v>
                      </c:pt>
                      <c:pt idx="789">
                        <c:v>16.778659999952652</c:v>
                      </c:pt>
                      <c:pt idx="790">
                        <c:v>16.797326000058092</c:v>
                      </c:pt>
                      <c:pt idx="791">
                        <c:v>16.820349000045098</c:v>
                      </c:pt>
                      <c:pt idx="792">
                        <c:v>16.834425000008196</c:v>
                      </c:pt>
                      <c:pt idx="793">
                        <c:v>16.851124000037089</c:v>
                      </c:pt>
                      <c:pt idx="794">
                        <c:v>16.870889000012539</c:v>
                      </c:pt>
                      <c:pt idx="795">
                        <c:v>16.893969999975525</c:v>
                      </c:pt>
                      <c:pt idx="796">
                        <c:v>16.91853899997659</c:v>
                      </c:pt>
                      <c:pt idx="797">
                        <c:v>16.940676999976858</c:v>
                      </c:pt>
                      <c:pt idx="798">
                        <c:v>16.960233999998309</c:v>
                      </c:pt>
                      <c:pt idx="799">
                        <c:v>16.970233000000007</c:v>
                      </c:pt>
                      <c:pt idx="800">
                        <c:v>17.000850999960676</c:v>
                      </c:pt>
                      <c:pt idx="801">
                        <c:v>17.017356000025757</c:v>
                      </c:pt>
                      <c:pt idx="802">
                        <c:v>17.040408000000753</c:v>
                      </c:pt>
                      <c:pt idx="803">
                        <c:v>17.052445000037551</c:v>
                      </c:pt>
                      <c:pt idx="804">
                        <c:v>17.07756700005848</c:v>
                      </c:pt>
                      <c:pt idx="805">
                        <c:v>17.097797999973409</c:v>
                      </c:pt>
                      <c:pt idx="806">
                        <c:v>17.119386999984272</c:v>
                      </c:pt>
                      <c:pt idx="807">
                        <c:v>17.134045999962837</c:v>
                      </c:pt>
                      <c:pt idx="808">
                        <c:v>17.15879799996037</c:v>
                      </c:pt>
                      <c:pt idx="809">
                        <c:v>17.178751999977976</c:v>
                      </c:pt>
                      <c:pt idx="810">
                        <c:v>17.19907900004182</c:v>
                      </c:pt>
                      <c:pt idx="811">
                        <c:v>17.220295000006445</c:v>
                      </c:pt>
                      <c:pt idx="812">
                        <c:v>17.237459999974817</c:v>
                      </c:pt>
                      <c:pt idx="813">
                        <c:v>17.255583000020124</c:v>
                      </c:pt>
                      <c:pt idx="814">
                        <c:v>17.278372999979183</c:v>
                      </c:pt>
                      <c:pt idx="815">
                        <c:v>17.297448000055738</c:v>
                      </c:pt>
                      <c:pt idx="816">
                        <c:v>17.319045000011101</c:v>
                      </c:pt>
                      <c:pt idx="817">
                        <c:v>17.340929000056349</c:v>
                      </c:pt>
                      <c:pt idx="818">
                        <c:v>17.36108000006061</c:v>
                      </c:pt>
                      <c:pt idx="819">
                        <c:v>17.366758999996819</c:v>
                      </c:pt>
                      <c:pt idx="820">
                        <c:v>17.399179000058211</c:v>
                      </c:pt>
                      <c:pt idx="821">
                        <c:v>17.418662999989465</c:v>
                      </c:pt>
                      <c:pt idx="822">
                        <c:v>17.434948000009172</c:v>
                      </c:pt>
                      <c:pt idx="823">
                        <c:v>17.450983999995515</c:v>
                      </c:pt>
                      <c:pt idx="824">
                        <c:v>17.475072999950498</c:v>
                      </c:pt>
                      <c:pt idx="825">
                        <c:v>17.501255000010133</c:v>
                      </c:pt>
                      <c:pt idx="826">
                        <c:v>17.519790000049397</c:v>
                      </c:pt>
                      <c:pt idx="827">
                        <c:v>17.54086800001096</c:v>
                      </c:pt>
                      <c:pt idx="828">
                        <c:v>17.580898000043817</c:v>
                      </c:pt>
                      <c:pt idx="829">
                        <c:v>17.600923000019975</c:v>
                      </c:pt>
                      <c:pt idx="830">
                        <c:v>17.605683999950998</c:v>
                      </c:pt>
                      <c:pt idx="831">
                        <c:v>17.641462999978103</c:v>
                      </c:pt>
                      <c:pt idx="832">
                        <c:v>17.655726999975741</c:v>
                      </c:pt>
                      <c:pt idx="833">
                        <c:v>17.682215000037104</c:v>
                      </c:pt>
                      <c:pt idx="834">
                        <c:v>17.692640000022948</c:v>
                      </c:pt>
                      <c:pt idx="835">
                        <c:v>17.718819999950938</c:v>
                      </c:pt>
                      <c:pt idx="836">
                        <c:v>17.722640000050887</c:v>
                      </c:pt>
                      <c:pt idx="837">
                        <c:v>17.760428000008687</c:v>
                      </c:pt>
                      <c:pt idx="838">
                        <c:v>17.776737999985926</c:v>
                      </c:pt>
                      <c:pt idx="839">
                        <c:v>17.796960999956354</c:v>
                      </c:pt>
                      <c:pt idx="840">
                        <c:v>17.817629000055604</c:v>
                      </c:pt>
                      <c:pt idx="841">
                        <c:v>17.830355999991298</c:v>
                      </c:pt>
                      <c:pt idx="842">
                        <c:v>17.859133000019938</c:v>
                      </c:pt>
                      <c:pt idx="843">
                        <c:v>17.863081000046805</c:v>
                      </c:pt>
                      <c:pt idx="844">
                        <c:v>17.895771999959834</c:v>
                      </c:pt>
                      <c:pt idx="845">
                        <c:v>17.918359000002965</c:v>
                      </c:pt>
                      <c:pt idx="846">
                        <c:v>17.930678999982774</c:v>
                      </c:pt>
                      <c:pt idx="847">
                        <c:v>17.974845999968238</c:v>
                      </c:pt>
                      <c:pt idx="848">
                        <c:v>18.035986999981105</c:v>
                      </c:pt>
                      <c:pt idx="849">
                        <c:v>18.048733999952674</c:v>
                      </c:pt>
                      <c:pt idx="850">
                        <c:v>18.189189999946393</c:v>
                      </c:pt>
                      <c:pt idx="851">
                        <c:v>18.248314999975264</c:v>
                      </c:pt>
                      <c:pt idx="852">
                        <c:v>18.273756999988109</c:v>
                      </c:pt>
                      <c:pt idx="853">
                        <c:v>18.290812000050209</c:v>
                      </c:pt>
                      <c:pt idx="854">
                        <c:v>18.319213000009768</c:v>
                      </c:pt>
                      <c:pt idx="855">
                        <c:v>18.325282000005245</c:v>
                      </c:pt>
                      <c:pt idx="856">
                        <c:v>18.399959999951534</c:v>
                      </c:pt>
                      <c:pt idx="857">
                        <c:v>18.460544000030495</c:v>
                      </c:pt>
                      <c:pt idx="858">
                        <c:v>18.468537000007927</c:v>
                      </c:pt>
                      <c:pt idx="859">
                        <c:v>18.512057999963872</c:v>
                      </c:pt>
                      <c:pt idx="860">
                        <c:v>18.537618999951519</c:v>
                      </c:pt>
                      <c:pt idx="861">
                        <c:v>18.573934999993071</c:v>
                      </c:pt>
                      <c:pt idx="862">
                        <c:v>18.595721999998204</c:v>
                      </c:pt>
                      <c:pt idx="863">
                        <c:v>18.620116999954917</c:v>
                      </c:pt>
                      <c:pt idx="864">
                        <c:v>18.639640999957919</c:v>
                      </c:pt>
                      <c:pt idx="865">
                        <c:v>18.656548999948427</c:v>
                      </c:pt>
                      <c:pt idx="866">
                        <c:v>18.717066999990493</c:v>
                      </c:pt>
                      <c:pt idx="867">
                        <c:v>18.721483999979682</c:v>
                      </c:pt>
                      <c:pt idx="868">
                        <c:v>18.799987999955192</c:v>
                      </c:pt>
                      <c:pt idx="869">
                        <c:v>18.817612000042573</c:v>
                      </c:pt>
                      <c:pt idx="870">
                        <c:v>18.83824499999173</c:v>
                      </c:pt>
                      <c:pt idx="871">
                        <c:v>18.858725000056438</c:v>
                      </c:pt>
                      <c:pt idx="872">
                        <c:v>18.869736999971792</c:v>
                      </c:pt>
                      <c:pt idx="873">
                        <c:v>18.898768999963067</c:v>
                      </c:pt>
                      <c:pt idx="874">
                        <c:v>18.939523000037298</c:v>
                      </c:pt>
                      <c:pt idx="875">
                        <c:v>18.955955000012182</c:v>
                      </c:pt>
                      <c:pt idx="876">
                        <c:v>18.97767599998042</c:v>
                      </c:pt>
                      <c:pt idx="877">
                        <c:v>18.989283000002615</c:v>
                      </c:pt>
                      <c:pt idx="878">
                        <c:v>19.004171999986283</c:v>
                      </c:pt>
                      <c:pt idx="879">
                        <c:v>19.060641000047326</c:v>
                      </c:pt>
                      <c:pt idx="880">
                        <c:v>19.078301000059582</c:v>
                      </c:pt>
                      <c:pt idx="881">
                        <c:v>19.138205999974161</c:v>
                      </c:pt>
                      <c:pt idx="882">
                        <c:v>19.146143999998458</c:v>
                      </c:pt>
                      <c:pt idx="883">
                        <c:v>19.198949999990873</c:v>
                      </c:pt>
                      <c:pt idx="884">
                        <c:v>19.215732999960892</c:v>
                      </c:pt>
                      <c:pt idx="885">
                        <c:v>19.280423999996856</c:v>
                      </c:pt>
                      <c:pt idx="886">
                        <c:v>19.285075000021607</c:v>
                      </c:pt>
                      <c:pt idx="887">
                        <c:v>19.338271999964491</c:v>
                      </c:pt>
                      <c:pt idx="888">
                        <c:v>19.341726999962702</c:v>
                      </c:pt>
                      <c:pt idx="889">
                        <c:v>19.426723000011407</c:v>
                      </c:pt>
                      <c:pt idx="890">
                        <c:v>19.477086000028066</c:v>
                      </c:pt>
                      <c:pt idx="891">
                        <c:v>19.484514000010677</c:v>
                      </c:pt>
                      <c:pt idx="892">
                        <c:v>19.54977499996312</c:v>
                      </c:pt>
                      <c:pt idx="893">
                        <c:v>19.622833000030369</c:v>
                      </c:pt>
                      <c:pt idx="894">
                        <c:v>19.698226999957114</c:v>
                      </c:pt>
                      <c:pt idx="895">
                        <c:v>19.758548000012524</c:v>
                      </c:pt>
                      <c:pt idx="896">
                        <c:v>19.764374000020325</c:v>
                      </c:pt>
                      <c:pt idx="897">
                        <c:v>19.894479000009596</c:v>
                      </c:pt>
                      <c:pt idx="898">
                        <c:v>19.906099000014365</c:v>
                      </c:pt>
                      <c:pt idx="899">
                        <c:v>19.953943999949843</c:v>
                      </c:pt>
                      <c:pt idx="900">
                        <c:v>19.974267999990843</c:v>
                      </c:pt>
                      <c:pt idx="901">
                        <c:v>20.033270000014454</c:v>
                      </c:pt>
                      <c:pt idx="902">
                        <c:v>20.044191000051796</c:v>
                      </c:pt>
                      <c:pt idx="903">
                        <c:v>20.112563999951817</c:v>
                      </c:pt>
                      <c:pt idx="904">
                        <c:v>20.240775999962352</c:v>
                      </c:pt>
                      <c:pt idx="905">
                        <c:v>20.248760999995284</c:v>
                      </c:pt>
                      <c:pt idx="906">
                        <c:v>20.312653000000864</c:v>
                      </c:pt>
                      <c:pt idx="907">
                        <c:v>20.376558999996632</c:v>
                      </c:pt>
                      <c:pt idx="908">
                        <c:v>20.389612999977544</c:v>
                      </c:pt>
                      <c:pt idx="909">
                        <c:v>20.426218000007793</c:v>
                      </c:pt>
                      <c:pt idx="910">
                        <c:v>20.455977999954484</c:v>
                      </c:pt>
                      <c:pt idx="911">
                        <c:v>20.477411000058055</c:v>
                      </c:pt>
                      <c:pt idx="912">
                        <c:v>20.487330000032671</c:v>
                      </c:pt>
                      <c:pt idx="913">
                        <c:v>20.540605999995023</c:v>
                      </c:pt>
                      <c:pt idx="914">
                        <c:v>20.557864999980666</c:v>
                      </c:pt>
                      <c:pt idx="915">
                        <c:v>20.579106000019237</c:v>
                      </c:pt>
                      <c:pt idx="916">
                        <c:v>20.581728999968618</c:v>
                      </c:pt>
                      <c:pt idx="917">
                        <c:v>20.638386999955401</c:v>
                      </c:pt>
                      <c:pt idx="918">
                        <c:v>20.650130999973044</c:v>
                      </c:pt>
                      <c:pt idx="919">
                        <c:v>20.720130000030622</c:v>
                      </c:pt>
                      <c:pt idx="920">
                        <c:v>20.778270000009798</c:v>
                      </c:pt>
                      <c:pt idx="921">
                        <c:v>20.785678999964148</c:v>
                      </c:pt>
                      <c:pt idx="922">
                        <c:v>20.858347999979742</c:v>
                      </c:pt>
                      <c:pt idx="923">
                        <c:v>20.92739900003653</c:v>
                      </c:pt>
                      <c:pt idx="924">
                        <c:v>20.9918319999706</c:v>
                      </c:pt>
                      <c:pt idx="925">
                        <c:v>21.057593000004999</c:v>
                      </c:pt>
                      <c:pt idx="926">
                        <c:v>21.061274999985471</c:v>
                      </c:pt>
                      <c:pt idx="927">
                        <c:v>21.135755999945104</c:v>
                      </c:pt>
                      <c:pt idx="928">
                        <c:v>21.264138999977149</c:v>
                      </c:pt>
                      <c:pt idx="929">
                        <c:v>21.345024000038393</c:v>
                      </c:pt>
                      <c:pt idx="930">
                        <c:v>21.539846000028774</c:v>
                      </c:pt>
                      <c:pt idx="931">
                        <c:v>21.669944999972358</c:v>
                      </c:pt>
                      <c:pt idx="932">
                        <c:v>21.688155999989249</c:v>
                      </c:pt>
                      <c:pt idx="933">
                        <c:v>21.797623999998905</c:v>
                      </c:pt>
                      <c:pt idx="934">
                        <c:v>21.819071999983862</c:v>
                      </c:pt>
                      <c:pt idx="935">
                        <c:v>21.837855000048876</c:v>
                      </c:pt>
                      <c:pt idx="936">
                        <c:v>21.856757999979891</c:v>
                      </c:pt>
                      <c:pt idx="937">
                        <c:v>21.877560000051744</c:v>
                      </c:pt>
                      <c:pt idx="938">
                        <c:v>21.901154999970458</c:v>
                      </c:pt>
                      <c:pt idx="939">
                        <c:v>21.919161999947391</c:v>
                      </c:pt>
                      <c:pt idx="940">
                        <c:v>21.977858999976888</c:v>
                      </c:pt>
                      <c:pt idx="941">
                        <c:v>21.997864000033587</c:v>
                      </c:pt>
                      <c:pt idx="942">
                        <c:v>22.021810999955051</c:v>
                      </c:pt>
                      <c:pt idx="943">
                        <c:v>22.084292000043206</c:v>
                      </c:pt>
                      <c:pt idx="944">
                        <c:v>22.137717999983579</c:v>
                      </c:pt>
                      <c:pt idx="945">
                        <c:v>22.207644999958575</c:v>
                      </c:pt>
                      <c:pt idx="946">
                        <c:v>22.228203000035137</c:v>
                      </c:pt>
                      <c:pt idx="947">
                        <c:v>22.565714000025764</c:v>
                      </c:pt>
                      <c:pt idx="948">
                        <c:v>22.620762999984436</c:v>
                      </c:pt>
                      <c:pt idx="949">
                        <c:v>22.64454799995292</c:v>
                      </c:pt>
                      <c:pt idx="950">
                        <c:v>22.762974999961443</c:v>
                      </c:pt>
                      <c:pt idx="951">
                        <c:v>22.805012000026181</c:v>
                      </c:pt>
                      <c:pt idx="952">
                        <c:v>22.833064000005834</c:v>
                      </c:pt>
                      <c:pt idx="953">
                        <c:v>22.879277999978513</c:v>
                      </c:pt>
                      <c:pt idx="954">
                        <c:v>22.909979999996722</c:v>
                      </c:pt>
                      <c:pt idx="955">
                        <c:v>22.927427000016905</c:v>
                      </c:pt>
                      <c:pt idx="956">
                        <c:v>22.946603000047617</c:v>
                      </c:pt>
                      <c:pt idx="957">
                        <c:v>22.969708999968134</c:v>
                      </c:pt>
                      <c:pt idx="958">
                        <c:v>23.017825999995694</c:v>
                      </c:pt>
                      <c:pt idx="959">
                        <c:v>23.038371999980882</c:v>
                      </c:pt>
                      <c:pt idx="960">
                        <c:v>23.05620800005272</c:v>
                      </c:pt>
                      <c:pt idx="961">
                        <c:v>23.085990000050515</c:v>
                      </c:pt>
                      <c:pt idx="962">
                        <c:v>23.107086000032723</c:v>
                      </c:pt>
                      <c:pt idx="963">
                        <c:v>23.1420559999533</c:v>
                      </c:pt>
                      <c:pt idx="964">
                        <c:v>23.150542999967001</c:v>
                      </c:pt>
                      <c:pt idx="965">
                        <c:v>23.173085000016727</c:v>
                      </c:pt>
                      <c:pt idx="966">
                        <c:v>23.190690999967046</c:v>
                      </c:pt>
                      <c:pt idx="967">
                        <c:v>23.20886699995026</c:v>
                      </c:pt>
                      <c:pt idx="968">
                        <c:v>23.226861999952234</c:v>
                      </c:pt>
                      <c:pt idx="969">
                        <c:v>23.256098999991082</c:v>
                      </c:pt>
                      <c:pt idx="970">
                        <c:v>23.276680000009947</c:v>
                      </c:pt>
                      <c:pt idx="971">
                        <c:v>23.304895999957807</c:v>
                      </c:pt>
                      <c:pt idx="972">
                        <c:v>23.335131000028923</c:v>
                      </c:pt>
                      <c:pt idx="973">
                        <c:v>23.353597000008449</c:v>
                      </c:pt>
                      <c:pt idx="974">
                        <c:v>23.372410999960266</c:v>
                      </c:pt>
                      <c:pt idx="975">
                        <c:v>23.390097999945283</c:v>
                      </c:pt>
                      <c:pt idx="976">
                        <c:v>23.413437000010163</c:v>
                      </c:pt>
                      <c:pt idx="977">
                        <c:v>23.439482999965549</c:v>
                      </c:pt>
                      <c:pt idx="978">
                        <c:v>23.461100999964401</c:v>
                      </c:pt>
                      <c:pt idx="979">
                        <c:v>23.477679000003263</c:v>
                      </c:pt>
                      <c:pt idx="980">
                        <c:v>23.494784999988042</c:v>
                      </c:pt>
                      <c:pt idx="981">
                        <c:v>23.514047999982722</c:v>
                      </c:pt>
                      <c:pt idx="982">
                        <c:v>23.524028999963775</c:v>
                      </c:pt>
                      <c:pt idx="983">
                        <c:v>23.558399999979883</c:v>
                      </c:pt>
                      <c:pt idx="984">
                        <c:v>23.571070999954827</c:v>
                      </c:pt>
                      <c:pt idx="985">
                        <c:v>23.598748999997042</c:v>
                      </c:pt>
                      <c:pt idx="986">
                        <c:v>23.621198000037111</c:v>
                      </c:pt>
                      <c:pt idx="987">
                        <c:v>23.639794999966398</c:v>
                      </c:pt>
                      <c:pt idx="988">
                        <c:v>23.655273000011221</c:v>
                      </c:pt>
                      <c:pt idx="989">
                        <c:v>23.676652000052854</c:v>
                      </c:pt>
                      <c:pt idx="990">
                        <c:v>23.697388999979012</c:v>
                      </c:pt>
                      <c:pt idx="991">
                        <c:v>23.719962000031956</c:v>
                      </c:pt>
                      <c:pt idx="992">
                        <c:v>23.74033399997279</c:v>
                      </c:pt>
                      <c:pt idx="993">
                        <c:v>23.760005000047386</c:v>
                      </c:pt>
                      <c:pt idx="994">
                        <c:v>23.781294999993406</c:v>
                      </c:pt>
                      <c:pt idx="995">
                        <c:v>23.796928999945521</c:v>
                      </c:pt>
                      <c:pt idx="996">
                        <c:v>23.8185260000173</c:v>
                      </c:pt>
                      <c:pt idx="997">
                        <c:v>23.837350000045262</c:v>
                      </c:pt>
                      <c:pt idx="998">
                        <c:v>23.859599999967031</c:v>
                      </c:pt>
                      <c:pt idx="999">
                        <c:v>23.873235999955796</c:v>
                      </c:pt>
                      <c:pt idx="1000">
                        <c:v>23.898435999988578</c:v>
                      </c:pt>
                      <c:pt idx="1001">
                        <c:v>23.919511000043713</c:v>
                      </c:pt>
                      <c:pt idx="1002">
                        <c:v>23.939341000048444</c:v>
                      </c:pt>
                      <c:pt idx="1003">
                        <c:v>23.957135000033304</c:v>
                      </c:pt>
                      <c:pt idx="1004">
                        <c:v>23.97776200005319</c:v>
                      </c:pt>
                      <c:pt idx="1005">
                        <c:v>23.99878699996043</c:v>
                      </c:pt>
                      <c:pt idx="1006">
                        <c:v>24.018016000045463</c:v>
                      </c:pt>
                      <c:pt idx="1007">
                        <c:v>24.037609999999404</c:v>
                      </c:pt>
                      <c:pt idx="1008">
                        <c:v>24.053442999953404</c:v>
                      </c:pt>
                      <c:pt idx="1009">
                        <c:v>24.078549999976531</c:v>
                      </c:pt>
                      <c:pt idx="1010">
                        <c:v>24.09851499996148</c:v>
                      </c:pt>
                      <c:pt idx="1011">
                        <c:v>24.119320999947377</c:v>
                      </c:pt>
                      <c:pt idx="1012">
                        <c:v>24.128544999985024</c:v>
                      </c:pt>
                      <c:pt idx="1013">
                        <c:v>24.159022000036202</c:v>
                      </c:pt>
                      <c:pt idx="1014">
                        <c:v>24.18057399999816</c:v>
                      </c:pt>
                      <c:pt idx="1015">
                        <c:v>24.201141000026837</c:v>
                      </c:pt>
                      <c:pt idx="1016">
                        <c:v>24.220439000055194</c:v>
                      </c:pt>
                      <c:pt idx="1017">
                        <c:v>24.23891299997922</c:v>
                      </c:pt>
                      <c:pt idx="1018">
                        <c:v>24.254562000045553</c:v>
                      </c:pt>
                      <c:pt idx="1019">
                        <c:v>24.279747999971732</c:v>
                      </c:pt>
                      <c:pt idx="1020">
                        <c:v>24.299044999992475</c:v>
                      </c:pt>
                      <c:pt idx="1021">
                        <c:v>24.320054000010714</c:v>
                      </c:pt>
                      <c:pt idx="1022">
                        <c:v>24.340627999976277</c:v>
                      </c:pt>
                      <c:pt idx="1023">
                        <c:v>24.36161100002937</c:v>
                      </c:pt>
                      <c:pt idx="1024">
                        <c:v>24.38167000003159</c:v>
                      </c:pt>
                      <c:pt idx="1025">
                        <c:v>24.395274000009522</c:v>
                      </c:pt>
                      <c:pt idx="1026">
                        <c:v>24.416249000001699</c:v>
                      </c:pt>
                      <c:pt idx="1027">
                        <c:v>24.436786000034772</c:v>
                      </c:pt>
                      <c:pt idx="1028">
                        <c:v>24.460349999950267</c:v>
                      </c:pt>
                      <c:pt idx="1029">
                        <c:v>24.481169000035152</c:v>
                      </c:pt>
                      <c:pt idx="1030">
                        <c:v>24.498374999966472</c:v>
                      </c:pt>
                      <c:pt idx="1031">
                        <c:v>24.515399000025354</c:v>
                      </c:pt>
                      <c:pt idx="1032">
                        <c:v>24.536852000048384</c:v>
                      </c:pt>
                      <c:pt idx="1033">
                        <c:v>24.559096000040881</c:v>
                      </c:pt>
                      <c:pt idx="1034">
                        <c:v>24.580848000012338</c:v>
                      </c:pt>
                      <c:pt idx="1035">
                        <c:v>24.59741699998267</c:v>
                      </c:pt>
                      <c:pt idx="1036">
                        <c:v>24.61650899995584</c:v>
                      </c:pt>
                      <c:pt idx="1037">
                        <c:v>24.640440999995917</c:v>
                      </c:pt>
                      <c:pt idx="1038">
                        <c:v>24.657232000026852</c:v>
                      </c:pt>
                      <c:pt idx="1039">
                        <c:v>24.678910000016913</c:v>
                      </c:pt>
                      <c:pt idx="1040">
                        <c:v>24.699159999960102</c:v>
                      </c:pt>
                      <c:pt idx="1041">
                        <c:v>24.719838000019081</c:v>
                      </c:pt>
                      <c:pt idx="1042">
                        <c:v>24.731899000005797</c:v>
                      </c:pt>
                      <c:pt idx="1043">
                        <c:v>24.757472999976017</c:v>
                      </c:pt>
                      <c:pt idx="1044">
                        <c:v>24.773432999965735</c:v>
                      </c:pt>
                      <c:pt idx="1045">
                        <c:v>24.792139000026509</c:v>
                      </c:pt>
                      <c:pt idx="1046">
                        <c:v>24.820835000020452</c:v>
                      </c:pt>
                      <c:pt idx="1047">
                        <c:v>24.838818000047468</c:v>
                      </c:pt>
                      <c:pt idx="1048">
                        <c:v>24.858812000020407</c:v>
                      </c:pt>
                      <c:pt idx="1049">
                        <c:v>24.877723000012338</c:v>
                      </c:pt>
                      <c:pt idx="1050">
                        <c:v>24.897395999985747</c:v>
                      </c:pt>
                      <c:pt idx="1051">
                        <c:v>24.917826000018977</c:v>
                      </c:pt>
                      <c:pt idx="1052">
                        <c:v>24.937768999952823</c:v>
                      </c:pt>
                      <c:pt idx="1053">
                        <c:v>24.958321999991313</c:v>
                      </c:pt>
                      <c:pt idx="1054">
                        <c:v>24.980337999993935</c:v>
                      </c:pt>
                      <c:pt idx="1055">
                        <c:v>24.998389999964274</c:v>
                      </c:pt>
                      <c:pt idx="1056">
                        <c:v>25.019504999974743</c:v>
                      </c:pt>
                      <c:pt idx="1057">
                        <c:v>25.03827200003434</c:v>
                      </c:pt>
                      <c:pt idx="1058">
                        <c:v>25.059668999980204</c:v>
                      </c:pt>
                      <c:pt idx="1059">
                        <c:v>25.064132999978028</c:v>
                      </c:pt>
                      <c:pt idx="1060">
                        <c:v>25.102131000021473</c:v>
                      </c:pt>
                      <c:pt idx="1061">
                        <c:v>25.116849999991246</c:v>
                      </c:pt>
                      <c:pt idx="1062">
                        <c:v>25.138741999980994</c:v>
                      </c:pt>
                      <c:pt idx="1063">
                        <c:v>25.159908000030555</c:v>
                      </c:pt>
                      <c:pt idx="1064">
                        <c:v>25.179670999990776</c:v>
                      </c:pt>
                      <c:pt idx="1065">
                        <c:v>25.199343999964185</c:v>
                      </c:pt>
                      <c:pt idx="1066">
                        <c:v>25.214797000051476</c:v>
                      </c:pt>
                      <c:pt idx="1067">
                        <c:v>25.235064000007696</c:v>
                      </c:pt>
                      <c:pt idx="1068">
                        <c:v>25.26001600001473</c:v>
                      </c:pt>
                      <c:pt idx="1069">
                        <c:v>25.278132000006735</c:v>
                      </c:pt>
                      <c:pt idx="1070">
                        <c:v>25.300953999976628</c:v>
                      </c:pt>
                      <c:pt idx="1071">
                        <c:v>25.317077000043355</c:v>
                      </c:pt>
                      <c:pt idx="1072">
                        <c:v>25.335580999962986</c:v>
                      </c:pt>
                      <c:pt idx="1073">
                        <c:v>25.35561400000006</c:v>
                      </c:pt>
                      <c:pt idx="1074">
                        <c:v>25.380937000038102</c:v>
                      </c:pt>
                      <c:pt idx="1075">
                        <c:v>25.400464999955148</c:v>
                      </c:pt>
                      <c:pt idx="1076">
                        <c:v>25.418337999959476</c:v>
                      </c:pt>
                      <c:pt idx="1077">
                        <c:v>25.436929999967106</c:v>
                      </c:pt>
                      <c:pt idx="1078">
                        <c:v>25.460253000026569</c:v>
                      </c:pt>
                      <c:pt idx="1079">
                        <c:v>25.47241699998267</c:v>
                      </c:pt>
                      <c:pt idx="1080">
                        <c:v>25.496810000040568</c:v>
                      </c:pt>
                      <c:pt idx="1081">
                        <c:v>25.517419000039808</c:v>
                      </c:pt>
                      <c:pt idx="1082">
                        <c:v>25.538349000038579</c:v>
                      </c:pt>
                      <c:pt idx="1083">
                        <c:v>25.556418000021949</c:v>
                      </c:pt>
                      <c:pt idx="1084">
                        <c:v>25.577581000048667</c:v>
                      </c:pt>
                      <c:pt idx="1085">
                        <c:v>25.596664999960922</c:v>
                      </c:pt>
                      <c:pt idx="1086">
                        <c:v>25.620589999947697</c:v>
                      </c:pt>
                      <c:pt idx="1087">
                        <c:v>25.637141000013798</c:v>
                      </c:pt>
                      <c:pt idx="1088">
                        <c:v>25.658338999957778</c:v>
                      </c:pt>
                      <c:pt idx="1089">
                        <c:v>25.677109000040218</c:v>
                      </c:pt>
                      <c:pt idx="1090">
                        <c:v>25.697991000022739</c:v>
                      </c:pt>
                      <c:pt idx="1091">
                        <c:v>25.712443000054918</c:v>
                      </c:pt>
                      <c:pt idx="1092">
                        <c:v>25.738242999999784</c:v>
                      </c:pt>
                      <c:pt idx="1093">
                        <c:v>25.758073000004515</c:v>
                      </c:pt>
                      <c:pt idx="1094">
                        <c:v>25.779014999978244</c:v>
                      </c:pt>
                      <c:pt idx="1095">
                        <c:v>25.797659000032581</c:v>
                      </c:pt>
                      <c:pt idx="1096">
                        <c:v>25.817883000010625</c:v>
                      </c:pt>
                      <c:pt idx="1097">
                        <c:v>25.841036000056192</c:v>
                      </c:pt>
                      <c:pt idx="1098">
                        <c:v>25.858271999983117</c:v>
                      </c:pt>
                      <c:pt idx="1099">
                        <c:v>25.878683999995701</c:v>
                      </c:pt>
                      <c:pt idx="1100">
                        <c:v>25.900817999965511</c:v>
                      </c:pt>
                      <c:pt idx="1101">
                        <c:v>25.919871999998577</c:v>
                      </c:pt>
                      <c:pt idx="1102">
                        <c:v>25.940854000044055</c:v>
                      </c:pt>
                      <c:pt idx="1103">
                        <c:v>25.960637000040151</c:v>
                      </c:pt>
                      <c:pt idx="1104">
                        <c:v>25.98093499999959</c:v>
                      </c:pt>
                      <c:pt idx="1105">
                        <c:v>25.998953000060283</c:v>
                      </c:pt>
                      <c:pt idx="1106">
                        <c:v>26.019773000036366</c:v>
                      </c:pt>
                      <c:pt idx="1107">
                        <c:v>26.029207000043243</c:v>
                      </c:pt>
                      <c:pt idx="1108">
                        <c:v>26.060453000012785</c:v>
                      </c:pt>
                      <c:pt idx="1109">
                        <c:v>26.080721999984235</c:v>
                      </c:pt>
                      <c:pt idx="1110">
                        <c:v>26.100028999964707</c:v>
                      </c:pt>
                      <c:pt idx="1111">
                        <c:v>26.120580999995582</c:v>
                      </c:pt>
                      <c:pt idx="1112">
                        <c:v>26.134785000002012</c:v>
                      </c:pt>
                      <c:pt idx="1113">
                        <c:v>26.157389000058174</c:v>
                      </c:pt>
                      <c:pt idx="1114">
                        <c:v>26.175535000045784</c:v>
                      </c:pt>
                      <c:pt idx="1115">
                        <c:v>26.19684300001245</c:v>
                      </c:pt>
                      <c:pt idx="1116">
                        <c:v>26.220937000005506</c:v>
                      </c:pt>
                      <c:pt idx="1117">
                        <c:v>26.240861000027508</c:v>
                      </c:pt>
                      <c:pt idx="1118">
                        <c:v>26.257728000055067</c:v>
                      </c:pt>
                      <c:pt idx="1119">
                        <c:v>0</c:v>
                      </c:pt>
                      <c:pt idx="112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Calculation!$L$2:$L$1122</c15:sqref>
                        </c15:formulaRef>
                      </c:ext>
                    </c:extLst>
                    <c:numCache>
                      <c:formatCode>General</c:formatCode>
                      <c:ptCount val="1121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0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</c:v>
                      </c:pt>
                      <c:pt idx="892">
                        <c:v>0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0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64B2-4C3D-AB75-284584941F07}"/>
                  </c:ext>
                </c:extLst>
              </c15:ser>
            </c15:filteredScatterSeries>
          </c:ext>
        </c:extLst>
      </c:scatterChart>
      <c:valAx>
        <c:axId val="546636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6636704"/>
        <c:crosses val="autoZero"/>
        <c:crossBetween val="midCat"/>
      </c:valAx>
      <c:valAx>
        <c:axId val="546636704"/>
        <c:scaling>
          <c:orientation val="minMax"/>
          <c:max val="0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46636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Reconstruction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'Flight Input'!$AE$1</c:f>
              <c:strCache>
                <c:ptCount val="1"/>
                <c:pt idx="0">
                  <c:v>Height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'Flight Input'!$T$2:$T$1122</c:f>
              <c:numCache>
                <c:formatCode>General</c:formatCode>
                <c:ptCount val="1121"/>
                <c:pt idx="0">
                  <c:v>0</c:v>
                </c:pt>
                <c:pt idx="1">
                  <c:v>1.9563999958336353E-2</c:v>
                </c:pt>
                <c:pt idx="2">
                  <c:v>3.6159000010229647E-2</c:v>
                </c:pt>
                <c:pt idx="3">
                  <c:v>5.6963999988511205E-2</c:v>
                </c:pt>
                <c:pt idx="4">
                  <c:v>8.1719000008888543E-2</c:v>
                </c:pt>
                <c:pt idx="5">
                  <c:v>9.5315000042319298E-2</c:v>
                </c:pt>
                <c:pt idx="6">
                  <c:v>0.11652799998410046</c:v>
                </c:pt>
                <c:pt idx="7">
                  <c:v>0.13519900001119822</c:v>
                </c:pt>
                <c:pt idx="8">
                  <c:v>0.16087699995841831</c:v>
                </c:pt>
                <c:pt idx="9">
                  <c:v>0.18141700001433492</c:v>
                </c:pt>
                <c:pt idx="10">
                  <c:v>0.20019400003366172</c:v>
                </c:pt>
                <c:pt idx="11">
                  <c:v>0.21545300004072487</c:v>
                </c:pt>
                <c:pt idx="12">
                  <c:v>0.23079199995845556</c:v>
                </c:pt>
                <c:pt idx="13">
                  <c:v>0.2609230000525713</c:v>
                </c:pt>
                <c:pt idx="14">
                  <c:v>0.27603299997281283</c:v>
                </c:pt>
                <c:pt idx="15">
                  <c:v>0.3010329999960959</c:v>
                </c:pt>
                <c:pt idx="16">
                  <c:v>0.31972799997311085</c:v>
                </c:pt>
                <c:pt idx="17">
                  <c:v>0.33597799995914102</c:v>
                </c:pt>
                <c:pt idx="18">
                  <c:v>0.35759000002872199</c:v>
                </c:pt>
                <c:pt idx="19">
                  <c:v>0.37765299994498491</c:v>
                </c:pt>
                <c:pt idx="20">
                  <c:v>0.39710800000466406</c:v>
                </c:pt>
                <c:pt idx="21">
                  <c:v>0.41665599995758384</c:v>
                </c:pt>
                <c:pt idx="22">
                  <c:v>0.43804300006013364</c:v>
                </c:pt>
                <c:pt idx="23">
                  <c:v>0.45675699994899333</c:v>
                </c:pt>
                <c:pt idx="24">
                  <c:v>0.47970499994698912</c:v>
                </c:pt>
                <c:pt idx="25">
                  <c:v>0.49705999996513128</c:v>
                </c:pt>
                <c:pt idx="26">
                  <c:v>0.51856400002725422</c:v>
                </c:pt>
                <c:pt idx="27">
                  <c:v>0.54057900002226233</c:v>
                </c:pt>
                <c:pt idx="28">
                  <c:v>0.55734399997163564</c:v>
                </c:pt>
                <c:pt idx="29">
                  <c:v>0.57929699996020645</c:v>
                </c:pt>
                <c:pt idx="30">
                  <c:v>0.59977099997922778</c:v>
                </c:pt>
                <c:pt idx="31">
                  <c:v>0.61553199996706098</c:v>
                </c:pt>
                <c:pt idx="32">
                  <c:v>0.63737200002651662</c:v>
                </c:pt>
                <c:pt idx="33">
                  <c:v>0.65854900004342198</c:v>
                </c:pt>
                <c:pt idx="34">
                  <c:v>0.66760799998883158</c:v>
                </c:pt>
                <c:pt idx="35">
                  <c:v>0.70031900005415082</c:v>
                </c:pt>
                <c:pt idx="36">
                  <c:v>0.71870199998375028</c:v>
                </c:pt>
                <c:pt idx="37">
                  <c:v>0.73884600005112588</c:v>
                </c:pt>
                <c:pt idx="38">
                  <c:v>0.75902100000530481</c:v>
                </c:pt>
                <c:pt idx="39">
                  <c:v>0.77910100005101413</c:v>
                </c:pt>
                <c:pt idx="40">
                  <c:v>0.79993099998682737</c:v>
                </c:pt>
                <c:pt idx="41">
                  <c:v>0.81429600005503744</c:v>
                </c:pt>
                <c:pt idx="42">
                  <c:v>0.83908199996221811</c:v>
                </c:pt>
                <c:pt idx="43">
                  <c:v>0.85952599998563528</c:v>
                </c:pt>
                <c:pt idx="44">
                  <c:v>0.87445000000298023</c:v>
                </c:pt>
                <c:pt idx="45">
                  <c:v>0.89508699998259544</c:v>
                </c:pt>
                <c:pt idx="46">
                  <c:v>0.91429800004698336</c:v>
                </c:pt>
                <c:pt idx="47">
                  <c:v>0.94034800003282726</c:v>
                </c:pt>
                <c:pt idx="48">
                  <c:v>0.95808699994813651</c:v>
                </c:pt>
                <c:pt idx="49">
                  <c:v>0.97596299997530878</c:v>
                </c:pt>
                <c:pt idx="50">
                  <c:v>1.0003639999777079</c:v>
                </c:pt>
                <c:pt idx="51">
                  <c:v>1.0176780000329018</c:v>
                </c:pt>
                <c:pt idx="52">
                  <c:v>1.0400709999958053</c:v>
                </c:pt>
                <c:pt idx="53">
                  <c:v>1.059497999958694</c:v>
                </c:pt>
                <c:pt idx="54">
                  <c:v>1.0803300000261515</c:v>
                </c:pt>
                <c:pt idx="55">
                  <c:v>1.0980759999947622</c:v>
                </c:pt>
                <c:pt idx="56">
                  <c:v>1.1205570000456646</c:v>
                </c:pt>
                <c:pt idx="57">
                  <c:v>1.1408250000094995</c:v>
                </c:pt>
                <c:pt idx="58">
                  <c:v>1.1609559999778867</c:v>
                </c:pt>
                <c:pt idx="59">
                  <c:v>1.1773840000387281</c:v>
                </c:pt>
                <c:pt idx="60">
                  <c:v>1.200942000024952</c:v>
                </c:pt>
                <c:pt idx="61">
                  <c:v>1.2181420000270009</c:v>
                </c:pt>
                <c:pt idx="62">
                  <c:v>1.2382610000204295</c:v>
                </c:pt>
                <c:pt idx="63">
                  <c:v>1.2563780000200495</c:v>
                </c:pt>
                <c:pt idx="64">
                  <c:v>1.2730310000479221</c:v>
                </c:pt>
                <c:pt idx="65">
                  <c:v>1.3016999999526888</c:v>
                </c:pt>
                <c:pt idx="66">
                  <c:v>1.3172239999985322</c:v>
                </c:pt>
                <c:pt idx="67">
                  <c:v>1.3370959999738261</c:v>
                </c:pt>
                <c:pt idx="68">
                  <c:v>1.3570749999489635</c:v>
                </c:pt>
                <c:pt idx="69">
                  <c:v>1.3771339999511838</c:v>
                </c:pt>
                <c:pt idx="70">
                  <c:v>1.3982049999758601</c:v>
                </c:pt>
                <c:pt idx="71">
                  <c:v>1.4208349999971688</c:v>
                </c:pt>
                <c:pt idx="72">
                  <c:v>1.4375699999509379</c:v>
                </c:pt>
                <c:pt idx="73">
                  <c:v>1.4597910000011325</c:v>
                </c:pt>
                <c:pt idx="74">
                  <c:v>1.4777110000140965</c:v>
                </c:pt>
                <c:pt idx="75">
                  <c:v>1.49759299994912</c:v>
                </c:pt>
                <c:pt idx="76">
                  <c:v>1.5128290000138804</c:v>
                </c:pt>
                <c:pt idx="77">
                  <c:v>1.5384360000025481</c:v>
                </c:pt>
                <c:pt idx="78">
                  <c:v>1.5585229999851435</c:v>
                </c:pt>
                <c:pt idx="79">
                  <c:v>1.5794140000361949</c:v>
                </c:pt>
                <c:pt idx="80">
                  <c:v>1.5950850000372157</c:v>
                </c:pt>
                <c:pt idx="81">
                  <c:v>1.6198589999694377</c:v>
                </c:pt>
                <c:pt idx="82">
                  <c:v>1.6334839999908581</c:v>
                </c:pt>
                <c:pt idx="83">
                  <c:v>1.6539790000533685</c:v>
                </c:pt>
                <c:pt idx="84">
                  <c:v>1.6791039999807253</c:v>
                </c:pt>
                <c:pt idx="85">
                  <c:v>1.6941850000293925</c:v>
                </c:pt>
                <c:pt idx="86">
                  <c:v>1.7199150000233203</c:v>
                </c:pt>
                <c:pt idx="87">
                  <c:v>1.7348090000450611</c:v>
                </c:pt>
                <c:pt idx="88">
                  <c:v>1.7599459999473765</c:v>
                </c:pt>
                <c:pt idx="89">
                  <c:v>1.7692289999686182</c:v>
                </c:pt>
                <c:pt idx="90">
                  <c:v>1.8008499999996275</c:v>
                </c:pt>
                <c:pt idx="91">
                  <c:v>1.8199289999902248</c:v>
                </c:pt>
                <c:pt idx="92">
                  <c:v>1.8306630000006407</c:v>
                </c:pt>
                <c:pt idx="93">
                  <c:v>1.8550660000182688</c:v>
                </c:pt>
                <c:pt idx="94">
                  <c:v>1.8752830000594258</c:v>
                </c:pt>
                <c:pt idx="95">
                  <c:v>1.895213000010699</c:v>
                </c:pt>
                <c:pt idx="96">
                  <c:v>1.9197870000498369</c:v>
                </c:pt>
                <c:pt idx="97">
                  <c:v>1.9353180000325665</c:v>
                </c:pt>
                <c:pt idx="98">
                  <c:v>1.9613520000129938</c:v>
                </c:pt>
                <c:pt idx="99">
                  <c:v>1.9765840000472963</c:v>
                </c:pt>
                <c:pt idx="100">
                  <c:v>1.9987800000235438</c:v>
                </c:pt>
                <c:pt idx="101">
                  <c:v>2.0215359999565408</c:v>
                </c:pt>
                <c:pt idx="102">
                  <c:v>2.0409470000304282</c:v>
                </c:pt>
                <c:pt idx="103">
                  <c:v>2.0606449999613687</c:v>
                </c:pt>
                <c:pt idx="104">
                  <c:v>2.0784840000560507</c:v>
                </c:pt>
                <c:pt idx="105">
                  <c:v>2.0982830000575632</c:v>
                </c:pt>
                <c:pt idx="106">
                  <c:v>2.1169859999790788</c:v>
                </c:pt>
                <c:pt idx="107">
                  <c:v>2.1398549999576062</c:v>
                </c:pt>
                <c:pt idx="108">
                  <c:v>2.1563150000292808</c:v>
                </c:pt>
                <c:pt idx="109">
                  <c:v>2.1768330000340939</c:v>
                </c:pt>
                <c:pt idx="110">
                  <c:v>2.1938620000146329</c:v>
                </c:pt>
                <c:pt idx="111">
                  <c:v>2.217049999977462</c:v>
                </c:pt>
                <c:pt idx="112">
                  <c:v>2.2374840000411496</c:v>
                </c:pt>
                <c:pt idx="113">
                  <c:v>2.2536959999706596</c:v>
                </c:pt>
                <c:pt idx="114">
                  <c:v>2.2817140000406653</c:v>
                </c:pt>
                <c:pt idx="115">
                  <c:v>2.2981060000602156</c:v>
                </c:pt>
                <c:pt idx="116">
                  <c:v>2.3176270000403747</c:v>
                </c:pt>
                <c:pt idx="117">
                  <c:v>2.3403809999581426</c:v>
                </c:pt>
                <c:pt idx="118">
                  <c:v>2.3574260000605136</c:v>
                </c:pt>
                <c:pt idx="119">
                  <c:v>2.3779189999913797</c:v>
                </c:pt>
                <c:pt idx="120">
                  <c:v>2.3985589999938384</c:v>
                </c:pt>
                <c:pt idx="121">
                  <c:v>2.4186729999491945</c:v>
                </c:pt>
                <c:pt idx="122">
                  <c:v>2.4433170000556856</c:v>
                </c:pt>
                <c:pt idx="123">
                  <c:v>2.4601069999625906</c:v>
                </c:pt>
                <c:pt idx="124">
                  <c:v>2.4782869999762625</c:v>
                </c:pt>
                <c:pt idx="125">
                  <c:v>2.499824000056833</c:v>
                </c:pt>
                <c:pt idx="126">
                  <c:v>2.5134049999760464</c:v>
                </c:pt>
                <c:pt idx="127">
                  <c:v>2.5388850000454113</c:v>
                </c:pt>
                <c:pt idx="128">
                  <c:v>2.554041999974288</c:v>
                </c:pt>
                <c:pt idx="129">
                  <c:v>2.5800919999601319</c:v>
                </c:pt>
                <c:pt idx="130">
                  <c:v>2.6000139999669045</c:v>
                </c:pt>
                <c:pt idx="131">
                  <c:v>2.6149969999678433</c:v>
                </c:pt>
                <c:pt idx="132">
                  <c:v>2.6399939999682829</c:v>
                </c:pt>
                <c:pt idx="133">
                  <c:v>2.6505810000235215</c:v>
                </c:pt>
                <c:pt idx="134">
                  <c:v>2.6801719999639317</c:v>
                </c:pt>
                <c:pt idx="135">
                  <c:v>2.6892350000562146</c:v>
                </c:pt>
                <c:pt idx="136">
                  <c:v>2.7199760000221431</c:v>
                </c:pt>
                <c:pt idx="137">
                  <c:v>2.7399689999874681</c:v>
                </c:pt>
                <c:pt idx="138">
                  <c:v>2.7497059999732301</c:v>
                </c:pt>
                <c:pt idx="139">
                  <c:v>2.7756199999712408</c:v>
                </c:pt>
                <c:pt idx="140">
                  <c:v>2.7916589999804273</c:v>
                </c:pt>
                <c:pt idx="141">
                  <c:v>2.8166660000570118</c:v>
                </c:pt>
                <c:pt idx="142">
                  <c:v>2.8356640000129119</c:v>
                </c:pt>
                <c:pt idx="143">
                  <c:v>2.8554289999883622</c:v>
                </c:pt>
                <c:pt idx="144">
                  <c:v>2.8780519999563694</c:v>
                </c:pt>
                <c:pt idx="145">
                  <c:v>2.8957399999490008</c:v>
                </c:pt>
                <c:pt idx="146">
                  <c:v>2.9175410000607371</c:v>
                </c:pt>
                <c:pt idx="147">
                  <c:v>2.9359229999827221</c:v>
                </c:pt>
                <c:pt idx="148">
                  <c:v>2.9560419999761507</c:v>
                </c:pt>
                <c:pt idx="149">
                  <c:v>2.9769930000184104</c:v>
                </c:pt>
                <c:pt idx="150">
                  <c:v>2.9972680000355467</c:v>
                </c:pt>
                <c:pt idx="151">
                  <c:v>3.0124549999600276</c:v>
                </c:pt>
                <c:pt idx="152">
                  <c:v>3.0366609999909997</c:v>
                </c:pt>
                <c:pt idx="153">
                  <c:v>3.0607030000537634</c:v>
                </c:pt>
                <c:pt idx="154">
                  <c:v>3.081607999978587</c:v>
                </c:pt>
                <c:pt idx="155">
                  <c:v>3.096817999961786</c:v>
                </c:pt>
                <c:pt idx="156">
                  <c:v>3.1123780000489205</c:v>
                </c:pt>
                <c:pt idx="157">
                  <c:v>3.1377489999867976</c:v>
                </c:pt>
                <c:pt idx="158">
                  <c:v>3.1620119999861345</c:v>
                </c:pt>
                <c:pt idx="159">
                  <c:v>3.1787160000531003</c:v>
                </c:pt>
                <c:pt idx="160">
                  <c:v>3.1976929999655113</c:v>
                </c:pt>
                <c:pt idx="161">
                  <c:v>3.217534999945201</c:v>
                </c:pt>
                <c:pt idx="162">
                  <c:v>3.2402080000611022</c:v>
                </c:pt>
                <c:pt idx="163">
                  <c:v>3.2590730000520125</c:v>
                </c:pt>
                <c:pt idx="164">
                  <c:v>3.2737450000131503</c:v>
                </c:pt>
                <c:pt idx="165">
                  <c:v>3.298462999984622</c:v>
                </c:pt>
                <c:pt idx="166">
                  <c:v>3.3203539999667555</c:v>
                </c:pt>
                <c:pt idx="167">
                  <c:v>3.3330629999982193</c:v>
                </c:pt>
                <c:pt idx="168">
                  <c:v>3.3590489999623969</c:v>
                </c:pt>
                <c:pt idx="169">
                  <c:v>3.3684509999584407</c:v>
                </c:pt>
                <c:pt idx="170">
                  <c:v>3.3989389999769628</c:v>
                </c:pt>
                <c:pt idx="171">
                  <c:v>3.4189079999923706</c:v>
                </c:pt>
                <c:pt idx="172">
                  <c:v>3.4370099999941885</c:v>
                </c:pt>
                <c:pt idx="173">
                  <c:v>3.4592669999692589</c:v>
                </c:pt>
                <c:pt idx="174">
                  <c:v>3.4738849999848753</c:v>
                </c:pt>
                <c:pt idx="175">
                  <c:v>3.4990659999893978</c:v>
                </c:pt>
                <c:pt idx="176">
                  <c:v>3.5199540000176057</c:v>
                </c:pt>
                <c:pt idx="177">
                  <c:v>3.5358130000531673</c:v>
                </c:pt>
                <c:pt idx="178">
                  <c:v>3.560689999954775</c:v>
                </c:pt>
                <c:pt idx="179">
                  <c:v>3.579937000060454</c:v>
                </c:pt>
                <c:pt idx="180">
                  <c:v>3.5947300000116229</c:v>
                </c:pt>
                <c:pt idx="181">
                  <c:v>3.6156620000256225</c:v>
                </c:pt>
                <c:pt idx="182">
                  <c:v>3.6407449999824166</c:v>
                </c:pt>
                <c:pt idx="183">
                  <c:v>3.6617049999767914</c:v>
                </c:pt>
                <c:pt idx="184">
                  <c:v>3.6759389999788254</c:v>
                </c:pt>
                <c:pt idx="185">
                  <c:v>3.7003740000072867</c:v>
                </c:pt>
                <c:pt idx="186">
                  <c:v>3.7108030000235885</c:v>
                </c:pt>
                <c:pt idx="187">
                  <c:v>3.7396650000009686</c:v>
                </c:pt>
                <c:pt idx="188">
                  <c:v>3.7608539999928325</c:v>
                </c:pt>
                <c:pt idx="189">
                  <c:v>3.7809330000309274</c:v>
                </c:pt>
                <c:pt idx="190">
                  <c:v>3.7928100000135601</c:v>
                </c:pt>
                <c:pt idx="191">
                  <c:v>3.816380999982357</c:v>
                </c:pt>
                <c:pt idx="192">
                  <c:v>3.8316750000230968</c:v>
                </c:pt>
                <c:pt idx="193">
                  <c:v>3.8584699999773875</c:v>
                </c:pt>
                <c:pt idx="194">
                  <c:v>3.8765310000162572</c:v>
                </c:pt>
                <c:pt idx="195">
                  <c:v>3.9011620000237599</c:v>
                </c:pt>
                <c:pt idx="196">
                  <c:v>3.9168259999714792</c:v>
                </c:pt>
                <c:pt idx="197">
                  <c:v>3.9338310000021011</c:v>
                </c:pt>
                <c:pt idx="198">
                  <c:v>3.9567779999924824</c:v>
                </c:pt>
                <c:pt idx="199">
                  <c:v>3.9779159999452531</c:v>
                </c:pt>
                <c:pt idx="200">
                  <c:v>3.9979149999562651</c:v>
                </c:pt>
                <c:pt idx="201">
                  <c:v>4.0167750000255182</c:v>
                </c:pt>
                <c:pt idx="202">
                  <c:v>4.0324310000287369</c:v>
                </c:pt>
                <c:pt idx="203">
                  <c:v>4.0609699999913573</c:v>
                </c:pt>
                <c:pt idx="204">
                  <c:v>4.0788310000207275</c:v>
                </c:pt>
                <c:pt idx="205">
                  <c:v>4.0982830000575632</c:v>
                </c:pt>
                <c:pt idx="206">
                  <c:v>4.117435000021942</c:v>
                </c:pt>
                <c:pt idx="207">
                  <c:v>4.1376389999641106</c:v>
                </c:pt>
                <c:pt idx="208">
                  <c:v>4.1609389999648556</c:v>
                </c:pt>
                <c:pt idx="209">
                  <c:v>4.1806189999915659</c:v>
                </c:pt>
                <c:pt idx="210">
                  <c:v>4.1918849999783561</c:v>
                </c:pt>
                <c:pt idx="211">
                  <c:v>4.2195150000043213</c:v>
                </c:pt>
                <c:pt idx="212">
                  <c:v>4.2387109999544919</c:v>
                </c:pt>
                <c:pt idx="213">
                  <c:v>4.2538530000019819</c:v>
                </c:pt>
                <c:pt idx="214">
                  <c:v>4.2799090000335127</c:v>
                </c:pt>
                <c:pt idx="215">
                  <c:v>4.3002130000386387</c:v>
                </c:pt>
                <c:pt idx="216">
                  <c:v>4.3188670000527054</c:v>
                </c:pt>
                <c:pt idx="217">
                  <c:v>4.3393990000477061</c:v>
                </c:pt>
                <c:pt idx="218">
                  <c:v>4.3597229999722913</c:v>
                </c:pt>
                <c:pt idx="219">
                  <c:v>4.3796350000193343</c:v>
                </c:pt>
                <c:pt idx="220">
                  <c:v>4.4017689999891445</c:v>
                </c:pt>
                <c:pt idx="221">
                  <c:v>4.4201459999894723</c:v>
                </c:pt>
                <c:pt idx="222">
                  <c:v>4.4409740000264719</c:v>
                </c:pt>
                <c:pt idx="223">
                  <c:v>4.4558569999644533</c:v>
                </c:pt>
                <c:pt idx="224">
                  <c:v>4.4798370000207797</c:v>
                </c:pt>
                <c:pt idx="225">
                  <c:v>4.4971849999856204</c:v>
                </c:pt>
                <c:pt idx="226">
                  <c:v>4.5149039999814704</c:v>
                </c:pt>
                <c:pt idx="227">
                  <c:v>4.5362479999894276</c:v>
                </c:pt>
                <c:pt idx="228">
                  <c:v>4.5607280000112951</c:v>
                </c:pt>
                <c:pt idx="229">
                  <c:v>4.5755409999983385</c:v>
                </c:pt>
                <c:pt idx="230">
                  <c:v>4.6004220000468194</c:v>
                </c:pt>
                <c:pt idx="231">
                  <c:v>4.6171270000049844</c:v>
                </c:pt>
                <c:pt idx="232">
                  <c:v>4.6363140000030398</c:v>
                </c:pt>
                <c:pt idx="233">
                  <c:v>4.6604839999927208</c:v>
                </c:pt>
                <c:pt idx="234">
                  <c:v>4.6805640000384301</c:v>
                </c:pt>
                <c:pt idx="235">
                  <c:v>4.6960709999548271</c:v>
                </c:pt>
                <c:pt idx="236">
                  <c:v>4.7201290000230074</c:v>
                </c:pt>
                <c:pt idx="237">
                  <c:v>4.7367689999518916</c:v>
                </c:pt>
                <c:pt idx="238">
                  <c:v>4.7583550000563264</c:v>
                </c:pt>
                <c:pt idx="239">
                  <c:v>4.7792350000236183</c:v>
                </c:pt>
                <c:pt idx="240">
                  <c:v>4.7965029999613762</c:v>
                </c:pt>
                <c:pt idx="241">
                  <c:v>4.8187799999723211</c:v>
                </c:pt>
                <c:pt idx="242">
                  <c:v>4.8381079999962822</c:v>
                </c:pt>
                <c:pt idx="243">
                  <c:v>4.860850999946706</c:v>
                </c:pt>
                <c:pt idx="244">
                  <c:v>4.8770700000459328</c:v>
                </c:pt>
                <c:pt idx="245">
                  <c:v>4.8998679999494925</c:v>
                </c:pt>
                <c:pt idx="246">
                  <c:v>4.9182550000259653</c:v>
                </c:pt>
                <c:pt idx="247">
                  <c:v>4.9375709999585524</c:v>
                </c:pt>
                <c:pt idx="248">
                  <c:v>4.9575810000533238</c:v>
                </c:pt>
                <c:pt idx="249">
                  <c:v>4.9739599999738857</c:v>
                </c:pt>
                <c:pt idx="250">
                  <c:v>4.9985830000368878</c:v>
                </c:pt>
                <c:pt idx="251">
                  <c:v>5.020498999976553</c:v>
                </c:pt>
                <c:pt idx="252">
                  <c:v>5.0387859999900684</c:v>
                </c:pt>
                <c:pt idx="253">
                  <c:v>5.0586830000393093</c:v>
                </c:pt>
                <c:pt idx="254">
                  <c:v>5.0803170000435784</c:v>
                </c:pt>
                <c:pt idx="255">
                  <c:v>5.1003529999870807</c:v>
                </c:pt>
                <c:pt idx="256">
                  <c:v>5.1097049999516457</c:v>
                </c:pt>
                <c:pt idx="257">
                  <c:v>5.1333990000421181</c:v>
                </c:pt>
                <c:pt idx="258">
                  <c:v>5.1597980000078678</c:v>
                </c:pt>
                <c:pt idx="259">
                  <c:v>5.1796839999733493</c:v>
                </c:pt>
                <c:pt idx="260">
                  <c:v>5.1941120000556111</c:v>
                </c:pt>
                <c:pt idx="261">
                  <c:v>5.2189899999648333</c:v>
                </c:pt>
                <c:pt idx="262">
                  <c:v>5.239471000037156</c:v>
                </c:pt>
                <c:pt idx="263">
                  <c:v>5.2566489999881014</c:v>
                </c:pt>
                <c:pt idx="264">
                  <c:v>5.2799009999725968</c:v>
                </c:pt>
                <c:pt idx="265">
                  <c:v>5.2993809999898076</c:v>
                </c:pt>
                <c:pt idx="266">
                  <c:v>5.3168880000011995</c:v>
                </c:pt>
                <c:pt idx="267">
                  <c:v>5.3407260000240058</c:v>
                </c:pt>
                <c:pt idx="268">
                  <c:v>5.3601849999977276</c:v>
                </c:pt>
                <c:pt idx="269">
                  <c:v>5.3801209999946877</c:v>
                </c:pt>
                <c:pt idx="270">
                  <c:v>5.3987389999674633</c:v>
                </c:pt>
                <c:pt idx="271">
                  <c:v>5.4152930000564083</c:v>
                </c:pt>
                <c:pt idx="272">
                  <c:v>5.4407460000365973</c:v>
                </c:pt>
                <c:pt idx="273">
                  <c:v>5.4509710000129417</c:v>
                </c:pt>
                <c:pt idx="274">
                  <c:v>5.4810650000581518</c:v>
                </c:pt>
                <c:pt idx="275">
                  <c:v>5.4984560000011697</c:v>
                </c:pt>
                <c:pt idx="276">
                  <c:v>5.5163669999456033</c:v>
                </c:pt>
                <c:pt idx="277">
                  <c:v>5.5392909999936819</c:v>
                </c:pt>
                <c:pt idx="278">
                  <c:v>5.5568440000060946</c:v>
                </c:pt>
                <c:pt idx="279">
                  <c:v>5.573441999964416</c:v>
                </c:pt>
                <c:pt idx="280">
                  <c:v>5.600021000020206</c:v>
                </c:pt>
                <c:pt idx="281">
                  <c:v>5.6167040000436828</c:v>
                </c:pt>
                <c:pt idx="282">
                  <c:v>5.6382679999805987</c:v>
                </c:pt>
                <c:pt idx="283">
                  <c:v>5.6593009999487549</c:v>
                </c:pt>
                <c:pt idx="284">
                  <c:v>5.6794579999987036</c:v>
                </c:pt>
                <c:pt idx="285">
                  <c:v>5.6976209999993443</c:v>
                </c:pt>
                <c:pt idx="286">
                  <c:v>5.7127790000522509</c:v>
                </c:pt>
                <c:pt idx="287">
                  <c:v>5.7399809999624267</c:v>
                </c:pt>
                <c:pt idx="288">
                  <c:v>5.7601349999895319</c:v>
                </c:pt>
                <c:pt idx="289">
                  <c:v>5.7777220000280067</c:v>
                </c:pt>
                <c:pt idx="290">
                  <c:v>5.7992360000498593</c:v>
                </c:pt>
                <c:pt idx="291">
                  <c:v>5.8124590000370517</c:v>
                </c:pt>
                <c:pt idx="292">
                  <c:v>5.8373889999929816</c:v>
                </c:pt>
                <c:pt idx="293">
                  <c:v>5.8574700000463054</c:v>
                </c:pt>
                <c:pt idx="294">
                  <c:v>5.8795029999455437</c:v>
                </c:pt>
                <c:pt idx="295">
                  <c:v>5.8999240000266582</c:v>
                </c:pt>
                <c:pt idx="296">
                  <c:v>5.9179820000426844</c:v>
                </c:pt>
                <c:pt idx="297">
                  <c:v>5.9385479999473318</c:v>
                </c:pt>
                <c:pt idx="298">
                  <c:v>5.9598919999552891</c:v>
                </c:pt>
                <c:pt idx="299">
                  <c:v>5.9781189999775961</c:v>
                </c:pt>
                <c:pt idx="300">
                  <c:v>5.9979550000280142</c:v>
                </c:pt>
                <c:pt idx="301">
                  <c:v>6.0156369999749586</c:v>
                </c:pt>
                <c:pt idx="302">
                  <c:v>6.0387750000227243</c:v>
                </c:pt>
                <c:pt idx="303">
                  <c:v>6.0593309999676421</c:v>
                </c:pt>
                <c:pt idx="304">
                  <c:v>6.0795530000468716</c:v>
                </c:pt>
                <c:pt idx="305">
                  <c:v>6.1007570000365376</c:v>
                </c:pt>
                <c:pt idx="306">
                  <c:v>6.1151890000328422</c:v>
                </c:pt>
                <c:pt idx="307">
                  <c:v>6.1361190000316128</c:v>
                </c:pt>
                <c:pt idx="308">
                  <c:v>6.1547060000011697</c:v>
                </c:pt>
                <c:pt idx="309">
                  <c:v>6.1809420000063255</c:v>
                </c:pt>
                <c:pt idx="310">
                  <c:v>6.200453000026755</c:v>
                </c:pt>
                <c:pt idx="311">
                  <c:v>6.2197689999593422</c:v>
                </c:pt>
                <c:pt idx="312">
                  <c:v>6.2349519999697804</c:v>
                </c:pt>
                <c:pt idx="313">
                  <c:v>6.2507710000500083</c:v>
                </c:pt>
                <c:pt idx="314">
                  <c:v>6.2799880000529811</c:v>
                </c:pt>
                <c:pt idx="315">
                  <c:v>6.2969730000477284</c:v>
                </c:pt>
                <c:pt idx="316">
                  <c:v>6.3155729999998584</c:v>
                </c:pt>
                <c:pt idx="317">
                  <c:v>6.3354599999729544</c:v>
                </c:pt>
                <c:pt idx="318">
                  <c:v>6.3610340000595897</c:v>
                </c:pt>
                <c:pt idx="319">
                  <c:v>6.3804719999898225</c:v>
                </c:pt>
                <c:pt idx="320">
                  <c:v>6.4010420000413433</c:v>
                </c:pt>
                <c:pt idx="321">
                  <c:v>6.42107899999246</c:v>
                </c:pt>
                <c:pt idx="322">
                  <c:v>6.4373700000578538</c:v>
                </c:pt>
                <c:pt idx="323">
                  <c:v>6.4567970000207424</c:v>
                </c:pt>
                <c:pt idx="324">
                  <c:v>6.4771559999790043</c:v>
                </c:pt>
                <c:pt idx="325">
                  <c:v>6.4933050000108778</c:v>
                </c:pt>
                <c:pt idx="326">
                  <c:v>6.5176910000154749</c:v>
                </c:pt>
                <c:pt idx="327">
                  <c:v>6.5365839999867603</c:v>
                </c:pt>
                <c:pt idx="328">
                  <c:v>6.5573830000357702</c:v>
                </c:pt>
                <c:pt idx="329">
                  <c:v>6.5778799999970943</c:v>
                </c:pt>
                <c:pt idx="330">
                  <c:v>6.5993220000527799</c:v>
                </c:pt>
                <c:pt idx="331">
                  <c:v>6.6187879999633878</c:v>
                </c:pt>
                <c:pt idx="332">
                  <c:v>6.6401580000529066</c:v>
                </c:pt>
                <c:pt idx="333">
                  <c:v>6.6578679999802262</c:v>
                </c:pt>
                <c:pt idx="334">
                  <c:v>6.679046000004746</c:v>
                </c:pt>
                <c:pt idx="335">
                  <c:v>6.6974209999898449</c:v>
                </c:pt>
                <c:pt idx="336">
                  <c:v>6.7192130000330508</c:v>
                </c:pt>
                <c:pt idx="337">
                  <c:v>6.7390809999778867</c:v>
                </c:pt>
                <c:pt idx="338">
                  <c:v>6.7588580000447109</c:v>
                </c:pt>
                <c:pt idx="339">
                  <c:v>6.7783060000510886</c:v>
                </c:pt>
                <c:pt idx="340">
                  <c:v>6.8008909999625757</c:v>
                </c:pt>
                <c:pt idx="341">
                  <c:v>6.8132469999836758</c:v>
                </c:pt>
                <c:pt idx="342">
                  <c:v>6.8337850000243634</c:v>
                </c:pt>
                <c:pt idx="343">
                  <c:v>6.8565670000389218</c:v>
                </c:pt>
                <c:pt idx="344">
                  <c:v>6.8832979999715462</c:v>
                </c:pt>
                <c:pt idx="345">
                  <c:v>6.8969959999667481</c:v>
                </c:pt>
                <c:pt idx="346">
                  <c:v>6.9180369999958202</c:v>
                </c:pt>
                <c:pt idx="347">
                  <c:v>6.9392089999746531</c:v>
                </c:pt>
                <c:pt idx="348">
                  <c:v>6.9594470000592992</c:v>
                </c:pt>
                <c:pt idx="349">
                  <c:v>6.9790430000284687</c:v>
                </c:pt>
                <c:pt idx="350">
                  <c:v>6.9976709999609739</c:v>
                </c:pt>
                <c:pt idx="351">
                  <c:v>7.0195610000519082</c:v>
                </c:pt>
                <c:pt idx="352">
                  <c:v>7.0393919999478385</c:v>
                </c:pt>
                <c:pt idx="353">
                  <c:v>7.0502090000081807</c:v>
                </c:pt>
                <c:pt idx="354">
                  <c:v>7.0795399999478832</c:v>
                </c:pt>
                <c:pt idx="355">
                  <c:v>7.0999120000051335</c:v>
                </c:pt>
                <c:pt idx="356">
                  <c:v>7.1177560000214726</c:v>
                </c:pt>
                <c:pt idx="357">
                  <c:v>7.1405690000392497</c:v>
                </c:pt>
                <c:pt idx="358">
                  <c:v>7.1560270000481978</c:v>
                </c:pt>
                <c:pt idx="359">
                  <c:v>7.1759280000114813</c:v>
                </c:pt>
                <c:pt idx="360">
                  <c:v>7.1992160000372678</c:v>
                </c:pt>
                <c:pt idx="361">
                  <c:v>7.2153410000028089</c:v>
                </c:pt>
                <c:pt idx="362">
                  <c:v>7.2405819999985397</c:v>
                </c:pt>
                <c:pt idx="363">
                  <c:v>7.2567500000586733</c:v>
                </c:pt>
                <c:pt idx="364">
                  <c:v>7.2824239999754354</c:v>
                </c:pt>
                <c:pt idx="365">
                  <c:v>7.2965150000527501</c:v>
                </c:pt>
                <c:pt idx="366">
                  <c:v>7.3208909999812022</c:v>
                </c:pt>
                <c:pt idx="367">
                  <c:v>7.3357710000127554</c:v>
                </c:pt>
                <c:pt idx="368">
                  <c:v>7.3521279999986291</c:v>
                </c:pt>
                <c:pt idx="369">
                  <c:v>7.3783330000005662</c:v>
                </c:pt>
                <c:pt idx="370">
                  <c:v>7.396870999946259</c:v>
                </c:pt>
                <c:pt idx="371">
                  <c:v>7.4204690000042319</c:v>
                </c:pt>
                <c:pt idx="372">
                  <c:v>7.4365759999491274</c:v>
                </c:pt>
                <c:pt idx="373">
                  <c:v>7.4569469999987632</c:v>
                </c:pt>
                <c:pt idx="374">
                  <c:v>7.480995999998413</c:v>
                </c:pt>
                <c:pt idx="375">
                  <c:v>7.4981279999483377</c:v>
                </c:pt>
                <c:pt idx="376">
                  <c:v>7.5166810000082478</c:v>
                </c:pt>
                <c:pt idx="377">
                  <c:v>7.5380819999845698</c:v>
                </c:pt>
                <c:pt idx="378">
                  <c:v>7.5604440000606701</c:v>
                </c:pt>
                <c:pt idx="379">
                  <c:v>7.577424000017345</c:v>
                </c:pt>
                <c:pt idx="380">
                  <c:v>7.5974029999924824</c:v>
                </c:pt>
                <c:pt idx="381">
                  <c:v>7.618030000012368</c:v>
                </c:pt>
                <c:pt idx="382">
                  <c:v>7.6398220000555739</c:v>
                </c:pt>
                <c:pt idx="383">
                  <c:v>7.6593720000237226</c:v>
                </c:pt>
                <c:pt idx="384">
                  <c:v>7.6802479999605566</c:v>
                </c:pt>
                <c:pt idx="385">
                  <c:v>7.6985270000295714</c:v>
                </c:pt>
                <c:pt idx="386">
                  <c:v>7.7202119999565184</c:v>
                </c:pt>
                <c:pt idx="387">
                  <c:v>7.736648999969475</c:v>
                </c:pt>
                <c:pt idx="388">
                  <c:v>7.753599000046961</c:v>
                </c:pt>
                <c:pt idx="389">
                  <c:v>7.7812139999587089</c:v>
                </c:pt>
                <c:pt idx="390">
                  <c:v>7.7996030000504106</c:v>
                </c:pt>
                <c:pt idx="391">
                  <c:v>7.8198789999587461</c:v>
                </c:pt>
                <c:pt idx="392">
                  <c:v>7.8341840000357479</c:v>
                </c:pt>
                <c:pt idx="393">
                  <c:v>7.8592339999740943</c:v>
                </c:pt>
                <c:pt idx="394">
                  <c:v>7.8805690000299364</c:v>
                </c:pt>
                <c:pt idx="395">
                  <c:v>7.9004839999834076</c:v>
                </c:pt>
                <c:pt idx="396">
                  <c:v>7.919376999954693</c:v>
                </c:pt>
                <c:pt idx="397">
                  <c:v>7.9397520000347868</c:v>
                </c:pt>
                <c:pt idx="398">
                  <c:v>7.9580640000058338</c:v>
                </c:pt>
                <c:pt idx="399">
                  <c:v>7.9751369999721646</c:v>
                </c:pt>
                <c:pt idx="400">
                  <c:v>7.9994599999627098</c:v>
                </c:pt>
                <c:pt idx="401">
                  <c:v>8.0199090000241995</c:v>
                </c:pt>
                <c:pt idx="402">
                  <c:v>8.0406070000026375</c:v>
                </c:pt>
                <c:pt idx="403">
                  <c:v>8.0615299999481067</c:v>
                </c:pt>
                <c:pt idx="404">
                  <c:v>8.0777839999645948</c:v>
                </c:pt>
                <c:pt idx="405">
                  <c:v>8.098225999972783</c:v>
                </c:pt>
                <c:pt idx="406">
                  <c:v>8.1155159999616444</c:v>
                </c:pt>
                <c:pt idx="407">
                  <c:v>8.1409680000506341</c:v>
                </c:pt>
                <c:pt idx="408">
                  <c:v>8.1584980000043288</c:v>
                </c:pt>
                <c:pt idx="409">
                  <c:v>8.1808179999934509</c:v>
                </c:pt>
                <c:pt idx="410">
                  <c:v>8.1966209999518469</c:v>
                </c:pt>
                <c:pt idx="411">
                  <c:v>8.2160989999538288</c:v>
                </c:pt>
                <c:pt idx="412">
                  <c:v>8.238855000003241</c:v>
                </c:pt>
                <c:pt idx="413">
                  <c:v>8.2574859999585897</c:v>
                </c:pt>
                <c:pt idx="414">
                  <c:v>8.2775039999978617</c:v>
                </c:pt>
                <c:pt idx="415">
                  <c:v>8.2980400000233203</c:v>
                </c:pt>
                <c:pt idx="416">
                  <c:v>8.3172110000159591</c:v>
                </c:pt>
                <c:pt idx="417">
                  <c:v>8.340059999958612</c:v>
                </c:pt>
                <c:pt idx="418">
                  <c:v>8.3574500000104308</c:v>
                </c:pt>
                <c:pt idx="419">
                  <c:v>8.37621300003957</c:v>
                </c:pt>
                <c:pt idx="420">
                  <c:v>8.3990550000453368</c:v>
                </c:pt>
                <c:pt idx="421">
                  <c:v>8.4175340000074357</c:v>
                </c:pt>
                <c:pt idx="422">
                  <c:v>8.4379839999601245</c:v>
                </c:pt>
                <c:pt idx="423">
                  <c:v>8.4603679999709129</c:v>
                </c:pt>
                <c:pt idx="424">
                  <c:v>8.479719000053592</c:v>
                </c:pt>
                <c:pt idx="425">
                  <c:v>8.5004819999448955</c:v>
                </c:pt>
                <c:pt idx="426">
                  <c:v>8.5196310000028461</c:v>
                </c:pt>
                <c:pt idx="427">
                  <c:v>8.533943000016734</c:v>
                </c:pt>
                <c:pt idx="428">
                  <c:v>8.5603780000237748</c:v>
                </c:pt>
                <c:pt idx="429">
                  <c:v>8.578235000022687</c:v>
                </c:pt>
                <c:pt idx="430">
                  <c:v>8.5990890000248328</c:v>
                </c:pt>
                <c:pt idx="431">
                  <c:v>8.6184839999768883</c:v>
                </c:pt>
                <c:pt idx="432">
                  <c:v>8.63903299998492</c:v>
                </c:pt>
                <c:pt idx="433">
                  <c:v>8.6596999999601394</c:v>
                </c:pt>
                <c:pt idx="434">
                  <c:v>8.680547000025399</c:v>
                </c:pt>
                <c:pt idx="435">
                  <c:v>8.6991060000145808</c:v>
                </c:pt>
                <c:pt idx="436">
                  <c:v>8.7199509999481961</c:v>
                </c:pt>
                <c:pt idx="437">
                  <c:v>8.7393050000537187</c:v>
                </c:pt>
                <c:pt idx="438">
                  <c:v>8.7594459999818355</c:v>
                </c:pt>
                <c:pt idx="439">
                  <c:v>8.7795390000101179</c:v>
                </c:pt>
                <c:pt idx="440">
                  <c:v>8.8006270000478253</c:v>
                </c:pt>
                <c:pt idx="441">
                  <c:v>8.8213789999717847</c:v>
                </c:pt>
                <c:pt idx="442">
                  <c:v>8.8396039999788627</c:v>
                </c:pt>
                <c:pt idx="443">
                  <c:v>8.8607130000600591</c:v>
                </c:pt>
                <c:pt idx="444">
                  <c:v>8.87579600000754</c:v>
                </c:pt>
                <c:pt idx="445">
                  <c:v>8.8961089999647811</c:v>
                </c:pt>
                <c:pt idx="446">
                  <c:v>8.9201990000437945</c:v>
                </c:pt>
                <c:pt idx="447">
                  <c:v>8.9365750000579283</c:v>
                </c:pt>
                <c:pt idx="448">
                  <c:v>8.9632879999699071</c:v>
                </c:pt>
                <c:pt idx="449">
                  <c:v>8.980582999996841</c:v>
                </c:pt>
                <c:pt idx="450">
                  <c:v>9.0007060000207275</c:v>
                </c:pt>
                <c:pt idx="451">
                  <c:v>9.0176869999850169</c:v>
                </c:pt>
                <c:pt idx="452">
                  <c:v>9.0407750000013039</c:v>
                </c:pt>
                <c:pt idx="453">
                  <c:v>9.0583900000201538</c:v>
                </c:pt>
                <c:pt idx="454">
                  <c:v>9.0776060000061989</c:v>
                </c:pt>
                <c:pt idx="455">
                  <c:v>9.0970710000256076</c:v>
                </c:pt>
                <c:pt idx="456">
                  <c:v>9.1199849999975413</c:v>
                </c:pt>
                <c:pt idx="457">
                  <c:v>9.1255959999980405</c:v>
                </c:pt>
                <c:pt idx="458">
                  <c:v>9.159233000013046</c:v>
                </c:pt>
                <c:pt idx="459">
                  <c:v>9.1816790000302717</c:v>
                </c:pt>
                <c:pt idx="460">
                  <c:v>9.1966470000334084</c:v>
                </c:pt>
                <c:pt idx="461">
                  <c:v>9.2181949999649078</c:v>
                </c:pt>
                <c:pt idx="462">
                  <c:v>9.2368290000595152</c:v>
                </c:pt>
                <c:pt idx="463">
                  <c:v>9.2570800000103191</c:v>
                </c:pt>
                <c:pt idx="464">
                  <c:v>9.2808590000495315</c:v>
                </c:pt>
                <c:pt idx="465">
                  <c:v>9.2985030000563711</c:v>
                </c:pt>
                <c:pt idx="466">
                  <c:v>9.3194000000366941</c:v>
                </c:pt>
                <c:pt idx="467">
                  <c:v>9.3404840000439435</c:v>
                </c:pt>
                <c:pt idx="468">
                  <c:v>9.3573140000225976</c:v>
                </c:pt>
                <c:pt idx="469">
                  <c:v>9.3796180000063032</c:v>
                </c:pt>
                <c:pt idx="470">
                  <c:v>9.3993270000210032</c:v>
                </c:pt>
                <c:pt idx="471">
                  <c:v>9.4204100000206381</c:v>
                </c:pt>
                <c:pt idx="472">
                  <c:v>9.4395129999611527</c:v>
                </c:pt>
                <c:pt idx="473">
                  <c:v>9.4620819999836385</c:v>
                </c:pt>
                <c:pt idx="474">
                  <c:v>9.4798090000404045</c:v>
                </c:pt>
                <c:pt idx="475">
                  <c:v>9.500603000051342</c:v>
                </c:pt>
                <c:pt idx="476">
                  <c:v>9.5165890000062063</c:v>
                </c:pt>
                <c:pt idx="477">
                  <c:v>9.5385089999763295</c:v>
                </c:pt>
                <c:pt idx="478">
                  <c:v>9.5598920000484213</c:v>
                </c:pt>
                <c:pt idx="479">
                  <c:v>9.5771510000340641</c:v>
                </c:pt>
                <c:pt idx="480">
                  <c:v>9.5990870000096038</c:v>
                </c:pt>
                <c:pt idx="481">
                  <c:v>9.619107999955304</c:v>
                </c:pt>
                <c:pt idx="482">
                  <c:v>9.6445979999843985</c:v>
                </c:pt>
                <c:pt idx="483">
                  <c:v>9.6600570000009611</c:v>
                </c:pt>
                <c:pt idx="484">
                  <c:v>9.6796590000158176</c:v>
                </c:pt>
                <c:pt idx="485">
                  <c:v>9.700520999962464</c:v>
                </c:pt>
                <c:pt idx="486">
                  <c:v>9.7155359999742359</c:v>
                </c:pt>
                <c:pt idx="487">
                  <c:v>9.7402770000044256</c:v>
                </c:pt>
                <c:pt idx="488">
                  <c:v>9.7500330000184476</c:v>
                </c:pt>
                <c:pt idx="489">
                  <c:v>9.7760130000533536</c:v>
                </c:pt>
                <c:pt idx="490">
                  <c:v>9.7952270000241697</c:v>
                </c:pt>
                <c:pt idx="491">
                  <c:v>9.8152919999556616</c:v>
                </c:pt>
                <c:pt idx="492">
                  <c:v>9.8409669999964535</c:v>
                </c:pt>
                <c:pt idx="493">
                  <c:v>9.8566629999550059</c:v>
                </c:pt>
                <c:pt idx="494">
                  <c:v>9.8814009999623522</c:v>
                </c:pt>
                <c:pt idx="495">
                  <c:v>9.8957540000556037</c:v>
                </c:pt>
                <c:pt idx="496">
                  <c:v>9.9200910000363365</c:v>
                </c:pt>
                <c:pt idx="497">
                  <c:v>9.9365870000328869</c:v>
                </c:pt>
                <c:pt idx="498">
                  <c:v>9.9577740000095218</c:v>
                </c:pt>
                <c:pt idx="499">
                  <c:v>9.977292999974452</c:v>
                </c:pt>
                <c:pt idx="500">
                  <c:v>9.9994579999474809</c:v>
                </c:pt>
                <c:pt idx="501">
                  <c:v>10.01670399995055</c:v>
                </c:pt>
                <c:pt idx="502">
                  <c:v>10.039923000033014</c:v>
                </c:pt>
                <c:pt idx="503">
                  <c:v>10.060375000000931</c:v>
                </c:pt>
                <c:pt idx="504">
                  <c:v>10.077722999965772</c:v>
                </c:pt>
                <c:pt idx="505">
                  <c:v>10.097316000028513</c:v>
                </c:pt>
                <c:pt idx="506">
                  <c:v>10.119221000000834</c:v>
                </c:pt>
                <c:pt idx="507">
                  <c:v>10.137963999994099</c:v>
                </c:pt>
                <c:pt idx="508">
                  <c:v>10.157314999960363</c:v>
                </c:pt>
                <c:pt idx="509">
                  <c:v>10.174873000010848</c:v>
                </c:pt>
                <c:pt idx="510">
                  <c:v>10.199563000001945</c:v>
                </c:pt>
                <c:pt idx="511">
                  <c:v>10.219870000029914</c:v>
                </c:pt>
                <c:pt idx="512">
                  <c:v>10.239966999972239</c:v>
                </c:pt>
                <c:pt idx="513">
                  <c:v>10.259353999979794</c:v>
                </c:pt>
                <c:pt idx="514">
                  <c:v>10.278371999971569</c:v>
                </c:pt>
                <c:pt idx="515">
                  <c:v>10.298110999981873</c:v>
                </c:pt>
                <c:pt idx="516">
                  <c:v>10.313628999982029</c:v>
                </c:pt>
                <c:pt idx="517">
                  <c:v>10.339198000030592</c:v>
                </c:pt>
                <c:pt idx="518">
                  <c:v>10.358756999950856</c:v>
                </c:pt>
                <c:pt idx="519">
                  <c:v>10.378777000005357</c:v>
                </c:pt>
                <c:pt idx="520">
                  <c:v>10.390427000005729</c:v>
                </c:pt>
                <c:pt idx="521">
                  <c:v>10.420910999993794</c:v>
                </c:pt>
                <c:pt idx="522">
                  <c:v>10.439847000059672</c:v>
                </c:pt>
                <c:pt idx="523">
                  <c:v>10.459666999988258</c:v>
                </c:pt>
                <c:pt idx="524">
                  <c:v>10.476400000043213</c:v>
                </c:pt>
                <c:pt idx="525">
                  <c:v>10.498046000022441</c:v>
                </c:pt>
                <c:pt idx="526">
                  <c:v>10.51925500005018</c:v>
                </c:pt>
                <c:pt idx="527">
                  <c:v>10.534388000029139</c:v>
                </c:pt>
                <c:pt idx="528">
                  <c:v>10.559767000027932</c:v>
                </c:pt>
                <c:pt idx="529">
                  <c:v>10.579802999971434</c:v>
                </c:pt>
                <c:pt idx="530">
                  <c:v>10.599821000010706</c:v>
                </c:pt>
                <c:pt idx="531">
                  <c:v>10.620945999980904</c:v>
                </c:pt>
                <c:pt idx="532">
                  <c:v>10.636505999951623</c:v>
                </c:pt>
                <c:pt idx="533">
                  <c:v>10.660448999959044</c:v>
                </c:pt>
                <c:pt idx="534">
                  <c:v>10.680596000049263</c:v>
                </c:pt>
                <c:pt idx="535">
                  <c:v>10.695705999969505</c:v>
                </c:pt>
                <c:pt idx="536">
                  <c:v>10.716191999963485</c:v>
                </c:pt>
                <c:pt idx="537">
                  <c:v>10.737490999978036</c:v>
                </c:pt>
                <c:pt idx="538">
                  <c:v>10.760299999965355</c:v>
                </c:pt>
                <c:pt idx="539">
                  <c:v>10.775747000006959</c:v>
                </c:pt>
                <c:pt idx="540">
                  <c:v>10.796753000002354</c:v>
                </c:pt>
                <c:pt idx="541">
                  <c:v>10.817721999948844</c:v>
                </c:pt>
                <c:pt idx="542">
                  <c:v>10.839033000054769</c:v>
                </c:pt>
                <c:pt idx="543">
                  <c:v>10.856748000020161</c:v>
                </c:pt>
                <c:pt idx="544">
                  <c:v>10.875146999955177</c:v>
                </c:pt>
                <c:pt idx="545">
                  <c:v>10.898378000012599</c:v>
                </c:pt>
                <c:pt idx="546">
                  <c:v>10.913577000028454</c:v>
                </c:pt>
                <c:pt idx="547">
                  <c:v>10.938708000001498</c:v>
                </c:pt>
                <c:pt idx="548">
                  <c:v>10.957601999980398</c:v>
                </c:pt>
                <c:pt idx="549">
                  <c:v>10.977610999951139</c:v>
                </c:pt>
                <c:pt idx="550">
                  <c:v>10.997009000042453</c:v>
                </c:pt>
                <c:pt idx="551">
                  <c:v>11.019544000038877</c:v>
                </c:pt>
                <c:pt idx="552">
                  <c:v>11.039498000056483</c:v>
                </c:pt>
                <c:pt idx="553">
                  <c:v>11.06112700002268</c:v>
                </c:pt>
                <c:pt idx="554">
                  <c:v>11.079026999999769</c:v>
                </c:pt>
                <c:pt idx="555">
                  <c:v>11.099615999963135</c:v>
                </c:pt>
                <c:pt idx="556">
                  <c:v>11.117971000028774</c:v>
                </c:pt>
                <c:pt idx="557">
                  <c:v>11.1394020000007</c:v>
                </c:pt>
                <c:pt idx="558">
                  <c:v>11.159804000053555</c:v>
                </c:pt>
                <c:pt idx="559">
                  <c:v>11.178700000047684</c:v>
                </c:pt>
                <c:pt idx="560">
                  <c:v>11.198260999983177</c:v>
                </c:pt>
                <c:pt idx="561">
                  <c:v>11.218693000031635</c:v>
                </c:pt>
                <c:pt idx="562">
                  <c:v>11.240330000058748</c:v>
                </c:pt>
                <c:pt idx="563">
                  <c:v>11.259034999995492</c:v>
                </c:pt>
                <c:pt idx="564">
                  <c:v>11.27877700002864</c:v>
                </c:pt>
                <c:pt idx="565">
                  <c:v>11.300688000046648</c:v>
                </c:pt>
                <c:pt idx="566">
                  <c:v>11.319882999989204</c:v>
                </c:pt>
                <c:pt idx="567">
                  <c:v>11.339454000000842</c:v>
                </c:pt>
                <c:pt idx="568">
                  <c:v>11.35428700002376</c:v>
                </c:pt>
                <c:pt idx="569">
                  <c:v>11.378375999978743</c:v>
                </c:pt>
                <c:pt idx="570">
                  <c:v>11.396765999961644</c:v>
                </c:pt>
                <c:pt idx="571">
                  <c:v>11.419754000031389</c:v>
                </c:pt>
                <c:pt idx="572">
                  <c:v>11.439342000056058</c:v>
                </c:pt>
                <c:pt idx="573">
                  <c:v>11.456150999991223</c:v>
                </c:pt>
                <c:pt idx="574">
                  <c:v>11.479697000002488</c:v>
                </c:pt>
                <c:pt idx="575">
                  <c:v>11.50039800000377</c:v>
                </c:pt>
                <c:pt idx="576">
                  <c:v>11.515598000027239</c:v>
                </c:pt>
                <c:pt idx="577">
                  <c:v>11.540806000004523</c:v>
                </c:pt>
                <c:pt idx="578">
                  <c:v>11.556087999953888</c:v>
                </c:pt>
                <c:pt idx="579">
                  <c:v>11.577864999999292</c:v>
                </c:pt>
                <c:pt idx="580">
                  <c:v>11.601599000045098</c:v>
                </c:pt>
                <c:pt idx="581">
                  <c:v>11.616522999946028</c:v>
                </c:pt>
                <c:pt idx="582">
                  <c:v>11.640698999981396</c:v>
                </c:pt>
                <c:pt idx="583">
                  <c:v>11.661321999970824</c:v>
                </c:pt>
                <c:pt idx="584">
                  <c:v>11.676427999977022</c:v>
                </c:pt>
                <c:pt idx="585">
                  <c:v>11.697061000042595</c:v>
                </c:pt>
                <c:pt idx="586">
                  <c:v>11.718111000023782</c:v>
                </c:pt>
                <c:pt idx="587">
                  <c:v>11.736631999956444</c:v>
                </c:pt>
                <c:pt idx="588">
                  <c:v>11.756826999946497</c:v>
                </c:pt>
                <c:pt idx="589">
                  <c:v>11.778974000015296</c:v>
                </c:pt>
                <c:pt idx="590">
                  <c:v>11.797372000059113</c:v>
                </c:pt>
                <c:pt idx="591">
                  <c:v>11.81868799997028</c:v>
                </c:pt>
                <c:pt idx="592">
                  <c:v>11.838071999954991</c:v>
                </c:pt>
                <c:pt idx="593">
                  <c:v>11.857008000020869</c:v>
                </c:pt>
                <c:pt idx="594">
                  <c:v>11.877687999978662</c:v>
                </c:pt>
                <c:pt idx="595">
                  <c:v>11.897439999971539</c:v>
                </c:pt>
                <c:pt idx="596">
                  <c:v>11.916213999968022</c:v>
                </c:pt>
                <c:pt idx="597">
                  <c:v>11.937914000009187</c:v>
                </c:pt>
                <c:pt idx="598">
                  <c:v>11.959724999964237</c:v>
                </c:pt>
                <c:pt idx="599">
                  <c:v>11.974500000011176</c:v>
                </c:pt>
                <c:pt idx="600">
                  <c:v>11.99824800004717</c:v>
                </c:pt>
                <c:pt idx="601">
                  <c:v>12.020645000040531</c:v>
                </c:pt>
                <c:pt idx="602">
                  <c:v>12.043259999947622</c:v>
                </c:pt>
                <c:pt idx="603">
                  <c:v>12.05533700005617</c:v>
                </c:pt>
                <c:pt idx="604">
                  <c:v>12.07939400000032</c:v>
                </c:pt>
                <c:pt idx="605">
                  <c:v>12.098935000016354</c:v>
                </c:pt>
                <c:pt idx="606">
                  <c:v>12.119303000043146</c:v>
                </c:pt>
                <c:pt idx="607">
                  <c:v>12.139199999975972</c:v>
                </c:pt>
                <c:pt idx="608">
                  <c:v>12.1603340000147</c:v>
                </c:pt>
                <c:pt idx="609">
                  <c:v>12.174230000004172</c:v>
                </c:pt>
                <c:pt idx="610">
                  <c:v>12.198280000011437</c:v>
                </c:pt>
                <c:pt idx="611">
                  <c:v>12.207722999970429</c:v>
                </c:pt>
                <c:pt idx="612">
                  <c:v>13.22004799998831</c:v>
                </c:pt>
                <c:pt idx="613">
                  <c:v>13.24011699995026</c:v>
                </c:pt>
                <c:pt idx="614">
                  <c:v>13.257121999980882</c:v>
                </c:pt>
                <c:pt idx="615">
                  <c:v>13.275652999989688</c:v>
                </c:pt>
                <c:pt idx="616">
                  <c:v>13.298133000032976</c:v>
                </c:pt>
                <c:pt idx="617">
                  <c:v>13.319132999982685</c:v>
                </c:pt>
                <c:pt idx="618">
                  <c:v>13.335878000012599</c:v>
                </c:pt>
                <c:pt idx="619">
                  <c:v>13.357037000008859</c:v>
                </c:pt>
                <c:pt idx="620">
                  <c:v>13.376021999982186</c:v>
                </c:pt>
                <c:pt idx="621">
                  <c:v>13.397098000044934</c:v>
                </c:pt>
                <c:pt idx="622">
                  <c:v>13.418146000010893</c:v>
                </c:pt>
                <c:pt idx="623">
                  <c:v>13.43653299997095</c:v>
                </c:pt>
                <c:pt idx="624">
                  <c:v>13.453209000057541</c:v>
                </c:pt>
                <c:pt idx="625">
                  <c:v>13.476950000040233</c:v>
                </c:pt>
                <c:pt idx="626">
                  <c:v>13.500144000048749</c:v>
                </c:pt>
                <c:pt idx="627">
                  <c:v>13.519515000050887</c:v>
                </c:pt>
                <c:pt idx="628">
                  <c:v>13.538922999985516</c:v>
                </c:pt>
                <c:pt idx="629">
                  <c:v>13.558486000052653</c:v>
                </c:pt>
                <c:pt idx="630">
                  <c:v>13.575662999995984</c:v>
                </c:pt>
                <c:pt idx="631">
                  <c:v>13.598042999976315</c:v>
                </c:pt>
                <c:pt idx="632">
                  <c:v>13.618756999960169</c:v>
                </c:pt>
                <c:pt idx="633">
                  <c:v>13.637269000057131</c:v>
                </c:pt>
                <c:pt idx="634">
                  <c:v>13.662229000008665</c:v>
                </c:pt>
                <c:pt idx="635">
                  <c:v>13.677821999997832</c:v>
                </c:pt>
                <c:pt idx="636">
                  <c:v>13.699972999980673</c:v>
                </c:pt>
                <c:pt idx="637">
                  <c:v>13.718635999946855</c:v>
                </c:pt>
                <c:pt idx="638">
                  <c:v>13.739010000019334</c:v>
                </c:pt>
                <c:pt idx="639">
                  <c:v>13.758065999951214</c:v>
                </c:pt>
                <c:pt idx="640">
                  <c:v>13.778072000015527</c:v>
                </c:pt>
                <c:pt idx="641">
                  <c:v>13.800885000033304</c:v>
                </c:pt>
                <c:pt idx="642">
                  <c:v>13.81836499995552</c:v>
                </c:pt>
                <c:pt idx="643">
                  <c:v>13.83857599995099</c:v>
                </c:pt>
                <c:pt idx="644">
                  <c:v>13.860917999991216</c:v>
                </c:pt>
                <c:pt idx="645">
                  <c:v>13.882851999951527</c:v>
                </c:pt>
                <c:pt idx="646">
                  <c:v>13.893901000032201</c:v>
                </c:pt>
                <c:pt idx="647">
                  <c:v>13.919747999985702</c:v>
                </c:pt>
                <c:pt idx="648">
                  <c:v>13.941151999984868</c:v>
                </c:pt>
                <c:pt idx="649">
                  <c:v>13.960019999998622</c:v>
                </c:pt>
                <c:pt idx="650">
                  <c:v>13.979615999967791</c:v>
                </c:pt>
                <c:pt idx="651">
                  <c:v>13.996159999980591</c:v>
                </c:pt>
                <c:pt idx="652">
                  <c:v>14.014455999946222</c:v>
                </c:pt>
                <c:pt idx="653">
                  <c:v>14.034763999981806</c:v>
                </c:pt>
                <c:pt idx="654">
                  <c:v>14.059989999979734</c:v>
                </c:pt>
                <c:pt idx="655">
                  <c:v>14.080242000054568</c:v>
                </c:pt>
                <c:pt idx="656">
                  <c:v>14.096809000009671</c:v>
                </c:pt>
                <c:pt idx="657">
                  <c:v>14.115546999964863</c:v>
                </c:pt>
                <c:pt idx="658">
                  <c:v>14.138761000009254</c:v>
                </c:pt>
                <c:pt idx="659">
                  <c:v>14.159331000060774</c:v>
                </c:pt>
                <c:pt idx="660">
                  <c:v>14.179967000032775</c:v>
                </c:pt>
                <c:pt idx="661">
                  <c:v>14.198669999954291</c:v>
                </c:pt>
                <c:pt idx="662">
                  <c:v>14.216108000022359</c:v>
                </c:pt>
                <c:pt idx="663">
                  <c:v>14.237989000044763</c:v>
                </c:pt>
                <c:pt idx="664">
                  <c:v>14.258068999974057</c:v>
                </c:pt>
                <c:pt idx="665">
                  <c:v>14.261306999949738</c:v>
                </c:pt>
                <c:pt idx="666">
                  <c:v>14.288960000034422</c:v>
                </c:pt>
                <c:pt idx="667">
                  <c:v>14.316625999985263</c:v>
                </c:pt>
                <c:pt idx="668">
                  <c:v>14.336644000024535</c:v>
                </c:pt>
                <c:pt idx="669">
                  <c:v>14.358586000045761</c:v>
                </c:pt>
                <c:pt idx="670">
                  <c:v>14.374229999957606</c:v>
                </c:pt>
                <c:pt idx="671">
                  <c:v>14.398834999999963</c:v>
                </c:pt>
                <c:pt idx="672">
                  <c:v>14.418438000022434</c:v>
                </c:pt>
                <c:pt idx="673">
                  <c:v>14.442501000012271</c:v>
                </c:pt>
                <c:pt idx="674">
                  <c:v>14.457906999974512</c:v>
                </c:pt>
                <c:pt idx="675">
                  <c:v>14.479560000007041</c:v>
                </c:pt>
                <c:pt idx="676">
                  <c:v>14.497545000049286</c:v>
                </c:pt>
                <c:pt idx="677">
                  <c:v>14.517507000011392</c:v>
                </c:pt>
                <c:pt idx="678">
                  <c:v>14.537884999997914</c:v>
                </c:pt>
                <c:pt idx="679">
                  <c:v>14.558447999996133</c:v>
                </c:pt>
                <c:pt idx="680">
                  <c:v>14.578062999993563</c:v>
                </c:pt>
                <c:pt idx="681">
                  <c:v>14.599275000044145</c:v>
                </c:pt>
                <c:pt idx="682">
                  <c:v>14.615068000042811</c:v>
                </c:pt>
                <c:pt idx="683">
                  <c:v>14.638410000014119</c:v>
                </c:pt>
                <c:pt idx="684">
                  <c:v>14.658902000053786</c:v>
                </c:pt>
                <c:pt idx="685">
                  <c:v>14.678826999966986</c:v>
                </c:pt>
                <c:pt idx="686">
                  <c:v>14.700656999950297</c:v>
                </c:pt>
                <c:pt idx="687">
                  <c:v>14.721520000020973</c:v>
                </c:pt>
                <c:pt idx="688">
                  <c:v>14.738786000059918</c:v>
                </c:pt>
                <c:pt idx="689">
                  <c:v>14.760519000003114</c:v>
                </c:pt>
                <c:pt idx="690">
                  <c:v>14.78124000004027</c:v>
                </c:pt>
                <c:pt idx="691">
                  <c:v>14.799402000033297</c:v>
                </c:pt>
                <c:pt idx="692">
                  <c:v>14.820554999983869</c:v>
                </c:pt>
                <c:pt idx="693">
                  <c:v>14.8263909999514</c:v>
                </c:pt>
                <c:pt idx="694">
                  <c:v>14.858939000056125</c:v>
                </c:pt>
                <c:pt idx="695">
                  <c:v>14.879405000014231</c:v>
                </c:pt>
                <c:pt idx="696">
                  <c:v>14.900785999954678</c:v>
                </c:pt>
                <c:pt idx="697">
                  <c:v>14.916397999972105</c:v>
                </c:pt>
                <c:pt idx="698">
                  <c:v>14.934911999967881</c:v>
                </c:pt>
                <c:pt idx="699">
                  <c:v>14.946536000003107</c:v>
                </c:pt>
                <c:pt idx="700">
                  <c:v>14.977782999980263</c:v>
                </c:pt>
                <c:pt idx="701">
                  <c:v>14.997696000034921</c:v>
                </c:pt>
                <c:pt idx="702">
                  <c:v>15.01763400004711</c:v>
                </c:pt>
                <c:pt idx="703">
                  <c:v>15.040232000057586</c:v>
                </c:pt>
                <c:pt idx="704">
                  <c:v>15.055918999947608</c:v>
                </c:pt>
                <c:pt idx="705">
                  <c:v>15.078855999978259</c:v>
                </c:pt>
                <c:pt idx="706">
                  <c:v>15.096017000032589</c:v>
                </c:pt>
                <c:pt idx="707">
                  <c:v>15.112391000031494</c:v>
                </c:pt>
                <c:pt idx="708">
                  <c:v>15.137778999982402</c:v>
                </c:pt>
                <c:pt idx="709">
                  <c:v>15.148583000060171</c:v>
                </c:pt>
                <c:pt idx="710">
                  <c:v>15.1738090000581</c:v>
                </c:pt>
                <c:pt idx="711">
                  <c:v>15.200148000032641</c:v>
                </c:pt>
                <c:pt idx="712">
                  <c:v>15.205819000024348</c:v>
                </c:pt>
                <c:pt idx="713">
                  <c:v>15.236586999963038</c:v>
                </c:pt>
                <c:pt idx="714">
                  <c:v>15.252348999958485</c:v>
                </c:pt>
                <c:pt idx="715">
                  <c:v>15.277441999991424</c:v>
                </c:pt>
                <c:pt idx="716">
                  <c:v>15.298822000040673</c:v>
                </c:pt>
                <c:pt idx="717">
                  <c:v>15.318197999964468</c:v>
                </c:pt>
                <c:pt idx="718">
                  <c:v>15.339789999998175</c:v>
                </c:pt>
                <c:pt idx="719">
                  <c:v>15.357323999982327</c:v>
                </c:pt>
                <c:pt idx="720">
                  <c:v>15.378313999972306</c:v>
                </c:pt>
                <c:pt idx="721">
                  <c:v>15.400353000033647</c:v>
                </c:pt>
                <c:pt idx="722">
                  <c:v>15.417888000025414</c:v>
                </c:pt>
                <c:pt idx="723">
                  <c:v>15.437705000047572</c:v>
                </c:pt>
                <c:pt idx="724">
                  <c:v>15.458893000031821</c:v>
                </c:pt>
                <c:pt idx="725">
                  <c:v>15.474484000005759</c:v>
                </c:pt>
                <c:pt idx="726">
                  <c:v>15.501121000037529</c:v>
                </c:pt>
                <c:pt idx="727">
                  <c:v>15.520025999983773</c:v>
                </c:pt>
                <c:pt idx="728">
                  <c:v>15.535516000003554</c:v>
                </c:pt>
                <c:pt idx="729">
                  <c:v>15.55438900005538</c:v>
                </c:pt>
                <c:pt idx="730">
                  <c:v>15.580456999945454</c:v>
                </c:pt>
                <c:pt idx="731">
                  <c:v>15.599491000059061</c:v>
                </c:pt>
                <c:pt idx="732">
                  <c:v>15.616198000032455</c:v>
                </c:pt>
                <c:pt idx="733">
                  <c:v>15.639761000056751</c:v>
                </c:pt>
                <c:pt idx="734">
                  <c:v>15.659464000025764</c:v>
                </c:pt>
                <c:pt idx="735">
                  <c:v>15.679271999979392</c:v>
                </c:pt>
                <c:pt idx="736">
                  <c:v>15.701322000008076</c:v>
                </c:pt>
                <c:pt idx="737">
                  <c:v>15.720014999969862</c:v>
                </c:pt>
                <c:pt idx="738">
                  <c:v>15.740377999958582</c:v>
                </c:pt>
                <c:pt idx="739">
                  <c:v>15.754864000016823</c:v>
                </c:pt>
                <c:pt idx="740">
                  <c:v>15.780358999967575</c:v>
                </c:pt>
                <c:pt idx="741">
                  <c:v>15.799850999959745</c:v>
                </c:pt>
                <c:pt idx="742">
                  <c:v>15.814977000001818</c:v>
                </c:pt>
                <c:pt idx="743">
                  <c:v>15.838019000017084</c:v>
                </c:pt>
                <c:pt idx="744">
                  <c:v>15.85659800004214</c:v>
                </c:pt>
                <c:pt idx="745">
                  <c:v>15.880145999952219</c:v>
                </c:pt>
                <c:pt idx="746">
                  <c:v>15.900799000053667</c:v>
                </c:pt>
                <c:pt idx="747">
                  <c:v>15.915092000039294</c:v>
                </c:pt>
                <c:pt idx="748">
                  <c:v>15.942188999964856</c:v>
                </c:pt>
                <c:pt idx="749">
                  <c:v>15.957364000030793</c:v>
                </c:pt>
                <c:pt idx="750">
                  <c:v>15.976502000004984</c:v>
                </c:pt>
                <c:pt idx="751">
                  <c:v>15.992379999952391</c:v>
                </c:pt>
                <c:pt idx="752">
                  <c:v>16.019227999961004</c:v>
                </c:pt>
                <c:pt idx="753">
                  <c:v>16.036949999979697</c:v>
                </c:pt>
                <c:pt idx="754">
                  <c:v>16.056478000013158</c:v>
                </c:pt>
                <c:pt idx="755">
                  <c:v>16.076236000051722</c:v>
                </c:pt>
                <c:pt idx="756">
                  <c:v>16.099424000014551</c:v>
                </c:pt>
                <c:pt idx="757">
                  <c:v>16.117109999991953</c:v>
                </c:pt>
                <c:pt idx="758">
                  <c:v>16.137319999979809</c:v>
                </c:pt>
                <c:pt idx="759">
                  <c:v>16.156318000052124</c:v>
                </c:pt>
                <c:pt idx="760">
                  <c:v>16.177040999988094</c:v>
                </c:pt>
                <c:pt idx="761">
                  <c:v>16.197133000008762</c:v>
                </c:pt>
                <c:pt idx="762">
                  <c:v>16.204983999952674</c:v>
                </c:pt>
                <c:pt idx="763">
                  <c:v>16.256551000056788</c:v>
                </c:pt>
                <c:pt idx="764">
                  <c:v>16.278186999959871</c:v>
                </c:pt>
                <c:pt idx="765">
                  <c:v>16.297906000050716</c:v>
                </c:pt>
                <c:pt idx="766">
                  <c:v>16.312999999965541</c:v>
                </c:pt>
                <c:pt idx="767">
                  <c:v>16.338151999982074</c:v>
                </c:pt>
                <c:pt idx="768">
                  <c:v>16.359898000024259</c:v>
                </c:pt>
                <c:pt idx="769">
                  <c:v>16.380971999955364</c:v>
                </c:pt>
                <c:pt idx="770">
                  <c:v>16.399197999970056</c:v>
                </c:pt>
                <c:pt idx="771">
                  <c:v>16.413465999998152</c:v>
                </c:pt>
                <c:pt idx="772">
                  <c:v>16.437286000000313</c:v>
                </c:pt>
                <c:pt idx="773">
                  <c:v>16.448547999956645</c:v>
                </c:pt>
                <c:pt idx="774">
                  <c:v>16.480741000035778</c:v>
                </c:pt>
                <c:pt idx="775">
                  <c:v>16.499774000025354</c:v>
                </c:pt>
                <c:pt idx="776">
                  <c:v>16.520905000041239</c:v>
                </c:pt>
                <c:pt idx="777">
                  <c:v>16.534540000022389</c:v>
                </c:pt>
                <c:pt idx="778">
                  <c:v>16.559224999975413</c:v>
                </c:pt>
                <c:pt idx="779">
                  <c:v>16.579764000023715</c:v>
                </c:pt>
                <c:pt idx="780">
                  <c:v>16.599221999989823</c:v>
                </c:pt>
                <c:pt idx="781">
                  <c:v>16.619829999981448</c:v>
                </c:pt>
                <c:pt idx="782">
                  <c:v>16.637060999986716</c:v>
                </c:pt>
                <c:pt idx="783">
                  <c:v>16.655086999991909</c:v>
                </c:pt>
                <c:pt idx="784">
                  <c:v>16.683544000028633</c:v>
                </c:pt>
                <c:pt idx="785">
                  <c:v>16.700412999955006</c:v>
                </c:pt>
                <c:pt idx="786">
                  <c:v>16.720657999976538</c:v>
                </c:pt>
                <c:pt idx="787">
                  <c:v>16.738455999991857</c:v>
                </c:pt>
                <c:pt idx="788">
                  <c:v>16.760067000053823</c:v>
                </c:pt>
                <c:pt idx="789">
                  <c:v>16.778659999952652</c:v>
                </c:pt>
                <c:pt idx="790">
                  <c:v>16.797326000058092</c:v>
                </c:pt>
                <c:pt idx="791">
                  <c:v>16.820349000045098</c:v>
                </c:pt>
                <c:pt idx="792">
                  <c:v>16.834425000008196</c:v>
                </c:pt>
                <c:pt idx="793">
                  <c:v>16.851124000037089</c:v>
                </c:pt>
                <c:pt idx="794">
                  <c:v>16.870889000012539</c:v>
                </c:pt>
                <c:pt idx="795">
                  <c:v>16.893969999975525</c:v>
                </c:pt>
                <c:pt idx="796">
                  <c:v>16.91853899997659</c:v>
                </c:pt>
                <c:pt idx="797">
                  <c:v>16.940676999976858</c:v>
                </c:pt>
                <c:pt idx="798">
                  <c:v>16.960233999998309</c:v>
                </c:pt>
                <c:pt idx="799">
                  <c:v>16.970233000000007</c:v>
                </c:pt>
                <c:pt idx="800">
                  <c:v>17.000850999960676</c:v>
                </c:pt>
                <c:pt idx="801">
                  <c:v>17.017356000025757</c:v>
                </c:pt>
                <c:pt idx="802">
                  <c:v>17.040408000000753</c:v>
                </c:pt>
                <c:pt idx="803">
                  <c:v>17.052445000037551</c:v>
                </c:pt>
                <c:pt idx="804">
                  <c:v>17.07756700005848</c:v>
                </c:pt>
                <c:pt idx="805">
                  <c:v>17.097797999973409</c:v>
                </c:pt>
                <c:pt idx="806">
                  <c:v>17.119386999984272</c:v>
                </c:pt>
                <c:pt idx="807">
                  <c:v>17.134045999962837</c:v>
                </c:pt>
                <c:pt idx="808">
                  <c:v>17.15879799996037</c:v>
                </c:pt>
                <c:pt idx="809">
                  <c:v>17.178751999977976</c:v>
                </c:pt>
                <c:pt idx="810">
                  <c:v>17.19907900004182</c:v>
                </c:pt>
                <c:pt idx="811">
                  <c:v>17.220295000006445</c:v>
                </c:pt>
                <c:pt idx="812">
                  <c:v>17.237459999974817</c:v>
                </c:pt>
                <c:pt idx="813">
                  <c:v>17.255583000020124</c:v>
                </c:pt>
                <c:pt idx="814">
                  <c:v>17.278372999979183</c:v>
                </c:pt>
                <c:pt idx="815">
                  <c:v>17.297448000055738</c:v>
                </c:pt>
                <c:pt idx="816">
                  <c:v>17.319045000011101</c:v>
                </c:pt>
                <c:pt idx="817">
                  <c:v>17.340929000056349</c:v>
                </c:pt>
                <c:pt idx="818">
                  <c:v>17.36108000006061</c:v>
                </c:pt>
                <c:pt idx="819">
                  <c:v>17.366758999996819</c:v>
                </c:pt>
                <c:pt idx="820">
                  <c:v>17.399179000058211</c:v>
                </c:pt>
                <c:pt idx="821">
                  <c:v>17.418662999989465</c:v>
                </c:pt>
                <c:pt idx="822">
                  <c:v>17.434948000009172</c:v>
                </c:pt>
                <c:pt idx="823">
                  <c:v>17.450983999995515</c:v>
                </c:pt>
                <c:pt idx="824">
                  <c:v>17.475072999950498</c:v>
                </c:pt>
                <c:pt idx="825">
                  <c:v>17.501255000010133</c:v>
                </c:pt>
                <c:pt idx="826">
                  <c:v>17.519790000049397</c:v>
                </c:pt>
                <c:pt idx="827">
                  <c:v>17.54086800001096</c:v>
                </c:pt>
                <c:pt idx="828">
                  <c:v>17.580898000043817</c:v>
                </c:pt>
                <c:pt idx="829">
                  <c:v>17.600923000019975</c:v>
                </c:pt>
                <c:pt idx="830">
                  <c:v>17.605683999950998</c:v>
                </c:pt>
                <c:pt idx="831">
                  <c:v>17.641462999978103</c:v>
                </c:pt>
                <c:pt idx="832">
                  <c:v>17.655726999975741</c:v>
                </c:pt>
                <c:pt idx="833">
                  <c:v>17.682215000037104</c:v>
                </c:pt>
                <c:pt idx="834">
                  <c:v>17.692640000022948</c:v>
                </c:pt>
                <c:pt idx="835">
                  <c:v>17.718819999950938</c:v>
                </c:pt>
                <c:pt idx="836">
                  <c:v>17.722640000050887</c:v>
                </c:pt>
                <c:pt idx="837">
                  <c:v>17.760428000008687</c:v>
                </c:pt>
                <c:pt idx="838">
                  <c:v>17.776737999985926</c:v>
                </c:pt>
                <c:pt idx="839">
                  <c:v>17.796960999956354</c:v>
                </c:pt>
                <c:pt idx="840">
                  <c:v>17.817629000055604</c:v>
                </c:pt>
                <c:pt idx="841">
                  <c:v>17.830355999991298</c:v>
                </c:pt>
                <c:pt idx="842">
                  <c:v>17.859133000019938</c:v>
                </c:pt>
                <c:pt idx="843">
                  <c:v>17.863081000046805</c:v>
                </c:pt>
                <c:pt idx="844">
                  <c:v>17.895771999959834</c:v>
                </c:pt>
                <c:pt idx="845">
                  <c:v>17.918359000002965</c:v>
                </c:pt>
                <c:pt idx="846">
                  <c:v>17.930678999982774</c:v>
                </c:pt>
                <c:pt idx="847">
                  <c:v>17.974845999968238</c:v>
                </c:pt>
                <c:pt idx="848">
                  <c:v>18.035986999981105</c:v>
                </c:pt>
                <c:pt idx="849">
                  <c:v>18.048733999952674</c:v>
                </c:pt>
                <c:pt idx="850">
                  <c:v>18.189189999946393</c:v>
                </c:pt>
                <c:pt idx="851">
                  <c:v>18.248314999975264</c:v>
                </c:pt>
                <c:pt idx="852">
                  <c:v>18.273756999988109</c:v>
                </c:pt>
                <c:pt idx="853">
                  <c:v>18.290812000050209</c:v>
                </c:pt>
                <c:pt idx="854">
                  <c:v>18.319213000009768</c:v>
                </c:pt>
                <c:pt idx="855">
                  <c:v>18.325282000005245</c:v>
                </c:pt>
                <c:pt idx="856">
                  <c:v>18.399959999951534</c:v>
                </c:pt>
                <c:pt idx="857">
                  <c:v>18.460544000030495</c:v>
                </c:pt>
                <c:pt idx="858">
                  <c:v>18.468537000007927</c:v>
                </c:pt>
                <c:pt idx="859">
                  <c:v>18.512057999963872</c:v>
                </c:pt>
                <c:pt idx="860">
                  <c:v>18.537618999951519</c:v>
                </c:pt>
                <c:pt idx="861">
                  <c:v>18.573934999993071</c:v>
                </c:pt>
                <c:pt idx="862">
                  <c:v>18.595721999998204</c:v>
                </c:pt>
                <c:pt idx="863">
                  <c:v>18.620116999954917</c:v>
                </c:pt>
                <c:pt idx="864">
                  <c:v>18.639640999957919</c:v>
                </c:pt>
                <c:pt idx="865">
                  <c:v>18.656548999948427</c:v>
                </c:pt>
                <c:pt idx="866">
                  <c:v>18.717066999990493</c:v>
                </c:pt>
                <c:pt idx="867">
                  <c:v>18.721483999979682</c:v>
                </c:pt>
                <c:pt idx="868">
                  <c:v>18.799987999955192</c:v>
                </c:pt>
                <c:pt idx="869">
                  <c:v>18.817612000042573</c:v>
                </c:pt>
                <c:pt idx="870">
                  <c:v>18.83824499999173</c:v>
                </c:pt>
                <c:pt idx="871">
                  <c:v>18.858725000056438</c:v>
                </c:pt>
                <c:pt idx="872">
                  <c:v>18.869736999971792</c:v>
                </c:pt>
                <c:pt idx="873">
                  <c:v>18.898768999963067</c:v>
                </c:pt>
                <c:pt idx="874">
                  <c:v>18.939523000037298</c:v>
                </c:pt>
                <c:pt idx="875">
                  <c:v>18.955955000012182</c:v>
                </c:pt>
                <c:pt idx="876">
                  <c:v>18.97767599998042</c:v>
                </c:pt>
                <c:pt idx="877">
                  <c:v>18.989283000002615</c:v>
                </c:pt>
                <c:pt idx="878">
                  <c:v>19.004171999986283</c:v>
                </c:pt>
                <c:pt idx="879">
                  <c:v>19.060641000047326</c:v>
                </c:pt>
                <c:pt idx="880">
                  <c:v>19.078301000059582</c:v>
                </c:pt>
                <c:pt idx="881">
                  <c:v>19.138205999974161</c:v>
                </c:pt>
                <c:pt idx="882">
                  <c:v>19.146143999998458</c:v>
                </c:pt>
                <c:pt idx="883">
                  <c:v>19.198949999990873</c:v>
                </c:pt>
                <c:pt idx="884">
                  <c:v>19.215732999960892</c:v>
                </c:pt>
                <c:pt idx="885">
                  <c:v>19.280423999996856</c:v>
                </c:pt>
                <c:pt idx="886">
                  <c:v>19.285075000021607</c:v>
                </c:pt>
                <c:pt idx="887">
                  <c:v>19.338271999964491</c:v>
                </c:pt>
                <c:pt idx="888">
                  <c:v>19.341726999962702</c:v>
                </c:pt>
                <c:pt idx="889">
                  <c:v>19.426723000011407</c:v>
                </c:pt>
                <c:pt idx="890">
                  <c:v>19.477086000028066</c:v>
                </c:pt>
                <c:pt idx="891">
                  <c:v>19.484514000010677</c:v>
                </c:pt>
                <c:pt idx="892">
                  <c:v>19.54977499996312</c:v>
                </c:pt>
                <c:pt idx="893">
                  <c:v>19.622833000030369</c:v>
                </c:pt>
                <c:pt idx="894">
                  <c:v>19.698226999957114</c:v>
                </c:pt>
                <c:pt idx="895">
                  <c:v>19.758548000012524</c:v>
                </c:pt>
                <c:pt idx="896">
                  <c:v>19.764374000020325</c:v>
                </c:pt>
                <c:pt idx="897">
                  <c:v>19.894479000009596</c:v>
                </c:pt>
                <c:pt idx="898">
                  <c:v>19.906099000014365</c:v>
                </c:pt>
                <c:pt idx="899">
                  <c:v>19.953943999949843</c:v>
                </c:pt>
                <c:pt idx="900">
                  <c:v>19.974267999990843</c:v>
                </c:pt>
                <c:pt idx="901">
                  <c:v>20.033270000014454</c:v>
                </c:pt>
                <c:pt idx="902">
                  <c:v>20.044191000051796</c:v>
                </c:pt>
                <c:pt idx="903">
                  <c:v>20.112563999951817</c:v>
                </c:pt>
                <c:pt idx="904">
                  <c:v>20.240775999962352</c:v>
                </c:pt>
                <c:pt idx="905">
                  <c:v>20.248760999995284</c:v>
                </c:pt>
                <c:pt idx="906">
                  <c:v>20.312653000000864</c:v>
                </c:pt>
                <c:pt idx="907">
                  <c:v>20.376558999996632</c:v>
                </c:pt>
                <c:pt idx="908">
                  <c:v>20.389612999977544</c:v>
                </c:pt>
                <c:pt idx="909">
                  <c:v>20.426218000007793</c:v>
                </c:pt>
                <c:pt idx="910">
                  <c:v>20.455977999954484</c:v>
                </c:pt>
                <c:pt idx="911">
                  <c:v>20.477411000058055</c:v>
                </c:pt>
                <c:pt idx="912">
                  <c:v>20.487330000032671</c:v>
                </c:pt>
                <c:pt idx="913">
                  <c:v>20.540605999995023</c:v>
                </c:pt>
                <c:pt idx="914">
                  <c:v>20.557864999980666</c:v>
                </c:pt>
                <c:pt idx="915">
                  <c:v>20.579106000019237</c:v>
                </c:pt>
                <c:pt idx="916">
                  <c:v>20.581728999968618</c:v>
                </c:pt>
                <c:pt idx="917">
                  <c:v>20.638386999955401</c:v>
                </c:pt>
                <c:pt idx="918">
                  <c:v>20.650130999973044</c:v>
                </c:pt>
                <c:pt idx="919">
                  <c:v>20.720130000030622</c:v>
                </c:pt>
                <c:pt idx="920">
                  <c:v>20.778270000009798</c:v>
                </c:pt>
                <c:pt idx="921">
                  <c:v>20.785678999964148</c:v>
                </c:pt>
                <c:pt idx="922">
                  <c:v>20.858347999979742</c:v>
                </c:pt>
                <c:pt idx="923">
                  <c:v>20.92739900003653</c:v>
                </c:pt>
                <c:pt idx="924">
                  <c:v>20.9918319999706</c:v>
                </c:pt>
                <c:pt idx="925">
                  <c:v>21.057593000004999</c:v>
                </c:pt>
                <c:pt idx="926">
                  <c:v>21.061274999985471</c:v>
                </c:pt>
                <c:pt idx="927">
                  <c:v>21.135755999945104</c:v>
                </c:pt>
                <c:pt idx="928">
                  <c:v>21.264138999977149</c:v>
                </c:pt>
                <c:pt idx="929">
                  <c:v>21.345024000038393</c:v>
                </c:pt>
                <c:pt idx="930">
                  <c:v>21.539846000028774</c:v>
                </c:pt>
                <c:pt idx="931">
                  <c:v>21.669944999972358</c:v>
                </c:pt>
                <c:pt idx="932">
                  <c:v>21.688155999989249</c:v>
                </c:pt>
                <c:pt idx="933">
                  <c:v>21.797623999998905</c:v>
                </c:pt>
                <c:pt idx="934">
                  <c:v>21.819071999983862</c:v>
                </c:pt>
                <c:pt idx="935">
                  <c:v>21.837855000048876</c:v>
                </c:pt>
                <c:pt idx="936">
                  <c:v>21.856757999979891</c:v>
                </c:pt>
                <c:pt idx="937">
                  <c:v>21.877560000051744</c:v>
                </c:pt>
                <c:pt idx="938">
                  <c:v>21.901154999970458</c:v>
                </c:pt>
                <c:pt idx="939">
                  <c:v>21.919161999947391</c:v>
                </c:pt>
                <c:pt idx="940">
                  <c:v>21.977858999976888</c:v>
                </c:pt>
                <c:pt idx="941">
                  <c:v>21.997864000033587</c:v>
                </c:pt>
                <c:pt idx="942">
                  <c:v>22.021810999955051</c:v>
                </c:pt>
                <c:pt idx="943">
                  <c:v>22.084292000043206</c:v>
                </c:pt>
                <c:pt idx="944">
                  <c:v>22.137717999983579</c:v>
                </c:pt>
                <c:pt idx="945">
                  <c:v>22.207644999958575</c:v>
                </c:pt>
                <c:pt idx="946">
                  <c:v>22.228203000035137</c:v>
                </c:pt>
                <c:pt idx="947">
                  <c:v>22.565714000025764</c:v>
                </c:pt>
                <c:pt idx="948">
                  <c:v>22.620762999984436</c:v>
                </c:pt>
                <c:pt idx="949">
                  <c:v>22.64454799995292</c:v>
                </c:pt>
                <c:pt idx="950">
                  <c:v>22.762974999961443</c:v>
                </c:pt>
                <c:pt idx="951">
                  <c:v>22.805012000026181</c:v>
                </c:pt>
                <c:pt idx="952">
                  <c:v>22.833064000005834</c:v>
                </c:pt>
                <c:pt idx="953">
                  <c:v>22.879277999978513</c:v>
                </c:pt>
                <c:pt idx="954">
                  <c:v>22.909979999996722</c:v>
                </c:pt>
                <c:pt idx="955">
                  <c:v>22.927427000016905</c:v>
                </c:pt>
                <c:pt idx="956">
                  <c:v>22.946603000047617</c:v>
                </c:pt>
                <c:pt idx="957">
                  <c:v>22.969708999968134</c:v>
                </c:pt>
                <c:pt idx="958">
                  <c:v>23.017825999995694</c:v>
                </c:pt>
                <c:pt idx="959">
                  <c:v>23.038371999980882</c:v>
                </c:pt>
                <c:pt idx="960">
                  <c:v>23.05620800005272</c:v>
                </c:pt>
                <c:pt idx="961">
                  <c:v>23.085990000050515</c:v>
                </c:pt>
                <c:pt idx="962">
                  <c:v>23.107086000032723</c:v>
                </c:pt>
                <c:pt idx="963">
                  <c:v>23.1420559999533</c:v>
                </c:pt>
                <c:pt idx="964">
                  <c:v>23.150542999967001</c:v>
                </c:pt>
                <c:pt idx="965">
                  <c:v>23.173085000016727</c:v>
                </c:pt>
                <c:pt idx="966">
                  <c:v>23.190690999967046</c:v>
                </c:pt>
                <c:pt idx="967">
                  <c:v>23.20886699995026</c:v>
                </c:pt>
                <c:pt idx="968">
                  <c:v>23.226861999952234</c:v>
                </c:pt>
                <c:pt idx="969">
                  <c:v>23.256098999991082</c:v>
                </c:pt>
                <c:pt idx="970">
                  <c:v>23.276680000009947</c:v>
                </c:pt>
                <c:pt idx="971">
                  <c:v>23.304895999957807</c:v>
                </c:pt>
                <c:pt idx="972">
                  <c:v>23.335131000028923</c:v>
                </c:pt>
                <c:pt idx="973">
                  <c:v>23.353597000008449</c:v>
                </c:pt>
                <c:pt idx="974">
                  <c:v>23.372410999960266</c:v>
                </c:pt>
                <c:pt idx="975">
                  <c:v>23.390097999945283</c:v>
                </c:pt>
                <c:pt idx="976">
                  <c:v>23.413437000010163</c:v>
                </c:pt>
                <c:pt idx="977">
                  <c:v>23.439482999965549</c:v>
                </c:pt>
                <c:pt idx="978">
                  <c:v>23.461100999964401</c:v>
                </c:pt>
                <c:pt idx="979">
                  <c:v>23.477679000003263</c:v>
                </c:pt>
                <c:pt idx="980">
                  <c:v>23.494784999988042</c:v>
                </c:pt>
                <c:pt idx="981">
                  <c:v>23.514047999982722</c:v>
                </c:pt>
                <c:pt idx="982">
                  <c:v>23.524028999963775</c:v>
                </c:pt>
                <c:pt idx="983">
                  <c:v>23.558399999979883</c:v>
                </c:pt>
                <c:pt idx="984">
                  <c:v>23.571070999954827</c:v>
                </c:pt>
                <c:pt idx="985">
                  <c:v>23.598748999997042</c:v>
                </c:pt>
                <c:pt idx="986">
                  <c:v>23.621198000037111</c:v>
                </c:pt>
                <c:pt idx="987">
                  <c:v>23.639794999966398</c:v>
                </c:pt>
                <c:pt idx="988">
                  <c:v>23.655273000011221</c:v>
                </c:pt>
                <c:pt idx="989">
                  <c:v>23.676652000052854</c:v>
                </c:pt>
                <c:pt idx="990">
                  <c:v>23.697388999979012</c:v>
                </c:pt>
                <c:pt idx="991">
                  <c:v>23.719962000031956</c:v>
                </c:pt>
                <c:pt idx="992">
                  <c:v>23.74033399997279</c:v>
                </c:pt>
                <c:pt idx="993">
                  <c:v>23.760005000047386</c:v>
                </c:pt>
                <c:pt idx="994">
                  <c:v>23.781294999993406</c:v>
                </c:pt>
                <c:pt idx="995">
                  <c:v>23.796928999945521</c:v>
                </c:pt>
                <c:pt idx="996">
                  <c:v>23.8185260000173</c:v>
                </c:pt>
                <c:pt idx="997">
                  <c:v>23.837350000045262</c:v>
                </c:pt>
                <c:pt idx="998">
                  <c:v>23.859599999967031</c:v>
                </c:pt>
                <c:pt idx="999">
                  <c:v>23.873235999955796</c:v>
                </c:pt>
                <c:pt idx="1000">
                  <c:v>23.898435999988578</c:v>
                </c:pt>
                <c:pt idx="1001">
                  <c:v>23.919511000043713</c:v>
                </c:pt>
                <c:pt idx="1002">
                  <c:v>23.939341000048444</c:v>
                </c:pt>
                <c:pt idx="1003">
                  <c:v>23.957135000033304</c:v>
                </c:pt>
                <c:pt idx="1004">
                  <c:v>23.97776200005319</c:v>
                </c:pt>
                <c:pt idx="1005">
                  <c:v>23.99878699996043</c:v>
                </c:pt>
                <c:pt idx="1006">
                  <c:v>24.018016000045463</c:v>
                </c:pt>
                <c:pt idx="1007">
                  <c:v>24.037609999999404</c:v>
                </c:pt>
                <c:pt idx="1008">
                  <c:v>24.053442999953404</c:v>
                </c:pt>
                <c:pt idx="1009">
                  <c:v>24.078549999976531</c:v>
                </c:pt>
                <c:pt idx="1010">
                  <c:v>24.09851499996148</c:v>
                </c:pt>
                <c:pt idx="1011">
                  <c:v>24.119320999947377</c:v>
                </c:pt>
                <c:pt idx="1012">
                  <c:v>24.128544999985024</c:v>
                </c:pt>
                <c:pt idx="1013">
                  <c:v>24.159022000036202</c:v>
                </c:pt>
                <c:pt idx="1014">
                  <c:v>24.18057399999816</c:v>
                </c:pt>
                <c:pt idx="1015">
                  <c:v>24.201141000026837</c:v>
                </c:pt>
                <c:pt idx="1016">
                  <c:v>24.220439000055194</c:v>
                </c:pt>
                <c:pt idx="1017">
                  <c:v>24.23891299997922</c:v>
                </c:pt>
                <c:pt idx="1018">
                  <c:v>24.254562000045553</c:v>
                </c:pt>
                <c:pt idx="1019">
                  <c:v>24.279747999971732</c:v>
                </c:pt>
                <c:pt idx="1020">
                  <c:v>24.299044999992475</c:v>
                </c:pt>
                <c:pt idx="1021">
                  <c:v>24.320054000010714</c:v>
                </c:pt>
                <c:pt idx="1022">
                  <c:v>24.340627999976277</c:v>
                </c:pt>
                <c:pt idx="1023">
                  <c:v>24.36161100002937</c:v>
                </c:pt>
                <c:pt idx="1024">
                  <c:v>24.38167000003159</c:v>
                </c:pt>
                <c:pt idx="1025">
                  <c:v>24.395274000009522</c:v>
                </c:pt>
                <c:pt idx="1026">
                  <c:v>24.416249000001699</c:v>
                </c:pt>
                <c:pt idx="1027">
                  <c:v>24.436786000034772</c:v>
                </c:pt>
                <c:pt idx="1028">
                  <c:v>24.460349999950267</c:v>
                </c:pt>
                <c:pt idx="1029">
                  <c:v>24.481169000035152</c:v>
                </c:pt>
                <c:pt idx="1030">
                  <c:v>24.498374999966472</c:v>
                </c:pt>
                <c:pt idx="1031">
                  <c:v>24.515399000025354</c:v>
                </c:pt>
                <c:pt idx="1032">
                  <c:v>24.536852000048384</c:v>
                </c:pt>
                <c:pt idx="1033">
                  <c:v>24.559096000040881</c:v>
                </c:pt>
                <c:pt idx="1034">
                  <c:v>24.580848000012338</c:v>
                </c:pt>
                <c:pt idx="1035">
                  <c:v>24.59741699998267</c:v>
                </c:pt>
                <c:pt idx="1036">
                  <c:v>24.61650899995584</c:v>
                </c:pt>
                <c:pt idx="1037">
                  <c:v>24.640440999995917</c:v>
                </c:pt>
                <c:pt idx="1038">
                  <c:v>24.657232000026852</c:v>
                </c:pt>
                <c:pt idx="1039">
                  <c:v>24.678910000016913</c:v>
                </c:pt>
                <c:pt idx="1040">
                  <c:v>24.699159999960102</c:v>
                </c:pt>
                <c:pt idx="1041">
                  <c:v>24.719838000019081</c:v>
                </c:pt>
                <c:pt idx="1042">
                  <c:v>24.731899000005797</c:v>
                </c:pt>
                <c:pt idx="1043">
                  <c:v>24.757472999976017</c:v>
                </c:pt>
                <c:pt idx="1044">
                  <c:v>24.773432999965735</c:v>
                </c:pt>
                <c:pt idx="1045">
                  <c:v>24.792139000026509</c:v>
                </c:pt>
                <c:pt idx="1046">
                  <c:v>24.820835000020452</c:v>
                </c:pt>
                <c:pt idx="1047">
                  <c:v>24.838818000047468</c:v>
                </c:pt>
                <c:pt idx="1048">
                  <c:v>24.858812000020407</c:v>
                </c:pt>
                <c:pt idx="1049">
                  <c:v>24.877723000012338</c:v>
                </c:pt>
                <c:pt idx="1050">
                  <c:v>24.897395999985747</c:v>
                </c:pt>
                <c:pt idx="1051">
                  <c:v>24.917826000018977</c:v>
                </c:pt>
                <c:pt idx="1052">
                  <c:v>24.937768999952823</c:v>
                </c:pt>
                <c:pt idx="1053">
                  <c:v>24.958321999991313</c:v>
                </c:pt>
                <c:pt idx="1054">
                  <c:v>24.980337999993935</c:v>
                </c:pt>
                <c:pt idx="1055">
                  <c:v>24.998389999964274</c:v>
                </c:pt>
                <c:pt idx="1056">
                  <c:v>25.019504999974743</c:v>
                </c:pt>
                <c:pt idx="1057">
                  <c:v>25.03827200003434</c:v>
                </c:pt>
                <c:pt idx="1058">
                  <c:v>25.059668999980204</c:v>
                </c:pt>
                <c:pt idx="1059">
                  <c:v>25.064132999978028</c:v>
                </c:pt>
                <c:pt idx="1060">
                  <c:v>25.102131000021473</c:v>
                </c:pt>
                <c:pt idx="1061">
                  <c:v>25.116849999991246</c:v>
                </c:pt>
                <c:pt idx="1062">
                  <c:v>25.138741999980994</c:v>
                </c:pt>
                <c:pt idx="1063">
                  <c:v>25.159908000030555</c:v>
                </c:pt>
                <c:pt idx="1064">
                  <c:v>25.179670999990776</c:v>
                </c:pt>
                <c:pt idx="1065">
                  <c:v>25.199343999964185</c:v>
                </c:pt>
                <c:pt idx="1066">
                  <c:v>25.214797000051476</c:v>
                </c:pt>
                <c:pt idx="1067">
                  <c:v>25.235064000007696</c:v>
                </c:pt>
                <c:pt idx="1068">
                  <c:v>25.26001600001473</c:v>
                </c:pt>
                <c:pt idx="1069">
                  <c:v>25.278132000006735</c:v>
                </c:pt>
                <c:pt idx="1070">
                  <c:v>25.300953999976628</c:v>
                </c:pt>
                <c:pt idx="1071">
                  <c:v>25.317077000043355</c:v>
                </c:pt>
                <c:pt idx="1072">
                  <c:v>25.335580999962986</c:v>
                </c:pt>
                <c:pt idx="1073">
                  <c:v>25.35561400000006</c:v>
                </c:pt>
                <c:pt idx="1074">
                  <c:v>25.380937000038102</c:v>
                </c:pt>
                <c:pt idx="1075">
                  <c:v>25.400464999955148</c:v>
                </c:pt>
                <c:pt idx="1076">
                  <c:v>25.418337999959476</c:v>
                </c:pt>
                <c:pt idx="1077">
                  <c:v>25.436929999967106</c:v>
                </c:pt>
                <c:pt idx="1078">
                  <c:v>25.460253000026569</c:v>
                </c:pt>
                <c:pt idx="1079">
                  <c:v>25.47241699998267</c:v>
                </c:pt>
                <c:pt idx="1080">
                  <c:v>25.496810000040568</c:v>
                </c:pt>
                <c:pt idx="1081">
                  <c:v>25.517419000039808</c:v>
                </c:pt>
                <c:pt idx="1082">
                  <c:v>25.538349000038579</c:v>
                </c:pt>
                <c:pt idx="1083">
                  <c:v>25.556418000021949</c:v>
                </c:pt>
                <c:pt idx="1084">
                  <c:v>25.577581000048667</c:v>
                </c:pt>
                <c:pt idx="1085">
                  <c:v>25.596664999960922</c:v>
                </c:pt>
                <c:pt idx="1086">
                  <c:v>25.620589999947697</c:v>
                </c:pt>
                <c:pt idx="1087">
                  <c:v>25.637141000013798</c:v>
                </c:pt>
                <c:pt idx="1088">
                  <c:v>25.658338999957778</c:v>
                </c:pt>
                <c:pt idx="1089">
                  <c:v>25.677109000040218</c:v>
                </c:pt>
                <c:pt idx="1090">
                  <c:v>25.697991000022739</c:v>
                </c:pt>
                <c:pt idx="1091">
                  <c:v>25.712443000054918</c:v>
                </c:pt>
                <c:pt idx="1092">
                  <c:v>25.738242999999784</c:v>
                </c:pt>
                <c:pt idx="1093">
                  <c:v>25.758073000004515</c:v>
                </c:pt>
                <c:pt idx="1094">
                  <c:v>25.779014999978244</c:v>
                </c:pt>
                <c:pt idx="1095">
                  <c:v>25.797659000032581</c:v>
                </c:pt>
                <c:pt idx="1096">
                  <c:v>25.817883000010625</c:v>
                </c:pt>
                <c:pt idx="1097">
                  <c:v>25.841036000056192</c:v>
                </c:pt>
                <c:pt idx="1098">
                  <c:v>25.858271999983117</c:v>
                </c:pt>
                <c:pt idx="1099">
                  <c:v>25.878683999995701</c:v>
                </c:pt>
                <c:pt idx="1100">
                  <c:v>25.900817999965511</c:v>
                </c:pt>
                <c:pt idx="1101">
                  <c:v>25.919871999998577</c:v>
                </c:pt>
                <c:pt idx="1102">
                  <c:v>25.940854000044055</c:v>
                </c:pt>
                <c:pt idx="1103">
                  <c:v>25.960637000040151</c:v>
                </c:pt>
                <c:pt idx="1104">
                  <c:v>25.98093499999959</c:v>
                </c:pt>
                <c:pt idx="1105">
                  <c:v>25.998953000060283</c:v>
                </c:pt>
                <c:pt idx="1106">
                  <c:v>26.019773000036366</c:v>
                </c:pt>
                <c:pt idx="1107">
                  <c:v>26.029207000043243</c:v>
                </c:pt>
                <c:pt idx="1108">
                  <c:v>26.060453000012785</c:v>
                </c:pt>
                <c:pt idx="1109">
                  <c:v>26.080721999984235</c:v>
                </c:pt>
                <c:pt idx="1110">
                  <c:v>26.100028999964707</c:v>
                </c:pt>
                <c:pt idx="1111">
                  <c:v>26.120580999995582</c:v>
                </c:pt>
                <c:pt idx="1112">
                  <c:v>26.134785000002012</c:v>
                </c:pt>
                <c:pt idx="1113">
                  <c:v>26.157389000058174</c:v>
                </c:pt>
                <c:pt idx="1114">
                  <c:v>26.175535000045784</c:v>
                </c:pt>
                <c:pt idx="1115">
                  <c:v>26.19684300001245</c:v>
                </c:pt>
                <c:pt idx="1116">
                  <c:v>26.220937000005506</c:v>
                </c:pt>
                <c:pt idx="1117">
                  <c:v>26.240861000027508</c:v>
                </c:pt>
                <c:pt idx="1118">
                  <c:v>26.257728000055067</c:v>
                </c:pt>
              </c:numCache>
            </c:numRef>
          </c:xVal>
          <c:yVal>
            <c:numRef>
              <c:f>'Flight Input'!$AE$2:$AE$1122</c:f>
              <c:numCache>
                <c:formatCode>General</c:formatCode>
                <c:ptCount val="1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0.42099999999999999</c:v>
                </c:pt>
                <c:pt idx="613">
                  <c:v>0.41799999999999998</c:v>
                </c:pt>
                <c:pt idx="614">
                  <c:v>0.41399999999999998</c:v>
                </c:pt>
                <c:pt idx="615">
                  <c:v>0.40799999999999997</c:v>
                </c:pt>
                <c:pt idx="616">
                  <c:v>0.40400000000000003</c:v>
                </c:pt>
                <c:pt idx="617">
                  <c:v>0.39900000000000002</c:v>
                </c:pt>
                <c:pt idx="618">
                  <c:v>0.39400000000000002</c:v>
                </c:pt>
                <c:pt idx="619">
                  <c:v>0.38900000000000001</c:v>
                </c:pt>
                <c:pt idx="620">
                  <c:v>0.38200000000000001</c:v>
                </c:pt>
                <c:pt idx="621">
                  <c:v>0.377</c:v>
                </c:pt>
                <c:pt idx="622">
                  <c:v>0.37</c:v>
                </c:pt>
                <c:pt idx="623">
                  <c:v>0.36499999999999999</c:v>
                </c:pt>
                <c:pt idx="624">
                  <c:v>0.35899999999999999</c:v>
                </c:pt>
                <c:pt idx="625">
                  <c:v>0.35199999999999998</c:v>
                </c:pt>
                <c:pt idx="626">
                  <c:v>0.34499999999999997</c:v>
                </c:pt>
                <c:pt idx="627">
                  <c:v>0.33900000000000002</c:v>
                </c:pt>
                <c:pt idx="628">
                  <c:v>0.33100000000000002</c:v>
                </c:pt>
                <c:pt idx="629">
                  <c:v>0.32500000000000001</c:v>
                </c:pt>
                <c:pt idx="630">
                  <c:v>0.31900000000000001</c:v>
                </c:pt>
                <c:pt idx="631">
                  <c:v>0.311</c:v>
                </c:pt>
                <c:pt idx="632">
                  <c:v>0.30399999999999999</c:v>
                </c:pt>
                <c:pt idx="633">
                  <c:v>0.29899999999999999</c:v>
                </c:pt>
                <c:pt idx="634">
                  <c:v>0.29099999999999998</c:v>
                </c:pt>
                <c:pt idx="635">
                  <c:v>0.28699999999999998</c:v>
                </c:pt>
                <c:pt idx="636">
                  <c:v>0.28100000000000003</c:v>
                </c:pt>
                <c:pt idx="637">
                  <c:v>0.27700000000000002</c:v>
                </c:pt>
                <c:pt idx="638">
                  <c:v>0.27100000000000002</c:v>
                </c:pt>
                <c:pt idx="639">
                  <c:v>0.26600000000000001</c:v>
                </c:pt>
                <c:pt idx="640">
                  <c:v>0.26200000000000001</c:v>
                </c:pt>
                <c:pt idx="641">
                  <c:v>0.25800000000000001</c:v>
                </c:pt>
                <c:pt idx="642">
                  <c:v>0.25600000000000001</c:v>
                </c:pt>
                <c:pt idx="643">
                  <c:v>0.251</c:v>
                </c:pt>
                <c:pt idx="644">
                  <c:v>0.249</c:v>
                </c:pt>
                <c:pt idx="645">
                  <c:v>0.24399999999999999</c:v>
                </c:pt>
                <c:pt idx="646">
                  <c:v>0.24399999999999999</c:v>
                </c:pt>
                <c:pt idx="647">
                  <c:v>0.23899999999999999</c:v>
                </c:pt>
                <c:pt idx="648">
                  <c:v>0.23899999999999999</c:v>
                </c:pt>
                <c:pt idx="649">
                  <c:v>0.23599999999999999</c:v>
                </c:pt>
                <c:pt idx="650">
                  <c:v>0.23499999999999999</c:v>
                </c:pt>
                <c:pt idx="651">
                  <c:v>0.23400000000000001</c:v>
                </c:pt>
                <c:pt idx="652">
                  <c:v>0.23400000000000001</c:v>
                </c:pt>
                <c:pt idx="653">
                  <c:v>0.23100000000000001</c:v>
                </c:pt>
                <c:pt idx="654">
                  <c:v>0.22900000000000001</c:v>
                </c:pt>
                <c:pt idx="655">
                  <c:v>0.22700000000000001</c:v>
                </c:pt>
                <c:pt idx="656">
                  <c:v>0.22900000000000001</c:v>
                </c:pt>
                <c:pt idx="657">
                  <c:v>0.22700000000000001</c:v>
                </c:pt>
                <c:pt idx="658">
                  <c:v>0.22600000000000001</c:v>
                </c:pt>
                <c:pt idx="659">
                  <c:v>0.224</c:v>
                </c:pt>
                <c:pt idx="660">
                  <c:v>0.223</c:v>
                </c:pt>
                <c:pt idx="661">
                  <c:v>0.221</c:v>
                </c:pt>
                <c:pt idx="662">
                  <c:v>0.22600000000000001</c:v>
                </c:pt>
                <c:pt idx="663">
                  <c:v>0.22500000000000001</c:v>
                </c:pt>
                <c:pt idx="664">
                  <c:v>0.224</c:v>
                </c:pt>
                <c:pt idx="665">
                  <c:v>0.223</c:v>
                </c:pt>
                <c:pt idx="666">
                  <c:v>0.223</c:v>
                </c:pt>
                <c:pt idx="667">
                  <c:v>0.22600000000000001</c:v>
                </c:pt>
                <c:pt idx="668">
                  <c:v>0.22600000000000001</c:v>
                </c:pt>
                <c:pt idx="669">
                  <c:v>0.22500000000000001</c:v>
                </c:pt>
                <c:pt idx="670">
                  <c:v>0.224</c:v>
                </c:pt>
                <c:pt idx="671">
                  <c:v>0.223</c:v>
                </c:pt>
                <c:pt idx="672">
                  <c:v>0.222</c:v>
                </c:pt>
                <c:pt idx="673">
                  <c:v>0.222</c:v>
                </c:pt>
                <c:pt idx="674">
                  <c:v>0.22800000000000001</c:v>
                </c:pt>
                <c:pt idx="675">
                  <c:v>0.22700000000000001</c:v>
                </c:pt>
                <c:pt idx="676">
                  <c:v>0.22700000000000001</c:v>
                </c:pt>
                <c:pt idx="677">
                  <c:v>0.22600000000000001</c:v>
                </c:pt>
                <c:pt idx="678">
                  <c:v>0.23</c:v>
                </c:pt>
                <c:pt idx="679">
                  <c:v>0.23</c:v>
                </c:pt>
                <c:pt idx="680">
                  <c:v>0.23200000000000001</c:v>
                </c:pt>
                <c:pt idx="681">
                  <c:v>0.23200000000000001</c:v>
                </c:pt>
                <c:pt idx="682">
                  <c:v>0.23300000000000001</c:v>
                </c:pt>
                <c:pt idx="683">
                  <c:v>0.23300000000000001</c:v>
                </c:pt>
                <c:pt idx="684">
                  <c:v>0.23200000000000001</c:v>
                </c:pt>
                <c:pt idx="685">
                  <c:v>0.23200000000000001</c:v>
                </c:pt>
                <c:pt idx="686">
                  <c:v>0.23400000000000001</c:v>
                </c:pt>
                <c:pt idx="687">
                  <c:v>0.23400000000000001</c:v>
                </c:pt>
                <c:pt idx="688">
                  <c:v>0.23499999999999999</c:v>
                </c:pt>
                <c:pt idx="689">
                  <c:v>0.23400000000000001</c:v>
                </c:pt>
                <c:pt idx="690">
                  <c:v>0.23499999999999999</c:v>
                </c:pt>
                <c:pt idx="691">
                  <c:v>0.23499999999999999</c:v>
                </c:pt>
                <c:pt idx="692">
                  <c:v>0.23599999999999999</c:v>
                </c:pt>
                <c:pt idx="693">
                  <c:v>0.23599999999999999</c:v>
                </c:pt>
                <c:pt idx="694">
                  <c:v>0.23599999999999999</c:v>
                </c:pt>
                <c:pt idx="695">
                  <c:v>0.23499999999999999</c:v>
                </c:pt>
                <c:pt idx="696">
                  <c:v>0.23499999999999999</c:v>
                </c:pt>
                <c:pt idx="697">
                  <c:v>0.23499999999999999</c:v>
                </c:pt>
                <c:pt idx="698">
                  <c:v>0.23499999999999999</c:v>
                </c:pt>
                <c:pt idx="699">
                  <c:v>0.23499999999999999</c:v>
                </c:pt>
                <c:pt idx="700">
                  <c:v>0.23499999999999999</c:v>
                </c:pt>
                <c:pt idx="701">
                  <c:v>0.23499999999999999</c:v>
                </c:pt>
                <c:pt idx="702">
                  <c:v>0.23699999999999999</c:v>
                </c:pt>
                <c:pt idx="703">
                  <c:v>0.23699999999999999</c:v>
                </c:pt>
                <c:pt idx="704">
                  <c:v>0.23799999999999999</c:v>
                </c:pt>
                <c:pt idx="705">
                  <c:v>0.23799999999999999</c:v>
                </c:pt>
                <c:pt idx="706">
                  <c:v>0.23799999999999999</c:v>
                </c:pt>
                <c:pt idx="707">
                  <c:v>0.23899999999999999</c:v>
                </c:pt>
                <c:pt idx="708">
                  <c:v>0.23899999999999999</c:v>
                </c:pt>
                <c:pt idx="709">
                  <c:v>0.23899999999999999</c:v>
                </c:pt>
                <c:pt idx="710">
                  <c:v>0.23899999999999999</c:v>
                </c:pt>
                <c:pt idx="711">
                  <c:v>0.24</c:v>
                </c:pt>
                <c:pt idx="712">
                  <c:v>0.24</c:v>
                </c:pt>
                <c:pt idx="713">
                  <c:v>0.24</c:v>
                </c:pt>
                <c:pt idx="714">
                  <c:v>0.24</c:v>
                </c:pt>
                <c:pt idx="715">
                  <c:v>0.24099999999999999</c:v>
                </c:pt>
                <c:pt idx="716">
                  <c:v>0.24099999999999999</c:v>
                </c:pt>
                <c:pt idx="717">
                  <c:v>0.24199999999999999</c:v>
                </c:pt>
                <c:pt idx="718">
                  <c:v>0.24199999999999999</c:v>
                </c:pt>
                <c:pt idx="719">
                  <c:v>0.24199999999999999</c:v>
                </c:pt>
                <c:pt idx="720">
                  <c:v>0.24299999999999999</c:v>
                </c:pt>
                <c:pt idx="721">
                  <c:v>0.24399999999999999</c:v>
                </c:pt>
                <c:pt idx="722">
                  <c:v>0.24399999999999999</c:v>
                </c:pt>
                <c:pt idx="723">
                  <c:v>0.245</c:v>
                </c:pt>
                <c:pt idx="724">
                  <c:v>0.24299999999999999</c:v>
                </c:pt>
                <c:pt idx="725">
                  <c:v>0.24299999999999999</c:v>
                </c:pt>
                <c:pt idx="726">
                  <c:v>0.24199999999999999</c:v>
                </c:pt>
                <c:pt idx="727">
                  <c:v>0.24299999999999999</c:v>
                </c:pt>
                <c:pt idx="728">
                  <c:v>0.24299999999999999</c:v>
                </c:pt>
                <c:pt idx="729">
                  <c:v>0.24299999999999999</c:v>
                </c:pt>
                <c:pt idx="730">
                  <c:v>0.24299999999999999</c:v>
                </c:pt>
                <c:pt idx="731">
                  <c:v>0.24399999999999999</c:v>
                </c:pt>
                <c:pt idx="732">
                  <c:v>0.24399999999999999</c:v>
                </c:pt>
                <c:pt idx="733">
                  <c:v>0.245</c:v>
                </c:pt>
                <c:pt idx="734">
                  <c:v>0.24399999999999999</c:v>
                </c:pt>
                <c:pt idx="735">
                  <c:v>0.245</c:v>
                </c:pt>
                <c:pt idx="736">
                  <c:v>0.24399999999999999</c:v>
                </c:pt>
                <c:pt idx="737">
                  <c:v>0.245</c:v>
                </c:pt>
                <c:pt idx="738">
                  <c:v>0.245</c:v>
                </c:pt>
                <c:pt idx="739">
                  <c:v>0.245</c:v>
                </c:pt>
                <c:pt idx="740">
                  <c:v>0.246</c:v>
                </c:pt>
                <c:pt idx="741">
                  <c:v>0.245</c:v>
                </c:pt>
                <c:pt idx="742">
                  <c:v>0.246</c:v>
                </c:pt>
                <c:pt idx="743">
                  <c:v>0.247</c:v>
                </c:pt>
                <c:pt idx="744">
                  <c:v>0.247</c:v>
                </c:pt>
                <c:pt idx="745">
                  <c:v>0.248</c:v>
                </c:pt>
                <c:pt idx="746">
                  <c:v>0.247</c:v>
                </c:pt>
                <c:pt idx="747">
                  <c:v>0.248</c:v>
                </c:pt>
                <c:pt idx="748">
                  <c:v>0.248</c:v>
                </c:pt>
                <c:pt idx="749">
                  <c:v>0.249</c:v>
                </c:pt>
                <c:pt idx="750">
                  <c:v>0.25</c:v>
                </c:pt>
                <c:pt idx="751">
                  <c:v>0.25</c:v>
                </c:pt>
                <c:pt idx="752">
                  <c:v>0.248</c:v>
                </c:pt>
                <c:pt idx="753">
                  <c:v>0.248</c:v>
                </c:pt>
                <c:pt idx="754">
                  <c:v>0.249</c:v>
                </c:pt>
                <c:pt idx="755">
                  <c:v>0.25</c:v>
                </c:pt>
                <c:pt idx="756">
                  <c:v>0.248</c:v>
                </c:pt>
                <c:pt idx="757">
                  <c:v>0.248</c:v>
                </c:pt>
                <c:pt idx="758">
                  <c:v>0.249</c:v>
                </c:pt>
                <c:pt idx="759">
                  <c:v>0.25</c:v>
                </c:pt>
                <c:pt idx="760">
                  <c:v>0.251</c:v>
                </c:pt>
                <c:pt idx="761">
                  <c:v>0.252</c:v>
                </c:pt>
                <c:pt idx="762">
                  <c:v>0.252</c:v>
                </c:pt>
                <c:pt idx="763">
                  <c:v>0.255</c:v>
                </c:pt>
                <c:pt idx="764">
                  <c:v>0.252</c:v>
                </c:pt>
                <c:pt idx="765">
                  <c:v>0.253</c:v>
                </c:pt>
                <c:pt idx="766">
                  <c:v>0.254</c:v>
                </c:pt>
                <c:pt idx="767">
                  <c:v>0.251</c:v>
                </c:pt>
                <c:pt idx="768">
                  <c:v>0.253</c:v>
                </c:pt>
                <c:pt idx="769">
                  <c:v>0.251</c:v>
                </c:pt>
                <c:pt idx="770">
                  <c:v>0.253</c:v>
                </c:pt>
                <c:pt idx="771">
                  <c:v>0.254</c:v>
                </c:pt>
                <c:pt idx="772">
                  <c:v>0.253</c:v>
                </c:pt>
                <c:pt idx="773">
                  <c:v>0.254</c:v>
                </c:pt>
                <c:pt idx="774">
                  <c:v>0.255</c:v>
                </c:pt>
                <c:pt idx="775">
                  <c:v>0.255</c:v>
                </c:pt>
                <c:pt idx="776">
                  <c:v>0.25700000000000001</c:v>
                </c:pt>
                <c:pt idx="777">
                  <c:v>0.25800000000000001</c:v>
                </c:pt>
                <c:pt idx="778">
                  <c:v>0.25900000000000001</c:v>
                </c:pt>
                <c:pt idx="779">
                  <c:v>0.26100000000000001</c:v>
                </c:pt>
                <c:pt idx="780">
                  <c:v>0.26200000000000001</c:v>
                </c:pt>
                <c:pt idx="781">
                  <c:v>0.26300000000000001</c:v>
                </c:pt>
                <c:pt idx="782">
                  <c:v>0.26500000000000001</c:v>
                </c:pt>
                <c:pt idx="783">
                  <c:v>0.26700000000000002</c:v>
                </c:pt>
                <c:pt idx="784">
                  <c:v>0.26800000000000002</c:v>
                </c:pt>
                <c:pt idx="785">
                  <c:v>0.26900000000000002</c:v>
                </c:pt>
                <c:pt idx="786">
                  <c:v>0.27100000000000002</c:v>
                </c:pt>
                <c:pt idx="787">
                  <c:v>0.27300000000000002</c:v>
                </c:pt>
                <c:pt idx="788">
                  <c:v>0.27500000000000002</c:v>
                </c:pt>
                <c:pt idx="789">
                  <c:v>0.27700000000000002</c:v>
                </c:pt>
                <c:pt idx="790">
                  <c:v>0.27800000000000002</c:v>
                </c:pt>
                <c:pt idx="791">
                  <c:v>0.28000000000000003</c:v>
                </c:pt>
                <c:pt idx="792">
                  <c:v>0.28100000000000003</c:v>
                </c:pt>
                <c:pt idx="793">
                  <c:v>0.28299999999999997</c:v>
                </c:pt>
                <c:pt idx="794">
                  <c:v>0.28399999999999997</c:v>
                </c:pt>
                <c:pt idx="795">
                  <c:v>0.28699999999999998</c:v>
                </c:pt>
                <c:pt idx="796">
                  <c:v>0.28899999999999998</c:v>
                </c:pt>
                <c:pt idx="797">
                  <c:v>0.29099999999999998</c:v>
                </c:pt>
                <c:pt idx="798">
                  <c:v>0.29099999999999998</c:v>
                </c:pt>
                <c:pt idx="799">
                  <c:v>0.29299999999999998</c:v>
                </c:pt>
                <c:pt idx="800">
                  <c:v>0.29299999999999998</c:v>
                </c:pt>
                <c:pt idx="801">
                  <c:v>0.29599999999999999</c:v>
                </c:pt>
                <c:pt idx="802">
                  <c:v>0.29599999999999999</c:v>
                </c:pt>
                <c:pt idx="803">
                  <c:v>0.29799999999999999</c:v>
                </c:pt>
                <c:pt idx="804">
                  <c:v>0.29899999999999999</c:v>
                </c:pt>
                <c:pt idx="805">
                  <c:v>0.30099999999999999</c:v>
                </c:pt>
                <c:pt idx="806">
                  <c:v>0.3</c:v>
                </c:pt>
                <c:pt idx="807">
                  <c:v>0.30199999999999999</c:v>
                </c:pt>
                <c:pt idx="808">
                  <c:v>0.30199999999999999</c:v>
                </c:pt>
                <c:pt idx="809">
                  <c:v>0.30399999999999999</c:v>
                </c:pt>
                <c:pt idx="810">
                  <c:v>0.30299999999999999</c:v>
                </c:pt>
                <c:pt idx="811">
                  <c:v>0.30399999999999999</c:v>
                </c:pt>
                <c:pt idx="812">
                  <c:v>0.30299999999999999</c:v>
                </c:pt>
                <c:pt idx="813">
                  <c:v>0.30399999999999999</c:v>
                </c:pt>
                <c:pt idx="814">
                  <c:v>0.30299999999999999</c:v>
                </c:pt>
                <c:pt idx="815">
                  <c:v>0.30399999999999999</c:v>
                </c:pt>
                <c:pt idx="816">
                  <c:v>0.30599999999999999</c:v>
                </c:pt>
                <c:pt idx="817">
                  <c:v>0.307</c:v>
                </c:pt>
                <c:pt idx="818">
                  <c:v>0.308</c:v>
                </c:pt>
                <c:pt idx="819">
                  <c:v>0.309</c:v>
                </c:pt>
                <c:pt idx="820">
                  <c:v>0.30399999999999999</c:v>
                </c:pt>
                <c:pt idx="821">
                  <c:v>0.30399999999999999</c:v>
                </c:pt>
                <c:pt idx="822">
                  <c:v>0.3</c:v>
                </c:pt>
                <c:pt idx="823">
                  <c:v>0.30099999999999999</c:v>
                </c:pt>
                <c:pt idx="824">
                  <c:v>0.29599999999999999</c:v>
                </c:pt>
                <c:pt idx="825">
                  <c:v>0.29599999999999999</c:v>
                </c:pt>
                <c:pt idx="826">
                  <c:v>0.29199999999999998</c:v>
                </c:pt>
                <c:pt idx="827">
                  <c:v>0.29299999999999998</c:v>
                </c:pt>
                <c:pt idx="828">
                  <c:v>0.28899999999999998</c:v>
                </c:pt>
                <c:pt idx="829">
                  <c:v>0.28499999999999998</c:v>
                </c:pt>
                <c:pt idx="830">
                  <c:v>0.28499999999999998</c:v>
                </c:pt>
                <c:pt idx="831">
                  <c:v>0.28499999999999998</c:v>
                </c:pt>
                <c:pt idx="832">
                  <c:v>0.28499999999999998</c:v>
                </c:pt>
                <c:pt idx="833">
                  <c:v>0.28100000000000003</c:v>
                </c:pt>
                <c:pt idx="834">
                  <c:v>0.28100000000000003</c:v>
                </c:pt>
                <c:pt idx="835">
                  <c:v>0.27800000000000002</c:v>
                </c:pt>
                <c:pt idx="836">
                  <c:v>0.27800000000000002</c:v>
                </c:pt>
                <c:pt idx="837">
                  <c:v>0.27600000000000002</c:v>
                </c:pt>
                <c:pt idx="838">
                  <c:v>0.27600000000000002</c:v>
                </c:pt>
                <c:pt idx="839">
                  <c:v>0.27600000000000002</c:v>
                </c:pt>
                <c:pt idx="840">
                  <c:v>0.27600000000000002</c:v>
                </c:pt>
                <c:pt idx="841">
                  <c:v>0.27400000000000002</c:v>
                </c:pt>
                <c:pt idx="842">
                  <c:v>0.27400000000000002</c:v>
                </c:pt>
                <c:pt idx="843">
                  <c:v>0.27400000000000002</c:v>
                </c:pt>
                <c:pt idx="844">
                  <c:v>0.27400000000000002</c:v>
                </c:pt>
                <c:pt idx="845">
                  <c:v>0.27300000000000002</c:v>
                </c:pt>
                <c:pt idx="846">
                  <c:v>0.27300000000000002</c:v>
                </c:pt>
                <c:pt idx="847">
                  <c:v>0.27400000000000002</c:v>
                </c:pt>
                <c:pt idx="848">
                  <c:v>0.27300000000000002</c:v>
                </c:pt>
                <c:pt idx="849">
                  <c:v>0.27300000000000002</c:v>
                </c:pt>
                <c:pt idx="850">
                  <c:v>0.27300000000000002</c:v>
                </c:pt>
                <c:pt idx="851">
                  <c:v>0.27300000000000002</c:v>
                </c:pt>
                <c:pt idx="852">
                  <c:v>0.27300000000000002</c:v>
                </c:pt>
                <c:pt idx="853">
                  <c:v>0.27300000000000002</c:v>
                </c:pt>
                <c:pt idx="854">
                  <c:v>0.27300000000000002</c:v>
                </c:pt>
                <c:pt idx="855">
                  <c:v>0.27400000000000002</c:v>
                </c:pt>
                <c:pt idx="856">
                  <c:v>0.27400000000000002</c:v>
                </c:pt>
                <c:pt idx="857">
                  <c:v>0.27500000000000002</c:v>
                </c:pt>
                <c:pt idx="858">
                  <c:v>0.27500000000000002</c:v>
                </c:pt>
                <c:pt idx="859">
                  <c:v>0.27600000000000002</c:v>
                </c:pt>
                <c:pt idx="860">
                  <c:v>0.27400000000000002</c:v>
                </c:pt>
                <c:pt idx="861">
                  <c:v>0.27300000000000002</c:v>
                </c:pt>
                <c:pt idx="862">
                  <c:v>0.27200000000000002</c:v>
                </c:pt>
                <c:pt idx="863">
                  <c:v>0.27</c:v>
                </c:pt>
                <c:pt idx="864">
                  <c:v>0.26900000000000002</c:v>
                </c:pt>
                <c:pt idx="865">
                  <c:v>0.26900000000000002</c:v>
                </c:pt>
                <c:pt idx="866">
                  <c:v>0.26900000000000002</c:v>
                </c:pt>
                <c:pt idx="867">
                  <c:v>0.26900000000000002</c:v>
                </c:pt>
                <c:pt idx="868">
                  <c:v>0.26800000000000002</c:v>
                </c:pt>
                <c:pt idx="869">
                  <c:v>0.26800000000000002</c:v>
                </c:pt>
                <c:pt idx="870">
                  <c:v>0.26600000000000001</c:v>
                </c:pt>
                <c:pt idx="871">
                  <c:v>0.26200000000000001</c:v>
                </c:pt>
                <c:pt idx="872">
                  <c:v>0.26100000000000001</c:v>
                </c:pt>
                <c:pt idx="873">
                  <c:v>0.26</c:v>
                </c:pt>
                <c:pt idx="874">
                  <c:v>0.26</c:v>
                </c:pt>
                <c:pt idx="875">
                  <c:v>0.25900000000000001</c:v>
                </c:pt>
                <c:pt idx="876">
                  <c:v>0.25800000000000001</c:v>
                </c:pt>
                <c:pt idx="877">
                  <c:v>0.25800000000000001</c:v>
                </c:pt>
                <c:pt idx="878">
                  <c:v>0.25800000000000001</c:v>
                </c:pt>
                <c:pt idx="879">
                  <c:v>0.25800000000000001</c:v>
                </c:pt>
                <c:pt idx="880">
                  <c:v>0.25800000000000001</c:v>
                </c:pt>
                <c:pt idx="881">
                  <c:v>0.25800000000000001</c:v>
                </c:pt>
                <c:pt idx="882">
                  <c:v>0.25700000000000001</c:v>
                </c:pt>
                <c:pt idx="883">
                  <c:v>0.25700000000000001</c:v>
                </c:pt>
                <c:pt idx="884">
                  <c:v>0.25600000000000001</c:v>
                </c:pt>
                <c:pt idx="885">
                  <c:v>0.254</c:v>
                </c:pt>
                <c:pt idx="886">
                  <c:v>0.254</c:v>
                </c:pt>
                <c:pt idx="887">
                  <c:v>0.254</c:v>
                </c:pt>
                <c:pt idx="888">
                  <c:v>0.254</c:v>
                </c:pt>
                <c:pt idx="889">
                  <c:v>0.253</c:v>
                </c:pt>
                <c:pt idx="890">
                  <c:v>0.253</c:v>
                </c:pt>
                <c:pt idx="891">
                  <c:v>0.253</c:v>
                </c:pt>
                <c:pt idx="892">
                  <c:v>0.252</c:v>
                </c:pt>
                <c:pt idx="893">
                  <c:v>0.251</c:v>
                </c:pt>
                <c:pt idx="894">
                  <c:v>0.251</c:v>
                </c:pt>
                <c:pt idx="895">
                  <c:v>0.251</c:v>
                </c:pt>
                <c:pt idx="896">
                  <c:v>0.249</c:v>
                </c:pt>
                <c:pt idx="897">
                  <c:v>0.249</c:v>
                </c:pt>
                <c:pt idx="898">
                  <c:v>0.252</c:v>
                </c:pt>
                <c:pt idx="899">
                  <c:v>0.252</c:v>
                </c:pt>
                <c:pt idx="900">
                  <c:v>0.251</c:v>
                </c:pt>
                <c:pt idx="901">
                  <c:v>0.252</c:v>
                </c:pt>
                <c:pt idx="902">
                  <c:v>0.255</c:v>
                </c:pt>
                <c:pt idx="903">
                  <c:v>0.25900000000000001</c:v>
                </c:pt>
                <c:pt idx="904">
                  <c:v>0.25800000000000001</c:v>
                </c:pt>
                <c:pt idx="905">
                  <c:v>0.26200000000000001</c:v>
                </c:pt>
                <c:pt idx="906">
                  <c:v>0.26100000000000001</c:v>
                </c:pt>
                <c:pt idx="907">
                  <c:v>0.26200000000000001</c:v>
                </c:pt>
                <c:pt idx="908">
                  <c:v>0.26300000000000001</c:v>
                </c:pt>
                <c:pt idx="909">
                  <c:v>0.26200000000000001</c:v>
                </c:pt>
                <c:pt idx="910">
                  <c:v>0.26</c:v>
                </c:pt>
                <c:pt idx="911">
                  <c:v>0.26500000000000001</c:v>
                </c:pt>
                <c:pt idx="912">
                  <c:v>0.26300000000000001</c:v>
                </c:pt>
                <c:pt idx="913">
                  <c:v>0.26300000000000001</c:v>
                </c:pt>
                <c:pt idx="914">
                  <c:v>0.25700000000000001</c:v>
                </c:pt>
                <c:pt idx="915">
                  <c:v>0.24299999999999999</c:v>
                </c:pt>
                <c:pt idx="916">
                  <c:v>0.24</c:v>
                </c:pt>
                <c:pt idx="917">
                  <c:v>0.218</c:v>
                </c:pt>
                <c:pt idx="918">
                  <c:v>0.215</c:v>
                </c:pt>
                <c:pt idx="919">
                  <c:v>0.2</c:v>
                </c:pt>
                <c:pt idx="920">
                  <c:v>0.20799999999999999</c:v>
                </c:pt>
                <c:pt idx="921">
                  <c:v>0.20499999999999999</c:v>
                </c:pt>
                <c:pt idx="922">
                  <c:v>0.16200000000000001</c:v>
                </c:pt>
                <c:pt idx="923">
                  <c:v>0.16200000000000001</c:v>
                </c:pt>
                <c:pt idx="924">
                  <c:v>0.13500000000000001</c:v>
                </c:pt>
                <c:pt idx="925">
                  <c:v>0.13200000000000001</c:v>
                </c:pt>
                <c:pt idx="926">
                  <c:v>0.124</c:v>
                </c:pt>
                <c:pt idx="927">
                  <c:v>0.09</c:v>
                </c:pt>
                <c:pt idx="928">
                  <c:v>8.5999999999999993E-2</c:v>
                </c:pt>
                <c:pt idx="929">
                  <c:v>7.3999999999999996E-2</c:v>
                </c:pt>
                <c:pt idx="930">
                  <c:v>3.1E-2</c:v>
                </c:pt>
                <c:pt idx="931">
                  <c:v>2.3E-2</c:v>
                </c:pt>
                <c:pt idx="932">
                  <c:v>1.4999999999999999E-2</c:v>
                </c:pt>
                <c:pt idx="933">
                  <c:v>7.9000000000000001E-2</c:v>
                </c:pt>
                <c:pt idx="934">
                  <c:v>7.4999999999999997E-2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D59-4E24-B655-8CFE0C808EF7}"/>
            </c:ext>
          </c:extLst>
        </c:ser>
        <c:ser>
          <c:idx val="1"/>
          <c:order val="1"/>
          <c:tx>
            <c:strRef>
              <c:f>Calculation!$U$1</c:f>
              <c:strCache>
                <c:ptCount val="1"/>
                <c:pt idx="0">
                  <c:v>I(I(O(az)))*k+b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Calculation!$B$2:$B$1124</c:f>
              <c:numCache>
                <c:formatCode>General</c:formatCode>
                <c:ptCount val="1123"/>
                <c:pt idx="0">
                  <c:v>0</c:v>
                </c:pt>
                <c:pt idx="1">
                  <c:v>1.9563999958336353E-2</c:v>
                </c:pt>
                <c:pt idx="2">
                  <c:v>3.6159000010229647E-2</c:v>
                </c:pt>
                <c:pt idx="3">
                  <c:v>5.6963999988511205E-2</c:v>
                </c:pt>
                <c:pt idx="4">
                  <c:v>8.1719000008888543E-2</c:v>
                </c:pt>
                <c:pt idx="5">
                  <c:v>9.5315000042319298E-2</c:v>
                </c:pt>
                <c:pt idx="6">
                  <c:v>0.11652799998410046</c:v>
                </c:pt>
                <c:pt idx="7">
                  <c:v>0.13519900001119822</c:v>
                </c:pt>
                <c:pt idx="8">
                  <c:v>0.16087699995841831</c:v>
                </c:pt>
                <c:pt idx="9">
                  <c:v>0.18141700001433492</c:v>
                </c:pt>
                <c:pt idx="10">
                  <c:v>0.20019400003366172</c:v>
                </c:pt>
                <c:pt idx="11">
                  <c:v>0.21545300004072487</c:v>
                </c:pt>
                <c:pt idx="12">
                  <c:v>0.23079199995845556</c:v>
                </c:pt>
                <c:pt idx="13">
                  <c:v>0.2609230000525713</c:v>
                </c:pt>
                <c:pt idx="14">
                  <c:v>0.27603299997281283</c:v>
                </c:pt>
                <c:pt idx="15">
                  <c:v>0.3010329999960959</c:v>
                </c:pt>
                <c:pt idx="16">
                  <c:v>0.31972799997311085</c:v>
                </c:pt>
                <c:pt idx="17">
                  <c:v>0.33597799995914102</c:v>
                </c:pt>
                <c:pt idx="18">
                  <c:v>0.35759000002872199</c:v>
                </c:pt>
                <c:pt idx="19">
                  <c:v>0.37765299994498491</c:v>
                </c:pt>
                <c:pt idx="20">
                  <c:v>0.39710800000466406</c:v>
                </c:pt>
                <c:pt idx="21">
                  <c:v>0.41665599995758384</c:v>
                </c:pt>
                <c:pt idx="22">
                  <c:v>0.43804300006013364</c:v>
                </c:pt>
                <c:pt idx="23">
                  <c:v>0.45675699994899333</c:v>
                </c:pt>
                <c:pt idx="24">
                  <c:v>0.47970499994698912</c:v>
                </c:pt>
                <c:pt idx="25">
                  <c:v>0.49705999996513128</c:v>
                </c:pt>
                <c:pt idx="26">
                  <c:v>0.51856400002725422</c:v>
                </c:pt>
                <c:pt idx="27">
                  <c:v>0.54057900002226233</c:v>
                </c:pt>
                <c:pt idx="28">
                  <c:v>0.55734399997163564</c:v>
                </c:pt>
                <c:pt idx="29">
                  <c:v>0.57929699996020645</c:v>
                </c:pt>
                <c:pt idx="30">
                  <c:v>0.59977099997922778</c:v>
                </c:pt>
                <c:pt idx="31">
                  <c:v>0.61553199996706098</c:v>
                </c:pt>
                <c:pt idx="32">
                  <c:v>0.63737200002651662</c:v>
                </c:pt>
                <c:pt idx="33">
                  <c:v>0.65854900004342198</c:v>
                </c:pt>
                <c:pt idx="34">
                  <c:v>0.66760799998883158</c:v>
                </c:pt>
                <c:pt idx="35">
                  <c:v>0.70031900005415082</c:v>
                </c:pt>
                <c:pt idx="36">
                  <c:v>0.71870199998375028</c:v>
                </c:pt>
                <c:pt idx="37">
                  <c:v>0.73884600005112588</c:v>
                </c:pt>
                <c:pt idx="38">
                  <c:v>0.75902100000530481</c:v>
                </c:pt>
                <c:pt idx="39">
                  <c:v>0.77910100005101413</c:v>
                </c:pt>
                <c:pt idx="40">
                  <c:v>0.79993099998682737</c:v>
                </c:pt>
                <c:pt idx="41">
                  <c:v>0.81429600005503744</c:v>
                </c:pt>
                <c:pt idx="42">
                  <c:v>0.83908199996221811</c:v>
                </c:pt>
                <c:pt idx="43">
                  <c:v>0.85952599998563528</c:v>
                </c:pt>
                <c:pt idx="44">
                  <c:v>0.87445000000298023</c:v>
                </c:pt>
                <c:pt idx="45">
                  <c:v>0.89508699998259544</c:v>
                </c:pt>
                <c:pt idx="46">
                  <c:v>0.91429800004698336</c:v>
                </c:pt>
                <c:pt idx="47">
                  <c:v>0.94034800003282726</c:v>
                </c:pt>
                <c:pt idx="48">
                  <c:v>0.95808699994813651</c:v>
                </c:pt>
                <c:pt idx="49">
                  <c:v>0.97596299997530878</c:v>
                </c:pt>
                <c:pt idx="50">
                  <c:v>1.0003639999777079</c:v>
                </c:pt>
                <c:pt idx="51">
                  <c:v>1.0176780000329018</c:v>
                </c:pt>
                <c:pt idx="52">
                  <c:v>1.0400709999958053</c:v>
                </c:pt>
                <c:pt idx="53">
                  <c:v>1.059497999958694</c:v>
                </c:pt>
                <c:pt idx="54">
                  <c:v>1.0803300000261515</c:v>
                </c:pt>
                <c:pt idx="55">
                  <c:v>1.0980759999947622</c:v>
                </c:pt>
                <c:pt idx="56">
                  <c:v>1.1205570000456646</c:v>
                </c:pt>
                <c:pt idx="57">
                  <c:v>1.1408250000094995</c:v>
                </c:pt>
                <c:pt idx="58">
                  <c:v>1.1609559999778867</c:v>
                </c:pt>
                <c:pt idx="59">
                  <c:v>1.1773840000387281</c:v>
                </c:pt>
                <c:pt idx="60">
                  <c:v>1.200942000024952</c:v>
                </c:pt>
                <c:pt idx="61">
                  <c:v>1.2181420000270009</c:v>
                </c:pt>
                <c:pt idx="62">
                  <c:v>1.2382610000204295</c:v>
                </c:pt>
                <c:pt idx="63">
                  <c:v>1.2563780000200495</c:v>
                </c:pt>
                <c:pt idx="64">
                  <c:v>1.2730310000479221</c:v>
                </c:pt>
                <c:pt idx="65">
                  <c:v>1.3016999999526888</c:v>
                </c:pt>
                <c:pt idx="66">
                  <c:v>1.3172239999985322</c:v>
                </c:pt>
                <c:pt idx="67">
                  <c:v>1.3370959999738261</c:v>
                </c:pt>
                <c:pt idx="68">
                  <c:v>1.3570749999489635</c:v>
                </c:pt>
                <c:pt idx="69">
                  <c:v>1.3771339999511838</c:v>
                </c:pt>
                <c:pt idx="70">
                  <c:v>1.3982049999758601</c:v>
                </c:pt>
                <c:pt idx="71">
                  <c:v>1.4208349999971688</c:v>
                </c:pt>
                <c:pt idx="72">
                  <c:v>1.4375699999509379</c:v>
                </c:pt>
                <c:pt idx="73">
                  <c:v>1.4597910000011325</c:v>
                </c:pt>
                <c:pt idx="74">
                  <c:v>1.4777110000140965</c:v>
                </c:pt>
                <c:pt idx="75">
                  <c:v>1.49759299994912</c:v>
                </c:pt>
                <c:pt idx="76">
                  <c:v>1.5128290000138804</c:v>
                </c:pt>
                <c:pt idx="77">
                  <c:v>1.5384360000025481</c:v>
                </c:pt>
                <c:pt idx="78">
                  <c:v>1.5585229999851435</c:v>
                </c:pt>
                <c:pt idx="79">
                  <c:v>1.5794140000361949</c:v>
                </c:pt>
                <c:pt idx="80">
                  <c:v>1.5950850000372157</c:v>
                </c:pt>
                <c:pt idx="81">
                  <c:v>1.6198589999694377</c:v>
                </c:pt>
                <c:pt idx="82">
                  <c:v>1.6334839999908581</c:v>
                </c:pt>
                <c:pt idx="83">
                  <c:v>1.6539790000533685</c:v>
                </c:pt>
                <c:pt idx="84">
                  <c:v>1.6791039999807253</c:v>
                </c:pt>
                <c:pt idx="85">
                  <c:v>1.6941850000293925</c:v>
                </c:pt>
                <c:pt idx="86">
                  <c:v>1.7199150000233203</c:v>
                </c:pt>
                <c:pt idx="87">
                  <c:v>1.7348090000450611</c:v>
                </c:pt>
                <c:pt idx="88">
                  <c:v>1.7599459999473765</c:v>
                </c:pt>
                <c:pt idx="89">
                  <c:v>1.7692289999686182</c:v>
                </c:pt>
                <c:pt idx="90">
                  <c:v>1.8008499999996275</c:v>
                </c:pt>
                <c:pt idx="91">
                  <c:v>1.8199289999902248</c:v>
                </c:pt>
                <c:pt idx="92">
                  <c:v>1.8306630000006407</c:v>
                </c:pt>
                <c:pt idx="93">
                  <c:v>1.8550660000182688</c:v>
                </c:pt>
                <c:pt idx="94">
                  <c:v>1.8752830000594258</c:v>
                </c:pt>
                <c:pt idx="95">
                  <c:v>1.895213000010699</c:v>
                </c:pt>
                <c:pt idx="96">
                  <c:v>1.9197870000498369</c:v>
                </c:pt>
                <c:pt idx="97">
                  <c:v>1.9353180000325665</c:v>
                </c:pt>
                <c:pt idx="98">
                  <c:v>1.9613520000129938</c:v>
                </c:pt>
                <c:pt idx="99">
                  <c:v>1.9765840000472963</c:v>
                </c:pt>
                <c:pt idx="100">
                  <c:v>1.9987800000235438</c:v>
                </c:pt>
                <c:pt idx="101">
                  <c:v>2.0215359999565408</c:v>
                </c:pt>
                <c:pt idx="102">
                  <c:v>2.0409470000304282</c:v>
                </c:pt>
                <c:pt idx="103">
                  <c:v>2.0606449999613687</c:v>
                </c:pt>
                <c:pt idx="104">
                  <c:v>2.0784840000560507</c:v>
                </c:pt>
                <c:pt idx="105">
                  <c:v>2.0982830000575632</c:v>
                </c:pt>
                <c:pt idx="106">
                  <c:v>2.1169859999790788</c:v>
                </c:pt>
                <c:pt idx="107">
                  <c:v>2.1398549999576062</c:v>
                </c:pt>
                <c:pt idx="108">
                  <c:v>2.1563150000292808</c:v>
                </c:pt>
                <c:pt idx="109">
                  <c:v>2.1768330000340939</c:v>
                </c:pt>
                <c:pt idx="110">
                  <c:v>2.1938620000146329</c:v>
                </c:pt>
                <c:pt idx="111">
                  <c:v>2.217049999977462</c:v>
                </c:pt>
                <c:pt idx="112">
                  <c:v>2.2374840000411496</c:v>
                </c:pt>
                <c:pt idx="113">
                  <c:v>2.2536959999706596</c:v>
                </c:pt>
                <c:pt idx="114">
                  <c:v>2.2817140000406653</c:v>
                </c:pt>
                <c:pt idx="115">
                  <c:v>2.2981060000602156</c:v>
                </c:pt>
                <c:pt idx="116">
                  <c:v>2.3176270000403747</c:v>
                </c:pt>
                <c:pt idx="117">
                  <c:v>2.3403809999581426</c:v>
                </c:pt>
                <c:pt idx="118">
                  <c:v>2.3574260000605136</c:v>
                </c:pt>
                <c:pt idx="119">
                  <c:v>2.3779189999913797</c:v>
                </c:pt>
                <c:pt idx="120">
                  <c:v>2.3985589999938384</c:v>
                </c:pt>
                <c:pt idx="121">
                  <c:v>2.4186729999491945</c:v>
                </c:pt>
                <c:pt idx="122">
                  <c:v>2.4433170000556856</c:v>
                </c:pt>
                <c:pt idx="123">
                  <c:v>2.4601069999625906</c:v>
                </c:pt>
                <c:pt idx="124">
                  <c:v>2.4782869999762625</c:v>
                </c:pt>
                <c:pt idx="125">
                  <c:v>2.499824000056833</c:v>
                </c:pt>
                <c:pt idx="126">
                  <c:v>2.5134049999760464</c:v>
                </c:pt>
                <c:pt idx="127">
                  <c:v>2.5388850000454113</c:v>
                </c:pt>
                <c:pt idx="128">
                  <c:v>2.554041999974288</c:v>
                </c:pt>
                <c:pt idx="129">
                  <c:v>2.5800919999601319</c:v>
                </c:pt>
                <c:pt idx="130">
                  <c:v>2.6000139999669045</c:v>
                </c:pt>
                <c:pt idx="131">
                  <c:v>2.6149969999678433</c:v>
                </c:pt>
                <c:pt idx="132">
                  <c:v>2.6399939999682829</c:v>
                </c:pt>
                <c:pt idx="133">
                  <c:v>2.6505810000235215</c:v>
                </c:pt>
                <c:pt idx="134">
                  <c:v>2.6801719999639317</c:v>
                </c:pt>
                <c:pt idx="135">
                  <c:v>2.6892350000562146</c:v>
                </c:pt>
                <c:pt idx="136">
                  <c:v>2.7199760000221431</c:v>
                </c:pt>
                <c:pt idx="137">
                  <c:v>2.7399689999874681</c:v>
                </c:pt>
                <c:pt idx="138">
                  <c:v>2.7497059999732301</c:v>
                </c:pt>
                <c:pt idx="139">
                  <c:v>2.7756199999712408</c:v>
                </c:pt>
                <c:pt idx="140">
                  <c:v>2.7916589999804273</c:v>
                </c:pt>
                <c:pt idx="141">
                  <c:v>2.8166660000570118</c:v>
                </c:pt>
                <c:pt idx="142">
                  <c:v>2.8356640000129119</c:v>
                </c:pt>
                <c:pt idx="143">
                  <c:v>2.8554289999883622</c:v>
                </c:pt>
                <c:pt idx="144">
                  <c:v>2.8780519999563694</c:v>
                </c:pt>
                <c:pt idx="145">
                  <c:v>2.8957399999490008</c:v>
                </c:pt>
                <c:pt idx="146">
                  <c:v>2.9175410000607371</c:v>
                </c:pt>
                <c:pt idx="147">
                  <c:v>2.9359229999827221</c:v>
                </c:pt>
                <c:pt idx="148">
                  <c:v>2.9560419999761507</c:v>
                </c:pt>
                <c:pt idx="149">
                  <c:v>2.9769930000184104</c:v>
                </c:pt>
                <c:pt idx="150">
                  <c:v>2.9972680000355467</c:v>
                </c:pt>
                <c:pt idx="151">
                  <c:v>3.0124549999600276</c:v>
                </c:pt>
                <c:pt idx="152">
                  <c:v>3.0366609999909997</c:v>
                </c:pt>
                <c:pt idx="153">
                  <c:v>3.0607030000537634</c:v>
                </c:pt>
                <c:pt idx="154">
                  <c:v>3.081607999978587</c:v>
                </c:pt>
                <c:pt idx="155">
                  <c:v>3.096817999961786</c:v>
                </c:pt>
                <c:pt idx="156">
                  <c:v>3.1123780000489205</c:v>
                </c:pt>
                <c:pt idx="157">
                  <c:v>3.1377489999867976</c:v>
                </c:pt>
                <c:pt idx="158">
                  <c:v>3.1620119999861345</c:v>
                </c:pt>
                <c:pt idx="159">
                  <c:v>3.1787160000531003</c:v>
                </c:pt>
                <c:pt idx="160">
                  <c:v>3.1976929999655113</c:v>
                </c:pt>
                <c:pt idx="161">
                  <c:v>3.217534999945201</c:v>
                </c:pt>
                <c:pt idx="162">
                  <c:v>3.2402080000611022</c:v>
                </c:pt>
                <c:pt idx="163">
                  <c:v>3.2590730000520125</c:v>
                </c:pt>
                <c:pt idx="164">
                  <c:v>3.2737450000131503</c:v>
                </c:pt>
                <c:pt idx="165">
                  <c:v>3.298462999984622</c:v>
                </c:pt>
                <c:pt idx="166">
                  <c:v>3.3203539999667555</c:v>
                </c:pt>
                <c:pt idx="167">
                  <c:v>3.3330629999982193</c:v>
                </c:pt>
                <c:pt idx="168">
                  <c:v>3.3590489999623969</c:v>
                </c:pt>
                <c:pt idx="169">
                  <c:v>3.3684509999584407</c:v>
                </c:pt>
                <c:pt idx="170">
                  <c:v>3.3989389999769628</c:v>
                </c:pt>
                <c:pt idx="171">
                  <c:v>3.4189079999923706</c:v>
                </c:pt>
                <c:pt idx="172">
                  <c:v>3.4370099999941885</c:v>
                </c:pt>
                <c:pt idx="173">
                  <c:v>3.4592669999692589</c:v>
                </c:pt>
                <c:pt idx="174">
                  <c:v>3.4738849999848753</c:v>
                </c:pt>
                <c:pt idx="175">
                  <c:v>3.4990659999893978</c:v>
                </c:pt>
                <c:pt idx="176">
                  <c:v>3.5199540000176057</c:v>
                </c:pt>
                <c:pt idx="177">
                  <c:v>3.5358130000531673</c:v>
                </c:pt>
                <c:pt idx="178">
                  <c:v>3.560689999954775</c:v>
                </c:pt>
                <c:pt idx="179">
                  <c:v>3.579937000060454</c:v>
                </c:pt>
                <c:pt idx="180">
                  <c:v>3.5947300000116229</c:v>
                </c:pt>
                <c:pt idx="181">
                  <c:v>3.6156620000256225</c:v>
                </c:pt>
                <c:pt idx="182">
                  <c:v>3.6407449999824166</c:v>
                </c:pt>
                <c:pt idx="183">
                  <c:v>3.6617049999767914</c:v>
                </c:pt>
                <c:pt idx="184">
                  <c:v>3.6759389999788254</c:v>
                </c:pt>
                <c:pt idx="185">
                  <c:v>3.7003740000072867</c:v>
                </c:pt>
                <c:pt idx="186">
                  <c:v>3.7108030000235885</c:v>
                </c:pt>
                <c:pt idx="187">
                  <c:v>3.7396650000009686</c:v>
                </c:pt>
                <c:pt idx="188">
                  <c:v>3.7608539999928325</c:v>
                </c:pt>
                <c:pt idx="189">
                  <c:v>3.7809330000309274</c:v>
                </c:pt>
                <c:pt idx="190">
                  <c:v>3.7928100000135601</c:v>
                </c:pt>
                <c:pt idx="191">
                  <c:v>3.816380999982357</c:v>
                </c:pt>
                <c:pt idx="192">
                  <c:v>3.8316750000230968</c:v>
                </c:pt>
                <c:pt idx="193">
                  <c:v>3.8584699999773875</c:v>
                </c:pt>
                <c:pt idx="194">
                  <c:v>3.8765310000162572</c:v>
                </c:pt>
                <c:pt idx="195">
                  <c:v>3.9011620000237599</c:v>
                </c:pt>
                <c:pt idx="196">
                  <c:v>3.9168259999714792</c:v>
                </c:pt>
                <c:pt idx="197">
                  <c:v>3.9338310000021011</c:v>
                </c:pt>
                <c:pt idx="198">
                  <c:v>3.9567779999924824</c:v>
                </c:pt>
                <c:pt idx="199">
                  <c:v>3.9779159999452531</c:v>
                </c:pt>
                <c:pt idx="200">
                  <c:v>3.9979149999562651</c:v>
                </c:pt>
                <c:pt idx="201">
                  <c:v>4.0167750000255182</c:v>
                </c:pt>
                <c:pt idx="202">
                  <c:v>4.0324310000287369</c:v>
                </c:pt>
                <c:pt idx="203">
                  <c:v>4.0609699999913573</c:v>
                </c:pt>
                <c:pt idx="204">
                  <c:v>4.0788310000207275</c:v>
                </c:pt>
                <c:pt idx="205">
                  <c:v>4.0982830000575632</c:v>
                </c:pt>
                <c:pt idx="206">
                  <c:v>4.117435000021942</c:v>
                </c:pt>
                <c:pt idx="207">
                  <c:v>4.1376389999641106</c:v>
                </c:pt>
                <c:pt idx="208">
                  <c:v>4.1609389999648556</c:v>
                </c:pt>
                <c:pt idx="209">
                  <c:v>4.1806189999915659</c:v>
                </c:pt>
                <c:pt idx="210">
                  <c:v>4.1918849999783561</c:v>
                </c:pt>
                <c:pt idx="211">
                  <c:v>4.2195150000043213</c:v>
                </c:pt>
                <c:pt idx="212">
                  <c:v>4.2387109999544919</c:v>
                </c:pt>
                <c:pt idx="213">
                  <c:v>4.2538530000019819</c:v>
                </c:pt>
                <c:pt idx="214">
                  <c:v>4.2799090000335127</c:v>
                </c:pt>
                <c:pt idx="215">
                  <c:v>4.3002130000386387</c:v>
                </c:pt>
                <c:pt idx="216">
                  <c:v>4.3188670000527054</c:v>
                </c:pt>
                <c:pt idx="217">
                  <c:v>4.3393990000477061</c:v>
                </c:pt>
                <c:pt idx="218">
                  <c:v>4.3597229999722913</c:v>
                </c:pt>
                <c:pt idx="219">
                  <c:v>4.3796350000193343</c:v>
                </c:pt>
                <c:pt idx="220">
                  <c:v>4.4017689999891445</c:v>
                </c:pt>
                <c:pt idx="221">
                  <c:v>4.4201459999894723</c:v>
                </c:pt>
                <c:pt idx="222">
                  <c:v>4.4409740000264719</c:v>
                </c:pt>
                <c:pt idx="223">
                  <c:v>4.4558569999644533</c:v>
                </c:pt>
                <c:pt idx="224">
                  <c:v>4.4798370000207797</c:v>
                </c:pt>
                <c:pt idx="225">
                  <c:v>4.4971849999856204</c:v>
                </c:pt>
                <c:pt idx="226">
                  <c:v>4.5149039999814704</c:v>
                </c:pt>
                <c:pt idx="227">
                  <c:v>4.5362479999894276</c:v>
                </c:pt>
                <c:pt idx="228">
                  <c:v>4.5607280000112951</c:v>
                </c:pt>
                <c:pt idx="229">
                  <c:v>4.5755409999983385</c:v>
                </c:pt>
                <c:pt idx="230">
                  <c:v>4.6004220000468194</c:v>
                </c:pt>
                <c:pt idx="231">
                  <c:v>4.6171270000049844</c:v>
                </c:pt>
                <c:pt idx="232">
                  <c:v>4.6363140000030398</c:v>
                </c:pt>
                <c:pt idx="233">
                  <c:v>4.6604839999927208</c:v>
                </c:pt>
                <c:pt idx="234">
                  <c:v>4.6805640000384301</c:v>
                </c:pt>
                <c:pt idx="235">
                  <c:v>4.6960709999548271</c:v>
                </c:pt>
                <c:pt idx="236">
                  <c:v>4.7201290000230074</c:v>
                </c:pt>
                <c:pt idx="237">
                  <c:v>4.7367689999518916</c:v>
                </c:pt>
                <c:pt idx="238">
                  <c:v>4.7583550000563264</c:v>
                </c:pt>
                <c:pt idx="239">
                  <c:v>4.7792350000236183</c:v>
                </c:pt>
                <c:pt idx="240">
                  <c:v>4.7965029999613762</c:v>
                </c:pt>
                <c:pt idx="241">
                  <c:v>4.8187799999723211</c:v>
                </c:pt>
                <c:pt idx="242">
                  <c:v>4.8381079999962822</c:v>
                </c:pt>
                <c:pt idx="243">
                  <c:v>4.860850999946706</c:v>
                </c:pt>
                <c:pt idx="244">
                  <c:v>4.8770700000459328</c:v>
                </c:pt>
                <c:pt idx="245">
                  <c:v>4.8998679999494925</c:v>
                </c:pt>
                <c:pt idx="246">
                  <c:v>4.9182550000259653</c:v>
                </c:pt>
                <c:pt idx="247">
                  <c:v>4.9375709999585524</c:v>
                </c:pt>
                <c:pt idx="248">
                  <c:v>4.9575810000533238</c:v>
                </c:pt>
                <c:pt idx="249">
                  <c:v>4.9739599999738857</c:v>
                </c:pt>
                <c:pt idx="250">
                  <c:v>4.9985830000368878</c:v>
                </c:pt>
                <c:pt idx="251">
                  <c:v>5.020498999976553</c:v>
                </c:pt>
                <c:pt idx="252">
                  <c:v>5.0387859999900684</c:v>
                </c:pt>
                <c:pt idx="253">
                  <c:v>5.0586830000393093</c:v>
                </c:pt>
                <c:pt idx="254">
                  <c:v>5.0803170000435784</c:v>
                </c:pt>
                <c:pt idx="255">
                  <c:v>5.1003529999870807</c:v>
                </c:pt>
                <c:pt idx="256">
                  <c:v>5.1097049999516457</c:v>
                </c:pt>
                <c:pt idx="257">
                  <c:v>5.1333990000421181</c:v>
                </c:pt>
                <c:pt idx="258">
                  <c:v>5.1597980000078678</c:v>
                </c:pt>
                <c:pt idx="259">
                  <c:v>5.1796839999733493</c:v>
                </c:pt>
                <c:pt idx="260">
                  <c:v>5.1941120000556111</c:v>
                </c:pt>
                <c:pt idx="261">
                  <c:v>5.2189899999648333</c:v>
                </c:pt>
                <c:pt idx="262">
                  <c:v>5.239471000037156</c:v>
                </c:pt>
                <c:pt idx="263">
                  <c:v>5.2566489999881014</c:v>
                </c:pt>
                <c:pt idx="264">
                  <c:v>5.2799009999725968</c:v>
                </c:pt>
                <c:pt idx="265">
                  <c:v>5.2993809999898076</c:v>
                </c:pt>
                <c:pt idx="266">
                  <c:v>5.3168880000011995</c:v>
                </c:pt>
                <c:pt idx="267">
                  <c:v>5.3407260000240058</c:v>
                </c:pt>
                <c:pt idx="268">
                  <c:v>5.3601849999977276</c:v>
                </c:pt>
                <c:pt idx="269">
                  <c:v>5.3801209999946877</c:v>
                </c:pt>
                <c:pt idx="270">
                  <c:v>5.3987389999674633</c:v>
                </c:pt>
                <c:pt idx="271">
                  <c:v>5.4152930000564083</c:v>
                </c:pt>
                <c:pt idx="272">
                  <c:v>5.4407460000365973</c:v>
                </c:pt>
                <c:pt idx="273">
                  <c:v>5.4509710000129417</c:v>
                </c:pt>
                <c:pt idx="274">
                  <c:v>5.4810650000581518</c:v>
                </c:pt>
                <c:pt idx="275">
                  <c:v>5.4984560000011697</c:v>
                </c:pt>
                <c:pt idx="276">
                  <c:v>5.5163669999456033</c:v>
                </c:pt>
                <c:pt idx="277">
                  <c:v>5.5392909999936819</c:v>
                </c:pt>
                <c:pt idx="278">
                  <c:v>5.5568440000060946</c:v>
                </c:pt>
                <c:pt idx="279">
                  <c:v>5.573441999964416</c:v>
                </c:pt>
                <c:pt idx="280">
                  <c:v>5.600021000020206</c:v>
                </c:pt>
                <c:pt idx="281">
                  <c:v>5.6167040000436828</c:v>
                </c:pt>
                <c:pt idx="282">
                  <c:v>5.6382679999805987</c:v>
                </c:pt>
                <c:pt idx="283">
                  <c:v>5.6593009999487549</c:v>
                </c:pt>
                <c:pt idx="284">
                  <c:v>5.6794579999987036</c:v>
                </c:pt>
                <c:pt idx="285">
                  <c:v>5.6976209999993443</c:v>
                </c:pt>
                <c:pt idx="286">
                  <c:v>5.7127790000522509</c:v>
                </c:pt>
                <c:pt idx="287">
                  <c:v>5.7399809999624267</c:v>
                </c:pt>
                <c:pt idx="288">
                  <c:v>5.7601349999895319</c:v>
                </c:pt>
                <c:pt idx="289">
                  <c:v>5.7777220000280067</c:v>
                </c:pt>
                <c:pt idx="290">
                  <c:v>5.7992360000498593</c:v>
                </c:pt>
                <c:pt idx="291">
                  <c:v>5.8124590000370517</c:v>
                </c:pt>
                <c:pt idx="292">
                  <c:v>5.8373889999929816</c:v>
                </c:pt>
                <c:pt idx="293">
                  <c:v>5.8574700000463054</c:v>
                </c:pt>
                <c:pt idx="294">
                  <c:v>5.8795029999455437</c:v>
                </c:pt>
                <c:pt idx="295">
                  <c:v>5.8999240000266582</c:v>
                </c:pt>
                <c:pt idx="296">
                  <c:v>5.9179820000426844</c:v>
                </c:pt>
                <c:pt idx="297">
                  <c:v>5.9385479999473318</c:v>
                </c:pt>
                <c:pt idx="298">
                  <c:v>5.9598919999552891</c:v>
                </c:pt>
                <c:pt idx="299">
                  <c:v>5.9781189999775961</c:v>
                </c:pt>
                <c:pt idx="300">
                  <c:v>5.9979550000280142</c:v>
                </c:pt>
                <c:pt idx="301">
                  <c:v>6.0156369999749586</c:v>
                </c:pt>
                <c:pt idx="302">
                  <c:v>6.0387750000227243</c:v>
                </c:pt>
                <c:pt idx="303">
                  <c:v>6.0593309999676421</c:v>
                </c:pt>
                <c:pt idx="304">
                  <c:v>6.0795530000468716</c:v>
                </c:pt>
                <c:pt idx="305">
                  <c:v>6.1007570000365376</c:v>
                </c:pt>
                <c:pt idx="306">
                  <c:v>6.1151890000328422</c:v>
                </c:pt>
                <c:pt idx="307">
                  <c:v>6.1361190000316128</c:v>
                </c:pt>
                <c:pt idx="308">
                  <c:v>6.1547060000011697</c:v>
                </c:pt>
                <c:pt idx="309">
                  <c:v>6.1809420000063255</c:v>
                </c:pt>
                <c:pt idx="310">
                  <c:v>6.200453000026755</c:v>
                </c:pt>
                <c:pt idx="311">
                  <c:v>6.2197689999593422</c:v>
                </c:pt>
                <c:pt idx="312">
                  <c:v>6.2349519999697804</c:v>
                </c:pt>
                <c:pt idx="313">
                  <c:v>6.2507710000500083</c:v>
                </c:pt>
                <c:pt idx="314">
                  <c:v>6.2799880000529811</c:v>
                </c:pt>
                <c:pt idx="315">
                  <c:v>6.2969730000477284</c:v>
                </c:pt>
                <c:pt idx="316">
                  <c:v>6.3155729999998584</c:v>
                </c:pt>
                <c:pt idx="317">
                  <c:v>6.3354599999729544</c:v>
                </c:pt>
                <c:pt idx="318">
                  <c:v>6.3610340000595897</c:v>
                </c:pt>
                <c:pt idx="319">
                  <c:v>6.3804719999898225</c:v>
                </c:pt>
                <c:pt idx="320">
                  <c:v>6.4010420000413433</c:v>
                </c:pt>
                <c:pt idx="321">
                  <c:v>6.42107899999246</c:v>
                </c:pt>
                <c:pt idx="322">
                  <c:v>6.4373700000578538</c:v>
                </c:pt>
                <c:pt idx="323">
                  <c:v>6.4567970000207424</c:v>
                </c:pt>
                <c:pt idx="324">
                  <c:v>6.4771559999790043</c:v>
                </c:pt>
                <c:pt idx="325">
                  <c:v>6.4933050000108778</c:v>
                </c:pt>
                <c:pt idx="326">
                  <c:v>6.5176910000154749</c:v>
                </c:pt>
                <c:pt idx="327">
                  <c:v>6.5365839999867603</c:v>
                </c:pt>
                <c:pt idx="328">
                  <c:v>6.5573830000357702</c:v>
                </c:pt>
                <c:pt idx="329">
                  <c:v>6.5778799999970943</c:v>
                </c:pt>
                <c:pt idx="330">
                  <c:v>6.5993220000527799</c:v>
                </c:pt>
                <c:pt idx="331">
                  <c:v>6.6187879999633878</c:v>
                </c:pt>
                <c:pt idx="332">
                  <c:v>6.6401580000529066</c:v>
                </c:pt>
                <c:pt idx="333">
                  <c:v>6.6578679999802262</c:v>
                </c:pt>
                <c:pt idx="334">
                  <c:v>6.679046000004746</c:v>
                </c:pt>
                <c:pt idx="335">
                  <c:v>6.6974209999898449</c:v>
                </c:pt>
                <c:pt idx="336">
                  <c:v>6.7192130000330508</c:v>
                </c:pt>
                <c:pt idx="337">
                  <c:v>6.7390809999778867</c:v>
                </c:pt>
                <c:pt idx="338">
                  <c:v>6.7588580000447109</c:v>
                </c:pt>
                <c:pt idx="339">
                  <c:v>6.7783060000510886</c:v>
                </c:pt>
                <c:pt idx="340">
                  <c:v>6.8008909999625757</c:v>
                </c:pt>
                <c:pt idx="341">
                  <c:v>6.8132469999836758</c:v>
                </c:pt>
                <c:pt idx="342">
                  <c:v>6.8337850000243634</c:v>
                </c:pt>
                <c:pt idx="343">
                  <c:v>6.8565670000389218</c:v>
                </c:pt>
                <c:pt idx="344">
                  <c:v>6.8832979999715462</c:v>
                </c:pt>
                <c:pt idx="345">
                  <c:v>6.8969959999667481</c:v>
                </c:pt>
                <c:pt idx="346">
                  <c:v>6.9180369999958202</c:v>
                </c:pt>
                <c:pt idx="347">
                  <c:v>6.9392089999746531</c:v>
                </c:pt>
                <c:pt idx="348">
                  <c:v>6.9594470000592992</c:v>
                </c:pt>
                <c:pt idx="349">
                  <c:v>6.9790430000284687</c:v>
                </c:pt>
                <c:pt idx="350">
                  <c:v>6.9976709999609739</c:v>
                </c:pt>
                <c:pt idx="351">
                  <c:v>7.0195610000519082</c:v>
                </c:pt>
                <c:pt idx="352">
                  <c:v>7.0393919999478385</c:v>
                </c:pt>
                <c:pt idx="353">
                  <c:v>7.0502090000081807</c:v>
                </c:pt>
                <c:pt idx="354">
                  <c:v>7.0795399999478832</c:v>
                </c:pt>
                <c:pt idx="355">
                  <c:v>7.0999120000051335</c:v>
                </c:pt>
                <c:pt idx="356">
                  <c:v>7.1177560000214726</c:v>
                </c:pt>
                <c:pt idx="357">
                  <c:v>7.1405690000392497</c:v>
                </c:pt>
                <c:pt idx="358">
                  <c:v>7.1560270000481978</c:v>
                </c:pt>
                <c:pt idx="359">
                  <c:v>7.1759280000114813</c:v>
                </c:pt>
                <c:pt idx="360">
                  <c:v>7.1992160000372678</c:v>
                </c:pt>
                <c:pt idx="361">
                  <c:v>7.2153410000028089</c:v>
                </c:pt>
                <c:pt idx="362">
                  <c:v>7.2405819999985397</c:v>
                </c:pt>
                <c:pt idx="363">
                  <c:v>7.2567500000586733</c:v>
                </c:pt>
                <c:pt idx="364">
                  <c:v>7.2824239999754354</c:v>
                </c:pt>
                <c:pt idx="365">
                  <c:v>7.2965150000527501</c:v>
                </c:pt>
                <c:pt idx="366">
                  <c:v>7.3208909999812022</c:v>
                </c:pt>
                <c:pt idx="367">
                  <c:v>7.3357710000127554</c:v>
                </c:pt>
                <c:pt idx="368">
                  <c:v>7.3521279999986291</c:v>
                </c:pt>
                <c:pt idx="369">
                  <c:v>7.3783330000005662</c:v>
                </c:pt>
                <c:pt idx="370">
                  <c:v>7.396870999946259</c:v>
                </c:pt>
                <c:pt idx="371">
                  <c:v>7.4204690000042319</c:v>
                </c:pt>
                <c:pt idx="372">
                  <c:v>7.4365759999491274</c:v>
                </c:pt>
                <c:pt idx="373">
                  <c:v>7.4569469999987632</c:v>
                </c:pt>
                <c:pt idx="374">
                  <c:v>7.480995999998413</c:v>
                </c:pt>
                <c:pt idx="375">
                  <c:v>7.4981279999483377</c:v>
                </c:pt>
                <c:pt idx="376">
                  <c:v>7.5166810000082478</c:v>
                </c:pt>
                <c:pt idx="377">
                  <c:v>7.5380819999845698</c:v>
                </c:pt>
                <c:pt idx="378">
                  <c:v>7.5604440000606701</c:v>
                </c:pt>
                <c:pt idx="379">
                  <c:v>7.577424000017345</c:v>
                </c:pt>
                <c:pt idx="380">
                  <c:v>7.5974029999924824</c:v>
                </c:pt>
                <c:pt idx="381">
                  <c:v>7.618030000012368</c:v>
                </c:pt>
                <c:pt idx="382">
                  <c:v>7.6398220000555739</c:v>
                </c:pt>
                <c:pt idx="383">
                  <c:v>7.6593720000237226</c:v>
                </c:pt>
                <c:pt idx="384">
                  <c:v>7.6802479999605566</c:v>
                </c:pt>
                <c:pt idx="385">
                  <c:v>7.6985270000295714</c:v>
                </c:pt>
                <c:pt idx="386">
                  <c:v>7.7202119999565184</c:v>
                </c:pt>
                <c:pt idx="387">
                  <c:v>7.736648999969475</c:v>
                </c:pt>
                <c:pt idx="388">
                  <c:v>7.753599000046961</c:v>
                </c:pt>
                <c:pt idx="389">
                  <c:v>7.7812139999587089</c:v>
                </c:pt>
                <c:pt idx="390">
                  <c:v>7.7996030000504106</c:v>
                </c:pt>
                <c:pt idx="391">
                  <c:v>7.8198789999587461</c:v>
                </c:pt>
                <c:pt idx="392">
                  <c:v>7.8341840000357479</c:v>
                </c:pt>
                <c:pt idx="393">
                  <c:v>7.8592339999740943</c:v>
                </c:pt>
                <c:pt idx="394">
                  <c:v>7.8805690000299364</c:v>
                </c:pt>
                <c:pt idx="395">
                  <c:v>7.9004839999834076</c:v>
                </c:pt>
                <c:pt idx="396">
                  <c:v>7.919376999954693</c:v>
                </c:pt>
                <c:pt idx="397">
                  <c:v>7.9397520000347868</c:v>
                </c:pt>
                <c:pt idx="398">
                  <c:v>7.9580640000058338</c:v>
                </c:pt>
                <c:pt idx="399">
                  <c:v>7.9751369999721646</c:v>
                </c:pt>
                <c:pt idx="400">
                  <c:v>7.9994599999627098</c:v>
                </c:pt>
                <c:pt idx="401">
                  <c:v>8.0199090000241995</c:v>
                </c:pt>
                <c:pt idx="402">
                  <c:v>8.0406070000026375</c:v>
                </c:pt>
                <c:pt idx="403">
                  <c:v>8.0615299999481067</c:v>
                </c:pt>
                <c:pt idx="404">
                  <c:v>8.0777839999645948</c:v>
                </c:pt>
                <c:pt idx="405">
                  <c:v>8.098225999972783</c:v>
                </c:pt>
                <c:pt idx="406">
                  <c:v>8.1155159999616444</c:v>
                </c:pt>
                <c:pt idx="407">
                  <c:v>8.1409680000506341</c:v>
                </c:pt>
                <c:pt idx="408">
                  <c:v>8.1584980000043288</c:v>
                </c:pt>
                <c:pt idx="409">
                  <c:v>8.1808179999934509</c:v>
                </c:pt>
                <c:pt idx="410">
                  <c:v>8.1966209999518469</c:v>
                </c:pt>
                <c:pt idx="411">
                  <c:v>8.2160989999538288</c:v>
                </c:pt>
                <c:pt idx="412">
                  <c:v>8.238855000003241</c:v>
                </c:pt>
                <c:pt idx="413">
                  <c:v>8.2574859999585897</c:v>
                </c:pt>
                <c:pt idx="414">
                  <c:v>8.2775039999978617</c:v>
                </c:pt>
                <c:pt idx="415">
                  <c:v>8.2980400000233203</c:v>
                </c:pt>
                <c:pt idx="416">
                  <c:v>8.3172110000159591</c:v>
                </c:pt>
                <c:pt idx="417">
                  <c:v>8.340059999958612</c:v>
                </c:pt>
                <c:pt idx="418">
                  <c:v>8.3574500000104308</c:v>
                </c:pt>
                <c:pt idx="419">
                  <c:v>8.37621300003957</c:v>
                </c:pt>
                <c:pt idx="420">
                  <c:v>8.3990550000453368</c:v>
                </c:pt>
                <c:pt idx="421">
                  <c:v>8.4175340000074357</c:v>
                </c:pt>
                <c:pt idx="422">
                  <c:v>8.4379839999601245</c:v>
                </c:pt>
                <c:pt idx="423">
                  <c:v>8.4603679999709129</c:v>
                </c:pt>
                <c:pt idx="424">
                  <c:v>8.479719000053592</c:v>
                </c:pt>
                <c:pt idx="425">
                  <c:v>8.5004819999448955</c:v>
                </c:pt>
                <c:pt idx="426">
                  <c:v>8.5196310000028461</c:v>
                </c:pt>
                <c:pt idx="427">
                  <c:v>8.533943000016734</c:v>
                </c:pt>
                <c:pt idx="428">
                  <c:v>8.5603780000237748</c:v>
                </c:pt>
                <c:pt idx="429">
                  <c:v>8.578235000022687</c:v>
                </c:pt>
                <c:pt idx="430">
                  <c:v>8.5990890000248328</c:v>
                </c:pt>
                <c:pt idx="431">
                  <c:v>8.6184839999768883</c:v>
                </c:pt>
                <c:pt idx="432">
                  <c:v>8.63903299998492</c:v>
                </c:pt>
                <c:pt idx="433">
                  <c:v>8.6596999999601394</c:v>
                </c:pt>
                <c:pt idx="434">
                  <c:v>8.680547000025399</c:v>
                </c:pt>
                <c:pt idx="435">
                  <c:v>8.6991060000145808</c:v>
                </c:pt>
                <c:pt idx="436">
                  <c:v>8.7199509999481961</c:v>
                </c:pt>
                <c:pt idx="437">
                  <c:v>8.7393050000537187</c:v>
                </c:pt>
                <c:pt idx="438">
                  <c:v>8.7594459999818355</c:v>
                </c:pt>
                <c:pt idx="439">
                  <c:v>8.7795390000101179</c:v>
                </c:pt>
                <c:pt idx="440">
                  <c:v>8.8006270000478253</c:v>
                </c:pt>
                <c:pt idx="441">
                  <c:v>8.8213789999717847</c:v>
                </c:pt>
                <c:pt idx="442">
                  <c:v>8.8396039999788627</c:v>
                </c:pt>
                <c:pt idx="443">
                  <c:v>8.8607130000600591</c:v>
                </c:pt>
                <c:pt idx="444">
                  <c:v>8.87579600000754</c:v>
                </c:pt>
                <c:pt idx="445">
                  <c:v>8.8961089999647811</c:v>
                </c:pt>
                <c:pt idx="446">
                  <c:v>8.9201990000437945</c:v>
                </c:pt>
                <c:pt idx="447">
                  <c:v>8.9365750000579283</c:v>
                </c:pt>
                <c:pt idx="448">
                  <c:v>8.9632879999699071</c:v>
                </c:pt>
                <c:pt idx="449">
                  <c:v>8.980582999996841</c:v>
                </c:pt>
                <c:pt idx="450">
                  <c:v>9.0007060000207275</c:v>
                </c:pt>
                <c:pt idx="451">
                  <c:v>9.0176869999850169</c:v>
                </c:pt>
                <c:pt idx="452">
                  <c:v>9.0407750000013039</c:v>
                </c:pt>
                <c:pt idx="453">
                  <c:v>9.0583900000201538</c:v>
                </c:pt>
                <c:pt idx="454">
                  <c:v>9.0776060000061989</c:v>
                </c:pt>
                <c:pt idx="455">
                  <c:v>9.0970710000256076</c:v>
                </c:pt>
                <c:pt idx="456">
                  <c:v>9.1199849999975413</c:v>
                </c:pt>
                <c:pt idx="457">
                  <c:v>9.1255959999980405</c:v>
                </c:pt>
                <c:pt idx="458">
                  <c:v>9.159233000013046</c:v>
                </c:pt>
                <c:pt idx="459">
                  <c:v>9.1816790000302717</c:v>
                </c:pt>
                <c:pt idx="460">
                  <c:v>9.1966470000334084</c:v>
                </c:pt>
                <c:pt idx="461">
                  <c:v>9.2181949999649078</c:v>
                </c:pt>
                <c:pt idx="462">
                  <c:v>9.2368290000595152</c:v>
                </c:pt>
                <c:pt idx="463">
                  <c:v>9.2570800000103191</c:v>
                </c:pt>
                <c:pt idx="464">
                  <c:v>9.2808590000495315</c:v>
                </c:pt>
                <c:pt idx="465">
                  <c:v>9.2985030000563711</c:v>
                </c:pt>
                <c:pt idx="466">
                  <c:v>9.3194000000366941</c:v>
                </c:pt>
                <c:pt idx="467">
                  <c:v>9.3404840000439435</c:v>
                </c:pt>
                <c:pt idx="468">
                  <c:v>9.3573140000225976</c:v>
                </c:pt>
                <c:pt idx="469">
                  <c:v>9.3796180000063032</c:v>
                </c:pt>
                <c:pt idx="470">
                  <c:v>9.3993270000210032</c:v>
                </c:pt>
                <c:pt idx="471">
                  <c:v>9.4204100000206381</c:v>
                </c:pt>
                <c:pt idx="472">
                  <c:v>9.4395129999611527</c:v>
                </c:pt>
                <c:pt idx="473">
                  <c:v>9.4620819999836385</c:v>
                </c:pt>
                <c:pt idx="474">
                  <c:v>9.4798090000404045</c:v>
                </c:pt>
                <c:pt idx="475">
                  <c:v>9.500603000051342</c:v>
                </c:pt>
                <c:pt idx="476">
                  <c:v>9.5165890000062063</c:v>
                </c:pt>
                <c:pt idx="477">
                  <c:v>9.5385089999763295</c:v>
                </c:pt>
                <c:pt idx="478">
                  <c:v>9.5598920000484213</c:v>
                </c:pt>
                <c:pt idx="479">
                  <c:v>9.5771510000340641</c:v>
                </c:pt>
                <c:pt idx="480">
                  <c:v>9.5990870000096038</c:v>
                </c:pt>
                <c:pt idx="481">
                  <c:v>9.619107999955304</c:v>
                </c:pt>
                <c:pt idx="482">
                  <c:v>9.6445979999843985</c:v>
                </c:pt>
                <c:pt idx="483">
                  <c:v>9.6600570000009611</c:v>
                </c:pt>
                <c:pt idx="484">
                  <c:v>9.6796590000158176</c:v>
                </c:pt>
                <c:pt idx="485">
                  <c:v>9.700520999962464</c:v>
                </c:pt>
                <c:pt idx="486">
                  <c:v>9.7155359999742359</c:v>
                </c:pt>
                <c:pt idx="487">
                  <c:v>9.7402770000044256</c:v>
                </c:pt>
                <c:pt idx="488">
                  <c:v>9.7500330000184476</c:v>
                </c:pt>
                <c:pt idx="489">
                  <c:v>9.7760130000533536</c:v>
                </c:pt>
                <c:pt idx="490">
                  <c:v>9.7952270000241697</c:v>
                </c:pt>
                <c:pt idx="491">
                  <c:v>9.8152919999556616</c:v>
                </c:pt>
                <c:pt idx="492">
                  <c:v>9.8409669999964535</c:v>
                </c:pt>
                <c:pt idx="493">
                  <c:v>9.8566629999550059</c:v>
                </c:pt>
                <c:pt idx="494">
                  <c:v>9.8814009999623522</c:v>
                </c:pt>
                <c:pt idx="495">
                  <c:v>9.8957540000556037</c:v>
                </c:pt>
                <c:pt idx="496">
                  <c:v>9.9200910000363365</c:v>
                </c:pt>
                <c:pt idx="497">
                  <c:v>9.9365870000328869</c:v>
                </c:pt>
                <c:pt idx="498">
                  <c:v>9.9577740000095218</c:v>
                </c:pt>
                <c:pt idx="499">
                  <c:v>9.977292999974452</c:v>
                </c:pt>
                <c:pt idx="500">
                  <c:v>9.9994579999474809</c:v>
                </c:pt>
                <c:pt idx="501">
                  <c:v>10.01670399995055</c:v>
                </c:pt>
                <c:pt idx="502">
                  <c:v>10.039923000033014</c:v>
                </c:pt>
                <c:pt idx="503">
                  <c:v>10.060375000000931</c:v>
                </c:pt>
                <c:pt idx="504">
                  <c:v>10.077722999965772</c:v>
                </c:pt>
                <c:pt idx="505">
                  <c:v>10.097316000028513</c:v>
                </c:pt>
                <c:pt idx="506">
                  <c:v>10.119221000000834</c:v>
                </c:pt>
                <c:pt idx="507">
                  <c:v>10.137963999994099</c:v>
                </c:pt>
                <c:pt idx="508">
                  <c:v>10.157314999960363</c:v>
                </c:pt>
                <c:pt idx="509">
                  <c:v>10.174873000010848</c:v>
                </c:pt>
                <c:pt idx="510">
                  <c:v>10.199563000001945</c:v>
                </c:pt>
                <c:pt idx="511">
                  <c:v>10.219870000029914</c:v>
                </c:pt>
                <c:pt idx="512">
                  <c:v>10.239966999972239</c:v>
                </c:pt>
                <c:pt idx="513">
                  <c:v>10.259353999979794</c:v>
                </c:pt>
                <c:pt idx="514">
                  <c:v>10.278371999971569</c:v>
                </c:pt>
                <c:pt idx="515">
                  <c:v>10.298110999981873</c:v>
                </c:pt>
                <c:pt idx="516">
                  <c:v>10.313628999982029</c:v>
                </c:pt>
                <c:pt idx="517">
                  <c:v>10.339198000030592</c:v>
                </c:pt>
                <c:pt idx="518">
                  <c:v>10.358756999950856</c:v>
                </c:pt>
                <c:pt idx="519">
                  <c:v>10.378777000005357</c:v>
                </c:pt>
                <c:pt idx="520">
                  <c:v>10.390427000005729</c:v>
                </c:pt>
                <c:pt idx="521">
                  <c:v>10.420910999993794</c:v>
                </c:pt>
                <c:pt idx="522">
                  <c:v>10.439847000059672</c:v>
                </c:pt>
                <c:pt idx="523">
                  <c:v>10.459666999988258</c:v>
                </c:pt>
                <c:pt idx="524">
                  <c:v>10.476400000043213</c:v>
                </c:pt>
                <c:pt idx="525">
                  <c:v>10.498046000022441</c:v>
                </c:pt>
                <c:pt idx="526">
                  <c:v>10.51925500005018</c:v>
                </c:pt>
                <c:pt idx="527">
                  <c:v>10.534388000029139</c:v>
                </c:pt>
                <c:pt idx="528">
                  <c:v>10.559767000027932</c:v>
                </c:pt>
                <c:pt idx="529">
                  <c:v>10.579802999971434</c:v>
                </c:pt>
                <c:pt idx="530">
                  <c:v>10.599821000010706</c:v>
                </c:pt>
                <c:pt idx="531">
                  <c:v>10.620945999980904</c:v>
                </c:pt>
                <c:pt idx="532">
                  <c:v>10.636505999951623</c:v>
                </c:pt>
                <c:pt idx="533">
                  <c:v>10.660448999959044</c:v>
                </c:pt>
                <c:pt idx="534">
                  <c:v>10.680596000049263</c:v>
                </c:pt>
                <c:pt idx="535">
                  <c:v>10.695705999969505</c:v>
                </c:pt>
                <c:pt idx="536">
                  <c:v>10.716191999963485</c:v>
                </c:pt>
                <c:pt idx="537">
                  <c:v>10.737490999978036</c:v>
                </c:pt>
                <c:pt idx="538">
                  <c:v>10.760299999965355</c:v>
                </c:pt>
                <c:pt idx="539">
                  <c:v>10.775747000006959</c:v>
                </c:pt>
                <c:pt idx="540">
                  <c:v>10.796753000002354</c:v>
                </c:pt>
                <c:pt idx="541">
                  <c:v>10.817721999948844</c:v>
                </c:pt>
                <c:pt idx="542">
                  <c:v>10.839033000054769</c:v>
                </c:pt>
                <c:pt idx="543">
                  <c:v>10.856748000020161</c:v>
                </c:pt>
                <c:pt idx="544">
                  <c:v>10.875146999955177</c:v>
                </c:pt>
                <c:pt idx="545">
                  <c:v>10.898378000012599</c:v>
                </c:pt>
                <c:pt idx="546">
                  <c:v>10.913577000028454</c:v>
                </c:pt>
                <c:pt idx="547">
                  <c:v>10.938708000001498</c:v>
                </c:pt>
                <c:pt idx="548">
                  <c:v>10.957601999980398</c:v>
                </c:pt>
                <c:pt idx="549">
                  <c:v>10.977610999951139</c:v>
                </c:pt>
                <c:pt idx="550">
                  <c:v>10.997009000042453</c:v>
                </c:pt>
                <c:pt idx="551">
                  <c:v>11.019544000038877</c:v>
                </c:pt>
                <c:pt idx="552">
                  <c:v>11.039498000056483</c:v>
                </c:pt>
                <c:pt idx="553">
                  <c:v>11.06112700002268</c:v>
                </c:pt>
                <c:pt idx="554">
                  <c:v>11.079026999999769</c:v>
                </c:pt>
                <c:pt idx="555">
                  <c:v>11.099615999963135</c:v>
                </c:pt>
                <c:pt idx="556">
                  <c:v>11.117971000028774</c:v>
                </c:pt>
                <c:pt idx="557">
                  <c:v>11.1394020000007</c:v>
                </c:pt>
                <c:pt idx="558">
                  <c:v>11.159804000053555</c:v>
                </c:pt>
                <c:pt idx="559">
                  <c:v>11.178700000047684</c:v>
                </c:pt>
                <c:pt idx="560">
                  <c:v>11.198260999983177</c:v>
                </c:pt>
                <c:pt idx="561">
                  <c:v>11.218693000031635</c:v>
                </c:pt>
                <c:pt idx="562">
                  <c:v>11.240330000058748</c:v>
                </c:pt>
                <c:pt idx="563">
                  <c:v>11.259034999995492</c:v>
                </c:pt>
                <c:pt idx="564">
                  <c:v>11.27877700002864</c:v>
                </c:pt>
                <c:pt idx="565">
                  <c:v>11.300688000046648</c:v>
                </c:pt>
                <c:pt idx="566">
                  <c:v>11.319882999989204</c:v>
                </c:pt>
                <c:pt idx="567">
                  <c:v>11.339454000000842</c:v>
                </c:pt>
                <c:pt idx="568">
                  <c:v>11.35428700002376</c:v>
                </c:pt>
                <c:pt idx="569">
                  <c:v>11.378375999978743</c:v>
                </c:pt>
                <c:pt idx="570">
                  <c:v>11.396765999961644</c:v>
                </c:pt>
                <c:pt idx="571">
                  <c:v>11.419754000031389</c:v>
                </c:pt>
                <c:pt idx="572">
                  <c:v>11.439342000056058</c:v>
                </c:pt>
                <c:pt idx="573">
                  <c:v>11.456150999991223</c:v>
                </c:pt>
                <c:pt idx="574">
                  <c:v>11.479697000002488</c:v>
                </c:pt>
                <c:pt idx="575">
                  <c:v>11.50039800000377</c:v>
                </c:pt>
                <c:pt idx="576">
                  <c:v>11.515598000027239</c:v>
                </c:pt>
                <c:pt idx="577">
                  <c:v>11.540806000004523</c:v>
                </c:pt>
                <c:pt idx="578">
                  <c:v>11.556087999953888</c:v>
                </c:pt>
                <c:pt idx="579">
                  <c:v>11.577864999999292</c:v>
                </c:pt>
                <c:pt idx="580">
                  <c:v>11.601599000045098</c:v>
                </c:pt>
                <c:pt idx="581">
                  <c:v>11.616522999946028</c:v>
                </c:pt>
                <c:pt idx="582">
                  <c:v>11.640698999981396</c:v>
                </c:pt>
                <c:pt idx="583">
                  <c:v>11.661321999970824</c:v>
                </c:pt>
                <c:pt idx="584">
                  <c:v>11.676427999977022</c:v>
                </c:pt>
                <c:pt idx="585">
                  <c:v>11.697061000042595</c:v>
                </c:pt>
                <c:pt idx="586">
                  <c:v>11.718111000023782</c:v>
                </c:pt>
                <c:pt idx="587">
                  <c:v>11.736631999956444</c:v>
                </c:pt>
                <c:pt idx="588">
                  <c:v>11.756826999946497</c:v>
                </c:pt>
                <c:pt idx="589">
                  <c:v>11.778974000015296</c:v>
                </c:pt>
                <c:pt idx="590">
                  <c:v>11.797372000059113</c:v>
                </c:pt>
                <c:pt idx="591">
                  <c:v>11.81868799997028</c:v>
                </c:pt>
                <c:pt idx="592">
                  <c:v>11.838071999954991</c:v>
                </c:pt>
                <c:pt idx="593">
                  <c:v>11.857008000020869</c:v>
                </c:pt>
                <c:pt idx="594">
                  <c:v>11.877687999978662</c:v>
                </c:pt>
                <c:pt idx="595">
                  <c:v>11.897439999971539</c:v>
                </c:pt>
                <c:pt idx="596">
                  <c:v>11.916213999968022</c:v>
                </c:pt>
                <c:pt idx="597">
                  <c:v>11.937914000009187</c:v>
                </c:pt>
                <c:pt idx="598">
                  <c:v>11.959724999964237</c:v>
                </c:pt>
                <c:pt idx="599">
                  <c:v>11.974500000011176</c:v>
                </c:pt>
                <c:pt idx="600">
                  <c:v>11.99824800004717</c:v>
                </c:pt>
                <c:pt idx="601">
                  <c:v>12.020645000040531</c:v>
                </c:pt>
                <c:pt idx="602">
                  <c:v>12.043259999947622</c:v>
                </c:pt>
                <c:pt idx="603">
                  <c:v>12.05533700005617</c:v>
                </c:pt>
                <c:pt idx="604">
                  <c:v>12.07939400000032</c:v>
                </c:pt>
                <c:pt idx="605">
                  <c:v>12.098935000016354</c:v>
                </c:pt>
                <c:pt idx="606">
                  <c:v>12.119303000043146</c:v>
                </c:pt>
                <c:pt idx="607">
                  <c:v>12.139199999975972</c:v>
                </c:pt>
                <c:pt idx="608">
                  <c:v>12.1603340000147</c:v>
                </c:pt>
                <c:pt idx="609">
                  <c:v>12.174230000004172</c:v>
                </c:pt>
                <c:pt idx="610">
                  <c:v>12.198280000011437</c:v>
                </c:pt>
                <c:pt idx="611">
                  <c:v>12.207722999970429</c:v>
                </c:pt>
                <c:pt idx="612">
                  <c:v>13.22004799998831</c:v>
                </c:pt>
                <c:pt idx="613">
                  <c:v>13.24011699995026</c:v>
                </c:pt>
                <c:pt idx="614">
                  <c:v>13.257121999980882</c:v>
                </c:pt>
                <c:pt idx="615">
                  <c:v>13.275652999989688</c:v>
                </c:pt>
                <c:pt idx="616">
                  <c:v>13.298133000032976</c:v>
                </c:pt>
                <c:pt idx="617">
                  <c:v>13.319132999982685</c:v>
                </c:pt>
                <c:pt idx="618">
                  <c:v>13.335878000012599</c:v>
                </c:pt>
                <c:pt idx="619">
                  <c:v>13.357037000008859</c:v>
                </c:pt>
                <c:pt idx="620">
                  <c:v>13.376021999982186</c:v>
                </c:pt>
                <c:pt idx="621">
                  <c:v>13.397098000044934</c:v>
                </c:pt>
                <c:pt idx="622">
                  <c:v>13.418146000010893</c:v>
                </c:pt>
                <c:pt idx="623">
                  <c:v>13.43653299997095</c:v>
                </c:pt>
                <c:pt idx="624">
                  <c:v>13.453209000057541</c:v>
                </c:pt>
                <c:pt idx="625">
                  <c:v>13.476950000040233</c:v>
                </c:pt>
                <c:pt idx="626">
                  <c:v>13.500144000048749</c:v>
                </c:pt>
                <c:pt idx="627">
                  <c:v>13.519515000050887</c:v>
                </c:pt>
                <c:pt idx="628">
                  <c:v>13.538922999985516</c:v>
                </c:pt>
                <c:pt idx="629">
                  <c:v>13.558486000052653</c:v>
                </c:pt>
                <c:pt idx="630">
                  <c:v>13.575662999995984</c:v>
                </c:pt>
                <c:pt idx="631">
                  <c:v>13.598042999976315</c:v>
                </c:pt>
                <c:pt idx="632">
                  <c:v>13.618756999960169</c:v>
                </c:pt>
                <c:pt idx="633">
                  <c:v>13.637269000057131</c:v>
                </c:pt>
                <c:pt idx="634">
                  <c:v>13.662229000008665</c:v>
                </c:pt>
                <c:pt idx="635">
                  <c:v>13.677821999997832</c:v>
                </c:pt>
                <c:pt idx="636">
                  <c:v>13.699972999980673</c:v>
                </c:pt>
                <c:pt idx="637">
                  <c:v>13.718635999946855</c:v>
                </c:pt>
                <c:pt idx="638">
                  <c:v>13.739010000019334</c:v>
                </c:pt>
                <c:pt idx="639">
                  <c:v>13.758065999951214</c:v>
                </c:pt>
                <c:pt idx="640">
                  <c:v>13.778072000015527</c:v>
                </c:pt>
                <c:pt idx="641">
                  <c:v>13.800885000033304</c:v>
                </c:pt>
                <c:pt idx="642">
                  <c:v>13.81836499995552</c:v>
                </c:pt>
                <c:pt idx="643">
                  <c:v>13.83857599995099</c:v>
                </c:pt>
                <c:pt idx="644">
                  <c:v>13.860917999991216</c:v>
                </c:pt>
                <c:pt idx="645">
                  <c:v>13.882851999951527</c:v>
                </c:pt>
                <c:pt idx="646">
                  <c:v>13.893901000032201</c:v>
                </c:pt>
                <c:pt idx="647">
                  <c:v>13.919747999985702</c:v>
                </c:pt>
                <c:pt idx="648">
                  <c:v>13.941151999984868</c:v>
                </c:pt>
                <c:pt idx="649">
                  <c:v>13.960019999998622</c:v>
                </c:pt>
                <c:pt idx="650">
                  <c:v>13.979615999967791</c:v>
                </c:pt>
                <c:pt idx="651">
                  <c:v>13.996159999980591</c:v>
                </c:pt>
                <c:pt idx="652">
                  <c:v>14.014455999946222</c:v>
                </c:pt>
                <c:pt idx="653">
                  <c:v>14.034763999981806</c:v>
                </c:pt>
                <c:pt idx="654">
                  <c:v>14.059989999979734</c:v>
                </c:pt>
                <c:pt idx="655">
                  <c:v>14.080242000054568</c:v>
                </c:pt>
                <c:pt idx="656">
                  <c:v>14.096809000009671</c:v>
                </c:pt>
                <c:pt idx="657">
                  <c:v>14.115546999964863</c:v>
                </c:pt>
                <c:pt idx="658">
                  <c:v>14.138761000009254</c:v>
                </c:pt>
                <c:pt idx="659">
                  <c:v>14.159331000060774</c:v>
                </c:pt>
                <c:pt idx="660">
                  <c:v>14.179967000032775</c:v>
                </c:pt>
                <c:pt idx="661">
                  <c:v>14.198669999954291</c:v>
                </c:pt>
                <c:pt idx="662">
                  <c:v>14.216108000022359</c:v>
                </c:pt>
                <c:pt idx="663">
                  <c:v>14.237989000044763</c:v>
                </c:pt>
                <c:pt idx="664">
                  <c:v>14.258068999974057</c:v>
                </c:pt>
                <c:pt idx="665">
                  <c:v>14.261306999949738</c:v>
                </c:pt>
                <c:pt idx="666">
                  <c:v>14.288960000034422</c:v>
                </c:pt>
                <c:pt idx="667">
                  <c:v>14.316625999985263</c:v>
                </c:pt>
                <c:pt idx="668">
                  <c:v>14.336644000024535</c:v>
                </c:pt>
                <c:pt idx="669">
                  <c:v>14.358586000045761</c:v>
                </c:pt>
                <c:pt idx="670">
                  <c:v>14.374229999957606</c:v>
                </c:pt>
                <c:pt idx="671">
                  <c:v>14.398834999999963</c:v>
                </c:pt>
                <c:pt idx="672">
                  <c:v>14.418438000022434</c:v>
                </c:pt>
                <c:pt idx="673">
                  <c:v>14.442501000012271</c:v>
                </c:pt>
                <c:pt idx="674">
                  <c:v>14.457906999974512</c:v>
                </c:pt>
                <c:pt idx="675">
                  <c:v>14.479560000007041</c:v>
                </c:pt>
                <c:pt idx="676">
                  <c:v>14.497545000049286</c:v>
                </c:pt>
                <c:pt idx="677">
                  <c:v>14.517507000011392</c:v>
                </c:pt>
                <c:pt idx="678">
                  <c:v>14.537884999997914</c:v>
                </c:pt>
                <c:pt idx="679">
                  <c:v>14.558447999996133</c:v>
                </c:pt>
                <c:pt idx="680">
                  <c:v>14.578062999993563</c:v>
                </c:pt>
                <c:pt idx="681">
                  <c:v>14.599275000044145</c:v>
                </c:pt>
                <c:pt idx="682">
                  <c:v>14.615068000042811</c:v>
                </c:pt>
                <c:pt idx="683">
                  <c:v>14.638410000014119</c:v>
                </c:pt>
                <c:pt idx="684">
                  <c:v>14.658902000053786</c:v>
                </c:pt>
                <c:pt idx="685">
                  <c:v>14.678826999966986</c:v>
                </c:pt>
                <c:pt idx="686">
                  <c:v>14.700656999950297</c:v>
                </c:pt>
                <c:pt idx="687">
                  <c:v>14.721520000020973</c:v>
                </c:pt>
                <c:pt idx="688">
                  <c:v>14.738786000059918</c:v>
                </c:pt>
                <c:pt idx="689">
                  <c:v>14.760519000003114</c:v>
                </c:pt>
                <c:pt idx="690">
                  <c:v>14.78124000004027</c:v>
                </c:pt>
                <c:pt idx="691">
                  <c:v>14.799402000033297</c:v>
                </c:pt>
                <c:pt idx="692">
                  <c:v>14.820554999983869</c:v>
                </c:pt>
                <c:pt idx="693">
                  <c:v>14.8263909999514</c:v>
                </c:pt>
                <c:pt idx="694">
                  <c:v>14.858939000056125</c:v>
                </c:pt>
                <c:pt idx="695">
                  <c:v>14.879405000014231</c:v>
                </c:pt>
                <c:pt idx="696">
                  <c:v>14.900785999954678</c:v>
                </c:pt>
                <c:pt idx="697">
                  <c:v>14.916397999972105</c:v>
                </c:pt>
                <c:pt idx="698">
                  <c:v>14.934911999967881</c:v>
                </c:pt>
                <c:pt idx="699">
                  <c:v>14.946536000003107</c:v>
                </c:pt>
                <c:pt idx="700">
                  <c:v>14.977782999980263</c:v>
                </c:pt>
                <c:pt idx="701">
                  <c:v>14.997696000034921</c:v>
                </c:pt>
                <c:pt idx="702">
                  <c:v>15.01763400004711</c:v>
                </c:pt>
                <c:pt idx="703">
                  <c:v>15.040232000057586</c:v>
                </c:pt>
                <c:pt idx="704">
                  <c:v>15.055918999947608</c:v>
                </c:pt>
                <c:pt idx="705">
                  <c:v>15.078855999978259</c:v>
                </c:pt>
                <c:pt idx="706">
                  <c:v>15.096017000032589</c:v>
                </c:pt>
                <c:pt idx="707">
                  <c:v>15.112391000031494</c:v>
                </c:pt>
                <c:pt idx="708">
                  <c:v>15.137778999982402</c:v>
                </c:pt>
                <c:pt idx="709">
                  <c:v>15.148583000060171</c:v>
                </c:pt>
                <c:pt idx="710">
                  <c:v>15.1738090000581</c:v>
                </c:pt>
                <c:pt idx="711">
                  <c:v>15.200148000032641</c:v>
                </c:pt>
                <c:pt idx="712">
                  <c:v>15.205819000024348</c:v>
                </c:pt>
                <c:pt idx="713">
                  <c:v>15.236586999963038</c:v>
                </c:pt>
                <c:pt idx="714">
                  <c:v>15.252348999958485</c:v>
                </c:pt>
                <c:pt idx="715">
                  <c:v>15.277441999991424</c:v>
                </c:pt>
                <c:pt idx="716">
                  <c:v>15.298822000040673</c:v>
                </c:pt>
                <c:pt idx="717">
                  <c:v>15.318197999964468</c:v>
                </c:pt>
                <c:pt idx="718">
                  <c:v>15.339789999998175</c:v>
                </c:pt>
                <c:pt idx="719">
                  <c:v>15.357323999982327</c:v>
                </c:pt>
                <c:pt idx="720">
                  <c:v>15.378313999972306</c:v>
                </c:pt>
                <c:pt idx="721">
                  <c:v>15.400353000033647</c:v>
                </c:pt>
                <c:pt idx="722">
                  <c:v>15.417888000025414</c:v>
                </c:pt>
                <c:pt idx="723">
                  <c:v>15.437705000047572</c:v>
                </c:pt>
                <c:pt idx="724">
                  <c:v>15.458893000031821</c:v>
                </c:pt>
                <c:pt idx="725">
                  <c:v>15.474484000005759</c:v>
                </c:pt>
                <c:pt idx="726">
                  <c:v>15.501121000037529</c:v>
                </c:pt>
                <c:pt idx="727">
                  <c:v>15.520025999983773</c:v>
                </c:pt>
                <c:pt idx="728">
                  <c:v>15.535516000003554</c:v>
                </c:pt>
                <c:pt idx="729">
                  <c:v>15.55438900005538</c:v>
                </c:pt>
                <c:pt idx="730">
                  <c:v>15.580456999945454</c:v>
                </c:pt>
                <c:pt idx="731">
                  <c:v>15.599491000059061</c:v>
                </c:pt>
                <c:pt idx="732">
                  <c:v>15.616198000032455</c:v>
                </c:pt>
                <c:pt idx="733">
                  <c:v>15.639761000056751</c:v>
                </c:pt>
                <c:pt idx="734">
                  <c:v>15.659464000025764</c:v>
                </c:pt>
                <c:pt idx="735">
                  <c:v>15.679271999979392</c:v>
                </c:pt>
                <c:pt idx="736">
                  <c:v>15.701322000008076</c:v>
                </c:pt>
                <c:pt idx="737">
                  <c:v>15.720014999969862</c:v>
                </c:pt>
                <c:pt idx="738">
                  <c:v>15.740377999958582</c:v>
                </c:pt>
                <c:pt idx="739">
                  <c:v>15.754864000016823</c:v>
                </c:pt>
                <c:pt idx="740">
                  <c:v>15.780358999967575</c:v>
                </c:pt>
                <c:pt idx="741">
                  <c:v>15.799850999959745</c:v>
                </c:pt>
                <c:pt idx="742">
                  <c:v>15.814977000001818</c:v>
                </c:pt>
                <c:pt idx="743">
                  <c:v>15.838019000017084</c:v>
                </c:pt>
                <c:pt idx="744">
                  <c:v>15.85659800004214</c:v>
                </c:pt>
                <c:pt idx="745">
                  <c:v>15.880145999952219</c:v>
                </c:pt>
                <c:pt idx="746">
                  <c:v>15.900799000053667</c:v>
                </c:pt>
                <c:pt idx="747">
                  <c:v>15.915092000039294</c:v>
                </c:pt>
                <c:pt idx="748">
                  <c:v>15.942188999964856</c:v>
                </c:pt>
                <c:pt idx="749">
                  <c:v>15.957364000030793</c:v>
                </c:pt>
                <c:pt idx="750">
                  <c:v>15.976502000004984</c:v>
                </c:pt>
                <c:pt idx="751">
                  <c:v>15.992379999952391</c:v>
                </c:pt>
                <c:pt idx="752">
                  <c:v>16.019227999961004</c:v>
                </c:pt>
                <c:pt idx="753">
                  <c:v>16.036949999979697</c:v>
                </c:pt>
                <c:pt idx="754">
                  <c:v>16.056478000013158</c:v>
                </c:pt>
                <c:pt idx="755">
                  <c:v>16.076236000051722</c:v>
                </c:pt>
                <c:pt idx="756">
                  <c:v>16.099424000014551</c:v>
                </c:pt>
                <c:pt idx="757">
                  <c:v>16.117109999991953</c:v>
                </c:pt>
                <c:pt idx="758">
                  <c:v>16.137319999979809</c:v>
                </c:pt>
                <c:pt idx="759">
                  <c:v>16.156318000052124</c:v>
                </c:pt>
                <c:pt idx="760">
                  <c:v>16.177040999988094</c:v>
                </c:pt>
                <c:pt idx="761">
                  <c:v>16.197133000008762</c:v>
                </c:pt>
                <c:pt idx="762">
                  <c:v>16.204983999952674</c:v>
                </c:pt>
                <c:pt idx="763">
                  <c:v>16.256551000056788</c:v>
                </c:pt>
                <c:pt idx="764">
                  <c:v>16.278186999959871</c:v>
                </c:pt>
                <c:pt idx="765">
                  <c:v>16.297906000050716</c:v>
                </c:pt>
                <c:pt idx="766">
                  <c:v>16.312999999965541</c:v>
                </c:pt>
                <c:pt idx="767">
                  <c:v>16.338151999982074</c:v>
                </c:pt>
                <c:pt idx="768">
                  <c:v>16.359898000024259</c:v>
                </c:pt>
                <c:pt idx="769">
                  <c:v>16.380971999955364</c:v>
                </c:pt>
                <c:pt idx="770">
                  <c:v>16.399197999970056</c:v>
                </c:pt>
                <c:pt idx="771">
                  <c:v>16.413465999998152</c:v>
                </c:pt>
                <c:pt idx="772">
                  <c:v>16.437286000000313</c:v>
                </c:pt>
                <c:pt idx="773">
                  <c:v>16.448547999956645</c:v>
                </c:pt>
                <c:pt idx="774">
                  <c:v>16.480741000035778</c:v>
                </c:pt>
                <c:pt idx="775">
                  <c:v>16.499774000025354</c:v>
                </c:pt>
                <c:pt idx="776">
                  <c:v>16.520905000041239</c:v>
                </c:pt>
                <c:pt idx="777">
                  <c:v>16.534540000022389</c:v>
                </c:pt>
                <c:pt idx="778">
                  <c:v>16.559224999975413</c:v>
                </c:pt>
                <c:pt idx="779">
                  <c:v>16.579764000023715</c:v>
                </c:pt>
                <c:pt idx="780">
                  <c:v>16.599221999989823</c:v>
                </c:pt>
                <c:pt idx="781">
                  <c:v>16.619829999981448</c:v>
                </c:pt>
                <c:pt idx="782">
                  <c:v>16.637060999986716</c:v>
                </c:pt>
                <c:pt idx="783">
                  <c:v>16.655086999991909</c:v>
                </c:pt>
                <c:pt idx="784">
                  <c:v>16.683544000028633</c:v>
                </c:pt>
                <c:pt idx="785">
                  <c:v>16.700412999955006</c:v>
                </c:pt>
                <c:pt idx="786">
                  <c:v>16.720657999976538</c:v>
                </c:pt>
                <c:pt idx="787">
                  <c:v>16.738455999991857</c:v>
                </c:pt>
                <c:pt idx="788">
                  <c:v>16.760067000053823</c:v>
                </c:pt>
                <c:pt idx="789">
                  <c:v>16.778659999952652</c:v>
                </c:pt>
                <c:pt idx="790">
                  <c:v>16.797326000058092</c:v>
                </c:pt>
                <c:pt idx="791">
                  <c:v>16.820349000045098</c:v>
                </c:pt>
                <c:pt idx="792">
                  <c:v>16.834425000008196</c:v>
                </c:pt>
                <c:pt idx="793">
                  <c:v>16.851124000037089</c:v>
                </c:pt>
                <c:pt idx="794">
                  <c:v>16.870889000012539</c:v>
                </c:pt>
                <c:pt idx="795">
                  <c:v>16.893969999975525</c:v>
                </c:pt>
                <c:pt idx="796">
                  <c:v>16.91853899997659</c:v>
                </c:pt>
                <c:pt idx="797">
                  <c:v>16.940676999976858</c:v>
                </c:pt>
                <c:pt idx="798">
                  <c:v>16.960233999998309</c:v>
                </c:pt>
                <c:pt idx="799">
                  <c:v>16.970233000000007</c:v>
                </c:pt>
                <c:pt idx="800">
                  <c:v>17.000850999960676</c:v>
                </c:pt>
                <c:pt idx="801">
                  <c:v>17.017356000025757</c:v>
                </c:pt>
                <c:pt idx="802">
                  <c:v>17.040408000000753</c:v>
                </c:pt>
                <c:pt idx="803">
                  <c:v>17.052445000037551</c:v>
                </c:pt>
                <c:pt idx="804">
                  <c:v>17.07756700005848</c:v>
                </c:pt>
                <c:pt idx="805">
                  <c:v>17.097797999973409</c:v>
                </c:pt>
                <c:pt idx="806">
                  <c:v>17.119386999984272</c:v>
                </c:pt>
                <c:pt idx="807">
                  <c:v>17.134045999962837</c:v>
                </c:pt>
                <c:pt idx="808">
                  <c:v>17.15879799996037</c:v>
                </c:pt>
                <c:pt idx="809">
                  <c:v>17.178751999977976</c:v>
                </c:pt>
                <c:pt idx="810">
                  <c:v>17.19907900004182</c:v>
                </c:pt>
                <c:pt idx="811">
                  <c:v>17.220295000006445</c:v>
                </c:pt>
                <c:pt idx="812">
                  <c:v>17.237459999974817</c:v>
                </c:pt>
                <c:pt idx="813">
                  <c:v>17.255583000020124</c:v>
                </c:pt>
                <c:pt idx="814">
                  <c:v>17.278372999979183</c:v>
                </c:pt>
                <c:pt idx="815">
                  <c:v>17.297448000055738</c:v>
                </c:pt>
                <c:pt idx="816">
                  <c:v>17.319045000011101</c:v>
                </c:pt>
                <c:pt idx="817">
                  <c:v>17.340929000056349</c:v>
                </c:pt>
                <c:pt idx="818">
                  <c:v>17.36108000006061</c:v>
                </c:pt>
                <c:pt idx="819">
                  <c:v>17.366758999996819</c:v>
                </c:pt>
                <c:pt idx="820">
                  <c:v>17.399179000058211</c:v>
                </c:pt>
                <c:pt idx="821">
                  <c:v>17.418662999989465</c:v>
                </c:pt>
                <c:pt idx="822">
                  <c:v>17.434948000009172</c:v>
                </c:pt>
                <c:pt idx="823">
                  <c:v>17.450983999995515</c:v>
                </c:pt>
                <c:pt idx="824">
                  <c:v>17.475072999950498</c:v>
                </c:pt>
                <c:pt idx="825">
                  <c:v>17.501255000010133</c:v>
                </c:pt>
                <c:pt idx="826">
                  <c:v>17.519790000049397</c:v>
                </c:pt>
                <c:pt idx="827">
                  <c:v>17.54086800001096</c:v>
                </c:pt>
                <c:pt idx="828">
                  <c:v>17.580898000043817</c:v>
                </c:pt>
                <c:pt idx="829">
                  <c:v>17.600923000019975</c:v>
                </c:pt>
                <c:pt idx="830">
                  <c:v>17.605683999950998</c:v>
                </c:pt>
                <c:pt idx="831">
                  <c:v>17.641462999978103</c:v>
                </c:pt>
                <c:pt idx="832">
                  <c:v>17.655726999975741</c:v>
                </c:pt>
                <c:pt idx="833">
                  <c:v>17.682215000037104</c:v>
                </c:pt>
                <c:pt idx="834">
                  <c:v>17.692640000022948</c:v>
                </c:pt>
                <c:pt idx="835">
                  <c:v>17.718819999950938</c:v>
                </c:pt>
                <c:pt idx="836">
                  <c:v>17.722640000050887</c:v>
                </c:pt>
                <c:pt idx="837">
                  <c:v>17.760428000008687</c:v>
                </c:pt>
                <c:pt idx="838">
                  <c:v>17.776737999985926</c:v>
                </c:pt>
                <c:pt idx="839">
                  <c:v>17.796960999956354</c:v>
                </c:pt>
                <c:pt idx="840">
                  <c:v>17.817629000055604</c:v>
                </c:pt>
                <c:pt idx="841">
                  <c:v>17.830355999991298</c:v>
                </c:pt>
                <c:pt idx="842">
                  <c:v>17.859133000019938</c:v>
                </c:pt>
                <c:pt idx="843">
                  <c:v>17.863081000046805</c:v>
                </c:pt>
                <c:pt idx="844">
                  <c:v>17.895771999959834</c:v>
                </c:pt>
                <c:pt idx="845">
                  <c:v>17.918359000002965</c:v>
                </c:pt>
                <c:pt idx="846">
                  <c:v>17.930678999982774</c:v>
                </c:pt>
                <c:pt idx="847">
                  <c:v>17.974845999968238</c:v>
                </c:pt>
                <c:pt idx="848">
                  <c:v>18.035986999981105</c:v>
                </c:pt>
                <c:pt idx="849">
                  <c:v>18.048733999952674</c:v>
                </c:pt>
                <c:pt idx="850">
                  <c:v>18.189189999946393</c:v>
                </c:pt>
                <c:pt idx="851">
                  <c:v>18.248314999975264</c:v>
                </c:pt>
                <c:pt idx="852">
                  <c:v>18.273756999988109</c:v>
                </c:pt>
                <c:pt idx="853">
                  <c:v>18.290812000050209</c:v>
                </c:pt>
                <c:pt idx="854">
                  <c:v>18.319213000009768</c:v>
                </c:pt>
                <c:pt idx="855">
                  <c:v>18.325282000005245</c:v>
                </c:pt>
                <c:pt idx="856">
                  <c:v>18.399959999951534</c:v>
                </c:pt>
                <c:pt idx="857">
                  <c:v>18.460544000030495</c:v>
                </c:pt>
                <c:pt idx="858">
                  <c:v>18.468537000007927</c:v>
                </c:pt>
                <c:pt idx="859">
                  <c:v>18.512057999963872</c:v>
                </c:pt>
                <c:pt idx="860">
                  <c:v>18.537618999951519</c:v>
                </c:pt>
                <c:pt idx="861">
                  <c:v>18.573934999993071</c:v>
                </c:pt>
                <c:pt idx="862">
                  <c:v>18.595721999998204</c:v>
                </c:pt>
                <c:pt idx="863">
                  <c:v>18.620116999954917</c:v>
                </c:pt>
                <c:pt idx="864">
                  <c:v>18.639640999957919</c:v>
                </c:pt>
                <c:pt idx="865">
                  <c:v>18.656548999948427</c:v>
                </c:pt>
                <c:pt idx="866">
                  <c:v>18.717066999990493</c:v>
                </c:pt>
                <c:pt idx="867">
                  <c:v>18.721483999979682</c:v>
                </c:pt>
                <c:pt idx="868">
                  <c:v>18.799987999955192</c:v>
                </c:pt>
                <c:pt idx="869">
                  <c:v>18.817612000042573</c:v>
                </c:pt>
                <c:pt idx="870">
                  <c:v>18.83824499999173</c:v>
                </c:pt>
                <c:pt idx="871">
                  <c:v>18.858725000056438</c:v>
                </c:pt>
                <c:pt idx="872">
                  <c:v>18.869736999971792</c:v>
                </c:pt>
                <c:pt idx="873">
                  <c:v>18.898768999963067</c:v>
                </c:pt>
                <c:pt idx="874">
                  <c:v>18.939523000037298</c:v>
                </c:pt>
                <c:pt idx="875">
                  <c:v>18.955955000012182</c:v>
                </c:pt>
                <c:pt idx="876">
                  <c:v>18.97767599998042</c:v>
                </c:pt>
                <c:pt idx="877">
                  <c:v>18.989283000002615</c:v>
                </c:pt>
                <c:pt idx="878">
                  <c:v>19.004171999986283</c:v>
                </c:pt>
                <c:pt idx="879">
                  <c:v>19.060641000047326</c:v>
                </c:pt>
                <c:pt idx="880">
                  <c:v>19.078301000059582</c:v>
                </c:pt>
                <c:pt idx="881">
                  <c:v>19.138205999974161</c:v>
                </c:pt>
                <c:pt idx="882">
                  <c:v>19.146143999998458</c:v>
                </c:pt>
                <c:pt idx="883">
                  <c:v>19.198949999990873</c:v>
                </c:pt>
                <c:pt idx="884">
                  <c:v>19.215732999960892</c:v>
                </c:pt>
                <c:pt idx="885">
                  <c:v>19.280423999996856</c:v>
                </c:pt>
                <c:pt idx="886">
                  <c:v>19.285075000021607</c:v>
                </c:pt>
                <c:pt idx="887">
                  <c:v>19.338271999964491</c:v>
                </c:pt>
                <c:pt idx="888">
                  <c:v>19.341726999962702</c:v>
                </c:pt>
                <c:pt idx="889">
                  <c:v>19.426723000011407</c:v>
                </c:pt>
                <c:pt idx="890">
                  <c:v>19.477086000028066</c:v>
                </c:pt>
                <c:pt idx="891">
                  <c:v>19.484514000010677</c:v>
                </c:pt>
                <c:pt idx="892">
                  <c:v>19.54977499996312</c:v>
                </c:pt>
                <c:pt idx="893">
                  <c:v>19.622833000030369</c:v>
                </c:pt>
                <c:pt idx="894">
                  <c:v>19.698226999957114</c:v>
                </c:pt>
                <c:pt idx="895">
                  <c:v>19.758548000012524</c:v>
                </c:pt>
                <c:pt idx="896">
                  <c:v>19.764374000020325</c:v>
                </c:pt>
                <c:pt idx="897">
                  <c:v>19.894479000009596</c:v>
                </c:pt>
                <c:pt idx="898">
                  <c:v>19.906099000014365</c:v>
                </c:pt>
                <c:pt idx="899">
                  <c:v>19.953943999949843</c:v>
                </c:pt>
                <c:pt idx="900">
                  <c:v>19.974267999990843</c:v>
                </c:pt>
                <c:pt idx="901">
                  <c:v>20.033270000014454</c:v>
                </c:pt>
                <c:pt idx="902">
                  <c:v>20.044191000051796</c:v>
                </c:pt>
                <c:pt idx="903">
                  <c:v>20.112563999951817</c:v>
                </c:pt>
                <c:pt idx="904">
                  <c:v>20.240775999962352</c:v>
                </c:pt>
                <c:pt idx="905">
                  <c:v>20.248760999995284</c:v>
                </c:pt>
                <c:pt idx="906">
                  <c:v>20.312653000000864</c:v>
                </c:pt>
                <c:pt idx="907">
                  <c:v>20.376558999996632</c:v>
                </c:pt>
                <c:pt idx="908">
                  <c:v>20.389612999977544</c:v>
                </c:pt>
                <c:pt idx="909">
                  <c:v>20.426218000007793</c:v>
                </c:pt>
                <c:pt idx="910">
                  <c:v>20.455977999954484</c:v>
                </c:pt>
                <c:pt idx="911">
                  <c:v>20.477411000058055</c:v>
                </c:pt>
                <c:pt idx="912">
                  <c:v>20.487330000032671</c:v>
                </c:pt>
                <c:pt idx="913">
                  <c:v>20.540605999995023</c:v>
                </c:pt>
                <c:pt idx="914">
                  <c:v>20.557864999980666</c:v>
                </c:pt>
                <c:pt idx="915">
                  <c:v>20.579106000019237</c:v>
                </c:pt>
                <c:pt idx="916">
                  <c:v>20.581728999968618</c:v>
                </c:pt>
                <c:pt idx="917">
                  <c:v>20.638386999955401</c:v>
                </c:pt>
                <c:pt idx="918">
                  <c:v>20.650130999973044</c:v>
                </c:pt>
                <c:pt idx="919">
                  <c:v>20.720130000030622</c:v>
                </c:pt>
                <c:pt idx="920">
                  <c:v>20.778270000009798</c:v>
                </c:pt>
                <c:pt idx="921">
                  <c:v>20.785678999964148</c:v>
                </c:pt>
                <c:pt idx="922">
                  <c:v>20.858347999979742</c:v>
                </c:pt>
                <c:pt idx="923">
                  <c:v>20.92739900003653</c:v>
                </c:pt>
                <c:pt idx="924">
                  <c:v>20.9918319999706</c:v>
                </c:pt>
                <c:pt idx="925">
                  <c:v>21.057593000004999</c:v>
                </c:pt>
                <c:pt idx="926">
                  <c:v>21.061274999985471</c:v>
                </c:pt>
                <c:pt idx="927">
                  <c:v>21.135755999945104</c:v>
                </c:pt>
                <c:pt idx="928">
                  <c:v>21.264138999977149</c:v>
                </c:pt>
                <c:pt idx="929">
                  <c:v>21.345024000038393</c:v>
                </c:pt>
                <c:pt idx="930">
                  <c:v>21.539846000028774</c:v>
                </c:pt>
                <c:pt idx="931">
                  <c:v>21.669944999972358</c:v>
                </c:pt>
                <c:pt idx="932">
                  <c:v>21.688155999989249</c:v>
                </c:pt>
                <c:pt idx="933">
                  <c:v>21.797623999998905</c:v>
                </c:pt>
                <c:pt idx="934">
                  <c:v>21.819071999983862</c:v>
                </c:pt>
                <c:pt idx="935">
                  <c:v>21.837855000048876</c:v>
                </c:pt>
                <c:pt idx="936">
                  <c:v>21.856757999979891</c:v>
                </c:pt>
                <c:pt idx="937">
                  <c:v>21.877560000051744</c:v>
                </c:pt>
                <c:pt idx="938">
                  <c:v>21.901154999970458</c:v>
                </c:pt>
                <c:pt idx="939">
                  <c:v>21.919161999947391</c:v>
                </c:pt>
                <c:pt idx="940">
                  <c:v>21.977858999976888</c:v>
                </c:pt>
                <c:pt idx="941">
                  <c:v>21.997864000033587</c:v>
                </c:pt>
                <c:pt idx="942">
                  <c:v>22.021810999955051</c:v>
                </c:pt>
                <c:pt idx="943">
                  <c:v>22.084292000043206</c:v>
                </c:pt>
                <c:pt idx="944">
                  <c:v>22.137717999983579</c:v>
                </c:pt>
                <c:pt idx="945">
                  <c:v>22.207644999958575</c:v>
                </c:pt>
                <c:pt idx="946">
                  <c:v>22.228203000035137</c:v>
                </c:pt>
                <c:pt idx="947">
                  <c:v>22.565714000025764</c:v>
                </c:pt>
                <c:pt idx="948">
                  <c:v>22.620762999984436</c:v>
                </c:pt>
                <c:pt idx="949">
                  <c:v>22.64454799995292</c:v>
                </c:pt>
                <c:pt idx="950">
                  <c:v>22.762974999961443</c:v>
                </c:pt>
                <c:pt idx="951">
                  <c:v>22.805012000026181</c:v>
                </c:pt>
                <c:pt idx="952">
                  <c:v>22.833064000005834</c:v>
                </c:pt>
                <c:pt idx="953">
                  <c:v>22.879277999978513</c:v>
                </c:pt>
                <c:pt idx="954">
                  <c:v>22.909979999996722</c:v>
                </c:pt>
                <c:pt idx="955">
                  <c:v>22.927427000016905</c:v>
                </c:pt>
                <c:pt idx="956">
                  <c:v>22.946603000047617</c:v>
                </c:pt>
                <c:pt idx="957">
                  <c:v>22.969708999968134</c:v>
                </c:pt>
                <c:pt idx="958">
                  <c:v>23.017825999995694</c:v>
                </c:pt>
                <c:pt idx="959">
                  <c:v>23.038371999980882</c:v>
                </c:pt>
                <c:pt idx="960">
                  <c:v>23.05620800005272</c:v>
                </c:pt>
                <c:pt idx="961">
                  <c:v>23.085990000050515</c:v>
                </c:pt>
                <c:pt idx="962">
                  <c:v>23.107086000032723</c:v>
                </c:pt>
                <c:pt idx="963">
                  <c:v>23.1420559999533</c:v>
                </c:pt>
                <c:pt idx="964">
                  <c:v>23.150542999967001</c:v>
                </c:pt>
                <c:pt idx="965">
                  <c:v>23.173085000016727</c:v>
                </c:pt>
                <c:pt idx="966">
                  <c:v>23.190690999967046</c:v>
                </c:pt>
                <c:pt idx="967">
                  <c:v>23.20886699995026</c:v>
                </c:pt>
                <c:pt idx="968">
                  <c:v>23.226861999952234</c:v>
                </c:pt>
                <c:pt idx="969">
                  <c:v>23.256098999991082</c:v>
                </c:pt>
                <c:pt idx="970">
                  <c:v>23.276680000009947</c:v>
                </c:pt>
                <c:pt idx="971">
                  <c:v>23.304895999957807</c:v>
                </c:pt>
                <c:pt idx="972">
                  <c:v>23.335131000028923</c:v>
                </c:pt>
                <c:pt idx="973">
                  <c:v>23.353597000008449</c:v>
                </c:pt>
                <c:pt idx="974">
                  <c:v>23.372410999960266</c:v>
                </c:pt>
                <c:pt idx="975">
                  <c:v>23.390097999945283</c:v>
                </c:pt>
                <c:pt idx="976">
                  <c:v>23.413437000010163</c:v>
                </c:pt>
                <c:pt idx="977">
                  <c:v>23.439482999965549</c:v>
                </c:pt>
                <c:pt idx="978">
                  <c:v>23.461100999964401</c:v>
                </c:pt>
                <c:pt idx="979">
                  <c:v>23.477679000003263</c:v>
                </c:pt>
                <c:pt idx="980">
                  <c:v>23.494784999988042</c:v>
                </c:pt>
                <c:pt idx="981">
                  <c:v>23.514047999982722</c:v>
                </c:pt>
                <c:pt idx="982">
                  <c:v>23.524028999963775</c:v>
                </c:pt>
                <c:pt idx="983">
                  <c:v>23.558399999979883</c:v>
                </c:pt>
                <c:pt idx="984">
                  <c:v>23.571070999954827</c:v>
                </c:pt>
                <c:pt idx="985">
                  <c:v>23.598748999997042</c:v>
                </c:pt>
                <c:pt idx="986">
                  <c:v>23.621198000037111</c:v>
                </c:pt>
                <c:pt idx="987">
                  <c:v>23.639794999966398</c:v>
                </c:pt>
                <c:pt idx="988">
                  <c:v>23.655273000011221</c:v>
                </c:pt>
                <c:pt idx="989">
                  <c:v>23.676652000052854</c:v>
                </c:pt>
                <c:pt idx="990">
                  <c:v>23.697388999979012</c:v>
                </c:pt>
                <c:pt idx="991">
                  <c:v>23.719962000031956</c:v>
                </c:pt>
                <c:pt idx="992">
                  <c:v>23.74033399997279</c:v>
                </c:pt>
                <c:pt idx="993">
                  <c:v>23.760005000047386</c:v>
                </c:pt>
                <c:pt idx="994">
                  <c:v>23.781294999993406</c:v>
                </c:pt>
                <c:pt idx="995">
                  <c:v>23.796928999945521</c:v>
                </c:pt>
                <c:pt idx="996">
                  <c:v>23.8185260000173</c:v>
                </c:pt>
                <c:pt idx="997">
                  <c:v>23.837350000045262</c:v>
                </c:pt>
                <c:pt idx="998">
                  <c:v>23.859599999967031</c:v>
                </c:pt>
                <c:pt idx="999">
                  <c:v>23.873235999955796</c:v>
                </c:pt>
                <c:pt idx="1000">
                  <c:v>23.898435999988578</c:v>
                </c:pt>
                <c:pt idx="1001">
                  <c:v>23.919511000043713</c:v>
                </c:pt>
                <c:pt idx="1002">
                  <c:v>23.939341000048444</c:v>
                </c:pt>
                <c:pt idx="1003">
                  <c:v>23.957135000033304</c:v>
                </c:pt>
                <c:pt idx="1004">
                  <c:v>23.97776200005319</c:v>
                </c:pt>
                <c:pt idx="1005">
                  <c:v>23.99878699996043</c:v>
                </c:pt>
                <c:pt idx="1006">
                  <c:v>24.018016000045463</c:v>
                </c:pt>
                <c:pt idx="1007">
                  <c:v>24.037609999999404</c:v>
                </c:pt>
                <c:pt idx="1008">
                  <c:v>24.053442999953404</c:v>
                </c:pt>
                <c:pt idx="1009">
                  <c:v>24.078549999976531</c:v>
                </c:pt>
                <c:pt idx="1010">
                  <c:v>24.09851499996148</c:v>
                </c:pt>
                <c:pt idx="1011">
                  <c:v>24.119320999947377</c:v>
                </c:pt>
                <c:pt idx="1012">
                  <c:v>24.128544999985024</c:v>
                </c:pt>
                <c:pt idx="1013">
                  <c:v>24.159022000036202</c:v>
                </c:pt>
                <c:pt idx="1014">
                  <c:v>24.18057399999816</c:v>
                </c:pt>
                <c:pt idx="1015">
                  <c:v>24.201141000026837</c:v>
                </c:pt>
                <c:pt idx="1016">
                  <c:v>24.220439000055194</c:v>
                </c:pt>
                <c:pt idx="1017">
                  <c:v>24.23891299997922</c:v>
                </c:pt>
                <c:pt idx="1018">
                  <c:v>24.254562000045553</c:v>
                </c:pt>
                <c:pt idx="1019">
                  <c:v>24.279747999971732</c:v>
                </c:pt>
                <c:pt idx="1020">
                  <c:v>24.299044999992475</c:v>
                </c:pt>
                <c:pt idx="1021">
                  <c:v>24.320054000010714</c:v>
                </c:pt>
                <c:pt idx="1022">
                  <c:v>24.340627999976277</c:v>
                </c:pt>
                <c:pt idx="1023">
                  <c:v>24.36161100002937</c:v>
                </c:pt>
                <c:pt idx="1024">
                  <c:v>24.38167000003159</c:v>
                </c:pt>
                <c:pt idx="1025">
                  <c:v>24.395274000009522</c:v>
                </c:pt>
                <c:pt idx="1026">
                  <c:v>24.416249000001699</c:v>
                </c:pt>
                <c:pt idx="1027">
                  <c:v>24.436786000034772</c:v>
                </c:pt>
                <c:pt idx="1028">
                  <c:v>24.460349999950267</c:v>
                </c:pt>
                <c:pt idx="1029">
                  <c:v>24.481169000035152</c:v>
                </c:pt>
                <c:pt idx="1030">
                  <c:v>24.498374999966472</c:v>
                </c:pt>
                <c:pt idx="1031">
                  <c:v>24.515399000025354</c:v>
                </c:pt>
                <c:pt idx="1032">
                  <c:v>24.536852000048384</c:v>
                </c:pt>
                <c:pt idx="1033">
                  <c:v>24.559096000040881</c:v>
                </c:pt>
                <c:pt idx="1034">
                  <c:v>24.580848000012338</c:v>
                </c:pt>
                <c:pt idx="1035">
                  <c:v>24.59741699998267</c:v>
                </c:pt>
                <c:pt idx="1036">
                  <c:v>24.61650899995584</c:v>
                </c:pt>
                <c:pt idx="1037">
                  <c:v>24.640440999995917</c:v>
                </c:pt>
                <c:pt idx="1038">
                  <c:v>24.657232000026852</c:v>
                </c:pt>
                <c:pt idx="1039">
                  <c:v>24.678910000016913</c:v>
                </c:pt>
                <c:pt idx="1040">
                  <c:v>24.699159999960102</c:v>
                </c:pt>
                <c:pt idx="1041">
                  <c:v>24.719838000019081</c:v>
                </c:pt>
                <c:pt idx="1042">
                  <c:v>24.731899000005797</c:v>
                </c:pt>
                <c:pt idx="1043">
                  <c:v>24.757472999976017</c:v>
                </c:pt>
                <c:pt idx="1044">
                  <c:v>24.773432999965735</c:v>
                </c:pt>
                <c:pt idx="1045">
                  <c:v>24.792139000026509</c:v>
                </c:pt>
                <c:pt idx="1046">
                  <c:v>24.820835000020452</c:v>
                </c:pt>
                <c:pt idx="1047">
                  <c:v>24.838818000047468</c:v>
                </c:pt>
                <c:pt idx="1048">
                  <c:v>24.858812000020407</c:v>
                </c:pt>
                <c:pt idx="1049">
                  <c:v>24.877723000012338</c:v>
                </c:pt>
                <c:pt idx="1050">
                  <c:v>24.897395999985747</c:v>
                </c:pt>
                <c:pt idx="1051">
                  <c:v>24.917826000018977</c:v>
                </c:pt>
                <c:pt idx="1052">
                  <c:v>24.937768999952823</c:v>
                </c:pt>
                <c:pt idx="1053">
                  <c:v>24.958321999991313</c:v>
                </c:pt>
                <c:pt idx="1054">
                  <c:v>24.980337999993935</c:v>
                </c:pt>
                <c:pt idx="1055">
                  <c:v>24.998389999964274</c:v>
                </c:pt>
                <c:pt idx="1056">
                  <c:v>25.019504999974743</c:v>
                </c:pt>
                <c:pt idx="1057">
                  <c:v>25.03827200003434</c:v>
                </c:pt>
                <c:pt idx="1058">
                  <c:v>25.059668999980204</c:v>
                </c:pt>
                <c:pt idx="1059">
                  <c:v>25.064132999978028</c:v>
                </c:pt>
                <c:pt idx="1060">
                  <c:v>25.102131000021473</c:v>
                </c:pt>
                <c:pt idx="1061">
                  <c:v>25.116849999991246</c:v>
                </c:pt>
                <c:pt idx="1062">
                  <c:v>25.138741999980994</c:v>
                </c:pt>
                <c:pt idx="1063">
                  <c:v>25.159908000030555</c:v>
                </c:pt>
                <c:pt idx="1064">
                  <c:v>25.179670999990776</c:v>
                </c:pt>
                <c:pt idx="1065">
                  <c:v>25.199343999964185</c:v>
                </c:pt>
                <c:pt idx="1066">
                  <c:v>25.214797000051476</c:v>
                </c:pt>
                <c:pt idx="1067">
                  <c:v>25.235064000007696</c:v>
                </c:pt>
                <c:pt idx="1068">
                  <c:v>25.26001600001473</c:v>
                </c:pt>
                <c:pt idx="1069">
                  <c:v>25.278132000006735</c:v>
                </c:pt>
                <c:pt idx="1070">
                  <c:v>25.300953999976628</c:v>
                </c:pt>
                <c:pt idx="1071">
                  <c:v>25.317077000043355</c:v>
                </c:pt>
                <c:pt idx="1072">
                  <c:v>25.335580999962986</c:v>
                </c:pt>
                <c:pt idx="1073">
                  <c:v>25.35561400000006</c:v>
                </c:pt>
                <c:pt idx="1074">
                  <c:v>25.380937000038102</c:v>
                </c:pt>
                <c:pt idx="1075">
                  <c:v>25.400464999955148</c:v>
                </c:pt>
                <c:pt idx="1076">
                  <c:v>25.418337999959476</c:v>
                </c:pt>
                <c:pt idx="1077">
                  <c:v>25.436929999967106</c:v>
                </c:pt>
                <c:pt idx="1078">
                  <c:v>25.460253000026569</c:v>
                </c:pt>
                <c:pt idx="1079">
                  <c:v>25.47241699998267</c:v>
                </c:pt>
                <c:pt idx="1080">
                  <c:v>25.496810000040568</c:v>
                </c:pt>
                <c:pt idx="1081">
                  <c:v>25.517419000039808</c:v>
                </c:pt>
                <c:pt idx="1082">
                  <c:v>25.538349000038579</c:v>
                </c:pt>
                <c:pt idx="1083">
                  <c:v>25.556418000021949</c:v>
                </c:pt>
                <c:pt idx="1084">
                  <c:v>25.577581000048667</c:v>
                </c:pt>
                <c:pt idx="1085">
                  <c:v>25.596664999960922</c:v>
                </c:pt>
                <c:pt idx="1086">
                  <c:v>25.620589999947697</c:v>
                </c:pt>
                <c:pt idx="1087">
                  <c:v>25.637141000013798</c:v>
                </c:pt>
                <c:pt idx="1088">
                  <c:v>25.658338999957778</c:v>
                </c:pt>
                <c:pt idx="1089">
                  <c:v>25.677109000040218</c:v>
                </c:pt>
                <c:pt idx="1090">
                  <c:v>25.697991000022739</c:v>
                </c:pt>
                <c:pt idx="1091">
                  <c:v>25.712443000054918</c:v>
                </c:pt>
                <c:pt idx="1092">
                  <c:v>25.738242999999784</c:v>
                </c:pt>
                <c:pt idx="1093">
                  <c:v>25.758073000004515</c:v>
                </c:pt>
                <c:pt idx="1094">
                  <c:v>25.779014999978244</c:v>
                </c:pt>
                <c:pt idx="1095">
                  <c:v>25.797659000032581</c:v>
                </c:pt>
                <c:pt idx="1096">
                  <c:v>25.817883000010625</c:v>
                </c:pt>
                <c:pt idx="1097">
                  <c:v>25.841036000056192</c:v>
                </c:pt>
                <c:pt idx="1098">
                  <c:v>25.858271999983117</c:v>
                </c:pt>
                <c:pt idx="1099">
                  <c:v>25.878683999995701</c:v>
                </c:pt>
                <c:pt idx="1100">
                  <c:v>25.900817999965511</c:v>
                </c:pt>
                <c:pt idx="1101">
                  <c:v>25.919871999998577</c:v>
                </c:pt>
                <c:pt idx="1102">
                  <c:v>25.940854000044055</c:v>
                </c:pt>
                <c:pt idx="1103">
                  <c:v>25.960637000040151</c:v>
                </c:pt>
                <c:pt idx="1104">
                  <c:v>25.98093499999959</c:v>
                </c:pt>
                <c:pt idx="1105">
                  <c:v>25.998953000060283</c:v>
                </c:pt>
                <c:pt idx="1106">
                  <c:v>26.019773000036366</c:v>
                </c:pt>
                <c:pt idx="1107">
                  <c:v>26.029207000043243</c:v>
                </c:pt>
                <c:pt idx="1108">
                  <c:v>26.060453000012785</c:v>
                </c:pt>
                <c:pt idx="1109">
                  <c:v>26.080721999984235</c:v>
                </c:pt>
                <c:pt idx="1110">
                  <c:v>26.100028999964707</c:v>
                </c:pt>
                <c:pt idx="1111">
                  <c:v>26.120580999995582</c:v>
                </c:pt>
                <c:pt idx="1112">
                  <c:v>26.134785000002012</c:v>
                </c:pt>
                <c:pt idx="1113">
                  <c:v>26.157389000058174</c:v>
                </c:pt>
                <c:pt idx="1114">
                  <c:v>26.175535000045784</c:v>
                </c:pt>
                <c:pt idx="1115">
                  <c:v>26.19684300001245</c:v>
                </c:pt>
                <c:pt idx="1116">
                  <c:v>26.220937000005506</c:v>
                </c:pt>
                <c:pt idx="1117">
                  <c:v>26.240861000027508</c:v>
                </c:pt>
                <c:pt idx="1118">
                  <c:v>26.257728000055067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</c:numCache>
            </c:numRef>
          </c:xVal>
          <c:yVal>
            <c:numRef>
              <c:f>Calculation!$U$2:$U$1124</c:f>
              <c:numCache>
                <c:formatCode>General</c:formatCode>
                <c:ptCount val="112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0.65799999999999992</c:v>
                </c:pt>
                <c:pt idx="613">
                  <c:v>0.65799999999999992</c:v>
                </c:pt>
                <c:pt idx="614">
                  <c:v>0.65799999999999992</c:v>
                </c:pt>
                <c:pt idx="615">
                  <c:v>0.65799999999999992</c:v>
                </c:pt>
                <c:pt idx="616">
                  <c:v>0.65799999999999992</c:v>
                </c:pt>
                <c:pt idx="617">
                  <c:v>0.65799999999999992</c:v>
                </c:pt>
                <c:pt idx="618">
                  <c:v>0.65799999999999992</c:v>
                </c:pt>
                <c:pt idx="619">
                  <c:v>0.65799999999999992</c:v>
                </c:pt>
                <c:pt idx="620">
                  <c:v>0.65799999999999992</c:v>
                </c:pt>
                <c:pt idx="621">
                  <c:v>0.65799999999999992</c:v>
                </c:pt>
                <c:pt idx="622">
                  <c:v>0.65799999999999992</c:v>
                </c:pt>
                <c:pt idx="623">
                  <c:v>0.65799999999999992</c:v>
                </c:pt>
                <c:pt idx="624">
                  <c:v>0.65799999999999992</c:v>
                </c:pt>
                <c:pt idx="625">
                  <c:v>0.65799999999999992</c:v>
                </c:pt>
                <c:pt idx="626">
                  <c:v>0.65799999999999992</c:v>
                </c:pt>
                <c:pt idx="627">
                  <c:v>0.65799999999999992</c:v>
                </c:pt>
                <c:pt idx="628">
                  <c:v>0.65799999999999992</c:v>
                </c:pt>
                <c:pt idx="629">
                  <c:v>0.65799999999999992</c:v>
                </c:pt>
                <c:pt idx="630">
                  <c:v>0.65799999999999992</c:v>
                </c:pt>
                <c:pt idx="631">
                  <c:v>0.65799999999999992</c:v>
                </c:pt>
                <c:pt idx="632">
                  <c:v>0.65799999999999992</c:v>
                </c:pt>
                <c:pt idx="633">
                  <c:v>0.65799999999999992</c:v>
                </c:pt>
                <c:pt idx="634">
                  <c:v>0.65799999999999992</c:v>
                </c:pt>
                <c:pt idx="635">
                  <c:v>0.65799999999999992</c:v>
                </c:pt>
                <c:pt idx="636">
                  <c:v>0.65799999999999992</c:v>
                </c:pt>
                <c:pt idx="637">
                  <c:v>0.65799999999999992</c:v>
                </c:pt>
                <c:pt idx="638">
                  <c:v>0.65799999999999992</c:v>
                </c:pt>
                <c:pt idx="639">
                  <c:v>0.65799999999999992</c:v>
                </c:pt>
                <c:pt idx="640">
                  <c:v>0.65799999999999992</c:v>
                </c:pt>
                <c:pt idx="641">
                  <c:v>0.65799999999999992</c:v>
                </c:pt>
                <c:pt idx="642">
                  <c:v>0.65799999999999992</c:v>
                </c:pt>
                <c:pt idx="643">
                  <c:v>0.65799999999999992</c:v>
                </c:pt>
                <c:pt idx="644">
                  <c:v>0.65799999999999992</c:v>
                </c:pt>
                <c:pt idx="645">
                  <c:v>0.65799999999999992</c:v>
                </c:pt>
                <c:pt idx="646">
                  <c:v>0.65799999999999992</c:v>
                </c:pt>
                <c:pt idx="647">
                  <c:v>0.65799999999999992</c:v>
                </c:pt>
                <c:pt idx="648">
                  <c:v>0.65799999999999992</c:v>
                </c:pt>
                <c:pt idx="649">
                  <c:v>0.65799999999999992</c:v>
                </c:pt>
                <c:pt idx="650">
                  <c:v>0.65799999999999992</c:v>
                </c:pt>
                <c:pt idx="651">
                  <c:v>0.65799999999999992</c:v>
                </c:pt>
                <c:pt idx="652">
                  <c:v>0.65799999999999992</c:v>
                </c:pt>
                <c:pt idx="653">
                  <c:v>0.65799999999999992</c:v>
                </c:pt>
                <c:pt idx="654">
                  <c:v>0.65799999999999992</c:v>
                </c:pt>
                <c:pt idx="655">
                  <c:v>0.65799999999999992</c:v>
                </c:pt>
                <c:pt idx="656">
                  <c:v>0.65799999999999992</c:v>
                </c:pt>
                <c:pt idx="657">
                  <c:v>0.65799999999999992</c:v>
                </c:pt>
                <c:pt idx="658">
                  <c:v>0.65799999999999992</c:v>
                </c:pt>
                <c:pt idx="659">
                  <c:v>0.65799999999999992</c:v>
                </c:pt>
                <c:pt idx="660">
                  <c:v>0.65799999999999992</c:v>
                </c:pt>
                <c:pt idx="661">
                  <c:v>0.65799999999999992</c:v>
                </c:pt>
                <c:pt idx="662">
                  <c:v>0.65799999999999992</c:v>
                </c:pt>
                <c:pt idx="663">
                  <c:v>0.65799999999999992</c:v>
                </c:pt>
                <c:pt idx="664">
                  <c:v>0.65799999999999992</c:v>
                </c:pt>
                <c:pt idx="665">
                  <c:v>0.65799999999999992</c:v>
                </c:pt>
                <c:pt idx="666">
                  <c:v>0.65799999999999992</c:v>
                </c:pt>
                <c:pt idx="667">
                  <c:v>0.65799999999999992</c:v>
                </c:pt>
                <c:pt idx="668">
                  <c:v>0.65799999999999992</c:v>
                </c:pt>
                <c:pt idx="669">
                  <c:v>0.65799999999999992</c:v>
                </c:pt>
                <c:pt idx="670">
                  <c:v>0.65799999999999992</c:v>
                </c:pt>
                <c:pt idx="671">
                  <c:v>0.65799999999999992</c:v>
                </c:pt>
                <c:pt idx="672">
                  <c:v>0.65799999999999992</c:v>
                </c:pt>
                <c:pt idx="673">
                  <c:v>0.65799999999999992</c:v>
                </c:pt>
                <c:pt idx="674">
                  <c:v>0.65799999999999992</c:v>
                </c:pt>
                <c:pt idx="675">
                  <c:v>0.65799999999999992</c:v>
                </c:pt>
                <c:pt idx="676">
                  <c:v>0.65799999999999992</c:v>
                </c:pt>
                <c:pt idx="677">
                  <c:v>0.65799999999999992</c:v>
                </c:pt>
                <c:pt idx="678">
                  <c:v>0.65799999999999992</c:v>
                </c:pt>
                <c:pt idx="679">
                  <c:v>0.65799999999999992</c:v>
                </c:pt>
                <c:pt idx="680">
                  <c:v>0.65799999999999992</c:v>
                </c:pt>
                <c:pt idx="681">
                  <c:v>0.65799999999999992</c:v>
                </c:pt>
                <c:pt idx="682">
                  <c:v>0.65799999999999992</c:v>
                </c:pt>
                <c:pt idx="683">
                  <c:v>0.65799999999999992</c:v>
                </c:pt>
                <c:pt idx="684">
                  <c:v>0.65799999999999992</c:v>
                </c:pt>
                <c:pt idx="685">
                  <c:v>0.65799999999999992</c:v>
                </c:pt>
                <c:pt idx="686">
                  <c:v>0.65799999999999992</c:v>
                </c:pt>
                <c:pt idx="687">
                  <c:v>0.65799999999999992</c:v>
                </c:pt>
                <c:pt idx="688">
                  <c:v>0.65799999999999992</c:v>
                </c:pt>
                <c:pt idx="689">
                  <c:v>0.65799999999999992</c:v>
                </c:pt>
                <c:pt idx="690">
                  <c:v>0.65799999999999992</c:v>
                </c:pt>
                <c:pt idx="691">
                  <c:v>0.65799999999999992</c:v>
                </c:pt>
                <c:pt idx="692">
                  <c:v>0.65799999999999992</c:v>
                </c:pt>
                <c:pt idx="693">
                  <c:v>0.65799999999999992</c:v>
                </c:pt>
                <c:pt idx="694">
                  <c:v>0.65799999999999992</c:v>
                </c:pt>
                <c:pt idx="695">
                  <c:v>0.65799999999999992</c:v>
                </c:pt>
                <c:pt idx="696">
                  <c:v>0.65799999999999992</c:v>
                </c:pt>
                <c:pt idx="697">
                  <c:v>0.65799999999999992</c:v>
                </c:pt>
                <c:pt idx="698">
                  <c:v>0.65799999999999992</c:v>
                </c:pt>
                <c:pt idx="699">
                  <c:v>0.65799999999999992</c:v>
                </c:pt>
                <c:pt idx="700">
                  <c:v>0.65799999999999992</c:v>
                </c:pt>
                <c:pt idx="701">
                  <c:v>0.65799999999999992</c:v>
                </c:pt>
                <c:pt idx="702">
                  <c:v>0.65799999999999992</c:v>
                </c:pt>
                <c:pt idx="703">
                  <c:v>0.65799999999999992</c:v>
                </c:pt>
                <c:pt idx="704">
                  <c:v>0.65799999999999992</c:v>
                </c:pt>
                <c:pt idx="705">
                  <c:v>0.65799999999999992</c:v>
                </c:pt>
                <c:pt idx="706">
                  <c:v>0.65799999999999992</c:v>
                </c:pt>
                <c:pt idx="707">
                  <c:v>0.65799999999999992</c:v>
                </c:pt>
                <c:pt idx="708">
                  <c:v>0.65799999999999992</c:v>
                </c:pt>
                <c:pt idx="709">
                  <c:v>0.65799999999999992</c:v>
                </c:pt>
                <c:pt idx="710">
                  <c:v>0.65799999999999992</c:v>
                </c:pt>
                <c:pt idx="711">
                  <c:v>0.65799999999999992</c:v>
                </c:pt>
                <c:pt idx="712">
                  <c:v>0.65799999999999992</c:v>
                </c:pt>
                <c:pt idx="713">
                  <c:v>0.65799999999999992</c:v>
                </c:pt>
                <c:pt idx="714">
                  <c:v>0.65799999999999992</c:v>
                </c:pt>
                <c:pt idx="715">
                  <c:v>0.65799999999999992</c:v>
                </c:pt>
                <c:pt idx="716">
                  <c:v>0.65799999999999992</c:v>
                </c:pt>
                <c:pt idx="717">
                  <c:v>0.65799999999999992</c:v>
                </c:pt>
                <c:pt idx="718">
                  <c:v>0.65799999999999992</c:v>
                </c:pt>
                <c:pt idx="719">
                  <c:v>0.65799999999999992</c:v>
                </c:pt>
                <c:pt idx="720">
                  <c:v>0.65799999999999992</c:v>
                </c:pt>
                <c:pt idx="721">
                  <c:v>0.65799999999999992</c:v>
                </c:pt>
                <c:pt idx="722">
                  <c:v>0.65799999999999992</c:v>
                </c:pt>
                <c:pt idx="723">
                  <c:v>0.65799999999999992</c:v>
                </c:pt>
                <c:pt idx="724">
                  <c:v>0.65799999999999992</c:v>
                </c:pt>
                <c:pt idx="725">
                  <c:v>0.65799999999999992</c:v>
                </c:pt>
                <c:pt idx="726">
                  <c:v>0.65799999999999992</c:v>
                </c:pt>
                <c:pt idx="727">
                  <c:v>0.65799999999999992</c:v>
                </c:pt>
                <c:pt idx="728">
                  <c:v>0.65799999999999992</c:v>
                </c:pt>
                <c:pt idx="729">
                  <c:v>0.65799999999999992</c:v>
                </c:pt>
                <c:pt idx="730">
                  <c:v>0.65799999999999992</c:v>
                </c:pt>
                <c:pt idx="731">
                  <c:v>0.65799999999999992</c:v>
                </c:pt>
                <c:pt idx="732">
                  <c:v>0.65799999999999992</c:v>
                </c:pt>
                <c:pt idx="733">
                  <c:v>0.65799999999999992</c:v>
                </c:pt>
                <c:pt idx="734">
                  <c:v>0.65799999999999992</c:v>
                </c:pt>
                <c:pt idx="735">
                  <c:v>0.65799999999999992</c:v>
                </c:pt>
                <c:pt idx="736">
                  <c:v>0.65799999999999992</c:v>
                </c:pt>
                <c:pt idx="737">
                  <c:v>0.65799999999999992</c:v>
                </c:pt>
                <c:pt idx="738">
                  <c:v>0.65799999999999992</c:v>
                </c:pt>
                <c:pt idx="739">
                  <c:v>0.65799999999999992</c:v>
                </c:pt>
                <c:pt idx="740">
                  <c:v>0.65799999999999992</c:v>
                </c:pt>
                <c:pt idx="741">
                  <c:v>0.65799999999999992</c:v>
                </c:pt>
                <c:pt idx="742">
                  <c:v>0.65799999999999992</c:v>
                </c:pt>
                <c:pt idx="743">
                  <c:v>0.65799999999999992</c:v>
                </c:pt>
                <c:pt idx="744">
                  <c:v>0.65799999999999992</c:v>
                </c:pt>
                <c:pt idx="745">
                  <c:v>0.65799999999999992</c:v>
                </c:pt>
                <c:pt idx="746">
                  <c:v>0.65799999999999992</c:v>
                </c:pt>
                <c:pt idx="747">
                  <c:v>0.65799999999999992</c:v>
                </c:pt>
                <c:pt idx="748">
                  <c:v>0.65799999999999992</c:v>
                </c:pt>
                <c:pt idx="749">
                  <c:v>0.65799999999999992</c:v>
                </c:pt>
                <c:pt idx="750">
                  <c:v>0.65799999999999992</c:v>
                </c:pt>
                <c:pt idx="751">
                  <c:v>0.65799999999999992</c:v>
                </c:pt>
                <c:pt idx="752">
                  <c:v>0.65799999999999992</c:v>
                </c:pt>
                <c:pt idx="753">
                  <c:v>0.65799999999999992</c:v>
                </c:pt>
                <c:pt idx="754">
                  <c:v>0.65799999999999992</c:v>
                </c:pt>
                <c:pt idx="755">
                  <c:v>0.65799999999999992</c:v>
                </c:pt>
                <c:pt idx="756">
                  <c:v>0.65799999999999992</c:v>
                </c:pt>
                <c:pt idx="757">
                  <c:v>0.65799999999999992</c:v>
                </c:pt>
                <c:pt idx="758">
                  <c:v>0.65799999999999992</c:v>
                </c:pt>
                <c:pt idx="759">
                  <c:v>0.65799999999999992</c:v>
                </c:pt>
                <c:pt idx="760">
                  <c:v>0.65799999999999992</c:v>
                </c:pt>
                <c:pt idx="761">
                  <c:v>0.65799999999999992</c:v>
                </c:pt>
                <c:pt idx="762">
                  <c:v>0.65799999999999992</c:v>
                </c:pt>
                <c:pt idx="763">
                  <c:v>0.65799999999999992</c:v>
                </c:pt>
                <c:pt idx="764">
                  <c:v>0.65799999999999992</c:v>
                </c:pt>
                <c:pt idx="765">
                  <c:v>0.65799999999999992</c:v>
                </c:pt>
                <c:pt idx="766">
                  <c:v>0.65799999999999992</c:v>
                </c:pt>
                <c:pt idx="767">
                  <c:v>0.65799999999999992</c:v>
                </c:pt>
                <c:pt idx="768">
                  <c:v>0.65799999999999992</c:v>
                </c:pt>
                <c:pt idx="769">
                  <c:v>0.65799999999999992</c:v>
                </c:pt>
                <c:pt idx="770">
                  <c:v>0.65799999999999992</c:v>
                </c:pt>
                <c:pt idx="771">
                  <c:v>0.65799999999999992</c:v>
                </c:pt>
                <c:pt idx="772">
                  <c:v>0.65799999999999992</c:v>
                </c:pt>
                <c:pt idx="773">
                  <c:v>0.65799999999999992</c:v>
                </c:pt>
                <c:pt idx="774">
                  <c:v>0.65799999999999992</c:v>
                </c:pt>
                <c:pt idx="775">
                  <c:v>0.65799999999999992</c:v>
                </c:pt>
                <c:pt idx="776">
                  <c:v>0.65799999999999992</c:v>
                </c:pt>
                <c:pt idx="777">
                  <c:v>0.65799999999999992</c:v>
                </c:pt>
                <c:pt idx="778">
                  <c:v>0.65799999999999992</c:v>
                </c:pt>
                <c:pt idx="779">
                  <c:v>0.65799999999999992</c:v>
                </c:pt>
                <c:pt idx="780">
                  <c:v>0.65799999999999992</c:v>
                </c:pt>
                <c:pt idx="781">
                  <c:v>0.65799999999999992</c:v>
                </c:pt>
                <c:pt idx="782">
                  <c:v>0.65799999999999992</c:v>
                </c:pt>
                <c:pt idx="783">
                  <c:v>0.65799999999999992</c:v>
                </c:pt>
                <c:pt idx="784">
                  <c:v>0.65799999999999992</c:v>
                </c:pt>
                <c:pt idx="785">
                  <c:v>0.65799999999999992</c:v>
                </c:pt>
                <c:pt idx="786">
                  <c:v>0.65799999999999992</c:v>
                </c:pt>
                <c:pt idx="787">
                  <c:v>0.65799999999999992</c:v>
                </c:pt>
                <c:pt idx="788">
                  <c:v>0.65799999999999992</c:v>
                </c:pt>
                <c:pt idx="789">
                  <c:v>0.65799999999999992</c:v>
                </c:pt>
                <c:pt idx="790">
                  <c:v>0.65799999999999992</c:v>
                </c:pt>
                <c:pt idx="791">
                  <c:v>0.65799999999999992</c:v>
                </c:pt>
                <c:pt idx="792">
                  <c:v>0.65799999999999992</c:v>
                </c:pt>
                <c:pt idx="793">
                  <c:v>0.65799999999999992</c:v>
                </c:pt>
                <c:pt idx="794">
                  <c:v>0.65799999999999992</c:v>
                </c:pt>
                <c:pt idx="795">
                  <c:v>0.65799999999999992</c:v>
                </c:pt>
                <c:pt idx="796">
                  <c:v>0.65799999999999992</c:v>
                </c:pt>
                <c:pt idx="797">
                  <c:v>0.65799999999999992</c:v>
                </c:pt>
                <c:pt idx="798">
                  <c:v>0.65799999999999992</c:v>
                </c:pt>
                <c:pt idx="799">
                  <c:v>0.65799999999999992</c:v>
                </c:pt>
                <c:pt idx="800">
                  <c:v>0.65799999999999992</c:v>
                </c:pt>
                <c:pt idx="801">
                  <c:v>0.65799999999999992</c:v>
                </c:pt>
                <c:pt idx="802">
                  <c:v>0.65799999999999992</c:v>
                </c:pt>
                <c:pt idx="803">
                  <c:v>0.65799999999999992</c:v>
                </c:pt>
                <c:pt idx="804">
                  <c:v>0.65799999999999992</c:v>
                </c:pt>
                <c:pt idx="805">
                  <c:v>0.65799999999999992</c:v>
                </c:pt>
                <c:pt idx="806">
                  <c:v>0.65799999999999992</c:v>
                </c:pt>
                <c:pt idx="807">
                  <c:v>0.65799999999999992</c:v>
                </c:pt>
                <c:pt idx="808">
                  <c:v>0.65799999999999992</c:v>
                </c:pt>
                <c:pt idx="809">
                  <c:v>0.65799999999999992</c:v>
                </c:pt>
                <c:pt idx="810">
                  <c:v>0.65799999999999992</c:v>
                </c:pt>
                <c:pt idx="811">
                  <c:v>0.65799999999999992</c:v>
                </c:pt>
                <c:pt idx="812">
                  <c:v>0.65799999999999992</c:v>
                </c:pt>
                <c:pt idx="813">
                  <c:v>0.65799999999999992</c:v>
                </c:pt>
                <c:pt idx="814">
                  <c:v>0.65799999999999992</c:v>
                </c:pt>
                <c:pt idx="815">
                  <c:v>0.65799999999999992</c:v>
                </c:pt>
                <c:pt idx="816">
                  <c:v>0.65799999999999992</c:v>
                </c:pt>
                <c:pt idx="817">
                  <c:v>0.65799999999999992</c:v>
                </c:pt>
                <c:pt idx="818">
                  <c:v>0.65799999999999992</c:v>
                </c:pt>
                <c:pt idx="819">
                  <c:v>0.65799999999999992</c:v>
                </c:pt>
                <c:pt idx="820">
                  <c:v>0.65799999999999992</c:v>
                </c:pt>
                <c:pt idx="821">
                  <c:v>0.65799999999999992</c:v>
                </c:pt>
                <c:pt idx="822">
                  <c:v>0.65799999999999992</c:v>
                </c:pt>
                <c:pt idx="823">
                  <c:v>0.65799999999999992</c:v>
                </c:pt>
                <c:pt idx="824">
                  <c:v>0.65799999999999992</c:v>
                </c:pt>
                <c:pt idx="825">
                  <c:v>0.65799999999999992</c:v>
                </c:pt>
                <c:pt idx="826">
                  <c:v>0.65799999999999992</c:v>
                </c:pt>
                <c:pt idx="827">
                  <c:v>0.65799999999999992</c:v>
                </c:pt>
                <c:pt idx="828">
                  <c:v>0.65799999999999992</c:v>
                </c:pt>
                <c:pt idx="829">
                  <c:v>0.65799999999999992</c:v>
                </c:pt>
                <c:pt idx="830">
                  <c:v>0.65799999999999992</c:v>
                </c:pt>
                <c:pt idx="831">
                  <c:v>0.65799999999999992</c:v>
                </c:pt>
                <c:pt idx="832">
                  <c:v>0.65799999999999992</c:v>
                </c:pt>
                <c:pt idx="833">
                  <c:v>0.65799999999999992</c:v>
                </c:pt>
                <c:pt idx="834">
                  <c:v>0.65799999999999992</c:v>
                </c:pt>
                <c:pt idx="835">
                  <c:v>0.65799999999999992</c:v>
                </c:pt>
                <c:pt idx="836">
                  <c:v>0.65799999999999992</c:v>
                </c:pt>
                <c:pt idx="837">
                  <c:v>0.65799999999999992</c:v>
                </c:pt>
                <c:pt idx="838">
                  <c:v>0.65799999999999992</c:v>
                </c:pt>
                <c:pt idx="839">
                  <c:v>0.65799999999999992</c:v>
                </c:pt>
                <c:pt idx="840">
                  <c:v>0.65799999999999992</c:v>
                </c:pt>
                <c:pt idx="841">
                  <c:v>0.65799999999999992</c:v>
                </c:pt>
                <c:pt idx="842">
                  <c:v>0.65799999999999992</c:v>
                </c:pt>
                <c:pt idx="843">
                  <c:v>0.65799999999999992</c:v>
                </c:pt>
                <c:pt idx="844">
                  <c:v>0.65799999999999992</c:v>
                </c:pt>
                <c:pt idx="845">
                  <c:v>0.65799999999999992</c:v>
                </c:pt>
                <c:pt idx="846">
                  <c:v>0.65799999999999992</c:v>
                </c:pt>
                <c:pt idx="847">
                  <c:v>0.65799999999999992</c:v>
                </c:pt>
                <c:pt idx="848">
                  <c:v>0.65799999999999992</c:v>
                </c:pt>
                <c:pt idx="849">
                  <c:v>0.65799999999999992</c:v>
                </c:pt>
                <c:pt idx="850">
                  <c:v>0.65799999999999992</c:v>
                </c:pt>
                <c:pt idx="851">
                  <c:v>0.65799999999999992</c:v>
                </c:pt>
                <c:pt idx="852">
                  <c:v>0.65799999999999992</c:v>
                </c:pt>
                <c:pt idx="853">
                  <c:v>0.65799999999999992</c:v>
                </c:pt>
                <c:pt idx="854">
                  <c:v>0.65799999999999992</c:v>
                </c:pt>
                <c:pt idx="855">
                  <c:v>0.65799999999999992</c:v>
                </c:pt>
                <c:pt idx="856">
                  <c:v>0.65799999999999992</c:v>
                </c:pt>
                <c:pt idx="857">
                  <c:v>0.65799999999999992</c:v>
                </c:pt>
                <c:pt idx="858">
                  <c:v>0.65799999999999992</c:v>
                </c:pt>
                <c:pt idx="859">
                  <c:v>0.65799999999999992</c:v>
                </c:pt>
                <c:pt idx="860">
                  <c:v>0.65799999999999992</c:v>
                </c:pt>
                <c:pt idx="861">
                  <c:v>0.65799999999999992</c:v>
                </c:pt>
                <c:pt idx="862">
                  <c:v>0.65799999999999992</c:v>
                </c:pt>
                <c:pt idx="863">
                  <c:v>0.65799999999999992</c:v>
                </c:pt>
                <c:pt idx="864">
                  <c:v>0.65799999999999992</c:v>
                </c:pt>
                <c:pt idx="865">
                  <c:v>0.65799999999999992</c:v>
                </c:pt>
                <c:pt idx="866">
                  <c:v>0.65799999999999992</c:v>
                </c:pt>
                <c:pt idx="867">
                  <c:v>0.65799999999999992</c:v>
                </c:pt>
                <c:pt idx="868">
                  <c:v>0.65799999999999992</c:v>
                </c:pt>
                <c:pt idx="869">
                  <c:v>0.65799999999999992</c:v>
                </c:pt>
                <c:pt idx="870">
                  <c:v>0.65799999999999992</c:v>
                </c:pt>
                <c:pt idx="871">
                  <c:v>0.65799999999999992</c:v>
                </c:pt>
                <c:pt idx="872">
                  <c:v>0.65799999999999992</c:v>
                </c:pt>
                <c:pt idx="873">
                  <c:v>0.65799999999999992</c:v>
                </c:pt>
                <c:pt idx="874">
                  <c:v>0.65799999999999992</c:v>
                </c:pt>
                <c:pt idx="875">
                  <c:v>0.65799999999999992</c:v>
                </c:pt>
                <c:pt idx="876">
                  <c:v>0.65799999999999992</c:v>
                </c:pt>
                <c:pt idx="877">
                  <c:v>0.65799999999999992</c:v>
                </c:pt>
                <c:pt idx="878">
                  <c:v>0.65799999999999992</c:v>
                </c:pt>
                <c:pt idx="879">
                  <c:v>0.65799999999999992</c:v>
                </c:pt>
                <c:pt idx="880">
                  <c:v>0.65799999999999992</c:v>
                </c:pt>
                <c:pt idx="881">
                  <c:v>0.65799999999999992</c:v>
                </c:pt>
                <c:pt idx="882">
                  <c:v>0.65799999999999992</c:v>
                </c:pt>
                <c:pt idx="883">
                  <c:v>0.65799999999999992</c:v>
                </c:pt>
                <c:pt idx="884">
                  <c:v>0.65799999999999992</c:v>
                </c:pt>
                <c:pt idx="885">
                  <c:v>0.65799999999999992</c:v>
                </c:pt>
                <c:pt idx="886">
                  <c:v>0.65799999999999992</c:v>
                </c:pt>
                <c:pt idx="887">
                  <c:v>0.65799999999999992</c:v>
                </c:pt>
                <c:pt idx="888">
                  <c:v>0.65799999999999992</c:v>
                </c:pt>
                <c:pt idx="889">
                  <c:v>0.65799999999999992</c:v>
                </c:pt>
                <c:pt idx="890">
                  <c:v>0.65799999999999992</c:v>
                </c:pt>
                <c:pt idx="891">
                  <c:v>0.65799999999999992</c:v>
                </c:pt>
                <c:pt idx="892">
                  <c:v>0.65799999999999992</c:v>
                </c:pt>
                <c:pt idx="893">
                  <c:v>0.65799999999999992</c:v>
                </c:pt>
                <c:pt idx="894">
                  <c:v>0.65799999999999992</c:v>
                </c:pt>
                <c:pt idx="895">
                  <c:v>0.65799999999999992</c:v>
                </c:pt>
                <c:pt idx="896">
                  <c:v>0.65799999999999992</c:v>
                </c:pt>
                <c:pt idx="897">
                  <c:v>0.65799999999999992</c:v>
                </c:pt>
                <c:pt idx="898">
                  <c:v>0.65799999999999992</c:v>
                </c:pt>
                <c:pt idx="899">
                  <c:v>0.65799999999999992</c:v>
                </c:pt>
                <c:pt idx="900">
                  <c:v>0.65799999999999992</c:v>
                </c:pt>
                <c:pt idx="901">
                  <c:v>0.65799999999999992</c:v>
                </c:pt>
                <c:pt idx="902">
                  <c:v>0.65799999999999992</c:v>
                </c:pt>
                <c:pt idx="903">
                  <c:v>0.65799999999999992</c:v>
                </c:pt>
                <c:pt idx="904">
                  <c:v>0.65799999999999992</c:v>
                </c:pt>
                <c:pt idx="905">
                  <c:v>0.65799999999999992</c:v>
                </c:pt>
                <c:pt idx="906">
                  <c:v>0.65799999999999992</c:v>
                </c:pt>
                <c:pt idx="907">
                  <c:v>0.65799999999999992</c:v>
                </c:pt>
                <c:pt idx="908">
                  <c:v>0.65799999999999992</c:v>
                </c:pt>
                <c:pt idx="909">
                  <c:v>0.65799999999999992</c:v>
                </c:pt>
                <c:pt idx="910">
                  <c:v>0.65799999999999992</c:v>
                </c:pt>
                <c:pt idx="911">
                  <c:v>0.65799999999999992</c:v>
                </c:pt>
                <c:pt idx="912">
                  <c:v>0.65799999999999992</c:v>
                </c:pt>
                <c:pt idx="913">
                  <c:v>0.65799999999999992</c:v>
                </c:pt>
                <c:pt idx="914">
                  <c:v>0.65799999999999992</c:v>
                </c:pt>
                <c:pt idx="915">
                  <c:v>0.65799999999999992</c:v>
                </c:pt>
                <c:pt idx="916">
                  <c:v>0.65799999999999992</c:v>
                </c:pt>
                <c:pt idx="917">
                  <c:v>0.65799999999999992</c:v>
                </c:pt>
                <c:pt idx="918">
                  <c:v>0.65799999999999992</c:v>
                </c:pt>
                <c:pt idx="919">
                  <c:v>0.65799999999999992</c:v>
                </c:pt>
                <c:pt idx="920">
                  <c:v>0.65799999999999992</c:v>
                </c:pt>
                <c:pt idx="921">
                  <c:v>0.65799999999999992</c:v>
                </c:pt>
                <c:pt idx="922">
                  <c:v>0.65799999999999992</c:v>
                </c:pt>
                <c:pt idx="923">
                  <c:v>0.65799999999999992</c:v>
                </c:pt>
                <c:pt idx="924">
                  <c:v>0.65799999999999992</c:v>
                </c:pt>
                <c:pt idx="925">
                  <c:v>0.65799999999999992</c:v>
                </c:pt>
                <c:pt idx="926">
                  <c:v>0.65799999999999992</c:v>
                </c:pt>
                <c:pt idx="927">
                  <c:v>0.65799999999999992</c:v>
                </c:pt>
                <c:pt idx="928">
                  <c:v>0.65799999999999992</c:v>
                </c:pt>
                <c:pt idx="929">
                  <c:v>0.65799999999999992</c:v>
                </c:pt>
                <c:pt idx="930">
                  <c:v>0.65799999999999992</c:v>
                </c:pt>
                <c:pt idx="931">
                  <c:v>0.65799999999999992</c:v>
                </c:pt>
                <c:pt idx="932">
                  <c:v>0.65799999999999992</c:v>
                </c:pt>
                <c:pt idx="933">
                  <c:v>0.65799999999999992</c:v>
                </c:pt>
                <c:pt idx="934">
                  <c:v>0.65799999999999992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F0-4291-A49F-E1EF2726A8CC}"/>
            </c:ext>
          </c:extLst>
        </c:ser>
        <c:ser>
          <c:idx val="0"/>
          <c:order val="2"/>
          <c:tx>
            <c:strRef>
              <c:f>Calculation!$G$1</c:f>
              <c:strCache>
                <c:ptCount val="1"/>
                <c:pt idx="0">
                  <c:v>I(I(az))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Calculation!$B$2:$B$1124</c:f>
              <c:numCache>
                <c:formatCode>General</c:formatCode>
                <c:ptCount val="1123"/>
                <c:pt idx="0">
                  <c:v>0</c:v>
                </c:pt>
                <c:pt idx="1">
                  <c:v>1.9563999958336353E-2</c:v>
                </c:pt>
                <c:pt idx="2">
                  <c:v>3.6159000010229647E-2</c:v>
                </c:pt>
                <c:pt idx="3">
                  <c:v>5.6963999988511205E-2</c:v>
                </c:pt>
                <c:pt idx="4">
                  <c:v>8.1719000008888543E-2</c:v>
                </c:pt>
                <c:pt idx="5">
                  <c:v>9.5315000042319298E-2</c:v>
                </c:pt>
                <c:pt idx="6">
                  <c:v>0.11652799998410046</c:v>
                </c:pt>
                <c:pt idx="7">
                  <c:v>0.13519900001119822</c:v>
                </c:pt>
                <c:pt idx="8">
                  <c:v>0.16087699995841831</c:v>
                </c:pt>
                <c:pt idx="9">
                  <c:v>0.18141700001433492</c:v>
                </c:pt>
                <c:pt idx="10">
                  <c:v>0.20019400003366172</c:v>
                </c:pt>
                <c:pt idx="11">
                  <c:v>0.21545300004072487</c:v>
                </c:pt>
                <c:pt idx="12">
                  <c:v>0.23079199995845556</c:v>
                </c:pt>
                <c:pt idx="13">
                  <c:v>0.2609230000525713</c:v>
                </c:pt>
                <c:pt idx="14">
                  <c:v>0.27603299997281283</c:v>
                </c:pt>
                <c:pt idx="15">
                  <c:v>0.3010329999960959</c:v>
                </c:pt>
                <c:pt idx="16">
                  <c:v>0.31972799997311085</c:v>
                </c:pt>
                <c:pt idx="17">
                  <c:v>0.33597799995914102</c:v>
                </c:pt>
                <c:pt idx="18">
                  <c:v>0.35759000002872199</c:v>
                </c:pt>
                <c:pt idx="19">
                  <c:v>0.37765299994498491</c:v>
                </c:pt>
                <c:pt idx="20">
                  <c:v>0.39710800000466406</c:v>
                </c:pt>
                <c:pt idx="21">
                  <c:v>0.41665599995758384</c:v>
                </c:pt>
                <c:pt idx="22">
                  <c:v>0.43804300006013364</c:v>
                </c:pt>
                <c:pt idx="23">
                  <c:v>0.45675699994899333</c:v>
                </c:pt>
                <c:pt idx="24">
                  <c:v>0.47970499994698912</c:v>
                </c:pt>
                <c:pt idx="25">
                  <c:v>0.49705999996513128</c:v>
                </c:pt>
                <c:pt idx="26">
                  <c:v>0.51856400002725422</c:v>
                </c:pt>
                <c:pt idx="27">
                  <c:v>0.54057900002226233</c:v>
                </c:pt>
                <c:pt idx="28">
                  <c:v>0.55734399997163564</c:v>
                </c:pt>
                <c:pt idx="29">
                  <c:v>0.57929699996020645</c:v>
                </c:pt>
                <c:pt idx="30">
                  <c:v>0.59977099997922778</c:v>
                </c:pt>
                <c:pt idx="31">
                  <c:v>0.61553199996706098</c:v>
                </c:pt>
                <c:pt idx="32">
                  <c:v>0.63737200002651662</c:v>
                </c:pt>
                <c:pt idx="33">
                  <c:v>0.65854900004342198</c:v>
                </c:pt>
                <c:pt idx="34">
                  <c:v>0.66760799998883158</c:v>
                </c:pt>
                <c:pt idx="35">
                  <c:v>0.70031900005415082</c:v>
                </c:pt>
                <c:pt idx="36">
                  <c:v>0.71870199998375028</c:v>
                </c:pt>
                <c:pt idx="37">
                  <c:v>0.73884600005112588</c:v>
                </c:pt>
                <c:pt idx="38">
                  <c:v>0.75902100000530481</c:v>
                </c:pt>
                <c:pt idx="39">
                  <c:v>0.77910100005101413</c:v>
                </c:pt>
                <c:pt idx="40">
                  <c:v>0.79993099998682737</c:v>
                </c:pt>
                <c:pt idx="41">
                  <c:v>0.81429600005503744</c:v>
                </c:pt>
                <c:pt idx="42">
                  <c:v>0.83908199996221811</c:v>
                </c:pt>
                <c:pt idx="43">
                  <c:v>0.85952599998563528</c:v>
                </c:pt>
                <c:pt idx="44">
                  <c:v>0.87445000000298023</c:v>
                </c:pt>
                <c:pt idx="45">
                  <c:v>0.89508699998259544</c:v>
                </c:pt>
                <c:pt idx="46">
                  <c:v>0.91429800004698336</c:v>
                </c:pt>
                <c:pt idx="47">
                  <c:v>0.94034800003282726</c:v>
                </c:pt>
                <c:pt idx="48">
                  <c:v>0.95808699994813651</c:v>
                </c:pt>
                <c:pt idx="49">
                  <c:v>0.97596299997530878</c:v>
                </c:pt>
                <c:pt idx="50">
                  <c:v>1.0003639999777079</c:v>
                </c:pt>
                <c:pt idx="51">
                  <c:v>1.0176780000329018</c:v>
                </c:pt>
                <c:pt idx="52">
                  <c:v>1.0400709999958053</c:v>
                </c:pt>
                <c:pt idx="53">
                  <c:v>1.059497999958694</c:v>
                </c:pt>
                <c:pt idx="54">
                  <c:v>1.0803300000261515</c:v>
                </c:pt>
                <c:pt idx="55">
                  <c:v>1.0980759999947622</c:v>
                </c:pt>
                <c:pt idx="56">
                  <c:v>1.1205570000456646</c:v>
                </c:pt>
                <c:pt idx="57">
                  <c:v>1.1408250000094995</c:v>
                </c:pt>
                <c:pt idx="58">
                  <c:v>1.1609559999778867</c:v>
                </c:pt>
                <c:pt idx="59">
                  <c:v>1.1773840000387281</c:v>
                </c:pt>
                <c:pt idx="60">
                  <c:v>1.200942000024952</c:v>
                </c:pt>
                <c:pt idx="61">
                  <c:v>1.2181420000270009</c:v>
                </c:pt>
                <c:pt idx="62">
                  <c:v>1.2382610000204295</c:v>
                </c:pt>
                <c:pt idx="63">
                  <c:v>1.2563780000200495</c:v>
                </c:pt>
                <c:pt idx="64">
                  <c:v>1.2730310000479221</c:v>
                </c:pt>
                <c:pt idx="65">
                  <c:v>1.3016999999526888</c:v>
                </c:pt>
                <c:pt idx="66">
                  <c:v>1.3172239999985322</c:v>
                </c:pt>
                <c:pt idx="67">
                  <c:v>1.3370959999738261</c:v>
                </c:pt>
                <c:pt idx="68">
                  <c:v>1.3570749999489635</c:v>
                </c:pt>
                <c:pt idx="69">
                  <c:v>1.3771339999511838</c:v>
                </c:pt>
                <c:pt idx="70">
                  <c:v>1.3982049999758601</c:v>
                </c:pt>
                <c:pt idx="71">
                  <c:v>1.4208349999971688</c:v>
                </c:pt>
                <c:pt idx="72">
                  <c:v>1.4375699999509379</c:v>
                </c:pt>
                <c:pt idx="73">
                  <c:v>1.4597910000011325</c:v>
                </c:pt>
                <c:pt idx="74">
                  <c:v>1.4777110000140965</c:v>
                </c:pt>
                <c:pt idx="75">
                  <c:v>1.49759299994912</c:v>
                </c:pt>
                <c:pt idx="76">
                  <c:v>1.5128290000138804</c:v>
                </c:pt>
                <c:pt idx="77">
                  <c:v>1.5384360000025481</c:v>
                </c:pt>
                <c:pt idx="78">
                  <c:v>1.5585229999851435</c:v>
                </c:pt>
                <c:pt idx="79">
                  <c:v>1.5794140000361949</c:v>
                </c:pt>
                <c:pt idx="80">
                  <c:v>1.5950850000372157</c:v>
                </c:pt>
                <c:pt idx="81">
                  <c:v>1.6198589999694377</c:v>
                </c:pt>
                <c:pt idx="82">
                  <c:v>1.6334839999908581</c:v>
                </c:pt>
                <c:pt idx="83">
                  <c:v>1.6539790000533685</c:v>
                </c:pt>
                <c:pt idx="84">
                  <c:v>1.6791039999807253</c:v>
                </c:pt>
                <c:pt idx="85">
                  <c:v>1.6941850000293925</c:v>
                </c:pt>
                <c:pt idx="86">
                  <c:v>1.7199150000233203</c:v>
                </c:pt>
                <c:pt idx="87">
                  <c:v>1.7348090000450611</c:v>
                </c:pt>
                <c:pt idx="88">
                  <c:v>1.7599459999473765</c:v>
                </c:pt>
                <c:pt idx="89">
                  <c:v>1.7692289999686182</c:v>
                </c:pt>
                <c:pt idx="90">
                  <c:v>1.8008499999996275</c:v>
                </c:pt>
                <c:pt idx="91">
                  <c:v>1.8199289999902248</c:v>
                </c:pt>
                <c:pt idx="92">
                  <c:v>1.8306630000006407</c:v>
                </c:pt>
                <c:pt idx="93">
                  <c:v>1.8550660000182688</c:v>
                </c:pt>
                <c:pt idx="94">
                  <c:v>1.8752830000594258</c:v>
                </c:pt>
                <c:pt idx="95">
                  <c:v>1.895213000010699</c:v>
                </c:pt>
                <c:pt idx="96">
                  <c:v>1.9197870000498369</c:v>
                </c:pt>
                <c:pt idx="97">
                  <c:v>1.9353180000325665</c:v>
                </c:pt>
                <c:pt idx="98">
                  <c:v>1.9613520000129938</c:v>
                </c:pt>
                <c:pt idx="99">
                  <c:v>1.9765840000472963</c:v>
                </c:pt>
                <c:pt idx="100">
                  <c:v>1.9987800000235438</c:v>
                </c:pt>
                <c:pt idx="101">
                  <c:v>2.0215359999565408</c:v>
                </c:pt>
                <c:pt idx="102">
                  <c:v>2.0409470000304282</c:v>
                </c:pt>
                <c:pt idx="103">
                  <c:v>2.0606449999613687</c:v>
                </c:pt>
                <c:pt idx="104">
                  <c:v>2.0784840000560507</c:v>
                </c:pt>
                <c:pt idx="105">
                  <c:v>2.0982830000575632</c:v>
                </c:pt>
                <c:pt idx="106">
                  <c:v>2.1169859999790788</c:v>
                </c:pt>
                <c:pt idx="107">
                  <c:v>2.1398549999576062</c:v>
                </c:pt>
                <c:pt idx="108">
                  <c:v>2.1563150000292808</c:v>
                </c:pt>
                <c:pt idx="109">
                  <c:v>2.1768330000340939</c:v>
                </c:pt>
                <c:pt idx="110">
                  <c:v>2.1938620000146329</c:v>
                </c:pt>
                <c:pt idx="111">
                  <c:v>2.217049999977462</c:v>
                </c:pt>
                <c:pt idx="112">
                  <c:v>2.2374840000411496</c:v>
                </c:pt>
                <c:pt idx="113">
                  <c:v>2.2536959999706596</c:v>
                </c:pt>
                <c:pt idx="114">
                  <c:v>2.2817140000406653</c:v>
                </c:pt>
                <c:pt idx="115">
                  <c:v>2.2981060000602156</c:v>
                </c:pt>
                <c:pt idx="116">
                  <c:v>2.3176270000403747</c:v>
                </c:pt>
                <c:pt idx="117">
                  <c:v>2.3403809999581426</c:v>
                </c:pt>
                <c:pt idx="118">
                  <c:v>2.3574260000605136</c:v>
                </c:pt>
                <c:pt idx="119">
                  <c:v>2.3779189999913797</c:v>
                </c:pt>
                <c:pt idx="120">
                  <c:v>2.3985589999938384</c:v>
                </c:pt>
                <c:pt idx="121">
                  <c:v>2.4186729999491945</c:v>
                </c:pt>
                <c:pt idx="122">
                  <c:v>2.4433170000556856</c:v>
                </c:pt>
                <c:pt idx="123">
                  <c:v>2.4601069999625906</c:v>
                </c:pt>
                <c:pt idx="124">
                  <c:v>2.4782869999762625</c:v>
                </c:pt>
                <c:pt idx="125">
                  <c:v>2.499824000056833</c:v>
                </c:pt>
                <c:pt idx="126">
                  <c:v>2.5134049999760464</c:v>
                </c:pt>
                <c:pt idx="127">
                  <c:v>2.5388850000454113</c:v>
                </c:pt>
                <c:pt idx="128">
                  <c:v>2.554041999974288</c:v>
                </c:pt>
                <c:pt idx="129">
                  <c:v>2.5800919999601319</c:v>
                </c:pt>
                <c:pt idx="130">
                  <c:v>2.6000139999669045</c:v>
                </c:pt>
                <c:pt idx="131">
                  <c:v>2.6149969999678433</c:v>
                </c:pt>
                <c:pt idx="132">
                  <c:v>2.6399939999682829</c:v>
                </c:pt>
                <c:pt idx="133">
                  <c:v>2.6505810000235215</c:v>
                </c:pt>
                <c:pt idx="134">
                  <c:v>2.6801719999639317</c:v>
                </c:pt>
                <c:pt idx="135">
                  <c:v>2.6892350000562146</c:v>
                </c:pt>
                <c:pt idx="136">
                  <c:v>2.7199760000221431</c:v>
                </c:pt>
                <c:pt idx="137">
                  <c:v>2.7399689999874681</c:v>
                </c:pt>
                <c:pt idx="138">
                  <c:v>2.7497059999732301</c:v>
                </c:pt>
                <c:pt idx="139">
                  <c:v>2.7756199999712408</c:v>
                </c:pt>
                <c:pt idx="140">
                  <c:v>2.7916589999804273</c:v>
                </c:pt>
                <c:pt idx="141">
                  <c:v>2.8166660000570118</c:v>
                </c:pt>
                <c:pt idx="142">
                  <c:v>2.8356640000129119</c:v>
                </c:pt>
                <c:pt idx="143">
                  <c:v>2.8554289999883622</c:v>
                </c:pt>
                <c:pt idx="144">
                  <c:v>2.8780519999563694</c:v>
                </c:pt>
                <c:pt idx="145">
                  <c:v>2.8957399999490008</c:v>
                </c:pt>
                <c:pt idx="146">
                  <c:v>2.9175410000607371</c:v>
                </c:pt>
                <c:pt idx="147">
                  <c:v>2.9359229999827221</c:v>
                </c:pt>
                <c:pt idx="148">
                  <c:v>2.9560419999761507</c:v>
                </c:pt>
                <c:pt idx="149">
                  <c:v>2.9769930000184104</c:v>
                </c:pt>
                <c:pt idx="150">
                  <c:v>2.9972680000355467</c:v>
                </c:pt>
                <c:pt idx="151">
                  <c:v>3.0124549999600276</c:v>
                </c:pt>
                <c:pt idx="152">
                  <c:v>3.0366609999909997</c:v>
                </c:pt>
                <c:pt idx="153">
                  <c:v>3.0607030000537634</c:v>
                </c:pt>
                <c:pt idx="154">
                  <c:v>3.081607999978587</c:v>
                </c:pt>
                <c:pt idx="155">
                  <c:v>3.096817999961786</c:v>
                </c:pt>
                <c:pt idx="156">
                  <c:v>3.1123780000489205</c:v>
                </c:pt>
                <c:pt idx="157">
                  <c:v>3.1377489999867976</c:v>
                </c:pt>
                <c:pt idx="158">
                  <c:v>3.1620119999861345</c:v>
                </c:pt>
                <c:pt idx="159">
                  <c:v>3.1787160000531003</c:v>
                </c:pt>
                <c:pt idx="160">
                  <c:v>3.1976929999655113</c:v>
                </c:pt>
                <c:pt idx="161">
                  <c:v>3.217534999945201</c:v>
                </c:pt>
                <c:pt idx="162">
                  <c:v>3.2402080000611022</c:v>
                </c:pt>
                <c:pt idx="163">
                  <c:v>3.2590730000520125</c:v>
                </c:pt>
                <c:pt idx="164">
                  <c:v>3.2737450000131503</c:v>
                </c:pt>
                <c:pt idx="165">
                  <c:v>3.298462999984622</c:v>
                </c:pt>
                <c:pt idx="166">
                  <c:v>3.3203539999667555</c:v>
                </c:pt>
                <c:pt idx="167">
                  <c:v>3.3330629999982193</c:v>
                </c:pt>
                <c:pt idx="168">
                  <c:v>3.3590489999623969</c:v>
                </c:pt>
                <c:pt idx="169">
                  <c:v>3.3684509999584407</c:v>
                </c:pt>
                <c:pt idx="170">
                  <c:v>3.3989389999769628</c:v>
                </c:pt>
                <c:pt idx="171">
                  <c:v>3.4189079999923706</c:v>
                </c:pt>
                <c:pt idx="172">
                  <c:v>3.4370099999941885</c:v>
                </c:pt>
                <c:pt idx="173">
                  <c:v>3.4592669999692589</c:v>
                </c:pt>
                <c:pt idx="174">
                  <c:v>3.4738849999848753</c:v>
                </c:pt>
                <c:pt idx="175">
                  <c:v>3.4990659999893978</c:v>
                </c:pt>
                <c:pt idx="176">
                  <c:v>3.5199540000176057</c:v>
                </c:pt>
                <c:pt idx="177">
                  <c:v>3.5358130000531673</c:v>
                </c:pt>
                <c:pt idx="178">
                  <c:v>3.560689999954775</c:v>
                </c:pt>
                <c:pt idx="179">
                  <c:v>3.579937000060454</c:v>
                </c:pt>
                <c:pt idx="180">
                  <c:v>3.5947300000116229</c:v>
                </c:pt>
                <c:pt idx="181">
                  <c:v>3.6156620000256225</c:v>
                </c:pt>
                <c:pt idx="182">
                  <c:v>3.6407449999824166</c:v>
                </c:pt>
                <c:pt idx="183">
                  <c:v>3.6617049999767914</c:v>
                </c:pt>
                <c:pt idx="184">
                  <c:v>3.6759389999788254</c:v>
                </c:pt>
                <c:pt idx="185">
                  <c:v>3.7003740000072867</c:v>
                </c:pt>
                <c:pt idx="186">
                  <c:v>3.7108030000235885</c:v>
                </c:pt>
                <c:pt idx="187">
                  <c:v>3.7396650000009686</c:v>
                </c:pt>
                <c:pt idx="188">
                  <c:v>3.7608539999928325</c:v>
                </c:pt>
                <c:pt idx="189">
                  <c:v>3.7809330000309274</c:v>
                </c:pt>
                <c:pt idx="190">
                  <c:v>3.7928100000135601</c:v>
                </c:pt>
                <c:pt idx="191">
                  <c:v>3.816380999982357</c:v>
                </c:pt>
                <c:pt idx="192">
                  <c:v>3.8316750000230968</c:v>
                </c:pt>
                <c:pt idx="193">
                  <c:v>3.8584699999773875</c:v>
                </c:pt>
                <c:pt idx="194">
                  <c:v>3.8765310000162572</c:v>
                </c:pt>
                <c:pt idx="195">
                  <c:v>3.9011620000237599</c:v>
                </c:pt>
                <c:pt idx="196">
                  <c:v>3.9168259999714792</c:v>
                </c:pt>
                <c:pt idx="197">
                  <c:v>3.9338310000021011</c:v>
                </c:pt>
                <c:pt idx="198">
                  <c:v>3.9567779999924824</c:v>
                </c:pt>
                <c:pt idx="199">
                  <c:v>3.9779159999452531</c:v>
                </c:pt>
                <c:pt idx="200">
                  <c:v>3.9979149999562651</c:v>
                </c:pt>
                <c:pt idx="201">
                  <c:v>4.0167750000255182</c:v>
                </c:pt>
                <c:pt idx="202">
                  <c:v>4.0324310000287369</c:v>
                </c:pt>
                <c:pt idx="203">
                  <c:v>4.0609699999913573</c:v>
                </c:pt>
                <c:pt idx="204">
                  <c:v>4.0788310000207275</c:v>
                </c:pt>
                <c:pt idx="205">
                  <c:v>4.0982830000575632</c:v>
                </c:pt>
                <c:pt idx="206">
                  <c:v>4.117435000021942</c:v>
                </c:pt>
                <c:pt idx="207">
                  <c:v>4.1376389999641106</c:v>
                </c:pt>
                <c:pt idx="208">
                  <c:v>4.1609389999648556</c:v>
                </c:pt>
                <c:pt idx="209">
                  <c:v>4.1806189999915659</c:v>
                </c:pt>
                <c:pt idx="210">
                  <c:v>4.1918849999783561</c:v>
                </c:pt>
                <c:pt idx="211">
                  <c:v>4.2195150000043213</c:v>
                </c:pt>
                <c:pt idx="212">
                  <c:v>4.2387109999544919</c:v>
                </c:pt>
                <c:pt idx="213">
                  <c:v>4.2538530000019819</c:v>
                </c:pt>
                <c:pt idx="214">
                  <c:v>4.2799090000335127</c:v>
                </c:pt>
                <c:pt idx="215">
                  <c:v>4.3002130000386387</c:v>
                </c:pt>
                <c:pt idx="216">
                  <c:v>4.3188670000527054</c:v>
                </c:pt>
                <c:pt idx="217">
                  <c:v>4.3393990000477061</c:v>
                </c:pt>
                <c:pt idx="218">
                  <c:v>4.3597229999722913</c:v>
                </c:pt>
                <c:pt idx="219">
                  <c:v>4.3796350000193343</c:v>
                </c:pt>
                <c:pt idx="220">
                  <c:v>4.4017689999891445</c:v>
                </c:pt>
                <c:pt idx="221">
                  <c:v>4.4201459999894723</c:v>
                </c:pt>
                <c:pt idx="222">
                  <c:v>4.4409740000264719</c:v>
                </c:pt>
                <c:pt idx="223">
                  <c:v>4.4558569999644533</c:v>
                </c:pt>
                <c:pt idx="224">
                  <c:v>4.4798370000207797</c:v>
                </c:pt>
                <c:pt idx="225">
                  <c:v>4.4971849999856204</c:v>
                </c:pt>
                <c:pt idx="226">
                  <c:v>4.5149039999814704</c:v>
                </c:pt>
                <c:pt idx="227">
                  <c:v>4.5362479999894276</c:v>
                </c:pt>
                <c:pt idx="228">
                  <c:v>4.5607280000112951</c:v>
                </c:pt>
                <c:pt idx="229">
                  <c:v>4.5755409999983385</c:v>
                </c:pt>
                <c:pt idx="230">
                  <c:v>4.6004220000468194</c:v>
                </c:pt>
                <c:pt idx="231">
                  <c:v>4.6171270000049844</c:v>
                </c:pt>
                <c:pt idx="232">
                  <c:v>4.6363140000030398</c:v>
                </c:pt>
                <c:pt idx="233">
                  <c:v>4.6604839999927208</c:v>
                </c:pt>
                <c:pt idx="234">
                  <c:v>4.6805640000384301</c:v>
                </c:pt>
                <c:pt idx="235">
                  <c:v>4.6960709999548271</c:v>
                </c:pt>
                <c:pt idx="236">
                  <c:v>4.7201290000230074</c:v>
                </c:pt>
                <c:pt idx="237">
                  <c:v>4.7367689999518916</c:v>
                </c:pt>
                <c:pt idx="238">
                  <c:v>4.7583550000563264</c:v>
                </c:pt>
                <c:pt idx="239">
                  <c:v>4.7792350000236183</c:v>
                </c:pt>
                <c:pt idx="240">
                  <c:v>4.7965029999613762</c:v>
                </c:pt>
                <c:pt idx="241">
                  <c:v>4.8187799999723211</c:v>
                </c:pt>
                <c:pt idx="242">
                  <c:v>4.8381079999962822</c:v>
                </c:pt>
                <c:pt idx="243">
                  <c:v>4.860850999946706</c:v>
                </c:pt>
                <c:pt idx="244">
                  <c:v>4.8770700000459328</c:v>
                </c:pt>
                <c:pt idx="245">
                  <c:v>4.8998679999494925</c:v>
                </c:pt>
                <c:pt idx="246">
                  <c:v>4.9182550000259653</c:v>
                </c:pt>
                <c:pt idx="247">
                  <c:v>4.9375709999585524</c:v>
                </c:pt>
                <c:pt idx="248">
                  <c:v>4.9575810000533238</c:v>
                </c:pt>
                <c:pt idx="249">
                  <c:v>4.9739599999738857</c:v>
                </c:pt>
                <c:pt idx="250">
                  <c:v>4.9985830000368878</c:v>
                </c:pt>
                <c:pt idx="251">
                  <c:v>5.020498999976553</c:v>
                </c:pt>
                <c:pt idx="252">
                  <c:v>5.0387859999900684</c:v>
                </c:pt>
                <c:pt idx="253">
                  <c:v>5.0586830000393093</c:v>
                </c:pt>
                <c:pt idx="254">
                  <c:v>5.0803170000435784</c:v>
                </c:pt>
                <c:pt idx="255">
                  <c:v>5.1003529999870807</c:v>
                </c:pt>
                <c:pt idx="256">
                  <c:v>5.1097049999516457</c:v>
                </c:pt>
                <c:pt idx="257">
                  <c:v>5.1333990000421181</c:v>
                </c:pt>
                <c:pt idx="258">
                  <c:v>5.1597980000078678</c:v>
                </c:pt>
                <c:pt idx="259">
                  <c:v>5.1796839999733493</c:v>
                </c:pt>
                <c:pt idx="260">
                  <c:v>5.1941120000556111</c:v>
                </c:pt>
                <c:pt idx="261">
                  <c:v>5.2189899999648333</c:v>
                </c:pt>
                <c:pt idx="262">
                  <c:v>5.239471000037156</c:v>
                </c:pt>
                <c:pt idx="263">
                  <c:v>5.2566489999881014</c:v>
                </c:pt>
                <c:pt idx="264">
                  <c:v>5.2799009999725968</c:v>
                </c:pt>
                <c:pt idx="265">
                  <c:v>5.2993809999898076</c:v>
                </c:pt>
                <c:pt idx="266">
                  <c:v>5.3168880000011995</c:v>
                </c:pt>
                <c:pt idx="267">
                  <c:v>5.3407260000240058</c:v>
                </c:pt>
                <c:pt idx="268">
                  <c:v>5.3601849999977276</c:v>
                </c:pt>
                <c:pt idx="269">
                  <c:v>5.3801209999946877</c:v>
                </c:pt>
                <c:pt idx="270">
                  <c:v>5.3987389999674633</c:v>
                </c:pt>
                <c:pt idx="271">
                  <c:v>5.4152930000564083</c:v>
                </c:pt>
                <c:pt idx="272">
                  <c:v>5.4407460000365973</c:v>
                </c:pt>
                <c:pt idx="273">
                  <c:v>5.4509710000129417</c:v>
                </c:pt>
                <c:pt idx="274">
                  <c:v>5.4810650000581518</c:v>
                </c:pt>
                <c:pt idx="275">
                  <c:v>5.4984560000011697</c:v>
                </c:pt>
                <c:pt idx="276">
                  <c:v>5.5163669999456033</c:v>
                </c:pt>
                <c:pt idx="277">
                  <c:v>5.5392909999936819</c:v>
                </c:pt>
                <c:pt idx="278">
                  <c:v>5.5568440000060946</c:v>
                </c:pt>
                <c:pt idx="279">
                  <c:v>5.573441999964416</c:v>
                </c:pt>
                <c:pt idx="280">
                  <c:v>5.600021000020206</c:v>
                </c:pt>
                <c:pt idx="281">
                  <c:v>5.6167040000436828</c:v>
                </c:pt>
                <c:pt idx="282">
                  <c:v>5.6382679999805987</c:v>
                </c:pt>
                <c:pt idx="283">
                  <c:v>5.6593009999487549</c:v>
                </c:pt>
                <c:pt idx="284">
                  <c:v>5.6794579999987036</c:v>
                </c:pt>
                <c:pt idx="285">
                  <c:v>5.6976209999993443</c:v>
                </c:pt>
                <c:pt idx="286">
                  <c:v>5.7127790000522509</c:v>
                </c:pt>
                <c:pt idx="287">
                  <c:v>5.7399809999624267</c:v>
                </c:pt>
                <c:pt idx="288">
                  <c:v>5.7601349999895319</c:v>
                </c:pt>
                <c:pt idx="289">
                  <c:v>5.7777220000280067</c:v>
                </c:pt>
                <c:pt idx="290">
                  <c:v>5.7992360000498593</c:v>
                </c:pt>
                <c:pt idx="291">
                  <c:v>5.8124590000370517</c:v>
                </c:pt>
                <c:pt idx="292">
                  <c:v>5.8373889999929816</c:v>
                </c:pt>
                <c:pt idx="293">
                  <c:v>5.8574700000463054</c:v>
                </c:pt>
                <c:pt idx="294">
                  <c:v>5.8795029999455437</c:v>
                </c:pt>
                <c:pt idx="295">
                  <c:v>5.8999240000266582</c:v>
                </c:pt>
                <c:pt idx="296">
                  <c:v>5.9179820000426844</c:v>
                </c:pt>
                <c:pt idx="297">
                  <c:v>5.9385479999473318</c:v>
                </c:pt>
                <c:pt idx="298">
                  <c:v>5.9598919999552891</c:v>
                </c:pt>
                <c:pt idx="299">
                  <c:v>5.9781189999775961</c:v>
                </c:pt>
                <c:pt idx="300">
                  <c:v>5.9979550000280142</c:v>
                </c:pt>
                <c:pt idx="301">
                  <c:v>6.0156369999749586</c:v>
                </c:pt>
                <c:pt idx="302">
                  <c:v>6.0387750000227243</c:v>
                </c:pt>
                <c:pt idx="303">
                  <c:v>6.0593309999676421</c:v>
                </c:pt>
                <c:pt idx="304">
                  <c:v>6.0795530000468716</c:v>
                </c:pt>
                <c:pt idx="305">
                  <c:v>6.1007570000365376</c:v>
                </c:pt>
                <c:pt idx="306">
                  <c:v>6.1151890000328422</c:v>
                </c:pt>
                <c:pt idx="307">
                  <c:v>6.1361190000316128</c:v>
                </c:pt>
                <c:pt idx="308">
                  <c:v>6.1547060000011697</c:v>
                </c:pt>
                <c:pt idx="309">
                  <c:v>6.1809420000063255</c:v>
                </c:pt>
                <c:pt idx="310">
                  <c:v>6.200453000026755</c:v>
                </c:pt>
                <c:pt idx="311">
                  <c:v>6.2197689999593422</c:v>
                </c:pt>
                <c:pt idx="312">
                  <c:v>6.2349519999697804</c:v>
                </c:pt>
                <c:pt idx="313">
                  <c:v>6.2507710000500083</c:v>
                </c:pt>
                <c:pt idx="314">
                  <c:v>6.2799880000529811</c:v>
                </c:pt>
                <c:pt idx="315">
                  <c:v>6.2969730000477284</c:v>
                </c:pt>
                <c:pt idx="316">
                  <c:v>6.3155729999998584</c:v>
                </c:pt>
                <c:pt idx="317">
                  <c:v>6.3354599999729544</c:v>
                </c:pt>
                <c:pt idx="318">
                  <c:v>6.3610340000595897</c:v>
                </c:pt>
                <c:pt idx="319">
                  <c:v>6.3804719999898225</c:v>
                </c:pt>
                <c:pt idx="320">
                  <c:v>6.4010420000413433</c:v>
                </c:pt>
                <c:pt idx="321">
                  <c:v>6.42107899999246</c:v>
                </c:pt>
                <c:pt idx="322">
                  <c:v>6.4373700000578538</c:v>
                </c:pt>
                <c:pt idx="323">
                  <c:v>6.4567970000207424</c:v>
                </c:pt>
                <c:pt idx="324">
                  <c:v>6.4771559999790043</c:v>
                </c:pt>
                <c:pt idx="325">
                  <c:v>6.4933050000108778</c:v>
                </c:pt>
                <c:pt idx="326">
                  <c:v>6.5176910000154749</c:v>
                </c:pt>
                <c:pt idx="327">
                  <c:v>6.5365839999867603</c:v>
                </c:pt>
                <c:pt idx="328">
                  <c:v>6.5573830000357702</c:v>
                </c:pt>
                <c:pt idx="329">
                  <c:v>6.5778799999970943</c:v>
                </c:pt>
                <c:pt idx="330">
                  <c:v>6.5993220000527799</c:v>
                </c:pt>
                <c:pt idx="331">
                  <c:v>6.6187879999633878</c:v>
                </c:pt>
                <c:pt idx="332">
                  <c:v>6.6401580000529066</c:v>
                </c:pt>
                <c:pt idx="333">
                  <c:v>6.6578679999802262</c:v>
                </c:pt>
                <c:pt idx="334">
                  <c:v>6.679046000004746</c:v>
                </c:pt>
                <c:pt idx="335">
                  <c:v>6.6974209999898449</c:v>
                </c:pt>
                <c:pt idx="336">
                  <c:v>6.7192130000330508</c:v>
                </c:pt>
                <c:pt idx="337">
                  <c:v>6.7390809999778867</c:v>
                </c:pt>
                <c:pt idx="338">
                  <c:v>6.7588580000447109</c:v>
                </c:pt>
                <c:pt idx="339">
                  <c:v>6.7783060000510886</c:v>
                </c:pt>
                <c:pt idx="340">
                  <c:v>6.8008909999625757</c:v>
                </c:pt>
                <c:pt idx="341">
                  <c:v>6.8132469999836758</c:v>
                </c:pt>
                <c:pt idx="342">
                  <c:v>6.8337850000243634</c:v>
                </c:pt>
                <c:pt idx="343">
                  <c:v>6.8565670000389218</c:v>
                </c:pt>
                <c:pt idx="344">
                  <c:v>6.8832979999715462</c:v>
                </c:pt>
                <c:pt idx="345">
                  <c:v>6.8969959999667481</c:v>
                </c:pt>
                <c:pt idx="346">
                  <c:v>6.9180369999958202</c:v>
                </c:pt>
                <c:pt idx="347">
                  <c:v>6.9392089999746531</c:v>
                </c:pt>
                <c:pt idx="348">
                  <c:v>6.9594470000592992</c:v>
                </c:pt>
                <c:pt idx="349">
                  <c:v>6.9790430000284687</c:v>
                </c:pt>
                <c:pt idx="350">
                  <c:v>6.9976709999609739</c:v>
                </c:pt>
                <c:pt idx="351">
                  <c:v>7.0195610000519082</c:v>
                </c:pt>
                <c:pt idx="352">
                  <c:v>7.0393919999478385</c:v>
                </c:pt>
                <c:pt idx="353">
                  <c:v>7.0502090000081807</c:v>
                </c:pt>
                <c:pt idx="354">
                  <c:v>7.0795399999478832</c:v>
                </c:pt>
                <c:pt idx="355">
                  <c:v>7.0999120000051335</c:v>
                </c:pt>
                <c:pt idx="356">
                  <c:v>7.1177560000214726</c:v>
                </c:pt>
                <c:pt idx="357">
                  <c:v>7.1405690000392497</c:v>
                </c:pt>
                <c:pt idx="358">
                  <c:v>7.1560270000481978</c:v>
                </c:pt>
                <c:pt idx="359">
                  <c:v>7.1759280000114813</c:v>
                </c:pt>
                <c:pt idx="360">
                  <c:v>7.1992160000372678</c:v>
                </c:pt>
                <c:pt idx="361">
                  <c:v>7.2153410000028089</c:v>
                </c:pt>
                <c:pt idx="362">
                  <c:v>7.2405819999985397</c:v>
                </c:pt>
                <c:pt idx="363">
                  <c:v>7.2567500000586733</c:v>
                </c:pt>
                <c:pt idx="364">
                  <c:v>7.2824239999754354</c:v>
                </c:pt>
                <c:pt idx="365">
                  <c:v>7.2965150000527501</c:v>
                </c:pt>
                <c:pt idx="366">
                  <c:v>7.3208909999812022</c:v>
                </c:pt>
                <c:pt idx="367">
                  <c:v>7.3357710000127554</c:v>
                </c:pt>
                <c:pt idx="368">
                  <c:v>7.3521279999986291</c:v>
                </c:pt>
                <c:pt idx="369">
                  <c:v>7.3783330000005662</c:v>
                </c:pt>
                <c:pt idx="370">
                  <c:v>7.396870999946259</c:v>
                </c:pt>
                <c:pt idx="371">
                  <c:v>7.4204690000042319</c:v>
                </c:pt>
                <c:pt idx="372">
                  <c:v>7.4365759999491274</c:v>
                </c:pt>
                <c:pt idx="373">
                  <c:v>7.4569469999987632</c:v>
                </c:pt>
                <c:pt idx="374">
                  <c:v>7.480995999998413</c:v>
                </c:pt>
                <c:pt idx="375">
                  <c:v>7.4981279999483377</c:v>
                </c:pt>
                <c:pt idx="376">
                  <c:v>7.5166810000082478</c:v>
                </c:pt>
                <c:pt idx="377">
                  <c:v>7.5380819999845698</c:v>
                </c:pt>
                <c:pt idx="378">
                  <c:v>7.5604440000606701</c:v>
                </c:pt>
                <c:pt idx="379">
                  <c:v>7.577424000017345</c:v>
                </c:pt>
                <c:pt idx="380">
                  <c:v>7.5974029999924824</c:v>
                </c:pt>
                <c:pt idx="381">
                  <c:v>7.618030000012368</c:v>
                </c:pt>
                <c:pt idx="382">
                  <c:v>7.6398220000555739</c:v>
                </c:pt>
                <c:pt idx="383">
                  <c:v>7.6593720000237226</c:v>
                </c:pt>
                <c:pt idx="384">
                  <c:v>7.6802479999605566</c:v>
                </c:pt>
                <c:pt idx="385">
                  <c:v>7.6985270000295714</c:v>
                </c:pt>
                <c:pt idx="386">
                  <c:v>7.7202119999565184</c:v>
                </c:pt>
                <c:pt idx="387">
                  <c:v>7.736648999969475</c:v>
                </c:pt>
                <c:pt idx="388">
                  <c:v>7.753599000046961</c:v>
                </c:pt>
                <c:pt idx="389">
                  <c:v>7.7812139999587089</c:v>
                </c:pt>
                <c:pt idx="390">
                  <c:v>7.7996030000504106</c:v>
                </c:pt>
                <c:pt idx="391">
                  <c:v>7.8198789999587461</c:v>
                </c:pt>
                <c:pt idx="392">
                  <c:v>7.8341840000357479</c:v>
                </c:pt>
                <c:pt idx="393">
                  <c:v>7.8592339999740943</c:v>
                </c:pt>
                <c:pt idx="394">
                  <c:v>7.8805690000299364</c:v>
                </c:pt>
                <c:pt idx="395">
                  <c:v>7.9004839999834076</c:v>
                </c:pt>
                <c:pt idx="396">
                  <c:v>7.919376999954693</c:v>
                </c:pt>
                <c:pt idx="397">
                  <c:v>7.9397520000347868</c:v>
                </c:pt>
                <c:pt idx="398">
                  <c:v>7.9580640000058338</c:v>
                </c:pt>
                <c:pt idx="399">
                  <c:v>7.9751369999721646</c:v>
                </c:pt>
                <c:pt idx="400">
                  <c:v>7.9994599999627098</c:v>
                </c:pt>
                <c:pt idx="401">
                  <c:v>8.0199090000241995</c:v>
                </c:pt>
                <c:pt idx="402">
                  <c:v>8.0406070000026375</c:v>
                </c:pt>
                <c:pt idx="403">
                  <c:v>8.0615299999481067</c:v>
                </c:pt>
                <c:pt idx="404">
                  <c:v>8.0777839999645948</c:v>
                </c:pt>
                <c:pt idx="405">
                  <c:v>8.098225999972783</c:v>
                </c:pt>
                <c:pt idx="406">
                  <c:v>8.1155159999616444</c:v>
                </c:pt>
                <c:pt idx="407">
                  <c:v>8.1409680000506341</c:v>
                </c:pt>
                <c:pt idx="408">
                  <c:v>8.1584980000043288</c:v>
                </c:pt>
                <c:pt idx="409">
                  <c:v>8.1808179999934509</c:v>
                </c:pt>
                <c:pt idx="410">
                  <c:v>8.1966209999518469</c:v>
                </c:pt>
                <c:pt idx="411">
                  <c:v>8.2160989999538288</c:v>
                </c:pt>
                <c:pt idx="412">
                  <c:v>8.238855000003241</c:v>
                </c:pt>
                <c:pt idx="413">
                  <c:v>8.2574859999585897</c:v>
                </c:pt>
                <c:pt idx="414">
                  <c:v>8.2775039999978617</c:v>
                </c:pt>
                <c:pt idx="415">
                  <c:v>8.2980400000233203</c:v>
                </c:pt>
                <c:pt idx="416">
                  <c:v>8.3172110000159591</c:v>
                </c:pt>
                <c:pt idx="417">
                  <c:v>8.340059999958612</c:v>
                </c:pt>
                <c:pt idx="418">
                  <c:v>8.3574500000104308</c:v>
                </c:pt>
                <c:pt idx="419">
                  <c:v>8.37621300003957</c:v>
                </c:pt>
                <c:pt idx="420">
                  <c:v>8.3990550000453368</c:v>
                </c:pt>
                <c:pt idx="421">
                  <c:v>8.4175340000074357</c:v>
                </c:pt>
                <c:pt idx="422">
                  <c:v>8.4379839999601245</c:v>
                </c:pt>
                <c:pt idx="423">
                  <c:v>8.4603679999709129</c:v>
                </c:pt>
                <c:pt idx="424">
                  <c:v>8.479719000053592</c:v>
                </c:pt>
                <c:pt idx="425">
                  <c:v>8.5004819999448955</c:v>
                </c:pt>
                <c:pt idx="426">
                  <c:v>8.5196310000028461</c:v>
                </c:pt>
                <c:pt idx="427">
                  <c:v>8.533943000016734</c:v>
                </c:pt>
                <c:pt idx="428">
                  <c:v>8.5603780000237748</c:v>
                </c:pt>
                <c:pt idx="429">
                  <c:v>8.578235000022687</c:v>
                </c:pt>
                <c:pt idx="430">
                  <c:v>8.5990890000248328</c:v>
                </c:pt>
                <c:pt idx="431">
                  <c:v>8.6184839999768883</c:v>
                </c:pt>
                <c:pt idx="432">
                  <c:v>8.63903299998492</c:v>
                </c:pt>
                <c:pt idx="433">
                  <c:v>8.6596999999601394</c:v>
                </c:pt>
                <c:pt idx="434">
                  <c:v>8.680547000025399</c:v>
                </c:pt>
                <c:pt idx="435">
                  <c:v>8.6991060000145808</c:v>
                </c:pt>
                <c:pt idx="436">
                  <c:v>8.7199509999481961</c:v>
                </c:pt>
                <c:pt idx="437">
                  <c:v>8.7393050000537187</c:v>
                </c:pt>
                <c:pt idx="438">
                  <c:v>8.7594459999818355</c:v>
                </c:pt>
                <c:pt idx="439">
                  <c:v>8.7795390000101179</c:v>
                </c:pt>
                <c:pt idx="440">
                  <c:v>8.8006270000478253</c:v>
                </c:pt>
                <c:pt idx="441">
                  <c:v>8.8213789999717847</c:v>
                </c:pt>
                <c:pt idx="442">
                  <c:v>8.8396039999788627</c:v>
                </c:pt>
                <c:pt idx="443">
                  <c:v>8.8607130000600591</c:v>
                </c:pt>
                <c:pt idx="444">
                  <c:v>8.87579600000754</c:v>
                </c:pt>
                <c:pt idx="445">
                  <c:v>8.8961089999647811</c:v>
                </c:pt>
                <c:pt idx="446">
                  <c:v>8.9201990000437945</c:v>
                </c:pt>
                <c:pt idx="447">
                  <c:v>8.9365750000579283</c:v>
                </c:pt>
                <c:pt idx="448">
                  <c:v>8.9632879999699071</c:v>
                </c:pt>
                <c:pt idx="449">
                  <c:v>8.980582999996841</c:v>
                </c:pt>
                <c:pt idx="450">
                  <c:v>9.0007060000207275</c:v>
                </c:pt>
                <c:pt idx="451">
                  <c:v>9.0176869999850169</c:v>
                </c:pt>
                <c:pt idx="452">
                  <c:v>9.0407750000013039</c:v>
                </c:pt>
                <c:pt idx="453">
                  <c:v>9.0583900000201538</c:v>
                </c:pt>
                <c:pt idx="454">
                  <c:v>9.0776060000061989</c:v>
                </c:pt>
                <c:pt idx="455">
                  <c:v>9.0970710000256076</c:v>
                </c:pt>
                <c:pt idx="456">
                  <c:v>9.1199849999975413</c:v>
                </c:pt>
                <c:pt idx="457">
                  <c:v>9.1255959999980405</c:v>
                </c:pt>
                <c:pt idx="458">
                  <c:v>9.159233000013046</c:v>
                </c:pt>
                <c:pt idx="459">
                  <c:v>9.1816790000302717</c:v>
                </c:pt>
                <c:pt idx="460">
                  <c:v>9.1966470000334084</c:v>
                </c:pt>
                <c:pt idx="461">
                  <c:v>9.2181949999649078</c:v>
                </c:pt>
                <c:pt idx="462">
                  <c:v>9.2368290000595152</c:v>
                </c:pt>
                <c:pt idx="463">
                  <c:v>9.2570800000103191</c:v>
                </c:pt>
                <c:pt idx="464">
                  <c:v>9.2808590000495315</c:v>
                </c:pt>
                <c:pt idx="465">
                  <c:v>9.2985030000563711</c:v>
                </c:pt>
                <c:pt idx="466">
                  <c:v>9.3194000000366941</c:v>
                </c:pt>
                <c:pt idx="467">
                  <c:v>9.3404840000439435</c:v>
                </c:pt>
                <c:pt idx="468">
                  <c:v>9.3573140000225976</c:v>
                </c:pt>
                <c:pt idx="469">
                  <c:v>9.3796180000063032</c:v>
                </c:pt>
                <c:pt idx="470">
                  <c:v>9.3993270000210032</c:v>
                </c:pt>
                <c:pt idx="471">
                  <c:v>9.4204100000206381</c:v>
                </c:pt>
                <c:pt idx="472">
                  <c:v>9.4395129999611527</c:v>
                </c:pt>
                <c:pt idx="473">
                  <c:v>9.4620819999836385</c:v>
                </c:pt>
                <c:pt idx="474">
                  <c:v>9.4798090000404045</c:v>
                </c:pt>
                <c:pt idx="475">
                  <c:v>9.500603000051342</c:v>
                </c:pt>
                <c:pt idx="476">
                  <c:v>9.5165890000062063</c:v>
                </c:pt>
                <c:pt idx="477">
                  <c:v>9.5385089999763295</c:v>
                </c:pt>
                <c:pt idx="478">
                  <c:v>9.5598920000484213</c:v>
                </c:pt>
                <c:pt idx="479">
                  <c:v>9.5771510000340641</c:v>
                </c:pt>
                <c:pt idx="480">
                  <c:v>9.5990870000096038</c:v>
                </c:pt>
                <c:pt idx="481">
                  <c:v>9.619107999955304</c:v>
                </c:pt>
                <c:pt idx="482">
                  <c:v>9.6445979999843985</c:v>
                </c:pt>
                <c:pt idx="483">
                  <c:v>9.6600570000009611</c:v>
                </c:pt>
                <c:pt idx="484">
                  <c:v>9.6796590000158176</c:v>
                </c:pt>
                <c:pt idx="485">
                  <c:v>9.700520999962464</c:v>
                </c:pt>
                <c:pt idx="486">
                  <c:v>9.7155359999742359</c:v>
                </c:pt>
                <c:pt idx="487">
                  <c:v>9.7402770000044256</c:v>
                </c:pt>
                <c:pt idx="488">
                  <c:v>9.7500330000184476</c:v>
                </c:pt>
                <c:pt idx="489">
                  <c:v>9.7760130000533536</c:v>
                </c:pt>
                <c:pt idx="490">
                  <c:v>9.7952270000241697</c:v>
                </c:pt>
                <c:pt idx="491">
                  <c:v>9.8152919999556616</c:v>
                </c:pt>
                <c:pt idx="492">
                  <c:v>9.8409669999964535</c:v>
                </c:pt>
                <c:pt idx="493">
                  <c:v>9.8566629999550059</c:v>
                </c:pt>
                <c:pt idx="494">
                  <c:v>9.8814009999623522</c:v>
                </c:pt>
                <c:pt idx="495">
                  <c:v>9.8957540000556037</c:v>
                </c:pt>
                <c:pt idx="496">
                  <c:v>9.9200910000363365</c:v>
                </c:pt>
                <c:pt idx="497">
                  <c:v>9.9365870000328869</c:v>
                </c:pt>
                <c:pt idx="498">
                  <c:v>9.9577740000095218</c:v>
                </c:pt>
                <c:pt idx="499">
                  <c:v>9.977292999974452</c:v>
                </c:pt>
                <c:pt idx="500">
                  <c:v>9.9994579999474809</c:v>
                </c:pt>
                <c:pt idx="501">
                  <c:v>10.01670399995055</c:v>
                </c:pt>
                <c:pt idx="502">
                  <c:v>10.039923000033014</c:v>
                </c:pt>
                <c:pt idx="503">
                  <c:v>10.060375000000931</c:v>
                </c:pt>
                <c:pt idx="504">
                  <c:v>10.077722999965772</c:v>
                </c:pt>
                <c:pt idx="505">
                  <c:v>10.097316000028513</c:v>
                </c:pt>
                <c:pt idx="506">
                  <c:v>10.119221000000834</c:v>
                </c:pt>
                <c:pt idx="507">
                  <c:v>10.137963999994099</c:v>
                </c:pt>
                <c:pt idx="508">
                  <c:v>10.157314999960363</c:v>
                </c:pt>
                <c:pt idx="509">
                  <c:v>10.174873000010848</c:v>
                </c:pt>
                <c:pt idx="510">
                  <c:v>10.199563000001945</c:v>
                </c:pt>
                <c:pt idx="511">
                  <c:v>10.219870000029914</c:v>
                </c:pt>
                <c:pt idx="512">
                  <c:v>10.239966999972239</c:v>
                </c:pt>
                <c:pt idx="513">
                  <c:v>10.259353999979794</c:v>
                </c:pt>
                <c:pt idx="514">
                  <c:v>10.278371999971569</c:v>
                </c:pt>
                <c:pt idx="515">
                  <c:v>10.298110999981873</c:v>
                </c:pt>
                <c:pt idx="516">
                  <c:v>10.313628999982029</c:v>
                </c:pt>
                <c:pt idx="517">
                  <c:v>10.339198000030592</c:v>
                </c:pt>
                <c:pt idx="518">
                  <c:v>10.358756999950856</c:v>
                </c:pt>
                <c:pt idx="519">
                  <c:v>10.378777000005357</c:v>
                </c:pt>
                <c:pt idx="520">
                  <c:v>10.390427000005729</c:v>
                </c:pt>
                <c:pt idx="521">
                  <c:v>10.420910999993794</c:v>
                </c:pt>
                <c:pt idx="522">
                  <c:v>10.439847000059672</c:v>
                </c:pt>
                <c:pt idx="523">
                  <c:v>10.459666999988258</c:v>
                </c:pt>
                <c:pt idx="524">
                  <c:v>10.476400000043213</c:v>
                </c:pt>
                <c:pt idx="525">
                  <c:v>10.498046000022441</c:v>
                </c:pt>
                <c:pt idx="526">
                  <c:v>10.51925500005018</c:v>
                </c:pt>
                <c:pt idx="527">
                  <c:v>10.534388000029139</c:v>
                </c:pt>
                <c:pt idx="528">
                  <c:v>10.559767000027932</c:v>
                </c:pt>
                <c:pt idx="529">
                  <c:v>10.579802999971434</c:v>
                </c:pt>
                <c:pt idx="530">
                  <c:v>10.599821000010706</c:v>
                </c:pt>
                <c:pt idx="531">
                  <c:v>10.620945999980904</c:v>
                </c:pt>
                <c:pt idx="532">
                  <c:v>10.636505999951623</c:v>
                </c:pt>
                <c:pt idx="533">
                  <c:v>10.660448999959044</c:v>
                </c:pt>
                <c:pt idx="534">
                  <c:v>10.680596000049263</c:v>
                </c:pt>
                <c:pt idx="535">
                  <c:v>10.695705999969505</c:v>
                </c:pt>
                <c:pt idx="536">
                  <c:v>10.716191999963485</c:v>
                </c:pt>
                <c:pt idx="537">
                  <c:v>10.737490999978036</c:v>
                </c:pt>
                <c:pt idx="538">
                  <c:v>10.760299999965355</c:v>
                </c:pt>
                <c:pt idx="539">
                  <c:v>10.775747000006959</c:v>
                </c:pt>
                <c:pt idx="540">
                  <c:v>10.796753000002354</c:v>
                </c:pt>
                <c:pt idx="541">
                  <c:v>10.817721999948844</c:v>
                </c:pt>
                <c:pt idx="542">
                  <c:v>10.839033000054769</c:v>
                </c:pt>
                <c:pt idx="543">
                  <c:v>10.856748000020161</c:v>
                </c:pt>
                <c:pt idx="544">
                  <c:v>10.875146999955177</c:v>
                </c:pt>
                <c:pt idx="545">
                  <c:v>10.898378000012599</c:v>
                </c:pt>
                <c:pt idx="546">
                  <c:v>10.913577000028454</c:v>
                </c:pt>
                <c:pt idx="547">
                  <c:v>10.938708000001498</c:v>
                </c:pt>
                <c:pt idx="548">
                  <c:v>10.957601999980398</c:v>
                </c:pt>
                <c:pt idx="549">
                  <c:v>10.977610999951139</c:v>
                </c:pt>
                <c:pt idx="550">
                  <c:v>10.997009000042453</c:v>
                </c:pt>
                <c:pt idx="551">
                  <c:v>11.019544000038877</c:v>
                </c:pt>
                <c:pt idx="552">
                  <c:v>11.039498000056483</c:v>
                </c:pt>
                <c:pt idx="553">
                  <c:v>11.06112700002268</c:v>
                </c:pt>
                <c:pt idx="554">
                  <c:v>11.079026999999769</c:v>
                </c:pt>
                <c:pt idx="555">
                  <c:v>11.099615999963135</c:v>
                </c:pt>
                <c:pt idx="556">
                  <c:v>11.117971000028774</c:v>
                </c:pt>
                <c:pt idx="557">
                  <c:v>11.1394020000007</c:v>
                </c:pt>
                <c:pt idx="558">
                  <c:v>11.159804000053555</c:v>
                </c:pt>
                <c:pt idx="559">
                  <c:v>11.178700000047684</c:v>
                </c:pt>
                <c:pt idx="560">
                  <c:v>11.198260999983177</c:v>
                </c:pt>
                <c:pt idx="561">
                  <c:v>11.218693000031635</c:v>
                </c:pt>
                <c:pt idx="562">
                  <c:v>11.240330000058748</c:v>
                </c:pt>
                <c:pt idx="563">
                  <c:v>11.259034999995492</c:v>
                </c:pt>
                <c:pt idx="564">
                  <c:v>11.27877700002864</c:v>
                </c:pt>
                <c:pt idx="565">
                  <c:v>11.300688000046648</c:v>
                </c:pt>
                <c:pt idx="566">
                  <c:v>11.319882999989204</c:v>
                </c:pt>
                <c:pt idx="567">
                  <c:v>11.339454000000842</c:v>
                </c:pt>
                <c:pt idx="568">
                  <c:v>11.35428700002376</c:v>
                </c:pt>
                <c:pt idx="569">
                  <c:v>11.378375999978743</c:v>
                </c:pt>
                <c:pt idx="570">
                  <c:v>11.396765999961644</c:v>
                </c:pt>
                <c:pt idx="571">
                  <c:v>11.419754000031389</c:v>
                </c:pt>
                <c:pt idx="572">
                  <c:v>11.439342000056058</c:v>
                </c:pt>
                <c:pt idx="573">
                  <c:v>11.456150999991223</c:v>
                </c:pt>
                <c:pt idx="574">
                  <c:v>11.479697000002488</c:v>
                </c:pt>
                <c:pt idx="575">
                  <c:v>11.50039800000377</c:v>
                </c:pt>
                <c:pt idx="576">
                  <c:v>11.515598000027239</c:v>
                </c:pt>
                <c:pt idx="577">
                  <c:v>11.540806000004523</c:v>
                </c:pt>
                <c:pt idx="578">
                  <c:v>11.556087999953888</c:v>
                </c:pt>
                <c:pt idx="579">
                  <c:v>11.577864999999292</c:v>
                </c:pt>
                <c:pt idx="580">
                  <c:v>11.601599000045098</c:v>
                </c:pt>
                <c:pt idx="581">
                  <c:v>11.616522999946028</c:v>
                </c:pt>
                <c:pt idx="582">
                  <c:v>11.640698999981396</c:v>
                </c:pt>
                <c:pt idx="583">
                  <c:v>11.661321999970824</c:v>
                </c:pt>
                <c:pt idx="584">
                  <c:v>11.676427999977022</c:v>
                </c:pt>
                <c:pt idx="585">
                  <c:v>11.697061000042595</c:v>
                </c:pt>
                <c:pt idx="586">
                  <c:v>11.718111000023782</c:v>
                </c:pt>
                <c:pt idx="587">
                  <c:v>11.736631999956444</c:v>
                </c:pt>
                <c:pt idx="588">
                  <c:v>11.756826999946497</c:v>
                </c:pt>
                <c:pt idx="589">
                  <c:v>11.778974000015296</c:v>
                </c:pt>
                <c:pt idx="590">
                  <c:v>11.797372000059113</c:v>
                </c:pt>
                <c:pt idx="591">
                  <c:v>11.81868799997028</c:v>
                </c:pt>
                <c:pt idx="592">
                  <c:v>11.838071999954991</c:v>
                </c:pt>
                <c:pt idx="593">
                  <c:v>11.857008000020869</c:v>
                </c:pt>
                <c:pt idx="594">
                  <c:v>11.877687999978662</c:v>
                </c:pt>
                <c:pt idx="595">
                  <c:v>11.897439999971539</c:v>
                </c:pt>
                <c:pt idx="596">
                  <c:v>11.916213999968022</c:v>
                </c:pt>
                <c:pt idx="597">
                  <c:v>11.937914000009187</c:v>
                </c:pt>
                <c:pt idx="598">
                  <c:v>11.959724999964237</c:v>
                </c:pt>
                <c:pt idx="599">
                  <c:v>11.974500000011176</c:v>
                </c:pt>
                <c:pt idx="600">
                  <c:v>11.99824800004717</c:v>
                </c:pt>
                <c:pt idx="601">
                  <c:v>12.020645000040531</c:v>
                </c:pt>
                <c:pt idx="602">
                  <c:v>12.043259999947622</c:v>
                </c:pt>
                <c:pt idx="603">
                  <c:v>12.05533700005617</c:v>
                </c:pt>
                <c:pt idx="604">
                  <c:v>12.07939400000032</c:v>
                </c:pt>
                <c:pt idx="605">
                  <c:v>12.098935000016354</c:v>
                </c:pt>
                <c:pt idx="606">
                  <c:v>12.119303000043146</c:v>
                </c:pt>
                <c:pt idx="607">
                  <c:v>12.139199999975972</c:v>
                </c:pt>
                <c:pt idx="608">
                  <c:v>12.1603340000147</c:v>
                </c:pt>
                <c:pt idx="609">
                  <c:v>12.174230000004172</c:v>
                </c:pt>
                <c:pt idx="610">
                  <c:v>12.198280000011437</c:v>
                </c:pt>
                <c:pt idx="611">
                  <c:v>12.207722999970429</c:v>
                </c:pt>
                <c:pt idx="612">
                  <c:v>13.22004799998831</c:v>
                </c:pt>
                <c:pt idx="613">
                  <c:v>13.24011699995026</c:v>
                </c:pt>
                <c:pt idx="614">
                  <c:v>13.257121999980882</c:v>
                </c:pt>
                <c:pt idx="615">
                  <c:v>13.275652999989688</c:v>
                </c:pt>
                <c:pt idx="616">
                  <c:v>13.298133000032976</c:v>
                </c:pt>
                <c:pt idx="617">
                  <c:v>13.319132999982685</c:v>
                </c:pt>
                <c:pt idx="618">
                  <c:v>13.335878000012599</c:v>
                </c:pt>
                <c:pt idx="619">
                  <c:v>13.357037000008859</c:v>
                </c:pt>
                <c:pt idx="620">
                  <c:v>13.376021999982186</c:v>
                </c:pt>
                <c:pt idx="621">
                  <c:v>13.397098000044934</c:v>
                </c:pt>
                <c:pt idx="622">
                  <c:v>13.418146000010893</c:v>
                </c:pt>
                <c:pt idx="623">
                  <c:v>13.43653299997095</c:v>
                </c:pt>
                <c:pt idx="624">
                  <c:v>13.453209000057541</c:v>
                </c:pt>
                <c:pt idx="625">
                  <c:v>13.476950000040233</c:v>
                </c:pt>
                <c:pt idx="626">
                  <c:v>13.500144000048749</c:v>
                </c:pt>
                <c:pt idx="627">
                  <c:v>13.519515000050887</c:v>
                </c:pt>
                <c:pt idx="628">
                  <c:v>13.538922999985516</c:v>
                </c:pt>
                <c:pt idx="629">
                  <c:v>13.558486000052653</c:v>
                </c:pt>
                <c:pt idx="630">
                  <c:v>13.575662999995984</c:v>
                </c:pt>
                <c:pt idx="631">
                  <c:v>13.598042999976315</c:v>
                </c:pt>
                <c:pt idx="632">
                  <c:v>13.618756999960169</c:v>
                </c:pt>
                <c:pt idx="633">
                  <c:v>13.637269000057131</c:v>
                </c:pt>
                <c:pt idx="634">
                  <c:v>13.662229000008665</c:v>
                </c:pt>
                <c:pt idx="635">
                  <c:v>13.677821999997832</c:v>
                </c:pt>
                <c:pt idx="636">
                  <c:v>13.699972999980673</c:v>
                </c:pt>
                <c:pt idx="637">
                  <c:v>13.718635999946855</c:v>
                </c:pt>
                <c:pt idx="638">
                  <c:v>13.739010000019334</c:v>
                </c:pt>
                <c:pt idx="639">
                  <c:v>13.758065999951214</c:v>
                </c:pt>
                <c:pt idx="640">
                  <c:v>13.778072000015527</c:v>
                </c:pt>
                <c:pt idx="641">
                  <c:v>13.800885000033304</c:v>
                </c:pt>
                <c:pt idx="642">
                  <c:v>13.81836499995552</c:v>
                </c:pt>
                <c:pt idx="643">
                  <c:v>13.83857599995099</c:v>
                </c:pt>
                <c:pt idx="644">
                  <c:v>13.860917999991216</c:v>
                </c:pt>
                <c:pt idx="645">
                  <c:v>13.882851999951527</c:v>
                </c:pt>
                <c:pt idx="646">
                  <c:v>13.893901000032201</c:v>
                </c:pt>
                <c:pt idx="647">
                  <c:v>13.919747999985702</c:v>
                </c:pt>
                <c:pt idx="648">
                  <c:v>13.941151999984868</c:v>
                </c:pt>
                <c:pt idx="649">
                  <c:v>13.960019999998622</c:v>
                </c:pt>
                <c:pt idx="650">
                  <c:v>13.979615999967791</c:v>
                </c:pt>
                <c:pt idx="651">
                  <c:v>13.996159999980591</c:v>
                </c:pt>
                <c:pt idx="652">
                  <c:v>14.014455999946222</c:v>
                </c:pt>
                <c:pt idx="653">
                  <c:v>14.034763999981806</c:v>
                </c:pt>
                <c:pt idx="654">
                  <c:v>14.059989999979734</c:v>
                </c:pt>
                <c:pt idx="655">
                  <c:v>14.080242000054568</c:v>
                </c:pt>
                <c:pt idx="656">
                  <c:v>14.096809000009671</c:v>
                </c:pt>
                <c:pt idx="657">
                  <c:v>14.115546999964863</c:v>
                </c:pt>
                <c:pt idx="658">
                  <c:v>14.138761000009254</c:v>
                </c:pt>
                <c:pt idx="659">
                  <c:v>14.159331000060774</c:v>
                </c:pt>
                <c:pt idx="660">
                  <c:v>14.179967000032775</c:v>
                </c:pt>
                <c:pt idx="661">
                  <c:v>14.198669999954291</c:v>
                </c:pt>
                <c:pt idx="662">
                  <c:v>14.216108000022359</c:v>
                </c:pt>
                <c:pt idx="663">
                  <c:v>14.237989000044763</c:v>
                </c:pt>
                <c:pt idx="664">
                  <c:v>14.258068999974057</c:v>
                </c:pt>
                <c:pt idx="665">
                  <c:v>14.261306999949738</c:v>
                </c:pt>
                <c:pt idx="666">
                  <c:v>14.288960000034422</c:v>
                </c:pt>
                <c:pt idx="667">
                  <c:v>14.316625999985263</c:v>
                </c:pt>
                <c:pt idx="668">
                  <c:v>14.336644000024535</c:v>
                </c:pt>
                <c:pt idx="669">
                  <c:v>14.358586000045761</c:v>
                </c:pt>
                <c:pt idx="670">
                  <c:v>14.374229999957606</c:v>
                </c:pt>
                <c:pt idx="671">
                  <c:v>14.398834999999963</c:v>
                </c:pt>
                <c:pt idx="672">
                  <c:v>14.418438000022434</c:v>
                </c:pt>
                <c:pt idx="673">
                  <c:v>14.442501000012271</c:v>
                </c:pt>
                <c:pt idx="674">
                  <c:v>14.457906999974512</c:v>
                </c:pt>
                <c:pt idx="675">
                  <c:v>14.479560000007041</c:v>
                </c:pt>
                <c:pt idx="676">
                  <c:v>14.497545000049286</c:v>
                </c:pt>
                <c:pt idx="677">
                  <c:v>14.517507000011392</c:v>
                </c:pt>
                <c:pt idx="678">
                  <c:v>14.537884999997914</c:v>
                </c:pt>
                <c:pt idx="679">
                  <c:v>14.558447999996133</c:v>
                </c:pt>
                <c:pt idx="680">
                  <c:v>14.578062999993563</c:v>
                </c:pt>
                <c:pt idx="681">
                  <c:v>14.599275000044145</c:v>
                </c:pt>
                <c:pt idx="682">
                  <c:v>14.615068000042811</c:v>
                </c:pt>
                <c:pt idx="683">
                  <c:v>14.638410000014119</c:v>
                </c:pt>
                <c:pt idx="684">
                  <c:v>14.658902000053786</c:v>
                </c:pt>
                <c:pt idx="685">
                  <c:v>14.678826999966986</c:v>
                </c:pt>
                <c:pt idx="686">
                  <c:v>14.700656999950297</c:v>
                </c:pt>
                <c:pt idx="687">
                  <c:v>14.721520000020973</c:v>
                </c:pt>
                <c:pt idx="688">
                  <c:v>14.738786000059918</c:v>
                </c:pt>
                <c:pt idx="689">
                  <c:v>14.760519000003114</c:v>
                </c:pt>
                <c:pt idx="690">
                  <c:v>14.78124000004027</c:v>
                </c:pt>
                <c:pt idx="691">
                  <c:v>14.799402000033297</c:v>
                </c:pt>
                <c:pt idx="692">
                  <c:v>14.820554999983869</c:v>
                </c:pt>
                <c:pt idx="693">
                  <c:v>14.8263909999514</c:v>
                </c:pt>
                <c:pt idx="694">
                  <c:v>14.858939000056125</c:v>
                </c:pt>
                <c:pt idx="695">
                  <c:v>14.879405000014231</c:v>
                </c:pt>
                <c:pt idx="696">
                  <c:v>14.900785999954678</c:v>
                </c:pt>
                <c:pt idx="697">
                  <c:v>14.916397999972105</c:v>
                </c:pt>
                <c:pt idx="698">
                  <c:v>14.934911999967881</c:v>
                </c:pt>
                <c:pt idx="699">
                  <c:v>14.946536000003107</c:v>
                </c:pt>
                <c:pt idx="700">
                  <c:v>14.977782999980263</c:v>
                </c:pt>
                <c:pt idx="701">
                  <c:v>14.997696000034921</c:v>
                </c:pt>
                <c:pt idx="702">
                  <c:v>15.01763400004711</c:v>
                </c:pt>
                <c:pt idx="703">
                  <c:v>15.040232000057586</c:v>
                </c:pt>
                <c:pt idx="704">
                  <c:v>15.055918999947608</c:v>
                </c:pt>
                <c:pt idx="705">
                  <c:v>15.078855999978259</c:v>
                </c:pt>
                <c:pt idx="706">
                  <c:v>15.096017000032589</c:v>
                </c:pt>
                <c:pt idx="707">
                  <c:v>15.112391000031494</c:v>
                </c:pt>
                <c:pt idx="708">
                  <c:v>15.137778999982402</c:v>
                </c:pt>
                <c:pt idx="709">
                  <c:v>15.148583000060171</c:v>
                </c:pt>
                <c:pt idx="710">
                  <c:v>15.1738090000581</c:v>
                </c:pt>
                <c:pt idx="711">
                  <c:v>15.200148000032641</c:v>
                </c:pt>
                <c:pt idx="712">
                  <c:v>15.205819000024348</c:v>
                </c:pt>
                <c:pt idx="713">
                  <c:v>15.236586999963038</c:v>
                </c:pt>
                <c:pt idx="714">
                  <c:v>15.252348999958485</c:v>
                </c:pt>
                <c:pt idx="715">
                  <c:v>15.277441999991424</c:v>
                </c:pt>
                <c:pt idx="716">
                  <c:v>15.298822000040673</c:v>
                </c:pt>
                <c:pt idx="717">
                  <c:v>15.318197999964468</c:v>
                </c:pt>
                <c:pt idx="718">
                  <c:v>15.339789999998175</c:v>
                </c:pt>
                <c:pt idx="719">
                  <c:v>15.357323999982327</c:v>
                </c:pt>
                <c:pt idx="720">
                  <c:v>15.378313999972306</c:v>
                </c:pt>
                <c:pt idx="721">
                  <c:v>15.400353000033647</c:v>
                </c:pt>
                <c:pt idx="722">
                  <c:v>15.417888000025414</c:v>
                </c:pt>
                <c:pt idx="723">
                  <c:v>15.437705000047572</c:v>
                </c:pt>
                <c:pt idx="724">
                  <c:v>15.458893000031821</c:v>
                </c:pt>
                <c:pt idx="725">
                  <c:v>15.474484000005759</c:v>
                </c:pt>
                <c:pt idx="726">
                  <c:v>15.501121000037529</c:v>
                </c:pt>
                <c:pt idx="727">
                  <c:v>15.520025999983773</c:v>
                </c:pt>
                <c:pt idx="728">
                  <c:v>15.535516000003554</c:v>
                </c:pt>
                <c:pt idx="729">
                  <c:v>15.55438900005538</c:v>
                </c:pt>
                <c:pt idx="730">
                  <c:v>15.580456999945454</c:v>
                </c:pt>
                <c:pt idx="731">
                  <c:v>15.599491000059061</c:v>
                </c:pt>
                <c:pt idx="732">
                  <c:v>15.616198000032455</c:v>
                </c:pt>
                <c:pt idx="733">
                  <c:v>15.639761000056751</c:v>
                </c:pt>
                <c:pt idx="734">
                  <c:v>15.659464000025764</c:v>
                </c:pt>
                <c:pt idx="735">
                  <c:v>15.679271999979392</c:v>
                </c:pt>
                <c:pt idx="736">
                  <c:v>15.701322000008076</c:v>
                </c:pt>
                <c:pt idx="737">
                  <c:v>15.720014999969862</c:v>
                </c:pt>
                <c:pt idx="738">
                  <c:v>15.740377999958582</c:v>
                </c:pt>
                <c:pt idx="739">
                  <c:v>15.754864000016823</c:v>
                </c:pt>
                <c:pt idx="740">
                  <c:v>15.780358999967575</c:v>
                </c:pt>
                <c:pt idx="741">
                  <c:v>15.799850999959745</c:v>
                </c:pt>
                <c:pt idx="742">
                  <c:v>15.814977000001818</c:v>
                </c:pt>
                <c:pt idx="743">
                  <c:v>15.838019000017084</c:v>
                </c:pt>
                <c:pt idx="744">
                  <c:v>15.85659800004214</c:v>
                </c:pt>
                <c:pt idx="745">
                  <c:v>15.880145999952219</c:v>
                </c:pt>
                <c:pt idx="746">
                  <c:v>15.900799000053667</c:v>
                </c:pt>
                <c:pt idx="747">
                  <c:v>15.915092000039294</c:v>
                </c:pt>
                <c:pt idx="748">
                  <c:v>15.942188999964856</c:v>
                </c:pt>
                <c:pt idx="749">
                  <c:v>15.957364000030793</c:v>
                </c:pt>
                <c:pt idx="750">
                  <c:v>15.976502000004984</c:v>
                </c:pt>
                <c:pt idx="751">
                  <c:v>15.992379999952391</c:v>
                </c:pt>
                <c:pt idx="752">
                  <c:v>16.019227999961004</c:v>
                </c:pt>
                <c:pt idx="753">
                  <c:v>16.036949999979697</c:v>
                </c:pt>
                <c:pt idx="754">
                  <c:v>16.056478000013158</c:v>
                </c:pt>
                <c:pt idx="755">
                  <c:v>16.076236000051722</c:v>
                </c:pt>
                <c:pt idx="756">
                  <c:v>16.099424000014551</c:v>
                </c:pt>
                <c:pt idx="757">
                  <c:v>16.117109999991953</c:v>
                </c:pt>
                <c:pt idx="758">
                  <c:v>16.137319999979809</c:v>
                </c:pt>
                <c:pt idx="759">
                  <c:v>16.156318000052124</c:v>
                </c:pt>
                <c:pt idx="760">
                  <c:v>16.177040999988094</c:v>
                </c:pt>
                <c:pt idx="761">
                  <c:v>16.197133000008762</c:v>
                </c:pt>
                <c:pt idx="762">
                  <c:v>16.204983999952674</c:v>
                </c:pt>
                <c:pt idx="763">
                  <c:v>16.256551000056788</c:v>
                </c:pt>
                <c:pt idx="764">
                  <c:v>16.278186999959871</c:v>
                </c:pt>
                <c:pt idx="765">
                  <c:v>16.297906000050716</c:v>
                </c:pt>
                <c:pt idx="766">
                  <c:v>16.312999999965541</c:v>
                </c:pt>
                <c:pt idx="767">
                  <c:v>16.338151999982074</c:v>
                </c:pt>
                <c:pt idx="768">
                  <c:v>16.359898000024259</c:v>
                </c:pt>
                <c:pt idx="769">
                  <c:v>16.380971999955364</c:v>
                </c:pt>
                <c:pt idx="770">
                  <c:v>16.399197999970056</c:v>
                </c:pt>
                <c:pt idx="771">
                  <c:v>16.413465999998152</c:v>
                </c:pt>
                <c:pt idx="772">
                  <c:v>16.437286000000313</c:v>
                </c:pt>
                <c:pt idx="773">
                  <c:v>16.448547999956645</c:v>
                </c:pt>
                <c:pt idx="774">
                  <c:v>16.480741000035778</c:v>
                </c:pt>
                <c:pt idx="775">
                  <c:v>16.499774000025354</c:v>
                </c:pt>
                <c:pt idx="776">
                  <c:v>16.520905000041239</c:v>
                </c:pt>
                <c:pt idx="777">
                  <c:v>16.534540000022389</c:v>
                </c:pt>
                <c:pt idx="778">
                  <c:v>16.559224999975413</c:v>
                </c:pt>
                <c:pt idx="779">
                  <c:v>16.579764000023715</c:v>
                </c:pt>
                <c:pt idx="780">
                  <c:v>16.599221999989823</c:v>
                </c:pt>
                <c:pt idx="781">
                  <c:v>16.619829999981448</c:v>
                </c:pt>
                <c:pt idx="782">
                  <c:v>16.637060999986716</c:v>
                </c:pt>
                <c:pt idx="783">
                  <c:v>16.655086999991909</c:v>
                </c:pt>
                <c:pt idx="784">
                  <c:v>16.683544000028633</c:v>
                </c:pt>
                <c:pt idx="785">
                  <c:v>16.700412999955006</c:v>
                </c:pt>
                <c:pt idx="786">
                  <c:v>16.720657999976538</c:v>
                </c:pt>
                <c:pt idx="787">
                  <c:v>16.738455999991857</c:v>
                </c:pt>
                <c:pt idx="788">
                  <c:v>16.760067000053823</c:v>
                </c:pt>
                <c:pt idx="789">
                  <c:v>16.778659999952652</c:v>
                </c:pt>
                <c:pt idx="790">
                  <c:v>16.797326000058092</c:v>
                </c:pt>
                <c:pt idx="791">
                  <c:v>16.820349000045098</c:v>
                </c:pt>
                <c:pt idx="792">
                  <c:v>16.834425000008196</c:v>
                </c:pt>
                <c:pt idx="793">
                  <c:v>16.851124000037089</c:v>
                </c:pt>
                <c:pt idx="794">
                  <c:v>16.870889000012539</c:v>
                </c:pt>
                <c:pt idx="795">
                  <c:v>16.893969999975525</c:v>
                </c:pt>
                <c:pt idx="796">
                  <c:v>16.91853899997659</c:v>
                </c:pt>
                <c:pt idx="797">
                  <c:v>16.940676999976858</c:v>
                </c:pt>
                <c:pt idx="798">
                  <c:v>16.960233999998309</c:v>
                </c:pt>
                <c:pt idx="799">
                  <c:v>16.970233000000007</c:v>
                </c:pt>
                <c:pt idx="800">
                  <c:v>17.000850999960676</c:v>
                </c:pt>
                <c:pt idx="801">
                  <c:v>17.017356000025757</c:v>
                </c:pt>
                <c:pt idx="802">
                  <c:v>17.040408000000753</c:v>
                </c:pt>
                <c:pt idx="803">
                  <c:v>17.052445000037551</c:v>
                </c:pt>
                <c:pt idx="804">
                  <c:v>17.07756700005848</c:v>
                </c:pt>
                <c:pt idx="805">
                  <c:v>17.097797999973409</c:v>
                </c:pt>
                <c:pt idx="806">
                  <c:v>17.119386999984272</c:v>
                </c:pt>
                <c:pt idx="807">
                  <c:v>17.134045999962837</c:v>
                </c:pt>
                <c:pt idx="808">
                  <c:v>17.15879799996037</c:v>
                </c:pt>
                <c:pt idx="809">
                  <c:v>17.178751999977976</c:v>
                </c:pt>
                <c:pt idx="810">
                  <c:v>17.19907900004182</c:v>
                </c:pt>
                <c:pt idx="811">
                  <c:v>17.220295000006445</c:v>
                </c:pt>
                <c:pt idx="812">
                  <c:v>17.237459999974817</c:v>
                </c:pt>
                <c:pt idx="813">
                  <c:v>17.255583000020124</c:v>
                </c:pt>
                <c:pt idx="814">
                  <c:v>17.278372999979183</c:v>
                </c:pt>
                <c:pt idx="815">
                  <c:v>17.297448000055738</c:v>
                </c:pt>
                <c:pt idx="816">
                  <c:v>17.319045000011101</c:v>
                </c:pt>
                <c:pt idx="817">
                  <c:v>17.340929000056349</c:v>
                </c:pt>
                <c:pt idx="818">
                  <c:v>17.36108000006061</c:v>
                </c:pt>
                <c:pt idx="819">
                  <c:v>17.366758999996819</c:v>
                </c:pt>
                <c:pt idx="820">
                  <c:v>17.399179000058211</c:v>
                </c:pt>
                <c:pt idx="821">
                  <c:v>17.418662999989465</c:v>
                </c:pt>
                <c:pt idx="822">
                  <c:v>17.434948000009172</c:v>
                </c:pt>
                <c:pt idx="823">
                  <c:v>17.450983999995515</c:v>
                </c:pt>
                <c:pt idx="824">
                  <c:v>17.475072999950498</c:v>
                </c:pt>
                <c:pt idx="825">
                  <c:v>17.501255000010133</c:v>
                </c:pt>
                <c:pt idx="826">
                  <c:v>17.519790000049397</c:v>
                </c:pt>
                <c:pt idx="827">
                  <c:v>17.54086800001096</c:v>
                </c:pt>
                <c:pt idx="828">
                  <c:v>17.580898000043817</c:v>
                </c:pt>
                <c:pt idx="829">
                  <c:v>17.600923000019975</c:v>
                </c:pt>
                <c:pt idx="830">
                  <c:v>17.605683999950998</c:v>
                </c:pt>
                <c:pt idx="831">
                  <c:v>17.641462999978103</c:v>
                </c:pt>
                <c:pt idx="832">
                  <c:v>17.655726999975741</c:v>
                </c:pt>
                <c:pt idx="833">
                  <c:v>17.682215000037104</c:v>
                </c:pt>
                <c:pt idx="834">
                  <c:v>17.692640000022948</c:v>
                </c:pt>
                <c:pt idx="835">
                  <c:v>17.718819999950938</c:v>
                </c:pt>
                <c:pt idx="836">
                  <c:v>17.722640000050887</c:v>
                </c:pt>
                <c:pt idx="837">
                  <c:v>17.760428000008687</c:v>
                </c:pt>
                <c:pt idx="838">
                  <c:v>17.776737999985926</c:v>
                </c:pt>
                <c:pt idx="839">
                  <c:v>17.796960999956354</c:v>
                </c:pt>
                <c:pt idx="840">
                  <c:v>17.817629000055604</c:v>
                </c:pt>
                <c:pt idx="841">
                  <c:v>17.830355999991298</c:v>
                </c:pt>
                <c:pt idx="842">
                  <c:v>17.859133000019938</c:v>
                </c:pt>
                <c:pt idx="843">
                  <c:v>17.863081000046805</c:v>
                </c:pt>
                <c:pt idx="844">
                  <c:v>17.895771999959834</c:v>
                </c:pt>
                <c:pt idx="845">
                  <c:v>17.918359000002965</c:v>
                </c:pt>
                <c:pt idx="846">
                  <c:v>17.930678999982774</c:v>
                </c:pt>
                <c:pt idx="847">
                  <c:v>17.974845999968238</c:v>
                </c:pt>
                <c:pt idx="848">
                  <c:v>18.035986999981105</c:v>
                </c:pt>
                <c:pt idx="849">
                  <c:v>18.048733999952674</c:v>
                </c:pt>
                <c:pt idx="850">
                  <c:v>18.189189999946393</c:v>
                </c:pt>
                <c:pt idx="851">
                  <c:v>18.248314999975264</c:v>
                </c:pt>
                <c:pt idx="852">
                  <c:v>18.273756999988109</c:v>
                </c:pt>
                <c:pt idx="853">
                  <c:v>18.290812000050209</c:v>
                </c:pt>
                <c:pt idx="854">
                  <c:v>18.319213000009768</c:v>
                </c:pt>
                <c:pt idx="855">
                  <c:v>18.325282000005245</c:v>
                </c:pt>
                <c:pt idx="856">
                  <c:v>18.399959999951534</c:v>
                </c:pt>
                <c:pt idx="857">
                  <c:v>18.460544000030495</c:v>
                </c:pt>
                <c:pt idx="858">
                  <c:v>18.468537000007927</c:v>
                </c:pt>
                <c:pt idx="859">
                  <c:v>18.512057999963872</c:v>
                </c:pt>
                <c:pt idx="860">
                  <c:v>18.537618999951519</c:v>
                </c:pt>
                <c:pt idx="861">
                  <c:v>18.573934999993071</c:v>
                </c:pt>
                <c:pt idx="862">
                  <c:v>18.595721999998204</c:v>
                </c:pt>
                <c:pt idx="863">
                  <c:v>18.620116999954917</c:v>
                </c:pt>
                <c:pt idx="864">
                  <c:v>18.639640999957919</c:v>
                </c:pt>
                <c:pt idx="865">
                  <c:v>18.656548999948427</c:v>
                </c:pt>
                <c:pt idx="866">
                  <c:v>18.717066999990493</c:v>
                </c:pt>
                <c:pt idx="867">
                  <c:v>18.721483999979682</c:v>
                </c:pt>
                <c:pt idx="868">
                  <c:v>18.799987999955192</c:v>
                </c:pt>
                <c:pt idx="869">
                  <c:v>18.817612000042573</c:v>
                </c:pt>
                <c:pt idx="870">
                  <c:v>18.83824499999173</c:v>
                </c:pt>
                <c:pt idx="871">
                  <c:v>18.858725000056438</c:v>
                </c:pt>
                <c:pt idx="872">
                  <c:v>18.869736999971792</c:v>
                </c:pt>
                <c:pt idx="873">
                  <c:v>18.898768999963067</c:v>
                </c:pt>
                <c:pt idx="874">
                  <c:v>18.939523000037298</c:v>
                </c:pt>
                <c:pt idx="875">
                  <c:v>18.955955000012182</c:v>
                </c:pt>
                <c:pt idx="876">
                  <c:v>18.97767599998042</c:v>
                </c:pt>
                <c:pt idx="877">
                  <c:v>18.989283000002615</c:v>
                </c:pt>
                <c:pt idx="878">
                  <c:v>19.004171999986283</c:v>
                </c:pt>
                <c:pt idx="879">
                  <c:v>19.060641000047326</c:v>
                </c:pt>
                <c:pt idx="880">
                  <c:v>19.078301000059582</c:v>
                </c:pt>
                <c:pt idx="881">
                  <c:v>19.138205999974161</c:v>
                </c:pt>
                <c:pt idx="882">
                  <c:v>19.146143999998458</c:v>
                </c:pt>
                <c:pt idx="883">
                  <c:v>19.198949999990873</c:v>
                </c:pt>
                <c:pt idx="884">
                  <c:v>19.215732999960892</c:v>
                </c:pt>
                <c:pt idx="885">
                  <c:v>19.280423999996856</c:v>
                </c:pt>
                <c:pt idx="886">
                  <c:v>19.285075000021607</c:v>
                </c:pt>
                <c:pt idx="887">
                  <c:v>19.338271999964491</c:v>
                </c:pt>
                <c:pt idx="888">
                  <c:v>19.341726999962702</c:v>
                </c:pt>
                <c:pt idx="889">
                  <c:v>19.426723000011407</c:v>
                </c:pt>
                <c:pt idx="890">
                  <c:v>19.477086000028066</c:v>
                </c:pt>
                <c:pt idx="891">
                  <c:v>19.484514000010677</c:v>
                </c:pt>
                <c:pt idx="892">
                  <c:v>19.54977499996312</c:v>
                </c:pt>
                <c:pt idx="893">
                  <c:v>19.622833000030369</c:v>
                </c:pt>
                <c:pt idx="894">
                  <c:v>19.698226999957114</c:v>
                </c:pt>
                <c:pt idx="895">
                  <c:v>19.758548000012524</c:v>
                </c:pt>
                <c:pt idx="896">
                  <c:v>19.764374000020325</c:v>
                </c:pt>
                <c:pt idx="897">
                  <c:v>19.894479000009596</c:v>
                </c:pt>
                <c:pt idx="898">
                  <c:v>19.906099000014365</c:v>
                </c:pt>
                <c:pt idx="899">
                  <c:v>19.953943999949843</c:v>
                </c:pt>
                <c:pt idx="900">
                  <c:v>19.974267999990843</c:v>
                </c:pt>
                <c:pt idx="901">
                  <c:v>20.033270000014454</c:v>
                </c:pt>
                <c:pt idx="902">
                  <c:v>20.044191000051796</c:v>
                </c:pt>
                <c:pt idx="903">
                  <c:v>20.112563999951817</c:v>
                </c:pt>
                <c:pt idx="904">
                  <c:v>20.240775999962352</c:v>
                </c:pt>
                <c:pt idx="905">
                  <c:v>20.248760999995284</c:v>
                </c:pt>
                <c:pt idx="906">
                  <c:v>20.312653000000864</c:v>
                </c:pt>
                <c:pt idx="907">
                  <c:v>20.376558999996632</c:v>
                </c:pt>
                <c:pt idx="908">
                  <c:v>20.389612999977544</c:v>
                </c:pt>
                <c:pt idx="909">
                  <c:v>20.426218000007793</c:v>
                </c:pt>
                <c:pt idx="910">
                  <c:v>20.455977999954484</c:v>
                </c:pt>
                <c:pt idx="911">
                  <c:v>20.477411000058055</c:v>
                </c:pt>
                <c:pt idx="912">
                  <c:v>20.487330000032671</c:v>
                </c:pt>
                <c:pt idx="913">
                  <c:v>20.540605999995023</c:v>
                </c:pt>
                <c:pt idx="914">
                  <c:v>20.557864999980666</c:v>
                </c:pt>
                <c:pt idx="915">
                  <c:v>20.579106000019237</c:v>
                </c:pt>
                <c:pt idx="916">
                  <c:v>20.581728999968618</c:v>
                </c:pt>
                <c:pt idx="917">
                  <c:v>20.638386999955401</c:v>
                </c:pt>
                <c:pt idx="918">
                  <c:v>20.650130999973044</c:v>
                </c:pt>
                <c:pt idx="919">
                  <c:v>20.720130000030622</c:v>
                </c:pt>
                <c:pt idx="920">
                  <c:v>20.778270000009798</c:v>
                </c:pt>
                <c:pt idx="921">
                  <c:v>20.785678999964148</c:v>
                </c:pt>
                <c:pt idx="922">
                  <c:v>20.858347999979742</c:v>
                </c:pt>
                <c:pt idx="923">
                  <c:v>20.92739900003653</c:v>
                </c:pt>
                <c:pt idx="924">
                  <c:v>20.9918319999706</c:v>
                </c:pt>
                <c:pt idx="925">
                  <c:v>21.057593000004999</c:v>
                </c:pt>
                <c:pt idx="926">
                  <c:v>21.061274999985471</c:v>
                </c:pt>
                <c:pt idx="927">
                  <c:v>21.135755999945104</c:v>
                </c:pt>
                <c:pt idx="928">
                  <c:v>21.264138999977149</c:v>
                </c:pt>
                <c:pt idx="929">
                  <c:v>21.345024000038393</c:v>
                </c:pt>
                <c:pt idx="930">
                  <c:v>21.539846000028774</c:v>
                </c:pt>
                <c:pt idx="931">
                  <c:v>21.669944999972358</c:v>
                </c:pt>
                <c:pt idx="932">
                  <c:v>21.688155999989249</c:v>
                </c:pt>
                <c:pt idx="933">
                  <c:v>21.797623999998905</c:v>
                </c:pt>
                <c:pt idx="934">
                  <c:v>21.819071999983862</c:v>
                </c:pt>
                <c:pt idx="935">
                  <c:v>21.837855000048876</c:v>
                </c:pt>
                <c:pt idx="936">
                  <c:v>21.856757999979891</c:v>
                </c:pt>
                <c:pt idx="937">
                  <c:v>21.877560000051744</c:v>
                </c:pt>
                <c:pt idx="938">
                  <c:v>21.901154999970458</c:v>
                </c:pt>
                <c:pt idx="939">
                  <c:v>21.919161999947391</c:v>
                </c:pt>
                <c:pt idx="940">
                  <c:v>21.977858999976888</c:v>
                </c:pt>
                <c:pt idx="941">
                  <c:v>21.997864000033587</c:v>
                </c:pt>
                <c:pt idx="942">
                  <c:v>22.021810999955051</c:v>
                </c:pt>
                <c:pt idx="943">
                  <c:v>22.084292000043206</c:v>
                </c:pt>
                <c:pt idx="944">
                  <c:v>22.137717999983579</c:v>
                </c:pt>
                <c:pt idx="945">
                  <c:v>22.207644999958575</c:v>
                </c:pt>
                <c:pt idx="946">
                  <c:v>22.228203000035137</c:v>
                </c:pt>
                <c:pt idx="947">
                  <c:v>22.565714000025764</c:v>
                </c:pt>
                <c:pt idx="948">
                  <c:v>22.620762999984436</c:v>
                </c:pt>
                <c:pt idx="949">
                  <c:v>22.64454799995292</c:v>
                </c:pt>
                <c:pt idx="950">
                  <c:v>22.762974999961443</c:v>
                </c:pt>
                <c:pt idx="951">
                  <c:v>22.805012000026181</c:v>
                </c:pt>
                <c:pt idx="952">
                  <c:v>22.833064000005834</c:v>
                </c:pt>
                <c:pt idx="953">
                  <c:v>22.879277999978513</c:v>
                </c:pt>
                <c:pt idx="954">
                  <c:v>22.909979999996722</c:v>
                </c:pt>
                <c:pt idx="955">
                  <c:v>22.927427000016905</c:v>
                </c:pt>
                <c:pt idx="956">
                  <c:v>22.946603000047617</c:v>
                </c:pt>
                <c:pt idx="957">
                  <c:v>22.969708999968134</c:v>
                </c:pt>
                <c:pt idx="958">
                  <c:v>23.017825999995694</c:v>
                </c:pt>
                <c:pt idx="959">
                  <c:v>23.038371999980882</c:v>
                </c:pt>
                <c:pt idx="960">
                  <c:v>23.05620800005272</c:v>
                </c:pt>
                <c:pt idx="961">
                  <c:v>23.085990000050515</c:v>
                </c:pt>
                <c:pt idx="962">
                  <c:v>23.107086000032723</c:v>
                </c:pt>
                <c:pt idx="963">
                  <c:v>23.1420559999533</c:v>
                </c:pt>
                <c:pt idx="964">
                  <c:v>23.150542999967001</c:v>
                </c:pt>
                <c:pt idx="965">
                  <c:v>23.173085000016727</c:v>
                </c:pt>
                <c:pt idx="966">
                  <c:v>23.190690999967046</c:v>
                </c:pt>
                <c:pt idx="967">
                  <c:v>23.20886699995026</c:v>
                </c:pt>
                <c:pt idx="968">
                  <c:v>23.226861999952234</c:v>
                </c:pt>
                <c:pt idx="969">
                  <c:v>23.256098999991082</c:v>
                </c:pt>
                <c:pt idx="970">
                  <c:v>23.276680000009947</c:v>
                </c:pt>
                <c:pt idx="971">
                  <c:v>23.304895999957807</c:v>
                </c:pt>
                <c:pt idx="972">
                  <c:v>23.335131000028923</c:v>
                </c:pt>
                <c:pt idx="973">
                  <c:v>23.353597000008449</c:v>
                </c:pt>
                <c:pt idx="974">
                  <c:v>23.372410999960266</c:v>
                </c:pt>
                <c:pt idx="975">
                  <c:v>23.390097999945283</c:v>
                </c:pt>
                <c:pt idx="976">
                  <c:v>23.413437000010163</c:v>
                </c:pt>
                <c:pt idx="977">
                  <c:v>23.439482999965549</c:v>
                </c:pt>
                <c:pt idx="978">
                  <c:v>23.461100999964401</c:v>
                </c:pt>
                <c:pt idx="979">
                  <c:v>23.477679000003263</c:v>
                </c:pt>
                <c:pt idx="980">
                  <c:v>23.494784999988042</c:v>
                </c:pt>
                <c:pt idx="981">
                  <c:v>23.514047999982722</c:v>
                </c:pt>
                <c:pt idx="982">
                  <c:v>23.524028999963775</c:v>
                </c:pt>
                <c:pt idx="983">
                  <c:v>23.558399999979883</c:v>
                </c:pt>
                <c:pt idx="984">
                  <c:v>23.571070999954827</c:v>
                </c:pt>
                <c:pt idx="985">
                  <c:v>23.598748999997042</c:v>
                </c:pt>
                <c:pt idx="986">
                  <c:v>23.621198000037111</c:v>
                </c:pt>
                <c:pt idx="987">
                  <c:v>23.639794999966398</c:v>
                </c:pt>
                <c:pt idx="988">
                  <c:v>23.655273000011221</c:v>
                </c:pt>
                <c:pt idx="989">
                  <c:v>23.676652000052854</c:v>
                </c:pt>
                <c:pt idx="990">
                  <c:v>23.697388999979012</c:v>
                </c:pt>
                <c:pt idx="991">
                  <c:v>23.719962000031956</c:v>
                </c:pt>
                <c:pt idx="992">
                  <c:v>23.74033399997279</c:v>
                </c:pt>
                <c:pt idx="993">
                  <c:v>23.760005000047386</c:v>
                </c:pt>
                <c:pt idx="994">
                  <c:v>23.781294999993406</c:v>
                </c:pt>
                <c:pt idx="995">
                  <c:v>23.796928999945521</c:v>
                </c:pt>
                <c:pt idx="996">
                  <c:v>23.8185260000173</c:v>
                </c:pt>
                <c:pt idx="997">
                  <c:v>23.837350000045262</c:v>
                </c:pt>
                <c:pt idx="998">
                  <c:v>23.859599999967031</c:v>
                </c:pt>
                <c:pt idx="999">
                  <c:v>23.873235999955796</c:v>
                </c:pt>
                <c:pt idx="1000">
                  <c:v>23.898435999988578</c:v>
                </c:pt>
                <c:pt idx="1001">
                  <c:v>23.919511000043713</c:v>
                </c:pt>
                <c:pt idx="1002">
                  <c:v>23.939341000048444</c:v>
                </c:pt>
                <c:pt idx="1003">
                  <c:v>23.957135000033304</c:v>
                </c:pt>
                <c:pt idx="1004">
                  <c:v>23.97776200005319</c:v>
                </c:pt>
                <c:pt idx="1005">
                  <c:v>23.99878699996043</c:v>
                </c:pt>
                <c:pt idx="1006">
                  <c:v>24.018016000045463</c:v>
                </c:pt>
                <c:pt idx="1007">
                  <c:v>24.037609999999404</c:v>
                </c:pt>
                <c:pt idx="1008">
                  <c:v>24.053442999953404</c:v>
                </c:pt>
                <c:pt idx="1009">
                  <c:v>24.078549999976531</c:v>
                </c:pt>
                <c:pt idx="1010">
                  <c:v>24.09851499996148</c:v>
                </c:pt>
                <c:pt idx="1011">
                  <c:v>24.119320999947377</c:v>
                </c:pt>
                <c:pt idx="1012">
                  <c:v>24.128544999985024</c:v>
                </c:pt>
                <c:pt idx="1013">
                  <c:v>24.159022000036202</c:v>
                </c:pt>
                <c:pt idx="1014">
                  <c:v>24.18057399999816</c:v>
                </c:pt>
                <c:pt idx="1015">
                  <c:v>24.201141000026837</c:v>
                </c:pt>
                <c:pt idx="1016">
                  <c:v>24.220439000055194</c:v>
                </c:pt>
                <c:pt idx="1017">
                  <c:v>24.23891299997922</c:v>
                </c:pt>
                <c:pt idx="1018">
                  <c:v>24.254562000045553</c:v>
                </c:pt>
                <c:pt idx="1019">
                  <c:v>24.279747999971732</c:v>
                </c:pt>
                <c:pt idx="1020">
                  <c:v>24.299044999992475</c:v>
                </c:pt>
                <c:pt idx="1021">
                  <c:v>24.320054000010714</c:v>
                </c:pt>
                <c:pt idx="1022">
                  <c:v>24.340627999976277</c:v>
                </c:pt>
                <c:pt idx="1023">
                  <c:v>24.36161100002937</c:v>
                </c:pt>
                <c:pt idx="1024">
                  <c:v>24.38167000003159</c:v>
                </c:pt>
                <c:pt idx="1025">
                  <c:v>24.395274000009522</c:v>
                </c:pt>
                <c:pt idx="1026">
                  <c:v>24.416249000001699</c:v>
                </c:pt>
                <c:pt idx="1027">
                  <c:v>24.436786000034772</c:v>
                </c:pt>
                <c:pt idx="1028">
                  <c:v>24.460349999950267</c:v>
                </c:pt>
                <c:pt idx="1029">
                  <c:v>24.481169000035152</c:v>
                </c:pt>
                <c:pt idx="1030">
                  <c:v>24.498374999966472</c:v>
                </c:pt>
                <c:pt idx="1031">
                  <c:v>24.515399000025354</c:v>
                </c:pt>
                <c:pt idx="1032">
                  <c:v>24.536852000048384</c:v>
                </c:pt>
                <c:pt idx="1033">
                  <c:v>24.559096000040881</c:v>
                </c:pt>
                <c:pt idx="1034">
                  <c:v>24.580848000012338</c:v>
                </c:pt>
                <c:pt idx="1035">
                  <c:v>24.59741699998267</c:v>
                </c:pt>
                <c:pt idx="1036">
                  <c:v>24.61650899995584</c:v>
                </c:pt>
                <c:pt idx="1037">
                  <c:v>24.640440999995917</c:v>
                </c:pt>
                <c:pt idx="1038">
                  <c:v>24.657232000026852</c:v>
                </c:pt>
                <c:pt idx="1039">
                  <c:v>24.678910000016913</c:v>
                </c:pt>
                <c:pt idx="1040">
                  <c:v>24.699159999960102</c:v>
                </c:pt>
                <c:pt idx="1041">
                  <c:v>24.719838000019081</c:v>
                </c:pt>
                <c:pt idx="1042">
                  <c:v>24.731899000005797</c:v>
                </c:pt>
                <c:pt idx="1043">
                  <c:v>24.757472999976017</c:v>
                </c:pt>
                <c:pt idx="1044">
                  <c:v>24.773432999965735</c:v>
                </c:pt>
                <c:pt idx="1045">
                  <c:v>24.792139000026509</c:v>
                </c:pt>
                <c:pt idx="1046">
                  <c:v>24.820835000020452</c:v>
                </c:pt>
                <c:pt idx="1047">
                  <c:v>24.838818000047468</c:v>
                </c:pt>
                <c:pt idx="1048">
                  <c:v>24.858812000020407</c:v>
                </c:pt>
                <c:pt idx="1049">
                  <c:v>24.877723000012338</c:v>
                </c:pt>
                <c:pt idx="1050">
                  <c:v>24.897395999985747</c:v>
                </c:pt>
                <c:pt idx="1051">
                  <c:v>24.917826000018977</c:v>
                </c:pt>
                <c:pt idx="1052">
                  <c:v>24.937768999952823</c:v>
                </c:pt>
                <c:pt idx="1053">
                  <c:v>24.958321999991313</c:v>
                </c:pt>
                <c:pt idx="1054">
                  <c:v>24.980337999993935</c:v>
                </c:pt>
                <c:pt idx="1055">
                  <c:v>24.998389999964274</c:v>
                </c:pt>
                <c:pt idx="1056">
                  <c:v>25.019504999974743</c:v>
                </c:pt>
                <c:pt idx="1057">
                  <c:v>25.03827200003434</c:v>
                </c:pt>
                <c:pt idx="1058">
                  <c:v>25.059668999980204</c:v>
                </c:pt>
                <c:pt idx="1059">
                  <c:v>25.064132999978028</c:v>
                </c:pt>
                <c:pt idx="1060">
                  <c:v>25.102131000021473</c:v>
                </c:pt>
                <c:pt idx="1061">
                  <c:v>25.116849999991246</c:v>
                </c:pt>
                <c:pt idx="1062">
                  <c:v>25.138741999980994</c:v>
                </c:pt>
                <c:pt idx="1063">
                  <c:v>25.159908000030555</c:v>
                </c:pt>
                <c:pt idx="1064">
                  <c:v>25.179670999990776</c:v>
                </c:pt>
                <c:pt idx="1065">
                  <c:v>25.199343999964185</c:v>
                </c:pt>
                <c:pt idx="1066">
                  <c:v>25.214797000051476</c:v>
                </c:pt>
                <c:pt idx="1067">
                  <c:v>25.235064000007696</c:v>
                </c:pt>
                <c:pt idx="1068">
                  <c:v>25.26001600001473</c:v>
                </c:pt>
                <c:pt idx="1069">
                  <c:v>25.278132000006735</c:v>
                </c:pt>
                <c:pt idx="1070">
                  <c:v>25.300953999976628</c:v>
                </c:pt>
                <c:pt idx="1071">
                  <c:v>25.317077000043355</c:v>
                </c:pt>
                <c:pt idx="1072">
                  <c:v>25.335580999962986</c:v>
                </c:pt>
                <c:pt idx="1073">
                  <c:v>25.35561400000006</c:v>
                </c:pt>
                <c:pt idx="1074">
                  <c:v>25.380937000038102</c:v>
                </c:pt>
                <c:pt idx="1075">
                  <c:v>25.400464999955148</c:v>
                </c:pt>
                <c:pt idx="1076">
                  <c:v>25.418337999959476</c:v>
                </c:pt>
                <c:pt idx="1077">
                  <c:v>25.436929999967106</c:v>
                </c:pt>
                <c:pt idx="1078">
                  <c:v>25.460253000026569</c:v>
                </c:pt>
                <c:pt idx="1079">
                  <c:v>25.47241699998267</c:v>
                </c:pt>
                <c:pt idx="1080">
                  <c:v>25.496810000040568</c:v>
                </c:pt>
                <c:pt idx="1081">
                  <c:v>25.517419000039808</c:v>
                </c:pt>
                <c:pt idx="1082">
                  <c:v>25.538349000038579</c:v>
                </c:pt>
                <c:pt idx="1083">
                  <c:v>25.556418000021949</c:v>
                </c:pt>
                <c:pt idx="1084">
                  <c:v>25.577581000048667</c:v>
                </c:pt>
                <c:pt idx="1085">
                  <c:v>25.596664999960922</c:v>
                </c:pt>
                <c:pt idx="1086">
                  <c:v>25.620589999947697</c:v>
                </c:pt>
                <c:pt idx="1087">
                  <c:v>25.637141000013798</c:v>
                </c:pt>
                <c:pt idx="1088">
                  <c:v>25.658338999957778</c:v>
                </c:pt>
                <c:pt idx="1089">
                  <c:v>25.677109000040218</c:v>
                </c:pt>
                <c:pt idx="1090">
                  <c:v>25.697991000022739</c:v>
                </c:pt>
                <c:pt idx="1091">
                  <c:v>25.712443000054918</c:v>
                </c:pt>
                <c:pt idx="1092">
                  <c:v>25.738242999999784</c:v>
                </c:pt>
                <c:pt idx="1093">
                  <c:v>25.758073000004515</c:v>
                </c:pt>
                <c:pt idx="1094">
                  <c:v>25.779014999978244</c:v>
                </c:pt>
                <c:pt idx="1095">
                  <c:v>25.797659000032581</c:v>
                </c:pt>
                <c:pt idx="1096">
                  <c:v>25.817883000010625</c:v>
                </c:pt>
                <c:pt idx="1097">
                  <c:v>25.841036000056192</c:v>
                </c:pt>
                <c:pt idx="1098">
                  <c:v>25.858271999983117</c:v>
                </c:pt>
                <c:pt idx="1099">
                  <c:v>25.878683999995701</c:v>
                </c:pt>
                <c:pt idx="1100">
                  <c:v>25.900817999965511</c:v>
                </c:pt>
                <c:pt idx="1101">
                  <c:v>25.919871999998577</c:v>
                </c:pt>
                <c:pt idx="1102">
                  <c:v>25.940854000044055</c:v>
                </c:pt>
                <c:pt idx="1103">
                  <c:v>25.960637000040151</c:v>
                </c:pt>
                <c:pt idx="1104">
                  <c:v>25.98093499999959</c:v>
                </c:pt>
                <c:pt idx="1105">
                  <c:v>25.998953000060283</c:v>
                </c:pt>
                <c:pt idx="1106">
                  <c:v>26.019773000036366</c:v>
                </c:pt>
                <c:pt idx="1107">
                  <c:v>26.029207000043243</c:v>
                </c:pt>
                <c:pt idx="1108">
                  <c:v>26.060453000012785</c:v>
                </c:pt>
                <c:pt idx="1109">
                  <c:v>26.080721999984235</c:v>
                </c:pt>
                <c:pt idx="1110">
                  <c:v>26.100028999964707</c:v>
                </c:pt>
                <c:pt idx="1111">
                  <c:v>26.120580999995582</c:v>
                </c:pt>
                <c:pt idx="1112">
                  <c:v>26.134785000002012</c:v>
                </c:pt>
                <c:pt idx="1113">
                  <c:v>26.157389000058174</c:v>
                </c:pt>
                <c:pt idx="1114">
                  <c:v>26.175535000045784</c:v>
                </c:pt>
                <c:pt idx="1115">
                  <c:v>26.19684300001245</c:v>
                </c:pt>
                <c:pt idx="1116">
                  <c:v>26.220937000005506</c:v>
                </c:pt>
                <c:pt idx="1117">
                  <c:v>26.240861000027508</c:v>
                </c:pt>
                <c:pt idx="1118">
                  <c:v>26.257728000055067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</c:numCache>
            </c:numRef>
          </c:xVal>
          <c:yVal>
            <c:numRef>
              <c:f>Calculation!$G$2:$G$1124</c:f>
            </c:numRef>
          </c:yVal>
          <c:smooth val="0"/>
          <c:extLst>
            <c:ext xmlns:c16="http://schemas.microsoft.com/office/drawing/2014/chart" uri="{C3380CC4-5D6E-409C-BE32-E72D297353CC}">
              <c16:uniqueId val="{00000000-14F0-4291-A49F-E1EF2726A8CC}"/>
            </c:ext>
          </c:extLst>
        </c:ser>
        <c:ser>
          <c:idx val="4"/>
          <c:order val="3"/>
          <c:tx>
            <c:strRef>
              <c:f>Calculation!$V$1</c:f>
              <c:strCache>
                <c:ptCount val="1"/>
                <c:pt idx="0">
                  <c:v>I(I(O(az))) - Height</c:v>
                </c:pt>
              </c:strCache>
              <c:extLst xmlns:c15="http://schemas.microsoft.com/office/drawing/2012/chart"/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Calculation!$B$2:$B$1122</c:f>
              <c:numCache>
                <c:formatCode>General</c:formatCode>
                <c:ptCount val="1121"/>
                <c:pt idx="0">
                  <c:v>0</c:v>
                </c:pt>
                <c:pt idx="1">
                  <c:v>1.9563999958336353E-2</c:v>
                </c:pt>
                <c:pt idx="2">
                  <c:v>3.6159000010229647E-2</c:v>
                </c:pt>
                <c:pt idx="3">
                  <c:v>5.6963999988511205E-2</c:v>
                </c:pt>
                <c:pt idx="4">
                  <c:v>8.1719000008888543E-2</c:v>
                </c:pt>
                <c:pt idx="5">
                  <c:v>9.5315000042319298E-2</c:v>
                </c:pt>
                <c:pt idx="6">
                  <c:v>0.11652799998410046</c:v>
                </c:pt>
                <c:pt idx="7">
                  <c:v>0.13519900001119822</c:v>
                </c:pt>
                <c:pt idx="8">
                  <c:v>0.16087699995841831</c:v>
                </c:pt>
                <c:pt idx="9">
                  <c:v>0.18141700001433492</c:v>
                </c:pt>
                <c:pt idx="10">
                  <c:v>0.20019400003366172</c:v>
                </c:pt>
                <c:pt idx="11">
                  <c:v>0.21545300004072487</c:v>
                </c:pt>
                <c:pt idx="12">
                  <c:v>0.23079199995845556</c:v>
                </c:pt>
                <c:pt idx="13">
                  <c:v>0.2609230000525713</c:v>
                </c:pt>
                <c:pt idx="14">
                  <c:v>0.27603299997281283</c:v>
                </c:pt>
                <c:pt idx="15">
                  <c:v>0.3010329999960959</c:v>
                </c:pt>
                <c:pt idx="16">
                  <c:v>0.31972799997311085</c:v>
                </c:pt>
                <c:pt idx="17">
                  <c:v>0.33597799995914102</c:v>
                </c:pt>
                <c:pt idx="18">
                  <c:v>0.35759000002872199</c:v>
                </c:pt>
                <c:pt idx="19">
                  <c:v>0.37765299994498491</c:v>
                </c:pt>
                <c:pt idx="20">
                  <c:v>0.39710800000466406</c:v>
                </c:pt>
                <c:pt idx="21">
                  <c:v>0.41665599995758384</c:v>
                </c:pt>
                <c:pt idx="22">
                  <c:v>0.43804300006013364</c:v>
                </c:pt>
                <c:pt idx="23">
                  <c:v>0.45675699994899333</c:v>
                </c:pt>
                <c:pt idx="24">
                  <c:v>0.47970499994698912</c:v>
                </c:pt>
                <c:pt idx="25">
                  <c:v>0.49705999996513128</c:v>
                </c:pt>
                <c:pt idx="26">
                  <c:v>0.51856400002725422</c:v>
                </c:pt>
                <c:pt idx="27">
                  <c:v>0.54057900002226233</c:v>
                </c:pt>
                <c:pt idx="28">
                  <c:v>0.55734399997163564</c:v>
                </c:pt>
                <c:pt idx="29">
                  <c:v>0.57929699996020645</c:v>
                </c:pt>
                <c:pt idx="30">
                  <c:v>0.59977099997922778</c:v>
                </c:pt>
                <c:pt idx="31">
                  <c:v>0.61553199996706098</c:v>
                </c:pt>
                <c:pt idx="32">
                  <c:v>0.63737200002651662</c:v>
                </c:pt>
                <c:pt idx="33">
                  <c:v>0.65854900004342198</c:v>
                </c:pt>
                <c:pt idx="34">
                  <c:v>0.66760799998883158</c:v>
                </c:pt>
                <c:pt idx="35">
                  <c:v>0.70031900005415082</c:v>
                </c:pt>
                <c:pt idx="36">
                  <c:v>0.71870199998375028</c:v>
                </c:pt>
                <c:pt idx="37">
                  <c:v>0.73884600005112588</c:v>
                </c:pt>
                <c:pt idx="38">
                  <c:v>0.75902100000530481</c:v>
                </c:pt>
                <c:pt idx="39">
                  <c:v>0.77910100005101413</c:v>
                </c:pt>
                <c:pt idx="40">
                  <c:v>0.79993099998682737</c:v>
                </c:pt>
                <c:pt idx="41">
                  <c:v>0.81429600005503744</c:v>
                </c:pt>
                <c:pt idx="42">
                  <c:v>0.83908199996221811</c:v>
                </c:pt>
                <c:pt idx="43">
                  <c:v>0.85952599998563528</c:v>
                </c:pt>
                <c:pt idx="44">
                  <c:v>0.87445000000298023</c:v>
                </c:pt>
                <c:pt idx="45">
                  <c:v>0.89508699998259544</c:v>
                </c:pt>
                <c:pt idx="46">
                  <c:v>0.91429800004698336</c:v>
                </c:pt>
                <c:pt idx="47">
                  <c:v>0.94034800003282726</c:v>
                </c:pt>
                <c:pt idx="48">
                  <c:v>0.95808699994813651</c:v>
                </c:pt>
                <c:pt idx="49">
                  <c:v>0.97596299997530878</c:v>
                </c:pt>
                <c:pt idx="50">
                  <c:v>1.0003639999777079</c:v>
                </c:pt>
                <c:pt idx="51">
                  <c:v>1.0176780000329018</c:v>
                </c:pt>
                <c:pt idx="52">
                  <c:v>1.0400709999958053</c:v>
                </c:pt>
                <c:pt idx="53">
                  <c:v>1.059497999958694</c:v>
                </c:pt>
                <c:pt idx="54">
                  <c:v>1.0803300000261515</c:v>
                </c:pt>
                <c:pt idx="55">
                  <c:v>1.0980759999947622</c:v>
                </c:pt>
                <c:pt idx="56">
                  <c:v>1.1205570000456646</c:v>
                </c:pt>
                <c:pt idx="57">
                  <c:v>1.1408250000094995</c:v>
                </c:pt>
                <c:pt idx="58">
                  <c:v>1.1609559999778867</c:v>
                </c:pt>
                <c:pt idx="59">
                  <c:v>1.1773840000387281</c:v>
                </c:pt>
                <c:pt idx="60">
                  <c:v>1.200942000024952</c:v>
                </c:pt>
                <c:pt idx="61">
                  <c:v>1.2181420000270009</c:v>
                </c:pt>
                <c:pt idx="62">
                  <c:v>1.2382610000204295</c:v>
                </c:pt>
                <c:pt idx="63">
                  <c:v>1.2563780000200495</c:v>
                </c:pt>
                <c:pt idx="64">
                  <c:v>1.2730310000479221</c:v>
                </c:pt>
                <c:pt idx="65">
                  <c:v>1.3016999999526888</c:v>
                </c:pt>
                <c:pt idx="66">
                  <c:v>1.3172239999985322</c:v>
                </c:pt>
                <c:pt idx="67">
                  <c:v>1.3370959999738261</c:v>
                </c:pt>
                <c:pt idx="68">
                  <c:v>1.3570749999489635</c:v>
                </c:pt>
                <c:pt idx="69">
                  <c:v>1.3771339999511838</c:v>
                </c:pt>
                <c:pt idx="70">
                  <c:v>1.3982049999758601</c:v>
                </c:pt>
                <c:pt idx="71">
                  <c:v>1.4208349999971688</c:v>
                </c:pt>
                <c:pt idx="72">
                  <c:v>1.4375699999509379</c:v>
                </c:pt>
                <c:pt idx="73">
                  <c:v>1.4597910000011325</c:v>
                </c:pt>
                <c:pt idx="74">
                  <c:v>1.4777110000140965</c:v>
                </c:pt>
                <c:pt idx="75">
                  <c:v>1.49759299994912</c:v>
                </c:pt>
                <c:pt idx="76">
                  <c:v>1.5128290000138804</c:v>
                </c:pt>
                <c:pt idx="77">
                  <c:v>1.5384360000025481</c:v>
                </c:pt>
                <c:pt idx="78">
                  <c:v>1.5585229999851435</c:v>
                </c:pt>
                <c:pt idx="79">
                  <c:v>1.5794140000361949</c:v>
                </c:pt>
                <c:pt idx="80">
                  <c:v>1.5950850000372157</c:v>
                </c:pt>
                <c:pt idx="81">
                  <c:v>1.6198589999694377</c:v>
                </c:pt>
                <c:pt idx="82">
                  <c:v>1.6334839999908581</c:v>
                </c:pt>
                <c:pt idx="83">
                  <c:v>1.6539790000533685</c:v>
                </c:pt>
                <c:pt idx="84">
                  <c:v>1.6791039999807253</c:v>
                </c:pt>
                <c:pt idx="85">
                  <c:v>1.6941850000293925</c:v>
                </c:pt>
                <c:pt idx="86">
                  <c:v>1.7199150000233203</c:v>
                </c:pt>
                <c:pt idx="87">
                  <c:v>1.7348090000450611</c:v>
                </c:pt>
                <c:pt idx="88">
                  <c:v>1.7599459999473765</c:v>
                </c:pt>
                <c:pt idx="89">
                  <c:v>1.7692289999686182</c:v>
                </c:pt>
                <c:pt idx="90">
                  <c:v>1.8008499999996275</c:v>
                </c:pt>
                <c:pt idx="91">
                  <c:v>1.8199289999902248</c:v>
                </c:pt>
                <c:pt idx="92">
                  <c:v>1.8306630000006407</c:v>
                </c:pt>
                <c:pt idx="93">
                  <c:v>1.8550660000182688</c:v>
                </c:pt>
                <c:pt idx="94">
                  <c:v>1.8752830000594258</c:v>
                </c:pt>
                <c:pt idx="95">
                  <c:v>1.895213000010699</c:v>
                </c:pt>
                <c:pt idx="96">
                  <c:v>1.9197870000498369</c:v>
                </c:pt>
                <c:pt idx="97">
                  <c:v>1.9353180000325665</c:v>
                </c:pt>
                <c:pt idx="98">
                  <c:v>1.9613520000129938</c:v>
                </c:pt>
                <c:pt idx="99">
                  <c:v>1.9765840000472963</c:v>
                </c:pt>
                <c:pt idx="100">
                  <c:v>1.9987800000235438</c:v>
                </c:pt>
                <c:pt idx="101">
                  <c:v>2.0215359999565408</c:v>
                </c:pt>
                <c:pt idx="102">
                  <c:v>2.0409470000304282</c:v>
                </c:pt>
                <c:pt idx="103">
                  <c:v>2.0606449999613687</c:v>
                </c:pt>
                <c:pt idx="104">
                  <c:v>2.0784840000560507</c:v>
                </c:pt>
                <c:pt idx="105">
                  <c:v>2.0982830000575632</c:v>
                </c:pt>
                <c:pt idx="106">
                  <c:v>2.1169859999790788</c:v>
                </c:pt>
                <c:pt idx="107">
                  <c:v>2.1398549999576062</c:v>
                </c:pt>
                <c:pt idx="108">
                  <c:v>2.1563150000292808</c:v>
                </c:pt>
                <c:pt idx="109">
                  <c:v>2.1768330000340939</c:v>
                </c:pt>
                <c:pt idx="110">
                  <c:v>2.1938620000146329</c:v>
                </c:pt>
                <c:pt idx="111">
                  <c:v>2.217049999977462</c:v>
                </c:pt>
                <c:pt idx="112">
                  <c:v>2.2374840000411496</c:v>
                </c:pt>
                <c:pt idx="113">
                  <c:v>2.2536959999706596</c:v>
                </c:pt>
                <c:pt idx="114">
                  <c:v>2.2817140000406653</c:v>
                </c:pt>
                <c:pt idx="115">
                  <c:v>2.2981060000602156</c:v>
                </c:pt>
                <c:pt idx="116">
                  <c:v>2.3176270000403747</c:v>
                </c:pt>
                <c:pt idx="117">
                  <c:v>2.3403809999581426</c:v>
                </c:pt>
                <c:pt idx="118">
                  <c:v>2.3574260000605136</c:v>
                </c:pt>
                <c:pt idx="119">
                  <c:v>2.3779189999913797</c:v>
                </c:pt>
                <c:pt idx="120">
                  <c:v>2.3985589999938384</c:v>
                </c:pt>
                <c:pt idx="121">
                  <c:v>2.4186729999491945</c:v>
                </c:pt>
                <c:pt idx="122">
                  <c:v>2.4433170000556856</c:v>
                </c:pt>
                <c:pt idx="123">
                  <c:v>2.4601069999625906</c:v>
                </c:pt>
                <c:pt idx="124">
                  <c:v>2.4782869999762625</c:v>
                </c:pt>
                <c:pt idx="125">
                  <c:v>2.499824000056833</c:v>
                </c:pt>
                <c:pt idx="126">
                  <c:v>2.5134049999760464</c:v>
                </c:pt>
                <c:pt idx="127">
                  <c:v>2.5388850000454113</c:v>
                </c:pt>
                <c:pt idx="128">
                  <c:v>2.554041999974288</c:v>
                </c:pt>
                <c:pt idx="129">
                  <c:v>2.5800919999601319</c:v>
                </c:pt>
                <c:pt idx="130">
                  <c:v>2.6000139999669045</c:v>
                </c:pt>
                <c:pt idx="131">
                  <c:v>2.6149969999678433</c:v>
                </c:pt>
                <c:pt idx="132">
                  <c:v>2.6399939999682829</c:v>
                </c:pt>
                <c:pt idx="133">
                  <c:v>2.6505810000235215</c:v>
                </c:pt>
                <c:pt idx="134">
                  <c:v>2.6801719999639317</c:v>
                </c:pt>
                <c:pt idx="135">
                  <c:v>2.6892350000562146</c:v>
                </c:pt>
                <c:pt idx="136">
                  <c:v>2.7199760000221431</c:v>
                </c:pt>
                <c:pt idx="137">
                  <c:v>2.7399689999874681</c:v>
                </c:pt>
                <c:pt idx="138">
                  <c:v>2.7497059999732301</c:v>
                </c:pt>
                <c:pt idx="139">
                  <c:v>2.7756199999712408</c:v>
                </c:pt>
                <c:pt idx="140">
                  <c:v>2.7916589999804273</c:v>
                </c:pt>
                <c:pt idx="141">
                  <c:v>2.8166660000570118</c:v>
                </c:pt>
                <c:pt idx="142">
                  <c:v>2.8356640000129119</c:v>
                </c:pt>
                <c:pt idx="143">
                  <c:v>2.8554289999883622</c:v>
                </c:pt>
                <c:pt idx="144">
                  <c:v>2.8780519999563694</c:v>
                </c:pt>
                <c:pt idx="145">
                  <c:v>2.8957399999490008</c:v>
                </c:pt>
                <c:pt idx="146">
                  <c:v>2.9175410000607371</c:v>
                </c:pt>
                <c:pt idx="147">
                  <c:v>2.9359229999827221</c:v>
                </c:pt>
                <c:pt idx="148">
                  <c:v>2.9560419999761507</c:v>
                </c:pt>
                <c:pt idx="149">
                  <c:v>2.9769930000184104</c:v>
                </c:pt>
                <c:pt idx="150">
                  <c:v>2.9972680000355467</c:v>
                </c:pt>
                <c:pt idx="151">
                  <c:v>3.0124549999600276</c:v>
                </c:pt>
                <c:pt idx="152">
                  <c:v>3.0366609999909997</c:v>
                </c:pt>
                <c:pt idx="153">
                  <c:v>3.0607030000537634</c:v>
                </c:pt>
                <c:pt idx="154">
                  <c:v>3.081607999978587</c:v>
                </c:pt>
                <c:pt idx="155">
                  <c:v>3.096817999961786</c:v>
                </c:pt>
                <c:pt idx="156">
                  <c:v>3.1123780000489205</c:v>
                </c:pt>
                <c:pt idx="157">
                  <c:v>3.1377489999867976</c:v>
                </c:pt>
                <c:pt idx="158">
                  <c:v>3.1620119999861345</c:v>
                </c:pt>
                <c:pt idx="159">
                  <c:v>3.1787160000531003</c:v>
                </c:pt>
                <c:pt idx="160">
                  <c:v>3.1976929999655113</c:v>
                </c:pt>
                <c:pt idx="161">
                  <c:v>3.217534999945201</c:v>
                </c:pt>
                <c:pt idx="162">
                  <c:v>3.2402080000611022</c:v>
                </c:pt>
                <c:pt idx="163">
                  <c:v>3.2590730000520125</c:v>
                </c:pt>
                <c:pt idx="164">
                  <c:v>3.2737450000131503</c:v>
                </c:pt>
                <c:pt idx="165">
                  <c:v>3.298462999984622</c:v>
                </c:pt>
                <c:pt idx="166">
                  <c:v>3.3203539999667555</c:v>
                </c:pt>
                <c:pt idx="167">
                  <c:v>3.3330629999982193</c:v>
                </c:pt>
                <c:pt idx="168">
                  <c:v>3.3590489999623969</c:v>
                </c:pt>
                <c:pt idx="169">
                  <c:v>3.3684509999584407</c:v>
                </c:pt>
                <c:pt idx="170">
                  <c:v>3.3989389999769628</c:v>
                </c:pt>
                <c:pt idx="171">
                  <c:v>3.4189079999923706</c:v>
                </c:pt>
                <c:pt idx="172">
                  <c:v>3.4370099999941885</c:v>
                </c:pt>
                <c:pt idx="173">
                  <c:v>3.4592669999692589</c:v>
                </c:pt>
                <c:pt idx="174">
                  <c:v>3.4738849999848753</c:v>
                </c:pt>
                <c:pt idx="175">
                  <c:v>3.4990659999893978</c:v>
                </c:pt>
                <c:pt idx="176">
                  <c:v>3.5199540000176057</c:v>
                </c:pt>
                <c:pt idx="177">
                  <c:v>3.5358130000531673</c:v>
                </c:pt>
                <c:pt idx="178">
                  <c:v>3.560689999954775</c:v>
                </c:pt>
                <c:pt idx="179">
                  <c:v>3.579937000060454</c:v>
                </c:pt>
                <c:pt idx="180">
                  <c:v>3.5947300000116229</c:v>
                </c:pt>
                <c:pt idx="181">
                  <c:v>3.6156620000256225</c:v>
                </c:pt>
                <c:pt idx="182">
                  <c:v>3.6407449999824166</c:v>
                </c:pt>
                <c:pt idx="183">
                  <c:v>3.6617049999767914</c:v>
                </c:pt>
                <c:pt idx="184">
                  <c:v>3.6759389999788254</c:v>
                </c:pt>
                <c:pt idx="185">
                  <c:v>3.7003740000072867</c:v>
                </c:pt>
                <c:pt idx="186">
                  <c:v>3.7108030000235885</c:v>
                </c:pt>
                <c:pt idx="187">
                  <c:v>3.7396650000009686</c:v>
                </c:pt>
                <c:pt idx="188">
                  <c:v>3.7608539999928325</c:v>
                </c:pt>
                <c:pt idx="189">
                  <c:v>3.7809330000309274</c:v>
                </c:pt>
                <c:pt idx="190">
                  <c:v>3.7928100000135601</c:v>
                </c:pt>
                <c:pt idx="191">
                  <c:v>3.816380999982357</c:v>
                </c:pt>
                <c:pt idx="192">
                  <c:v>3.8316750000230968</c:v>
                </c:pt>
                <c:pt idx="193">
                  <c:v>3.8584699999773875</c:v>
                </c:pt>
                <c:pt idx="194">
                  <c:v>3.8765310000162572</c:v>
                </c:pt>
                <c:pt idx="195">
                  <c:v>3.9011620000237599</c:v>
                </c:pt>
                <c:pt idx="196">
                  <c:v>3.9168259999714792</c:v>
                </c:pt>
                <c:pt idx="197">
                  <c:v>3.9338310000021011</c:v>
                </c:pt>
                <c:pt idx="198">
                  <c:v>3.9567779999924824</c:v>
                </c:pt>
                <c:pt idx="199">
                  <c:v>3.9779159999452531</c:v>
                </c:pt>
                <c:pt idx="200">
                  <c:v>3.9979149999562651</c:v>
                </c:pt>
                <c:pt idx="201">
                  <c:v>4.0167750000255182</c:v>
                </c:pt>
                <c:pt idx="202">
                  <c:v>4.0324310000287369</c:v>
                </c:pt>
                <c:pt idx="203">
                  <c:v>4.0609699999913573</c:v>
                </c:pt>
                <c:pt idx="204">
                  <c:v>4.0788310000207275</c:v>
                </c:pt>
                <c:pt idx="205">
                  <c:v>4.0982830000575632</c:v>
                </c:pt>
                <c:pt idx="206">
                  <c:v>4.117435000021942</c:v>
                </c:pt>
                <c:pt idx="207">
                  <c:v>4.1376389999641106</c:v>
                </c:pt>
                <c:pt idx="208">
                  <c:v>4.1609389999648556</c:v>
                </c:pt>
                <c:pt idx="209">
                  <c:v>4.1806189999915659</c:v>
                </c:pt>
                <c:pt idx="210">
                  <c:v>4.1918849999783561</c:v>
                </c:pt>
                <c:pt idx="211">
                  <c:v>4.2195150000043213</c:v>
                </c:pt>
                <c:pt idx="212">
                  <c:v>4.2387109999544919</c:v>
                </c:pt>
                <c:pt idx="213">
                  <c:v>4.2538530000019819</c:v>
                </c:pt>
                <c:pt idx="214">
                  <c:v>4.2799090000335127</c:v>
                </c:pt>
                <c:pt idx="215">
                  <c:v>4.3002130000386387</c:v>
                </c:pt>
                <c:pt idx="216">
                  <c:v>4.3188670000527054</c:v>
                </c:pt>
                <c:pt idx="217">
                  <c:v>4.3393990000477061</c:v>
                </c:pt>
                <c:pt idx="218">
                  <c:v>4.3597229999722913</c:v>
                </c:pt>
                <c:pt idx="219">
                  <c:v>4.3796350000193343</c:v>
                </c:pt>
                <c:pt idx="220">
                  <c:v>4.4017689999891445</c:v>
                </c:pt>
                <c:pt idx="221">
                  <c:v>4.4201459999894723</c:v>
                </c:pt>
                <c:pt idx="222">
                  <c:v>4.4409740000264719</c:v>
                </c:pt>
                <c:pt idx="223">
                  <c:v>4.4558569999644533</c:v>
                </c:pt>
                <c:pt idx="224">
                  <c:v>4.4798370000207797</c:v>
                </c:pt>
                <c:pt idx="225">
                  <c:v>4.4971849999856204</c:v>
                </c:pt>
                <c:pt idx="226">
                  <c:v>4.5149039999814704</c:v>
                </c:pt>
                <c:pt idx="227">
                  <c:v>4.5362479999894276</c:v>
                </c:pt>
                <c:pt idx="228">
                  <c:v>4.5607280000112951</c:v>
                </c:pt>
                <c:pt idx="229">
                  <c:v>4.5755409999983385</c:v>
                </c:pt>
                <c:pt idx="230">
                  <c:v>4.6004220000468194</c:v>
                </c:pt>
                <c:pt idx="231">
                  <c:v>4.6171270000049844</c:v>
                </c:pt>
                <c:pt idx="232">
                  <c:v>4.6363140000030398</c:v>
                </c:pt>
                <c:pt idx="233">
                  <c:v>4.6604839999927208</c:v>
                </c:pt>
                <c:pt idx="234">
                  <c:v>4.6805640000384301</c:v>
                </c:pt>
                <c:pt idx="235">
                  <c:v>4.6960709999548271</c:v>
                </c:pt>
                <c:pt idx="236">
                  <c:v>4.7201290000230074</c:v>
                </c:pt>
                <c:pt idx="237">
                  <c:v>4.7367689999518916</c:v>
                </c:pt>
                <c:pt idx="238">
                  <c:v>4.7583550000563264</c:v>
                </c:pt>
                <c:pt idx="239">
                  <c:v>4.7792350000236183</c:v>
                </c:pt>
                <c:pt idx="240">
                  <c:v>4.7965029999613762</c:v>
                </c:pt>
                <c:pt idx="241">
                  <c:v>4.8187799999723211</c:v>
                </c:pt>
                <c:pt idx="242">
                  <c:v>4.8381079999962822</c:v>
                </c:pt>
                <c:pt idx="243">
                  <c:v>4.860850999946706</c:v>
                </c:pt>
                <c:pt idx="244">
                  <c:v>4.8770700000459328</c:v>
                </c:pt>
                <c:pt idx="245">
                  <c:v>4.8998679999494925</c:v>
                </c:pt>
                <c:pt idx="246">
                  <c:v>4.9182550000259653</c:v>
                </c:pt>
                <c:pt idx="247">
                  <c:v>4.9375709999585524</c:v>
                </c:pt>
                <c:pt idx="248">
                  <c:v>4.9575810000533238</c:v>
                </c:pt>
                <c:pt idx="249">
                  <c:v>4.9739599999738857</c:v>
                </c:pt>
                <c:pt idx="250">
                  <c:v>4.9985830000368878</c:v>
                </c:pt>
                <c:pt idx="251">
                  <c:v>5.020498999976553</c:v>
                </c:pt>
                <c:pt idx="252">
                  <c:v>5.0387859999900684</c:v>
                </c:pt>
                <c:pt idx="253">
                  <c:v>5.0586830000393093</c:v>
                </c:pt>
                <c:pt idx="254">
                  <c:v>5.0803170000435784</c:v>
                </c:pt>
                <c:pt idx="255">
                  <c:v>5.1003529999870807</c:v>
                </c:pt>
                <c:pt idx="256">
                  <c:v>5.1097049999516457</c:v>
                </c:pt>
                <c:pt idx="257">
                  <c:v>5.1333990000421181</c:v>
                </c:pt>
                <c:pt idx="258">
                  <c:v>5.1597980000078678</c:v>
                </c:pt>
                <c:pt idx="259">
                  <c:v>5.1796839999733493</c:v>
                </c:pt>
                <c:pt idx="260">
                  <c:v>5.1941120000556111</c:v>
                </c:pt>
                <c:pt idx="261">
                  <c:v>5.2189899999648333</c:v>
                </c:pt>
                <c:pt idx="262">
                  <c:v>5.239471000037156</c:v>
                </c:pt>
                <c:pt idx="263">
                  <c:v>5.2566489999881014</c:v>
                </c:pt>
                <c:pt idx="264">
                  <c:v>5.2799009999725968</c:v>
                </c:pt>
                <c:pt idx="265">
                  <c:v>5.2993809999898076</c:v>
                </c:pt>
                <c:pt idx="266">
                  <c:v>5.3168880000011995</c:v>
                </c:pt>
                <c:pt idx="267">
                  <c:v>5.3407260000240058</c:v>
                </c:pt>
                <c:pt idx="268">
                  <c:v>5.3601849999977276</c:v>
                </c:pt>
                <c:pt idx="269">
                  <c:v>5.3801209999946877</c:v>
                </c:pt>
                <c:pt idx="270">
                  <c:v>5.3987389999674633</c:v>
                </c:pt>
                <c:pt idx="271">
                  <c:v>5.4152930000564083</c:v>
                </c:pt>
                <c:pt idx="272">
                  <c:v>5.4407460000365973</c:v>
                </c:pt>
                <c:pt idx="273">
                  <c:v>5.4509710000129417</c:v>
                </c:pt>
                <c:pt idx="274">
                  <c:v>5.4810650000581518</c:v>
                </c:pt>
                <c:pt idx="275">
                  <c:v>5.4984560000011697</c:v>
                </c:pt>
                <c:pt idx="276">
                  <c:v>5.5163669999456033</c:v>
                </c:pt>
                <c:pt idx="277">
                  <c:v>5.5392909999936819</c:v>
                </c:pt>
                <c:pt idx="278">
                  <c:v>5.5568440000060946</c:v>
                </c:pt>
                <c:pt idx="279">
                  <c:v>5.573441999964416</c:v>
                </c:pt>
                <c:pt idx="280">
                  <c:v>5.600021000020206</c:v>
                </c:pt>
                <c:pt idx="281">
                  <c:v>5.6167040000436828</c:v>
                </c:pt>
                <c:pt idx="282">
                  <c:v>5.6382679999805987</c:v>
                </c:pt>
                <c:pt idx="283">
                  <c:v>5.6593009999487549</c:v>
                </c:pt>
                <c:pt idx="284">
                  <c:v>5.6794579999987036</c:v>
                </c:pt>
                <c:pt idx="285">
                  <c:v>5.6976209999993443</c:v>
                </c:pt>
                <c:pt idx="286">
                  <c:v>5.7127790000522509</c:v>
                </c:pt>
                <c:pt idx="287">
                  <c:v>5.7399809999624267</c:v>
                </c:pt>
                <c:pt idx="288">
                  <c:v>5.7601349999895319</c:v>
                </c:pt>
                <c:pt idx="289">
                  <c:v>5.7777220000280067</c:v>
                </c:pt>
                <c:pt idx="290">
                  <c:v>5.7992360000498593</c:v>
                </c:pt>
                <c:pt idx="291">
                  <c:v>5.8124590000370517</c:v>
                </c:pt>
                <c:pt idx="292">
                  <c:v>5.8373889999929816</c:v>
                </c:pt>
                <c:pt idx="293">
                  <c:v>5.8574700000463054</c:v>
                </c:pt>
                <c:pt idx="294">
                  <c:v>5.8795029999455437</c:v>
                </c:pt>
                <c:pt idx="295">
                  <c:v>5.8999240000266582</c:v>
                </c:pt>
                <c:pt idx="296">
                  <c:v>5.9179820000426844</c:v>
                </c:pt>
                <c:pt idx="297">
                  <c:v>5.9385479999473318</c:v>
                </c:pt>
                <c:pt idx="298">
                  <c:v>5.9598919999552891</c:v>
                </c:pt>
                <c:pt idx="299">
                  <c:v>5.9781189999775961</c:v>
                </c:pt>
                <c:pt idx="300">
                  <c:v>5.9979550000280142</c:v>
                </c:pt>
                <c:pt idx="301">
                  <c:v>6.0156369999749586</c:v>
                </c:pt>
                <c:pt idx="302">
                  <c:v>6.0387750000227243</c:v>
                </c:pt>
                <c:pt idx="303">
                  <c:v>6.0593309999676421</c:v>
                </c:pt>
                <c:pt idx="304">
                  <c:v>6.0795530000468716</c:v>
                </c:pt>
                <c:pt idx="305">
                  <c:v>6.1007570000365376</c:v>
                </c:pt>
                <c:pt idx="306">
                  <c:v>6.1151890000328422</c:v>
                </c:pt>
                <c:pt idx="307">
                  <c:v>6.1361190000316128</c:v>
                </c:pt>
                <c:pt idx="308">
                  <c:v>6.1547060000011697</c:v>
                </c:pt>
                <c:pt idx="309">
                  <c:v>6.1809420000063255</c:v>
                </c:pt>
                <c:pt idx="310">
                  <c:v>6.200453000026755</c:v>
                </c:pt>
                <c:pt idx="311">
                  <c:v>6.2197689999593422</c:v>
                </c:pt>
                <c:pt idx="312">
                  <c:v>6.2349519999697804</c:v>
                </c:pt>
                <c:pt idx="313">
                  <c:v>6.2507710000500083</c:v>
                </c:pt>
                <c:pt idx="314">
                  <c:v>6.2799880000529811</c:v>
                </c:pt>
                <c:pt idx="315">
                  <c:v>6.2969730000477284</c:v>
                </c:pt>
                <c:pt idx="316">
                  <c:v>6.3155729999998584</c:v>
                </c:pt>
                <c:pt idx="317">
                  <c:v>6.3354599999729544</c:v>
                </c:pt>
                <c:pt idx="318">
                  <c:v>6.3610340000595897</c:v>
                </c:pt>
                <c:pt idx="319">
                  <c:v>6.3804719999898225</c:v>
                </c:pt>
                <c:pt idx="320">
                  <c:v>6.4010420000413433</c:v>
                </c:pt>
                <c:pt idx="321">
                  <c:v>6.42107899999246</c:v>
                </c:pt>
                <c:pt idx="322">
                  <c:v>6.4373700000578538</c:v>
                </c:pt>
                <c:pt idx="323">
                  <c:v>6.4567970000207424</c:v>
                </c:pt>
                <c:pt idx="324">
                  <c:v>6.4771559999790043</c:v>
                </c:pt>
                <c:pt idx="325">
                  <c:v>6.4933050000108778</c:v>
                </c:pt>
                <c:pt idx="326">
                  <c:v>6.5176910000154749</c:v>
                </c:pt>
                <c:pt idx="327">
                  <c:v>6.5365839999867603</c:v>
                </c:pt>
                <c:pt idx="328">
                  <c:v>6.5573830000357702</c:v>
                </c:pt>
                <c:pt idx="329">
                  <c:v>6.5778799999970943</c:v>
                </c:pt>
                <c:pt idx="330">
                  <c:v>6.5993220000527799</c:v>
                </c:pt>
                <c:pt idx="331">
                  <c:v>6.6187879999633878</c:v>
                </c:pt>
                <c:pt idx="332">
                  <c:v>6.6401580000529066</c:v>
                </c:pt>
                <c:pt idx="333">
                  <c:v>6.6578679999802262</c:v>
                </c:pt>
                <c:pt idx="334">
                  <c:v>6.679046000004746</c:v>
                </c:pt>
                <c:pt idx="335">
                  <c:v>6.6974209999898449</c:v>
                </c:pt>
                <c:pt idx="336">
                  <c:v>6.7192130000330508</c:v>
                </c:pt>
                <c:pt idx="337">
                  <c:v>6.7390809999778867</c:v>
                </c:pt>
                <c:pt idx="338">
                  <c:v>6.7588580000447109</c:v>
                </c:pt>
                <c:pt idx="339">
                  <c:v>6.7783060000510886</c:v>
                </c:pt>
                <c:pt idx="340">
                  <c:v>6.8008909999625757</c:v>
                </c:pt>
                <c:pt idx="341">
                  <c:v>6.8132469999836758</c:v>
                </c:pt>
                <c:pt idx="342">
                  <c:v>6.8337850000243634</c:v>
                </c:pt>
                <c:pt idx="343">
                  <c:v>6.8565670000389218</c:v>
                </c:pt>
                <c:pt idx="344">
                  <c:v>6.8832979999715462</c:v>
                </c:pt>
                <c:pt idx="345">
                  <c:v>6.8969959999667481</c:v>
                </c:pt>
                <c:pt idx="346">
                  <c:v>6.9180369999958202</c:v>
                </c:pt>
                <c:pt idx="347">
                  <c:v>6.9392089999746531</c:v>
                </c:pt>
                <c:pt idx="348">
                  <c:v>6.9594470000592992</c:v>
                </c:pt>
                <c:pt idx="349">
                  <c:v>6.9790430000284687</c:v>
                </c:pt>
                <c:pt idx="350">
                  <c:v>6.9976709999609739</c:v>
                </c:pt>
                <c:pt idx="351">
                  <c:v>7.0195610000519082</c:v>
                </c:pt>
                <c:pt idx="352">
                  <c:v>7.0393919999478385</c:v>
                </c:pt>
                <c:pt idx="353">
                  <c:v>7.0502090000081807</c:v>
                </c:pt>
                <c:pt idx="354">
                  <c:v>7.0795399999478832</c:v>
                </c:pt>
                <c:pt idx="355">
                  <c:v>7.0999120000051335</c:v>
                </c:pt>
                <c:pt idx="356">
                  <c:v>7.1177560000214726</c:v>
                </c:pt>
                <c:pt idx="357">
                  <c:v>7.1405690000392497</c:v>
                </c:pt>
                <c:pt idx="358">
                  <c:v>7.1560270000481978</c:v>
                </c:pt>
                <c:pt idx="359">
                  <c:v>7.1759280000114813</c:v>
                </c:pt>
                <c:pt idx="360">
                  <c:v>7.1992160000372678</c:v>
                </c:pt>
                <c:pt idx="361">
                  <c:v>7.2153410000028089</c:v>
                </c:pt>
                <c:pt idx="362">
                  <c:v>7.2405819999985397</c:v>
                </c:pt>
                <c:pt idx="363">
                  <c:v>7.2567500000586733</c:v>
                </c:pt>
                <c:pt idx="364">
                  <c:v>7.2824239999754354</c:v>
                </c:pt>
                <c:pt idx="365">
                  <c:v>7.2965150000527501</c:v>
                </c:pt>
                <c:pt idx="366">
                  <c:v>7.3208909999812022</c:v>
                </c:pt>
                <c:pt idx="367">
                  <c:v>7.3357710000127554</c:v>
                </c:pt>
                <c:pt idx="368">
                  <c:v>7.3521279999986291</c:v>
                </c:pt>
                <c:pt idx="369">
                  <c:v>7.3783330000005662</c:v>
                </c:pt>
                <c:pt idx="370">
                  <c:v>7.396870999946259</c:v>
                </c:pt>
                <c:pt idx="371">
                  <c:v>7.4204690000042319</c:v>
                </c:pt>
                <c:pt idx="372">
                  <c:v>7.4365759999491274</c:v>
                </c:pt>
                <c:pt idx="373">
                  <c:v>7.4569469999987632</c:v>
                </c:pt>
                <c:pt idx="374">
                  <c:v>7.480995999998413</c:v>
                </c:pt>
                <c:pt idx="375">
                  <c:v>7.4981279999483377</c:v>
                </c:pt>
                <c:pt idx="376">
                  <c:v>7.5166810000082478</c:v>
                </c:pt>
                <c:pt idx="377">
                  <c:v>7.5380819999845698</c:v>
                </c:pt>
                <c:pt idx="378">
                  <c:v>7.5604440000606701</c:v>
                </c:pt>
                <c:pt idx="379">
                  <c:v>7.577424000017345</c:v>
                </c:pt>
                <c:pt idx="380">
                  <c:v>7.5974029999924824</c:v>
                </c:pt>
                <c:pt idx="381">
                  <c:v>7.618030000012368</c:v>
                </c:pt>
                <c:pt idx="382">
                  <c:v>7.6398220000555739</c:v>
                </c:pt>
                <c:pt idx="383">
                  <c:v>7.6593720000237226</c:v>
                </c:pt>
                <c:pt idx="384">
                  <c:v>7.6802479999605566</c:v>
                </c:pt>
                <c:pt idx="385">
                  <c:v>7.6985270000295714</c:v>
                </c:pt>
                <c:pt idx="386">
                  <c:v>7.7202119999565184</c:v>
                </c:pt>
                <c:pt idx="387">
                  <c:v>7.736648999969475</c:v>
                </c:pt>
                <c:pt idx="388">
                  <c:v>7.753599000046961</c:v>
                </c:pt>
                <c:pt idx="389">
                  <c:v>7.7812139999587089</c:v>
                </c:pt>
                <c:pt idx="390">
                  <c:v>7.7996030000504106</c:v>
                </c:pt>
                <c:pt idx="391">
                  <c:v>7.8198789999587461</c:v>
                </c:pt>
                <c:pt idx="392">
                  <c:v>7.8341840000357479</c:v>
                </c:pt>
                <c:pt idx="393">
                  <c:v>7.8592339999740943</c:v>
                </c:pt>
                <c:pt idx="394">
                  <c:v>7.8805690000299364</c:v>
                </c:pt>
                <c:pt idx="395">
                  <c:v>7.9004839999834076</c:v>
                </c:pt>
                <c:pt idx="396">
                  <c:v>7.919376999954693</c:v>
                </c:pt>
                <c:pt idx="397">
                  <c:v>7.9397520000347868</c:v>
                </c:pt>
                <c:pt idx="398">
                  <c:v>7.9580640000058338</c:v>
                </c:pt>
                <c:pt idx="399">
                  <c:v>7.9751369999721646</c:v>
                </c:pt>
                <c:pt idx="400">
                  <c:v>7.9994599999627098</c:v>
                </c:pt>
                <c:pt idx="401">
                  <c:v>8.0199090000241995</c:v>
                </c:pt>
                <c:pt idx="402">
                  <c:v>8.0406070000026375</c:v>
                </c:pt>
                <c:pt idx="403">
                  <c:v>8.0615299999481067</c:v>
                </c:pt>
                <c:pt idx="404">
                  <c:v>8.0777839999645948</c:v>
                </c:pt>
                <c:pt idx="405">
                  <c:v>8.098225999972783</c:v>
                </c:pt>
                <c:pt idx="406">
                  <c:v>8.1155159999616444</c:v>
                </c:pt>
                <c:pt idx="407">
                  <c:v>8.1409680000506341</c:v>
                </c:pt>
                <c:pt idx="408">
                  <c:v>8.1584980000043288</c:v>
                </c:pt>
                <c:pt idx="409">
                  <c:v>8.1808179999934509</c:v>
                </c:pt>
                <c:pt idx="410">
                  <c:v>8.1966209999518469</c:v>
                </c:pt>
                <c:pt idx="411">
                  <c:v>8.2160989999538288</c:v>
                </c:pt>
                <c:pt idx="412">
                  <c:v>8.238855000003241</c:v>
                </c:pt>
                <c:pt idx="413">
                  <c:v>8.2574859999585897</c:v>
                </c:pt>
                <c:pt idx="414">
                  <c:v>8.2775039999978617</c:v>
                </c:pt>
                <c:pt idx="415">
                  <c:v>8.2980400000233203</c:v>
                </c:pt>
                <c:pt idx="416">
                  <c:v>8.3172110000159591</c:v>
                </c:pt>
                <c:pt idx="417">
                  <c:v>8.340059999958612</c:v>
                </c:pt>
                <c:pt idx="418">
                  <c:v>8.3574500000104308</c:v>
                </c:pt>
                <c:pt idx="419">
                  <c:v>8.37621300003957</c:v>
                </c:pt>
                <c:pt idx="420">
                  <c:v>8.3990550000453368</c:v>
                </c:pt>
                <c:pt idx="421">
                  <c:v>8.4175340000074357</c:v>
                </c:pt>
                <c:pt idx="422">
                  <c:v>8.4379839999601245</c:v>
                </c:pt>
                <c:pt idx="423">
                  <c:v>8.4603679999709129</c:v>
                </c:pt>
                <c:pt idx="424">
                  <c:v>8.479719000053592</c:v>
                </c:pt>
                <c:pt idx="425">
                  <c:v>8.5004819999448955</c:v>
                </c:pt>
                <c:pt idx="426">
                  <c:v>8.5196310000028461</c:v>
                </c:pt>
                <c:pt idx="427">
                  <c:v>8.533943000016734</c:v>
                </c:pt>
                <c:pt idx="428">
                  <c:v>8.5603780000237748</c:v>
                </c:pt>
                <c:pt idx="429">
                  <c:v>8.578235000022687</c:v>
                </c:pt>
                <c:pt idx="430">
                  <c:v>8.5990890000248328</c:v>
                </c:pt>
                <c:pt idx="431">
                  <c:v>8.6184839999768883</c:v>
                </c:pt>
                <c:pt idx="432">
                  <c:v>8.63903299998492</c:v>
                </c:pt>
                <c:pt idx="433">
                  <c:v>8.6596999999601394</c:v>
                </c:pt>
                <c:pt idx="434">
                  <c:v>8.680547000025399</c:v>
                </c:pt>
                <c:pt idx="435">
                  <c:v>8.6991060000145808</c:v>
                </c:pt>
                <c:pt idx="436">
                  <c:v>8.7199509999481961</c:v>
                </c:pt>
                <c:pt idx="437">
                  <c:v>8.7393050000537187</c:v>
                </c:pt>
                <c:pt idx="438">
                  <c:v>8.7594459999818355</c:v>
                </c:pt>
                <c:pt idx="439">
                  <c:v>8.7795390000101179</c:v>
                </c:pt>
                <c:pt idx="440">
                  <c:v>8.8006270000478253</c:v>
                </c:pt>
                <c:pt idx="441">
                  <c:v>8.8213789999717847</c:v>
                </c:pt>
                <c:pt idx="442">
                  <c:v>8.8396039999788627</c:v>
                </c:pt>
                <c:pt idx="443">
                  <c:v>8.8607130000600591</c:v>
                </c:pt>
                <c:pt idx="444">
                  <c:v>8.87579600000754</c:v>
                </c:pt>
                <c:pt idx="445">
                  <c:v>8.8961089999647811</c:v>
                </c:pt>
                <c:pt idx="446">
                  <c:v>8.9201990000437945</c:v>
                </c:pt>
                <c:pt idx="447">
                  <c:v>8.9365750000579283</c:v>
                </c:pt>
                <c:pt idx="448">
                  <c:v>8.9632879999699071</c:v>
                </c:pt>
                <c:pt idx="449">
                  <c:v>8.980582999996841</c:v>
                </c:pt>
                <c:pt idx="450">
                  <c:v>9.0007060000207275</c:v>
                </c:pt>
                <c:pt idx="451">
                  <c:v>9.0176869999850169</c:v>
                </c:pt>
                <c:pt idx="452">
                  <c:v>9.0407750000013039</c:v>
                </c:pt>
                <c:pt idx="453">
                  <c:v>9.0583900000201538</c:v>
                </c:pt>
                <c:pt idx="454">
                  <c:v>9.0776060000061989</c:v>
                </c:pt>
                <c:pt idx="455">
                  <c:v>9.0970710000256076</c:v>
                </c:pt>
                <c:pt idx="456">
                  <c:v>9.1199849999975413</c:v>
                </c:pt>
                <c:pt idx="457">
                  <c:v>9.1255959999980405</c:v>
                </c:pt>
                <c:pt idx="458">
                  <c:v>9.159233000013046</c:v>
                </c:pt>
                <c:pt idx="459">
                  <c:v>9.1816790000302717</c:v>
                </c:pt>
                <c:pt idx="460">
                  <c:v>9.1966470000334084</c:v>
                </c:pt>
                <c:pt idx="461">
                  <c:v>9.2181949999649078</c:v>
                </c:pt>
                <c:pt idx="462">
                  <c:v>9.2368290000595152</c:v>
                </c:pt>
                <c:pt idx="463">
                  <c:v>9.2570800000103191</c:v>
                </c:pt>
                <c:pt idx="464">
                  <c:v>9.2808590000495315</c:v>
                </c:pt>
                <c:pt idx="465">
                  <c:v>9.2985030000563711</c:v>
                </c:pt>
                <c:pt idx="466">
                  <c:v>9.3194000000366941</c:v>
                </c:pt>
                <c:pt idx="467">
                  <c:v>9.3404840000439435</c:v>
                </c:pt>
                <c:pt idx="468">
                  <c:v>9.3573140000225976</c:v>
                </c:pt>
                <c:pt idx="469">
                  <c:v>9.3796180000063032</c:v>
                </c:pt>
                <c:pt idx="470">
                  <c:v>9.3993270000210032</c:v>
                </c:pt>
                <c:pt idx="471">
                  <c:v>9.4204100000206381</c:v>
                </c:pt>
                <c:pt idx="472">
                  <c:v>9.4395129999611527</c:v>
                </c:pt>
                <c:pt idx="473">
                  <c:v>9.4620819999836385</c:v>
                </c:pt>
                <c:pt idx="474">
                  <c:v>9.4798090000404045</c:v>
                </c:pt>
                <c:pt idx="475">
                  <c:v>9.500603000051342</c:v>
                </c:pt>
                <c:pt idx="476">
                  <c:v>9.5165890000062063</c:v>
                </c:pt>
                <c:pt idx="477">
                  <c:v>9.5385089999763295</c:v>
                </c:pt>
                <c:pt idx="478">
                  <c:v>9.5598920000484213</c:v>
                </c:pt>
                <c:pt idx="479">
                  <c:v>9.5771510000340641</c:v>
                </c:pt>
                <c:pt idx="480">
                  <c:v>9.5990870000096038</c:v>
                </c:pt>
                <c:pt idx="481">
                  <c:v>9.619107999955304</c:v>
                </c:pt>
                <c:pt idx="482">
                  <c:v>9.6445979999843985</c:v>
                </c:pt>
                <c:pt idx="483">
                  <c:v>9.6600570000009611</c:v>
                </c:pt>
                <c:pt idx="484">
                  <c:v>9.6796590000158176</c:v>
                </c:pt>
                <c:pt idx="485">
                  <c:v>9.700520999962464</c:v>
                </c:pt>
                <c:pt idx="486">
                  <c:v>9.7155359999742359</c:v>
                </c:pt>
                <c:pt idx="487">
                  <c:v>9.7402770000044256</c:v>
                </c:pt>
                <c:pt idx="488">
                  <c:v>9.7500330000184476</c:v>
                </c:pt>
                <c:pt idx="489">
                  <c:v>9.7760130000533536</c:v>
                </c:pt>
                <c:pt idx="490">
                  <c:v>9.7952270000241697</c:v>
                </c:pt>
                <c:pt idx="491">
                  <c:v>9.8152919999556616</c:v>
                </c:pt>
                <c:pt idx="492">
                  <c:v>9.8409669999964535</c:v>
                </c:pt>
                <c:pt idx="493">
                  <c:v>9.8566629999550059</c:v>
                </c:pt>
                <c:pt idx="494">
                  <c:v>9.8814009999623522</c:v>
                </c:pt>
                <c:pt idx="495">
                  <c:v>9.8957540000556037</c:v>
                </c:pt>
                <c:pt idx="496">
                  <c:v>9.9200910000363365</c:v>
                </c:pt>
                <c:pt idx="497">
                  <c:v>9.9365870000328869</c:v>
                </c:pt>
                <c:pt idx="498">
                  <c:v>9.9577740000095218</c:v>
                </c:pt>
                <c:pt idx="499">
                  <c:v>9.977292999974452</c:v>
                </c:pt>
                <c:pt idx="500">
                  <c:v>9.9994579999474809</c:v>
                </c:pt>
                <c:pt idx="501">
                  <c:v>10.01670399995055</c:v>
                </c:pt>
                <c:pt idx="502">
                  <c:v>10.039923000033014</c:v>
                </c:pt>
                <c:pt idx="503">
                  <c:v>10.060375000000931</c:v>
                </c:pt>
                <c:pt idx="504">
                  <c:v>10.077722999965772</c:v>
                </c:pt>
                <c:pt idx="505">
                  <c:v>10.097316000028513</c:v>
                </c:pt>
                <c:pt idx="506">
                  <c:v>10.119221000000834</c:v>
                </c:pt>
                <c:pt idx="507">
                  <c:v>10.137963999994099</c:v>
                </c:pt>
                <c:pt idx="508">
                  <c:v>10.157314999960363</c:v>
                </c:pt>
                <c:pt idx="509">
                  <c:v>10.174873000010848</c:v>
                </c:pt>
                <c:pt idx="510">
                  <c:v>10.199563000001945</c:v>
                </c:pt>
                <c:pt idx="511">
                  <c:v>10.219870000029914</c:v>
                </c:pt>
                <c:pt idx="512">
                  <c:v>10.239966999972239</c:v>
                </c:pt>
                <c:pt idx="513">
                  <c:v>10.259353999979794</c:v>
                </c:pt>
                <c:pt idx="514">
                  <c:v>10.278371999971569</c:v>
                </c:pt>
                <c:pt idx="515">
                  <c:v>10.298110999981873</c:v>
                </c:pt>
                <c:pt idx="516">
                  <c:v>10.313628999982029</c:v>
                </c:pt>
                <c:pt idx="517">
                  <c:v>10.339198000030592</c:v>
                </c:pt>
                <c:pt idx="518">
                  <c:v>10.358756999950856</c:v>
                </c:pt>
                <c:pt idx="519">
                  <c:v>10.378777000005357</c:v>
                </c:pt>
                <c:pt idx="520">
                  <c:v>10.390427000005729</c:v>
                </c:pt>
                <c:pt idx="521">
                  <c:v>10.420910999993794</c:v>
                </c:pt>
                <c:pt idx="522">
                  <c:v>10.439847000059672</c:v>
                </c:pt>
                <c:pt idx="523">
                  <c:v>10.459666999988258</c:v>
                </c:pt>
                <c:pt idx="524">
                  <c:v>10.476400000043213</c:v>
                </c:pt>
                <c:pt idx="525">
                  <c:v>10.498046000022441</c:v>
                </c:pt>
                <c:pt idx="526">
                  <c:v>10.51925500005018</c:v>
                </c:pt>
                <c:pt idx="527">
                  <c:v>10.534388000029139</c:v>
                </c:pt>
                <c:pt idx="528">
                  <c:v>10.559767000027932</c:v>
                </c:pt>
                <c:pt idx="529">
                  <c:v>10.579802999971434</c:v>
                </c:pt>
                <c:pt idx="530">
                  <c:v>10.599821000010706</c:v>
                </c:pt>
                <c:pt idx="531">
                  <c:v>10.620945999980904</c:v>
                </c:pt>
                <c:pt idx="532">
                  <c:v>10.636505999951623</c:v>
                </c:pt>
                <c:pt idx="533">
                  <c:v>10.660448999959044</c:v>
                </c:pt>
                <c:pt idx="534">
                  <c:v>10.680596000049263</c:v>
                </c:pt>
                <c:pt idx="535">
                  <c:v>10.695705999969505</c:v>
                </c:pt>
                <c:pt idx="536">
                  <c:v>10.716191999963485</c:v>
                </c:pt>
                <c:pt idx="537">
                  <c:v>10.737490999978036</c:v>
                </c:pt>
                <c:pt idx="538">
                  <c:v>10.760299999965355</c:v>
                </c:pt>
                <c:pt idx="539">
                  <c:v>10.775747000006959</c:v>
                </c:pt>
                <c:pt idx="540">
                  <c:v>10.796753000002354</c:v>
                </c:pt>
                <c:pt idx="541">
                  <c:v>10.817721999948844</c:v>
                </c:pt>
                <c:pt idx="542">
                  <c:v>10.839033000054769</c:v>
                </c:pt>
                <c:pt idx="543">
                  <c:v>10.856748000020161</c:v>
                </c:pt>
                <c:pt idx="544">
                  <c:v>10.875146999955177</c:v>
                </c:pt>
                <c:pt idx="545">
                  <c:v>10.898378000012599</c:v>
                </c:pt>
                <c:pt idx="546">
                  <c:v>10.913577000028454</c:v>
                </c:pt>
                <c:pt idx="547">
                  <c:v>10.938708000001498</c:v>
                </c:pt>
                <c:pt idx="548">
                  <c:v>10.957601999980398</c:v>
                </c:pt>
                <c:pt idx="549">
                  <c:v>10.977610999951139</c:v>
                </c:pt>
                <c:pt idx="550">
                  <c:v>10.997009000042453</c:v>
                </c:pt>
                <c:pt idx="551">
                  <c:v>11.019544000038877</c:v>
                </c:pt>
                <c:pt idx="552">
                  <c:v>11.039498000056483</c:v>
                </c:pt>
                <c:pt idx="553">
                  <c:v>11.06112700002268</c:v>
                </c:pt>
                <c:pt idx="554">
                  <c:v>11.079026999999769</c:v>
                </c:pt>
                <c:pt idx="555">
                  <c:v>11.099615999963135</c:v>
                </c:pt>
                <c:pt idx="556">
                  <c:v>11.117971000028774</c:v>
                </c:pt>
                <c:pt idx="557">
                  <c:v>11.1394020000007</c:v>
                </c:pt>
                <c:pt idx="558">
                  <c:v>11.159804000053555</c:v>
                </c:pt>
                <c:pt idx="559">
                  <c:v>11.178700000047684</c:v>
                </c:pt>
                <c:pt idx="560">
                  <c:v>11.198260999983177</c:v>
                </c:pt>
                <c:pt idx="561">
                  <c:v>11.218693000031635</c:v>
                </c:pt>
                <c:pt idx="562">
                  <c:v>11.240330000058748</c:v>
                </c:pt>
                <c:pt idx="563">
                  <c:v>11.259034999995492</c:v>
                </c:pt>
                <c:pt idx="564">
                  <c:v>11.27877700002864</c:v>
                </c:pt>
                <c:pt idx="565">
                  <c:v>11.300688000046648</c:v>
                </c:pt>
                <c:pt idx="566">
                  <c:v>11.319882999989204</c:v>
                </c:pt>
                <c:pt idx="567">
                  <c:v>11.339454000000842</c:v>
                </c:pt>
                <c:pt idx="568">
                  <c:v>11.35428700002376</c:v>
                </c:pt>
                <c:pt idx="569">
                  <c:v>11.378375999978743</c:v>
                </c:pt>
                <c:pt idx="570">
                  <c:v>11.396765999961644</c:v>
                </c:pt>
                <c:pt idx="571">
                  <c:v>11.419754000031389</c:v>
                </c:pt>
                <c:pt idx="572">
                  <c:v>11.439342000056058</c:v>
                </c:pt>
                <c:pt idx="573">
                  <c:v>11.456150999991223</c:v>
                </c:pt>
                <c:pt idx="574">
                  <c:v>11.479697000002488</c:v>
                </c:pt>
                <c:pt idx="575">
                  <c:v>11.50039800000377</c:v>
                </c:pt>
                <c:pt idx="576">
                  <c:v>11.515598000027239</c:v>
                </c:pt>
                <c:pt idx="577">
                  <c:v>11.540806000004523</c:v>
                </c:pt>
                <c:pt idx="578">
                  <c:v>11.556087999953888</c:v>
                </c:pt>
                <c:pt idx="579">
                  <c:v>11.577864999999292</c:v>
                </c:pt>
                <c:pt idx="580">
                  <c:v>11.601599000045098</c:v>
                </c:pt>
                <c:pt idx="581">
                  <c:v>11.616522999946028</c:v>
                </c:pt>
                <c:pt idx="582">
                  <c:v>11.640698999981396</c:v>
                </c:pt>
                <c:pt idx="583">
                  <c:v>11.661321999970824</c:v>
                </c:pt>
                <c:pt idx="584">
                  <c:v>11.676427999977022</c:v>
                </c:pt>
                <c:pt idx="585">
                  <c:v>11.697061000042595</c:v>
                </c:pt>
                <c:pt idx="586">
                  <c:v>11.718111000023782</c:v>
                </c:pt>
                <c:pt idx="587">
                  <c:v>11.736631999956444</c:v>
                </c:pt>
                <c:pt idx="588">
                  <c:v>11.756826999946497</c:v>
                </c:pt>
                <c:pt idx="589">
                  <c:v>11.778974000015296</c:v>
                </c:pt>
                <c:pt idx="590">
                  <c:v>11.797372000059113</c:v>
                </c:pt>
                <c:pt idx="591">
                  <c:v>11.81868799997028</c:v>
                </c:pt>
                <c:pt idx="592">
                  <c:v>11.838071999954991</c:v>
                </c:pt>
                <c:pt idx="593">
                  <c:v>11.857008000020869</c:v>
                </c:pt>
                <c:pt idx="594">
                  <c:v>11.877687999978662</c:v>
                </c:pt>
                <c:pt idx="595">
                  <c:v>11.897439999971539</c:v>
                </c:pt>
                <c:pt idx="596">
                  <c:v>11.916213999968022</c:v>
                </c:pt>
                <c:pt idx="597">
                  <c:v>11.937914000009187</c:v>
                </c:pt>
                <c:pt idx="598">
                  <c:v>11.959724999964237</c:v>
                </c:pt>
                <c:pt idx="599">
                  <c:v>11.974500000011176</c:v>
                </c:pt>
                <c:pt idx="600">
                  <c:v>11.99824800004717</c:v>
                </c:pt>
                <c:pt idx="601">
                  <c:v>12.020645000040531</c:v>
                </c:pt>
                <c:pt idx="602">
                  <c:v>12.043259999947622</c:v>
                </c:pt>
                <c:pt idx="603">
                  <c:v>12.05533700005617</c:v>
                </c:pt>
                <c:pt idx="604">
                  <c:v>12.07939400000032</c:v>
                </c:pt>
                <c:pt idx="605">
                  <c:v>12.098935000016354</c:v>
                </c:pt>
                <c:pt idx="606">
                  <c:v>12.119303000043146</c:v>
                </c:pt>
                <c:pt idx="607">
                  <c:v>12.139199999975972</c:v>
                </c:pt>
                <c:pt idx="608">
                  <c:v>12.1603340000147</c:v>
                </c:pt>
                <c:pt idx="609">
                  <c:v>12.174230000004172</c:v>
                </c:pt>
                <c:pt idx="610">
                  <c:v>12.198280000011437</c:v>
                </c:pt>
                <c:pt idx="611">
                  <c:v>12.207722999970429</c:v>
                </c:pt>
                <c:pt idx="612">
                  <c:v>13.22004799998831</c:v>
                </c:pt>
                <c:pt idx="613">
                  <c:v>13.24011699995026</c:v>
                </c:pt>
                <c:pt idx="614">
                  <c:v>13.257121999980882</c:v>
                </c:pt>
                <c:pt idx="615">
                  <c:v>13.275652999989688</c:v>
                </c:pt>
                <c:pt idx="616">
                  <c:v>13.298133000032976</c:v>
                </c:pt>
                <c:pt idx="617">
                  <c:v>13.319132999982685</c:v>
                </c:pt>
                <c:pt idx="618">
                  <c:v>13.335878000012599</c:v>
                </c:pt>
                <c:pt idx="619">
                  <c:v>13.357037000008859</c:v>
                </c:pt>
                <c:pt idx="620">
                  <c:v>13.376021999982186</c:v>
                </c:pt>
                <c:pt idx="621">
                  <c:v>13.397098000044934</c:v>
                </c:pt>
                <c:pt idx="622">
                  <c:v>13.418146000010893</c:v>
                </c:pt>
                <c:pt idx="623">
                  <c:v>13.43653299997095</c:v>
                </c:pt>
                <c:pt idx="624">
                  <c:v>13.453209000057541</c:v>
                </c:pt>
                <c:pt idx="625">
                  <c:v>13.476950000040233</c:v>
                </c:pt>
                <c:pt idx="626">
                  <c:v>13.500144000048749</c:v>
                </c:pt>
                <c:pt idx="627">
                  <c:v>13.519515000050887</c:v>
                </c:pt>
                <c:pt idx="628">
                  <c:v>13.538922999985516</c:v>
                </c:pt>
                <c:pt idx="629">
                  <c:v>13.558486000052653</c:v>
                </c:pt>
                <c:pt idx="630">
                  <c:v>13.575662999995984</c:v>
                </c:pt>
                <c:pt idx="631">
                  <c:v>13.598042999976315</c:v>
                </c:pt>
                <c:pt idx="632">
                  <c:v>13.618756999960169</c:v>
                </c:pt>
                <c:pt idx="633">
                  <c:v>13.637269000057131</c:v>
                </c:pt>
                <c:pt idx="634">
                  <c:v>13.662229000008665</c:v>
                </c:pt>
                <c:pt idx="635">
                  <c:v>13.677821999997832</c:v>
                </c:pt>
                <c:pt idx="636">
                  <c:v>13.699972999980673</c:v>
                </c:pt>
                <c:pt idx="637">
                  <c:v>13.718635999946855</c:v>
                </c:pt>
                <c:pt idx="638">
                  <c:v>13.739010000019334</c:v>
                </c:pt>
                <c:pt idx="639">
                  <c:v>13.758065999951214</c:v>
                </c:pt>
                <c:pt idx="640">
                  <c:v>13.778072000015527</c:v>
                </c:pt>
                <c:pt idx="641">
                  <c:v>13.800885000033304</c:v>
                </c:pt>
                <c:pt idx="642">
                  <c:v>13.81836499995552</c:v>
                </c:pt>
                <c:pt idx="643">
                  <c:v>13.83857599995099</c:v>
                </c:pt>
                <c:pt idx="644">
                  <c:v>13.860917999991216</c:v>
                </c:pt>
                <c:pt idx="645">
                  <c:v>13.882851999951527</c:v>
                </c:pt>
                <c:pt idx="646">
                  <c:v>13.893901000032201</c:v>
                </c:pt>
                <c:pt idx="647">
                  <c:v>13.919747999985702</c:v>
                </c:pt>
                <c:pt idx="648">
                  <c:v>13.941151999984868</c:v>
                </c:pt>
                <c:pt idx="649">
                  <c:v>13.960019999998622</c:v>
                </c:pt>
                <c:pt idx="650">
                  <c:v>13.979615999967791</c:v>
                </c:pt>
                <c:pt idx="651">
                  <c:v>13.996159999980591</c:v>
                </c:pt>
                <c:pt idx="652">
                  <c:v>14.014455999946222</c:v>
                </c:pt>
                <c:pt idx="653">
                  <c:v>14.034763999981806</c:v>
                </c:pt>
                <c:pt idx="654">
                  <c:v>14.059989999979734</c:v>
                </c:pt>
                <c:pt idx="655">
                  <c:v>14.080242000054568</c:v>
                </c:pt>
                <c:pt idx="656">
                  <c:v>14.096809000009671</c:v>
                </c:pt>
                <c:pt idx="657">
                  <c:v>14.115546999964863</c:v>
                </c:pt>
                <c:pt idx="658">
                  <c:v>14.138761000009254</c:v>
                </c:pt>
                <c:pt idx="659">
                  <c:v>14.159331000060774</c:v>
                </c:pt>
                <c:pt idx="660">
                  <c:v>14.179967000032775</c:v>
                </c:pt>
                <c:pt idx="661">
                  <c:v>14.198669999954291</c:v>
                </c:pt>
                <c:pt idx="662">
                  <c:v>14.216108000022359</c:v>
                </c:pt>
                <c:pt idx="663">
                  <c:v>14.237989000044763</c:v>
                </c:pt>
                <c:pt idx="664">
                  <c:v>14.258068999974057</c:v>
                </c:pt>
                <c:pt idx="665">
                  <c:v>14.261306999949738</c:v>
                </c:pt>
                <c:pt idx="666">
                  <c:v>14.288960000034422</c:v>
                </c:pt>
                <c:pt idx="667">
                  <c:v>14.316625999985263</c:v>
                </c:pt>
                <c:pt idx="668">
                  <c:v>14.336644000024535</c:v>
                </c:pt>
                <c:pt idx="669">
                  <c:v>14.358586000045761</c:v>
                </c:pt>
                <c:pt idx="670">
                  <c:v>14.374229999957606</c:v>
                </c:pt>
                <c:pt idx="671">
                  <c:v>14.398834999999963</c:v>
                </c:pt>
                <c:pt idx="672">
                  <c:v>14.418438000022434</c:v>
                </c:pt>
                <c:pt idx="673">
                  <c:v>14.442501000012271</c:v>
                </c:pt>
                <c:pt idx="674">
                  <c:v>14.457906999974512</c:v>
                </c:pt>
                <c:pt idx="675">
                  <c:v>14.479560000007041</c:v>
                </c:pt>
                <c:pt idx="676">
                  <c:v>14.497545000049286</c:v>
                </c:pt>
                <c:pt idx="677">
                  <c:v>14.517507000011392</c:v>
                </c:pt>
                <c:pt idx="678">
                  <c:v>14.537884999997914</c:v>
                </c:pt>
                <c:pt idx="679">
                  <c:v>14.558447999996133</c:v>
                </c:pt>
                <c:pt idx="680">
                  <c:v>14.578062999993563</c:v>
                </c:pt>
                <c:pt idx="681">
                  <c:v>14.599275000044145</c:v>
                </c:pt>
                <c:pt idx="682">
                  <c:v>14.615068000042811</c:v>
                </c:pt>
                <c:pt idx="683">
                  <c:v>14.638410000014119</c:v>
                </c:pt>
                <c:pt idx="684">
                  <c:v>14.658902000053786</c:v>
                </c:pt>
                <c:pt idx="685">
                  <c:v>14.678826999966986</c:v>
                </c:pt>
                <c:pt idx="686">
                  <c:v>14.700656999950297</c:v>
                </c:pt>
                <c:pt idx="687">
                  <c:v>14.721520000020973</c:v>
                </c:pt>
                <c:pt idx="688">
                  <c:v>14.738786000059918</c:v>
                </c:pt>
                <c:pt idx="689">
                  <c:v>14.760519000003114</c:v>
                </c:pt>
                <c:pt idx="690">
                  <c:v>14.78124000004027</c:v>
                </c:pt>
                <c:pt idx="691">
                  <c:v>14.799402000033297</c:v>
                </c:pt>
                <c:pt idx="692">
                  <c:v>14.820554999983869</c:v>
                </c:pt>
                <c:pt idx="693">
                  <c:v>14.8263909999514</c:v>
                </c:pt>
                <c:pt idx="694">
                  <c:v>14.858939000056125</c:v>
                </c:pt>
                <c:pt idx="695">
                  <c:v>14.879405000014231</c:v>
                </c:pt>
                <c:pt idx="696">
                  <c:v>14.900785999954678</c:v>
                </c:pt>
                <c:pt idx="697">
                  <c:v>14.916397999972105</c:v>
                </c:pt>
                <c:pt idx="698">
                  <c:v>14.934911999967881</c:v>
                </c:pt>
                <c:pt idx="699">
                  <c:v>14.946536000003107</c:v>
                </c:pt>
                <c:pt idx="700">
                  <c:v>14.977782999980263</c:v>
                </c:pt>
                <c:pt idx="701">
                  <c:v>14.997696000034921</c:v>
                </c:pt>
                <c:pt idx="702">
                  <c:v>15.01763400004711</c:v>
                </c:pt>
                <c:pt idx="703">
                  <c:v>15.040232000057586</c:v>
                </c:pt>
                <c:pt idx="704">
                  <c:v>15.055918999947608</c:v>
                </c:pt>
                <c:pt idx="705">
                  <c:v>15.078855999978259</c:v>
                </c:pt>
                <c:pt idx="706">
                  <c:v>15.096017000032589</c:v>
                </c:pt>
                <c:pt idx="707">
                  <c:v>15.112391000031494</c:v>
                </c:pt>
                <c:pt idx="708">
                  <c:v>15.137778999982402</c:v>
                </c:pt>
                <c:pt idx="709">
                  <c:v>15.148583000060171</c:v>
                </c:pt>
                <c:pt idx="710">
                  <c:v>15.1738090000581</c:v>
                </c:pt>
                <c:pt idx="711">
                  <c:v>15.200148000032641</c:v>
                </c:pt>
                <c:pt idx="712">
                  <c:v>15.205819000024348</c:v>
                </c:pt>
                <c:pt idx="713">
                  <c:v>15.236586999963038</c:v>
                </c:pt>
                <c:pt idx="714">
                  <c:v>15.252348999958485</c:v>
                </c:pt>
                <c:pt idx="715">
                  <c:v>15.277441999991424</c:v>
                </c:pt>
                <c:pt idx="716">
                  <c:v>15.298822000040673</c:v>
                </c:pt>
                <c:pt idx="717">
                  <c:v>15.318197999964468</c:v>
                </c:pt>
                <c:pt idx="718">
                  <c:v>15.339789999998175</c:v>
                </c:pt>
                <c:pt idx="719">
                  <c:v>15.357323999982327</c:v>
                </c:pt>
                <c:pt idx="720">
                  <c:v>15.378313999972306</c:v>
                </c:pt>
                <c:pt idx="721">
                  <c:v>15.400353000033647</c:v>
                </c:pt>
                <c:pt idx="722">
                  <c:v>15.417888000025414</c:v>
                </c:pt>
                <c:pt idx="723">
                  <c:v>15.437705000047572</c:v>
                </c:pt>
                <c:pt idx="724">
                  <c:v>15.458893000031821</c:v>
                </c:pt>
                <c:pt idx="725">
                  <c:v>15.474484000005759</c:v>
                </c:pt>
                <c:pt idx="726">
                  <c:v>15.501121000037529</c:v>
                </c:pt>
                <c:pt idx="727">
                  <c:v>15.520025999983773</c:v>
                </c:pt>
                <c:pt idx="728">
                  <c:v>15.535516000003554</c:v>
                </c:pt>
                <c:pt idx="729">
                  <c:v>15.55438900005538</c:v>
                </c:pt>
                <c:pt idx="730">
                  <c:v>15.580456999945454</c:v>
                </c:pt>
                <c:pt idx="731">
                  <c:v>15.599491000059061</c:v>
                </c:pt>
                <c:pt idx="732">
                  <c:v>15.616198000032455</c:v>
                </c:pt>
                <c:pt idx="733">
                  <c:v>15.639761000056751</c:v>
                </c:pt>
                <c:pt idx="734">
                  <c:v>15.659464000025764</c:v>
                </c:pt>
                <c:pt idx="735">
                  <c:v>15.679271999979392</c:v>
                </c:pt>
                <c:pt idx="736">
                  <c:v>15.701322000008076</c:v>
                </c:pt>
                <c:pt idx="737">
                  <c:v>15.720014999969862</c:v>
                </c:pt>
                <c:pt idx="738">
                  <c:v>15.740377999958582</c:v>
                </c:pt>
                <c:pt idx="739">
                  <c:v>15.754864000016823</c:v>
                </c:pt>
                <c:pt idx="740">
                  <c:v>15.780358999967575</c:v>
                </c:pt>
                <c:pt idx="741">
                  <c:v>15.799850999959745</c:v>
                </c:pt>
                <c:pt idx="742">
                  <c:v>15.814977000001818</c:v>
                </c:pt>
                <c:pt idx="743">
                  <c:v>15.838019000017084</c:v>
                </c:pt>
                <c:pt idx="744">
                  <c:v>15.85659800004214</c:v>
                </c:pt>
                <c:pt idx="745">
                  <c:v>15.880145999952219</c:v>
                </c:pt>
                <c:pt idx="746">
                  <c:v>15.900799000053667</c:v>
                </c:pt>
                <c:pt idx="747">
                  <c:v>15.915092000039294</c:v>
                </c:pt>
                <c:pt idx="748">
                  <c:v>15.942188999964856</c:v>
                </c:pt>
                <c:pt idx="749">
                  <c:v>15.957364000030793</c:v>
                </c:pt>
                <c:pt idx="750">
                  <c:v>15.976502000004984</c:v>
                </c:pt>
                <c:pt idx="751">
                  <c:v>15.992379999952391</c:v>
                </c:pt>
                <c:pt idx="752">
                  <c:v>16.019227999961004</c:v>
                </c:pt>
                <c:pt idx="753">
                  <c:v>16.036949999979697</c:v>
                </c:pt>
                <c:pt idx="754">
                  <c:v>16.056478000013158</c:v>
                </c:pt>
                <c:pt idx="755">
                  <c:v>16.076236000051722</c:v>
                </c:pt>
                <c:pt idx="756">
                  <c:v>16.099424000014551</c:v>
                </c:pt>
                <c:pt idx="757">
                  <c:v>16.117109999991953</c:v>
                </c:pt>
                <c:pt idx="758">
                  <c:v>16.137319999979809</c:v>
                </c:pt>
                <c:pt idx="759">
                  <c:v>16.156318000052124</c:v>
                </c:pt>
                <c:pt idx="760">
                  <c:v>16.177040999988094</c:v>
                </c:pt>
                <c:pt idx="761">
                  <c:v>16.197133000008762</c:v>
                </c:pt>
                <c:pt idx="762">
                  <c:v>16.204983999952674</c:v>
                </c:pt>
                <c:pt idx="763">
                  <c:v>16.256551000056788</c:v>
                </c:pt>
                <c:pt idx="764">
                  <c:v>16.278186999959871</c:v>
                </c:pt>
                <c:pt idx="765">
                  <c:v>16.297906000050716</c:v>
                </c:pt>
                <c:pt idx="766">
                  <c:v>16.312999999965541</c:v>
                </c:pt>
                <c:pt idx="767">
                  <c:v>16.338151999982074</c:v>
                </c:pt>
                <c:pt idx="768">
                  <c:v>16.359898000024259</c:v>
                </c:pt>
                <c:pt idx="769">
                  <c:v>16.380971999955364</c:v>
                </c:pt>
                <c:pt idx="770">
                  <c:v>16.399197999970056</c:v>
                </c:pt>
                <c:pt idx="771">
                  <c:v>16.413465999998152</c:v>
                </c:pt>
                <c:pt idx="772">
                  <c:v>16.437286000000313</c:v>
                </c:pt>
                <c:pt idx="773">
                  <c:v>16.448547999956645</c:v>
                </c:pt>
                <c:pt idx="774">
                  <c:v>16.480741000035778</c:v>
                </c:pt>
                <c:pt idx="775">
                  <c:v>16.499774000025354</c:v>
                </c:pt>
                <c:pt idx="776">
                  <c:v>16.520905000041239</c:v>
                </c:pt>
                <c:pt idx="777">
                  <c:v>16.534540000022389</c:v>
                </c:pt>
                <c:pt idx="778">
                  <c:v>16.559224999975413</c:v>
                </c:pt>
                <c:pt idx="779">
                  <c:v>16.579764000023715</c:v>
                </c:pt>
                <c:pt idx="780">
                  <c:v>16.599221999989823</c:v>
                </c:pt>
                <c:pt idx="781">
                  <c:v>16.619829999981448</c:v>
                </c:pt>
                <c:pt idx="782">
                  <c:v>16.637060999986716</c:v>
                </c:pt>
                <c:pt idx="783">
                  <c:v>16.655086999991909</c:v>
                </c:pt>
                <c:pt idx="784">
                  <c:v>16.683544000028633</c:v>
                </c:pt>
                <c:pt idx="785">
                  <c:v>16.700412999955006</c:v>
                </c:pt>
                <c:pt idx="786">
                  <c:v>16.720657999976538</c:v>
                </c:pt>
                <c:pt idx="787">
                  <c:v>16.738455999991857</c:v>
                </c:pt>
                <c:pt idx="788">
                  <c:v>16.760067000053823</c:v>
                </c:pt>
                <c:pt idx="789">
                  <c:v>16.778659999952652</c:v>
                </c:pt>
                <c:pt idx="790">
                  <c:v>16.797326000058092</c:v>
                </c:pt>
                <c:pt idx="791">
                  <c:v>16.820349000045098</c:v>
                </c:pt>
                <c:pt idx="792">
                  <c:v>16.834425000008196</c:v>
                </c:pt>
                <c:pt idx="793">
                  <c:v>16.851124000037089</c:v>
                </c:pt>
                <c:pt idx="794">
                  <c:v>16.870889000012539</c:v>
                </c:pt>
                <c:pt idx="795">
                  <c:v>16.893969999975525</c:v>
                </c:pt>
                <c:pt idx="796">
                  <c:v>16.91853899997659</c:v>
                </c:pt>
                <c:pt idx="797">
                  <c:v>16.940676999976858</c:v>
                </c:pt>
                <c:pt idx="798">
                  <c:v>16.960233999998309</c:v>
                </c:pt>
                <c:pt idx="799">
                  <c:v>16.970233000000007</c:v>
                </c:pt>
                <c:pt idx="800">
                  <c:v>17.000850999960676</c:v>
                </c:pt>
                <c:pt idx="801">
                  <c:v>17.017356000025757</c:v>
                </c:pt>
                <c:pt idx="802">
                  <c:v>17.040408000000753</c:v>
                </c:pt>
                <c:pt idx="803">
                  <c:v>17.052445000037551</c:v>
                </c:pt>
                <c:pt idx="804">
                  <c:v>17.07756700005848</c:v>
                </c:pt>
                <c:pt idx="805">
                  <c:v>17.097797999973409</c:v>
                </c:pt>
                <c:pt idx="806">
                  <c:v>17.119386999984272</c:v>
                </c:pt>
                <c:pt idx="807">
                  <c:v>17.134045999962837</c:v>
                </c:pt>
                <c:pt idx="808">
                  <c:v>17.15879799996037</c:v>
                </c:pt>
                <c:pt idx="809">
                  <c:v>17.178751999977976</c:v>
                </c:pt>
                <c:pt idx="810">
                  <c:v>17.19907900004182</c:v>
                </c:pt>
                <c:pt idx="811">
                  <c:v>17.220295000006445</c:v>
                </c:pt>
                <c:pt idx="812">
                  <c:v>17.237459999974817</c:v>
                </c:pt>
                <c:pt idx="813">
                  <c:v>17.255583000020124</c:v>
                </c:pt>
                <c:pt idx="814">
                  <c:v>17.278372999979183</c:v>
                </c:pt>
                <c:pt idx="815">
                  <c:v>17.297448000055738</c:v>
                </c:pt>
                <c:pt idx="816">
                  <c:v>17.319045000011101</c:v>
                </c:pt>
                <c:pt idx="817">
                  <c:v>17.340929000056349</c:v>
                </c:pt>
                <c:pt idx="818">
                  <c:v>17.36108000006061</c:v>
                </c:pt>
                <c:pt idx="819">
                  <c:v>17.366758999996819</c:v>
                </c:pt>
                <c:pt idx="820">
                  <c:v>17.399179000058211</c:v>
                </c:pt>
                <c:pt idx="821">
                  <c:v>17.418662999989465</c:v>
                </c:pt>
                <c:pt idx="822">
                  <c:v>17.434948000009172</c:v>
                </c:pt>
                <c:pt idx="823">
                  <c:v>17.450983999995515</c:v>
                </c:pt>
                <c:pt idx="824">
                  <c:v>17.475072999950498</c:v>
                </c:pt>
                <c:pt idx="825">
                  <c:v>17.501255000010133</c:v>
                </c:pt>
                <c:pt idx="826">
                  <c:v>17.519790000049397</c:v>
                </c:pt>
                <c:pt idx="827">
                  <c:v>17.54086800001096</c:v>
                </c:pt>
                <c:pt idx="828">
                  <c:v>17.580898000043817</c:v>
                </c:pt>
                <c:pt idx="829">
                  <c:v>17.600923000019975</c:v>
                </c:pt>
                <c:pt idx="830">
                  <c:v>17.605683999950998</c:v>
                </c:pt>
                <c:pt idx="831">
                  <c:v>17.641462999978103</c:v>
                </c:pt>
                <c:pt idx="832">
                  <c:v>17.655726999975741</c:v>
                </c:pt>
                <c:pt idx="833">
                  <c:v>17.682215000037104</c:v>
                </c:pt>
                <c:pt idx="834">
                  <c:v>17.692640000022948</c:v>
                </c:pt>
                <c:pt idx="835">
                  <c:v>17.718819999950938</c:v>
                </c:pt>
                <c:pt idx="836">
                  <c:v>17.722640000050887</c:v>
                </c:pt>
                <c:pt idx="837">
                  <c:v>17.760428000008687</c:v>
                </c:pt>
                <c:pt idx="838">
                  <c:v>17.776737999985926</c:v>
                </c:pt>
                <c:pt idx="839">
                  <c:v>17.796960999956354</c:v>
                </c:pt>
                <c:pt idx="840">
                  <c:v>17.817629000055604</c:v>
                </c:pt>
                <c:pt idx="841">
                  <c:v>17.830355999991298</c:v>
                </c:pt>
                <c:pt idx="842">
                  <c:v>17.859133000019938</c:v>
                </c:pt>
                <c:pt idx="843">
                  <c:v>17.863081000046805</c:v>
                </c:pt>
                <c:pt idx="844">
                  <c:v>17.895771999959834</c:v>
                </c:pt>
                <c:pt idx="845">
                  <c:v>17.918359000002965</c:v>
                </c:pt>
                <c:pt idx="846">
                  <c:v>17.930678999982774</c:v>
                </c:pt>
                <c:pt idx="847">
                  <c:v>17.974845999968238</c:v>
                </c:pt>
                <c:pt idx="848">
                  <c:v>18.035986999981105</c:v>
                </c:pt>
                <c:pt idx="849">
                  <c:v>18.048733999952674</c:v>
                </c:pt>
                <c:pt idx="850">
                  <c:v>18.189189999946393</c:v>
                </c:pt>
                <c:pt idx="851">
                  <c:v>18.248314999975264</c:v>
                </c:pt>
                <c:pt idx="852">
                  <c:v>18.273756999988109</c:v>
                </c:pt>
                <c:pt idx="853">
                  <c:v>18.290812000050209</c:v>
                </c:pt>
                <c:pt idx="854">
                  <c:v>18.319213000009768</c:v>
                </c:pt>
                <c:pt idx="855">
                  <c:v>18.325282000005245</c:v>
                </c:pt>
                <c:pt idx="856">
                  <c:v>18.399959999951534</c:v>
                </c:pt>
                <c:pt idx="857">
                  <c:v>18.460544000030495</c:v>
                </c:pt>
                <c:pt idx="858">
                  <c:v>18.468537000007927</c:v>
                </c:pt>
                <c:pt idx="859">
                  <c:v>18.512057999963872</c:v>
                </c:pt>
                <c:pt idx="860">
                  <c:v>18.537618999951519</c:v>
                </c:pt>
                <c:pt idx="861">
                  <c:v>18.573934999993071</c:v>
                </c:pt>
                <c:pt idx="862">
                  <c:v>18.595721999998204</c:v>
                </c:pt>
                <c:pt idx="863">
                  <c:v>18.620116999954917</c:v>
                </c:pt>
                <c:pt idx="864">
                  <c:v>18.639640999957919</c:v>
                </c:pt>
                <c:pt idx="865">
                  <c:v>18.656548999948427</c:v>
                </c:pt>
                <c:pt idx="866">
                  <c:v>18.717066999990493</c:v>
                </c:pt>
                <c:pt idx="867">
                  <c:v>18.721483999979682</c:v>
                </c:pt>
                <c:pt idx="868">
                  <c:v>18.799987999955192</c:v>
                </c:pt>
                <c:pt idx="869">
                  <c:v>18.817612000042573</c:v>
                </c:pt>
                <c:pt idx="870">
                  <c:v>18.83824499999173</c:v>
                </c:pt>
                <c:pt idx="871">
                  <c:v>18.858725000056438</c:v>
                </c:pt>
                <c:pt idx="872">
                  <c:v>18.869736999971792</c:v>
                </c:pt>
                <c:pt idx="873">
                  <c:v>18.898768999963067</c:v>
                </c:pt>
                <c:pt idx="874">
                  <c:v>18.939523000037298</c:v>
                </c:pt>
                <c:pt idx="875">
                  <c:v>18.955955000012182</c:v>
                </c:pt>
                <c:pt idx="876">
                  <c:v>18.97767599998042</c:v>
                </c:pt>
                <c:pt idx="877">
                  <c:v>18.989283000002615</c:v>
                </c:pt>
                <c:pt idx="878">
                  <c:v>19.004171999986283</c:v>
                </c:pt>
                <c:pt idx="879">
                  <c:v>19.060641000047326</c:v>
                </c:pt>
                <c:pt idx="880">
                  <c:v>19.078301000059582</c:v>
                </c:pt>
                <c:pt idx="881">
                  <c:v>19.138205999974161</c:v>
                </c:pt>
                <c:pt idx="882">
                  <c:v>19.146143999998458</c:v>
                </c:pt>
                <c:pt idx="883">
                  <c:v>19.198949999990873</c:v>
                </c:pt>
                <c:pt idx="884">
                  <c:v>19.215732999960892</c:v>
                </c:pt>
                <c:pt idx="885">
                  <c:v>19.280423999996856</c:v>
                </c:pt>
                <c:pt idx="886">
                  <c:v>19.285075000021607</c:v>
                </c:pt>
                <c:pt idx="887">
                  <c:v>19.338271999964491</c:v>
                </c:pt>
                <c:pt idx="888">
                  <c:v>19.341726999962702</c:v>
                </c:pt>
                <c:pt idx="889">
                  <c:v>19.426723000011407</c:v>
                </c:pt>
                <c:pt idx="890">
                  <c:v>19.477086000028066</c:v>
                </c:pt>
                <c:pt idx="891">
                  <c:v>19.484514000010677</c:v>
                </c:pt>
                <c:pt idx="892">
                  <c:v>19.54977499996312</c:v>
                </c:pt>
                <c:pt idx="893">
                  <c:v>19.622833000030369</c:v>
                </c:pt>
                <c:pt idx="894">
                  <c:v>19.698226999957114</c:v>
                </c:pt>
                <c:pt idx="895">
                  <c:v>19.758548000012524</c:v>
                </c:pt>
                <c:pt idx="896">
                  <c:v>19.764374000020325</c:v>
                </c:pt>
                <c:pt idx="897">
                  <c:v>19.894479000009596</c:v>
                </c:pt>
                <c:pt idx="898">
                  <c:v>19.906099000014365</c:v>
                </c:pt>
                <c:pt idx="899">
                  <c:v>19.953943999949843</c:v>
                </c:pt>
                <c:pt idx="900">
                  <c:v>19.974267999990843</c:v>
                </c:pt>
                <c:pt idx="901">
                  <c:v>20.033270000014454</c:v>
                </c:pt>
                <c:pt idx="902">
                  <c:v>20.044191000051796</c:v>
                </c:pt>
                <c:pt idx="903">
                  <c:v>20.112563999951817</c:v>
                </c:pt>
                <c:pt idx="904">
                  <c:v>20.240775999962352</c:v>
                </c:pt>
                <c:pt idx="905">
                  <c:v>20.248760999995284</c:v>
                </c:pt>
                <c:pt idx="906">
                  <c:v>20.312653000000864</c:v>
                </c:pt>
                <c:pt idx="907">
                  <c:v>20.376558999996632</c:v>
                </c:pt>
                <c:pt idx="908">
                  <c:v>20.389612999977544</c:v>
                </c:pt>
                <c:pt idx="909">
                  <c:v>20.426218000007793</c:v>
                </c:pt>
                <c:pt idx="910">
                  <c:v>20.455977999954484</c:v>
                </c:pt>
                <c:pt idx="911">
                  <c:v>20.477411000058055</c:v>
                </c:pt>
                <c:pt idx="912">
                  <c:v>20.487330000032671</c:v>
                </c:pt>
                <c:pt idx="913">
                  <c:v>20.540605999995023</c:v>
                </c:pt>
                <c:pt idx="914">
                  <c:v>20.557864999980666</c:v>
                </c:pt>
                <c:pt idx="915">
                  <c:v>20.579106000019237</c:v>
                </c:pt>
                <c:pt idx="916">
                  <c:v>20.581728999968618</c:v>
                </c:pt>
                <c:pt idx="917">
                  <c:v>20.638386999955401</c:v>
                </c:pt>
                <c:pt idx="918">
                  <c:v>20.650130999973044</c:v>
                </c:pt>
                <c:pt idx="919">
                  <c:v>20.720130000030622</c:v>
                </c:pt>
                <c:pt idx="920">
                  <c:v>20.778270000009798</c:v>
                </c:pt>
                <c:pt idx="921">
                  <c:v>20.785678999964148</c:v>
                </c:pt>
                <c:pt idx="922">
                  <c:v>20.858347999979742</c:v>
                </c:pt>
                <c:pt idx="923">
                  <c:v>20.92739900003653</c:v>
                </c:pt>
                <c:pt idx="924">
                  <c:v>20.9918319999706</c:v>
                </c:pt>
                <c:pt idx="925">
                  <c:v>21.057593000004999</c:v>
                </c:pt>
                <c:pt idx="926">
                  <c:v>21.061274999985471</c:v>
                </c:pt>
                <c:pt idx="927">
                  <c:v>21.135755999945104</c:v>
                </c:pt>
                <c:pt idx="928">
                  <c:v>21.264138999977149</c:v>
                </c:pt>
                <c:pt idx="929">
                  <c:v>21.345024000038393</c:v>
                </c:pt>
                <c:pt idx="930">
                  <c:v>21.539846000028774</c:v>
                </c:pt>
                <c:pt idx="931">
                  <c:v>21.669944999972358</c:v>
                </c:pt>
                <c:pt idx="932">
                  <c:v>21.688155999989249</c:v>
                </c:pt>
                <c:pt idx="933">
                  <c:v>21.797623999998905</c:v>
                </c:pt>
                <c:pt idx="934">
                  <c:v>21.819071999983862</c:v>
                </c:pt>
                <c:pt idx="935">
                  <c:v>21.837855000048876</c:v>
                </c:pt>
                <c:pt idx="936">
                  <c:v>21.856757999979891</c:v>
                </c:pt>
                <c:pt idx="937">
                  <c:v>21.877560000051744</c:v>
                </c:pt>
                <c:pt idx="938">
                  <c:v>21.901154999970458</c:v>
                </c:pt>
                <c:pt idx="939">
                  <c:v>21.919161999947391</c:v>
                </c:pt>
                <c:pt idx="940">
                  <c:v>21.977858999976888</c:v>
                </c:pt>
                <c:pt idx="941">
                  <c:v>21.997864000033587</c:v>
                </c:pt>
                <c:pt idx="942">
                  <c:v>22.021810999955051</c:v>
                </c:pt>
                <c:pt idx="943">
                  <c:v>22.084292000043206</c:v>
                </c:pt>
                <c:pt idx="944">
                  <c:v>22.137717999983579</c:v>
                </c:pt>
                <c:pt idx="945">
                  <c:v>22.207644999958575</c:v>
                </c:pt>
                <c:pt idx="946">
                  <c:v>22.228203000035137</c:v>
                </c:pt>
                <c:pt idx="947">
                  <c:v>22.565714000025764</c:v>
                </c:pt>
                <c:pt idx="948">
                  <c:v>22.620762999984436</c:v>
                </c:pt>
                <c:pt idx="949">
                  <c:v>22.64454799995292</c:v>
                </c:pt>
                <c:pt idx="950">
                  <c:v>22.762974999961443</c:v>
                </c:pt>
                <c:pt idx="951">
                  <c:v>22.805012000026181</c:v>
                </c:pt>
                <c:pt idx="952">
                  <c:v>22.833064000005834</c:v>
                </c:pt>
                <c:pt idx="953">
                  <c:v>22.879277999978513</c:v>
                </c:pt>
                <c:pt idx="954">
                  <c:v>22.909979999996722</c:v>
                </c:pt>
                <c:pt idx="955">
                  <c:v>22.927427000016905</c:v>
                </c:pt>
                <c:pt idx="956">
                  <c:v>22.946603000047617</c:v>
                </c:pt>
                <c:pt idx="957">
                  <c:v>22.969708999968134</c:v>
                </c:pt>
                <c:pt idx="958">
                  <c:v>23.017825999995694</c:v>
                </c:pt>
                <c:pt idx="959">
                  <c:v>23.038371999980882</c:v>
                </c:pt>
                <c:pt idx="960">
                  <c:v>23.05620800005272</c:v>
                </c:pt>
                <c:pt idx="961">
                  <c:v>23.085990000050515</c:v>
                </c:pt>
                <c:pt idx="962">
                  <c:v>23.107086000032723</c:v>
                </c:pt>
                <c:pt idx="963">
                  <c:v>23.1420559999533</c:v>
                </c:pt>
                <c:pt idx="964">
                  <c:v>23.150542999967001</c:v>
                </c:pt>
                <c:pt idx="965">
                  <c:v>23.173085000016727</c:v>
                </c:pt>
                <c:pt idx="966">
                  <c:v>23.190690999967046</c:v>
                </c:pt>
                <c:pt idx="967">
                  <c:v>23.20886699995026</c:v>
                </c:pt>
                <c:pt idx="968">
                  <c:v>23.226861999952234</c:v>
                </c:pt>
                <c:pt idx="969">
                  <c:v>23.256098999991082</c:v>
                </c:pt>
                <c:pt idx="970">
                  <c:v>23.276680000009947</c:v>
                </c:pt>
                <c:pt idx="971">
                  <c:v>23.304895999957807</c:v>
                </c:pt>
                <c:pt idx="972">
                  <c:v>23.335131000028923</c:v>
                </c:pt>
                <c:pt idx="973">
                  <c:v>23.353597000008449</c:v>
                </c:pt>
                <c:pt idx="974">
                  <c:v>23.372410999960266</c:v>
                </c:pt>
                <c:pt idx="975">
                  <c:v>23.390097999945283</c:v>
                </c:pt>
                <c:pt idx="976">
                  <c:v>23.413437000010163</c:v>
                </c:pt>
                <c:pt idx="977">
                  <c:v>23.439482999965549</c:v>
                </c:pt>
                <c:pt idx="978">
                  <c:v>23.461100999964401</c:v>
                </c:pt>
                <c:pt idx="979">
                  <c:v>23.477679000003263</c:v>
                </c:pt>
                <c:pt idx="980">
                  <c:v>23.494784999988042</c:v>
                </c:pt>
                <c:pt idx="981">
                  <c:v>23.514047999982722</c:v>
                </c:pt>
                <c:pt idx="982">
                  <c:v>23.524028999963775</c:v>
                </c:pt>
                <c:pt idx="983">
                  <c:v>23.558399999979883</c:v>
                </c:pt>
                <c:pt idx="984">
                  <c:v>23.571070999954827</c:v>
                </c:pt>
                <c:pt idx="985">
                  <c:v>23.598748999997042</c:v>
                </c:pt>
                <c:pt idx="986">
                  <c:v>23.621198000037111</c:v>
                </c:pt>
                <c:pt idx="987">
                  <c:v>23.639794999966398</c:v>
                </c:pt>
                <c:pt idx="988">
                  <c:v>23.655273000011221</c:v>
                </c:pt>
                <c:pt idx="989">
                  <c:v>23.676652000052854</c:v>
                </c:pt>
                <c:pt idx="990">
                  <c:v>23.697388999979012</c:v>
                </c:pt>
                <c:pt idx="991">
                  <c:v>23.719962000031956</c:v>
                </c:pt>
                <c:pt idx="992">
                  <c:v>23.74033399997279</c:v>
                </c:pt>
                <c:pt idx="993">
                  <c:v>23.760005000047386</c:v>
                </c:pt>
                <c:pt idx="994">
                  <c:v>23.781294999993406</c:v>
                </c:pt>
                <c:pt idx="995">
                  <c:v>23.796928999945521</c:v>
                </c:pt>
                <c:pt idx="996">
                  <c:v>23.8185260000173</c:v>
                </c:pt>
                <c:pt idx="997">
                  <c:v>23.837350000045262</c:v>
                </c:pt>
                <c:pt idx="998">
                  <c:v>23.859599999967031</c:v>
                </c:pt>
                <c:pt idx="999">
                  <c:v>23.873235999955796</c:v>
                </c:pt>
                <c:pt idx="1000">
                  <c:v>23.898435999988578</c:v>
                </c:pt>
                <c:pt idx="1001">
                  <c:v>23.919511000043713</c:v>
                </c:pt>
                <c:pt idx="1002">
                  <c:v>23.939341000048444</c:v>
                </c:pt>
                <c:pt idx="1003">
                  <c:v>23.957135000033304</c:v>
                </c:pt>
                <c:pt idx="1004">
                  <c:v>23.97776200005319</c:v>
                </c:pt>
                <c:pt idx="1005">
                  <c:v>23.99878699996043</c:v>
                </c:pt>
                <c:pt idx="1006">
                  <c:v>24.018016000045463</c:v>
                </c:pt>
                <c:pt idx="1007">
                  <c:v>24.037609999999404</c:v>
                </c:pt>
                <c:pt idx="1008">
                  <c:v>24.053442999953404</c:v>
                </c:pt>
                <c:pt idx="1009">
                  <c:v>24.078549999976531</c:v>
                </c:pt>
                <c:pt idx="1010">
                  <c:v>24.09851499996148</c:v>
                </c:pt>
                <c:pt idx="1011">
                  <c:v>24.119320999947377</c:v>
                </c:pt>
                <c:pt idx="1012">
                  <c:v>24.128544999985024</c:v>
                </c:pt>
                <c:pt idx="1013">
                  <c:v>24.159022000036202</c:v>
                </c:pt>
                <c:pt idx="1014">
                  <c:v>24.18057399999816</c:v>
                </c:pt>
                <c:pt idx="1015">
                  <c:v>24.201141000026837</c:v>
                </c:pt>
                <c:pt idx="1016">
                  <c:v>24.220439000055194</c:v>
                </c:pt>
                <c:pt idx="1017">
                  <c:v>24.23891299997922</c:v>
                </c:pt>
                <c:pt idx="1018">
                  <c:v>24.254562000045553</c:v>
                </c:pt>
                <c:pt idx="1019">
                  <c:v>24.279747999971732</c:v>
                </c:pt>
                <c:pt idx="1020">
                  <c:v>24.299044999992475</c:v>
                </c:pt>
                <c:pt idx="1021">
                  <c:v>24.320054000010714</c:v>
                </c:pt>
                <c:pt idx="1022">
                  <c:v>24.340627999976277</c:v>
                </c:pt>
                <c:pt idx="1023">
                  <c:v>24.36161100002937</c:v>
                </c:pt>
                <c:pt idx="1024">
                  <c:v>24.38167000003159</c:v>
                </c:pt>
                <c:pt idx="1025">
                  <c:v>24.395274000009522</c:v>
                </c:pt>
                <c:pt idx="1026">
                  <c:v>24.416249000001699</c:v>
                </c:pt>
                <c:pt idx="1027">
                  <c:v>24.436786000034772</c:v>
                </c:pt>
                <c:pt idx="1028">
                  <c:v>24.460349999950267</c:v>
                </c:pt>
                <c:pt idx="1029">
                  <c:v>24.481169000035152</c:v>
                </c:pt>
                <c:pt idx="1030">
                  <c:v>24.498374999966472</c:v>
                </c:pt>
                <c:pt idx="1031">
                  <c:v>24.515399000025354</c:v>
                </c:pt>
                <c:pt idx="1032">
                  <c:v>24.536852000048384</c:v>
                </c:pt>
                <c:pt idx="1033">
                  <c:v>24.559096000040881</c:v>
                </c:pt>
                <c:pt idx="1034">
                  <c:v>24.580848000012338</c:v>
                </c:pt>
                <c:pt idx="1035">
                  <c:v>24.59741699998267</c:v>
                </c:pt>
                <c:pt idx="1036">
                  <c:v>24.61650899995584</c:v>
                </c:pt>
                <c:pt idx="1037">
                  <c:v>24.640440999995917</c:v>
                </c:pt>
                <c:pt idx="1038">
                  <c:v>24.657232000026852</c:v>
                </c:pt>
                <c:pt idx="1039">
                  <c:v>24.678910000016913</c:v>
                </c:pt>
                <c:pt idx="1040">
                  <c:v>24.699159999960102</c:v>
                </c:pt>
                <c:pt idx="1041">
                  <c:v>24.719838000019081</c:v>
                </c:pt>
                <c:pt idx="1042">
                  <c:v>24.731899000005797</c:v>
                </c:pt>
                <c:pt idx="1043">
                  <c:v>24.757472999976017</c:v>
                </c:pt>
                <c:pt idx="1044">
                  <c:v>24.773432999965735</c:v>
                </c:pt>
                <c:pt idx="1045">
                  <c:v>24.792139000026509</c:v>
                </c:pt>
                <c:pt idx="1046">
                  <c:v>24.820835000020452</c:v>
                </c:pt>
                <c:pt idx="1047">
                  <c:v>24.838818000047468</c:v>
                </c:pt>
                <c:pt idx="1048">
                  <c:v>24.858812000020407</c:v>
                </c:pt>
                <c:pt idx="1049">
                  <c:v>24.877723000012338</c:v>
                </c:pt>
                <c:pt idx="1050">
                  <c:v>24.897395999985747</c:v>
                </c:pt>
                <c:pt idx="1051">
                  <c:v>24.917826000018977</c:v>
                </c:pt>
                <c:pt idx="1052">
                  <c:v>24.937768999952823</c:v>
                </c:pt>
                <c:pt idx="1053">
                  <c:v>24.958321999991313</c:v>
                </c:pt>
                <c:pt idx="1054">
                  <c:v>24.980337999993935</c:v>
                </c:pt>
                <c:pt idx="1055">
                  <c:v>24.998389999964274</c:v>
                </c:pt>
                <c:pt idx="1056">
                  <c:v>25.019504999974743</c:v>
                </c:pt>
                <c:pt idx="1057">
                  <c:v>25.03827200003434</c:v>
                </c:pt>
                <c:pt idx="1058">
                  <c:v>25.059668999980204</c:v>
                </c:pt>
                <c:pt idx="1059">
                  <c:v>25.064132999978028</c:v>
                </c:pt>
                <c:pt idx="1060">
                  <c:v>25.102131000021473</c:v>
                </c:pt>
                <c:pt idx="1061">
                  <c:v>25.116849999991246</c:v>
                </c:pt>
                <c:pt idx="1062">
                  <c:v>25.138741999980994</c:v>
                </c:pt>
                <c:pt idx="1063">
                  <c:v>25.159908000030555</c:v>
                </c:pt>
                <c:pt idx="1064">
                  <c:v>25.179670999990776</c:v>
                </c:pt>
                <c:pt idx="1065">
                  <c:v>25.199343999964185</c:v>
                </c:pt>
                <c:pt idx="1066">
                  <c:v>25.214797000051476</c:v>
                </c:pt>
                <c:pt idx="1067">
                  <c:v>25.235064000007696</c:v>
                </c:pt>
                <c:pt idx="1068">
                  <c:v>25.26001600001473</c:v>
                </c:pt>
                <c:pt idx="1069">
                  <c:v>25.278132000006735</c:v>
                </c:pt>
                <c:pt idx="1070">
                  <c:v>25.300953999976628</c:v>
                </c:pt>
                <c:pt idx="1071">
                  <c:v>25.317077000043355</c:v>
                </c:pt>
                <c:pt idx="1072">
                  <c:v>25.335580999962986</c:v>
                </c:pt>
                <c:pt idx="1073">
                  <c:v>25.35561400000006</c:v>
                </c:pt>
                <c:pt idx="1074">
                  <c:v>25.380937000038102</c:v>
                </c:pt>
                <c:pt idx="1075">
                  <c:v>25.400464999955148</c:v>
                </c:pt>
                <c:pt idx="1076">
                  <c:v>25.418337999959476</c:v>
                </c:pt>
                <c:pt idx="1077">
                  <c:v>25.436929999967106</c:v>
                </c:pt>
                <c:pt idx="1078">
                  <c:v>25.460253000026569</c:v>
                </c:pt>
                <c:pt idx="1079">
                  <c:v>25.47241699998267</c:v>
                </c:pt>
                <c:pt idx="1080">
                  <c:v>25.496810000040568</c:v>
                </c:pt>
                <c:pt idx="1081">
                  <c:v>25.517419000039808</c:v>
                </c:pt>
                <c:pt idx="1082">
                  <c:v>25.538349000038579</c:v>
                </c:pt>
                <c:pt idx="1083">
                  <c:v>25.556418000021949</c:v>
                </c:pt>
                <c:pt idx="1084">
                  <c:v>25.577581000048667</c:v>
                </c:pt>
                <c:pt idx="1085">
                  <c:v>25.596664999960922</c:v>
                </c:pt>
                <c:pt idx="1086">
                  <c:v>25.620589999947697</c:v>
                </c:pt>
                <c:pt idx="1087">
                  <c:v>25.637141000013798</c:v>
                </c:pt>
                <c:pt idx="1088">
                  <c:v>25.658338999957778</c:v>
                </c:pt>
                <c:pt idx="1089">
                  <c:v>25.677109000040218</c:v>
                </c:pt>
                <c:pt idx="1090">
                  <c:v>25.697991000022739</c:v>
                </c:pt>
                <c:pt idx="1091">
                  <c:v>25.712443000054918</c:v>
                </c:pt>
                <c:pt idx="1092">
                  <c:v>25.738242999999784</c:v>
                </c:pt>
                <c:pt idx="1093">
                  <c:v>25.758073000004515</c:v>
                </c:pt>
                <c:pt idx="1094">
                  <c:v>25.779014999978244</c:v>
                </c:pt>
                <c:pt idx="1095">
                  <c:v>25.797659000032581</c:v>
                </c:pt>
                <c:pt idx="1096">
                  <c:v>25.817883000010625</c:v>
                </c:pt>
                <c:pt idx="1097">
                  <c:v>25.841036000056192</c:v>
                </c:pt>
                <c:pt idx="1098">
                  <c:v>25.858271999983117</c:v>
                </c:pt>
                <c:pt idx="1099">
                  <c:v>25.878683999995701</c:v>
                </c:pt>
                <c:pt idx="1100">
                  <c:v>25.900817999965511</c:v>
                </c:pt>
                <c:pt idx="1101">
                  <c:v>25.919871999998577</c:v>
                </c:pt>
                <c:pt idx="1102">
                  <c:v>25.940854000044055</c:v>
                </c:pt>
                <c:pt idx="1103">
                  <c:v>25.960637000040151</c:v>
                </c:pt>
                <c:pt idx="1104">
                  <c:v>25.98093499999959</c:v>
                </c:pt>
                <c:pt idx="1105">
                  <c:v>25.998953000060283</c:v>
                </c:pt>
                <c:pt idx="1106">
                  <c:v>26.019773000036366</c:v>
                </c:pt>
                <c:pt idx="1107">
                  <c:v>26.029207000043243</c:v>
                </c:pt>
                <c:pt idx="1108">
                  <c:v>26.060453000012785</c:v>
                </c:pt>
                <c:pt idx="1109">
                  <c:v>26.080721999984235</c:v>
                </c:pt>
                <c:pt idx="1110">
                  <c:v>26.100028999964707</c:v>
                </c:pt>
                <c:pt idx="1111">
                  <c:v>26.120580999995582</c:v>
                </c:pt>
                <c:pt idx="1112">
                  <c:v>26.134785000002012</c:v>
                </c:pt>
                <c:pt idx="1113">
                  <c:v>26.157389000058174</c:v>
                </c:pt>
                <c:pt idx="1114">
                  <c:v>26.175535000045784</c:v>
                </c:pt>
                <c:pt idx="1115">
                  <c:v>26.19684300001245</c:v>
                </c:pt>
                <c:pt idx="1116">
                  <c:v>26.220937000005506</c:v>
                </c:pt>
                <c:pt idx="1117">
                  <c:v>26.240861000027508</c:v>
                </c:pt>
                <c:pt idx="1118">
                  <c:v>26.257728000055067</c:v>
                </c:pt>
                <c:pt idx="1119">
                  <c:v>0</c:v>
                </c:pt>
                <c:pt idx="112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Calculation!$V$2:$V$1122</c:f>
              <c:numCache>
                <c:formatCode>General</c:formatCode>
                <c:ptCount val="1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0.23699999999999993</c:v>
                </c:pt>
                <c:pt idx="613">
                  <c:v>0.23999999999999994</c:v>
                </c:pt>
                <c:pt idx="614">
                  <c:v>0.24399999999999994</c:v>
                </c:pt>
                <c:pt idx="615">
                  <c:v>0.24999999999999994</c:v>
                </c:pt>
                <c:pt idx="616">
                  <c:v>0.25399999999999989</c:v>
                </c:pt>
                <c:pt idx="617">
                  <c:v>0.2589999999999999</c:v>
                </c:pt>
                <c:pt idx="618">
                  <c:v>0.2639999999999999</c:v>
                </c:pt>
                <c:pt idx="619">
                  <c:v>0.26899999999999991</c:v>
                </c:pt>
                <c:pt idx="620">
                  <c:v>0.27599999999999991</c:v>
                </c:pt>
                <c:pt idx="621">
                  <c:v>0.28099999999999992</c:v>
                </c:pt>
                <c:pt idx="622">
                  <c:v>0.28799999999999992</c:v>
                </c:pt>
                <c:pt idx="623">
                  <c:v>0.29299999999999993</c:v>
                </c:pt>
                <c:pt idx="624">
                  <c:v>0.29899999999999993</c:v>
                </c:pt>
                <c:pt idx="625">
                  <c:v>0.30599999999999994</c:v>
                </c:pt>
                <c:pt idx="626">
                  <c:v>0.31299999999999994</c:v>
                </c:pt>
                <c:pt idx="627">
                  <c:v>0.31899999999999989</c:v>
                </c:pt>
                <c:pt idx="628">
                  <c:v>0.3269999999999999</c:v>
                </c:pt>
                <c:pt idx="629">
                  <c:v>0.33299999999999991</c:v>
                </c:pt>
                <c:pt idx="630">
                  <c:v>0.33899999999999991</c:v>
                </c:pt>
                <c:pt idx="631">
                  <c:v>0.34699999999999992</c:v>
                </c:pt>
                <c:pt idx="632">
                  <c:v>0.35399999999999993</c:v>
                </c:pt>
                <c:pt idx="633">
                  <c:v>0.35899999999999993</c:v>
                </c:pt>
                <c:pt idx="634">
                  <c:v>0.36699999999999994</c:v>
                </c:pt>
                <c:pt idx="635">
                  <c:v>0.37099999999999994</c:v>
                </c:pt>
                <c:pt idx="636">
                  <c:v>0.37699999999999989</c:v>
                </c:pt>
                <c:pt idx="637">
                  <c:v>0.38099999999999989</c:v>
                </c:pt>
                <c:pt idx="638">
                  <c:v>0.3869999999999999</c:v>
                </c:pt>
                <c:pt idx="639">
                  <c:v>0.3919999999999999</c:v>
                </c:pt>
                <c:pt idx="640">
                  <c:v>0.39599999999999991</c:v>
                </c:pt>
                <c:pt idx="641">
                  <c:v>0.39999999999999991</c:v>
                </c:pt>
                <c:pt idx="642">
                  <c:v>0.40199999999999991</c:v>
                </c:pt>
                <c:pt idx="643">
                  <c:v>0.40699999999999992</c:v>
                </c:pt>
                <c:pt idx="644">
                  <c:v>0.40899999999999992</c:v>
                </c:pt>
                <c:pt idx="645">
                  <c:v>0.41399999999999992</c:v>
                </c:pt>
                <c:pt idx="646">
                  <c:v>0.41399999999999992</c:v>
                </c:pt>
                <c:pt idx="647">
                  <c:v>0.41899999999999993</c:v>
                </c:pt>
                <c:pt idx="648">
                  <c:v>0.41899999999999993</c:v>
                </c:pt>
                <c:pt idx="649">
                  <c:v>0.42199999999999993</c:v>
                </c:pt>
                <c:pt idx="650">
                  <c:v>0.42299999999999993</c:v>
                </c:pt>
                <c:pt idx="651">
                  <c:v>0.42399999999999993</c:v>
                </c:pt>
                <c:pt idx="652">
                  <c:v>0.42399999999999993</c:v>
                </c:pt>
                <c:pt idx="653">
                  <c:v>0.42699999999999994</c:v>
                </c:pt>
                <c:pt idx="654">
                  <c:v>0.42899999999999994</c:v>
                </c:pt>
                <c:pt idx="655">
                  <c:v>0.43099999999999994</c:v>
                </c:pt>
                <c:pt idx="656">
                  <c:v>0.42899999999999994</c:v>
                </c:pt>
                <c:pt idx="657">
                  <c:v>0.43099999999999994</c:v>
                </c:pt>
                <c:pt idx="658">
                  <c:v>0.43199999999999994</c:v>
                </c:pt>
                <c:pt idx="659">
                  <c:v>0.43399999999999994</c:v>
                </c:pt>
                <c:pt idx="660">
                  <c:v>0.43499999999999994</c:v>
                </c:pt>
                <c:pt idx="661">
                  <c:v>0.43699999999999994</c:v>
                </c:pt>
                <c:pt idx="662">
                  <c:v>0.43199999999999994</c:v>
                </c:pt>
                <c:pt idx="663">
                  <c:v>0.43299999999999994</c:v>
                </c:pt>
                <c:pt idx="664">
                  <c:v>0.43399999999999994</c:v>
                </c:pt>
                <c:pt idx="665">
                  <c:v>0.43499999999999994</c:v>
                </c:pt>
                <c:pt idx="666">
                  <c:v>0.43499999999999994</c:v>
                </c:pt>
                <c:pt idx="667">
                  <c:v>0.43199999999999994</c:v>
                </c:pt>
                <c:pt idx="668">
                  <c:v>0.43199999999999994</c:v>
                </c:pt>
                <c:pt idx="669">
                  <c:v>0.43299999999999994</c:v>
                </c:pt>
                <c:pt idx="670">
                  <c:v>0.43399999999999994</c:v>
                </c:pt>
                <c:pt idx="671">
                  <c:v>0.43499999999999994</c:v>
                </c:pt>
                <c:pt idx="672">
                  <c:v>0.43599999999999994</c:v>
                </c:pt>
                <c:pt idx="673">
                  <c:v>0.43599999999999994</c:v>
                </c:pt>
                <c:pt idx="674">
                  <c:v>0.42999999999999994</c:v>
                </c:pt>
                <c:pt idx="675">
                  <c:v>0.43099999999999994</c:v>
                </c:pt>
                <c:pt idx="676">
                  <c:v>0.43099999999999994</c:v>
                </c:pt>
                <c:pt idx="677">
                  <c:v>0.43199999999999994</c:v>
                </c:pt>
                <c:pt idx="678">
                  <c:v>0.42799999999999994</c:v>
                </c:pt>
                <c:pt idx="679">
                  <c:v>0.42799999999999994</c:v>
                </c:pt>
                <c:pt idx="680">
                  <c:v>0.42599999999999993</c:v>
                </c:pt>
                <c:pt idx="681">
                  <c:v>0.42599999999999993</c:v>
                </c:pt>
                <c:pt idx="682">
                  <c:v>0.42499999999999993</c:v>
                </c:pt>
                <c:pt idx="683">
                  <c:v>0.42499999999999993</c:v>
                </c:pt>
                <c:pt idx="684">
                  <c:v>0.42599999999999993</c:v>
                </c:pt>
                <c:pt idx="685">
                  <c:v>0.42599999999999993</c:v>
                </c:pt>
                <c:pt idx="686">
                  <c:v>0.42399999999999993</c:v>
                </c:pt>
                <c:pt idx="687">
                  <c:v>0.42399999999999993</c:v>
                </c:pt>
                <c:pt idx="688">
                  <c:v>0.42299999999999993</c:v>
                </c:pt>
                <c:pt idx="689">
                  <c:v>0.42399999999999993</c:v>
                </c:pt>
                <c:pt idx="690">
                  <c:v>0.42299999999999993</c:v>
                </c:pt>
                <c:pt idx="691">
                  <c:v>0.42299999999999993</c:v>
                </c:pt>
                <c:pt idx="692">
                  <c:v>0.42199999999999993</c:v>
                </c:pt>
                <c:pt idx="693">
                  <c:v>0.42199999999999993</c:v>
                </c:pt>
                <c:pt idx="694">
                  <c:v>0.42199999999999993</c:v>
                </c:pt>
                <c:pt idx="695">
                  <c:v>0.42299999999999993</c:v>
                </c:pt>
                <c:pt idx="696">
                  <c:v>0.42299999999999993</c:v>
                </c:pt>
                <c:pt idx="697">
                  <c:v>0.42299999999999993</c:v>
                </c:pt>
                <c:pt idx="698">
                  <c:v>0.42299999999999993</c:v>
                </c:pt>
                <c:pt idx="699">
                  <c:v>0.42299999999999993</c:v>
                </c:pt>
                <c:pt idx="700">
                  <c:v>0.42299999999999993</c:v>
                </c:pt>
                <c:pt idx="701">
                  <c:v>0.42299999999999993</c:v>
                </c:pt>
                <c:pt idx="702">
                  <c:v>0.42099999999999993</c:v>
                </c:pt>
                <c:pt idx="703">
                  <c:v>0.42099999999999993</c:v>
                </c:pt>
                <c:pt idx="704">
                  <c:v>0.41999999999999993</c:v>
                </c:pt>
                <c:pt idx="705">
                  <c:v>0.41999999999999993</c:v>
                </c:pt>
                <c:pt idx="706">
                  <c:v>0.41999999999999993</c:v>
                </c:pt>
                <c:pt idx="707">
                  <c:v>0.41899999999999993</c:v>
                </c:pt>
                <c:pt idx="708">
                  <c:v>0.41899999999999993</c:v>
                </c:pt>
                <c:pt idx="709">
                  <c:v>0.41899999999999993</c:v>
                </c:pt>
                <c:pt idx="710">
                  <c:v>0.41899999999999993</c:v>
                </c:pt>
                <c:pt idx="711">
                  <c:v>0.41799999999999993</c:v>
                </c:pt>
                <c:pt idx="712">
                  <c:v>0.41799999999999993</c:v>
                </c:pt>
                <c:pt idx="713">
                  <c:v>0.41799999999999993</c:v>
                </c:pt>
                <c:pt idx="714">
                  <c:v>0.41799999999999993</c:v>
                </c:pt>
                <c:pt idx="715">
                  <c:v>0.41699999999999993</c:v>
                </c:pt>
                <c:pt idx="716">
                  <c:v>0.41699999999999993</c:v>
                </c:pt>
                <c:pt idx="717">
                  <c:v>0.41599999999999993</c:v>
                </c:pt>
                <c:pt idx="718">
                  <c:v>0.41599999999999993</c:v>
                </c:pt>
                <c:pt idx="719">
                  <c:v>0.41599999999999993</c:v>
                </c:pt>
                <c:pt idx="720">
                  <c:v>0.41499999999999992</c:v>
                </c:pt>
                <c:pt idx="721">
                  <c:v>0.41399999999999992</c:v>
                </c:pt>
                <c:pt idx="722">
                  <c:v>0.41399999999999992</c:v>
                </c:pt>
                <c:pt idx="723">
                  <c:v>0.41299999999999992</c:v>
                </c:pt>
                <c:pt idx="724">
                  <c:v>0.41499999999999992</c:v>
                </c:pt>
                <c:pt idx="725">
                  <c:v>0.41499999999999992</c:v>
                </c:pt>
                <c:pt idx="726">
                  <c:v>0.41599999999999993</c:v>
                </c:pt>
                <c:pt idx="727">
                  <c:v>0.41499999999999992</c:v>
                </c:pt>
                <c:pt idx="728">
                  <c:v>0.41499999999999992</c:v>
                </c:pt>
                <c:pt idx="729">
                  <c:v>0.41499999999999992</c:v>
                </c:pt>
                <c:pt idx="730">
                  <c:v>0.41499999999999992</c:v>
                </c:pt>
                <c:pt idx="731">
                  <c:v>0.41399999999999992</c:v>
                </c:pt>
                <c:pt idx="732">
                  <c:v>0.41399999999999992</c:v>
                </c:pt>
                <c:pt idx="733">
                  <c:v>0.41299999999999992</c:v>
                </c:pt>
                <c:pt idx="734">
                  <c:v>0.41399999999999992</c:v>
                </c:pt>
                <c:pt idx="735">
                  <c:v>0.41299999999999992</c:v>
                </c:pt>
                <c:pt idx="736">
                  <c:v>0.41399999999999992</c:v>
                </c:pt>
                <c:pt idx="737">
                  <c:v>0.41299999999999992</c:v>
                </c:pt>
                <c:pt idx="738">
                  <c:v>0.41299999999999992</c:v>
                </c:pt>
                <c:pt idx="739">
                  <c:v>0.41299999999999992</c:v>
                </c:pt>
                <c:pt idx="740">
                  <c:v>0.41199999999999992</c:v>
                </c:pt>
                <c:pt idx="741">
                  <c:v>0.41299999999999992</c:v>
                </c:pt>
                <c:pt idx="742">
                  <c:v>0.41199999999999992</c:v>
                </c:pt>
                <c:pt idx="743">
                  <c:v>0.41099999999999992</c:v>
                </c:pt>
                <c:pt idx="744">
                  <c:v>0.41099999999999992</c:v>
                </c:pt>
                <c:pt idx="745">
                  <c:v>0.40999999999999992</c:v>
                </c:pt>
                <c:pt idx="746">
                  <c:v>0.41099999999999992</c:v>
                </c:pt>
                <c:pt idx="747">
                  <c:v>0.40999999999999992</c:v>
                </c:pt>
                <c:pt idx="748">
                  <c:v>0.40999999999999992</c:v>
                </c:pt>
                <c:pt idx="749">
                  <c:v>0.40899999999999992</c:v>
                </c:pt>
                <c:pt idx="750">
                  <c:v>0.40799999999999992</c:v>
                </c:pt>
                <c:pt idx="751">
                  <c:v>0.40799999999999992</c:v>
                </c:pt>
                <c:pt idx="752">
                  <c:v>0.40999999999999992</c:v>
                </c:pt>
                <c:pt idx="753">
                  <c:v>0.40999999999999992</c:v>
                </c:pt>
                <c:pt idx="754">
                  <c:v>0.40899999999999992</c:v>
                </c:pt>
                <c:pt idx="755">
                  <c:v>0.40799999999999992</c:v>
                </c:pt>
                <c:pt idx="756">
                  <c:v>0.40999999999999992</c:v>
                </c:pt>
                <c:pt idx="757">
                  <c:v>0.40999999999999992</c:v>
                </c:pt>
                <c:pt idx="758">
                  <c:v>0.40899999999999992</c:v>
                </c:pt>
                <c:pt idx="759">
                  <c:v>0.40799999999999992</c:v>
                </c:pt>
                <c:pt idx="760">
                  <c:v>0.40699999999999992</c:v>
                </c:pt>
                <c:pt idx="761">
                  <c:v>0.40599999999999992</c:v>
                </c:pt>
                <c:pt idx="762">
                  <c:v>0.40599999999999992</c:v>
                </c:pt>
                <c:pt idx="763">
                  <c:v>0.40299999999999991</c:v>
                </c:pt>
                <c:pt idx="764">
                  <c:v>0.40599999999999992</c:v>
                </c:pt>
                <c:pt idx="765">
                  <c:v>0.40499999999999992</c:v>
                </c:pt>
                <c:pt idx="766">
                  <c:v>0.40399999999999991</c:v>
                </c:pt>
                <c:pt idx="767">
                  <c:v>0.40699999999999992</c:v>
                </c:pt>
                <c:pt idx="768">
                  <c:v>0.40499999999999992</c:v>
                </c:pt>
                <c:pt idx="769">
                  <c:v>0.40699999999999992</c:v>
                </c:pt>
                <c:pt idx="770">
                  <c:v>0.40499999999999992</c:v>
                </c:pt>
                <c:pt idx="771">
                  <c:v>0.40399999999999991</c:v>
                </c:pt>
                <c:pt idx="772">
                  <c:v>0.40499999999999992</c:v>
                </c:pt>
                <c:pt idx="773">
                  <c:v>0.40399999999999991</c:v>
                </c:pt>
                <c:pt idx="774">
                  <c:v>0.40299999999999991</c:v>
                </c:pt>
                <c:pt idx="775">
                  <c:v>0.40299999999999991</c:v>
                </c:pt>
                <c:pt idx="776">
                  <c:v>0.40099999999999991</c:v>
                </c:pt>
                <c:pt idx="777">
                  <c:v>0.39999999999999991</c:v>
                </c:pt>
                <c:pt idx="778">
                  <c:v>0.39899999999999991</c:v>
                </c:pt>
                <c:pt idx="779">
                  <c:v>0.39699999999999991</c:v>
                </c:pt>
                <c:pt idx="780">
                  <c:v>0.39599999999999991</c:v>
                </c:pt>
                <c:pt idx="781">
                  <c:v>0.39499999999999991</c:v>
                </c:pt>
                <c:pt idx="782">
                  <c:v>0.3929999999999999</c:v>
                </c:pt>
                <c:pt idx="783">
                  <c:v>0.3909999999999999</c:v>
                </c:pt>
                <c:pt idx="784">
                  <c:v>0.3899999999999999</c:v>
                </c:pt>
                <c:pt idx="785">
                  <c:v>0.3889999999999999</c:v>
                </c:pt>
                <c:pt idx="786">
                  <c:v>0.3869999999999999</c:v>
                </c:pt>
                <c:pt idx="787">
                  <c:v>0.3849999999999999</c:v>
                </c:pt>
                <c:pt idx="788">
                  <c:v>0.3829999999999999</c:v>
                </c:pt>
                <c:pt idx="789">
                  <c:v>0.38099999999999989</c:v>
                </c:pt>
                <c:pt idx="790">
                  <c:v>0.37999999999999989</c:v>
                </c:pt>
                <c:pt idx="791">
                  <c:v>0.37799999999999989</c:v>
                </c:pt>
                <c:pt idx="792">
                  <c:v>0.37699999999999989</c:v>
                </c:pt>
                <c:pt idx="793">
                  <c:v>0.37499999999999994</c:v>
                </c:pt>
                <c:pt idx="794">
                  <c:v>0.37399999999999994</c:v>
                </c:pt>
                <c:pt idx="795">
                  <c:v>0.37099999999999994</c:v>
                </c:pt>
                <c:pt idx="796">
                  <c:v>0.36899999999999994</c:v>
                </c:pt>
                <c:pt idx="797">
                  <c:v>0.36699999999999994</c:v>
                </c:pt>
                <c:pt idx="798">
                  <c:v>0.36699999999999994</c:v>
                </c:pt>
                <c:pt idx="799">
                  <c:v>0.36499999999999994</c:v>
                </c:pt>
                <c:pt idx="800">
                  <c:v>0.36499999999999994</c:v>
                </c:pt>
                <c:pt idx="801">
                  <c:v>0.36199999999999993</c:v>
                </c:pt>
                <c:pt idx="802">
                  <c:v>0.36199999999999993</c:v>
                </c:pt>
                <c:pt idx="803">
                  <c:v>0.35999999999999993</c:v>
                </c:pt>
                <c:pt idx="804">
                  <c:v>0.35899999999999993</c:v>
                </c:pt>
                <c:pt idx="805">
                  <c:v>0.35699999999999993</c:v>
                </c:pt>
                <c:pt idx="806">
                  <c:v>0.35799999999999993</c:v>
                </c:pt>
                <c:pt idx="807">
                  <c:v>0.35599999999999993</c:v>
                </c:pt>
                <c:pt idx="808">
                  <c:v>0.35599999999999993</c:v>
                </c:pt>
                <c:pt idx="809">
                  <c:v>0.35399999999999993</c:v>
                </c:pt>
                <c:pt idx="810">
                  <c:v>0.35499999999999993</c:v>
                </c:pt>
                <c:pt idx="811">
                  <c:v>0.35399999999999993</c:v>
                </c:pt>
                <c:pt idx="812">
                  <c:v>0.35499999999999993</c:v>
                </c:pt>
                <c:pt idx="813">
                  <c:v>0.35399999999999993</c:v>
                </c:pt>
                <c:pt idx="814">
                  <c:v>0.35499999999999993</c:v>
                </c:pt>
                <c:pt idx="815">
                  <c:v>0.35399999999999993</c:v>
                </c:pt>
                <c:pt idx="816">
                  <c:v>0.35199999999999992</c:v>
                </c:pt>
                <c:pt idx="817">
                  <c:v>0.35099999999999992</c:v>
                </c:pt>
                <c:pt idx="818">
                  <c:v>0.34999999999999992</c:v>
                </c:pt>
                <c:pt idx="819">
                  <c:v>0.34899999999999992</c:v>
                </c:pt>
                <c:pt idx="820">
                  <c:v>0.35399999999999993</c:v>
                </c:pt>
                <c:pt idx="821">
                  <c:v>0.35399999999999993</c:v>
                </c:pt>
                <c:pt idx="822">
                  <c:v>0.35799999999999993</c:v>
                </c:pt>
                <c:pt idx="823">
                  <c:v>0.35699999999999993</c:v>
                </c:pt>
                <c:pt idx="824">
                  <c:v>0.36199999999999993</c:v>
                </c:pt>
                <c:pt idx="825">
                  <c:v>0.36199999999999993</c:v>
                </c:pt>
                <c:pt idx="826">
                  <c:v>0.36599999999999994</c:v>
                </c:pt>
                <c:pt idx="827">
                  <c:v>0.36499999999999994</c:v>
                </c:pt>
                <c:pt idx="828">
                  <c:v>0.36899999999999994</c:v>
                </c:pt>
                <c:pt idx="829">
                  <c:v>0.37299999999999994</c:v>
                </c:pt>
                <c:pt idx="830">
                  <c:v>0.37299999999999994</c:v>
                </c:pt>
                <c:pt idx="831">
                  <c:v>0.37299999999999994</c:v>
                </c:pt>
                <c:pt idx="832">
                  <c:v>0.37299999999999994</c:v>
                </c:pt>
                <c:pt idx="833">
                  <c:v>0.37699999999999989</c:v>
                </c:pt>
                <c:pt idx="834">
                  <c:v>0.37699999999999989</c:v>
                </c:pt>
                <c:pt idx="835">
                  <c:v>0.37999999999999989</c:v>
                </c:pt>
                <c:pt idx="836">
                  <c:v>0.37999999999999989</c:v>
                </c:pt>
                <c:pt idx="837">
                  <c:v>0.3819999999999999</c:v>
                </c:pt>
                <c:pt idx="838">
                  <c:v>0.3819999999999999</c:v>
                </c:pt>
                <c:pt idx="839">
                  <c:v>0.3819999999999999</c:v>
                </c:pt>
                <c:pt idx="840">
                  <c:v>0.3819999999999999</c:v>
                </c:pt>
                <c:pt idx="841">
                  <c:v>0.3839999999999999</c:v>
                </c:pt>
                <c:pt idx="842">
                  <c:v>0.3839999999999999</c:v>
                </c:pt>
                <c:pt idx="843">
                  <c:v>0.3839999999999999</c:v>
                </c:pt>
                <c:pt idx="844">
                  <c:v>0.3839999999999999</c:v>
                </c:pt>
                <c:pt idx="845">
                  <c:v>0.3849999999999999</c:v>
                </c:pt>
                <c:pt idx="846">
                  <c:v>0.3849999999999999</c:v>
                </c:pt>
                <c:pt idx="847">
                  <c:v>0.3839999999999999</c:v>
                </c:pt>
                <c:pt idx="848">
                  <c:v>0.3849999999999999</c:v>
                </c:pt>
                <c:pt idx="849">
                  <c:v>0.3849999999999999</c:v>
                </c:pt>
                <c:pt idx="850">
                  <c:v>0.3849999999999999</c:v>
                </c:pt>
                <c:pt idx="851">
                  <c:v>0.3849999999999999</c:v>
                </c:pt>
                <c:pt idx="852">
                  <c:v>0.3849999999999999</c:v>
                </c:pt>
                <c:pt idx="853">
                  <c:v>0.3849999999999999</c:v>
                </c:pt>
                <c:pt idx="854">
                  <c:v>0.3849999999999999</c:v>
                </c:pt>
                <c:pt idx="855">
                  <c:v>0.3839999999999999</c:v>
                </c:pt>
                <c:pt idx="856">
                  <c:v>0.3839999999999999</c:v>
                </c:pt>
                <c:pt idx="857">
                  <c:v>0.3829999999999999</c:v>
                </c:pt>
                <c:pt idx="858">
                  <c:v>0.3829999999999999</c:v>
                </c:pt>
                <c:pt idx="859">
                  <c:v>0.3819999999999999</c:v>
                </c:pt>
                <c:pt idx="860">
                  <c:v>0.3839999999999999</c:v>
                </c:pt>
                <c:pt idx="861">
                  <c:v>0.3849999999999999</c:v>
                </c:pt>
                <c:pt idx="862">
                  <c:v>0.3859999999999999</c:v>
                </c:pt>
                <c:pt idx="863">
                  <c:v>0.3879999999999999</c:v>
                </c:pt>
                <c:pt idx="864">
                  <c:v>0.3889999999999999</c:v>
                </c:pt>
                <c:pt idx="865">
                  <c:v>0.3889999999999999</c:v>
                </c:pt>
                <c:pt idx="866">
                  <c:v>0.3889999999999999</c:v>
                </c:pt>
                <c:pt idx="867">
                  <c:v>0.3889999999999999</c:v>
                </c:pt>
                <c:pt idx="868">
                  <c:v>0.3899999999999999</c:v>
                </c:pt>
                <c:pt idx="869">
                  <c:v>0.3899999999999999</c:v>
                </c:pt>
                <c:pt idx="870">
                  <c:v>0.3919999999999999</c:v>
                </c:pt>
                <c:pt idx="871">
                  <c:v>0.39599999999999991</c:v>
                </c:pt>
                <c:pt idx="872">
                  <c:v>0.39699999999999991</c:v>
                </c:pt>
                <c:pt idx="873">
                  <c:v>0.39799999999999991</c:v>
                </c:pt>
                <c:pt idx="874">
                  <c:v>0.39799999999999991</c:v>
                </c:pt>
                <c:pt idx="875">
                  <c:v>0.39899999999999991</c:v>
                </c:pt>
                <c:pt idx="876">
                  <c:v>0.39999999999999991</c:v>
                </c:pt>
                <c:pt idx="877">
                  <c:v>0.39999999999999991</c:v>
                </c:pt>
                <c:pt idx="878">
                  <c:v>0.39999999999999991</c:v>
                </c:pt>
                <c:pt idx="879">
                  <c:v>0.39999999999999991</c:v>
                </c:pt>
                <c:pt idx="880">
                  <c:v>0.39999999999999991</c:v>
                </c:pt>
                <c:pt idx="881">
                  <c:v>0.39999999999999991</c:v>
                </c:pt>
                <c:pt idx="882">
                  <c:v>0.40099999999999991</c:v>
                </c:pt>
                <c:pt idx="883">
                  <c:v>0.40099999999999991</c:v>
                </c:pt>
                <c:pt idx="884">
                  <c:v>0.40199999999999991</c:v>
                </c:pt>
                <c:pt idx="885">
                  <c:v>0.40399999999999991</c:v>
                </c:pt>
                <c:pt idx="886">
                  <c:v>0.40399999999999991</c:v>
                </c:pt>
                <c:pt idx="887">
                  <c:v>0.40399999999999991</c:v>
                </c:pt>
                <c:pt idx="888">
                  <c:v>0.40399999999999991</c:v>
                </c:pt>
                <c:pt idx="889">
                  <c:v>0.40499999999999992</c:v>
                </c:pt>
                <c:pt idx="890">
                  <c:v>0.40499999999999992</c:v>
                </c:pt>
                <c:pt idx="891">
                  <c:v>0.40499999999999992</c:v>
                </c:pt>
                <c:pt idx="892">
                  <c:v>0.40599999999999992</c:v>
                </c:pt>
                <c:pt idx="893">
                  <c:v>0.40699999999999992</c:v>
                </c:pt>
                <c:pt idx="894">
                  <c:v>0.40699999999999992</c:v>
                </c:pt>
                <c:pt idx="895">
                  <c:v>0.40699999999999992</c:v>
                </c:pt>
                <c:pt idx="896">
                  <c:v>0.40899999999999992</c:v>
                </c:pt>
                <c:pt idx="897">
                  <c:v>0.40899999999999992</c:v>
                </c:pt>
                <c:pt idx="898">
                  <c:v>0.40599999999999992</c:v>
                </c:pt>
                <c:pt idx="899">
                  <c:v>0.40599999999999992</c:v>
                </c:pt>
                <c:pt idx="900">
                  <c:v>0.40699999999999992</c:v>
                </c:pt>
                <c:pt idx="901">
                  <c:v>0.40599999999999992</c:v>
                </c:pt>
                <c:pt idx="902">
                  <c:v>0.40299999999999991</c:v>
                </c:pt>
                <c:pt idx="903">
                  <c:v>0.39899999999999991</c:v>
                </c:pt>
                <c:pt idx="904">
                  <c:v>0.39999999999999991</c:v>
                </c:pt>
                <c:pt idx="905">
                  <c:v>0.39599999999999991</c:v>
                </c:pt>
                <c:pt idx="906">
                  <c:v>0.39699999999999991</c:v>
                </c:pt>
                <c:pt idx="907">
                  <c:v>0.39599999999999991</c:v>
                </c:pt>
                <c:pt idx="908">
                  <c:v>0.39499999999999991</c:v>
                </c:pt>
                <c:pt idx="909">
                  <c:v>0.39599999999999991</c:v>
                </c:pt>
                <c:pt idx="910">
                  <c:v>0.39799999999999991</c:v>
                </c:pt>
                <c:pt idx="911">
                  <c:v>0.3929999999999999</c:v>
                </c:pt>
                <c:pt idx="912">
                  <c:v>0.39499999999999991</c:v>
                </c:pt>
                <c:pt idx="913">
                  <c:v>0.39499999999999991</c:v>
                </c:pt>
                <c:pt idx="914">
                  <c:v>0.40099999999999991</c:v>
                </c:pt>
                <c:pt idx="915">
                  <c:v>0.41499999999999992</c:v>
                </c:pt>
                <c:pt idx="916">
                  <c:v>0.41799999999999993</c:v>
                </c:pt>
                <c:pt idx="917">
                  <c:v>0.43999999999999995</c:v>
                </c:pt>
                <c:pt idx="918">
                  <c:v>0.44299999999999995</c:v>
                </c:pt>
                <c:pt idx="919">
                  <c:v>0.45799999999999991</c:v>
                </c:pt>
                <c:pt idx="920">
                  <c:v>0.44999999999999996</c:v>
                </c:pt>
                <c:pt idx="921">
                  <c:v>0.45299999999999996</c:v>
                </c:pt>
                <c:pt idx="922">
                  <c:v>0.49599999999999989</c:v>
                </c:pt>
                <c:pt idx="923">
                  <c:v>0.49599999999999989</c:v>
                </c:pt>
                <c:pt idx="924">
                  <c:v>0.52299999999999991</c:v>
                </c:pt>
                <c:pt idx="925">
                  <c:v>0.52599999999999991</c:v>
                </c:pt>
                <c:pt idx="926">
                  <c:v>0.53399999999999992</c:v>
                </c:pt>
                <c:pt idx="927">
                  <c:v>0.56799999999999995</c:v>
                </c:pt>
                <c:pt idx="928">
                  <c:v>0.57199999999999995</c:v>
                </c:pt>
                <c:pt idx="929">
                  <c:v>0.58399999999999996</c:v>
                </c:pt>
                <c:pt idx="930">
                  <c:v>0.62699999999999989</c:v>
                </c:pt>
                <c:pt idx="931">
                  <c:v>0.6349999999999999</c:v>
                </c:pt>
                <c:pt idx="932">
                  <c:v>0.6429999999999999</c:v>
                </c:pt>
                <c:pt idx="933">
                  <c:v>0.57899999999999996</c:v>
                </c:pt>
                <c:pt idx="934">
                  <c:v>0.58299999999999996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D59-4E24-B655-8CFE0C808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214312"/>
        <c:axId val="550212344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4"/>
                <c:tx>
                  <c:strRef>
                    <c:extLst>
                      <c:ext uri="{02D57815-91ED-43cb-92C2-25804820EDAC}">
                        <c15:formulaRef>
                          <c15:sqref>Calculation!$Y$1</c15:sqref>
                        </c15:formulaRef>
                      </c:ext>
                    </c:extLst>
                    <c:strCache>
                      <c:ptCount val="1"/>
                      <c:pt idx="0">
                        <c:v>I(I(Med(O(az), 1)))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Calculation!$B$2:$B$1124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1.9563999958336353E-2</c:v>
                      </c:pt>
                      <c:pt idx="2">
                        <c:v>3.6159000010229647E-2</c:v>
                      </c:pt>
                      <c:pt idx="3">
                        <c:v>5.6963999988511205E-2</c:v>
                      </c:pt>
                      <c:pt idx="4">
                        <c:v>8.1719000008888543E-2</c:v>
                      </c:pt>
                      <c:pt idx="5">
                        <c:v>9.5315000042319298E-2</c:v>
                      </c:pt>
                      <c:pt idx="6">
                        <c:v>0.11652799998410046</c:v>
                      </c:pt>
                      <c:pt idx="7">
                        <c:v>0.13519900001119822</c:v>
                      </c:pt>
                      <c:pt idx="8">
                        <c:v>0.16087699995841831</c:v>
                      </c:pt>
                      <c:pt idx="9">
                        <c:v>0.18141700001433492</c:v>
                      </c:pt>
                      <c:pt idx="10">
                        <c:v>0.20019400003366172</c:v>
                      </c:pt>
                      <c:pt idx="11">
                        <c:v>0.21545300004072487</c:v>
                      </c:pt>
                      <c:pt idx="12">
                        <c:v>0.23079199995845556</c:v>
                      </c:pt>
                      <c:pt idx="13">
                        <c:v>0.2609230000525713</c:v>
                      </c:pt>
                      <c:pt idx="14">
                        <c:v>0.27603299997281283</c:v>
                      </c:pt>
                      <c:pt idx="15">
                        <c:v>0.3010329999960959</c:v>
                      </c:pt>
                      <c:pt idx="16">
                        <c:v>0.31972799997311085</c:v>
                      </c:pt>
                      <c:pt idx="17">
                        <c:v>0.33597799995914102</c:v>
                      </c:pt>
                      <c:pt idx="18">
                        <c:v>0.35759000002872199</c:v>
                      </c:pt>
                      <c:pt idx="19">
                        <c:v>0.37765299994498491</c:v>
                      </c:pt>
                      <c:pt idx="20">
                        <c:v>0.39710800000466406</c:v>
                      </c:pt>
                      <c:pt idx="21">
                        <c:v>0.41665599995758384</c:v>
                      </c:pt>
                      <c:pt idx="22">
                        <c:v>0.43804300006013364</c:v>
                      </c:pt>
                      <c:pt idx="23">
                        <c:v>0.45675699994899333</c:v>
                      </c:pt>
                      <c:pt idx="24">
                        <c:v>0.47970499994698912</c:v>
                      </c:pt>
                      <c:pt idx="25">
                        <c:v>0.49705999996513128</c:v>
                      </c:pt>
                      <c:pt idx="26">
                        <c:v>0.51856400002725422</c:v>
                      </c:pt>
                      <c:pt idx="27">
                        <c:v>0.54057900002226233</c:v>
                      </c:pt>
                      <c:pt idx="28">
                        <c:v>0.55734399997163564</c:v>
                      </c:pt>
                      <c:pt idx="29">
                        <c:v>0.57929699996020645</c:v>
                      </c:pt>
                      <c:pt idx="30">
                        <c:v>0.59977099997922778</c:v>
                      </c:pt>
                      <c:pt idx="31">
                        <c:v>0.61553199996706098</c:v>
                      </c:pt>
                      <c:pt idx="32">
                        <c:v>0.63737200002651662</c:v>
                      </c:pt>
                      <c:pt idx="33">
                        <c:v>0.65854900004342198</c:v>
                      </c:pt>
                      <c:pt idx="34">
                        <c:v>0.66760799998883158</c:v>
                      </c:pt>
                      <c:pt idx="35">
                        <c:v>0.70031900005415082</c:v>
                      </c:pt>
                      <c:pt idx="36">
                        <c:v>0.71870199998375028</c:v>
                      </c:pt>
                      <c:pt idx="37">
                        <c:v>0.73884600005112588</c:v>
                      </c:pt>
                      <c:pt idx="38">
                        <c:v>0.75902100000530481</c:v>
                      </c:pt>
                      <c:pt idx="39">
                        <c:v>0.77910100005101413</c:v>
                      </c:pt>
                      <c:pt idx="40">
                        <c:v>0.79993099998682737</c:v>
                      </c:pt>
                      <c:pt idx="41">
                        <c:v>0.81429600005503744</c:v>
                      </c:pt>
                      <c:pt idx="42">
                        <c:v>0.83908199996221811</c:v>
                      </c:pt>
                      <c:pt idx="43">
                        <c:v>0.85952599998563528</c:v>
                      </c:pt>
                      <c:pt idx="44">
                        <c:v>0.87445000000298023</c:v>
                      </c:pt>
                      <c:pt idx="45">
                        <c:v>0.89508699998259544</c:v>
                      </c:pt>
                      <c:pt idx="46">
                        <c:v>0.91429800004698336</c:v>
                      </c:pt>
                      <c:pt idx="47">
                        <c:v>0.94034800003282726</c:v>
                      </c:pt>
                      <c:pt idx="48">
                        <c:v>0.95808699994813651</c:v>
                      </c:pt>
                      <c:pt idx="49">
                        <c:v>0.97596299997530878</c:v>
                      </c:pt>
                      <c:pt idx="50">
                        <c:v>1.0003639999777079</c:v>
                      </c:pt>
                      <c:pt idx="51">
                        <c:v>1.0176780000329018</c:v>
                      </c:pt>
                      <c:pt idx="52">
                        <c:v>1.0400709999958053</c:v>
                      </c:pt>
                      <c:pt idx="53">
                        <c:v>1.059497999958694</c:v>
                      </c:pt>
                      <c:pt idx="54">
                        <c:v>1.0803300000261515</c:v>
                      </c:pt>
                      <c:pt idx="55">
                        <c:v>1.0980759999947622</c:v>
                      </c:pt>
                      <c:pt idx="56">
                        <c:v>1.1205570000456646</c:v>
                      </c:pt>
                      <c:pt idx="57">
                        <c:v>1.1408250000094995</c:v>
                      </c:pt>
                      <c:pt idx="58">
                        <c:v>1.1609559999778867</c:v>
                      </c:pt>
                      <c:pt idx="59">
                        <c:v>1.1773840000387281</c:v>
                      </c:pt>
                      <c:pt idx="60">
                        <c:v>1.200942000024952</c:v>
                      </c:pt>
                      <c:pt idx="61">
                        <c:v>1.2181420000270009</c:v>
                      </c:pt>
                      <c:pt idx="62">
                        <c:v>1.2382610000204295</c:v>
                      </c:pt>
                      <c:pt idx="63">
                        <c:v>1.2563780000200495</c:v>
                      </c:pt>
                      <c:pt idx="64">
                        <c:v>1.2730310000479221</c:v>
                      </c:pt>
                      <c:pt idx="65">
                        <c:v>1.3016999999526888</c:v>
                      </c:pt>
                      <c:pt idx="66">
                        <c:v>1.3172239999985322</c:v>
                      </c:pt>
                      <c:pt idx="67">
                        <c:v>1.3370959999738261</c:v>
                      </c:pt>
                      <c:pt idx="68">
                        <c:v>1.3570749999489635</c:v>
                      </c:pt>
                      <c:pt idx="69">
                        <c:v>1.3771339999511838</c:v>
                      </c:pt>
                      <c:pt idx="70">
                        <c:v>1.3982049999758601</c:v>
                      </c:pt>
                      <c:pt idx="71">
                        <c:v>1.4208349999971688</c:v>
                      </c:pt>
                      <c:pt idx="72">
                        <c:v>1.4375699999509379</c:v>
                      </c:pt>
                      <c:pt idx="73">
                        <c:v>1.4597910000011325</c:v>
                      </c:pt>
                      <c:pt idx="74">
                        <c:v>1.4777110000140965</c:v>
                      </c:pt>
                      <c:pt idx="75">
                        <c:v>1.49759299994912</c:v>
                      </c:pt>
                      <c:pt idx="76">
                        <c:v>1.5128290000138804</c:v>
                      </c:pt>
                      <c:pt idx="77">
                        <c:v>1.5384360000025481</c:v>
                      </c:pt>
                      <c:pt idx="78">
                        <c:v>1.5585229999851435</c:v>
                      </c:pt>
                      <c:pt idx="79">
                        <c:v>1.5794140000361949</c:v>
                      </c:pt>
                      <c:pt idx="80">
                        <c:v>1.5950850000372157</c:v>
                      </c:pt>
                      <c:pt idx="81">
                        <c:v>1.6198589999694377</c:v>
                      </c:pt>
                      <c:pt idx="82">
                        <c:v>1.6334839999908581</c:v>
                      </c:pt>
                      <c:pt idx="83">
                        <c:v>1.6539790000533685</c:v>
                      </c:pt>
                      <c:pt idx="84">
                        <c:v>1.6791039999807253</c:v>
                      </c:pt>
                      <c:pt idx="85">
                        <c:v>1.6941850000293925</c:v>
                      </c:pt>
                      <c:pt idx="86">
                        <c:v>1.7199150000233203</c:v>
                      </c:pt>
                      <c:pt idx="87">
                        <c:v>1.7348090000450611</c:v>
                      </c:pt>
                      <c:pt idx="88">
                        <c:v>1.7599459999473765</c:v>
                      </c:pt>
                      <c:pt idx="89">
                        <c:v>1.7692289999686182</c:v>
                      </c:pt>
                      <c:pt idx="90">
                        <c:v>1.8008499999996275</c:v>
                      </c:pt>
                      <c:pt idx="91">
                        <c:v>1.8199289999902248</c:v>
                      </c:pt>
                      <c:pt idx="92">
                        <c:v>1.8306630000006407</c:v>
                      </c:pt>
                      <c:pt idx="93">
                        <c:v>1.8550660000182688</c:v>
                      </c:pt>
                      <c:pt idx="94">
                        <c:v>1.8752830000594258</c:v>
                      </c:pt>
                      <c:pt idx="95">
                        <c:v>1.895213000010699</c:v>
                      </c:pt>
                      <c:pt idx="96">
                        <c:v>1.9197870000498369</c:v>
                      </c:pt>
                      <c:pt idx="97">
                        <c:v>1.9353180000325665</c:v>
                      </c:pt>
                      <c:pt idx="98">
                        <c:v>1.9613520000129938</c:v>
                      </c:pt>
                      <c:pt idx="99">
                        <c:v>1.9765840000472963</c:v>
                      </c:pt>
                      <c:pt idx="100">
                        <c:v>1.9987800000235438</c:v>
                      </c:pt>
                      <c:pt idx="101">
                        <c:v>2.0215359999565408</c:v>
                      </c:pt>
                      <c:pt idx="102">
                        <c:v>2.0409470000304282</c:v>
                      </c:pt>
                      <c:pt idx="103">
                        <c:v>2.0606449999613687</c:v>
                      </c:pt>
                      <c:pt idx="104">
                        <c:v>2.0784840000560507</c:v>
                      </c:pt>
                      <c:pt idx="105">
                        <c:v>2.0982830000575632</c:v>
                      </c:pt>
                      <c:pt idx="106">
                        <c:v>2.1169859999790788</c:v>
                      </c:pt>
                      <c:pt idx="107">
                        <c:v>2.1398549999576062</c:v>
                      </c:pt>
                      <c:pt idx="108">
                        <c:v>2.1563150000292808</c:v>
                      </c:pt>
                      <c:pt idx="109">
                        <c:v>2.1768330000340939</c:v>
                      </c:pt>
                      <c:pt idx="110">
                        <c:v>2.1938620000146329</c:v>
                      </c:pt>
                      <c:pt idx="111">
                        <c:v>2.217049999977462</c:v>
                      </c:pt>
                      <c:pt idx="112">
                        <c:v>2.2374840000411496</c:v>
                      </c:pt>
                      <c:pt idx="113">
                        <c:v>2.2536959999706596</c:v>
                      </c:pt>
                      <c:pt idx="114">
                        <c:v>2.2817140000406653</c:v>
                      </c:pt>
                      <c:pt idx="115">
                        <c:v>2.2981060000602156</c:v>
                      </c:pt>
                      <c:pt idx="116">
                        <c:v>2.3176270000403747</c:v>
                      </c:pt>
                      <c:pt idx="117">
                        <c:v>2.3403809999581426</c:v>
                      </c:pt>
                      <c:pt idx="118">
                        <c:v>2.3574260000605136</c:v>
                      </c:pt>
                      <c:pt idx="119">
                        <c:v>2.3779189999913797</c:v>
                      </c:pt>
                      <c:pt idx="120">
                        <c:v>2.3985589999938384</c:v>
                      </c:pt>
                      <c:pt idx="121">
                        <c:v>2.4186729999491945</c:v>
                      </c:pt>
                      <c:pt idx="122">
                        <c:v>2.4433170000556856</c:v>
                      </c:pt>
                      <c:pt idx="123">
                        <c:v>2.4601069999625906</c:v>
                      </c:pt>
                      <c:pt idx="124">
                        <c:v>2.4782869999762625</c:v>
                      </c:pt>
                      <c:pt idx="125">
                        <c:v>2.499824000056833</c:v>
                      </c:pt>
                      <c:pt idx="126">
                        <c:v>2.5134049999760464</c:v>
                      </c:pt>
                      <c:pt idx="127">
                        <c:v>2.5388850000454113</c:v>
                      </c:pt>
                      <c:pt idx="128">
                        <c:v>2.554041999974288</c:v>
                      </c:pt>
                      <c:pt idx="129">
                        <c:v>2.5800919999601319</c:v>
                      </c:pt>
                      <c:pt idx="130">
                        <c:v>2.6000139999669045</c:v>
                      </c:pt>
                      <c:pt idx="131">
                        <c:v>2.6149969999678433</c:v>
                      </c:pt>
                      <c:pt idx="132">
                        <c:v>2.6399939999682829</c:v>
                      </c:pt>
                      <c:pt idx="133">
                        <c:v>2.6505810000235215</c:v>
                      </c:pt>
                      <c:pt idx="134">
                        <c:v>2.6801719999639317</c:v>
                      </c:pt>
                      <c:pt idx="135">
                        <c:v>2.6892350000562146</c:v>
                      </c:pt>
                      <c:pt idx="136">
                        <c:v>2.7199760000221431</c:v>
                      </c:pt>
                      <c:pt idx="137">
                        <c:v>2.7399689999874681</c:v>
                      </c:pt>
                      <c:pt idx="138">
                        <c:v>2.7497059999732301</c:v>
                      </c:pt>
                      <c:pt idx="139">
                        <c:v>2.7756199999712408</c:v>
                      </c:pt>
                      <c:pt idx="140">
                        <c:v>2.7916589999804273</c:v>
                      </c:pt>
                      <c:pt idx="141">
                        <c:v>2.8166660000570118</c:v>
                      </c:pt>
                      <c:pt idx="142">
                        <c:v>2.8356640000129119</c:v>
                      </c:pt>
                      <c:pt idx="143">
                        <c:v>2.8554289999883622</c:v>
                      </c:pt>
                      <c:pt idx="144">
                        <c:v>2.8780519999563694</c:v>
                      </c:pt>
                      <c:pt idx="145">
                        <c:v>2.8957399999490008</c:v>
                      </c:pt>
                      <c:pt idx="146">
                        <c:v>2.9175410000607371</c:v>
                      </c:pt>
                      <c:pt idx="147">
                        <c:v>2.9359229999827221</c:v>
                      </c:pt>
                      <c:pt idx="148">
                        <c:v>2.9560419999761507</c:v>
                      </c:pt>
                      <c:pt idx="149">
                        <c:v>2.9769930000184104</c:v>
                      </c:pt>
                      <c:pt idx="150">
                        <c:v>2.9972680000355467</c:v>
                      </c:pt>
                      <c:pt idx="151">
                        <c:v>3.0124549999600276</c:v>
                      </c:pt>
                      <c:pt idx="152">
                        <c:v>3.0366609999909997</c:v>
                      </c:pt>
                      <c:pt idx="153">
                        <c:v>3.0607030000537634</c:v>
                      </c:pt>
                      <c:pt idx="154">
                        <c:v>3.081607999978587</c:v>
                      </c:pt>
                      <c:pt idx="155">
                        <c:v>3.096817999961786</c:v>
                      </c:pt>
                      <c:pt idx="156">
                        <c:v>3.1123780000489205</c:v>
                      </c:pt>
                      <c:pt idx="157">
                        <c:v>3.1377489999867976</c:v>
                      </c:pt>
                      <c:pt idx="158">
                        <c:v>3.1620119999861345</c:v>
                      </c:pt>
                      <c:pt idx="159">
                        <c:v>3.1787160000531003</c:v>
                      </c:pt>
                      <c:pt idx="160">
                        <c:v>3.1976929999655113</c:v>
                      </c:pt>
                      <c:pt idx="161">
                        <c:v>3.217534999945201</c:v>
                      </c:pt>
                      <c:pt idx="162">
                        <c:v>3.2402080000611022</c:v>
                      </c:pt>
                      <c:pt idx="163">
                        <c:v>3.2590730000520125</c:v>
                      </c:pt>
                      <c:pt idx="164">
                        <c:v>3.2737450000131503</c:v>
                      </c:pt>
                      <c:pt idx="165">
                        <c:v>3.298462999984622</c:v>
                      </c:pt>
                      <c:pt idx="166">
                        <c:v>3.3203539999667555</c:v>
                      </c:pt>
                      <c:pt idx="167">
                        <c:v>3.3330629999982193</c:v>
                      </c:pt>
                      <c:pt idx="168">
                        <c:v>3.3590489999623969</c:v>
                      </c:pt>
                      <c:pt idx="169">
                        <c:v>3.3684509999584407</c:v>
                      </c:pt>
                      <c:pt idx="170">
                        <c:v>3.3989389999769628</c:v>
                      </c:pt>
                      <c:pt idx="171">
                        <c:v>3.4189079999923706</c:v>
                      </c:pt>
                      <c:pt idx="172">
                        <c:v>3.4370099999941885</c:v>
                      </c:pt>
                      <c:pt idx="173">
                        <c:v>3.4592669999692589</c:v>
                      </c:pt>
                      <c:pt idx="174">
                        <c:v>3.4738849999848753</c:v>
                      </c:pt>
                      <c:pt idx="175">
                        <c:v>3.4990659999893978</c:v>
                      </c:pt>
                      <c:pt idx="176">
                        <c:v>3.5199540000176057</c:v>
                      </c:pt>
                      <c:pt idx="177">
                        <c:v>3.5358130000531673</c:v>
                      </c:pt>
                      <c:pt idx="178">
                        <c:v>3.560689999954775</c:v>
                      </c:pt>
                      <c:pt idx="179">
                        <c:v>3.579937000060454</c:v>
                      </c:pt>
                      <c:pt idx="180">
                        <c:v>3.5947300000116229</c:v>
                      </c:pt>
                      <c:pt idx="181">
                        <c:v>3.6156620000256225</c:v>
                      </c:pt>
                      <c:pt idx="182">
                        <c:v>3.6407449999824166</c:v>
                      </c:pt>
                      <c:pt idx="183">
                        <c:v>3.6617049999767914</c:v>
                      </c:pt>
                      <c:pt idx="184">
                        <c:v>3.6759389999788254</c:v>
                      </c:pt>
                      <c:pt idx="185">
                        <c:v>3.7003740000072867</c:v>
                      </c:pt>
                      <c:pt idx="186">
                        <c:v>3.7108030000235885</c:v>
                      </c:pt>
                      <c:pt idx="187">
                        <c:v>3.7396650000009686</c:v>
                      </c:pt>
                      <c:pt idx="188">
                        <c:v>3.7608539999928325</c:v>
                      </c:pt>
                      <c:pt idx="189">
                        <c:v>3.7809330000309274</c:v>
                      </c:pt>
                      <c:pt idx="190">
                        <c:v>3.7928100000135601</c:v>
                      </c:pt>
                      <c:pt idx="191">
                        <c:v>3.816380999982357</c:v>
                      </c:pt>
                      <c:pt idx="192">
                        <c:v>3.8316750000230968</c:v>
                      </c:pt>
                      <c:pt idx="193">
                        <c:v>3.8584699999773875</c:v>
                      </c:pt>
                      <c:pt idx="194">
                        <c:v>3.8765310000162572</c:v>
                      </c:pt>
                      <c:pt idx="195">
                        <c:v>3.9011620000237599</c:v>
                      </c:pt>
                      <c:pt idx="196">
                        <c:v>3.9168259999714792</c:v>
                      </c:pt>
                      <c:pt idx="197">
                        <c:v>3.9338310000021011</c:v>
                      </c:pt>
                      <c:pt idx="198">
                        <c:v>3.9567779999924824</c:v>
                      </c:pt>
                      <c:pt idx="199">
                        <c:v>3.9779159999452531</c:v>
                      </c:pt>
                      <c:pt idx="200">
                        <c:v>3.9979149999562651</c:v>
                      </c:pt>
                      <c:pt idx="201">
                        <c:v>4.0167750000255182</c:v>
                      </c:pt>
                      <c:pt idx="202">
                        <c:v>4.0324310000287369</c:v>
                      </c:pt>
                      <c:pt idx="203">
                        <c:v>4.0609699999913573</c:v>
                      </c:pt>
                      <c:pt idx="204">
                        <c:v>4.0788310000207275</c:v>
                      </c:pt>
                      <c:pt idx="205">
                        <c:v>4.0982830000575632</c:v>
                      </c:pt>
                      <c:pt idx="206">
                        <c:v>4.117435000021942</c:v>
                      </c:pt>
                      <c:pt idx="207">
                        <c:v>4.1376389999641106</c:v>
                      </c:pt>
                      <c:pt idx="208">
                        <c:v>4.1609389999648556</c:v>
                      </c:pt>
                      <c:pt idx="209">
                        <c:v>4.1806189999915659</c:v>
                      </c:pt>
                      <c:pt idx="210">
                        <c:v>4.1918849999783561</c:v>
                      </c:pt>
                      <c:pt idx="211">
                        <c:v>4.2195150000043213</c:v>
                      </c:pt>
                      <c:pt idx="212">
                        <c:v>4.2387109999544919</c:v>
                      </c:pt>
                      <c:pt idx="213">
                        <c:v>4.2538530000019819</c:v>
                      </c:pt>
                      <c:pt idx="214">
                        <c:v>4.2799090000335127</c:v>
                      </c:pt>
                      <c:pt idx="215">
                        <c:v>4.3002130000386387</c:v>
                      </c:pt>
                      <c:pt idx="216">
                        <c:v>4.3188670000527054</c:v>
                      </c:pt>
                      <c:pt idx="217">
                        <c:v>4.3393990000477061</c:v>
                      </c:pt>
                      <c:pt idx="218">
                        <c:v>4.3597229999722913</c:v>
                      </c:pt>
                      <c:pt idx="219">
                        <c:v>4.3796350000193343</c:v>
                      </c:pt>
                      <c:pt idx="220">
                        <c:v>4.4017689999891445</c:v>
                      </c:pt>
                      <c:pt idx="221">
                        <c:v>4.4201459999894723</c:v>
                      </c:pt>
                      <c:pt idx="222">
                        <c:v>4.4409740000264719</c:v>
                      </c:pt>
                      <c:pt idx="223">
                        <c:v>4.4558569999644533</c:v>
                      </c:pt>
                      <c:pt idx="224">
                        <c:v>4.4798370000207797</c:v>
                      </c:pt>
                      <c:pt idx="225">
                        <c:v>4.4971849999856204</c:v>
                      </c:pt>
                      <c:pt idx="226">
                        <c:v>4.5149039999814704</c:v>
                      </c:pt>
                      <c:pt idx="227">
                        <c:v>4.5362479999894276</c:v>
                      </c:pt>
                      <c:pt idx="228">
                        <c:v>4.5607280000112951</c:v>
                      </c:pt>
                      <c:pt idx="229">
                        <c:v>4.5755409999983385</c:v>
                      </c:pt>
                      <c:pt idx="230">
                        <c:v>4.6004220000468194</c:v>
                      </c:pt>
                      <c:pt idx="231">
                        <c:v>4.6171270000049844</c:v>
                      </c:pt>
                      <c:pt idx="232">
                        <c:v>4.6363140000030398</c:v>
                      </c:pt>
                      <c:pt idx="233">
                        <c:v>4.6604839999927208</c:v>
                      </c:pt>
                      <c:pt idx="234">
                        <c:v>4.6805640000384301</c:v>
                      </c:pt>
                      <c:pt idx="235">
                        <c:v>4.6960709999548271</c:v>
                      </c:pt>
                      <c:pt idx="236">
                        <c:v>4.7201290000230074</c:v>
                      </c:pt>
                      <c:pt idx="237">
                        <c:v>4.7367689999518916</c:v>
                      </c:pt>
                      <c:pt idx="238">
                        <c:v>4.7583550000563264</c:v>
                      </c:pt>
                      <c:pt idx="239">
                        <c:v>4.7792350000236183</c:v>
                      </c:pt>
                      <c:pt idx="240">
                        <c:v>4.7965029999613762</c:v>
                      </c:pt>
                      <c:pt idx="241">
                        <c:v>4.8187799999723211</c:v>
                      </c:pt>
                      <c:pt idx="242">
                        <c:v>4.8381079999962822</c:v>
                      </c:pt>
                      <c:pt idx="243">
                        <c:v>4.860850999946706</c:v>
                      </c:pt>
                      <c:pt idx="244">
                        <c:v>4.8770700000459328</c:v>
                      </c:pt>
                      <c:pt idx="245">
                        <c:v>4.8998679999494925</c:v>
                      </c:pt>
                      <c:pt idx="246">
                        <c:v>4.9182550000259653</c:v>
                      </c:pt>
                      <c:pt idx="247">
                        <c:v>4.9375709999585524</c:v>
                      </c:pt>
                      <c:pt idx="248">
                        <c:v>4.9575810000533238</c:v>
                      </c:pt>
                      <c:pt idx="249">
                        <c:v>4.9739599999738857</c:v>
                      </c:pt>
                      <c:pt idx="250">
                        <c:v>4.9985830000368878</c:v>
                      </c:pt>
                      <c:pt idx="251">
                        <c:v>5.020498999976553</c:v>
                      </c:pt>
                      <c:pt idx="252">
                        <c:v>5.0387859999900684</c:v>
                      </c:pt>
                      <c:pt idx="253">
                        <c:v>5.0586830000393093</c:v>
                      </c:pt>
                      <c:pt idx="254">
                        <c:v>5.0803170000435784</c:v>
                      </c:pt>
                      <c:pt idx="255">
                        <c:v>5.1003529999870807</c:v>
                      </c:pt>
                      <c:pt idx="256">
                        <c:v>5.1097049999516457</c:v>
                      </c:pt>
                      <c:pt idx="257">
                        <c:v>5.1333990000421181</c:v>
                      </c:pt>
                      <c:pt idx="258">
                        <c:v>5.1597980000078678</c:v>
                      </c:pt>
                      <c:pt idx="259">
                        <c:v>5.1796839999733493</c:v>
                      </c:pt>
                      <c:pt idx="260">
                        <c:v>5.1941120000556111</c:v>
                      </c:pt>
                      <c:pt idx="261">
                        <c:v>5.2189899999648333</c:v>
                      </c:pt>
                      <c:pt idx="262">
                        <c:v>5.239471000037156</c:v>
                      </c:pt>
                      <c:pt idx="263">
                        <c:v>5.2566489999881014</c:v>
                      </c:pt>
                      <c:pt idx="264">
                        <c:v>5.2799009999725968</c:v>
                      </c:pt>
                      <c:pt idx="265">
                        <c:v>5.2993809999898076</c:v>
                      </c:pt>
                      <c:pt idx="266">
                        <c:v>5.3168880000011995</c:v>
                      </c:pt>
                      <c:pt idx="267">
                        <c:v>5.3407260000240058</c:v>
                      </c:pt>
                      <c:pt idx="268">
                        <c:v>5.3601849999977276</c:v>
                      </c:pt>
                      <c:pt idx="269">
                        <c:v>5.3801209999946877</c:v>
                      </c:pt>
                      <c:pt idx="270">
                        <c:v>5.3987389999674633</c:v>
                      </c:pt>
                      <c:pt idx="271">
                        <c:v>5.4152930000564083</c:v>
                      </c:pt>
                      <c:pt idx="272">
                        <c:v>5.4407460000365973</c:v>
                      </c:pt>
                      <c:pt idx="273">
                        <c:v>5.4509710000129417</c:v>
                      </c:pt>
                      <c:pt idx="274">
                        <c:v>5.4810650000581518</c:v>
                      </c:pt>
                      <c:pt idx="275">
                        <c:v>5.4984560000011697</c:v>
                      </c:pt>
                      <c:pt idx="276">
                        <c:v>5.5163669999456033</c:v>
                      </c:pt>
                      <c:pt idx="277">
                        <c:v>5.5392909999936819</c:v>
                      </c:pt>
                      <c:pt idx="278">
                        <c:v>5.5568440000060946</c:v>
                      </c:pt>
                      <c:pt idx="279">
                        <c:v>5.573441999964416</c:v>
                      </c:pt>
                      <c:pt idx="280">
                        <c:v>5.600021000020206</c:v>
                      </c:pt>
                      <c:pt idx="281">
                        <c:v>5.6167040000436828</c:v>
                      </c:pt>
                      <c:pt idx="282">
                        <c:v>5.6382679999805987</c:v>
                      </c:pt>
                      <c:pt idx="283">
                        <c:v>5.6593009999487549</c:v>
                      </c:pt>
                      <c:pt idx="284">
                        <c:v>5.6794579999987036</c:v>
                      </c:pt>
                      <c:pt idx="285">
                        <c:v>5.6976209999993443</c:v>
                      </c:pt>
                      <c:pt idx="286">
                        <c:v>5.7127790000522509</c:v>
                      </c:pt>
                      <c:pt idx="287">
                        <c:v>5.7399809999624267</c:v>
                      </c:pt>
                      <c:pt idx="288">
                        <c:v>5.7601349999895319</c:v>
                      </c:pt>
                      <c:pt idx="289">
                        <c:v>5.7777220000280067</c:v>
                      </c:pt>
                      <c:pt idx="290">
                        <c:v>5.7992360000498593</c:v>
                      </c:pt>
                      <c:pt idx="291">
                        <c:v>5.8124590000370517</c:v>
                      </c:pt>
                      <c:pt idx="292">
                        <c:v>5.8373889999929816</c:v>
                      </c:pt>
                      <c:pt idx="293">
                        <c:v>5.8574700000463054</c:v>
                      </c:pt>
                      <c:pt idx="294">
                        <c:v>5.8795029999455437</c:v>
                      </c:pt>
                      <c:pt idx="295">
                        <c:v>5.8999240000266582</c:v>
                      </c:pt>
                      <c:pt idx="296">
                        <c:v>5.9179820000426844</c:v>
                      </c:pt>
                      <c:pt idx="297">
                        <c:v>5.9385479999473318</c:v>
                      </c:pt>
                      <c:pt idx="298">
                        <c:v>5.9598919999552891</c:v>
                      </c:pt>
                      <c:pt idx="299">
                        <c:v>5.9781189999775961</c:v>
                      </c:pt>
                      <c:pt idx="300">
                        <c:v>5.9979550000280142</c:v>
                      </c:pt>
                      <c:pt idx="301">
                        <c:v>6.0156369999749586</c:v>
                      </c:pt>
                      <c:pt idx="302">
                        <c:v>6.0387750000227243</c:v>
                      </c:pt>
                      <c:pt idx="303">
                        <c:v>6.0593309999676421</c:v>
                      </c:pt>
                      <c:pt idx="304">
                        <c:v>6.0795530000468716</c:v>
                      </c:pt>
                      <c:pt idx="305">
                        <c:v>6.1007570000365376</c:v>
                      </c:pt>
                      <c:pt idx="306">
                        <c:v>6.1151890000328422</c:v>
                      </c:pt>
                      <c:pt idx="307">
                        <c:v>6.1361190000316128</c:v>
                      </c:pt>
                      <c:pt idx="308">
                        <c:v>6.1547060000011697</c:v>
                      </c:pt>
                      <c:pt idx="309">
                        <c:v>6.1809420000063255</c:v>
                      </c:pt>
                      <c:pt idx="310">
                        <c:v>6.200453000026755</c:v>
                      </c:pt>
                      <c:pt idx="311">
                        <c:v>6.2197689999593422</c:v>
                      </c:pt>
                      <c:pt idx="312">
                        <c:v>6.2349519999697804</c:v>
                      </c:pt>
                      <c:pt idx="313">
                        <c:v>6.2507710000500083</c:v>
                      </c:pt>
                      <c:pt idx="314">
                        <c:v>6.2799880000529811</c:v>
                      </c:pt>
                      <c:pt idx="315">
                        <c:v>6.2969730000477284</c:v>
                      </c:pt>
                      <c:pt idx="316">
                        <c:v>6.3155729999998584</c:v>
                      </c:pt>
                      <c:pt idx="317">
                        <c:v>6.3354599999729544</c:v>
                      </c:pt>
                      <c:pt idx="318">
                        <c:v>6.3610340000595897</c:v>
                      </c:pt>
                      <c:pt idx="319">
                        <c:v>6.3804719999898225</c:v>
                      </c:pt>
                      <c:pt idx="320">
                        <c:v>6.4010420000413433</c:v>
                      </c:pt>
                      <c:pt idx="321">
                        <c:v>6.42107899999246</c:v>
                      </c:pt>
                      <c:pt idx="322">
                        <c:v>6.4373700000578538</c:v>
                      </c:pt>
                      <c:pt idx="323">
                        <c:v>6.4567970000207424</c:v>
                      </c:pt>
                      <c:pt idx="324">
                        <c:v>6.4771559999790043</c:v>
                      </c:pt>
                      <c:pt idx="325">
                        <c:v>6.4933050000108778</c:v>
                      </c:pt>
                      <c:pt idx="326">
                        <c:v>6.5176910000154749</c:v>
                      </c:pt>
                      <c:pt idx="327">
                        <c:v>6.5365839999867603</c:v>
                      </c:pt>
                      <c:pt idx="328">
                        <c:v>6.5573830000357702</c:v>
                      </c:pt>
                      <c:pt idx="329">
                        <c:v>6.5778799999970943</c:v>
                      </c:pt>
                      <c:pt idx="330">
                        <c:v>6.5993220000527799</c:v>
                      </c:pt>
                      <c:pt idx="331">
                        <c:v>6.6187879999633878</c:v>
                      </c:pt>
                      <c:pt idx="332">
                        <c:v>6.6401580000529066</c:v>
                      </c:pt>
                      <c:pt idx="333">
                        <c:v>6.6578679999802262</c:v>
                      </c:pt>
                      <c:pt idx="334">
                        <c:v>6.679046000004746</c:v>
                      </c:pt>
                      <c:pt idx="335">
                        <c:v>6.6974209999898449</c:v>
                      </c:pt>
                      <c:pt idx="336">
                        <c:v>6.7192130000330508</c:v>
                      </c:pt>
                      <c:pt idx="337">
                        <c:v>6.7390809999778867</c:v>
                      </c:pt>
                      <c:pt idx="338">
                        <c:v>6.7588580000447109</c:v>
                      </c:pt>
                      <c:pt idx="339">
                        <c:v>6.7783060000510886</c:v>
                      </c:pt>
                      <c:pt idx="340">
                        <c:v>6.8008909999625757</c:v>
                      </c:pt>
                      <c:pt idx="341">
                        <c:v>6.8132469999836758</c:v>
                      </c:pt>
                      <c:pt idx="342">
                        <c:v>6.8337850000243634</c:v>
                      </c:pt>
                      <c:pt idx="343">
                        <c:v>6.8565670000389218</c:v>
                      </c:pt>
                      <c:pt idx="344">
                        <c:v>6.8832979999715462</c:v>
                      </c:pt>
                      <c:pt idx="345">
                        <c:v>6.8969959999667481</c:v>
                      </c:pt>
                      <c:pt idx="346">
                        <c:v>6.9180369999958202</c:v>
                      </c:pt>
                      <c:pt idx="347">
                        <c:v>6.9392089999746531</c:v>
                      </c:pt>
                      <c:pt idx="348">
                        <c:v>6.9594470000592992</c:v>
                      </c:pt>
                      <c:pt idx="349">
                        <c:v>6.9790430000284687</c:v>
                      </c:pt>
                      <c:pt idx="350">
                        <c:v>6.9976709999609739</c:v>
                      </c:pt>
                      <c:pt idx="351">
                        <c:v>7.0195610000519082</c:v>
                      </c:pt>
                      <c:pt idx="352">
                        <c:v>7.0393919999478385</c:v>
                      </c:pt>
                      <c:pt idx="353">
                        <c:v>7.0502090000081807</c:v>
                      </c:pt>
                      <c:pt idx="354">
                        <c:v>7.0795399999478832</c:v>
                      </c:pt>
                      <c:pt idx="355">
                        <c:v>7.0999120000051335</c:v>
                      </c:pt>
                      <c:pt idx="356">
                        <c:v>7.1177560000214726</c:v>
                      </c:pt>
                      <c:pt idx="357">
                        <c:v>7.1405690000392497</c:v>
                      </c:pt>
                      <c:pt idx="358">
                        <c:v>7.1560270000481978</c:v>
                      </c:pt>
                      <c:pt idx="359">
                        <c:v>7.1759280000114813</c:v>
                      </c:pt>
                      <c:pt idx="360">
                        <c:v>7.1992160000372678</c:v>
                      </c:pt>
                      <c:pt idx="361">
                        <c:v>7.2153410000028089</c:v>
                      </c:pt>
                      <c:pt idx="362">
                        <c:v>7.2405819999985397</c:v>
                      </c:pt>
                      <c:pt idx="363">
                        <c:v>7.2567500000586733</c:v>
                      </c:pt>
                      <c:pt idx="364">
                        <c:v>7.2824239999754354</c:v>
                      </c:pt>
                      <c:pt idx="365">
                        <c:v>7.2965150000527501</c:v>
                      </c:pt>
                      <c:pt idx="366">
                        <c:v>7.3208909999812022</c:v>
                      </c:pt>
                      <c:pt idx="367">
                        <c:v>7.3357710000127554</c:v>
                      </c:pt>
                      <c:pt idx="368">
                        <c:v>7.3521279999986291</c:v>
                      </c:pt>
                      <c:pt idx="369">
                        <c:v>7.3783330000005662</c:v>
                      </c:pt>
                      <c:pt idx="370">
                        <c:v>7.396870999946259</c:v>
                      </c:pt>
                      <c:pt idx="371">
                        <c:v>7.4204690000042319</c:v>
                      </c:pt>
                      <c:pt idx="372">
                        <c:v>7.4365759999491274</c:v>
                      </c:pt>
                      <c:pt idx="373">
                        <c:v>7.4569469999987632</c:v>
                      </c:pt>
                      <c:pt idx="374">
                        <c:v>7.480995999998413</c:v>
                      </c:pt>
                      <c:pt idx="375">
                        <c:v>7.4981279999483377</c:v>
                      </c:pt>
                      <c:pt idx="376">
                        <c:v>7.5166810000082478</c:v>
                      </c:pt>
                      <c:pt idx="377">
                        <c:v>7.5380819999845698</c:v>
                      </c:pt>
                      <c:pt idx="378">
                        <c:v>7.5604440000606701</c:v>
                      </c:pt>
                      <c:pt idx="379">
                        <c:v>7.577424000017345</c:v>
                      </c:pt>
                      <c:pt idx="380">
                        <c:v>7.5974029999924824</c:v>
                      </c:pt>
                      <c:pt idx="381">
                        <c:v>7.618030000012368</c:v>
                      </c:pt>
                      <c:pt idx="382">
                        <c:v>7.6398220000555739</c:v>
                      </c:pt>
                      <c:pt idx="383">
                        <c:v>7.6593720000237226</c:v>
                      </c:pt>
                      <c:pt idx="384">
                        <c:v>7.6802479999605566</c:v>
                      </c:pt>
                      <c:pt idx="385">
                        <c:v>7.6985270000295714</c:v>
                      </c:pt>
                      <c:pt idx="386">
                        <c:v>7.7202119999565184</c:v>
                      </c:pt>
                      <c:pt idx="387">
                        <c:v>7.736648999969475</c:v>
                      </c:pt>
                      <c:pt idx="388">
                        <c:v>7.753599000046961</c:v>
                      </c:pt>
                      <c:pt idx="389">
                        <c:v>7.7812139999587089</c:v>
                      </c:pt>
                      <c:pt idx="390">
                        <c:v>7.7996030000504106</c:v>
                      </c:pt>
                      <c:pt idx="391">
                        <c:v>7.8198789999587461</c:v>
                      </c:pt>
                      <c:pt idx="392">
                        <c:v>7.8341840000357479</c:v>
                      </c:pt>
                      <c:pt idx="393">
                        <c:v>7.8592339999740943</c:v>
                      </c:pt>
                      <c:pt idx="394">
                        <c:v>7.8805690000299364</c:v>
                      </c:pt>
                      <c:pt idx="395">
                        <c:v>7.9004839999834076</c:v>
                      </c:pt>
                      <c:pt idx="396">
                        <c:v>7.919376999954693</c:v>
                      </c:pt>
                      <c:pt idx="397">
                        <c:v>7.9397520000347868</c:v>
                      </c:pt>
                      <c:pt idx="398">
                        <c:v>7.9580640000058338</c:v>
                      </c:pt>
                      <c:pt idx="399">
                        <c:v>7.9751369999721646</c:v>
                      </c:pt>
                      <c:pt idx="400">
                        <c:v>7.9994599999627098</c:v>
                      </c:pt>
                      <c:pt idx="401">
                        <c:v>8.0199090000241995</c:v>
                      </c:pt>
                      <c:pt idx="402">
                        <c:v>8.0406070000026375</c:v>
                      </c:pt>
                      <c:pt idx="403">
                        <c:v>8.0615299999481067</c:v>
                      </c:pt>
                      <c:pt idx="404">
                        <c:v>8.0777839999645948</c:v>
                      </c:pt>
                      <c:pt idx="405">
                        <c:v>8.098225999972783</c:v>
                      </c:pt>
                      <c:pt idx="406">
                        <c:v>8.1155159999616444</c:v>
                      </c:pt>
                      <c:pt idx="407">
                        <c:v>8.1409680000506341</c:v>
                      </c:pt>
                      <c:pt idx="408">
                        <c:v>8.1584980000043288</c:v>
                      </c:pt>
                      <c:pt idx="409">
                        <c:v>8.1808179999934509</c:v>
                      </c:pt>
                      <c:pt idx="410">
                        <c:v>8.1966209999518469</c:v>
                      </c:pt>
                      <c:pt idx="411">
                        <c:v>8.2160989999538288</c:v>
                      </c:pt>
                      <c:pt idx="412">
                        <c:v>8.238855000003241</c:v>
                      </c:pt>
                      <c:pt idx="413">
                        <c:v>8.2574859999585897</c:v>
                      </c:pt>
                      <c:pt idx="414">
                        <c:v>8.2775039999978617</c:v>
                      </c:pt>
                      <c:pt idx="415">
                        <c:v>8.2980400000233203</c:v>
                      </c:pt>
                      <c:pt idx="416">
                        <c:v>8.3172110000159591</c:v>
                      </c:pt>
                      <c:pt idx="417">
                        <c:v>8.340059999958612</c:v>
                      </c:pt>
                      <c:pt idx="418">
                        <c:v>8.3574500000104308</c:v>
                      </c:pt>
                      <c:pt idx="419">
                        <c:v>8.37621300003957</c:v>
                      </c:pt>
                      <c:pt idx="420">
                        <c:v>8.3990550000453368</c:v>
                      </c:pt>
                      <c:pt idx="421">
                        <c:v>8.4175340000074357</c:v>
                      </c:pt>
                      <c:pt idx="422">
                        <c:v>8.4379839999601245</c:v>
                      </c:pt>
                      <c:pt idx="423">
                        <c:v>8.4603679999709129</c:v>
                      </c:pt>
                      <c:pt idx="424">
                        <c:v>8.479719000053592</c:v>
                      </c:pt>
                      <c:pt idx="425">
                        <c:v>8.5004819999448955</c:v>
                      </c:pt>
                      <c:pt idx="426">
                        <c:v>8.5196310000028461</c:v>
                      </c:pt>
                      <c:pt idx="427">
                        <c:v>8.533943000016734</c:v>
                      </c:pt>
                      <c:pt idx="428">
                        <c:v>8.5603780000237748</c:v>
                      </c:pt>
                      <c:pt idx="429">
                        <c:v>8.578235000022687</c:v>
                      </c:pt>
                      <c:pt idx="430">
                        <c:v>8.5990890000248328</c:v>
                      </c:pt>
                      <c:pt idx="431">
                        <c:v>8.6184839999768883</c:v>
                      </c:pt>
                      <c:pt idx="432">
                        <c:v>8.63903299998492</c:v>
                      </c:pt>
                      <c:pt idx="433">
                        <c:v>8.6596999999601394</c:v>
                      </c:pt>
                      <c:pt idx="434">
                        <c:v>8.680547000025399</c:v>
                      </c:pt>
                      <c:pt idx="435">
                        <c:v>8.6991060000145808</c:v>
                      </c:pt>
                      <c:pt idx="436">
                        <c:v>8.7199509999481961</c:v>
                      </c:pt>
                      <c:pt idx="437">
                        <c:v>8.7393050000537187</c:v>
                      </c:pt>
                      <c:pt idx="438">
                        <c:v>8.7594459999818355</c:v>
                      </c:pt>
                      <c:pt idx="439">
                        <c:v>8.7795390000101179</c:v>
                      </c:pt>
                      <c:pt idx="440">
                        <c:v>8.8006270000478253</c:v>
                      </c:pt>
                      <c:pt idx="441">
                        <c:v>8.8213789999717847</c:v>
                      </c:pt>
                      <c:pt idx="442">
                        <c:v>8.8396039999788627</c:v>
                      </c:pt>
                      <c:pt idx="443">
                        <c:v>8.8607130000600591</c:v>
                      </c:pt>
                      <c:pt idx="444">
                        <c:v>8.87579600000754</c:v>
                      </c:pt>
                      <c:pt idx="445">
                        <c:v>8.8961089999647811</c:v>
                      </c:pt>
                      <c:pt idx="446">
                        <c:v>8.9201990000437945</c:v>
                      </c:pt>
                      <c:pt idx="447">
                        <c:v>8.9365750000579283</c:v>
                      </c:pt>
                      <c:pt idx="448">
                        <c:v>8.9632879999699071</c:v>
                      </c:pt>
                      <c:pt idx="449">
                        <c:v>8.980582999996841</c:v>
                      </c:pt>
                      <c:pt idx="450">
                        <c:v>9.0007060000207275</c:v>
                      </c:pt>
                      <c:pt idx="451">
                        <c:v>9.0176869999850169</c:v>
                      </c:pt>
                      <c:pt idx="452">
                        <c:v>9.0407750000013039</c:v>
                      </c:pt>
                      <c:pt idx="453">
                        <c:v>9.0583900000201538</c:v>
                      </c:pt>
                      <c:pt idx="454">
                        <c:v>9.0776060000061989</c:v>
                      </c:pt>
                      <c:pt idx="455">
                        <c:v>9.0970710000256076</c:v>
                      </c:pt>
                      <c:pt idx="456">
                        <c:v>9.1199849999975413</c:v>
                      </c:pt>
                      <c:pt idx="457">
                        <c:v>9.1255959999980405</c:v>
                      </c:pt>
                      <c:pt idx="458">
                        <c:v>9.159233000013046</c:v>
                      </c:pt>
                      <c:pt idx="459">
                        <c:v>9.1816790000302717</c:v>
                      </c:pt>
                      <c:pt idx="460">
                        <c:v>9.1966470000334084</c:v>
                      </c:pt>
                      <c:pt idx="461">
                        <c:v>9.2181949999649078</c:v>
                      </c:pt>
                      <c:pt idx="462">
                        <c:v>9.2368290000595152</c:v>
                      </c:pt>
                      <c:pt idx="463">
                        <c:v>9.2570800000103191</c:v>
                      </c:pt>
                      <c:pt idx="464">
                        <c:v>9.2808590000495315</c:v>
                      </c:pt>
                      <c:pt idx="465">
                        <c:v>9.2985030000563711</c:v>
                      </c:pt>
                      <c:pt idx="466">
                        <c:v>9.3194000000366941</c:v>
                      </c:pt>
                      <c:pt idx="467">
                        <c:v>9.3404840000439435</c:v>
                      </c:pt>
                      <c:pt idx="468">
                        <c:v>9.3573140000225976</c:v>
                      </c:pt>
                      <c:pt idx="469">
                        <c:v>9.3796180000063032</c:v>
                      </c:pt>
                      <c:pt idx="470">
                        <c:v>9.3993270000210032</c:v>
                      </c:pt>
                      <c:pt idx="471">
                        <c:v>9.4204100000206381</c:v>
                      </c:pt>
                      <c:pt idx="472">
                        <c:v>9.4395129999611527</c:v>
                      </c:pt>
                      <c:pt idx="473">
                        <c:v>9.4620819999836385</c:v>
                      </c:pt>
                      <c:pt idx="474">
                        <c:v>9.4798090000404045</c:v>
                      </c:pt>
                      <c:pt idx="475">
                        <c:v>9.500603000051342</c:v>
                      </c:pt>
                      <c:pt idx="476">
                        <c:v>9.5165890000062063</c:v>
                      </c:pt>
                      <c:pt idx="477">
                        <c:v>9.5385089999763295</c:v>
                      </c:pt>
                      <c:pt idx="478">
                        <c:v>9.5598920000484213</c:v>
                      </c:pt>
                      <c:pt idx="479">
                        <c:v>9.5771510000340641</c:v>
                      </c:pt>
                      <c:pt idx="480">
                        <c:v>9.5990870000096038</c:v>
                      </c:pt>
                      <c:pt idx="481">
                        <c:v>9.619107999955304</c:v>
                      </c:pt>
                      <c:pt idx="482">
                        <c:v>9.6445979999843985</c:v>
                      </c:pt>
                      <c:pt idx="483">
                        <c:v>9.6600570000009611</c:v>
                      </c:pt>
                      <c:pt idx="484">
                        <c:v>9.6796590000158176</c:v>
                      </c:pt>
                      <c:pt idx="485">
                        <c:v>9.700520999962464</c:v>
                      </c:pt>
                      <c:pt idx="486">
                        <c:v>9.7155359999742359</c:v>
                      </c:pt>
                      <c:pt idx="487">
                        <c:v>9.7402770000044256</c:v>
                      </c:pt>
                      <c:pt idx="488">
                        <c:v>9.7500330000184476</c:v>
                      </c:pt>
                      <c:pt idx="489">
                        <c:v>9.7760130000533536</c:v>
                      </c:pt>
                      <c:pt idx="490">
                        <c:v>9.7952270000241697</c:v>
                      </c:pt>
                      <c:pt idx="491">
                        <c:v>9.8152919999556616</c:v>
                      </c:pt>
                      <c:pt idx="492">
                        <c:v>9.8409669999964535</c:v>
                      </c:pt>
                      <c:pt idx="493">
                        <c:v>9.8566629999550059</c:v>
                      </c:pt>
                      <c:pt idx="494">
                        <c:v>9.8814009999623522</c:v>
                      </c:pt>
                      <c:pt idx="495">
                        <c:v>9.8957540000556037</c:v>
                      </c:pt>
                      <c:pt idx="496">
                        <c:v>9.9200910000363365</c:v>
                      </c:pt>
                      <c:pt idx="497">
                        <c:v>9.9365870000328869</c:v>
                      </c:pt>
                      <c:pt idx="498">
                        <c:v>9.9577740000095218</c:v>
                      </c:pt>
                      <c:pt idx="499">
                        <c:v>9.977292999974452</c:v>
                      </c:pt>
                      <c:pt idx="500">
                        <c:v>9.9994579999474809</c:v>
                      </c:pt>
                      <c:pt idx="501">
                        <c:v>10.01670399995055</c:v>
                      </c:pt>
                      <c:pt idx="502">
                        <c:v>10.039923000033014</c:v>
                      </c:pt>
                      <c:pt idx="503">
                        <c:v>10.060375000000931</c:v>
                      </c:pt>
                      <c:pt idx="504">
                        <c:v>10.077722999965772</c:v>
                      </c:pt>
                      <c:pt idx="505">
                        <c:v>10.097316000028513</c:v>
                      </c:pt>
                      <c:pt idx="506">
                        <c:v>10.119221000000834</c:v>
                      </c:pt>
                      <c:pt idx="507">
                        <c:v>10.137963999994099</c:v>
                      </c:pt>
                      <c:pt idx="508">
                        <c:v>10.157314999960363</c:v>
                      </c:pt>
                      <c:pt idx="509">
                        <c:v>10.174873000010848</c:v>
                      </c:pt>
                      <c:pt idx="510">
                        <c:v>10.199563000001945</c:v>
                      </c:pt>
                      <c:pt idx="511">
                        <c:v>10.219870000029914</c:v>
                      </c:pt>
                      <c:pt idx="512">
                        <c:v>10.239966999972239</c:v>
                      </c:pt>
                      <c:pt idx="513">
                        <c:v>10.259353999979794</c:v>
                      </c:pt>
                      <c:pt idx="514">
                        <c:v>10.278371999971569</c:v>
                      </c:pt>
                      <c:pt idx="515">
                        <c:v>10.298110999981873</c:v>
                      </c:pt>
                      <c:pt idx="516">
                        <c:v>10.313628999982029</c:v>
                      </c:pt>
                      <c:pt idx="517">
                        <c:v>10.339198000030592</c:v>
                      </c:pt>
                      <c:pt idx="518">
                        <c:v>10.358756999950856</c:v>
                      </c:pt>
                      <c:pt idx="519">
                        <c:v>10.378777000005357</c:v>
                      </c:pt>
                      <c:pt idx="520">
                        <c:v>10.390427000005729</c:v>
                      </c:pt>
                      <c:pt idx="521">
                        <c:v>10.420910999993794</c:v>
                      </c:pt>
                      <c:pt idx="522">
                        <c:v>10.439847000059672</c:v>
                      </c:pt>
                      <c:pt idx="523">
                        <c:v>10.459666999988258</c:v>
                      </c:pt>
                      <c:pt idx="524">
                        <c:v>10.476400000043213</c:v>
                      </c:pt>
                      <c:pt idx="525">
                        <c:v>10.498046000022441</c:v>
                      </c:pt>
                      <c:pt idx="526">
                        <c:v>10.51925500005018</c:v>
                      </c:pt>
                      <c:pt idx="527">
                        <c:v>10.534388000029139</c:v>
                      </c:pt>
                      <c:pt idx="528">
                        <c:v>10.559767000027932</c:v>
                      </c:pt>
                      <c:pt idx="529">
                        <c:v>10.579802999971434</c:v>
                      </c:pt>
                      <c:pt idx="530">
                        <c:v>10.599821000010706</c:v>
                      </c:pt>
                      <c:pt idx="531">
                        <c:v>10.620945999980904</c:v>
                      </c:pt>
                      <c:pt idx="532">
                        <c:v>10.636505999951623</c:v>
                      </c:pt>
                      <c:pt idx="533">
                        <c:v>10.660448999959044</c:v>
                      </c:pt>
                      <c:pt idx="534">
                        <c:v>10.680596000049263</c:v>
                      </c:pt>
                      <c:pt idx="535">
                        <c:v>10.695705999969505</c:v>
                      </c:pt>
                      <c:pt idx="536">
                        <c:v>10.716191999963485</c:v>
                      </c:pt>
                      <c:pt idx="537">
                        <c:v>10.737490999978036</c:v>
                      </c:pt>
                      <c:pt idx="538">
                        <c:v>10.760299999965355</c:v>
                      </c:pt>
                      <c:pt idx="539">
                        <c:v>10.775747000006959</c:v>
                      </c:pt>
                      <c:pt idx="540">
                        <c:v>10.796753000002354</c:v>
                      </c:pt>
                      <c:pt idx="541">
                        <c:v>10.817721999948844</c:v>
                      </c:pt>
                      <c:pt idx="542">
                        <c:v>10.839033000054769</c:v>
                      </c:pt>
                      <c:pt idx="543">
                        <c:v>10.856748000020161</c:v>
                      </c:pt>
                      <c:pt idx="544">
                        <c:v>10.875146999955177</c:v>
                      </c:pt>
                      <c:pt idx="545">
                        <c:v>10.898378000012599</c:v>
                      </c:pt>
                      <c:pt idx="546">
                        <c:v>10.913577000028454</c:v>
                      </c:pt>
                      <c:pt idx="547">
                        <c:v>10.938708000001498</c:v>
                      </c:pt>
                      <c:pt idx="548">
                        <c:v>10.957601999980398</c:v>
                      </c:pt>
                      <c:pt idx="549">
                        <c:v>10.977610999951139</c:v>
                      </c:pt>
                      <c:pt idx="550">
                        <c:v>10.997009000042453</c:v>
                      </c:pt>
                      <c:pt idx="551">
                        <c:v>11.019544000038877</c:v>
                      </c:pt>
                      <c:pt idx="552">
                        <c:v>11.039498000056483</c:v>
                      </c:pt>
                      <c:pt idx="553">
                        <c:v>11.06112700002268</c:v>
                      </c:pt>
                      <c:pt idx="554">
                        <c:v>11.079026999999769</c:v>
                      </c:pt>
                      <c:pt idx="555">
                        <c:v>11.099615999963135</c:v>
                      </c:pt>
                      <c:pt idx="556">
                        <c:v>11.117971000028774</c:v>
                      </c:pt>
                      <c:pt idx="557">
                        <c:v>11.1394020000007</c:v>
                      </c:pt>
                      <c:pt idx="558">
                        <c:v>11.159804000053555</c:v>
                      </c:pt>
                      <c:pt idx="559">
                        <c:v>11.178700000047684</c:v>
                      </c:pt>
                      <c:pt idx="560">
                        <c:v>11.198260999983177</c:v>
                      </c:pt>
                      <c:pt idx="561">
                        <c:v>11.218693000031635</c:v>
                      </c:pt>
                      <c:pt idx="562">
                        <c:v>11.240330000058748</c:v>
                      </c:pt>
                      <c:pt idx="563">
                        <c:v>11.259034999995492</c:v>
                      </c:pt>
                      <c:pt idx="564">
                        <c:v>11.27877700002864</c:v>
                      </c:pt>
                      <c:pt idx="565">
                        <c:v>11.300688000046648</c:v>
                      </c:pt>
                      <c:pt idx="566">
                        <c:v>11.319882999989204</c:v>
                      </c:pt>
                      <c:pt idx="567">
                        <c:v>11.339454000000842</c:v>
                      </c:pt>
                      <c:pt idx="568">
                        <c:v>11.35428700002376</c:v>
                      </c:pt>
                      <c:pt idx="569">
                        <c:v>11.378375999978743</c:v>
                      </c:pt>
                      <c:pt idx="570">
                        <c:v>11.396765999961644</c:v>
                      </c:pt>
                      <c:pt idx="571">
                        <c:v>11.419754000031389</c:v>
                      </c:pt>
                      <c:pt idx="572">
                        <c:v>11.439342000056058</c:v>
                      </c:pt>
                      <c:pt idx="573">
                        <c:v>11.456150999991223</c:v>
                      </c:pt>
                      <c:pt idx="574">
                        <c:v>11.479697000002488</c:v>
                      </c:pt>
                      <c:pt idx="575">
                        <c:v>11.50039800000377</c:v>
                      </c:pt>
                      <c:pt idx="576">
                        <c:v>11.515598000027239</c:v>
                      </c:pt>
                      <c:pt idx="577">
                        <c:v>11.540806000004523</c:v>
                      </c:pt>
                      <c:pt idx="578">
                        <c:v>11.556087999953888</c:v>
                      </c:pt>
                      <c:pt idx="579">
                        <c:v>11.577864999999292</c:v>
                      </c:pt>
                      <c:pt idx="580">
                        <c:v>11.601599000045098</c:v>
                      </c:pt>
                      <c:pt idx="581">
                        <c:v>11.616522999946028</c:v>
                      </c:pt>
                      <c:pt idx="582">
                        <c:v>11.640698999981396</c:v>
                      </c:pt>
                      <c:pt idx="583">
                        <c:v>11.661321999970824</c:v>
                      </c:pt>
                      <c:pt idx="584">
                        <c:v>11.676427999977022</c:v>
                      </c:pt>
                      <c:pt idx="585">
                        <c:v>11.697061000042595</c:v>
                      </c:pt>
                      <c:pt idx="586">
                        <c:v>11.718111000023782</c:v>
                      </c:pt>
                      <c:pt idx="587">
                        <c:v>11.736631999956444</c:v>
                      </c:pt>
                      <c:pt idx="588">
                        <c:v>11.756826999946497</c:v>
                      </c:pt>
                      <c:pt idx="589">
                        <c:v>11.778974000015296</c:v>
                      </c:pt>
                      <c:pt idx="590">
                        <c:v>11.797372000059113</c:v>
                      </c:pt>
                      <c:pt idx="591">
                        <c:v>11.81868799997028</c:v>
                      </c:pt>
                      <c:pt idx="592">
                        <c:v>11.838071999954991</c:v>
                      </c:pt>
                      <c:pt idx="593">
                        <c:v>11.857008000020869</c:v>
                      </c:pt>
                      <c:pt idx="594">
                        <c:v>11.877687999978662</c:v>
                      </c:pt>
                      <c:pt idx="595">
                        <c:v>11.897439999971539</c:v>
                      </c:pt>
                      <c:pt idx="596">
                        <c:v>11.916213999968022</c:v>
                      </c:pt>
                      <c:pt idx="597">
                        <c:v>11.937914000009187</c:v>
                      </c:pt>
                      <c:pt idx="598">
                        <c:v>11.959724999964237</c:v>
                      </c:pt>
                      <c:pt idx="599">
                        <c:v>11.974500000011176</c:v>
                      </c:pt>
                      <c:pt idx="600">
                        <c:v>11.99824800004717</c:v>
                      </c:pt>
                      <c:pt idx="601">
                        <c:v>12.020645000040531</c:v>
                      </c:pt>
                      <c:pt idx="602">
                        <c:v>12.043259999947622</c:v>
                      </c:pt>
                      <c:pt idx="603">
                        <c:v>12.05533700005617</c:v>
                      </c:pt>
                      <c:pt idx="604">
                        <c:v>12.07939400000032</c:v>
                      </c:pt>
                      <c:pt idx="605">
                        <c:v>12.098935000016354</c:v>
                      </c:pt>
                      <c:pt idx="606">
                        <c:v>12.119303000043146</c:v>
                      </c:pt>
                      <c:pt idx="607">
                        <c:v>12.139199999975972</c:v>
                      </c:pt>
                      <c:pt idx="608">
                        <c:v>12.1603340000147</c:v>
                      </c:pt>
                      <c:pt idx="609">
                        <c:v>12.174230000004172</c:v>
                      </c:pt>
                      <c:pt idx="610">
                        <c:v>12.198280000011437</c:v>
                      </c:pt>
                      <c:pt idx="611">
                        <c:v>12.207722999970429</c:v>
                      </c:pt>
                      <c:pt idx="612">
                        <c:v>13.22004799998831</c:v>
                      </c:pt>
                      <c:pt idx="613">
                        <c:v>13.24011699995026</c:v>
                      </c:pt>
                      <c:pt idx="614">
                        <c:v>13.257121999980882</c:v>
                      </c:pt>
                      <c:pt idx="615">
                        <c:v>13.275652999989688</c:v>
                      </c:pt>
                      <c:pt idx="616">
                        <c:v>13.298133000032976</c:v>
                      </c:pt>
                      <c:pt idx="617">
                        <c:v>13.319132999982685</c:v>
                      </c:pt>
                      <c:pt idx="618">
                        <c:v>13.335878000012599</c:v>
                      </c:pt>
                      <c:pt idx="619">
                        <c:v>13.357037000008859</c:v>
                      </c:pt>
                      <c:pt idx="620">
                        <c:v>13.376021999982186</c:v>
                      </c:pt>
                      <c:pt idx="621">
                        <c:v>13.397098000044934</c:v>
                      </c:pt>
                      <c:pt idx="622">
                        <c:v>13.418146000010893</c:v>
                      </c:pt>
                      <c:pt idx="623">
                        <c:v>13.43653299997095</c:v>
                      </c:pt>
                      <c:pt idx="624">
                        <c:v>13.453209000057541</c:v>
                      </c:pt>
                      <c:pt idx="625">
                        <c:v>13.476950000040233</c:v>
                      </c:pt>
                      <c:pt idx="626">
                        <c:v>13.500144000048749</c:v>
                      </c:pt>
                      <c:pt idx="627">
                        <c:v>13.519515000050887</c:v>
                      </c:pt>
                      <c:pt idx="628">
                        <c:v>13.538922999985516</c:v>
                      </c:pt>
                      <c:pt idx="629">
                        <c:v>13.558486000052653</c:v>
                      </c:pt>
                      <c:pt idx="630">
                        <c:v>13.575662999995984</c:v>
                      </c:pt>
                      <c:pt idx="631">
                        <c:v>13.598042999976315</c:v>
                      </c:pt>
                      <c:pt idx="632">
                        <c:v>13.618756999960169</c:v>
                      </c:pt>
                      <c:pt idx="633">
                        <c:v>13.637269000057131</c:v>
                      </c:pt>
                      <c:pt idx="634">
                        <c:v>13.662229000008665</c:v>
                      </c:pt>
                      <c:pt idx="635">
                        <c:v>13.677821999997832</c:v>
                      </c:pt>
                      <c:pt idx="636">
                        <c:v>13.699972999980673</c:v>
                      </c:pt>
                      <c:pt idx="637">
                        <c:v>13.718635999946855</c:v>
                      </c:pt>
                      <c:pt idx="638">
                        <c:v>13.739010000019334</c:v>
                      </c:pt>
                      <c:pt idx="639">
                        <c:v>13.758065999951214</c:v>
                      </c:pt>
                      <c:pt idx="640">
                        <c:v>13.778072000015527</c:v>
                      </c:pt>
                      <c:pt idx="641">
                        <c:v>13.800885000033304</c:v>
                      </c:pt>
                      <c:pt idx="642">
                        <c:v>13.81836499995552</c:v>
                      </c:pt>
                      <c:pt idx="643">
                        <c:v>13.83857599995099</c:v>
                      </c:pt>
                      <c:pt idx="644">
                        <c:v>13.860917999991216</c:v>
                      </c:pt>
                      <c:pt idx="645">
                        <c:v>13.882851999951527</c:v>
                      </c:pt>
                      <c:pt idx="646">
                        <c:v>13.893901000032201</c:v>
                      </c:pt>
                      <c:pt idx="647">
                        <c:v>13.919747999985702</c:v>
                      </c:pt>
                      <c:pt idx="648">
                        <c:v>13.941151999984868</c:v>
                      </c:pt>
                      <c:pt idx="649">
                        <c:v>13.960019999998622</c:v>
                      </c:pt>
                      <c:pt idx="650">
                        <c:v>13.979615999967791</c:v>
                      </c:pt>
                      <c:pt idx="651">
                        <c:v>13.996159999980591</c:v>
                      </c:pt>
                      <c:pt idx="652">
                        <c:v>14.014455999946222</c:v>
                      </c:pt>
                      <c:pt idx="653">
                        <c:v>14.034763999981806</c:v>
                      </c:pt>
                      <c:pt idx="654">
                        <c:v>14.059989999979734</c:v>
                      </c:pt>
                      <c:pt idx="655">
                        <c:v>14.080242000054568</c:v>
                      </c:pt>
                      <c:pt idx="656">
                        <c:v>14.096809000009671</c:v>
                      </c:pt>
                      <c:pt idx="657">
                        <c:v>14.115546999964863</c:v>
                      </c:pt>
                      <c:pt idx="658">
                        <c:v>14.138761000009254</c:v>
                      </c:pt>
                      <c:pt idx="659">
                        <c:v>14.159331000060774</c:v>
                      </c:pt>
                      <c:pt idx="660">
                        <c:v>14.179967000032775</c:v>
                      </c:pt>
                      <c:pt idx="661">
                        <c:v>14.198669999954291</c:v>
                      </c:pt>
                      <c:pt idx="662">
                        <c:v>14.216108000022359</c:v>
                      </c:pt>
                      <c:pt idx="663">
                        <c:v>14.237989000044763</c:v>
                      </c:pt>
                      <c:pt idx="664">
                        <c:v>14.258068999974057</c:v>
                      </c:pt>
                      <c:pt idx="665">
                        <c:v>14.261306999949738</c:v>
                      </c:pt>
                      <c:pt idx="666">
                        <c:v>14.288960000034422</c:v>
                      </c:pt>
                      <c:pt idx="667">
                        <c:v>14.316625999985263</c:v>
                      </c:pt>
                      <c:pt idx="668">
                        <c:v>14.336644000024535</c:v>
                      </c:pt>
                      <c:pt idx="669">
                        <c:v>14.358586000045761</c:v>
                      </c:pt>
                      <c:pt idx="670">
                        <c:v>14.374229999957606</c:v>
                      </c:pt>
                      <c:pt idx="671">
                        <c:v>14.398834999999963</c:v>
                      </c:pt>
                      <c:pt idx="672">
                        <c:v>14.418438000022434</c:v>
                      </c:pt>
                      <c:pt idx="673">
                        <c:v>14.442501000012271</c:v>
                      </c:pt>
                      <c:pt idx="674">
                        <c:v>14.457906999974512</c:v>
                      </c:pt>
                      <c:pt idx="675">
                        <c:v>14.479560000007041</c:v>
                      </c:pt>
                      <c:pt idx="676">
                        <c:v>14.497545000049286</c:v>
                      </c:pt>
                      <c:pt idx="677">
                        <c:v>14.517507000011392</c:v>
                      </c:pt>
                      <c:pt idx="678">
                        <c:v>14.537884999997914</c:v>
                      </c:pt>
                      <c:pt idx="679">
                        <c:v>14.558447999996133</c:v>
                      </c:pt>
                      <c:pt idx="680">
                        <c:v>14.578062999993563</c:v>
                      </c:pt>
                      <c:pt idx="681">
                        <c:v>14.599275000044145</c:v>
                      </c:pt>
                      <c:pt idx="682">
                        <c:v>14.615068000042811</c:v>
                      </c:pt>
                      <c:pt idx="683">
                        <c:v>14.638410000014119</c:v>
                      </c:pt>
                      <c:pt idx="684">
                        <c:v>14.658902000053786</c:v>
                      </c:pt>
                      <c:pt idx="685">
                        <c:v>14.678826999966986</c:v>
                      </c:pt>
                      <c:pt idx="686">
                        <c:v>14.700656999950297</c:v>
                      </c:pt>
                      <c:pt idx="687">
                        <c:v>14.721520000020973</c:v>
                      </c:pt>
                      <c:pt idx="688">
                        <c:v>14.738786000059918</c:v>
                      </c:pt>
                      <c:pt idx="689">
                        <c:v>14.760519000003114</c:v>
                      </c:pt>
                      <c:pt idx="690">
                        <c:v>14.78124000004027</c:v>
                      </c:pt>
                      <c:pt idx="691">
                        <c:v>14.799402000033297</c:v>
                      </c:pt>
                      <c:pt idx="692">
                        <c:v>14.820554999983869</c:v>
                      </c:pt>
                      <c:pt idx="693">
                        <c:v>14.8263909999514</c:v>
                      </c:pt>
                      <c:pt idx="694">
                        <c:v>14.858939000056125</c:v>
                      </c:pt>
                      <c:pt idx="695">
                        <c:v>14.879405000014231</c:v>
                      </c:pt>
                      <c:pt idx="696">
                        <c:v>14.900785999954678</c:v>
                      </c:pt>
                      <c:pt idx="697">
                        <c:v>14.916397999972105</c:v>
                      </c:pt>
                      <c:pt idx="698">
                        <c:v>14.934911999967881</c:v>
                      </c:pt>
                      <c:pt idx="699">
                        <c:v>14.946536000003107</c:v>
                      </c:pt>
                      <c:pt idx="700">
                        <c:v>14.977782999980263</c:v>
                      </c:pt>
                      <c:pt idx="701">
                        <c:v>14.997696000034921</c:v>
                      </c:pt>
                      <c:pt idx="702">
                        <c:v>15.01763400004711</c:v>
                      </c:pt>
                      <c:pt idx="703">
                        <c:v>15.040232000057586</c:v>
                      </c:pt>
                      <c:pt idx="704">
                        <c:v>15.055918999947608</c:v>
                      </c:pt>
                      <c:pt idx="705">
                        <c:v>15.078855999978259</c:v>
                      </c:pt>
                      <c:pt idx="706">
                        <c:v>15.096017000032589</c:v>
                      </c:pt>
                      <c:pt idx="707">
                        <c:v>15.112391000031494</c:v>
                      </c:pt>
                      <c:pt idx="708">
                        <c:v>15.137778999982402</c:v>
                      </c:pt>
                      <c:pt idx="709">
                        <c:v>15.148583000060171</c:v>
                      </c:pt>
                      <c:pt idx="710">
                        <c:v>15.1738090000581</c:v>
                      </c:pt>
                      <c:pt idx="711">
                        <c:v>15.200148000032641</c:v>
                      </c:pt>
                      <c:pt idx="712">
                        <c:v>15.205819000024348</c:v>
                      </c:pt>
                      <c:pt idx="713">
                        <c:v>15.236586999963038</c:v>
                      </c:pt>
                      <c:pt idx="714">
                        <c:v>15.252348999958485</c:v>
                      </c:pt>
                      <c:pt idx="715">
                        <c:v>15.277441999991424</c:v>
                      </c:pt>
                      <c:pt idx="716">
                        <c:v>15.298822000040673</c:v>
                      </c:pt>
                      <c:pt idx="717">
                        <c:v>15.318197999964468</c:v>
                      </c:pt>
                      <c:pt idx="718">
                        <c:v>15.339789999998175</c:v>
                      </c:pt>
                      <c:pt idx="719">
                        <c:v>15.357323999982327</c:v>
                      </c:pt>
                      <c:pt idx="720">
                        <c:v>15.378313999972306</c:v>
                      </c:pt>
                      <c:pt idx="721">
                        <c:v>15.400353000033647</c:v>
                      </c:pt>
                      <c:pt idx="722">
                        <c:v>15.417888000025414</c:v>
                      </c:pt>
                      <c:pt idx="723">
                        <c:v>15.437705000047572</c:v>
                      </c:pt>
                      <c:pt idx="724">
                        <c:v>15.458893000031821</c:v>
                      </c:pt>
                      <c:pt idx="725">
                        <c:v>15.474484000005759</c:v>
                      </c:pt>
                      <c:pt idx="726">
                        <c:v>15.501121000037529</c:v>
                      </c:pt>
                      <c:pt idx="727">
                        <c:v>15.520025999983773</c:v>
                      </c:pt>
                      <c:pt idx="728">
                        <c:v>15.535516000003554</c:v>
                      </c:pt>
                      <c:pt idx="729">
                        <c:v>15.55438900005538</c:v>
                      </c:pt>
                      <c:pt idx="730">
                        <c:v>15.580456999945454</c:v>
                      </c:pt>
                      <c:pt idx="731">
                        <c:v>15.599491000059061</c:v>
                      </c:pt>
                      <c:pt idx="732">
                        <c:v>15.616198000032455</c:v>
                      </c:pt>
                      <c:pt idx="733">
                        <c:v>15.639761000056751</c:v>
                      </c:pt>
                      <c:pt idx="734">
                        <c:v>15.659464000025764</c:v>
                      </c:pt>
                      <c:pt idx="735">
                        <c:v>15.679271999979392</c:v>
                      </c:pt>
                      <c:pt idx="736">
                        <c:v>15.701322000008076</c:v>
                      </c:pt>
                      <c:pt idx="737">
                        <c:v>15.720014999969862</c:v>
                      </c:pt>
                      <c:pt idx="738">
                        <c:v>15.740377999958582</c:v>
                      </c:pt>
                      <c:pt idx="739">
                        <c:v>15.754864000016823</c:v>
                      </c:pt>
                      <c:pt idx="740">
                        <c:v>15.780358999967575</c:v>
                      </c:pt>
                      <c:pt idx="741">
                        <c:v>15.799850999959745</c:v>
                      </c:pt>
                      <c:pt idx="742">
                        <c:v>15.814977000001818</c:v>
                      </c:pt>
                      <c:pt idx="743">
                        <c:v>15.838019000017084</c:v>
                      </c:pt>
                      <c:pt idx="744">
                        <c:v>15.85659800004214</c:v>
                      </c:pt>
                      <c:pt idx="745">
                        <c:v>15.880145999952219</c:v>
                      </c:pt>
                      <c:pt idx="746">
                        <c:v>15.900799000053667</c:v>
                      </c:pt>
                      <c:pt idx="747">
                        <c:v>15.915092000039294</c:v>
                      </c:pt>
                      <c:pt idx="748">
                        <c:v>15.942188999964856</c:v>
                      </c:pt>
                      <c:pt idx="749">
                        <c:v>15.957364000030793</c:v>
                      </c:pt>
                      <c:pt idx="750">
                        <c:v>15.976502000004984</c:v>
                      </c:pt>
                      <c:pt idx="751">
                        <c:v>15.992379999952391</c:v>
                      </c:pt>
                      <c:pt idx="752">
                        <c:v>16.019227999961004</c:v>
                      </c:pt>
                      <c:pt idx="753">
                        <c:v>16.036949999979697</c:v>
                      </c:pt>
                      <c:pt idx="754">
                        <c:v>16.056478000013158</c:v>
                      </c:pt>
                      <c:pt idx="755">
                        <c:v>16.076236000051722</c:v>
                      </c:pt>
                      <c:pt idx="756">
                        <c:v>16.099424000014551</c:v>
                      </c:pt>
                      <c:pt idx="757">
                        <c:v>16.117109999991953</c:v>
                      </c:pt>
                      <c:pt idx="758">
                        <c:v>16.137319999979809</c:v>
                      </c:pt>
                      <c:pt idx="759">
                        <c:v>16.156318000052124</c:v>
                      </c:pt>
                      <c:pt idx="760">
                        <c:v>16.177040999988094</c:v>
                      </c:pt>
                      <c:pt idx="761">
                        <c:v>16.197133000008762</c:v>
                      </c:pt>
                      <c:pt idx="762">
                        <c:v>16.204983999952674</c:v>
                      </c:pt>
                      <c:pt idx="763">
                        <c:v>16.256551000056788</c:v>
                      </c:pt>
                      <c:pt idx="764">
                        <c:v>16.278186999959871</c:v>
                      </c:pt>
                      <c:pt idx="765">
                        <c:v>16.297906000050716</c:v>
                      </c:pt>
                      <c:pt idx="766">
                        <c:v>16.312999999965541</c:v>
                      </c:pt>
                      <c:pt idx="767">
                        <c:v>16.338151999982074</c:v>
                      </c:pt>
                      <c:pt idx="768">
                        <c:v>16.359898000024259</c:v>
                      </c:pt>
                      <c:pt idx="769">
                        <c:v>16.380971999955364</c:v>
                      </c:pt>
                      <c:pt idx="770">
                        <c:v>16.399197999970056</c:v>
                      </c:pt>
                      <c:pt idx="771">
                        <c:v>16.413465999998152</c:v>
                      </c:pt>
                      <c:pt idx="772">
                        <c:v>16.437286000000313</c:v>
                      </c:pt>
                      <c:pt idx="773">
                        <c:v>16.448547999956645</c:v>
                      </c:pt>
                      <c:pt idx="774">
                        <c:v>16.480741000035778</c:v>
                      </c:pt>
                      <c:pt idx="775">
                        <c:v>16.499774000025354</c:v>
                      </c:pt>
                      <c:pt idx="776">
                        <c:v>16.520905000041239</c:v>
                      </c:pt>
                      <c:pt idx="777">
                        <c:v>16.534540000022389</c:v>
                      </c:pt>
                      <c:pt idx="778">
                        <c:v>16.559224999975413</c:v>
                      </c:pt>
                      <c:pt idx="779">
                        <c:v>16.579764000023715</c:v>
                      </c:pt>
                      <c:pt idx="780">
                        <c:v>16.599221999989823</c:v>
                      </c:pt>
                      <c:pt idx="781">
                        <c:v>16.619829999981448</c:v>
                      </c:pt>
                      <c:pt idx="782">
                        <c:v>16.637060999986716</c:v>
                      </c:pt>
                      <c:pt idx="783">
                        <c:v>16.655086999991909</c:v>
                      </c:pt>
                      <c:pt idx="784">
                        <c:v>16.683544000028633</c:v>
                      </c:pt>
                      <c:pt idx="785">
                        <c:v>16.700412999955006</c:v>
                      </c:pt>
                      <c:pt idx="786">
                        <c:v>16.720657999976538</c:v>
                      </c:pt>
                      <c:pt idx="787">
                        <c:v>16.738455999991857</c:v>
                      </c:pt>
                      <c:pt idx="788">
                        <c:v>16.760067000053823</c:v>
                      </c:pt>
                      <c:pt idx="789">
                        <c:v>16.778659999952652</c:v>
                      </c:pt>
                      <c:pt idx="790">
                        <c:v>16.797326000058092</c:v>
                      </c:pt>
                      <c:pt idx="791">
                        <c:v>16.820349000045098</c:v>
                      </c:pt>
                      <c:pt idx="792">
                        <c:v>16.834425000008196</c:v>
                      </c:pt>
                      <c:pt idx="793">
                        <c:v>16.851124000037089</c:v>
                      </c:pt>
                      <c:pt idx="794">
                        <c:v>16.870889000012539</c:v>
                      </c:pt>
                      <c:pt idx="795">
                        <c:v>16.893969999975525</c:v>
                      </c:pt>
                      <c:pt idx="796">
                        <c:v>16.91853899997659</c:v>
                      </c:pt>
                      <c:pt idx="797">
                        <c:v>16.940676999976858</c:v>
                      </c:pt>
                      <c:pt idx="798">
                        <c:v>16.960233999998309</c:v>
                      </c:pt>
                      <c:pt idx="799">
                        <c:v>16.970233000000007</c:v>
                      </c:pt>
                      <c:pt idx="800">
                        <c:v>17.000850999960676</c:v>
                      </c:pt>
                      <c:pt idx="801">
                        <c:v>17.017356000025757</c:v>
                      </c:pt>
                      <c:pt idx="802">
                        <c:v>17.040408000000753</c:v>
                      </c:pt>
                      <c:pt idx="803">
                        <c:v>17.052445000037551</c:v>
                      </c:pt>
                      <c:pt idx="804">
                        <c:v>17.07756700005848</c:v>
                      </c:pt>
                      <c:pt idx="805">
                        <c:v>17.097797999973409</c:v>
                      </c:pt>
                      <c:pt idx="806">
                        <c:v>17.119386999984272</c:v>
                      </c:pt>
                      <c:pt idx="807">
                        <c:v>17.134045999962837</c:v>
                      </c:pt>
                      <c:pt idx="808">
                        <c:v>17.15879799996037</c:v>
                      </c:pt>
                      <c:pt idx="809">
                        <c:v>17.178751999977976</c:v>
                      </c:pt>
                      <c:pt idx="810">
                        <c:v>17.19907900004182</c:v>
                      </c:pt>
                      <c:pt idx="811">
                        <c:v>17.220295000006445</c:v>
                      </c:pt>
                      <c:pt idx="812">
                        <c:v>17.237459999974817</c:v>
                      </c:pt>
                      <c:pt idx="813">
                        <c:v>17.255583000020124</c:v>
                      </c:pt>
                      <c:pt idx="814">
                        <c:v>17.278372999979183</c:v>
                      </c:pt>
                      <c:pt idx="815">
                        <c:v>17.297448000055738</c:v>
                      </c:pt>
                      <c:pt idx="816">
                        <c:v>17.319045000011101</c:v>
                      </c:pt>
                      <c:pt idx="817">
                        <c:v>17.340929000056349</c:v>
                      </c:pt>
                      <c:pt idx="818">
                        <c:v>17.36108000006061</c:v>
                      </c:pt>
                      <c:pt idx="819">
                        <c:v>17.366758999996819</c:v>
                      </c:pt>
                      <c:pt idx="820">
                        <c:v>17.399179000058211</c:v>
                      </c:pt>
                      <c:pt idx="821">
                        <c:v>17.418662999989465</c:v>
                      </c:pt>
                      <c:pt idx="822">
                        <c:v>17.434948000009172</c:v>
                      </c:pt>
                      <c:pt idx="823">
                        <c:v>17.450983999995515</c:v>
                      </c:pt>
                      <c:pt idx="824">
                        <c:v>17.475072999950498</c:v>
                      </c:pt>
                      <c:pt idx="825">
                        <c:v>17.501255000010133</c:v>
                      </c:pt>
                      <c:pt idx="826">
                        <c:v>17.519790000049397</c:v>
                      </c:pt>
                      <c:pt idx="827">
                        <c:v>17.54086800001096</c:v>
                      </c:pt>
                      <c:pt idx="828">
                        <c:v>17.580898000043817</c:v>
                      </c:pt>
                      <c:pt idx="829">
                        <c:v>17.600923000019975</c:v>
                      </c:pt>
                      <c:pt idx="830">
                        <c:v>17.605683999950998</c:v>
                      </c:pt>
                      <c:pt idx="831">
                        <c:v>17.641462999978103</c:v>
                      </c:pt>
                      <c:pt idx="832">
                        <c:v>17.655726999975741</c:v>
                      </c:pt>
                      <c:pt idx="833">
                        <c:v>17.682215000037104</c:v>
                      </c:pt>
                      <c:pt idx="834">
                        <c:v>17.692640000022948</c:v>
                      </c:pt>
                      <c:pt idx="835">
                        <c:v>17.718819999950938</c:v>
                      </c:pt>
                      <c:pt idx="836">
                        <c:v>17.722640000050887</c:v>
                      </c:pt>
                      <c:pt idx="837">
                        <c:v>17.760428000008687</c:v>
                      </c:pt>
                      <c:pt idx="838">
                        <c:v>17.776737999985926</c:v>
                      </c:pt>
                      <c:pt idx="839">
                        <c:v>17.796960999956354</c:v>
                      </c:pt>
                      <c:pt idx="840">
                        <c:v>17.817629000055604</c:v>
                      </c:pt>
                      <c:pt idx="841">
                        <c:v>17.830355999991298</c:v>
                      </c:pt>
                      <c:pt idx="842">
                        <c:v>17.859133000019938</c:v>
                      </c:pt>
                      <c:pt idx="843">
                        <c:v>17.863081000046805</c:v>
                      </c:pt>
                      <c:pt idx="844">
                        <c:v>17.895771999959834</c:v>
                      </c:pt>
                      <c:pt idx="845">
                        <c:v>17.918359000002965</c:v>
                      </c:pt>
                      <c:pt idx="846">
                        <c:v>17.930678999982774</c:v>
                      </c:pt>
                      <c:pt idx="847">
                        <c:v>17.974845999968238</c:v>
                      </c:pt>
                      <c:pt idx="848">
                        <c:v>18.035986999981105</c:v>
                      </c:pt>
                      <c:pt idx="849">
                        <c:v>18.048733999952674</c:v>
                      </c:pt>
                      <c:pt idx="850">
                        <c:v>18.189189999946393</c:v>
                      </c:pt>
                      <c:pt idx="851">
                        <c:v>18.248314999975264</c:v>
                      </c:pt>
                      <c:pt idx="852">
                        <c:v>18.273756999988109</c:v>
                      </c:pt>
                      <c:pt idx="853">
                        <c:v>18.290812000050209</c:v>
                      </c:pt>
                      <c:pt idx="854">
                        <c:v>18.319213000009768</c:v>
                      </c:pt>
                      <c:pt idx="855">
                        <c:v>18.325282000005245</c:v>
                      </c:pt>
                      <c:pt idx="856">
                        <c:v>18.399959999951534</c:v>
                      </c:pt>
                      <c:pt idx="857">
                        <c:v>18.460544000030495</c:v>
                      </c:pt>
                      <c:pt idx="858">
                        <c:v>18.468537000007927</c:v>
                      </c:pt>
                      <c:pt idx="859">
                        <c:v>18.512057999963872</c:v>
                      </c:pt>
                      <c:pt idx="860">
                        <c:v>18.537618999951519</c:v>
                      </c:pt>
                      <c:pt idx="861">
                        <c:v>18.573934999993071</c:v>
                      </c:pt>
                      <c:pt idx="862">
                        <c:v>18.595721999998204</c:v>
                      </c:pt>
                      <c:pt idx="863">
                        <c:v>18.620116999954917</c:v>
                      </c:pt>
                      <c:pt idx="864">
                        <c:v>18.639640999957919</c:v>
                      </c:pt>
                      <c:pt idx="865">
                        <c:v>18.656548999948427</c:v>
                      </c:pt>
                      <c:pt idx="866">
                        <c:v>18.717066999990493</c:v>
                      </c:pt>
                      <c:pt idx="867">
                        <c:v>18.721483999979682</c:v>
                      </c:pt>
                      <c:pt idx="868">
                        <c:v>18.799987999955192</c:v>
                      </c:pt>
                      <c:pt idx="869">
                        <c:v>18.817612000042573</c:v>
                      </c:pt>
                      <c:pt idx="870">
                        <c:v>18.83824499999173</c:v>
                      </c:pt>
                      <c:pt idx="871">
                        <c:v>18.858725000056438</c:v>
                      </c:pt>
                      <c:pt idx="872">
                        <c:v>18.869736999971792</c:v>
                      </c:pt>
                      <c:pt idx="873">
                        <c:v>18.898768999963067</c:v>
                      </c:pt>
                      <c:pt idx="874">
                        <c:v>18.939523000037298</c:v>
                      </c:pt>
                      <c:pt idx="875">
                        <c:v>18.955955000012182</c:v>
                      </c:pt>
                      <c:pt idx="876">
                        <c:v>18.97767599998042</c:v>
                      </c:pt>
                      <c:pt idx="877">
                        <c:v>18.989283000002615</c:v>
                      </c:pt>
                      <c:pt idx="878">
                        <c:v>19.004171999986283</c:v>
                      </c:pt>
                      <c:pt idx="879">
                        <c:v>19.060641000047326</c:v>
                      </c:pt>
                      <c:pt idx="880">
                        <c:v>19.078301000059582</c:v>
                      </c:pt>
                      <c:pt idx="881">
                        <c:v>19.138205999974161</c:v>
                      </c:pt>
                      <c:pt idx="882">
                        <c:v>19.146143999998458</c:v>
                      </c:pt>
                      <c:pt idx="883">
                        <c:v>19.198949999990873</c:v>
                      </c:pt>
                      <c:pt idx="884">
                        <c:v>19.215732999960892</c:v>
                      </c:pt>
                      <c:pt idx="885">
                        <c:v>19.280423999996856</c:v>
                      </c:pt>
                      <c:pt idx="886">
                        <c:v>19.285075000021607</c:v>
                      </c:pt>
                      <c:pt idx="887">
                        <c:v>19.338271999964491</c:v>
                      </c:pt>
                      <c:pt idx="888">
                        <c:v>19.341726999962702</c:v>
                      </c:pt>
                      <c:pt idx="889">
                        <c:v>19.426723000011407</c:v>
                      </c:pt>
                      <c:pt idx="890">
                        <c:v>19.477086000028066</c:v>
                      </c:pt>
                      <c:pt idx="891">
                        <c:v>19.484514000010677</c:v>
                      </c:pt>
                      <c:pt idx="892">
                        <c:v>19.54977499996312</c:v>
                      </c:pt>
                      <c:pt idx="893">
                        <c:v>19.622833000030369</c:v>
                      </c:pt>
                      <c:pt idx="894">
                        <c:v>19.698226999957114</c:v>
                      </c:pt>
                      <c:pt idx="895">
                        <c:v>19.758548000012524</c:v>
                      </c:pt>
                      <c:pt idx="896">
                        <c:v>19.764374000020325</c:v>
                      </c:pt>
                      <c:pt idx="897">
                        <c:v>19.894479000009596</c:v>
                      </c:pt>
                      <c:pt idx="898">
                        <c:v>19.906099000014365</c:v>
                      </c:pt>
                      <c:pt idx="899">
                        <c:v>19.953943999949843</c:v>
                      </c:pt>
                      <c:pt idx="900">
                        <c:v>19.974267999990843</c:v>
                      </c:pt>
                      <c:pt idx="901">
                        <c:v>20.033270000014454</c:v>
                      </c:pt>
                      <c:pt idx="902">
                        <c:v>20.044191000051796</c:v>
                      </c:pt>
                      <c:pt idx="903">
                        <c:v>20.112563999951817</c:v>
                      </c:pt>
                      <c:pt idx="904">
                        <c:v>20.240775999962352</c:v>
                      </c:pt>
                      <c:pt idx="905">
                        <c:v>20.248760999995284</c:v>
                      </c:pt>
                      <c:pt idx="906">
                        <c:v>20.312653000000864</c:v>
                      </c:pt>
                      <c:pt idx="907">
                        <c:v>20.376558999996632</c:v>
                      </c:pt>
                      <c:pt idx="908">
                        <c:v>20.389612999977544</c:v>
                      </c:pt>
                      <c:pt idx="909">
                        <c:v>20.426218000007793</c:v>
                      </c:pt>
                      <c:pt idx="910">
                        <c:v>20.455977999954484</c:v>
                      </c:pt>
                      <c:pt idx="911">
                        <c:v>20.477411000058055</c:v>
                      </c:pt>
                      <c:pt idx="912">
                        <c:v>20.487330000032671</c:v>
                      </c:pt>
                      <c:pt idx="913">
                        <c:v>20.540605999995023</c:v>
                      </c:pt>
                      <c:pt idx="914">
                        <c:v>20.557864999980666</c:v>
                      </c:pt>
                      <c:pt idx="915">
                        <c:v>20.579106000019237</c:v>
                      </c:pt>
                      <c:pt idx="916">
                        <c:v>20.581728999968618</c:v>
                      </c:pt>
                      <c:pt idx="917">
                        <c:v>20.638386999955401</c:v>
                      </c:pt>
                      <c:pt idx="918">
                        <c:v>20.650130999973044</c:v>
                      </c:pt>
                      <c:pt idx="919">
                        <c:v>20.720130000030622</c:v>
                      </c:pt>
                      <c:pt idx="920">
                        <c:v>20.778270000009798</c:v>
                      </c:pt>
                      <c:pt idx="921">
                        <c:v>20.785678999964148</c:v>
                      </c:pt>
                      <c:pt idx="922">
                        <c:v>20.858347999979742</c:v>
                      </c:pt>
                      <c:pt idx="923">
                        <c:v>20.92739900003653</c:v>
                      </c:pt>
                      <c:pt idx="924">
                        <c:v>20.9918319999706</c:v>
                      </c:pt>
                      <c:pt idx="925">
                        <c:v>21.057593000004999</c:v>
                      </c:pt>
                      <c:pt idx="926">
                        <c:v>21.061274999985471</c:v>
                      </c:pt>
                      <c:pt idx="927">
                        <c:v>21.135755999945104</c:v>
                      </c:pt>
                      <c:pt idx="928">
                        <c:v>21.264138999977149</c:v>
                      </c:pt>
                      <c:pt idx="929">
                        <c:v>21.345024000038393</c:v>
                      </c:pt>
                      <c:pt idx="930">
                        <c:v>21.539846000028774</c:v>
                      </c:pt>
                      <c:pt idx="931">
                        <c:v>21.669944999972358</c:v>
                      </c:pt>
                      <c:pt idx="932">
                        <c:v>21.688155999989249</c:v>
                      </c:pt>
                      <c:pt idx="933">
                        <c:v>21.797623999998905</c:v>
                      </c:pt>
                      <c:pt idx="934">
                        <c:v>21.819071999983862</c:v>
                      </c:pt>
                      <c:pt idx="935">
                        <c:v>21.837855000048876</c:v>
                      </c:pt>
                      <c:pt idx="936">
                        <c:v>21.856757999979891</c:v>
                      </c:pt>
                      <c:pt idx="937">
                        <c:v>21.877560000051744</c:v>
                      </c:pt>
                      <c:pt idx="938">
                        <c:v>21.901154999970458</c:v>
                      </c:pt>
                      <c:pt idx="939">
                        <c:v>21.919161999947391</c:v>
                      </c:pt>
                      <c:pt idx="940">
                        <c:v>21.977858999976888</c:v>
                      </c:pt>
                      <c:pt idx="941">
                        <c:v>21.997864000033587</c:v>
                      </c:pt>
                      <c:pt idx="942">
                        <c:v>22.021810999955051</c:v>
                      </c:pt>
                      <c:pt idx="943">
                        <c:v>22.084292000043206</c:v>
                      </c:pt>
                      <c:pt idx="944">
                        <c:v>22.137717999983579</c:v>
                      </c:pt>
                      <c:pt idx="945">
                        <c:v>22.207644999958575</c:v>
                      </c:pt>
                      <c:pt idx="946">
                        <c:v>22.228203000035137</c:v>
                      </c:pt>
                      <c:pt idx="947">
                        <c:v>22.565714000025764</c:v>
                      </c:pt>
                      <c:pt idx="948">
                        <c:v>22.620762999984436</c:v>
                      </c:pt>
                      <c:pt idx="949">
                        <c:v>22.64454799995292</c:v>
                      </c:pt>
                      <c:pt idx="950">
                        <c:v>22.762974999961443</c:v>
                      </c:pt>
                      <c:pt idx="951">
                        <c:v>22.805012000026181</c:v>
                      </c:pt>
                      <c:pt idx="952">
                        <c:v>22.833064000005834</c:v>
                      </c:pt>
                      <c:pt idx="953">
                        <c:v>22.879277999978513</c:v>
                      </c:pt>
                      <c:pt idx="954">
                        <c:v>22.909979999996722</c:v>
                      </c:pt>
                      <c:pt idx="955">
                        <c:v>22.927427000016905</c:v>
                      </c:pt>
                      <c:pt idx="956">
                        <c:v>22.946603000047617</c:v>
                      </c:pt>
                      <c:pt idx="957">
                        <c:v>22.969708999968134</c:v>
                      </c:pt>
                      <c:pt idx="958">
                        <c:v>23.017825999995694</c:v>
                      </c:pt>
                      <c:pt idx="959">
                        <c:v>23.038371999980882</c:v>
                      </c:pt>
                      <c:pt idx="960">
                        <c:v>23.05620800005272</c:v>
                      </c:pt>
                      <c:pt idx="961">
                        <c:v>23.085990000050515</c:v>
                      </c:pt>
                      <c:pt idx="962">
                        <c:v>23.107086000032723</c:v>
                      </c:pt>
                      <c:pt idx="963">
                        <c:v>23.1420559999533</c:v>
                      </c:pt>
                      <c:pt idx="964">
                        <c:v>23.150542999967001</c:v>
                      </c:pt>
                      <c:pt idx="965">
                        <c:v>23.173085000016727</c:v>
                      </c:pt>
                      <c:pt idx="966">
                        <c:v>23.190690999967046</c:v>
                      </c:pt>
                      <c:pt idx="967">
                        <c:v>23.20886699995026</c:v>
                      </c:pt>
                      <c:pt idx="968">
                        <c:v>23.226861999952234</c:v>
                      </c:pt>
                      <c:pt idx="969">
                        <c:v>23.256098999991082</c:v>
                      </c:pt>
                      <c:pt idx="970">
                        <c:v>23.276680000009947</c:v>
                      </c:pt>
                      <c:pt idx="971">
                        <c:v>23.304895999957807</c:v>
                      </c:pt>
                      <c:pt idx="972">
                        <c:v>23.335131000028923</c:v>
                      </c:pt>
                      <c:pt idx="973">
                        <c:v>23.353597000008449</c:v>
                      </c:pt>
                      <c:pt idx="974">
                        <c:v>23.372410999960266</c:v>
                      </c:pt>
                      <c:pt idx="975">
                        <c:v>23.390097999945283</c:v>
                      </c:pt>
                      <c:pt idx="976">
                        <c:v>23.413437000010163</c:v>
                      </c:pt>
                      <c:pt idx="977">
                        <c:v>23.439482999965549</c:v>
                      </c:pt>
                      <c:pt idx="978">
                        <c:v>23.461100999964401</c:v>
                      </c:pt>
                      <c:pt idx="979">
                        <c:v>23.477679000003263</c:v>
                      </c:pt>
                      <c:pt idx="980">
                        <c:v>23.494784999988042</c:v>
                      </c:pt>
                      <c:pt idx="981">
                        <c:v>23.514047999982722</c:v>
                      </c:pt>
                      <c:pt idx="982">
                        <c:v>23.524028999963775</c:v>
                      </c:pt>
                      <c:pt idx="983">
                        <c:v>23.558399999979883</c:v>
                      </c:pt>
                      <c:pt idx="984">
                        <c:v>23.571070999954827</c:v>
                      </c:pt>
                      <c:pt idx="985">
                        <c:v>23.598748999997042</c:v>
                      </c:pt>
                      <c:pt idx="986">
                        <c:v>23.621198000037111</c:v>
                      </c:pt>
                      <c:pt idx="987">
                        <c:v>23.639794999966398</c:v>
                      </c:pt>
                      <c:pt idx="988">
                        <c:v>23.655273000011221</c:v>
                      </c:pt>
                      <c:pt idx="989">
                        <c:v>23.676652000052854</c:v>
                      </c:pt>
                      <c:pt idx="990">
                        <c:v>23.697388999979012</c:v>
                      </c:pt>
                      <c:pt idx="991">
                        <c:v>23.719962000031956</c:v>
                      </c:pt>
                      <c:pt idx="992">
                        <c:v>23.74033399997279</c:v>
                      </c:pt>
                      <c:pt idx="993">
                        <c:v>23.760005000047386</c:v>
                      </c:pt>
                      <c:pt idx="994">
                        <c:v>23.781294999993406</c:v>
                      </c:pt>
                      <c:pt idx="995">
                        <c:v>23.796928999945521</c:v>
                      </c:pt>
                      <c:pt idx="996">
                        <c:v>23.8185260000173</c:v>
                      </c:pt>
                      <c:pt idx="997">
                        <c:v>23.837350000045262</c:v>
                      </c:pt>
                      <c:pt idx="998">
                        <c:v>23.859599999967031</c:v>
                      </c:pt>
                      <c:pt idx="999">
                        <c:v>23.873235999955796</c:v>
                      </c:pt>
                      <c:pt idx="1000">
                        <c:v>23.898435999988578</c:v>
                      </c:pt>
                      <c:pt idx="1001">
                        <c:v>23.919511000043713</c:v>
                      </c:pt>
                      <c:pt idx="1002">
                        <c:v>23.939341000048444</c:v>
                      </c:pt>
                      <c:pt idx="1003">
                        <c:v>23.957135000033304</c:v>
                      </c:pt>
                      <c:pt idx="1004">
                        <c:v>23.97776200005319</c:v>
                      </c:pt>
                      <c:pt idx="1005">
                        <c:v>23.99878699996043</c:v>
                      </c:pt>
                      <c:pt idx="1006">
                        <c:v>24.018016000045463</c:v>
                      </c:pt>
                      <c:pt idx="1007">
                        <c:v>24.037609999999404</c:v>
                      </c:pt>
                      <c:pt idx="1008">
                        <c:v>24.053442999953404</c:v>
                      </c:pt>
                      <c:pt idx="1009">
                        <c:v>24.078549999976531</c:v>
                      </c:pt>
                      <c:pt idx="1010">
                        <c:v>24.09851499996148</c:v>
                      </c:pt>
                      <c:pt idx="1011">
                        <c:v>24.119320999947377</c:v>
                      </c:pt>
                      <c:pt idx="1012">
                        <c:v>24.128544999985024</c:v>
                      </c:pt>
                      <c:pt idx="1013">
                        <c:v>24.159022000036202</c:v>
                      </c:pt>
                      <c:pt idx="1014">
                        <c:v>24.18057399999816</c:v>
                      </c:pt>
                      <c:pt idx="1015">
                        <c:v>24.201141000026837</c:v>
                      </c:pt>
                      <c:pt idx="1016">
                        <c:v>24.220439000055194</c:v>
                      </c:pt>
                      <c:pt idx="1017">
                        <c:v>24.23891299997922</c:v>
                      </c:pt>
                      <c:pt idx="1018">
                        <c:v>24.254562000045553</c:v>
                      </c:pt>
                      <c:pt idx="1019">
                        <c:v>24.279747999971732</c:v>
                      </c:pt>
                      <c:pt idx="1020">
                        <c:v>24.299044999992475</c:v>
                      </c:pt>
                      <c:pt idx="1021">
                        <c:v>24.320054000010714</c:v>
                      </c:pt>
                      <c:pt idx="1022">
                        <c:v>24.340627999976277</c:v>
                      </c:pt>
                      <c:pt idx="1023">
                        <c:v>24.36161100002937</c:v>
                      </c:pt>
                      <c:pt idx="1024">
                        <c:v>24.38167000003159</c:v>
                      </c:pt>
                      <c:pt idx="1025">
                        <c:v>24.395274000009522</c:v>
                      </c:pt>
                      <c:pt idx="1026">
                        <c:v>24.416249000001699</c:v>
                      </c:pt>
                      <c:pt idx="1027">
                        <c:v>24.436786000034772</c:v>
                      </c:pt>
                      <c:pt idx="1028">
                        <c:v>24.460349999950267</c:v>
                      </c:pt>
                      <c:pt idx="1029">
                        <c:v>24.481169000035152</c:v>
                      </c:pt>
                      <c:pt idx="1030">
                        <c:v>24.498374999966472</c:v>
                      </c:pt>
                      <c:pt idx="1031">
                        <c:v>24.515399000025354</c:v>
                      </c:pt>
                      <c:pt idx="1032">
                        <c:v>24.536852000048384</c:v>
                      </c:pt>
                      <c:pt idx="1033">
                        <c:v>24.559096000040881</c:v>
                      </c:pt>
                      <c:pt idx="1034">
                        <c:v>24.580848000012338</c:v>
                      </c:pt>
                      <c:pt idx="1035">
                        <c:v>24.59741699998267</c:v>
                      </c:pt>
                      <c:pt idx="1036">
                        <c:v>24.61650899995584</c:v>
                      </c:pt>
                      <c:pt idx="1037">
                        <c:v>24.640440999995917</c:v>
                      </c:pt>
                      <c:pt idx="1038">
                        <c:v>24.657232000026852</c:v>
                      </c:pt>
                      <c:pt idx="1039">
                        <c:v>24.678910000016913</c:v>
                      </c:pt>
                      <c:pt idx="1040">
                        <c:v>24.699159999960102</c:v>
                      </c:pt>
                      <c:pt idx="1041">
                        <c:v>24.719838000019081</c:v>
                      </c:pt>
                      <c:pt idx="1042">
                        <c:v>24.731899000005797</c:v>
                      </c:pt>
                      <c:pt idx="1043">
                        <c:v>24.757472999976017</c:v>
                      </c:pt>
                      <c:pt idx="1044">
                        <c:v>24.773432999965735</c:v>
                      </c:pt>
                      <c:pt idx="1045">
                        <c:v>24.792139000026509</c:v>
                      </c:pt>
                      <c:pt idx="1046">
                        <c:v>24.820835000020452</c:v>
                      </c:pt>
                      <c:pt idx="1047">
                        <c:v>24.838818000047468</c:v>
                      </c:pt>
                      <c:pt idx="1048">
                        <c:v>24.858812000020407</c:v>
                      </c:pt>
                      <c:pt idx="1049">
                        <c:v>24.877723000012338</c:v>
                      </c:pt>
                      <c:pt idx="1050">
                        <c:v>24.897395999985747</c:v>
                      </c:pt>
                      <c:pt idx="1051">
                        <c:v>24.917826000018977</c:v>
                      </c:pt>
                      <c:pt idx="1052">
                        <c:v>24.937768999952823</c:v>
                      </c:pt>
                      <c:pt idx="1053">
                        <c:v>24.958321999991313</c:v>
                      </c:pt>
                      <c:pt idx="1054">
                        <c:v>24.980337999993935</c:v>
                      </c:pt>
                      <c:pt idx="1055">
                        <c:v>24.998389999964274</c:v>
                      </c:pt>
                      <c:pt idx="1056">
                        <c:v>25.019504999974743</c:v>
                      </c:pt>
                      <c:pt idx="1057">
                        <c:v>25.03827200003434</c:v>
                      </c:pt>
                      <c:pt idx="1058">
                        <c:v>25.059668999980204</c:v>
                      </c:pt>
                      <c:pt idx="1059">
                        <c:v>25.064132999978028</c:v>
                      </c:pt>
                      <c:pt idx="1060">
                        <c:v>25.102131000021473</c:v>
                      </c:pt>
                      <c:pt idx="1061">
                        <c:v>25.116849999991246</c:v>
                      </c:pt>
                      <c:pt idx="1062">
                        <c:v>25.138741999980994</c:v>
                      </c:pt>
                      <c:pt idx="1063">
                        <c:v>25.159908000030555</c:v>
                      </c:pt>
                      <c:pt idx="1064">
                        <c:v>25.179670999990776</c:v>
                      </c:pt>
                      <c:pt idx="1065">
                        <c:v>25.199343999964185</c:v>
                      </c:pt>
                      <c:pt idx="1066">
                        <c:v>25.214797000051476</c:v>
                      </c:pt>
                      <c:pt idx="1067">
                        <c:v>25.235064000007696</c:v>
                      </c:pt>
                      <c:pt idx="1068">
                        <c:v>25.26001600001473</c:v>
                      </c:pt>
                      <c:pt idx="1069">
                        <c:v>25.278132000006735</c:v>
                      </c:pt>
                      <c:pt idx="1070">
                        <c:v>25.300953999976628</c:v>
                      </c:pt>
                      <c:pt idx="1071">
                        <c:v>25.317077000043355</c:v>
                      </c:pt>
                      <c:pt idx="1072">
                        <c:v>25.335580999962986</c:v>
                      </c:pt>
                      <c:pt idx="1073">
                        <c:v>25.35561400000006</c:v>
                      </c:pt>
                      <c:pt idx="1074">
                        <c:v>25.380937000038102</c:v>
                      </c:pt>
                      <c:pt idx="1075">
                        <c:v>25.400464999955148</c:v>
                      </c:pt>
                      <c:pt idx="1076">
                        <c:v>25.418337999959476</c:v>
                      </c:pt>
                      <c:pt idx="1077">
                        <c:v>25.436929999967106</c:v>
                      </c:pt>
                      <c:pt idx="1078">
                        <c:v>25.460253000026569</c:v>
                      </c:pt>
                      <c:pt idx="1079">
                        <c:v>25.47241699998267</c:v>
                      </c:pt>
                      <c:pt idx="1080">
                        <c:v>25.496810000040568</c:v>
                      </c:pt>
                      <c:pt idx="1081">
                        <c:v>25.517419000039808</c:v>
                      </c:pt>
                      <c:pt idx="1082">
                        <c:v>25.538349000038579</c:v>
                      </c:pt>
                      <c:pt idx="1083">
                        <c:v>25.556418000021949</c:v>
                      </c:pt>
                      <c:pt idx="1084">
                        <c:v>25.577581000048667</c:v>
                      </c:pt>
                      <c:pt idx="1085">
                        <c:v>25.596664999960922</c:v>
                      </c:pt>
                      <c:pt idx="1086">
                        <c:v>25.620589999947697</c:v>
                      </c:pt>
                      <c:pt idx="1087">
                        <c:v>25.637141000013798</c:v>
                      </c:pt>
                      <c:pt idx="1088">
                        <c:v>25.658338999957778</c:v>
                      </c:pt>
                      <c:pt idx="1089">
                        <c:v>25.677109000040218</c:v>
                      </c:pt>
                      <c:pt idx="1090">
                        <c:v>25.697991000022739</c:v>
                      </c:pt>
                      <c:pt idx="1091">
                        <c:v>25.712443000054918</c:v>
                      </c:pt>
                      <c:pt idx="1092">
                        <c:v>25.738242999999784</c:v>
                      </c:pt>
                      <c:pt idx="1093">
                        <c:v>25.758073000004515</c:v>
                      </c:pt>
                      <c:pt idx="1094">
                        <c:v>25.779014999978244</c:v>
                      </c:pt>
                      <c:pt idx="1095">
                        <c:v>25.797659000032581</c:v>
                      </c:pt>
                      <c:pt idx="1096">
                        <c:v>25.817883000010625</c:v>
                      </c:pt>
                      <c:pt idx="1097">
                        <c:v>25.841036000056192</c:v>
                      </c:pt>
                      <c:pt idx="1098">
                        <c:v>25.858271999983117</c:v>
                      </c:pt>
                      <c:pt idx="1099">
                        <c:v>25.878683999995701</c:v>
                      </c:pt>
                      <c:pt idx="1100">
                        <c:v>25.900817999965511</c:v>
                      </c:pt>
                      <c:pt idx="1101">
                        <c:v>25.919871999998577</c:v>
                      </c:pt>
                      <c:pt idx="1102">
                        <c:v>25.940854000044055</c:v>
                      </c:pt>
                      <c:pt idx="1103">
                        <c:v>25.960637000040151</c:v>
                      </c:pt>
                      <c:pt idx="1104">
                        <c:v>25.98093499999959</c:v>
                      </c:pt>
                      <c:pt idx="1105">
                        <c:v>25.998953000060283</c:v>
                      </c:pt>
                      <c:pt idx="1106">
                        <c:v>26.019773000036366</c:v>
                      </c:pt>
                      <c:pt idx="1107">
                        <c:v>26.029207000043243</c:v>
                      </c:pt>
                      <c:pt idx="1108">
                        <c:v>26.060453000012785</c:v>
                      </c:pt>
                      <c:pt idx="1109">
                        <c:v>26.080721999984235</c:v>
                      </c:pt>
                      <c:pt idx="1110">
                        <c:v>26.100028999964707</c:v>
                      </c:pt>
                      <c:pt idx="1111">
                        <c:v>26.120580999995582</c:v>
                      </c:pt>
                      <c:pt idx="1112">
                        <c:v>26.134785000002012</c:v>
                      </c:pt>
                      <c:pt idx="1113">
                        <c:v>26.157389000058174</c:v>
                      </c:pt>
                      <c:pt idx="1114">
                        <c:v>26.175535000045784</c:v>
                      </c:pt>
                      <c:pt idx="1115">
                        <c:v>26.19684300001245</c:v>
                      </c:pt>
                      <c:pt idx="1116">
                        <c:v>26.220937000005506</c:v>
                      </c:pt>
                      <c:pt idx="1117">
                        <c:v>26.240861000027508</c:v>
                      </c:pt>
                      <c:pt idx="1118">
                        <c:v>26.257728000055067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Calculation!$Y$2:$Y$1124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0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</c:v>
                      </c:pt>
                      <c:pt idx="892">
                        <c:v>0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0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14F0-4291-A49F-E1EF2726A8CC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Calculation!$AC$1</c15:sqref>
                        </c15:formulaRef>
                      </c:ext>
                    </c:extLst>
                    <c:strCache>
                      <c:ptCount val="1"/>
                      <c:pt idx="0">
                        <c:v>I(I(Avg(Med(O(az), 1), 1)))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Calculation!$B$2:$B$1124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1.9563999958336353E-2</c:v>
                      </c:pt>
                      <c:pt idx="2">
                        <c:v>3.6159000010229647E-2</c:v>
                      </c:pt>
                      <c:pt idx="3">
                        <c:v>5.6963999988511205E-2</c:v>
                      </c:pt>
                      <c:pt idx="4">
                        <c:v>8.1719000008888543E-2</c:v>
                      </c:pt>
                      <c:pt idx="5">
                        <c:v>9.5315000042319298E-2</c:v>
                      </c:pt>
                      <c:pt idx="6">
                        <c:v>0.11652799998410046</c:v>
                      </c:pt>
                      <c:pt idx="7">
                        <c:v>0.13519900001119822</c:v>
                      </c:pt>
                      <c:pt idx="8">
                        <c:v>0.16087699995841831</c:v>
                      </c:pt>
                      <c:pt idx="9">
                        <c:v>0.18141700001433492</c:v>
                      </c:pt>
                      <c:pt idx="10">
                        <c:v>0.20019400003366172</c:v>
                      </c:pt>
                      <c:pt idx="11">
                        <c:v>0.21545300004072487</c:v>
                      </c:pt>
                      <c:pt idx="12">
                        <c:v>0.23079199995845556</c:v>
                      </c:pt>
                      <c:pt idx="13">
                        <c:v>0.2609230000525713</c:v>
                      </c:pt>
                      <c:pt idx="14">
                        <c:v>0.27603299997281283</c:v>
                      </c:pt>
                      <c:pt idx="15">
                        <c:v>0.3010329999960959</c:v>
                      </c:pt>
                      <c:pt idx="16">
                        <c:v>0.31972799997311085</c:v>
                      </c:pt>
                      <c:pt idx="17">
                        <c:v>0.33597799995914102</c:v>
                      </c:pt>
                      <c:pt idx="18">
                        <c:v>0.35759000002872199</c:v>
                      </c:pt>
                      <c:pt idx="19">
                        <c:v>0.37765299994498491</c:v>
                      </c:pt>
                      <c:pt idx="20">
                        <c:v>0.39710800000466406</c:v>
                      </c:pt>
                      <c:pt idx="21">
                        <c:v>0.41665599995758384</c:v>
                      </c:pt>
                      <c:pt idx="22">
                        <c:v>0.43804300006013364</c:v>
                      </c:pt>
                      <c:pt idx="23">
                        <c:v>0.45675699994899333</c:v>
                      </c:pt>
                      <c:pt idx="24">
                        <c:v>0.47970499994698912</c:v>
                      </c:pt>
                      <c:pt idx="25">
                        <c:v>0.49705999996513128</c:v>
                      </c:pt>
                      <c:pt idx="26">
                        <c:v>0.51856400002725422</c:v>
                      </c:pt>
                      <c:pt idx="27">
                        <c:v>0.54057900002226233</c:v>
                      </c:pt>
                      <c:pt idx="28">
                        <c:v>0.55734399997163564</c:v>
                      </c:pt>
                      <c:pt idx="29">
                        <c:v>0.57929699996020645</c:v>
                      </c:pt>
                      <c:pt idx="30">
                        <c:v>0.59977099997922778</c:v>
                      </c:pt>
                      <c:pt idx="31">
                        <c:v>0.61553199996706098</c:v>
                      </c:pt>
                      <c:pt idx="32">
                        <c:v>0.63737200002651662</c:v>
                      </c:pt>
                      <c:pt idx="33">
                        <c:v>0.65854900004342198</c:v>
                      </c:pt>
                      <c:pt idx="34">
                        <c:v>0.66760799998883158</c:v>
                      </c:pt>
                      <c:pt idx="35">
                        <c:v>0.70031900005415082</c:v>
                      </c:pt>
                      <c:pt idx="36">
                        <c:v>0.71870199998375028</c:v>
                      </c:pt>
                      <c:pt idx="37">
                        <c:v>0.73884600005112588</c:v>
                      </c:pt>
                      <c:pt idx="38">
                        <c:v>0.75902100000530481</c:v>
                      </c:pt>
                      <c:pt idx="39">
                        <c:v>0.77910100005101413</c:v>
                      </c:pt>
                      <c:pt idx="40">
                        <c:v>0.79993099998682737</c:v>
                      </c:pt>
                      <c:pt idx="41">
                        <c:v>0.81429600005503744</c:v>
                      </c:pt>
                      <c:pt idx="42">
                        <c:v>0.83908199996221811</c:v>
                      </c:pt>
                      <c:pt idx="43">
                        <c:v>0.85952599998563528</c:v>
                      </c:pt>
                      <c:pt idx="44">
                        <c:v>0.87445000000298023</c:v>
                      </c:pt>
                      <c:pt idx="45">
                        <c:v>0.89508699998259544</c:v>
                      </c:pt>
                      <c:pt idx="46">
                        <c:v>0.91429800004698336</c:v>
                      </c:pt>
                      <c:pt idx="47">
                        <c:v>0.94034800003282726</c:v>
                      </c:pt>
                      <c:pt idx="48">
                        <c:v>0.95808699994813651</c:v>
                      </c:pt>
                      <c:pt idx="49">
                        <c:v>0.97596299997530878</c:v>
                      </c:pt>
                      <c:pt idx="50">
                        <c:v>1.0003639999777079</c:v>
                      </c:pt>
                      <c:pt idx="51">
                        <c:v>1.0176780000329018</c:v>
                      </c:pt>
                      <c:pt idx="52">
                        <c:v>1.0400709999958053</c:v>
                      </c:pt>
                      <c:pt idx="53">
                        <c:v>1.059497999958694</c:v>
                      </c:pt>
                      <c:pt idx="54">
                        <c:v>1.0803300000261515</c:v>
                      </c:pt>
                      <c:pt idx="55">
                        <c:v>1.0980759999947622</c:v>
                      </c:pt>
                      <c:pt idx="56">
                        <c:v>1.1205570000456646</c:v>
                      </c:pt>
                      <c:pt idx="57">
                        <c:v>1.1408250000094995</c:v>
                      </c:pt>
                      <c:pt idx="58">
                        <c:v>1.1609559999778867</c:v>
                      </c:pt>
                      <c:pt idx="59">
                        <c:v>1.1773840000387281</c:v>
                      </c:pt>
                      <c:pt idx="60">
                        <c:v>1.200942000024952</c:v>
                      </c:pt>
                      <c:pt idx="61">
                        <c:v>1.2181420000270009</c:v>
                      </c:pt>
                      <c:pt idx="62">
                        <c:v>1.2382610000204295</c:v>
                      </c:pt>
                      <c:pt idx="63">
                        <c:v>1.2563780000200495</c:v>
                      </c:pt>
                      <c:pt idx="64">
                        <c:v>1.2730310000479221</c:v>
                      </c:pt>
                      <c:pt idx="65">
                        <c:v>1.3016999999526888</c:v>
                      </c:pt>
                      <c:pt idx="66">
                        <c:v>1.3172239999985322</c:v>
                      </c:pt>
                      <c:pt idx="67">
                        <c:v>1.3370959999738261</c:v>
                      </c:pt>
                      <c:pt idx="68">
                        <c:v>1.3570749999489635</c:v>
                      </c:pt>
                      <c:pt idx="69">
                        <c:v>1.3771339999511838</c:v>
                      </c:pt>
                      <c:pt idx="70">
                        <c:v>1.3982049999758601</c:v>
                      </c:pt>
                      <c:pt idx="71">
                        <c:v>1.4208349999971688</c:v>
                      </c:pt>
                      <c:pt idx="72">
                        <c:v>1.4375699999509379</c:v>
                      </c:pt>
                      <c:pt idx="73">
                        <c:v>1.4597910000011325</c:v>
                      </c:pt>
                      <c:pt idx="74">
                        <c:v>1.4777110000140965</c:v>
                      </c:pt>
                      <c:pt idx="75">
                        <c:v>1.49759299994912</c:v>
                      </c:pt>
                      <c:pt idx="76">
                        <c:v>1.5128290000138804</c:v>
                      </c:pt>
                      <c:pt idx="77">
                        <c:v>1.5384360000025481</c:v>
                      </c:pt>
                      <c:pt idx="78">
                        <c:v>1.5585229999851435</c:v>
                      </c:pt>
                      <c:pt idx="79">
                        <c:v>1.5794140000361949</c:v>
                      </c:pt>
                      <c:pt idx="80">
                        <c:v>1.5950850000372157</c:v>
                      </c:pt>
                      <c:pt idx="81">
                        <c:v>1.6198589999694377</c:v>
                      </c:pt>
                      <c:pt idx="82">
                        <c:v>1.6334839999908581</c:v>
                      </c:pt>
                      <c:pt idx="83">
                        <c:v>1.6539790000533685</c:v>
                      </c:pt>
                      <c:pt idx="84">
                        <c:v>1.6791039999807253</c:v>
                      </c:pt>
                      <c:pt idx="85">
                        <c:v>1.6941850000293925</c:v>
                      </c:pt>
                      <c:pt idx="86">
                        <c:v>1.7199150000233203</c:v>
                      </c:pt>
                      <c:pt idx="87">
                        <c:v>1.7348090000450611</c:v>
                      </c:pt>
                      <c:pt idx="88">
                        <c:v>1.7599459999473765</c:v>
                      </c:pt>
                      <c:pt idx="89">
                        <c:v>1.7692289999686182</c:v>
                      </c:pt>
                      <c:pt idx="90">
                        <c:v>1.8008499999996275</c:v>
                      </c:pt>
                      <c:pt idx="91">
                        <c:v>1.8199289999902248</c:v>
                      </c:pt>
                      <c:pt idx="92">
                        <c:v>1.8306630000006407</c:v>
                      </c:pt>
                      <c:pt idx="93">
                        <c:v>1.8550660000182688</c:v>
                      </c:pt>
                      <c:pt idx="94">
                        <c:v>1.8752830000594258</c:v>
                      </c:pt>
                      <c:pt idx="95">
                        <c:v>1.895213000010699</c:v>
                      </c:pt>
                      <c:pt idx="96">
                        <c:v>1.9197870000498369</c:v>
                      </c:pt>
                      <c:pt idx="97">
                        <c:v>1.9353180000325665</c:v>
                      </c:pt>
                      <c:pt idx="98">
                        <c:v>1.9613520000129938</c:v>
                      </c:pt>
                      <c:pt idx="99">
                        <c:v>1.9765840000472963</c:v>
                      </c:pt>
                      <c:pt idx="100">
                        <c:v>1.9987800000235438</c:v>
                      </c:pt>
                      <c:pt idx="101">
                        <c:v>2.0215359999565408</c:v>
                      </c:pt>
                      <c:pt idx="102">
                        <c:v>2.0409470000304282</c:v>
                      </c:pt>
                      <c:pt idx="103">
                        <c:v>2.0606449999613687</c:v>
                      </c:pt>
                      <c:pt idx="104">
                        <c:v>2.0784840000560507</c:v>
                      </c:pt>
                      <c:pt idx="105">
                        <c:v>2.0982830000575632</c:v>
                      </c:pt>
                      <c:pt idx="106">
                        <c:v>2.1169859999790788</c:v>
                      </c:pt>
                      <c:pt idx="107">
                        <c:v>2.1398549999576062</c:v>
                      </c:pt>
                      <c:pt idx="108">
                        <c:v>2.1563150000292808</c:v>
                      </c:pt>
                      <c:pt idx="109">
                        <c:v>2.1768330000340939</c:v>
                      </c:pt>
                      <c:pt idx="110">
                        <c:v>2.1938620000146329</c:v>
                      </c:pt>
                      <c:pt idx="111">
                        <c:v>2.217049999977462</c:v>
                      </c:pt>
                      <c:pt idx="112">
                        <c:v>2.2374840000411496</c:v>
                      </c:pt>
                      <c:pt idx="113">
                        <c:v>2.2536959999706596</c:v>
                      </c:pt>
                      <c:pt idx="114">
                        <c:v>2.2817140000406653</c:v>
                      </c:pt>
                      <c:pt idx="115">
                        <c:v>2.2981060000602156</c:v>
                      </c:pt>
                      <c:pt idx="116">
                        <c:v>2.3176270000403747</c:v>
                      </c:pt>
                      <c:pt idx="117">
                        <c:v>2.3403809999581426</c:v>
                      </c:pt>
                      <c:pt idx="118">
                        <c:v>2.3574260000605136</c:v>
                      </c:pt>
                      <c:pt idx="119">
                        <c:v>2.3779189999913797</c:v>
                      </c:pt>
                      <c:pt idx="120">
                        <c:v>2.3985589999938384</c:v>
                      </c:pt>
                      <c:pt idx="121">
                        <c:v>2.4186729999491945</c:v>
                      </c:pt>
                      <c:pt idx="122">
                        <c:v>2.4433170000556856</c:v>
                      </c:pt>
                      <c:pt idx="123">
                        <c:v>2.4601069999625906</c:v>
                      </c:pt>
                      <c:pt idx="124">
                        <c:v>2.4782869999762625</c:v>
                      </c:pt>
                      <c:pt idx="125">
                        <c:v>2.499824000056833</c:v>
                      </c:pt>
                      <c:pt idx="126">
                        <c:v>2.5134049999760464</c:v>
                      </c:pt>
                      <c:pt idx="127">
                        <c:v>2.5388850000454113</c:v>
                      </c:pt>
                      <c:pt idx="128">
                        <c:v>2.554041999974288</c:v>
                      </c:pt>
                      <c:pt idx="129">
                        <c:v>2.5800919999601319</c:v>
                      </c:pt>
                      <c:pt idx="130">
                        <c:v>2.6000139999669045</c:v>
                      </c:pt>
                      <c:pt idx="131">
                        <c:v>2.6149969999678433</c:v>
                      </c:pt>
                      <c:pt idx="132">
                        <c:v>2.6399939999682829</c:v>
                      </c:pt>
                      <c:pt idx="133">
                        <c:v>2.6505810000235215</c:v>
                      </c:pt>
                      <c:pt idx="134">
                        <c:v>2.6801719999639317</c:v>
                      </c:pt>
                      <c:pt idx="135">
                        <c:v>2.6892350000562146</c:v>
                      </c:pt>
                      <c:pt idx="136">
                        <c:v>2.7199760000221431</c:v>
                      </c:pt>
                      <c:pt idx="137">
                        <c:v>2.7399689999874681</c:v>
                      </c:pt>
                      <c:pt idx="138">
                        <c:v>2.7497059999732301</c:v>
                      </c:pt>
                      <c:pt idx="139">
                        <c:v>2.7756199999712408</c:v>
                      </c:pt>
                      <c:pt idx="140">
                        <c:v>2.7916589999804273</c:v>
                      </c:pt>
                      <c:pt idx="141">
                        <c:v>2.8166660000570118</c:v>
                      </c:pt>
                      <c:pt idx="142">
                        <c:v>2.8356640000129119</c:v>
                      </c:pt>
                      <c:pt idx="143">
                        <c:v>2.8554289999883622</c:v>
                      </c:pt>
                      <c:pt idx="144">
                        <c:v>2.8780519999563694</c:v>
                      </c:pt>
                      <c:pt idx="145">
                        <c:v>2.8957399999490008</c:v>
                      </c:pt>
                      <c:pt idx="146">
                        <c:v>2.9175410000607371</c:v>
                      </c:pt>
                      <c:pt idx="147">
                        <c:v>2.9359229999827221</c:v>
                      </c:pt>
                      <c:pt idx="148">
                        <c:v>2.9560419999761507</c:v>
                      </c:pt>
                      <c:pt idx="149">
                        <c:v>2.9769930000184104</c:v>
                      </c:pt>
                      <c:pt idx="150">
                        <c:v>2.9972680000355467</c:v>
                      </c:pt>
                      <c:pt idx="151">
                        <c:v>3.0124549999600276</c:v>
                      </c:pt>
                      <c:pt idx="152">
                        <c:v>3.0366609999909997</c:v>
                      </c:pt>
                      <c:pt idx="153">
                        <c:v>3.0607030000537634</c:v>
                      </c:pt>
                      <c:pt idx="154">
                        <c:v>3.081607999978587</c:v>
                      </c:pt>
                      <c:pt idx="155">
                        <c:v>3.096817999961786</c:v>
                      </c:pt>
                      <c:pt idx="156">
                        <c:v>3.1123780000489205</c:v>
                      </c:pt>
                      <c:pt idx="157">
                        <c:v>3.1377489999867976</c:v>
                      </c:pt>
                      <c:pt idx="158">
                        <c:v>3.1620119999861345</c:v>
                      </c:pt>
                      <c:pt idx="159">
                        <c:v>3.1787160000531003</c:v>
                      </c:pt>
                      <c:pt idx="160">
                        <c:v>3.1976929999655113</c:v>
                      </c:pt>
                      <c:pt idx="161">
                        <c:v>3.217534999945201</c:v>
                      </c:pt>
                      <c:pt idx="162">
                        <c:v>3.2402080000611022</c:v>
                      </c:pt>
                      <c:pt idx="163">
                        <c:v>3.2590730000520125</c:v>
                      </c:pt>
                      <c:pt idx="164">
                        <c:v>3.2737450000131503</c:v>
                      </c:pt>
                      <c:pt idx="165">
                        <c:v>3.298462999984622</c:v>
                      </c:pt>
                      <c:pt idx="166">
                        <c:v>3.3203539999667555</c:v>
                      </c:pt>
                      <c:pt idx="167">
                        <c:v>3.3330629999982193</c:v>
                      </c:pt>
                      <c:pt idx="168">
                        <c:v>3.3590489999623969</c:v>
                      </c:pt>
                      <c:pt idx="169">
                        <c:v>3.3684509999584407</c:v>
                      </c:pt>
                      <c:pt idx="170">
                        <c:v>3.3989389999769628</c:v>
                      </c:pt>
                      <c:pt idx="171">
                        <c:v>3.4189079999923706</c:v>
                      </c:pt>
                      <c:pt idx="172">
                        <c:v>3.4370099999941885</c:v>
                      </c:pt>
                      <c:pt idx="173">
                        <c:v>3.4592669999692589</c:v>
                      </c:pt>
                      <c:pt idx="174">
                        <c:v>3.4738849999848753</c:v>
                      </c:pt>
                      <c:pt idx="175">
                        <c:v>3.4990659999893978</c:v>
                      </c:pt>
                      <c:pt idx="176">
                        <c:v>3.5199540000176057</c:v>
                      </c:pt>
                      <c:pt idx="177">
                        <c:v>3.5358130000531673</c:v>
                      </c:pt>
                      <c:pt idx="178">
                        <c:v>3.560689999954775</c:v>
                      </c:pt>
                      <c:pt idx="179">
                        <c:v>3.579937000060454</c:v>
                      </c:pt>
                      <c:pt idx="180">
                        <c:v>3.5947300000116229</c:v>
                      </c:pt>
                      <c:pt idx="181">
                        <c:v>3.6156620000256225</c:v>
                      </c:pt>
                      <c:pt idx="182">
                        <c:v>3.6407449999824166</c:v>
                      </c:pt>
                      <c:pt idx="183">
                        <c:v>3.6617049999767914</c:v>
                      </c:pt>
                      <c:pt idx="184">
                        <c:v>3.6759389999788254</c:v>
                      </c:pt>
                      <c:pt idx="185">
                        <c:v>3.7003740000072867</c:v>
                      </c:pt>
                      <c:pt idx="186">
                        <c:v>3.7108030000235885</c:v>
                      </c:pt>
                      <c:pt idx="187">
                        <c:v>3.7396650000009686</c:v>
                      </c:pt>
                      <c:pt idx="188">
                        <c:v>3.7608539999928325</c:v>
                      </c:pt>
                      <c:pt idx="189">
                        <c:v>3.7809330000309274</c:v>
                      </c:pt>
                      <c:pt idx="190">
                        <c:v>3.7928100000135601</c:v>
                      </c:pt>
                      <c:pt idx="191">
                        <c:v>3.816380999982357</c:v>
                      </c:pt>
                      <c:pt idx="192">
                        <c:v>3.8316750000230968</c:v>
                      </c:pt>
                      <c:pt idx="193">
                        <c:v>3.8584699999773875</c:v>
                      </c:pt>
                      <c:pt idx="194">
                        <c:v>3.8765310000162572</c:v>
                      </c:pt>
                      <c:pt idx="195">
                        <c:v>3.9011620000237599</c:v>
                      </c:pt>
                      <c:pt idx="196">
                        <c:v>3.9168259999714792</c:v>
                      </c:pt>
                      <c:pt idx="197">
                        <c:v>3.9338310000021011</c:v>
                      </c:pt>
                      <c:pt idx="198">
                        <c:v>3.9567779999924824</c:v>
                      </c:pt>
                      <c:pt idx="199">
                        <c:v>3.9779159999452531</c:v>
                      </c:pt>
                      <c:pt idx="200">
                        <c:v>3.9979149999562651</c:v>
                      </c:pt>
                      <c:pt idx="201">
                        <c:v>4.0167750000255182</c:v>
                      </c:pt>
                      <c:pt idx="202">
                        <c:v>4.0324310000287369</c:v>
                      </c:pt>
                      <c:pt idx="203">
                        <c:v>4.0609699999913573</c:v>
                      </c:pt>
                      <c:pt idx="204">
                        <c:v>4.0788310000207275</c:v>
                      </c:pt>
                      <c:pt idx="205">
                        <c:v>4.0982830000575632</c:v>
                      </c:pt>
                      <c:pt idx="206">
                        <c:v>4.117435000021942</c:v>
                      </c:pt>
                      <c:pt idx="207">
                        <c:v>4.1376389999641106</c:v>
                      </c:pt>
                      <c:pt idx="208">
                        <c:v>4.1609389999648556</c:v>
                      </c:pt>
                      <c:pt idx="209">
                        <c:v>4.1806189999915659</c:v>
                      </c:pt>
                      <c:pt idx="210">
                        <c:v>4.1918849999783561</c:v>
                      </c:pt>
                      <c:pt idx="211">
                        <c:v>4.2195150000043213</c:v>
                      </c:pt>
                      <c:pt idx="212">
                        <c:v>4.2387109999544919</c:v>
                      </c:pt>
                      <c:pt idx="213">
                        <c:v>4.2538530000019819</c:v>
                      </c:pt>
                      <c:pt idx="214">
                        <c:v>4.2799090000335127</c:v>
                      </c:pt>
                      <c:pt idx="215">
                        <c:v>4.3002130000386387</c:v>
                      </c:pt>
                      <c:pt idx="216">
                        <c:v>4.3188670000527054</c:v>
                      </c:pt>
                      <c:pt idx="217">
                        <c:v>4.3393990000477061</c:v>
                      </c:pt>
                      <c:pt idx="218">
                        <c:v>4.3597229999722913</c:v>
                      </c:pt>
                      <c:pt idx="219">
                        <c:v>4.3796350000193343</c:v>
                      </c:pt>
                      <c:pt idx="220">
                        <c:v>4.4017689999891445</c:v>
                      </c:pt>
                      <c:pt idx="221">
                        <c:v>4.4201459999894723</c:v>
                      </c:pt>
                      <c:pt idx="222">
                        <c:v>4.4409740000264719</c:v>
                      </c:pt>
                      <c:pt idx="223">
                        <c:v>4.4558569999644533</c:v>
                      </c:pt>
                      <c:pt idx="224">
                        <c:v>4.4798370000207797</c:v>
                      </c:pt>
                      <c:pt idx="225">
                        <c:v>4.4971849999856204</c:v>
                      </c:pt>
                      <c:pt idx="226">
                        <c:v>4.5149039999814704</c:v>
                      </c:pt>
                      <c:pt idx="227">
                        <c:v>4.5362479999894276</c:v>
                      </c:pt>
                      <c:pt idx="228">
                        <c:v>4.5607280000112951</c:v>
                      </c:pt>
                      <c:pt idx="229">
                        <c:v>4.5755409999983385</c:v>
                      </c:pt>
                      <c:pt idx="230">
                        <c:v>4.6004220000468194</c:v>
                      </c:pt>
                      <c:pt idx="231">
                        <c:v>4.6171270000049844</c:v>
                      </c:pt>
                      <c:pt idx="232">
                        <c:v>4.6363140000030398</c:v>
                      </c:pt>
                      <c:pt idx="233">
                        <c:v>4.6604839999927208</c:v>
                      </c:pt>
                      <c:pt idx="234">
                        <c:v>4.6805640000384301</c:v>
                      </c:pt>
                      <c:pt idx="235">
                        <c:v>4.6960709999548271</c:v>
                      </c:pt>
                      <c:pt idx="236">
                        <c:v>4.7201290000230074</c:v>
                      </c:pt>
                      <c:pt idx="237">
                        <c:v>4.7367689999518916</c:v>
                      </c:pt>
                      <c:pt idx="238">
                        <c:v>4.7583550000563264</c:v>
                      </c:pt>
                      <c:pt idx="239">
                        <c:v>4.7792350000236183</c:v>
                      </c:pt>
                      <c:pt idx="240">
                        <c:v>4.7965029999613762</c:v>
                      </c:pt>
                      <c:pt idx="241">
                        <c:v>4.8187799999723211</c:v>
                      </c:pt>
                      <c:pt idx="242">
                        <c:v>4.8381079999962822</c:v>
                      </c:pt>
                      <c:pt idx="243">
                        <c:v>4.860850999946706</c:v>
                      </c:pt>
                      <c:pt idx="244">
                        <c:v>4.8770700000459328</c:v>
                      </c:pt>
                      <c:pt idx="245">
                        <c:v>4.8998679999494925</c:v>
                      </c:pt>
                      <c:pt idx="246">
                        <c:v>4.9182550000259653</c:v>
                      </c:pt>
                      <c:pt idx="247">
                        <c:v>4.9375709999585524</c:v>
                      </c:pt>
                      <c:pt idx="248">
                        <c:v>4.9575810000533238</c:v>
                      </c:pt>
                      <c:pt idx="249">
                        <c:v>4.9739599999738857</c:v>
                      </c:pt>
                      <c:pt idx="250">
                        <c:v>4.9985830000368878</c:v>
                      </c:pt>
                      <c:pt idx="251">
                        <c:v>5.020498999976553</c:v>
                      </c:pt>
                      <c:pt idx="252">
                        <c:v>5.0387859999900684</c:v>
                      </c:pt>
                      <c:pt idx="253">
                        <c:v>5.0586830000393093</c:v>
                      </c:pt>
                      <c:pt idx="254">
                        <c:v>5.0803170000435784</c:v>
                      </c:pt>
                      <c:pt idx="255">
                        <c:v>5.1003529999870807</c:v>
                      </c:pt>
                      <c:pt idx="256">
                        <c:v>5.1097049999516457</c:v>
                      </c:pt>
                      <c:pt idx="257">
                        <c:v>5.1333990000421181</c:v>
                      </c:pt>
                      <c:pt idx="258">
                        <c:v>5.1597980000078678</c:v>
                      </c:pt>
                      <c:pt idx="259">
                        <c:v>5.1796839999733493</c:v>
                      </c:pt>
                      <c:pt idx="260">
                        <c:v>5.1941120000556111</c:v>
                      </c:pt>
                      <c:pt idx="261">
                        <c:v>5.2189899999648333</c:v>
                      </c:pt>
                      <c:pt idx="262">
                        <c:v>5.239471000037156</c:v>
                      </c:pt>
                      <c:pt idx="263">
                        <c:v>5.2566489999881014</c:v>
                      </c:pt>
                      <c:pt idx="264">
                        <c:v>5.2799009999725968</c:v>
                      </c:pt>
                      <c:pt idx="265">
                        <c:v>5.2993809999898076</c:v>
                      </c:pt>
                      <c:pt idx="266">
                        <c:v>5.3168880000011995</c:v>
                      </c:pt>
                      <c:pt idx="267">
                        <c:v>5.3407260000240058</c:v>
                      </c:pt>
                      <c:pt idx="268">
                        <c:v>5.3601849999977276</c:v>
                      </c:pt>
                      <c:pt idx="269">
                        <c:v>5.3801209999946877</c:v>
                      </c:pt>
                      <c:pt idx="270">
                        <c:v>5.3987389999674633</c:v>
                      </c:pt>
                      <c:pt idx="271">
                        <c:v>5.4152930000564083</c:v>
                      </c:pt>
                      <c:pt idx="272">
                        <c:v>5.4407460000365973</c:v>
                      </c:pt>
                      <c:pt idx="273">
                        <c:v>5.4509710000129417</c:v>
                      </c:pt>
                      <c:pt idx="274">
                        <c:v>5.4810650000581518</c:v>
                      </c:pt>
                      <c:pt idx="275">
                        <c:v>5.4984560000011697</c:v>
                      </c:pt>
                      <c:pt idx="276">
                        <c:v>5.5163669999456033</c:v>
                      </c:pt>
                      <c:pt idx="277">
                        <c:v>5.5392909999936819</c:v>
                      </c:pt>
                      <c:pt idx="278">
                        <c:v>5.5568440000060946</c:v>
                      </c:pt>
                      <c:pt idx="279">
                        <c:v>5.573441999964416</c:v>
                      </c:pt>
                      <c:pt idx="280">
                        <c:v>5.600021000020206</c:v>
                      </c:pt>
                      <c:pt idx="281">
                        <c:v>5.6167040000436828</c:v>
                      </c:pt>
                      <c:pt idx="282">
                        <c:v>5.6382679999805987</c:v>
                      </c:pt>
                      <c:pt idx="283">
                        <c:v>5.6593009999487549</c:v>
                      </c:pt>
                      <c:pt idx="284">
                        <c:v>5.6794579999987036</c:v>
                      </c:pt>
                      <c:pt idx="285">
                        <c:v>5.6976209999993443</c:v>
                      </c:pt>
                      <c:pt idx="286">
                        <c:v>5.7127790000522509</c:v>
                      </c:pt>
                      <c:pt idx="287">
                        <c:v>5.7399809999624267</c:v>
                      </c:pt>
                      <c:pt idx="288">
                        <c:v>5.7601349999895319</c:v>
                      </c:pt>
                      <c:pt idx="289">
                        <c:v>5.7777220000280067</c:v>
                      </c:pt>
                      <c:pt idx="290">
                        <c:v>5.7992360000498593</c:v>
                      </c:pt>
                      <c:pt idx="291">
                        <c:v>5.8124590000370517</c:v>
                      </c:pt>
                      <c:pt idx="292">
                        <c:v>5.8373889999929816</c:v>
                      </c:pt>
                      <c:pt idx="293">
                        <c:v>5.8574700000463054</c:v>
                      </c:pt>
                      <c:pt idx="294">
                        <c:v>5.8795029999455437</c:v>
                      </c:pt>
                      <c:pt idx="295">
                        <c:v>5.8999240000266582</c:v>
                      </c:pt>
                      <c:pt idx="296">
                        <c:v>5.9179820000426844</c:v>
                      </c:pt>
                      <c:pt idx="297">
                        <c:v>5.9385479999473318</c:v>
                      </c:pt>
                      <c:pt idx="298">
                        <c:v>5.9598919999552891</c:v>
                      </c:pt>
                      <c:pt idx="299">
                        <c:v>5.9781189999775961</c:v>
                      </c:pt>
                      <c:pt idx="300">
                        <c:v>5.9979550000280142</c:v>
                      </c:pt>
                      <c:pt idx="301">
                        <c:v>6.0156369999749586</c:v>
                      </c:pt>
                      <c:pt idx="302">
                        <c:v>6.0387750000227243</c:v>
                      </c:pt>
                      <c:pt idx="303">
                        <c:v>6.0593309999676421</c:v>
                      </c:pt>
                      <c:pt idx="304">
                        <c:v>6.0795530000468716</c:v>
                      </c:pt>
                      <c:pt idx="305">
                        <c:v>6.1007570000365376</c:v>
                      </c:pt>
                      <c:pt idx="306">
                        <c:v>6.1151890000328422</c:v>
                      </c:pt>
                      <c:pt idx="307">
                        <c:v>6.1361190000316128</c:v>
                      </c:pt>
                      <c:pt idx="308">
                        <c:v>6.1547060000011697</c:v>
                      </c:pt>
                      <c:pt idx="309">
                        <c:v>6.1809420000063255</c:v>
                      </c:pt>
                      <c:pt idx="310">
                        <c:v>6.200453000026755</c:v>
                      </c:pt>
                      <c:pt idx="311">
                        <c:v>6.2197689999593422</c:v>
                      </c:pt>
                      <c:pt idx="312">
                        <c:v>6.2349519999697804</c:v>
                      </c:pt>
                      <c:pt idx="313">
                        <c:v>6.2507710000500083</c:v>
                      </c:pt>
                      <c:pt idx="314">
                        <c:v>6.2799880000529811</c:v>
                      </c:pt>
                      <c:pt idx="315">
                        <c:v>6.2969730000477284</c:v>
                      </c:pt>
                      <c:pt idx="316">
                        <c:v>6.3155729999998584</c:v>
                      </c:pt>
                      <c:pt idx="317">
                        <c:v>6.3354599999729544</c:v>
                      </c:pt>
                      <c:pt idx="318">
                        <c:v>6.3610340000595897</c:v>
                      </c:pt>
                      <c:pt idx="319">
                        <c:v>6.3804719999898225</c:v>
                      </c:pt>
                      <c:pt idx="320">
                        <c:v>6.4010420000413433</c:v>
                      </c:pt>
                      <c:pt idx="321">
                        <c:v>6.42107899999246</c:v>
                      </c:pt>
                      <c:pt idx="322">
                        <c:v>6.4373700000578538</c:v>
                      </c:pt>
                      <c:pt idx="323">
                        <c:v>6.4567970000207424</c:v>
                      </c:pt>
                      <c:pt idx="324">
                        <c:v>6.4771559999790043</c:v>
                      </c:pt>
                      <c:pt idx="325">
                        <c:v>6.4933050000108778</c:v>
                      </c:pt>
                      <c:pt idx="326">
                        <c:v>6.5176910000154749</c:v>
                      </c:pt>
                      <c:pt idx="327">
                        <c:v>6.5365839999867603</c:v>
                      </c:pt>
                      <c:pt idx="328">
                        <c:v>6.5573830000357702</c:v>
                      </c:pt>
                      <c:pt idx="329">
                        <c:v>6.5778799999970943</c:v>
                      </c:pt>
                      <c:pt idx="330">
                        <c:v>6.5993220000527799</c:v>
                      </c:pt>
                      <c:pt idx="331">
                        <c:v>6.6187879999633878</c:v>
                      </c:pt>
                      <c:pt idx="332">
                        <c:v>6.6401580000529066</c:v>
                      </c:pt>
                      <c:pt idx="333">
                        <c:v>6.6578679999802262</c:v>
                      </c:pt>
                      <c:pt idx="334">
                        <c:v>6.679046000004746</c:v>
                      </c:pt>
                      <c:pt idx="335">
                        <c:v>6.6974209999898449</c:v>
                      </c:pt>
                      <c:pt idx="336">
                        <c:v>6.7192130000330508</c:v>
                      </c:pt>
                      <c:pt idx="337">
                        <c:v>6.7390809999778867</c:v>
                      </c:pt>
                      <c:pt idx="338">
                        <c:v>6.7588580000447109</c:v>
                      </c:pt>
                      <c:pt idx="339">
                        <c:v>6.7783060000510886</c:v>
                      </c:pt>
                      <c:pt idx="340">
                        <c:v>6.8008909999625757</c:v>
                      </c:pt>
                      <c:pt idx="341">
                        <c:v>6.8132469999836758</c:v>
                      </c:pt>
                      <c:pt idx="342">
                        <c:v>6.8337850000243634</c:v>
                      </c:pt>
                      <c:pt idx="343">
                        <c:v>6.8565670000389218</c:v>
                      </c:pt>
                      <c:pt idx="344">
                        <c:v>6.8832979999715462</c:v>
                      </c:pt>
                      <c:pt idx="345">
                        <c:v>6.8969959999667481</c:v>
                      </c:pt>
                      <c:pt idx="346">
                        <c:v>6.9180369999958202</c:v>
                      </c:pt>
                      <c:pt idx="347">
                        <c:v>6.9392089999746531</c:v>
                      </c:pt>
                      <c:pt idx="348">
                        <c:v>6.9594470000592992</c:v>
                      </c:pt>
                      <c:pt idx="349">
                        <c:v>6.9790430000284687</c:v>
                      </c:pt>
                      <c:pt idx="350">
                        <c:v>6.9976709999609739</c:v>
                      </c:pt>
                      <c:pt idx="351">
                        <c:v>7.0195610000519082</c:v>
                      </c:pt>
                      <c:pt idx="352">
                        <c:v>7.0393919999478385</c:v>
                      </c:pt>
                      <c:pt idx="353">
                        <c:v>7.0502090000081807</c:v>
                      </c:pt>
                      <c:pt idx="354">
                        <c:v>7.0795399999478832</c:v>
                      </c:pt>
                      <c:pt idx="355">
                        <c:v>7.0999120000051335</c:v>
                      </c:pt>
                      <c:pt idx="356">
                        <c:v>7.1177560000214726</c:v>
                      </c:pt>
                      <c:pt idx="357">
                        <c:v>7.1405690000392497</c:v>
                      </c:pt>
                      <c:pt idx="358">
                        <c:v>7.1560270000481978</c:v>
                      </c:pt>
                      <c:pt idx="359">
                        <c:v>7.1759280000114813</c:v>
                      </c:pt>
                      <c:pt idx="360">
                        <c:v>7.1992160000372678</c:v>
                      </c:pt>
                      <c:pt idx="361">
                        <c:v>7.2153410000028089</c:v>
                      </c:pt>
                      <c:pt idx="362">
                        <c:v>7.2405819999985397</c:v>
                      </c:pt>
                      <c:pt idx="363">
                        <c:v>7.2567500000586733</c:v>
                      </c:pt>
                      <c:pt idx="364">
                        <c:v>7.2824239999754354</c:v>
                      </c:pt>
                      <c:pt idx="365">
                        <c:v>7.2965150000527501</c:v>
                      </c:pt>
                      <c:pt idx="366">
                        <c:v>7.3208909999812022</c:v>
                      </c:pt>
                      <c:pt idx="367">
                        <c:v>7.3357710000127554</c:v>
                      </c:pt>
                      <c:pt idx="368">
                        <c:v>7.3521279999986291</c:v>
                      </c:pt>
                      <c:pt idx="369">
                        <c:v>7.3783330000005662</c:v>
                      </c:pt>
                      <c:pt idx="370">
                        <c:v>7.396870999946259</c:v>
                      </c:pt>
                      <c:pt idx="371">
                        <c:v>7.4204690000042319</c:v>
                      </c:pt>
                      <c:pt idx="372">
                        <c:v>7.4365759999491274</c:v>
                      </c:pt>
                      <c:pt idx="373">
                        <c:v>7.4569469999987632</c:v>
                      </c:pt>
                      <c:pt idx="374">
                        <c:v>7.480995999998413</c:v>
                      </c:pt>
                      <c:pt idx="375">
                        <c:v>7.4981279999483377</c:v>
                      </c:pt>
                      <c:pt idx="376">
                        <c:v>7.5166810000082478</c:v>
                      </c:pt>
                      <c:pt idx="377">
                        <c:v>7.5380819999845698</c:v>
                      </c:pt>
                      <c:pt idx="378">
                        <c:v>7.5604440000606701</c:v>
                      </c:pt>
                      <c:pt idx="379">
                        <c:v>7.577424000017345</c:v>
                      </c:pt>
                      <c:pt idx="380">
                        <c:v>7.5974029999924824</c:v>
                      </c:pt>
                      <c:pt idx="381">
                        <c:v>7.618030000012368</c:v>
                      </c:pt>
                      <c:pt idx="382">
                        <c:v>7.6398220000555739</c:v>
                      </c:pt>
                      <c:pt idx="383">
                        <c:v>7.6593720000237226</c:v>
                      </c:pt>
                      <c:pt idx="384">
                        <c:v>7.6802479999605566</c:v>
                      </c:pt>
                      <c:pt idx="385">
                        <c:v>7.6985270000295714</c:v>
                      </c:pt>
                      <c:pt idx="386">
                        <c:v>7.7202119999565184</c:v>
                      </c:pt>
                      <c:pt idx="387">
                        <c:v>7.736648999969475</c:v>
                      </c:pt>
                      <c:pt idx="388">
                        <c:v>7.753599000046961</c:v>
                      </c:pt>
                      <c:pt idx="389">
                        <c:v>7.7812139999587089</c:v>
                      </c:pt>
                      <c:pt idx="390">
                        <c:v>7.7996030000504106</c:v>
                      </c:pt>
                      <c:pt idx="391">
                        <c:v>7.8198789999587461</c:v>
                      </c:pt>
                      <c:pt idx="392">
                        <c:v>7.8341840000357479</c:v>
                      </c:pt>
                      <c:pt idx="393">
                        <c:v>7.8592339999740943</c:v>
                      </c:pt>
                      <c:pt idx="394">
                        <c:v>7.8805690000299364</c:v>
                      </c:pt>
                      <c:pt idx="395">
                        <c:v>7.9004839999834076</c:v>
                      </c:pt>
                      <c:pt idx="396">
                        <c:v>7.919376999954693</c:v>
                      </c:pt>
                      <c:pt idx="397">
                        <c:v>7.9397520000347868</c:v>
                      </c:pt>
                      <c:pt idx="398">
                        <c:v>7.9580640000058338</c:v>
                      </c:pt>
                      <c:pt idx="399">
                        <c:v>7.9751369999721646</c:v>
                      </c:pt>
                      <c:pt idx="400">
                        <c:v>7.9994599999627098</c:v>
                      </c:pt>
                      <c:pt idx="401">
                        <c:v>8.0199090000241995</c:v>
                      </c:pt>
                      <c:pt idx="402">
                        <c:v>8.0406070000026375</c:v>
                      </c:pt>
                      <c:pt idx="403">
                        <c:v>8.0615299999481067</c:v>
                      </c:pt>
                      <c:pt idx="404">
                        <c:v>8.0777839999645948</c:v>
                      </c:pt>
                      <c:pt idx="405">
                        <c:v>8.098225999972783</c:v>
                      </c:pt>
                      <c:pt idx="406">
                        <c:v>8.1155159999616444</c:v>
                      </c:pt>
                      <c:pt idx="407">
                        <c:v>8.1409680000506341</c:v>
                      </c:pt>
                      <c:pt idx="408">
                        <c:v>8.1584980000043288</c:v>
                      </c:pt>
                      <c:pt idx="409">
                        <c:v>8.1808179999934509</c:v>
                      </c:pt>
                      <c:pt idx="410">
                        <c:v>8.1966209999518469</c:v>
                      </c:pt>
                      <c:pt idx="411">
                        <c:v>8.2160989999538288</c:v>
                      </c:pt>
                      <c:pt idx="412">
                        <c:v>8.238855000003241</c:v>
                      </c:pt>
                      <c:pt idx="413">
                        <c:v>8.2574859999585897</c:v>
                      </c:pt>
                      <c:pt idx="414">
                        <c:v>8.2775039999978617</c:v>
                      </c:pt>
                      <c:pt idx="415">
                        <c:v>8.2980400000233203</c:v>
                      </c:pt>
                      <c:pt idx="416">
                        <c:v>8.3172110000159591</c:v>
                      </c:pt>
                      <c:pt idx="417">
                        <c:v>8.340059999958612</c:v>
                      </c:pt>
                      <c:pt idx="418">
                        <c:v>8.3574500000104308</c:v>
                      </c:pt>
                      <c:pt idx="419">
                        <c:v>8.37621300003957</c:v>
                      </c:pt>
                      <c:pt idx="420">
                        <c:v>8.3990550000453368</c:v>
                      </c:pt>
                      <c:pt idx="421">
                        <c:v>8.4175340000074357</c:v>
                      </c:pt>
                      <c:pt idx="422">
                        <c:v>8.4379839999601245</c:v>
                      </c:pt>
                      <c:pt idx="423">
                        <c:v>8.4603679999709129</c:v>
                      </c:pt>
                      <c:pt idx="424">
                        <c:v>8.479719000053592</c:v>
                      </c:pt>
                      <c:pt idx="425">
                        <c:v>8.5004819999448955</c:v>
                      </c:pt>
                      <c:pt idx="426">
                        <c:v>8.5196310000028461</c:v>
                      </c:pt>
                      <c:pt idx="427">
                        <c:v>8.533943000016734</c:v>
                      </c:pt>
                      <c:pt idx="428">
                        <c:v>8.5603780000237748</c:v>
                      </c:pt>
                      <c:pt idx="429">
                        <c:v>8.578235000022687</c:v>
                      </c:pt>
                      <c:pt idx="430">
                        <c:v>8.5990890000248328</c:v>
                      </c:pt>
                      <c:pt idx="431">
                        <c:v>8.6184839999768883</c:v>
                      </c:pt>
                      <c:pt idx="432">
                        <c:v>8.63903299998492</c:v>
                      </c:pt>
                      <c:pt idx="433">
                        <c:v>8.6596999999601394</c:v>
                      </c:pt>
                      <c:pt idx="434">
                        <c:v>8.680547000025399</c:v>
                      </c:pt>
                      <c:pt idx="435">
                        <c:v>8.6991060000145808</c:v>
                      </c:pt>
                      <c:pt idx="436">
                        <c:v>8.7199509999481961</c:v>
                      </c:pt>
                      <c:pt idx="437">
                        <c:v>8.7393050000537187</c:v>
                      </c:pt>
                      <c:pt idx="438">
                        <c:v>8.7594459999818355</c:v>
                      </c:pt>
                      <c:pt idx="439">
                        <c:v>8.7795390000101179</c:v>
                      </c:pt>
                      <c:pt idx="440">
                        <c:v>8.8006270000478253</c:v>
                      </c:pt>
                      <c:pt idx="441">
                        <c:v>8.8213789999717847</c:v>
                      </c:pt>
                      <c:pt idx="442">
                        <c:v>8.8396039999788627</c:v>
                      </c:pt>
                      <c:pt idx="443">
                        <c:v>8.8607130000600591</c:v>
                      </c:pt>
                      <c:pt idx="444">
                        <c:v>8.87579600000754</c:v>
                      </c:pt>
                      <c:pt idx="445">
                        <c:v>8.8961089999647811</c:v>
                      </c:pt>
                      <c:pt idx="446">
                        <c:v>8.9201990000437945</c:v>
                      </c:pt>
                      <c:pt idx="447">
                        <c:v>8.9365750000579283</c:v>
                      </c:pt>
                      <c:pt idx="448">
                        <c:v>8.9632879999699071</c:v>
                      </c:pt>
                      <c:pt idx="449">
                        <c:v>8.980582999996841</c:v>
                      </c:pt>
                      <c:pt idx="450">
                        <c:v>9.0007060000207275</c:v>
                      </c:pt>
                      <c:pt idx="451">
                        <c:v>9.0176869999850169</c:v>
                      </c:pt>
                      <c:pt idx="452">
                        <c:v>9.0407750000013039</c:v>
                      </c:pt>
                      <c:pt idx="453">
                        <c:v>9.0583900000201538</c:v>
                      </c:pt>
                      <c:pt idx="454">
                        <c:v>9.0776060000061989</c:v>
                      </c:pt>
                      <c:pt idx="455">
                        <c:v>9.0970710000256076</c:v>
                      </c:pt>
                      <c:pt idx="456">
                        <c:v>9.1199849999975413</c:v>
                      </c:pt>
                      <c:pt idx="457">
                        <c:v>9.1255959999980405</c:v>
                      </c:pt>
                      <c:pt idx="458">
                        <c:v>9.159233000013046</c:v>
                      </c:pt>
                      <c:pt idx="459">
                        <c:v>9.1816790000302717</c:v>
                      </c:pt>
                      <c:pt idx="460">
                        <c:v>9.1966470000334084</c:v>
                      </c:pt>
                      <c:pt idx="461">
                        <c:v>9.2181949999649078</c:v>
                      </c:pt>
                      <c:pt idx="462">
                        <c:v>9.2368290000595152</c:v>
                      </c:pt>
                      <c:pt idx="463">
                        <c:v>9.2570800000103191</c:v>
                      </c:pt>
                      <c:pt idx="464">
                        <c:v>9.2808590000495315</c:v>
                      </c:pt>
                      <c:pt idx="465">
                        <c:v>9.2985030000563711</c:v>
                      </c:pt>
                      <c:pt idx="466">
                        <c:v>9.3194000000366941</c:v>
                      </c:pt>
                      <c:pt idx="467">
                        <c:v>9.3404840000439435</c:v>
                      </c:pt>
                      <c:pt idx="468">
                        <c:v>9.3573140000225976</c:v>
                      </c:pt>
                      <c:pt idx="469">
                        <c:v>9.3796180000063032</c:v>
                      </c:pt>
                      <c:pt idx="470">
                        <c:v>9.3993270000210032</c:v>
                      </c:pt>
                      <c:pt idx="471">
                        <c:v>9.4204100000206381</c:v>
                      </c:pt>
                      <c:pt idx="472">
                        <c:v>9.4395129999611527</c:v>
                      </c:pt>
                      <c:pt idx="473">
                        <c:v>9.4620819999836385</c:v>
                      </c:pt>
                      <c:pt idx="474">
                        <c:v>9.4798090000404045</c:v>
                      </c:pt>
                      <c:pt idx="475">
                        <c:v>9.500603000051342</c:v>
                      </c:pt>
                      <c:pt idx="476">
                        <c:v>9.5165890000062063</c:v>
                      </c:pt>
                      <c:pt idx="477">
                        <c:v>9.5385089999763295</c:v>
                      </c:pt>
                      <c:pt idx="478">
                        <c:v>9.5598920000484213</c:v>
                      </c:pt>
                      <c:pt idx="479">
                        <c:v>9.5771510000340641</c:v>
                      </c:pt>
                      <c:pt idx="480">
                        <c:v>9.5990870000096038</c:v>
                      </c:pt>
                      <c:pt idx="481">
                        <c:v>9.619107999955304</c:v>
                      </c:pt>
                      <c:pt idx="482">
                        <c:v>9.6445979999843985</c:v>
                      </c:pt>
                      <c:pt idx="483">
                        <c:v>9.6600570000009611</c:v>
                      </c:pt>
                      <c:pt idx="484">
                        <c:v>9.6796590000158176</c:v>
                      </c:pt>
                      <c:pt idx="485">
                        <c:v>9.700520999962464</c:v>
                      </c:pt>
                      <c:pt idx="486">
                        <c:v>9.7155359999742359</c:v>
                      </c:pt>
                      <c:pt idx="487">
                        <c:v>9.7402770000044256</c:v>
                      </c:pt>
                      <c:pt idx="488">
                        <c:v>9.7500330000184476</c:v>
                      </c:pt>
                      <c:pt idx="489">
                        <c:v>9.7760130000533536</c:v>
                      </c:pt>
                      <c:pt idx="490">
                        <c:v>9.7952270000241697</c:v>
                      </c:pt>
                      <c:pt idx="491">
                        <c:v>9.8152919999556616</c:v>
                      </c:pt>
                      <c:pt idx="492">
                        <c:v>9.8409669999964535</c:v>
                      </c:pt>
                      <c:pt idx="493">
                        <c:v>9.8566629999550059</c:v>
                      </c:pt>
                      <c:pt idx="494">
                        <c:v>9.8814009999623522</c:v>
                      </c:pt>
                      <c:pt idx="495">
                        <c:v>9.8957540000556037</c:v>
                      </c:pt>
                      <c:pt idx="496">
                        <c:v>9.9200910000363365</c:v>
                      </c:pt>
                      <c:pt idx="497">
                        <c:v>9.9365870000328869</c:v>
                      </c:pt>
                      <c:pt idx="498">
                        <c:v>9.9577740000095218</c:v>
                      </c:pt>
                      <c:pt idx="499">
                        <c:v>9.977292999974452</c:v>
                      </c:pt>
                      <c:pt idx="500">
                        <c:v>9.9994579999474809</c:v>
                      </c:pt>
                      <c:pt idx="501">
                        <c:v>10.01670399995055</c:v>
                      </c:pt>
                      <c:pt idx="502">
                        <c:v>10.039923000033014</c:v>
                      </c:pt>
                      <c:pt idx="503">
                        <c:v>10.060375000000931</c:v>
                      </c:pt>
                      <c:pt idx="504">
                        <c:v>10.077722999965772</c:v>
                      </c:pt>
                      <c:pt idx="505">
                        <c:v>10.097316000028513</c:v>
                      </c:pt>
                      <c:pt idx="506">
                        <c:v>10.119221000000834</c:v>
                      </c:pt>
                      <c:pt idx="507">
                        <c:v>10.137963999994099</c:v>
                      </c:pt>
                      <c:pt idx="508">
                        <c:v>10.157314999960363</c:v>
                      </c:pt>
                      <c:pt idx="509">
                        <c:v>10.174873000010848</c:v>
                      </c:pt>
                      <c:pt idx="510">
                        <c:v>10.199563000001945</c:v>
                      </c:pt>
                      <c:pt idx="511">
                        <c:v>10.219870000029914</c:v>
                      </c:pt>
                      <c:pt idx="512">
                        <c:v>10.239966999972239</c:v>
                      </c:pt>
                      <c:pt idx="513">
                        <c:v>10.259353999979794</c:v>
                      </c:pt>
                      <c:pt idx="514">
                        <c:v>10.278371999971569</c:v>
                      </c:pt>
                      <c:pt idx="515">
                        <c:v>10.298110999981873</c:v>
                      </c:pt>
                      <c:pt idx="516">
                        <c:v>10.313628999982029</c:v>
                      </c:pt>
                      <c:pt idx="517">
                        <c:v>10.339198000030592</c:v>
                      </c:pt>
                      <c:pt idx="518">
                        <c:v>10.358756999950856</c:v>
                      </c:pt>
                      <c:pt idx="519">
                        <c:v>10.378777000005357</c:v>
                      </c:pt>
                      <c:pt idx="520">
                        <c:v>10.390427000005729</c:v>
                      </c:pt>
                      <c:pt idx="521">
                        <c:v>10.420910999993794</c:v>
                      </c:pt>
                      <c:pt idx="522">
                        <c:v>10.439847000059672</c:v>
                      </c:pt>
                      <c:pt idx="523">
                        <c:v>10.459666999988258</c:v>
                      </c:pt>
                      <c:pt idx="524">
                        <c:v>10.476400000043213</c:v>
                      </c:pt>
                      <c:pt idx="525">
                        <c:v>10.498046000022441</c:v>
                      </c:pt>
                      <c:pt idx="526">
                        <c:v>10.51925500005018</c:v>
                      </c:pt>
                      <c:pt idx="527">
                        <c:v>10.534388000029139</c:v>
                      </c:pt>
                      <c:pt idx="528">
                        <c:v>10.559767000027932</c:v>
                      </c:pt>
                      <c:pt idx="529">
                        <c:v>10.579802999971434</c:v>
                      </c:pt>
                      <c:pt idx="530">
                        <c:v>10.599821000010706</c:v>
                      </c:pt>
                      <c:pt idx="531">
                        <c:v>10.620945999980904</c:v>
                      </c:pt>
                      <c:pt idx="532">
                        <c:v>10.636505999951623</c:v>
                      </c:pt>
                      <c:pt idx="533">
                        <c:v>10.660448999959044</c:v>
                      </c:pt>
                      <c:pt idx="534">
                        <c:v>10.680596000049263</c:v>
                      </c:pt>
                      <c:pt idx="535">
                        <c:v>10.695705999969505</c:v>
                      </c:pt>
                      <c:pt idx="536">
                        <c:v>10.716191999963485</c:v>
                      </c:pt>
                      <c:pt idx="537">
                        <c:v>10.737490999978036</c:v>
                      </c:pt>
                      <c:pt idx="538">
                        <c:v>10.760299999965355</c:v>
                      </c:pt>
                      <c:pt idx="539">
                        <c:v>10.775747000006959</c:v>
                      </c:pt>
                      <c:pt idx="540">
                        <c:v>10.796753000002354</c:v>
                      </c:pt>
                      <c:pt idx="541">
                        <c:v>10.817721999948844</c:v>
                      </c:pt>
                      <c:pt idx="542">
                        <c:v>10.839033000054769</c:v>
                      </c:pt>
                      <c:pt idx="543">
                        <c:v>10.856748000020161</c:v>
                      </c:pt>
                      <c:pt idx="544">
                        <c:v>10.875146999955177</c:v>
                      </c:pt>
                      <c:pt idx="545">
                        <c:v>10.898378000012599</c:v>
                      </c:pt>
                      <c:pt idx="546">
                        <c:v>10.913577000028454</c:v>
                      </c:pt>
                      <c:pt idx="547">
                        <c:v>10.938708000001498</c:v>
                      </c:pt>
                      <c:pt idx="548">
                        <c:v>10.957601999980398</c:v>
                      </c:pt>
                      <c:pt idx="549">
                        <c:v>10.977610999951139</c:v>
                      </c:pt>
                      <c:pt idx="550">
                        <c:v>10.997009000042453</c:v>
                      </c:pt>
                      <c:pt idx="551">
                        <c:v>11.019544000038877</c:v>
                      </c:pt>
                      <c:pt idx="552">
                        <c:v>11.039498000056483</c:v>
                      </c:pt>
                      <c:pt idx="553">
                        <c:v>11.06112700002268</c:v>
                      </c:pt>
                      <c:pt idx="554">
                        <c:v>11.079026999999769</c:v>
                      </c:pt>
                      <c:pt idx="555">
                        <c:v>11.099615999963135</c:v>
                      </c:pt>
                      <c:pt idx="556">
                        <c:v>11.117971000028774</c:v>
                      </c:pt>
                      <c:pt idx="557">
                        <c:v>11.1394020000007</c:v>
                      </c:pt>
                      <c:pt idx="558">
                        <c:v>11.159804000053555</c:v>
                      </c:pt>
                      <c:pt idx="559">
                        <c:v>11.178700000047684</c:v>
                      </c:pt>
                      <c:pt idx="560">
                        <c:v>11.198260999983177</c:v>
                      </c:pt>
                      <c:pt idx="561">
                        <c:v>11.218693000031635</c:v>
                      </c:pt>
                      <c:pt idx="562">
                        <c:v>11.240330000058748</c:v>
                      </c:pt>
                      <c:pt idx="563">
                        <c:v>11.259034999995492</c:v>
                      </c:pt>
                      <c:pt idx="564">
                        <c:v>11.27877700002864</c:v>
                      </c:pt>
                      <c:pt idx="565">
                        <c:v>11.300688000046648</c:v>
                      </c:pt>
                      <c:pt idx="566">
                        <c:v>11.319882999989204</c:v>
                      </c:pt>
                      <c:pt idx="567">
                        <c:v>11.339454000000842</c:v>
                      </c:pt>
                      <c:pt idx="568">
                        <c:v>11.35428700002376</c:v>
                      </c:pt>
                      <c:pt idx="569">
                        <c:v>11.378375999978743</c:v>
                      </c:pt>
                      <c:pt idx="570">
                        <c:v>11.396765999961644</c:v>
                      </c:pt>
                      <c:pt idx="571">
                        <c:v>11.419754000031389</c:v>
                      </c:pt>
                      <c:pt idx="572">
                        <c:v>11.439342000056058</c:v>
                      </c:pt>
                      <c:pt idx="573">
                        <c:v>11.456150999991223</c:v>
                      </c:pt>
                      <c:pt idx="574">
                        <c:v>11.479697000002488</c:v>
                      </c:pt>
                      <c:pt idx="575">
                        <c:v>11.50039800000377</c:v>
                      </c:pt>
                      <c:pt idx="576">
                        <c:v>11.515598000027239</c:v>
                      </c:pt>
                      <c:pt idx="577">
                        <c:v>11.540806000004523</c:v>
                      </c:pt>
                      <c:pt idx="578">
                        <c:v>11.556087999953888</c:v>
                      </c:pt>
                      <c:pt idx="579">
                        <c:v>11.577864999999292</c:v>
                      </c:pt>
                      <c:pt idx="580">
                        <c:v>11.601599000045098</c:v>
                      </c:pt>
                      <c:pt idx="581">
                        <c:v>11.616522999946028</c:v>
                      </c:pt>
                      <c:pt idx="582">
                        <c:v>11.640698999981396</c:v>
                      </c:pt>
                      <c:pt idx="583">
                        <c:v>11.661321999970824</c:v>
                      </c:pt>
                      <c:pt idx="584">
                        <c:v>11.676427999977022</c:v>
                      </c:pt>
                      <c:pt idx="585">
                        <c:v>11.697061000042595</c:v>
                      </c:pt>
                      <c:pt idx="586">
                        <c:v>11.718111000023782</c:v>
                      </c:pt>
                      <c:pt idx="587">
                        <c:v>11.736631999956444</c:v>
                      </c:pt>
                      <c:pt idx="588">
                        <c:v>11.756826999946497</c:v>
                      </c:pt>
                      <c:pt idx="589">
                        <c:v>11.778974000015296</c:v>
                      </c:pt>
                      <c:pt idx="590">
                        <c:v>11.797372000059113</c:v>
                      </c:pt>
                      <c:pt idx="591">
                        <c:v>11.81868799997028</c:v>
                      </c:pt>
                      <c:pt idx="592">
                        <c:v>11.838071999954991</c:v>
                      </c:pt>
                      <c:pt idx="593">
                        <c:v>11.857008000020869</c:v>
                      </c:pt>
                      <c:pt idx="594">
                        <c:v>11.877687999978662</c:v>
                      </c:pt>
                      <c:pt idx="595">
                        <c:v>11.897439999971539</c:v>
                      </c:pt>
                      <c:pt idx="596">
                        <c:v>11.916213999968022</c:v>
                      </c:pt>
                      <c:pt idx="597">
                        <c:v>11.937914000009187</c:v>
                      </c:pt>
                      <c:pt idx="598">
                        <c:v>11.959724999964237</c:v>
                      </c:pt>
                      <c:pt idx="599">
                        <c:v>11.974500000011176</c:v>
                      </c:pt>
                      <c:pt idx="600">
                        <c:v>11.99824800004717</c:v>
                      </c:pt>
                      <c:pt idx="601">
                        <c:v>12.020645000040531</c:v>
                      </c:pt>
                      <c:pt idx="602">
                        <c:v>12.043259999947622</c:v>
                      </c:pt>
                      <c:pt idx="603">
                        <c:v>12.05533700005617</c:v>
                      </c:pt>
                      <c:pt idx="604">
                        <c:v>12.07939400000032</c:v>
                      </c:pt>
                      <c:pt idx="605">
                        <c:v>12.098935000016354</c:v>
                      </c:pt>
                      <c:pt idx="606">
                        <c:v>12.119303000043146</c:v>
                      </c:pt>
                      <c:pt idx="607">
                        <c:v>12.139199999975972</c:v>
                      </c:pt>
                      <c:pt idx="608">
                        <c:v>12.1603340000147</c:v>
                      </c:pt>
                      <c:pt idx="609">
                        <c:v>12.174230000004172</c:v>
                      </c:pt>
                      <c:pt idx="610">
                        <c:v>12.198280000011437</c:v>
                      </c:pt>
                      <c:pt idx="611">
                        <c:v>12.207722999970429</c:v>
                      </c:pt>
                      <c:pt idx="612">
                        <c:v>13.22004799998831</c:v>
                      </c:pt>
                      <c:pt idx="613">
                        <c:v>13.24011699995026</c:v>
                      </c:pt>
                      <c:pt idx="614">
                        <c:v>13.257121999980882</c:v>
                      </c:pt>
                      <c:pt idx="615">
                        <c:v>13.275652999989688</c:v>
                      </c:pt>
                      <c:pt idx="616">
                        <c:v>13.298133000032976</c:v>
                      </c:pt>
                      <c:pt idx="617">
                        <c:v>13.319132999982685</c:v>
                      </c:pt>
                      <c:pt idx="618">
                        <c:v>13.335878000012599</c:v>
                      </c:pt>
                      <c:pt idx="619">
                        <c:v>13.357037000008859</c:v>
                      </c:pt>
                      <c:pt idx="620">
                        <c:v>13.376021999982186</c:v>
                      </c:pt>
                      <c:pt idx="621">
                        <c:v>13.397098000044934</c:v>
                      </c:pt>
                      <c:pt idx="622">
                        <c:v>13.418146000010893</c:v>
                      </c:pt>
                      <c:pt idx="623">
                        <c:v>13.43653299997095</c:v>
                      </c:pt>
                      <c:pt idx="624">
                        <c:v>13.453209000057541</c:v>
                      </c:pt>
                      <c:pt idx="625">
                        <c:v>13.476950000040233</c:v>
                      </c:pt>
                      <c:pt idx="626">
                        <c:v>13.500144000048749</c:v>
                      </c:pt>
                      <c:pt idx="627">
                        <c:v>13.519515000050887</c:v>
                      </c:pt>
                      <c:pt idx="628">
                        <c:v>13.538922999985516</c:v>
                      </c:pt>
                      <c:pt idx="629">
                        <c:v>13.558486000052653</c:v>
                      </c:pt>
                      <c:pt idx="630">
                        <c:v>13.575662999995984</c:v>
                      </c:pt>
                      <c:pt idx="631">
                        <c:v>13.598042999976315</c:v>
                      </c:pt>
                      <c:pt idx="632">
                        <c:v>13.618756999960169</c:v>
                      </c:pt>
                      <c:pt idx="633">
                        <c:v>13.637269000057131</c:v>
                      </c:pt>
                      <c:pt idx="634">
                        <c:v>13.662229000008665</c:v>
                      </c:pt>
                      <c:pt idx="635">
                        <c:v>13.677821999997832</c:v>
                      </c:pt>
                      <c:pt idx="636">
                        <c:v>13.699972999980673</c:v>
                      </c:pt>
                      <c:pt idx="637">
                        <c:v>13.718635999946855</c:v>
                      </c:pt>
                      <c:pt idx="638">
                        <c:v>13.739010000019334</c:v>
                      </c:pt>
                      <c:pt idx="639">
                        <c:v>13.758065999951214</c:v>
                      </c:pt>
                      <c:pt idx="640">
                        <c:v>13.778072000015527</c:v>
                      </c:pt>
                      <c:pt idx="641">
                        <c:v>13.800885000033304</c:v>
                      </c:pt>
                      <c:pt idx="642">
                        <c:v>13.81836499995552</c:v>
                      </c:pt>
                      <c:pt idx="643">
                        <c:v>13.83857599995099</c:v>
                      </c:pt>
                      <c:pt idx="644">
                        <c:v>13.860917999991216</c:v>
                      </c:pt>
                      <c:pt idx="645">
                        <c:v>13.882851999951527</c:v>
                      </c:pt>
                      <c:pt idx="646">
                        <c:v>13.893901000032201</c:v>
                      </c:pt>
                      <c:pt idx="647">
                        <c:v>13.919747999985702</c:v>
                      </c:pt>
                      <c:pt idx="648">
                        <c:v>13.941151999984868</c:v>
                      </c:pt>
                      <c:pt idx="649">
                        <c:v>13.960019999998622</c:v>
                      </c:pt>
                      <c:pt idx="650">
                        <c:v>13.979615999967791</c:v>
                      </c:pt>
                      <c:pt idx="651">
                        <c:v>13.996159999980591</c:v>
                      </c:pt>
                      <c:pt idx="652">
                        <c:v>14.014455999946222</c:v>
                      </c:pt>
                      <c:pt idx="653">
                        <c:v>14.034763999981806</c:v>
                      </c:pt>
                      <c:pt idx="654">
                        <c:v>14.059989999979734</c:v>
                      </c:pt>
                      <c:pt idx="655">
                        <c:v>14.080242000054568</c:v>
                      </c:pt>
                      <c:pt idx="656">
                        <c:v>14.096809000009671</c:v>
                      </c:pt>
                      <c:pt idx="657">
                        <c:v>14.115546999964863</c:v>
                      </c:pt>
                      <c:pt idx="658">
                        <c:v>14.138761000009254</c:v>
                      </c:pt>
                      <c:pt idx="659">
                        <c:v>14.159331000060774</c:v>
                      </c:pt>
                      <c:pt idx="660">
                        <c:v>14.179967000032775</c:v>
                      </c:pt>
                      <c:pt idx="661">
                        <c:v>14.198669999954291</c:v>
                      </c:pt>
                      <c:pt idx="662">
                        <c:v>14.216108000022359</c:v>
                      </c:pt>
                      <c:pt idx="663">
                        <c:v>14.237989000044763</c:v>
                      </c:pt>
                      <c:pt idx="664">
                        <c:v>14.258068999974057</c:v>
                      </c:pt>
                      <c:pt idx="665">
                        <c:v>14.261306999949738</c:v>
                      </c:pt>
                      <c:pt idx="666">
                        <c:v>14.288960000034422</c:v>
                      </c:pt>
                      <c:pt idx="667">
                        <c:v>14.316625999985263</c:v>
                      </c:pt>
                      <c:pt idx="668">
                        <c:v>14.336644000024535</c:v>
                      </c:pt>
                      <c:pt idx="669">
                        <c:v>14.358586000045761</c:v>
                      </c:pt>
                      <c:pt idx="670">
                        <c:v>14.374229999957606</c:v>
                      </c:pt>
                      <c:pt idx="671">
                        <c:v>14.398834999999963</c:v>
                      </c:pt>
                      <c:pt idx="672">
                        <c:v>14.418438000022434</c:v>
                      </c:pt>
                      <c:pt idx="673">
                        <c:v>14.442501000012271</c:v>
                      </c:pt>
                      <c:pt idx="674">
                        <c:v>14.457906999974512</c:v>
                      </c:pt>
                      <c:pt idx="675">
                        <c:v>14.479560000007041</c:v>
                      </c:pt>
                      <c:pt idx="676">
                        <c:v>14.497545000049286</c:v>
                      </c:pt>
                      <c:pt idx="677">
                        <c:v>14.517507000011392</c:v>
                      </c:pt>
                      <c:pt idx="678">
                        <c:v>14.537884999997914</c:v>
                      </c:pt>
                      <c:pt idx="679">
                        <c:v>14.558447999996133</c:v>
                      </c:pt>
                      <c:pt idx="680">
                        <c:v>14.578062999993563</c:v>
                      </c:pt>
                      <c:pt idx="681">
                        <c:v>14.599275000044145</c:v>
                      </c:pt>
                      <c:pt idx="682">
                        <c:v>14.615068000042811</c:v>
                      </c:pt>
                      <c:pt idx="683">
                        <c:v>14.638410000014119</c:v>
                      </c:pt>
                      <c:pt idx="684">
                        <c:v>14.658902000053786</c:v>
                      </c:pt>
                      <c:pt idx="685">
                        <c:v>14.678826999966986</c:v>
                      </c:pt>
                      <c:pt idx="686">
                        <c:v>14.700656999950297</c:v>
                      </c:pt>
                      <c:pt idx="687">
                        <c:v>14.721520000020973</c:v>
                      </c:pt>
                      <c:pt idx="688">
                        <c:v>14.738786000059918</c:v>
                      </c:pt>
                      <c:pt idx="689">
                        <c:v>14.760519000003114</c:v>
                      </c:pt>
                      <c:pt idx="690">
                        <c:v>14.78124000004027</c:v>
                      </c:pt>
                      <c:pt idx="691">
                        <c:v>14.799402000033297</c:v>
                      </c:pt>
                      <c:pt idx="692">
                        <c:v>14.820554999983869</c:v>
                      </c:pt>
                      <c:pt idx="693">
                        <c:v>14.8263909999514</c:v>
                      </c:pt>
                      <c:pt idx="694">
                        <c:v>14.858939000056125</c:v>
                      </c:pt>
                      <c:pt idx="695">
                        <c:v>14.879405000014231</c:v>
                      </c:pt>
                      <c:pt idx="696">
                        <c:v>14.900785999954678</c:v>
                      </c:pt>
                      <c:pt idx="697">
                        <c:v>14.916397999972105</c:v>
                      </c:pt>
                      <c:pt idx="698">
                        <c:v>14.934911999967881</c:v>
                      </c:pt>
                      <c:pt idx="699">
                        <c:v>14.946536000003107</c:v>
                      </c:pt>
                      <c:pt idx="700">
                        <c:v>14.977782999980263</c:v>
                      </c:pt>
                      <c:pt idx="701">
                        <c:v>14.997696000034921</c:v>
                      </c:pt>
                      <c:pt idx="702">
                        <c:v>15.01763400004711</c:v>
                      </c:pt>
                      <c:pt idx="703">
                        <c:v>15.040232000057586</c:v>
                      </c:pt>
                      <c:pt idx="704">
                        <c:v>15.055918999947608</c:v>
                      </c:pt>
                      <c:pt idx="705">
                        <c:v>15.078855999978259</c:v>
                      </c:pt>
                      <c:pt idx="706">
                        <c:v>15.096017000032589</c:v>
                      </c:pt>
                      <c:pt idx="707">
                        <c:v>15.112391000031494</c:v>
                      </c:pt>
                      <c:pt idx="708">
                        <c:v>15.137778999982402</c:v>
                      </c:pt>
                      <c:pt idx="709">
                        <c:v>15.148583000060171</c:v>
                      </c:pt>
                      <c:pt idx="710">
                        <c:v>15.1738090000581</c:v>
                      </c:pt>
                      <c:pt idx="711">
                        <c:v>15.200148000032641</c:v>
                      </c:pt>
                      <c:pt idx="712">
                        <c:v>15.205819000024348</c:v>
                      </c:pt>
                      <c:pt idx="713">
                        <c:v>15.236586999963038</c:v>
                      </c:pt>
                      <c:pt idx="714">
                        <c:v>15.252348999958485</c:v>
                      </c:pt>
                      <c:pt idx="715">
                        <c:v>15.277441999991424</c:v>
                      </c:pt>
                      <c:pt idx="716">
                        <c:v>15.298822000040673</c:v>
                      </c:pt>
                      <c:pt idx="717">
                        <c:v>15.318197999964468</c:v>
                      </c:pt>
                      <c:pt idx="718">
                        <c:v>15.339789999998175</c:v>
                      </c:pt>
                      <c:pt idx="719">
                        <c:v>15.357323999982327</c:v>
                      </c:pt>
                      <c:pt idx="720">
                        <c:v>15.378313999972306</c:v>
                      </c:pt>
                      <c:pt idx="721">
                        <c:v>15.400353000033647</c:v>
                      </c:pt>
                      <c:pt idx="722">
                        <c:v>15.417888000025414</c:v>
                      </c:pt>
                      <c:pt idx="723">
                        <c:v>15.437705000047572</c:v>
                      </c:pt>
                      <c:pt idx="724">
                        <c:v>15.458893000031821</c:v>
                      </c:pt>
                      <c:pt idx="725">
                        <c:v>15.474484000005759</c:v>
                      </c:pt>
                      <c:pt idx="726">
                        <c:v>15.501121000037529</c:v>
                      </c:pt>
                      <c:pt idx="727">
                        <c:v>15.520025999983773</c:v>
                      </c:pt>
                      <c:pt idx="728">
                        <c:v>15.535516000003554</c:v>
                      </c:pt>
                      <c:pt idx="729">
                        <c:v>15.55438900005538</c:v>
                      </c:pt>
                      <c:pt idx="730">
                        <c:v>15.580456999945454</c:v>
                      </c:pt>
                      <c:pt idx="731">
                        <c:v>15.599491000059061</c:v>
                      </c:pt>
                      <c:pt idx="732">
                        <c:v>15.616198000032455</c:v>
                      </c:pt>
                      <c:pt idx="733">
                        <c:v>15.639761000056751</c:v>
                      </c:pt>
                      <c:pt idx="734">
                        <c:v>15.659464000025764</c:v>
                      </c:pt>
                      <c:pt idx="735">
                        <c:v>15.679271999979392</c:v>
                      </c:pt>
                      <c:pt idx="736">
                        <c:v>15.701322000008076</c:v>
                      </c:pt>
                      <c:pt idx="737">
                        <c:v>15.720014999969862</c:v>
                      </c:pt>
                      <c:pt idx="738">
                        <c:v>15.740377999958582</c:v>
                      </c:pt>
                      <c:pt idx="739">
                        <c:v>15.754864000016823</c:v>
                      </c:pt>
                      <c:pt idx="740">
                        <c:v>15.780358999967575</c:v>
                      </c:pt>
                      <c:pt idx="741">
                        <c:v>15.799850999959745</c:v>
                      </c:pt>
                      <c:pt idx="742">
                        <c:v>15.814977000001818</c:v>
                      </c:pt>
                      <c:pt idx="743">
                        <c:v>15.838019000017084</c:v>
                      </c:pt>
                      <c:pt idx="744">
                        <c:v>15.85659800004214</c:v>
                      </c:pt>
                      <c:pt idx="745">
                        <c:v>15.880145999952219</c:v>
                      </c:pt>
                      <c:pt idx="746">
                        <c:v>15.900799000053667</c:v>
                      </c:pt>
                      <c:pt idx="747">
                        <c:v>15.915092000039294</c:v>
                      </c:pt>
                      <c:pt idx="748">
                        <c:v>15.942188999964856</c:v>
                      </c:pt>
                      <c:pt idx="749">
                        <c:v>15.957364000030793</c:v>
                      </c:pt>
                      <c:pt idx="750">
                        <c:v>15.976502000004984</c:v>
                      </c:pt>
                      <c:pt idx="751">
                        <c:v>15.992379999952391</c:v>
                      </c:pt>
                      <c:pt idx="752">
                        <c:v>16.019227999961004</c:v>
                      </c:pt>
                      <c:pt idx="753">
                        <c:v>16.036949999979697</c:v>
                      </c:pt>
                      <c:pt idx="754">
                        <c:v>16.056478000013158</c:v>
                      </c:pt>
                      <c:pt idx="755">
                        <c:v>16.076236000051722</c:v>
                      </c:pt>
                      <c:pt idx="756">
                        <c:v>16.099424000014551</c:v>
                      </c:pt>
                      <c:pt idx="757">
                        <c:v>16.117109999991953</c:v>
                      </c:pt>
                      <c:pt idx="758">
                        <c:v>16.137319999979809</c:v>
                      </c:pt>
                      <c:pt idx="759">
                        <c:v>16.156318000052124</c:v>
                      </c:pt>
                      <c:pt idx="760">
                        <c:v>16.177040999988094</c:v>
                      </c:pt>
                      <c:pt idx="761">
                        <c:v>16.197133000008762</c:v>
                      </c:pt>
                      <c:pt idx="762">
                        <c:v>16.204983999952674</c:v>
                      </c:pt>
                      <c:pt idx="763">
                        <c:v>16.256551000056788</c:v>
                      </c:pt>
                      <c:pt idx="764">
                        <c:v>16.278186999959871</c:v>
                      </c:pt>
                      <c:pt idx="765">
                        <c:v>16.297906000050716</c:v>
                      </c:pt>
                      <c:pt idx="766">
                        <c:v>16.312999999965541</c:v>
                      </c:pt>
                      <c:pt idx="767">
                        <c:v>16.338151999982074</c:v>
                      </c:pt>
                      <c:pt idx="768">
                        <c:v>16.359898000024259</c:v>
                      </c:pt>
                      <c:pt idx="769">
                        <c:v>16.380971999955364</c:v>
                      </c:pt>
                      <c:pt idx="770">
                        <c:v>16.399197999970056</c:v>
                      </c:pt>
                      <c:pt idx="771">
                        <c:v>16.413465999998152</c:v>
                      </c:pt>
                      <c:pt idx="772">
                        <c:v>16.437286000000313</c:v>
                      </c:pt>
                      <c:pt idx="773">
                        <c:v>16.448547999956645</c:v>
                      </c:pt>
                      <c:pt idx="774">
                        <c:v>16.480741000035778</c:v>
                      </c:pt>
                      <c:pt idx="775">
                        <c:v>16.499774000025354</c:v>
                      </c:pt>
                      <c:pt idx="776">
                        <c:v>16.520905000041239</c:v>
                      </c:pt>
                      <c:pt idx="777">
                        <c:v>16.534540000022389</c:v>
                      </c:pt>
                      <c:pt idx="778">
                        <c:v>16.559224999975413</c:v>
                      </c:pt>
                      <c:pt idx="779">
                        <c:v>16.579764000023715</c:v>
                      </c:pt>
                      <c:pt idx="780">
                        <c:v>16.599221999989823</c:v>
                      </c:pt>
                      <c:pt idx="781">
                        <c:v>16.619829999981448</c:v>
                      </c:pt>
                      <c:pt idx="782">
                        <c:v>16.637060999986716</c:v>
                      </c:pt>
                      <c:pt idx="783">
                        <c:v>16.655086999991909</c:v>
                      </c:pt>
                      <c:pt idx="784">
                        <c:v>16.683544000028633</c:v>
                      </c:pt>
                      <c:pt idx="785">
                        <c:v>16.700412999955006</c:v>
                      </c:pt>
                      <c:pt idx="786">
                        <c:v>16.720657999976538</c:v>
                      </c:pt>
                      <c:pt idx="787">
                        <c:v>16.738455999991857</c:v>
                      </c:pt>
                      <c:pt idx="788">
                        <c:v>16.760067000053823</c:v>
                      </c:pt>
                      <c:pt idx="789">
                        <c:v>16.778659999952652</c:v>
                      </c:pt>
                      <c:pt idx="790">
                        <c:v>16.797326000058092</c:v>
                      </c:pt>
                      <c:pt idx="791">
                        <c:v>16.820349000045098</c:v>
                      </c:pt>
                      <c:pt idx="792">
                        <c:v>16.834425000008196</c:v>
                      </c:pt>
                      <c:pt idx="793">
                        <c:v>16.851124000037089</c:v>
                      </c:pt>
                      <c:pt idx="794">
                        <c:v>16.870889000012539</c:v>
                      </c:pt>
                      <c:pt idx="795">
                        <c:v>16.893969999975525</c:v>
                      </c:pt>
                      <c:pt idx="796">
                        <c:v>16.91853899997659</c:v>
                      </c:pt>
                      <c:pt idx="797">
                        <c:v>16.940676999976858</c:v>
                      </c:pt>
                      <c:pt idx="798">
                        <c:v>16.960233999998309</c:v>
                      </c:pt>
                      <c:pt idx="799">
                        <c:v>16.970233000000007</c:v>
                      </c:pt>
                      <c:pt idx="800">
                        <c:v>17.000850999960676</c:v>
                      </c:pt>
                      <c:pt idx="801">
                        <c:v>17.017356000025757</c:v>
                      </c:pt>
                      <c:pt idx="802">
                        <c:v>17.040408000000753</c:v>
                      </c:pt>
                      <c:pt idx="803">
                        <c:v>17.052445000037551</c:v>
                      </c:pt>
                      <c:pt idx="804">
                        <c:v>17.07756700005848</c:v>
                      </c:pt>
                      <c:pt idx="805">
                        <c:v>17.097797999973409</c:v>
                      </c:pt>
                      <c:pt idx="806">
                        <c:v>17.119386999984272</c:v>
                      </c:pt>
                      <c:pt idx="807">
                        <c:v>17.134045999962837</c:v>
                      </c:pt>
                      <c:pt idx="808">
                        <c:v>17.15879799996037</c:v>
                      </c:pt>
                      <c:pt idx="809">
                        <c:v>17.178751999977976</c:v>
                      </c:pt>
                      <c:pt idx="810">
                        <c:v>17.19907900004182</c:v>
                      </c:pt>
                      <c:pt idx="811">
                        <c:v>17.220295000006445</c:v>
                      </c:pt>
                      <c:pt idx="812">
                        <c:v>17.237459999974817</c:v>
                      </c:pt>
                      <c:pt idx="813">
                        <c:v>17.255583000020124</c:v>
                      </c:pt>
                      <c:pt idx="814">
                        <c:v>17.278372999979183</c:v>
                      </c:pt>
                      <c:pt idx="815">
                        <c:v>17.297448000055738</c:v>
                      </c:pt>
                      <c:pt idx="816">
                        <c:v>17.319045000011101</c:v>
                      </c:pt>
                      <c:pt idx="817">
                        <c:v>17.340929000056349</c:v>
                      </c:pt>
                      <c:pt idx="818">
                        <c:v>17.36108000006061</c:v>
                      </c:pt>
                      <c:pt idx="819">
                        <c:v>17.366758999996819</c:v>
                      </c:pt>
                      <c:pt idx="820">
                        <c:v>17.399179000058211</c:v>
                      </c:pt>
                      <c:pt idx="821">
                        <c:v>17.418662999989465</c:v>
                      </c:pt>
                      <c:pt idx="822">
                        <c:v>17.434948000009172</c:v>
                      </c:pt>
                      <c:pt idx="823">
                        <c:v>17.450983999995515</c:v>
                      </c:pt>
                      <c:pt idx="824">
                        <c:v>17.475072999950498</c:v>
                      </c:pt>
                      <c:pt idx="825">
                        <c:v>17.501255000010133</c:v>
                      </c:pt>
                      <c:pt idx="826">
                        <c:v>17.519790000049397</c:v>
                      </c:pt>
                      <c:pt idx="827">
                        <c:v>17.54086800001096</c:v>
                      </c:pt>
                      <c:pt idx="828">
                        <c:v>17.580898000043817</c:v>
                      </c:pt>
                      <c:pt idx="829">
                        <c:v>17.600923000019975</c:v>
                      </c:pt>
                      <c:pt idx="830">
                        <c:v>17.605683999950998</c:v>
                      </c:pt>
                      <c:pt idx="831">
                        <c:v>17.641462999978103</c:v>
                      </c:pt>
                      <c:pt idx="832">
                        <c:v>17.655726999975741</c:v>
                      </c:pt>
                      <c:pt idx="833">
                        <c:v>17.682215000037104</c:v>
                      </c:pt>
                      <c:pt idx="834">
                        <c:v>17.692640000022948</c:v>
                      </c:pt>
                      <c:pt idx="835">
                        <c:v>17.718819999950938</c:v>
                      </c:pt>
                      <c:pt idx="836">
                        <c:v>17.722640000050887</c:v>
                      </c:pt>
                      <c:pt idx="837">
                        <c:v>17.760428000008687</c:v>
                      </c:pt>
                      <c:pt idx="838">
                        <c:v>17.776737999985926</c:v>
                      </c:pt>
                      <c:pt idx="839">
                        <c:v>17.796960999956354</c:v>
                      </c:pt>
                      <c:pt idx="840">
                        <c:v>17.817629000055604</c:v>
                      </c:pt>
                      <c:pt idx="841">
                        <c:v>17.830355999991298</c:v>
                      </c:pt>
                      <c:pt idx="842">
                        <c:v>17.859133000019938</c:v>
                      </c:pt>
                      <c:pt idx="843">
                        <c:v>17.863081000046805</c:v>
                      </c:pt>
                      <c:pt idx="844">
                        <c:v>17.895771999959834</c:v>
                      </c:pt>
                      <c:pt idx="845">
                        <c:v>17.918359000002965</c:v>
                      </c:pt>
                      <c:pt idx="846">
                        <c:v>17.930678999982774</c:v>
                      </c:pt>
                      <c:pt idx="847">
                        <c:v>17.974845999968238</c:v>
                      </c:pt>
                      <c:pt idx="848">
                        <c:v>18.035986999981105</c:v>
                      </c:pt>
                      <c:pt idx="849">
                        <c:v>18.048733999952674</c:v>
                      </c:pt>
                      <c:pt idx="850">
                        <c:v>18.189189999946393</c:v>
                      </c:pt>
                      <c:pt idx="851">
                        <c:v>18.248314999975264</c:v>
                      </c:pt>
                      <c:pt idx="852">
                        <c:v>18.273756999988109</c:v>
                      </c:pt>
                      <c:pt idx="853">
                        <c:v>18.290812000050209</c:v>
                      </c:pt>
                      <c:pt idx="854">
                        <c:v>18.319213000009768</c:v>
                      </c:pt>
                      <c:pt idx="855">
                        <c:v>18.325282000005245</c:v>
                      </c:pt>
                      <c:pt idx="856">
                        <c:v>18.399959999951534</c:v>
                      </c:pt>
                      <c:pt idx="857">
                        <c:v>18.460544000030495</c:v>
                      </c:pt>
                      <c:pt idx="858">
                        <c:v>18.468537000007927</c:v>
                      </c:pt>
                      <c:pt idx="859">
                        <c:v>18.512057999963872</c:v>
                      </c:pt>
                      <c:pt idx="860">
                        <c:v>18.537618999951519</c:v>
                      </c:pt>
                      <c:pt idx="861">
                        <c:v>18.573934999993071</c:v>
                      </c:pt>
                      <c:pt idx="862">
                        <c:v>18.595721999998204</c:v>
                      </c:pt>
                      <c:pt idx="863">
                        <c:v>18.620116999954917</c:v>
                      </c:pt>
                      <c:pt idx="864">
                        <c:v>18.639640999957919</c:v>
                      </c:pt>
                      <c:pt idx="865">
                        <c:v>18.656548999948427</c:v>
                      </c:pt>
                      <c:pt idx="866">
                        <c:v>18.717066999990493</c:v>
                      </c:pt>
                      <c:pt idx="867">
                        <c:v>18.721483999979682</c:v>
                      </c:pt>
                      <c:pt idx="868">
                        <c:v>18.799987999955192</c:v>
                      </c:pt>
                      <c:pt idx="869">
                        <c:v>18.817612000042573</c:v>
                      </c:pt>
                      <c:pt idx="870">
                        <c:v>18.83824499999173</c:v>
                      </c:pt>
                      <c:pt idx="871">
                        <c:v>18.858725000056438</c:v>
                      </c:pt>
                      <c:pt idx="872">
                        <c:v>18.869736999971792</c:v>
                      </c:pt>
                      <c:pt idx="873">
                        <c:v>18.898768999963067</c:v>
                      </c:pt>
                      <c:pt idx="874">
                        <c:v>18.939523000037298</c:v>
                      </c:pt>
                      <c:pt idx="875">
                        <c:v>18.955955000012182</c:v>
                      </c:pt>
                      <c:pt idx="876">
                        <c:v>18.97767599998042</c:v>
                      </c:pt>
                      <c:pt idx="877">
                        <c:v>18.989283000002615</c:v>
                      </c:pt>
                      <c:pt idx="878">
                        <c:v>19.004171999986283</c:v>
                      </c:pt>
                      <c:pt idx="879">
                        <c:v>19.060641000047326</c:v>
                      </c:pt>
                      <c:pt idx="880">
                        <c:v>19.078301000059582</c:v>
                      </c:pt>
                      <c:pt idx="881">
                        <c:v>19.138205999974161</c:v>
                      </c:pt>
                      <c:pt idx="882">
                        <c:v>19.146143999998458</c:v>
                      </c:pt>
                      <c:pt idx="883">
                        <c:v>19.198949999990873</c:v>
                      </c:pt>
                      <c:pt idx="884">
                        <c:v>19.215732999960892</c:v>
                      </c:pt>
                      <c:pt idx="885">
                        <c:v>19.280423999996856</c:v>
                      </c:pt>
                      <c:pt idx="886">
                        <c:v>19.285075000021607</c:v>
                      </c:pt>
                      <c:pt idx="887">
                        <c:v>19.338271999964491</c:v>
                      </c:pt>
                      <c:pt idx="888">
                        <c:v>19.341726999962702</c:v>
                      </c:pt>
                      <c:pt idx="889">
                        <c:v>19.426723000011407</c:v>
                      </c:pt>
                      <c:pt idx="890">
                        <c:v>19.477086000028066</c:v>
                      </c:pt>
                      <c:pt idx="891">
                        <c:v>19.484514000010677</c:v>
                      </c:pt>
                      <c:pt idx="892">
                        <c:v>19.54977499996312</c:v>
                      </c:pt>
                      <c:pt idx="893">
                        <c:v>19.622833000030369</c:v>
                      </c:pt>
                      <c:pt idx="894">
                        <c:v>19.698226999957114</c:v>
                      </c:pt>
                      <c:pt idx="895">
                        <c:v>19.758548000012524</c:v>
                      </c:pt>
                      <c:pt idx="896">
                        <c:v>19.764374000020325</c:v>
                      </c:pt>
                      <c:pt idx="897">
                        <c:v>19.894479000009596</c:v>
                      </c:pt>
                      <c:pt idx="898">
                        <c:v>19.906099000014365</c:v>
                      </c:pt>
                      <c:pt idx="899">
                        <c:v>19.953943999949843</c:v>
                      </c:pt>
                      <c:pt idx="900">
                        <c:v>19.974267999990843</c:v>
                      </c:pt>
                      <c:pt idx="901">
                        <c:v>20.033270000014454</c:v>
                      </c:pt>
                      <c:pt idx="902">
                        <c:v>20.044191000051796</c:v>
                      </c:pt>
                      <c:pt idx="903">
                        <c:v>20.112563999951817</c:v>
                      </c:pt>
                      <c:pt idx="904">
                        <c:v>20.240775999962352</c:v>
                      </c:pt>
                      <c:pt idx="905">
                        <c:v>20.248760999995284</c:v>
                      </c:pt>
                      <c:pt idx="906">
                        <c:v>20.312653000000864</c:v>
                      </c:pt>
                      <c:pt idx="907">
                        <c:v>20.376558999996632</c:v>
                      </c:pt>
                      <c:pt idx="908">
                        <c:v>20.389612999977544</c:v>
                      </c:pt>
                      <c:pt idx="909">
                        <c:v>20.426218000007793</c:v>
                      </c:pt>
                      <c:pt idx="910">
                        <c:v>20.455977999954484</c:v>
                      </c:pt>
                      <c:pt idx="911">
                        <c:v>20.477411000058055</c:v>
                      </c:pt>
                      <c:pt idx="912">
                        <c:v>20.487330000032671</c:v>
                      </c:pt>
                      <c:pt idx="913">
                        <c:v>20.540605999995023</c:v>
                      </c:pt>
                      <c:pt idx="914">
                        <c:v>20.557864999980666</c:v>
                      </c:pt>
                      <c:pt idx="915">
                        <c:v>20.579106000019237</c:v>
                      </c:pt>
                      <c:pt idx="916">
                        <c:v>20.581728999968618</c:v>
                      </c:pt>
                      <c:pt idx="917">
                        <c:v>20.638386999955401</c:v>
                      </c:pt>
                      <c:pt idx="918">
                        <c:v>20.650130999973044</c:v>
                      </c:pt>
                      <c:pt idx="919">
                        <c:v>20.720130000030622</c:v>
                      </c:pt>
                      <c:pt idx="920">
                        <c:v>20.778270000009798</c:v>
                      </c:pt>
                      <c:pt idx="921">
                        <c:v>20.785678999964148</c:v>
                      </c:pt>
                      <c:pt idx="922">
                        <c:v>20.858347999979742</c:v>
                      </c:pt>
                      <c:pt idx="923">
                        <c:v>20.92739900003653</c:v>
                      </c:pt>
                      <c:pt idx="924">
                        <c:v>20.9918319999706</c:v>
                      </c:pt>
                      <c:pt idx="925">
                        <c:v>21.057593000004999</c:v>
                      </c:pt>
                      <c:pt idx="926">
                        <c:v>21.061274999985471</c:v>
                      </c:pt>
                      <c:pt idx="927">
                        <c:v>21.135755999945104</c:v>
                      </c:pt>
                      <c:pt idx="928">
                        <c:v>21.264138999977149</c:v>
                      </c:pt>
                      <c:pt idx="929">
                        <c:v>21.345024000038393</c:v>
                      </c:pt>
                      <c:pt idx="930">
                        <c:v>21.539846000028774</c:v>
                      </c:pt>
                      <c:pt idx="931">
                        <c:v>21.669944999972358</c:v>
                      </c:pt>
                      <c:pt idx="932">
                        <c:v>21.688155999989249</c:v>
                      </c:pt>
                      <c:pt idx="933">
                        <c:v>21.797623999998905</c:v>
                      </c:pt>
                      <c:pt idx="934">
                        <c:v>21.819071999983862</c:v>
                      </c:pt>
                      <c:pt idx="935">
                        <c:v>21.837855000048876</c:v>
                      </c:pt>
                      <c:pt idx="936">
                        <c:v>21.856757999979891</c:v>
                      </c:pt>
                      <c:pt idx="937">
                        <c:v>21.877560000051744</c:v>
                      </c:pt>
                      <c:pt idx="938">
                        <c:v>21.901154999970458</c:v>
                      </c:pt>
                      <c:pt idx="939">
                        <c:v>21.919161999947391</c:v>
                      </c:pt>
                      <c:pt idx="940">
                        <c:v>21.977858999976888</c:v>
                      </c:pt>
                      <c:pt idx="941">
                        <c:v>21.997864000033587</c:v>
                      </c:pt>
                      <c:pt idx="942">
                        <c:v>22.021810999955051</c:v>
                      </c:pt>
                      <c:pt idx="943">
                        <c:v>22.084292000043206</c:v>
                      </c:pt>
                      <c:pt idx="944">
                        <c:v>22.137717999983579</c:v>
                      </c:pt>
                      <c:pt idx="945">
                        <c:v>22.207644999958575</c:v>
                      </c:pt>
                      <c:pt idx="946">
                        <c:v>22.228203000035137</c:v>
                      </c:pt>
                      <c:pt idx="947">
                        <c:v>22.565714000025764</c:v>
                      </c:pt>
                      <c:pt idx="948">
                        <c:v>22.620762999984436</c:v>
                      </c:pt>
                      <c:pt idx="949">
                        <c:v>22.64454799995292</c:v>
                      </c:pt>
                      <c:pt idx="950">
                        <c:v>22.762974999961443</c:v>
                      </c:pt>
                      <c:pt idx="951">
                        <c:v>22.805012000026181</c:v>
                      </c:pt>
                      <c:pt idx="952">
                        <c:v>22.833064000005834</c:v>
                      </c:pt>
                      <c:pt idx="953">
                        <c:v>22.879277999978513</c:v>
                      </c:pt>
                      <c:pt idx="954">
                        <c:v>22.909979999996722</c:v>
                      </c:pt>
                      <c:pt idx="955">
                        <c:v>22.927427000016905</c:v>
                      </c:pt>
                      <c:pt idx="956">
                        <c:v>22.946603000047617</c:v>
                      </c:pt>
                      <c:pt idx="957">
                        <c:v>22.969708999968134</c:v>
                      </c:pt>
                      <c:pt idx="958">
                        <c:v>23.017825999995694</c:v>
                      </c:pt>
                      <c:pt idx="959">
                        <c:v>23.038371999980882</c:v>
                      </c:pt>
                      <c:pt idx="960">
                        <c:v>23.05620800005272</c:v>
                      </c:pt>
                      <c:pt idx="961">
                        <c:v>23.085990000050515</c:v>
                      </c:pt>
                      <c:pt idx="962">
                        <c:v>23.107086000032723</c:v>
                      </c:pt>
                      <c:pt idx="963">
                        <c:v>23.1420559999533</c:v>
                      </c:pt>
                      <c:pt idx="964">
                        <c:v>23.150542999967001</c:v>
                      </c:pt>
                      <c:pt idx="965">
                        <c:v>23.173085000016727</c:v>
                      </c:pt>
                      <c:pt idx="966">
                        <c:v>23.190690999967046</c:v>
                      </c:pt>
                      <c:pt idx="967">
                        <c:v>23.20886699995026</c:v>
                      </c:pt>
                      <c:pt idx="968">
                        <c:v>23.226861999952234</c:v>
                      </c:pt>
                      <c:pt idx="969">
                        <c:v>23.256098999991082</c:v>
                      </c:pt>
                      <c:pt idx="970">
                        <c:v>23.276680000009947</c:v>
                      </c:pt>
                      <c:pt idx="971">
                        <c:v>23.304895999957807</c:v>
                      </c:pt>
                      <c:pt idx="972">
                        <c:v>23.335131000028923</c:v>
                      </c:pt>
                      <c:pt idx="973">
                        <c:v>23.353597000008449</c:v>
                      </c:pt>
                      <c:pt idx="974">
                        <c:v>23.372410999960266</c:v>
                      </c:pt>
                      <c:pt idx="975">
                        <c:v>23.390097999945283</c:v>
                      </c:pt>
                      <c:pt idx="976">
                        <c:v>23.413437000010163</c:v>
                      </c:pt>
                      <c:pt idx="977">
                        <c:v>23.439482999965549</c:v>
                      </c:pt>
                      <c:pt idx="978">
                        <c:v>23.461100999964401</c:v>
                      </c:pt>
                      <c:pt idx="979">
                        <c:v>23.477679000003263</c:v>
                      </c:pt>
                      <c:pt idx="980">
                        <c:v>23.494784999988042</c:v>
                      </c:pt>
                      <c:pt idx="981">
                        <c:v>23.514047999982722</c:v>
                      </c:pt>
                      <c:pt idx="982">
                        <c:v>23.524028999963775</c:v>
                      </c:pt>
                      <c:pt idx="983">
                        <c:v>23.558399999979883</c:v>
                      </c:pt>
                      <c:pt idx="984">
                        <c:v>23.571070999954827</c:v>
                      </c:pt>
                      <c:pt idx="985">
                        <c:v>23.598748999997042</c:v>
                      </c:pt>
                      <c:pt idx="986">
                        <c:v>23.621198000037111</c:v>
                      </c:pt>
                      <c:pt idx="987">
                        <c:v>23.639794999966398</c:v>
                      </c:pt>
                      <c:pt idx="988">
                        <c:v>23.655273000011221</c:v>
                      </c:pt>
                      <c:pt idx="989">
                        <c:v>23.676652000052854</c:v>
                      </c:pt>
                      <c:pt idx="990">
                        <c:v>23.697388999979012</c:v>
                      </c:pt>
                      <c:pt idx="991">
                        <c:v>23.719962000031956</c:v>
                      </c:pt>
                      <c:pt idx="992">
                        <c:v>23.74033399997279</c:v>
                      </c:pt>
                      <c:pt idx="993">
                        <c:v>23.760005000047386</c:v>
                      </c:pt>
                      <c:pt idx="994">
                        <c:v>23.781294999993406</c:v>
                      </c:pt>
                      <c:pt idx="995">
                        <c:v>23.796928999945521</c:v>
                      </c:pt>
                      <c:pt idx="996">
                        <c:v>23.8185260000173</c:v>
                      </c:pt>
                      <c:pt idx="997">
                        <c:v>23.837350000045262</c:v>
                      </c:pt>
                      <c:pt idx="998">
                        <c:v>23.859599999967031</c:v>
                      </c:pt>
                      <c:pt idx="999">
                        <c:v>23.873235999955796</c:v>
                      </c:pt>
                      <c:pt idx="1000">
                        <c:v>23.898435999988578</c:v>
                      </c:pt>
                      <c:pt idx="1001">
                        <c:v>23.919511000043713</c:v>
                      </c:pt>
                      <c:pt idx="1002">
                        <c:v>23.939341000048444</c:v>
                      </c:pt>
                      <c:pt idx="1003">
                        <c:v>23.957135000033304</c:v>
                      </c:pt>
                      <c:pt idx="1004">
                        <c:v>23.97776200005319</c:v>
                      </c:pt>
                      <c:pt idx="1005">
                        <c:v>23.99878699996043</c:v>
                      </c:pt>
                      <c:pt idx="1006">
                        <c:v>24.018016000045463</c:v>
                      </c:pt>
                      <c:pt idx="1007">
                        <c:v>24.037609999999404</c:v>
                      </c:pt>
                      <c:pt idx="1008">
                        <c:v>24.053442999953404</c:v>
                      </c:pt>
                      <c:pt idx="1009">
                        <c:v>24.078549999976531</c:v>
                      </c:pt>
                      <c:pt idx="1010">
                        <c:v>24.09851499996148</c:v>
                      </c:pt>
                      <c:pt idx="1011">
                        <c:v>24.119320999947377</c:v>
                      </c:pt>
                      <c:pt idx="1012">
                        <c:v>24.128544999985024</c:v>
                      </c:pt>
                      <c:pt idx="1013">
                        <c:v>24.159022000036202</c:v>
                      </c:pt>
                      <c:pt idx="1014">
                        <c:v>24.18057399999816</c:v>
                      </c:pt>
                      <c:pt idx="1015">
                        <c:v>24.201141000026837</c:v>
                      </c:pt>
                      <c:pt idx="1016">
                        <c:v>24.220439000055194</c:v>
                      </c:pt>
                      <c:pt idx="1017">
                        <c:v>24.23891299997922</c:v>
                      </c:pt>
                      <c:pt idx="1018">
                        <c:v>24.254562000045553</c:v>
                      </c:pt>
                      <c:pt idx="1019">
                        <c:v>24.279747999971732</c:v>
                      </c:pt>
                      <c:pt idx="1020">
                        <c:v>24.299044999992475</c:v>
                      </c:pt>
                      <c:pt idx="1021">
                        <c:v>24.320054000010714</c:v>
                      </c:pt>
                      <c:pt idx="1022">
                        <c:v>24.340627999976277</c:v>
                      </c:pt>
                      <c:pt idx="1023">
                        <c:v>24.36161100002937</c:v>
                      </c:pt>
                      <c:pt idx="1024">
                        <c:v>24.38167000003159</c:v>
                      </c:pt>
                      <c:pt idx="1025">
                        <c:v>24.395274000009522</c:v>
                      </c:pt>
                      <c:pt idx="1026">
                        <c:v>24.416249000001699</c:v>
                      </c:pt>
                      <c:pt idx="1027">
                        <c:v>24.436786000034772</c:v>
                      </c:pt>
                      <c:pt idx="1028">
                        <c:v>24.460349999950267</c:v>
                      </c:pt>
                      <c:pt idx="1029">
                        <c:v>24.481169000035152</c:v>
                      </c:pt>
                      <c:pt idx="1030">
                        <c:v>24.498374999966472</c:v>
                      </c:pt>
                      <c:pt idx="1031">
                        <c:v>24.515399000025354</c:v>
                      </c:pt>
                      <c:pt idx="1032">
                        <c:v>24.536852000048384</c:v>
                      </c:pt>
                      <c:pt idx="1033">
                        <c:v>24.559096000040881</c:v>
                      </c:pt>
                      <c:pt idx="1034">
                        <c:v>24.580848000012338</c:v>
                      </c:pt>
                      <c:pt idx="1035">
                        <c:v>24.59741699998267</c:v>
                      </c:pt>
                      <c:pt idx="1036">
                        <c:v>24.61650899995584</c:v>
                      </c:pt>
                      <c:pt idx="1037">
                        <c:v>24.640440999995917</c:v>
                      </c:pt>
                      <c:pt idx="1038">
                        <c:v>24.657232000026852</c:v>
                      </c:pt>
                      <c:pt idx="1039">
                        <c:v>24.678910000016913</c:v>
                      </c:pt>
                      <c:pt idx="1040">
                        <c:v>24.699159999960102</c:v>
                      </c:pt>
                      <c:pt idx="1041">
                        <c:v>24.719838000019081</c:v>
                      </c:pt>
                      <c:pt idx="1042">
                        <c:v>24.731899000005797</c:v>
                      </c:pt>
                      <c:pt idx="1043">
                        <c:v>24.757472999976017</c:v>
                      </c:pt>
                      <c:pt idx="1044">
                        <c:v>24.773432999965735</c:v>
                      </c:pt>
                      <c:pt idx="1045">
                        <c:v>24.792139000026509</c:v>
                      </c:pt>
                      <c:pt idx="1046">
                        <c:v>24.820835000020452</c:v>
                      </c:pt>
                      <c:pt idx="1047">
                        <c:v>24.838818000047468</c:v>
                      </c:pt>
                      <c:pt idx="1048">
                        <c:v>24.858812000020407</c:v>
                      </c:pt>
                      <c:pt idx="1049">
                        <c:v>24.877723000012338</c:v>
                      </c:pt>
                      <c:pt idx="1050">
                        <c:v>24.897395999985747</c:v>
                      </c:pt>
                      <c:pt idx="1051">
                        <c:v>24.917826000018977</c:v>
                      </c:pt>
                      <c:pt idx="1052">
                        <c:v>24.937768999952823</c:v>
                      </c:pt>
                      <c:pt idx="1053">
                        <c:v>24.958321999991313</c:v>
                      </c:pt>
                      <c:pt idx="1054">
                        <c:v>24.980337999993935</c:v>
                      </c:pt>
                      <c:pt idx="1055">
                        <c:v>24.998389999964274</c:v>
                      </c:pt>
                      <c:pt idx="1056">
                        <c:v>25.019504999974743</c:v>
                      </c:pt>
                      <c:pt idx="1057">
                        <c:v>25.03827200003434</c:v>
                      </c:pt>
                      <c:pt idx="1058">
                        <c:v>25.059668999980204</c:v>
                      </c:pt>
                      <c:pt idx="1059">
                        <c:v>25.064132999978028</c:v>
                      </c:pt>
                      <c:pt idx="1060">
                        <c:v>25.102131000021473</c:v>
                      </c:pt>
                      <c:pt idx="1061">
                        <c:v>25.116849999991246</c:v>
                      </c:pt>
                      <c:pt idx="1062">
                        <c:v>25.138741999980994</c:v>
                      </c:pt>
                      <c:pt idx="1063">
                        <c:v>25.159908000030555</c:v>
                      </c:pt>
                      <c:pt idx="1064">
                        <c:v>25.179670999990776</c:v>
                      </c:pt>
                      <c:pt idx="1065">
                        <c:v>25.199343999964185</c:v>
                      </c:pt>
                      <c:pt idx="1066">
                        <c:v>25.214797000051476</c:v>
                      </c:pt>
                      <c:pt idx="1067">
                        <c:v>25.235064000007696</c:v>
                      </c:pt>
                      <c:pt idx="1068">
                        <c:v>25.26001600001473</c:v>
                      </c:pt>
                      <c:pt idx="1069">
                        <c:v>25.278132000006735</c:v>
                      </c:pt>
                      <c:pt idx="1070">
                        <c:v>25.300953999976628</c:v>
                      </c:pt>
                      <c:pt idx="1071">
                        <c:v>25.317077000043355</c:v>
                      </c:pt>
                      <c:pt idx="1072">
                        <c:v>25.335580999962986</c:v>
                      </c:pt>
                      <c:pt idx="1073">
                        <c:v>25.35561400000006</c:v>
                      </c:pt>
                      <c:pt idx="1074">
                        <c:v>25.380937000038102</c:v>
                      </c:pt>
                      <c:pt idx="1075">
                        <c:v>25.400464999955148</c:v>
                      </c:pt>
                      <c:pt idx="1076">
                        <c:v>25.418337999959476</c:v>
                      </c:pt>
                      <c:pt idx="1077">
                        <c:v>25.436929999967106</c:v>
                      </c:pt>
                      <c:pt idx="1078">
                        <c:v>25.460253000026569</c:v>
                      </c:pt>
                      <c:pt idx="1079">
                        <c:v>25.47241699998267</c:v>
                      </c:pt>
                      <c:pt idx="1080">
                        <c:v>25.496810000040568</c:v>
                      </c:pt>
                      <c:pt idx="1081">
                        <c:v>25.517419000039808</c:v>
                      </c:pt>
                      <c:pt idx="1082">
                        <c:v>25.538349000038579</c:v>
                      </c:pt>
                      <c:pt idx="1083">
                        <c:v>25.556418000021949</c:v>
                      </c:pt>
                      <c:pt idx="1084">
                        <c:v>25.577581000048667</c:v>
                      </c:pt>
                      <c:pt idx="1085">
                        <c:v>25.596664999960922</c:v>
                      </c:pt>
                      <c:pt idx="1086">
                        <c:v>25.620589999947697</c:v>
                      </c:pt>
                      <c:pt idx="1087">
                        <c:v>25.637141000013798</c:v>
                      </c:pt>
                      <c:pt idx="1088">
                        <c:v>25.658338999957778</c:v>
                      </c:pt>
                      <c:pt idx="1089">
                        <c:v>25.677109000040218</c:v>
                      </c:pt>
                      <c:pt idx="1090">
                        <c:v>25.697991000022739</c:v>
                      </c:pt>
                      <c:pt idx="1091">
                        <c:v>25.712443000054918</c:v>
                      </c:pt>
                      <c:pt idx="1092">
                        <c:v>25.738242999999784</c:v>
                      </c:pt>
                      <c:pt idx="1093">
                        <c:v>25.758073000004515</c:v>
                      </c:pt>
                      <c:pt idx="1094">
                        <c:v>25.779014999978244</c:v>
                      </c:pt>
                      <c:pt idx="1095">
                        <c:v>25.797659000032581</c:v>
                      </c:pt>
                      <c:pt idx="1096">
                        <c:v>25.817883000010625</c:v>
                      </c:pt>
                      <c:pt idx="1097">
                        <c:v>25.841036000056192</c:v>
                      </c:pt>
                      <c:pt idx="1098">
                        <c:v>25.858271999983117</c:v>
                      </c:pt>
                      <c:pt idx="1099">
                        <c:v>25.878683999995701</c:v>
                      </c:pt>
                      <c:pt idx="1100">
                        <c:v>25.900817999965511</c:v>
                      </c:pt>
                      <c:pt idx="1101">
                        <c:v>25.919871999998577</c:v>
                      </c:pt>
                      <c:pt idx="1102">
                        <c:v>25.940854000044055</c:v>
                      </c:pt>
                      <c:pt idx="1103">
                        <c:v>25.960637000040151</c:v>
                      </c:pt>
                      <c:pt idx="1104">
                        <c:v>25.98093499999959</c:v>
                      </c:pt>
                      <c:pt idx="1105">
                        <c:v>25.998953000060283</c:v>
                      </c:pt>
                      <c:pt idx="1106">
                        <c:v>26.019773000036366</c:v>
                      </c:pt>
                      <c:pt idx="1107">
                        <c:v>26.029207000043243</c:v>
                      </c:pt>
                      <c:pt idx="1108">
                        <c:v>26.060453000012785</c:v>
                      </c:pt>
                      <c:pt idx="1109">
                        <c:v>26.080721999984235</c:v>
                      </c:pt>
                      <c:pt idx="1110">
                        <c:v>26.100028999964707</c:v>
                      </c:pt>
                      <c:pt idx="1111">
                        <c:v>26.120580999995582</c:v>
                      </c:pt>
                      <c:pt idx="1112">
                        <c:v>26.134785000002012</c:v>
                      </c:pt>
                      <c:pt idx="1113">
                        <c:v>26.157389000058174</c:v>
                      </c:pt>
                      <c:pt idx="1114">
                        <c:v>26.175535000045784</c:v>
                      </c:pt>
                      <c:pt idx="1115">
                        <c:v>26.19684300001245</c:v>
                      </c:pt>
                      <c:pt idx="1116">
                        <c:v>26.220937000005506</c:v>
                      </c:pt>
                      <c:pt idx="1117">
                        <c:v>26.240861000027508</c:v>
                      </c:pt>
                      <c:pt idx="1118">
                        <c:v>26.257728000055067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Calculation!$AC$2:$AC$1124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0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</c:v>
                      </c:pt>
                      <c:pt idx="892">
                        <c:v>0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0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14F0-4291-A49F-E1EF2726A8CC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Calculation!$AM$1</c15:sqref>
                        </c15:formulaRef>
                      </c:ext>
                    </c:extLst>
                    <c:strCache>
                      <c:ptCount val="1"/>
                      <c:pt idx="0">
                        <c:v>I2(I2(O(az)))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Calculation!$B$2:$B$1122</c15:sqref>
                        </c15:formulaRef>
                      </c:ext>
                    </c:extLst>
                    <c:numCache>
                      <c:formatCode>General</c:formatCode>
                      <c:ptCount val="1121"/>
                      <c:pt idx="0">
                        <c:v>0</c:v>
                      </c:pt>
                      <c:pt idx="1">
                        <c:v>1.9563999958336353E-2</c:v>
                      </c:pt>
                      <c:pt idx="2">
                        <c:v>3.6159000010229647E-2</c:v>
                      </c:pt>
                      <c:pt idx="3">
                        <c:v>5.6963999988511205E-2</c:v>
                      </c:pt>
                      <c:pt idx="4">
                        <c:v>8.1719000008888543E-2</c:v>
                      </c:pt>
                      <c:pt idx="5">
                        <c:v>9.5315000042319298E-2</c:v>
                      </c:pt>
                      <c:pt idx="6">
                        <c:v>0.11652799998410046</c:v>
                      </c:pt>
                      <c:pt idx="7">
                        <c:v>0.13519900001119822</c:v>
                      </c:pt>
                      <c:pt idx="8">
                        <c:v>0.16087699995841831</c:v>
                      </c:pt>
                      <c:pt idx="9">
                        <c:v>0.18141700001433492</c:v>
                      </c:pt>
                      <c:pt idx="10">
                        <c:v>0.20019400003366172</c:v>
                      </c:pt>
                      <c:pt idx="11">
                        <c:v>0.21545300004072487</c:v>
                      </c:pt>
                      <c:pt idx="12">
                        <c:v>0.23079199995845556</c:v>
                      </c:pt>
                      <c:pt idx="13">
                        <c:v>0.2609230000525713</c:v>
                      </c:pt>
                      <c:pt idx="14">
                        <c:v>0.27603299997281283</c:v>
                      </c:pt>
                      <c:pt idx="15">
                        <c:v>0.3010329999960959</c:v>
                      </c:pt>
                      <c:pt idx="16">
                        <c:v>0.31972799997311085</c:v>
                      </c:pt>
                      <c:pt idx="17">
                        <c:v>0.33597799995914102</c:v>
                      </c:pt>
                      <c:pt idx="18">
                        <c:v>0.35759000002872199</c:v>
                      </c:pt>
                      <c:pt idx="19">
                        <c:v>0.37765299994498491</c:v>
                      </c:pt>
                      <c:pt idx="20">
                        <c:v>0.39710800000466406</c:v>
                      </c:pt>
                      <c:pt idx="21">
                        <c:v>0.41665599995758384</c:v>
                      </c:pt>
                      <c:pt idx="22">
                        <c:v>0.43804300006013364</c:v>
                      </c:pt>
                      <c:pt idx="23">
                        <c:v>0.45675699994899333</c:v>
                      </c:pt>
                      <c:pt idx="24">
                        <c:v>0.47970499994698912</c:v>
                      </c:pt>
                      <c:pt idx="25">
                        <c:v>0.49705999996513128</c:v>
                      </c:pt>
                      <c:pt idx="26">
                        <c:v>0.51856400002725422</c:v>
                      </c:pt>
                      <c:pt idx="27">
                        <c:v>0.54057900002226233</c:v>
                      </c:pt>
                      <c:pt idx="28">
                        <c:v>0.55734399997163564</c:v>
                      </c:pt>
                      <c:pt idx="29">
                        <c:v>0.57929699996020645</c:v>
                      </c:pt>
                      <c:pt idx="30">
                        <c:v>0.59977099997922778</c:v>
                      </c:pt>
                      <c:pt idx="31">
                        <c:v>0.61553199996706098</c:v>
                      </c:pt>
                      <c:pt idx="32">
                        <c:v>0.63737200002651662</c:v>
                      </c:pt>
                      <c:pt idx="33">
                        <c:v>0.65854900004342198</c:v>
                      </c:pt>
                      <c:pt idx="34">
                        <c:v>0.66760799998883158</c:v>
                      </c:pt>
                      <c:pt idx="35">
                        <c:v>0.70031900005415082</c:v>
                      </c:pt>
                      <c:pt idx="36">
                        <c:v>0.71870199998375028</c:v>
                      </c:pt>
                      <c:pt idx="37">
                        <c:v>0.73884600005112588</c:v>
                      </c:pt>
                      <c:pt idx="38">
                        <c:v>0.75902100000530481</c:v>
                      </c:pt>
                      <c:pt idx="39">
                        <c:v>0.77910100005101413</c:v>
                      </c:pt>
                      <c:pt idx="40">
                        <c:v>0.79993099998682737</c:v>
                      </c:pt>
                      <c:pt idx="41">
                        <c:v>0.81429600005503744</c:v>
                      </c:pt>
                      <c:pt idx="42">
                        <c:v>0.83908199996221811</c:v>
                      </c:pt>
                      <c:pt idx="43">
                        <c:v>0.85952599998563528</c:v>
                      </c:pt>
                      <c:pt idx="44">
                        <c:v>0.87445000000298023</c:v>
                      </c:pt>
                      <c:pt idx="45">
                        <c:v>0.89508699998259544</c:v>
                      </c:pt>
                      <c:pt idx="46">
                        <c:v>0.91429800004698336</c:v>
                      </c:pt>
                      <c:pt idx="47">
                        <c:v>0.94034800003282726</c:v>
                      </c:pt>
                      <c:pt idx="48">
                        <c:v>0.95808699994813651</c:v>
                      </c:pt>
                      <c:pt idx="49">
                        <c:v>0.97596299997530878</c:v>
                      </c:pt>
                      <c:pt idx="50">
                        <c:v>1.0003639999777079</c:v>
                      </c:pt>
                      <c:pt idx="51">
                        <c:v>1.0176780000329018</c:v>
                      </c:pt>
                      <c:pt idx="52">
                        <c:v>1.0400709999958053</c:v>
                      </c:pt>
                      <c:pt idx="53">
                        <c:v>1.059497999958694</c:v>
                      </c:pt>
                      <c:pt idx="54">
                        <c:v>1.0803300000261515</c:v>
                      </c:pt>
                      <c:pt idx="55">
                        <c:v>1.0980759999947622</c:v>
                      </c:pt>
                      <c:pt idx="56">
                        <c:v>1.1205570000456646</c:v>
                      </c:pt>
                      <c:pt idx="57">
                        <c:v>1.1408250000094995</c:v>
                      </c:pt>
                      <c:pt idx="58">
                        <c:v>1.1609559999778867</c:v>
                      </c:pt>
                      <c:pt idx="59">
                        <c:v>1.1773840000387281</c:v>
                      </c:pt>
                      <c:pt idx="60">
                        <c:v>1.200942000024952</c:v>
                      </c:pt>
                      <c:pt idx="61">
                        <c:v>1.2181420000270009</c:v>
                      </c:pt>
                      <c:pt idx="62">
                        <c:v>1.2382610000204295</c:v>
                      </c:pt>
                      <c:pt idx="63">
                        <c:v>1.2563780000200495</c:v>
                      </c:pt>
                      <c:pt idx="64">
                        <c:v>1.2730310000479221</c:v>
                      </c:pt>
                      <c:pt idx="65">
                        <c:v>1.3016999999526888</c:v>
                      </c:pt>
                      <c:pt idx="66">
                        <c:v>1.3172239999985322</c:v>
                      </c:pt>
                      <c:pt idx="67">
                        <c:v>1.3370959999738261</c:v>
                      </c:pt>
                      <c:pt idx="68">
                        <c:v>1.3570749999489635</c:v>
                      </c:pt>
                      <c:pt idx="69">
                        <c:v>1.3771339999511838</c:v>
                      </c:pt>
                      <c:pt idx="70">
                        <c:v>1.3982049999758601</c:v>
                      </c:pt>
                      <c:pt idx="71">
                        <c:v>1.4208349999971688</c:v>
                      </c:pt>
                      <c:pt idx="72">
                        <c:v>1.4375699999509379</c:v>
                      </c:pt>
                      <c:pt idx="73">
                        <c:v>1.4597910000011325</c:v>
                      </c:pt>
                      <c:pt idx="74">
                        <c:v>1.4777110000140965</c:v>
                      </c:pt>
                      <c:pt idx="75">
                        <c:v>1.49759299994912</c:v>
                      </c:pt>
                      <c:pt idx="76">
                        <c:v>1.5128290000138804</c:v>
                      </c:pt>
                      <c:pt idx="77">
                        <c:v>1.5384360000025481</c:v>
                      </c:pt>
                      <c:pt idx="78">
                        <c:v>1.5585229999851435</c:v>
                      </c:pt>
                      <c:pt idx="79">
                        <c:v>1.5794140000361949</c:v>
                      </c:pt>
                      <c:pt idx="80">
                        <c:v>1.5950850000372157</c:v>
                      </c:pt>
                      <c:pt idx="81">
                        <c:v>1.6198589999694377</c:v>
                      </c:pt>
                      <c:pt idx="82">
                        <c:v>1.6334839999908581</c:v>
                      </c:pt>
                      <c:pt idx="83">
                        <c:v>1.6539790000533685</c:v>
                      </c:pt>
                      <c:pt idx="84">
                        <c:v>1.6791039999807253</c:v>
                      </c:pt>
                      <c:pt idx="85">
                        <c:v>1.6941850000293925</c:v>
                      </c:pt>
                      <c:pt idx="86">
                        <c:v>1.7199150000233203</c:v>
                      </c:pt>
                      <c:pt idx="87">
                        <c:v>1.7348090000450611</c:v>
                      </c:pt>
                      <c:pt idx="88">
                        <c:v>1.7599459999473765</c:v>
                      </c:pt>
                      <c:pt idx="89">
                        <c:v>1.7692289999686182</c:v>
                      </c:pt>
                      <c:pt idx="90">
                        <c:v>1.8008499999996275</c:v>
                      </c:pt>
                      <c:pt idx="91">
                        <c:v>1.8199289999902248</c:v>
                      </c:pt>
                      <c:pt idx="92">
                        <c:v>1.8306630000006407</c:v>
                      </c:pt>
                      <c:pt idx="93">
                        <c:v>1.8550660000182688</c:v>
                      </c:pt>
                      <c:pt idx="94">
                        <c:v>1.8752830000594258</c:v>
                      </c:pt>
                      <c:pt idx="95">
                        <c:v>1.895213000010699</c:v>
                      </c:pt>
                      <c:pt idx="96">
                        <c:v>1.9197870000498369</c:v>
                      </c:pt>
                      <c:pt idx="97">
                        <c:v>1.9353180000325665</c:v>
                      </c:pt>
                      <c:pt idx="98">
                        <c:v>1.9613520000129938</c:v>
                      </c:pt>
                      <c:pt idx="99">
                        <c:v>1.9765840000472963</c:v>
                      </c:pt>
                      <c:pt idx="100">
                        <c:v>1.9987800000235438</c:v>
                      </c:pt>
                      <c:pt idx="101">
                        <c:v>2.0215359999565408</c:v>
                      </c:pt>
                      <c:pt idx="102">
                        <c:v>2.0409470000304282</c:v>
                      </c:pt>
                      <c:pt idx="103">
                        <c:v>2.0606449999613687</c:v>
                      </c:pt>
                      <c:pt idx="104">
                        <c:v>2.0784840000560507</c:v>
                      </c:pt>
                      <c:pt idx="105">
                        <c:v>2.0982830000575632</c:v>
                      </c:pt>
                      <c:pt idx="106">
                        <c:v>2.1169859999790788</c:v>
                      </c:pt>
                      <c:pt idx="107">
                        <c:v>2.1398549999576062</c:v>
                      </c:pt>
                      <c:pt idx="108">
                        <c:v>2.1563150000292808</c:v>
                      </c:pt>
                      <c:pt idx="109">
                        <c:v>2.1768330000340939</c:v>
                      </c:pt>
                      <c:pt idx="110">
                        <c:v>2.1938620000146329</c:v>
                      </c:pt>
                      <c:pt idx="111">
                        <c:v>2.217049999977462</c:v>
                      </c:pt>
                      <c:pt idx="112">
                        <c:v>2.2374840000411496</c:v>
                      </c:pt>
                      <c:pt idx="113">
                        <c:v>2.2536959999706596</c:v>
                      </c:pt>
                      <c:pt idx="114">
                        <c:v>2.2817140000406653</c:v>
                      </c:pt>
                      <c:pt idx="115">
                        <c:v>2.2981060000602156</c:v>
                      </c:pt>
                      <c:pt idx="116">
                        <c:v>2.3176270000403747</c:v>
                      </c:pt>
                      <c:pt idx="117">
                        <c:v>2.3403809999581426</c:v>
                      </c:pt>
                      <c:pt idx="118">
                        <c:v>2.3574260000605136</c:v>
                      </c:pt>
                      <c:pt idx="119">
                        <c:v>2.3779189999913797</c:v>
                      </c:pt>
                      <c:pt idx="120">
                        <c:v>2.3985589999938384</c:v>
                      </c:pt>
                      <c:pt idx="121">
                        <c:v>2.4186729999491945</c:v>
                      </c:pt>
                      <c:pt idx="122">
                        <c:v>2.4433170000556856</c:v>
                      </c:pt>
                      <c:pt idx="123">
                        <c:v>2.4601069999625906</c:v>
                      </c:pt>
                      <c:pt idx="124">
                        <c:v>2.4782869999762625</c:v>
                      </c:pt>
                      <c:pt idx="125">
                        <c:v>2.499824000056833</c:v>
                      </c:pt>
                      <c:pt idx="126">
                        <c:v>2.5134049999760464</c:v>
                      </c:pt>
                      <c:pt idx="127">
                        <c:v>2.5388850000454113</c:v>
                      </c:pt>
                      <c:pt idx="128">
                        <c:v>2.554041999974288</c:v>
                      </c:pt>
                      <c:pt idx="129">
                        <c:v>2.5800919999601319</c:v>
                      </c:pt>
                      <c:pt idx="130">
                        <c:v>2.6000139999669045</c:v>
                      </c:pt>
                      <c:pt idx="131">
                        <c:v>2.6149969999678433</c:v>
                      </c:pt>
                      <c:pt idx="132">
                        <c:v>2.6399939999682829</c:v>
                      </c:pt>
                      <c:pt idx="133">
                        <c:v>2.6505810000235215</c:v>
                      </c:pt>
                      <c:pt idx="134">
                        <c:v>2.6801719999639317</c:v>
                      </c:pt>
                      <c:pt idx="135">
                        <c:v>2.6892350000562146</c:v>
                      </c:pt>
                      <c:pt idx="136">
                        <c:v>2.7199760000221431</c:v>
                      </c:pt>
                      <c:pt idx="137">
                        <c:v>2.7399689999874681</c:v>
                      </c:pt>
                      <c:pt idx="138">
                        <c:v>2.7497059999732301</c:v>
                      </c:pt>
                      <c:pt idx="139">
                        <c:v>2.7756199999712408</c:v>
                      </c:pt>
                      <c:pt idx="140">
                        <c:v>2.7916589999804273</c:v>
                      </c:pt>
                      <c:pt idx="141">
                        <c:v>2.8166660000570118</c:v>
                      </c:pt>
                      <c:pt idx="142">
                        <c:v>2.8356640000129119</c:v>
                      </c:pt>
                      <c:pt idx="143">
                        <c:v>2.8554289999883622</c:v>
                      </c:pt>
                      <c:pt idx="144">
                        <c:v>2.8780519999563694</c:v>
                      </c:pt>
                      <c:pt idx="145">
                        <c:v>2.8957399999490008</c:v>
                      </c:pt>
                      <c:pt idx="146">
                        <c:v>2.9175410000607371</c:v>
                      </c:pt>
                      <c:pt idx="147">
                        <c:v>2.9359229999827221</c:v>
                      </c:pt>
                      <c:pt idx="148">
                        <c:v>2.9560419999761507</c:v>
                      </c:pt>
                      <c:pt idx="149">
                        <c:v>2.9769930000184104</c:v>
                      </c:pt>
                      <c:pt idx="150">
                        <c:v>2.9972680000355467</c:v>
                      </c:pt>
                      <c:pt idx="151">
                        <c:v>3.0124549999600276</c:v>
                      </c:pt>
                      <c:pt idx="152">
                        <c:v>3.0366609999909997</c:v>
                      </c:pt>
                      <c:pt idx="153">
                        <c:v>3.0607030000537634</c:v>
                      </c:pt>
                      <c:pt idx="154">
                        <c:v>3.081607999978587</c:v>
                      </c:pt>
                      <c:pt idx="155">
                        <c:v>3.096817999961786</c:v>
                      </c:pt>
                      <c:pt idx="156">
                        <c:v>3.1123780000489205</c:v>
                      </c:pt>
                      <c:pt idx="157">
                        <c:v>3.1377489999867976</c:v>
                      </c:pt>
                      <c:pt idx="158">
                        <c:v>3.1620119999861345</c:v>
                      </c:pt>
                      <c:pt idx="159">
                        <c:v>3.1787160000531003</c:v>
                      </c:pt>
                      <c:pt idx="160">
                        <c:v>3.1976929999655113</c:v>
                      </c:pt>
                      <c:pt idx="161">
                        <c:v>3.217534999945201</c:v>
                      </c:pt>
                      <c:pt idx="162">
                        <c:v>3.2402080000611022</c:v>
                      </c:pt>
                      <c:pt idx="163">
                        <c:v>3.2590730000520125</c:v>
                      </c:pt>
                      <c:pt idx="164">
                        <c:v>3.2737450000131503</c:v>
                      </c:pt>
                      <c:pt idx="165">
                        <c:v>3.298462999984622</c:v>
                      </c:pt>
                      <c:pt idx="166">
                        <c:v>3.3203539999667555</c:v>
                      </c:pt>
                      <c:pt idx="167">
                        <c:v>3.3330629999982193</c:v>
                      </c:pt>
                      <c:pt idx="168">
                        <c:v>3.3590489999623969</c:v>
                      </c:pt>
                      <c:pt idx="169">
                        <c:v>3.3684509999584407</c:v>
                      </c:pt>
                      <c:pt idx="170">
                        <c:v>3.3989389999769628</c:v>
                      </c:pt>
                      <c:pt idx="171">
                        <c:v>3.4189079999923706</c:v>
                      </c:pt>
                      <c:pt idx="172">
                        <c:v>3.4370099999941885</c:v>
                      </c:pt>
                      <c:pt idx="173">
                        <c:v>3.4592669999692589</c:v>
                      </c:pt>
                      <c:pt idx="174">
                        <c:v>3.4738849999848753</c:v>
                      </c:pt>
                      <c:pt idx="175">
                        <c:v>3.4990659999893978</c:v>
                      </c:pt>
                      <c:pt idx="176">
                        <c:v>3.5199540000176057</c:v>
                      </c:pt>
                      <c:pt idx="177">
                        <c:v>3.5358130000531673</c:v>
                      </c:pt>
                      <c:pt idx="178">
                        <c:v>3.560689999954775</c:v>
                      </c:pt>
                      <c:pt idx="179">
                        <c:v>3.579937000060454</c:v>
                      </c:pt>
                      <c:pt idx="180">
                        <c:v>3.5947300000116229</c:v>
                      </c:pt>
                      <c:pt idx="181">
                        <c:v>3.6156620000256225</c:v>
                      </c:pt>
                      <c:pt idx="182">
                        <c:v>3.6407449999824166</c:v>
                      </c:pt>
                      <c:pt idx="183">
                        <c:v>3.6617049999767914</c:v>
                      </c:pt>
                      <c:pt idx="184">
                        <c:v>3.6759389999788254</c:v>
                      </c:pt>
                      <c:pt idx="185">
                        <c:v>3.7003740000072867</c:v>
                      </c:pt>
                      <c:pt idx="186">
                        <c:v>3.7108030000235885</c:v>
                      </c:pt>
                      <c:pt idx="187">
                        <c:v>3.7396650000009686</c:v>
                      </c:pt>
                      <c:pt idx="188">
                        <c:v>3.7608539999928325</c:v>
                      </c:pt>
                      <c:pt idx="189">
                        <c:v>3.7809330000309274</c:v>
                      </c:pt>
                      <c:pt idx="190">
                        <c:v>3.7928100000135601</c:v>
                      </c:pt>
                      <c:pt idx="191">
                        <c:v>3.816380999982357</c:v>
                      </c:pt>
                      <c:pt idx="192">
                        <c:v>3.8316750000230968</c:v>
                      </c:pt>
                      <c:pt idx="193">
                        <c:v>3.8584699999773875</c:v>
                      </c:pt>
                      <c:pt idx="194">
                        <c:v>3.8765310000162572</c:v>
                      </c:pt>
                      <c:pt idx="195">
                        <c:v>3.9011620000237599</c:v>
                      </c:pt>
                      <c:pt idx="196">
                        <c:v>3.9168259999714792</c:v>
                      </c:pt>
                      <c:pt idx="197">
                        <c:v>3.9338310000021011</c:v>
                      </c:pt>
                      <c:pt idx="198">
                        <c:v>3.9567779999924824</c:v>
                      </c:pt>
                      <c:pt idx="199">
                        <c:v>3.9779159999452531</c:v>
                      </c:pt>
                      <c:pt idx="200">
                        <c:v>3.9979149999562651</c:v>
                      </c:pt>
                      <c:pt idx="201">
                        <c:v>4.0167750000255182</c:v>
                      </c:pt>
                      <c:pt idx="202">
                        <c:v>4.0324310000287369</c:v>
                      </c:pt>
                      <c:pt idx="203">
                        <c:v>4.0609699999913573</c:v>
                      </c:pt>
                      <c:pt idx="204">
                        <c:v>4.0788310000207275</c:v>
                      </c:pt>
                      <c:pt idx="205">
                        <c:v>4.0982830000575632</c:v>
                      </c:pt>
                      <c:pt idx="206">
                        <c:v>4.117435000021942</c:v>
                      </c:pt>
                      <c:pt idx="207">
                        <c:v>4.1376389999641106</c:v>
                      </c:pt>
                      <c:pt idx="208">
                        <c:v>4.1609389999648556</c:v>
                      </c:pt>
                      <c:pt idx="209">
                        <c:v>4.1806189999915659</c:v>
                      </c:pt>
                      <c:pt idx="210">
                        <c:v>4.1918849999783561</c:v>
                      </c:pt>
                      <c:pt idx="211">
                        <c:v>4.2195150000043213</c:v>
                      </c:pt>
                      <c:pt idx="212">
                        <c:v>4.2387109999544919</c:v>
                      </c:pt>
                      <c:pt idx="213">
                        <c:v>4.2538530000019819</c:v>
                      </c:pt>
                      <c:pt idx="214">
                        <c:v>4.2799090000335127</c:v>
                      </c:pt>
                      <c:pt idx="215">
                        <c:v>4.3002130000386387</c:v>
                      </c:pt>
                      <c:pt idx="216">
                        <c:v>4.3188670000527054</c:v>
                      </c:pt>
                      <c:pt idx="217">
                        <c:v>4.3393990000477061</c:v>
                      </c:pt>
                      <c:pt idx="218">
                        <c:v>4.3597229999722913</c:v>
                      </c:pt>
                      <c:pt idx="219">
                        <c:v>4.3796350000193343</c:v>
                      </c:pt>
                      <c:pt idx="220">
                        <c:v>4.4017689999891445</c:v>
                      </c:pt>
                      <c:pt idx="221">
                        <c:v>4.4201459999894723</c:v>
                      </c:pt>
                      <c:pt idx="222">
                        <c:v>4.4409740000264719</c:v>
                      </c:pt>
                      <c:pt idx="223">
                        <c:v>4.4558569999644533</c:v>
                      </c:pt>
                      <c:pt idx="224">
                        <c:v>4.4798370000207797</c:v>
                      </c:pt>
                      <c:pt idx="225">
                        <c:v>4.4971849999856204</c:v>
                      </c:pt>
                      <c:pt idx="226">
                        <c:v>4.5149039999814704</c:v>
                      </c:pt>
                      <c:pt idx="227">
                        <c:v>4.5362479999894276</c:v>
                      </c:pt>
                      <c:pt idx="228">
                        <c:v>4.5607280000112951</c:v>
                      </c:pt>
                      <c:pt idx="229">
                        <c:v>4.5755409999983385</c:v>
                      </c:pt>
                      <c:pt idx="230">
                        <c:v>4.6004220000468194</c:v>
                      </c:pt>
                      <c:pt idx="231">
                        <c:v>4.6171270000049844</c:v>
                      </c:pt>
                      <c:pt idx="232">
                        <c:v>4.6363140000030398</c:v>
                      </c:pt>
                      <c:pt idx="233">
                        <c:v>4.6604839999927208</c:v>
                      </c:pt>
                      <c:pt idx="234">
                        <c:v>4.6805640000384301</c:v>
                      </c:pt>
                      <c:pt idx="235">
                        <c:v>4.6960709999548271</c:v>
                      </c:pt>
                      <c:pt idx="236">
                        <c:v>4.7201290000230074</c:v>
                      </c:pt>
                      <c:pt idx="237">
                        <c:v>4.7367689999518916</c:v>
                      </c:pt>
                      <c:pt idx="238">
                        <c:v>4.7583550000563264</c:v>
                      </c:pt>
                      <c:pt idx="239">
                        <c:v>4.7792350000236183</c:v>
                      </c:pt>
                      <c:pt idx="240">
                        <c:v>4.7965029999613762</c:v>
                      </c:pt>
                      <c:pt idx="241">
                        <c:v>4.8187799999723211</c:v>
                      </c:pt>
                      <c:pt idx="242">
                        <c:v>4.8381079999962822</c:v>
                      </c:pt>
                      <c:pt idx="243">
                        <c:v>4.860850999946706</c:v>
                      </c:pt>
                      <c:pt idx="244">
                        <c:v>4.8770700000459328</c:v>
                      </c:pt>
                      <c:pt idx="245">
                        <c:v>4.8998679999494925</c:v>
                      </c:pt>
                      <c:pt idx="246">
                        <c:v>4.9182550000259653</c:v>
                      </c:pt>
                      <c:pt idx="247">
                        <c:v>4.9375709999585524</c:v>
                      </c:pt>
                      <c:pt idx="248">
                        <c:v>4.9575810000533238</c:v>
                      </c:pt>
                      <c:pt idx="249">
                        <c:v>4.9739599999738857</c:v>
                      </c:pt>
                      <c:pt idx="250">
                        <c:v>4.9985830000368878</c:v>
                      </c:pt>
                      <c:pt idx="251">
                        <c:v>5.020498999976553</c:v>
                      </c:pt>
                      <c:pt idx="252">
                        <c:v>5.0387859999900684</c:v>
                      </c:pt>
                      <c:pt idx="253">
                        <c:v>5.0586830000393093</c:v>
                      </c:pt>
                      <c:pt idx="254">
                        <c:v>5.0803170000435784</c:v>
                      </c:pt>
                      <c:pt idx="255">
                        <c:v>5.1003529999870807</c:v>
                      </c:pt>
                      <c:pt idx="256">
                        <c:v>5.1097049999516457</c:v>
                      </c:pt>
                      <c:pt idx="257">
                        <c:v>5.1333990000421181</c:v>
                      </c:pt>
                      <c:pt idx="258">
                        <c:v>5.1597980000078678</c:v>
                      </c:pt>
                      <c:pt idx="259">
                        <c:v>5.1796839999733493</c:v>
                      </c:pt>
                      <c:pt idx="260">
                        <c:v>5.1941120000556111</c:v>
                      </c:pt>
                      <c:pt idx="261">
                        <c:v>5.2189899999648333</c:v>
                      </c:pt>
                      <c:pt idx="262">
                        <c:v>5.239471000037156</c:v>
                      </c:pt>
                      <c:pt idx="263">
                        <c:v>5.2566489999881014</c:v>
                      </c:pt>
                      <c:pt idx="264">
                        <c:v>5.2799009999725968</c:v>
                      </c:pt>
                      <c:pt idx="265">
                        <c:v>5.2993809999898076</c:v>
                      </c:pt>
                      <c:pt idx="266">
                        <c:v>5.3168880000011995</c:v>
                      </c:pt>
                      <c:pt idx="267">
                        <c:v>5.3407260000240058</c:v>
                      </c:pt>
                      <c:pt idx="268">
                        <c:v>5.3601849999977276</c:v>
                      </c:pt>
                      <c:pt idx="269">
                        <c:v>5.3801209999946877</c:v>
                      </c:pt>
                      <c:pt idx="270">
                        <c:v>5.3987389999674633</c:v>
                      </c:pt>
                      <c:pt idx="271">
                        <c:v>5.4152930000564083</c:v>
                      </c:pt>
                      <c:pt idx="272">
                        <c:v>5.4407460000365973</c:v>
                      </c:pt>
                      <c:pt idx="273">
                        <c:v>5.4509710000129417</c:v>
                      </c:pt>
                      <c:pt idx="274">
                        <c:v>5.4810650000581518</c:v>
                      </c:pt>
                      <c:pt idx="275">
                        <c:v>5.4984560000011697</c:v>
                      </c:pt>
                      <c:pt idx="276">
                        <c:v>5.5163669999456033</c:v>
                      </c:pt>
                      <c:pt idx="277">
                        <c:v>5.5392909999936819</c:v>
                      </c:pt>
                      <c:pt idx="278">
                        <c:v>5.5568440000060946</c:v>
                      </c:pt>
                      <c:pt idx="279">
                        <c:v>5.573441999964416</c:v>
                      </c:pt>
                      <c:pt idx="280">
                        <c:v>5.600021000020206</c:v>
                      </c:pt>
                      <c:pt idx="281">
                        <c:v>5.6167040000436828</c:v>
                      </c:pt>
                      <c:pt idx="282">
                        <c:v>5.6382679999805987</c:v>
                      </c:pt>
                      <c:pt idx="283">
                        <c:v>5.6593009999487549</c:v>
                      </c:pt>
                      <c:pt idx="284">
                        <c:v>5.6794579999987036</c:v>
                      </c:pt>
                      <c:pt idx="285">
                        <c:v>5.6976209999993443</c:v>
                      </c:pt>
                      <c:pt idx="286">
                        <c:v>5.7127790000522509</c:v>
                      </c:pt>
                      <c:pt idx="287">
                        <c:v>5.7399809999624267</c:v>
                      </c:pt>
                      <c:pt idx="288">
                        <c:v>5.7601349999895319</c:v>
                      </c:pt>
                      <c:pt idx="289">
                        <c:v>5.7777220000280067</c:v>
                      </c:pt>
                      <c:pt idx="290">
                        <c:v>5.7992360000498593</c:v>
                      </c:pt>
                      <c:pt idx="291">
                        <c:v>5.8124590000370517</c:v>
                      </c:pt>
                      <c:pt idx="292">
                        <c:v>5.8373889999929816</c:v>
                      </c:pt>
                      <c:pt idx="293">
                        <c:v>5.8574700000463054</c:v>
                      </c:pt>
                      <c:pt idx="294">
                        <c:v>5.8795029999455437</c:v>
                      </c:pt>
                      <c:pt idx="295">
                        <c:v>5.8999240000266582</c:v>
                      </c:pt>
                      <c:pt idx="296">
                        <c:v>5.9179820000426844</c:v>
                      </c:pt>
                      <c:pt idx="297">
                        <c:v>5.9385479999473318</c:v>
                      </c:pt>
                      <c:pt idx="298">
                        <c:v>5.9598919999552891</c:v>
                      </c:pt>
                      <c:pt idx="299">
                        <c:v>5.9781189999775961</c:v>
                      </c:pt>
                      <c:pt idx="300">
                        <c:v>5.9979550000280142</c:v>
                      </c:pt>
                      <c:pt idx="301">
                        <c:v>6.0156369999749586</c:v>
                      </c:pt>
                      <c:pt idx="302">
                        <c:v>6.0387750000227243</c:v>
                      </c:pt>
                      <c:pt idx="303">
                        <c:v>6.0593309999676421</c:v>
                      </c:pt>
                      <c:pt idx="304">
                        <c:v>6.0795530000468716</c:v>
                      </c:pt>
                      <c:pt idx="305">
                        <c:v>6.1007570000365376</c:v>
                      </c:pt>
                      <c:pt idx="306">
                        <c:v>6.1151890000328422</c:v>
                      </c:pt>
                      <c:pt idx="307">
                        <c:v>6.1361190000316128</c:v>
                      </c:pt>
                      <c:pt idx="308">
                        <c:v>6.1547060000011697</c:v>
                      </c:pt>
                      <c:pt idx="309">
                        <c:v>6.1809420000063255</c:v>
                      </c:pt>
                      <c:pt idx="310">
                        <c:v>6.200453000026755</c:v>
                      </c:pt>
                      <c:pt idx="311">
                        <c:v>6.2197689999593422</c:v>
                      </c:pt>
                      <c:pt idx="312">
                        <c:v>6.2349519999697804</c:v>
                      </c:pt>
                      <c:pt idx="313">
                        <c:v>6.2507710000500083</c:v>
                      </c:pt>
                      <c:pt idx="314">
                        <c:v>6.2799880000529811</c:v>
                      </c:pt>
                      <c:pt idx="315">
                        <c:v>6.2969730000477284</c:v>
                      </c:pt>
                      <c:pt idx="316">
                        <c:v>6.3155729999998584</c:v>
                      </c:pt>
                      <c:pt idx="317">
                        <c:v>6.3354599999729544</c:v>
                      </c:pt>
                      <c:pt idx="318">
                        <c:v>6.3610340000595897</c:v>
                      </c:pt>
                      <c:pt idx="319">
                        <c:v>6.3804719999898225</c:v>
                      </c:pt>
                      <c:pt idx="320">
                        <c:v>6.4010420000413433</c:v>
                      </c:pt>
                      <c:pt idx="321">
                        <c:v>6.42107899999246</c:v>
                      </c:pt>
                      <c:pt idx="322">
                        <c:v>6.4373700000578538</c:v>
                      </c:pt>
                      <c:pt idx="323">
                        <c:v>6.4567970000207424</c:v>
                      </c:pt>
                      <c:pt idx="324">
                        <c:v>6.4771559999790043</c:v>
                      </c:pt>
                      <c:pt idx="325">
                        <c:v>6.4933050000108778</c:v>
                      </c:pt>
                      <c:pt idx="326">
                        <c:v>6.5176910000154749</c:v>
                      </c:pt>
                      <c:pt idx="327">
                        <c:v>6.5365839999867603</c:v>
                      </c:pt>
                      <c:pt idx="328">
                        <c:v>6.5573830000357702</c:v>
                      </c:pt>
                      <c:pt idx="329">
                        <c:v>6.5778799999970943</c:v>
                      </c:pt>
                      <c:pt idx="330">
                        <c:v>6.5993220000527799</c:v>
                      </c:pt>
                      <c:pt idx="331">
                        <c:v>6.6187879999633878</c:v>
                      </c:pt>
                      <c:pt idx="332">
                        <c:v>6.6401580000529066</c:v>
                      </c:pt>
                      <c:pt idx="333">
                        <c:v>6.6578679999802262</c:v>
                      </c:pt>
                      <c:pt idx="334">
                        <c:v>6.679046000004746</c:v>
                      </c:pt>
                      <c:pt idx="335">
                        <c:v>6.6974209999898449</c:v>
                      </c:pt>
                      <c:pt idx="336">
                        <c:v>6.7192130000330508</c:v>
                      </c:pt>
                      <c:pt idx="337">
                        <c:v>6.7390809999778867</c:v>
                      </c:pt>
                      <c:pt idx="338">
                        <c:v>6.7588580000447109</c:v>
                      </c:pt>
                      <c:pt idx="339">
                        <c:v>6.7783060000510886</c:v>
                      </c:pt>
                      <c:pt idx="340">
                        <c:v>6.8008909999625757</c:v>
                      </c:pt>
                      <c:pt idx="341">
                        <c:v>6.8132469999836758</c:v>
                      </c:pt>
                      <c:pt idx="342">
                        <c:v>6.8337850000243634</c:v>
                      </c:pt>
                      <c:pt idx="343">
                        <c:v>6.8565670000389218</c:v>
                      </c:pt>
                      <c:pt idx="344">
                        <c:v>6.8832979999715462</c:v>
                      </c:pt>
                      <c:pt idx="345">
                        <c:v>6.8969959999667481</c:v>
                      </c:pt>
                      <c:pt idx="346">
                        <c:v>6.9180369999958202</c:v>
                      </c:pt>
                      <c:pt idx="347">
                        <c:v>6.9392089999746531</c:v>
                      </c:pt>
                      <c:pt idx="348">
                        <c:v>6.9594470000592992</c:v>
                      </c:pt>
                      <c:pt idx="349">
                        <c:v>6.9790430000284687</c:v>
                      </c:pt>
                      <c:pt idx="350">
                        <c:v>6.9976709999609739</c:v>
                      </c:pt>
                      <c:pt idx="351">
                        <c:v>7.0195610000519082</c:v>
                      </c:pt>
                      <c:pt idx="352">
                        <c:v>7.0393919999478385</c:v>
                      </c:pt>
                      <c:pt idx="353">
                        <c:v>7.0502090000081807</c:v>
                      </c:pt>
                      <c:pt idx="354">
                        <c:v>7.0795399999478832</c:v>
                      </c:pt>
                      <c:pt idx="355">
                        <c:v>7.0999120000051335</c:v>
                      </c:pt>
                      <c:pt idx="356">
                        <c:v>7.1177560000214726</c:v>
                      </c:pt>
                      <c:pt idx="357">
                        <c:v>7.1405690000392497</c:v>
                      </c:pt>
                      <c:pt idx="358">
                        <c:v>7.1560270000481978</c:v>
                      </c:pt>
                      <c:pt idx="359">
                        <c:v>7.1759280000114813</c:v>
                      </c:pt>
                      <c:pt idx="360">
                        <c:v>7.1992160000372678</c:v>
                      </c:pt>
                      <c:pt idx="361">
                        <c:v>7.2153410000028089</c:v>
                      </c:pt>
                      <c:pt idx="362">
                        <c:v>7.2405819999985397</c:v>
                      </c:pt>
                      <c:pt idx="363">
                        <c:v>7.2567500000586733</c:v>
                      </c:pt>
                      <c:pt idx="364">
                        <c:v>7.2824239999754354</c:v>
                      </c:pt>
                      <c:pt idx="365">
                        <c:v>7.2965150000527501</c:v>
                      </c:pt>
                      <c:pt idx="366">
                        <c:v>7.3208909999812022</c:v>
                      </c:pt>
                      <c:pt idx="367">
                        <c:v>7.3357710000127554</c:v>
                      </c:pt>
                      <c:pt idx="368">
                        <c:v>7.3521279999986291</c:v>
                      </c:pt>
                      <c:pt idx="369">
                        <c:v>7.3783330000005662</c:v>
                      </c:pt>
                      <c:pt idx="370">
                        <c:v>7.396870999946259</c:v>
                      </c:pt>
                      <c:pt idx="371">
                        <c:v>7.4204690000042319</c:v>
                      </c:pt>
                      <c:pt idx="372">
                        <c:v>7.4365759999491274</c:v>
                      </c:pt>
                      <c:pt idx="373">
                        <c:v>7.4569469999987632</c:v>
                      </c:pt>
                      <c:pt idx="374">
                        <c:v>7.480995999998413</c:v>
                      </c:pt>
                      <c:pt idx="375">
                        <c:v>7.4981279999483377</c:v>
                      </c:pt>
                      <c:pt idx="376">
                        <c:v>7.5166810000082478</c:v>
                      </c:pt>
                      <c:pt idx="377">
                        <c:v>7.5380819999845698</c:v>
                      </c:pt>
                      <c:pt idx="378">
                        <c:v>7.5604440000606701</c:v>
                      </c:pt>
                      <c:pt idx="379">
                        <c:v>7.577424000017345</c:v>
                      </c:pt>
                      <c:pt idx="380">
                        <c:v>7.5974029999924824</c:v>
                      </c:pt>
                      <c:pt idx="381">
                        <c:v>7.618030000012368</c:v>
                      </c:pt>
                      <c:pt idx="382">
                        <c:v>7.6398220000555739</c:v>
                      </c:pt>
                      <c:pt idx="383">
                        <c:v>7.6593720000237226</c:v>
                      </c:pt>
                      <c:pt idx="384">
                        <c:v>7.6802479999605566</c:v>
                      </c:pt>
                      <c:pt idx="385">
                        <c:v>7.6985270000295714</c:v>
                      </c:pt>
                      <c:pt idx="386">
                        <c:v>7.7202119999565184</c:v>
                      </c:pt>
                      <c:pt idx="387">
                        <c:v>7.736648999969475</c:v>
                      </c:pt>
                      <c:pt idx="388">
                        <c:v>7.753599000046961</c:v>
                      </c:pt>
                      <c:pt idx="389">
                        <c:v>7.7812139999587089</c:v>
                      </c:pt>
                      <c:pt idx="390">
                        <c:v>7.7996030000504106</c:v>
                      </c:pt>
                      <c:pt idx="391">
                        <c:v>7.8198789999587461</c:v>
                      </c:pt>
                      <c:pt idx="392">
                        <c:v>7.8341840000357479</c:v>
                      </c:pt>
                      <c:pt idx="393">
                        <c:v>7.8592339999740943</c:v>
                      </c:pt>
                      <c:pt idx="394">
                        <c:v>7.8805690000299364</c:v>
                      </c:pt>
                      <c:pt idx="395">
                        <c:v>7.9004839999834076</c:v>
                      </c:pt>
                      <c:pt idx="396">
                        <c:v>7.919376999954693</c:v>
                      </c:pt>
                      <c:pt idx="397">
                        <c:v>7.9397520000347868</c:v>
                      </c:pt>
                      <c:pt idx="398">
                        <c:v>7.9580640000058338</c:v>
                      </c:pt>
                      <c:pt idx="399">
                        <c:v>7.9751369999721646</c:v>
                      </c:pt>
                      <c:pt idx="400">
                        <c:v>7.9994599999627098</c:v>
                      </c:pt>
                      <c:pt idx="401">
                        <c:v>8.0199090000241995</c:v>
                      </c:pt>
                      <c:pt idx="402">
                        <c:v>8.0406070000026375</c:v>
                      </c:pt>
                      <c:pt idx="403">
                        <c:v>8.0615299999481067</c:v>
                      </c:pt>
                      <c:pt idx="404">
                        <c:v>8.0777839999645948</c:v>
                      </c:pt>
                      <c:pt idx="405">
                        <c:v>8.098225999972783</c:v>
                      </c:pt>
                      <c:pt idx="406">
                        <c:v>8.1155159999616444</c:v>
                      </c:pt>
                      <c:pt idx="407">
                        <c:v>8.1409680000506341</c:v>
                      </c:pt>
                      <c:pt idx="408">
                        <c:v>8.1584980000043288</c:v>
                      </c:pt>
                      <c:pt idx="409">
                        <c:v>8.1808179999934509</c:v>
                      </c:pt>
                      <c:pt idx="410">
                        <c:v>8.1966209999518469</c:v>
                      </c:pt>
                      <c:pt idx="411">
                        <c:v>8.2160989999538288</c:v>
                      </c:pt>
                      <c:pt idx="412">
                        <c:v>8.238855000003241</c:v>
                      </c:pt>
                      <c:pt idx="413">
                        <c:v>8.2574859999585897</c:v>
                      </c:pt>
                      <c:pt idx="414">
                        <c:v>8.2775039999978617</c:v>
                      </c:pt>
                      <c:pt idx="415">
                        <c:v>8.2980400000233203</c:v>
                      </c:pt>
                      <c:pt idx="416">
                        <c:v>8.3172110000159591</c:v>
                      </c:pt>
                      <c:pt idx="417">
                        <c:v>8.340059999958612</c:v>
                      </c:pt>
                      <c:pt idx="418">
                        <c:v>8.3574500000104308</c:v>
                      </c:pt>
                      <c:pt idx="419">
                        <c:v>8.37621300003957</c:v>
                      </c:pt>
                      <c:pt idx="420">
                        <c:v>8.3990550000453368</c:v>
                      </c:pt>
                      <c:pt idx="421">
                        <c:v>8.4175340000074357</c:v>
                      </c:pt>
                      <c:pt idx="422">
                        <c:v>8.4379839999601245</c:v>
                      </c:pt>
                      <c:pt idx="423">
                        <c:v>8.4603679999709129</c:v>
                      </c:pt>
                      <c:pt idx="424">
                        <c:v>8.479719000053592</c:v>
                      </c:pt>
                      <c:pt idx="425">
                        <c:v>8.5004819999448955</c:v>
                      </c:pt>
                      <c:pt idx="426">
                        <c:v>8.5196310000028461</c:v>
                      </c:pt>
                      <c:pt idx="427">
                        <c:v>8.533943000016734</c:v>
                      </c:pt>
                      <c:pt idx="428">
                        <c:v>8.5603780000237748</c:v>
                      </c:pt>
                      <c:pt idx="429">
                        <c:v>8.578235000022687</c:v>
                      </c:pt>
                      <c:pt idx="430">
                        <c:v>8.5990890000248328</c:v>
                      </c:pt>
                      <c:pt idx="431">
                        <c:v>8.6184839999768883</c:v>
                      </c:pt>
                      <c:pt idx="432">
                        <c:v>8.63903299998492</c:v>
                      </c:pt>
                      <c:pt idx="433">
                        <c:v>8.6596999999601394</c:v>
                      </c:pt>
                      <c:pt idx="434">
                        <c:v>8.680547000025399</c:v>
                      </c:pt>
                      <c:pt idx="435">
                        <c:v>8.6991060000145808</c:v>
                      </c:pt>
                      <c:pt idx="436">
                        <c:v>8.7199509999481961</c:v>
                      </c:pt>
                      <c:pt idx="437">
                        <c:v>8.7393050000537187</c:v>
                      </c:pt>
                      <c:pt idx="438">
                        <c:v>8.7594459999818355</c:v>
                      </c:pt>
                      <c:pt idx="439">
                        <c:v>8.7795390000101179</c:v>
                      </c:pt>
                      <c:pt idx="440">
                        <c:v>8.8006270000478253</c:v>
                      </c:pt>
                      <c:pt idx="441">
                        <c:v>8.8213789999717847</c:v>
                      </c:pt>
                      <c:pt idx="442">
                        <c:v>8.8396039999788627</c:v>
                      </c:pt>
                      <c:pt idx="443">
                        <c:v>8.8607130000600591</c:v>
                      </c:pt>
                      <c:pt idx="444">
                        <c:v>8.87579600000754</c:v>
                      </c:pt>
                      <c:pt idx="445">
                        <c:v>8.8961089999647811</c:v>
                      </c:pt>
                      <c:pt idx="446">
                        <c:v>8.9201990000437945</c:v>
                      </c:pt>
                      <c:pt idx="447">
                        <c:v>8.9365750000579283</c:v>
                      </c:pt>
                      <c:pt idx="448">
                        <c:v>8.9632879999699071</c:v>
                      </c:pt>
                      <c:pt idx="449">
                        <c:v>8.980582999996841</c:v>
                      </c:pt>
                      <c:pt idx="450">
                        <c:v>9.0007060000207275</c:v>
                      </c:pt>
                      <c:pt idx="451">
                        <c:v>9.0176869999850169</c:v>
                      </c:pt>
                      <c:pt idx="452">
                        <c:v>9.0407750000013039</c:v>
                      </c:pt>
                      <c:pt idx="453">
                        <c:v>9.0583900000201538</c:v>
                      </c:pt>
                      <c:pt idx="454">
                        <c:v>9.0776060000061989</c:v>
                      </c:pt>
                      <c:pt idx="455">
                        <c:v>9.0970710000256076</c:v>
                      </c:pt>
                      <c:pt idx="456">
                        <c:v>9.1199849999975413</c:v>
                      </c:pt>
                      <c:pt idx="457">
                        <c:v>9.1255959999980405</c:v>
                      </c:pt>
                      <c:pt idx="458">
                        <c:v>9.159233000013046</c:v>
                      </c:pt>
                      <c:pt idx="459">
                        <c:v>9.1816790000302717</c:v>
                      </c:pt>
                      <c:pt idx="460">
                        <c:v>9.1966470000334084</c:v>
                      </c:pt>
                      <c:pt idx="461">
                        <c:v>9.2181949999649078</c:v>
                      </c:pt>
                      <c:pt idx="462">
                        <c:v>9.2368290000595152</c:v>
                      </c:pt>
                      <c:pt idx="463">
                        <c:v>9.2570800000103191</c:v>
                      </c:pt>
                      <c:pt idx="464">
                        <c:v>9.2808590000495315</c:v>
                      </c:pt>
                      <c:pt idx="465">
                        <c:v>9.2985030000563711</c:v>
                      </c:pt>
                      <c:pt idx="466">
                        <c:v>9.3194000000366941</c:v>
                      </c:pt>
                      <c:pt idx="467">
                        <c:v>9.3404840000439435</c:v>
                      </c:pt>
                      <c:pt idx="468">
                        <c:v>9.3573140000225976</c:v>
                      </c:pt>
                      <c:pt idx="469">
                        <c:v>9.3796180000063032</c:v>
                      </c:pt>
                      <c:pt idx="470">
                        <c:v>9.3993270000210032</c:v>
                      </c:pt>
                      <c:pt idx="471">
                        <c:v>9.4204100000206381</c:v>
                      </c:pt>
                      <c:pt idx="472">
                        <c:v>9.4395129999611527</c:v>
                      </c:pt>
                      <c:pt idx="473">
                        <c:v>9.4620819999836385</c:v>
                      </c:pt>
                      <c:pt idx="474">
                        <c:v>9.4798090000404045</c:v>
                      </c:pt>
                      <c:pt idx="475">
                        <c:v>9.500603000051342</c:v>
                      </c:pt>
                      <c:pt idx="476">
                        <c:v>9.5165890000062063</c:v>
                      </c:pt>
                      <c:pt idx="477">
                        <c:v>9.5385089999763295</c:v>
                      </c:pt>
                      <c:pt idx="478">
                        <c:v>9.5598920000484213</c:v>
                      </c:pt>
                      <c:pt idx="479">
                        <c:v>9.5771510000340641</c:v>
                      </c:pt>
                      <c:pt idx="480">
                        <c:v>9.5990870000096038</c:v>
                      </c:pt>
                      <c:pt idx="481">
                        <c:v>9.619107999955304</c:v>
                      </c:pt>
                      <c:pt idx="482">
                        <c:v>9.6445979999843985</c:v>
                      </c:pt>
                      <c:pt idx="483">
                        <c:v>9.6600570000009611</c:v>
                      </c:pt>
                      <c:pt idx="484">
                        <c:v>9.6796590000158176</c:v>
                      </c:pt>
                      <c:pt idx="485">
                        <c:v>9.700520999962464</c:v>
                      </c:pt>
                      <c:pt idx="486">
                        <c:v>9.7155359999742359</c:v>
                      </c:pt>
                      <c:pt idx="487">
                        <c:v>9.7402770000044256</c:v>
                      </c:pt>
                      <c:pt idx="488">
                        <c:v>9.7500330000184476</c:v>
                      </c:pt>
                      <c:pt idx="489">
                        <c:v>9.7760130000533536</c:v>
                      </c:pt>
                      <c:pt idx="490">
                        <c:v>9.7952270000241697</c:v>
                      </c:pt>
                      <c:pt idx="491">
                        <c:v>9.8152919999556616</c:v>
                      </c:pt>
                      <c:pt idx="492">
                        <c:v>9.8409669999964535</c:v>
                      </c:pt>
                      <c:pt idx="493">
                        <c:v>9.8566629999550059</c:v>
                      </c:pt>
                      <c:pt idx="494">
                        <c:v>9.8814009999623522</c:v>
                      </c:pt>
                      <c:pt idx="495">
                        <c:v>9.8957540000556037</c:v>
                      </c:pt>
                      <c:pt idx="496">
                        <c:v>9.9200910000363365</c:v>
                      </c:pt>
                      <c:pt idx="497">
                        <c:v>9.9365870000328869</c:v>
                      </c:pt>
                      <c:pt idx="498">
                        <c:v>9.9577740000095218</c:v>
                      </c:pt>
                      <c:pt idx="499">
                        <c:v>9.977292999974452</c:v>
                      </c:pt>
                      <c:pt idx="500">
                        <c:v>9.9994579999474809</c:v>
                      </c:pt>
                      <c:pt idx="501">
                        <c:v>10.01670399995055</c:v>
                      </c:pt>
                      <c:pt idx="502">
                        <c:v>10.039923000033014</c:v>
                      </c:pt>
                      <c:pt idx="503">
                        <c:v>10.060375000000931</c:v>
                      </c:pt>
                      <c:pt idx="504">
                        <c:v>10.077722999965772</c:v>
                      </c:pt>
                      <c:pt idx="505">
                        <c:v>10.097316000028513</c:v>
                      </c:pt>
                      <c:pt idx="506">
                        <c:v>10.119221000000834</c:v>
                      </c:pt>
                      <c:pt idx="507">
                        <c:v>10.137963999994099</c:v>
                      </c:pt>
                      <c:pt idx="508">
                        <c:v>10.157314999960363</c:v>
                      </c:pt>
                      <c:pt idx="509">
                        <c:v>10.174873000010848</c:v>
                      </c:pt>
                      <c:pt idx="510">
                        <c:v>10.199563000001945</c:v>
                      </c:pt>
                      <c:pt idx="511">
                        <c:v>10.219870000029914</c:v>
                      </c:pt>
                      <c:pt idx="512">
                        <c:v>10.239966999972239</c:v>
                      </c:pt>
                      <c:pt idx="513">
                        <c:v>10.259353999979794</c:v>
                      </c:pt>
                      <c:pt idx="514">
                        <c:v>10.278371999971569</c:v>
                      </c:pt>
                      <c:pt idx="515">
                        <c:v>10.298110999981873</c:v>
                      </c:pt>
                      <c:pt idx="516">
                        <c:v>10.313628999982029</c:v>
                      </c:pt>
                      <c:pt idx="517">
                        <c:v>10.339198000030592</c:v>
                      </c:pt>
                      <c:pt idx="518">
                        <c:v>10.358756999950856</c:v>
                      </c:pt>
                      <c:pt idx="519">
                        <c:v>10.378777000005357</c:v>
                      </c:pt>
                      <c:pt idx="520">
                        <c:v>10.390427000005729</c:v>
                      </c:pt>
                      <c:pt idx="521">
                        <c:v>10.420910999993794</c:v>
                      </c:pt>
                      <c:pt idx="522">
                        <c:v>10.439847000059672</c:v>
                      </c:pt>
                      <c:pt idx="523">
                        <c:v>10.459666999988258</c:v>
                      </c:pt>
                      <c:pt idx="524">
                        <c:v>10.476400000043213</c:v>
                      </c:pt>
                      <c:pt idx="525">
                        <c:v>10.498046000022441</c:v>
                      </c:pt>
                      <c:pt idx="526">
                        <c:v>10.51925500005018</c:v>
                      </c:pt>
                      <c:pt idx="527">
                        <c:v>10.534388000029139</c:v>
                      </c:pt>
                      <c:pt idx="528">
                        <c:v>10.559767000027932</c:v>
                      </c:pt>
                      <c:pt idx="529">
                        <c:v>10.579802999971434</c:v>
                      </c:pt>
                      <c:pt idx="530">
                        <c:v>10.599821000010706</c:v>
                      </c:pt>
                      <c:pt idx="531">
                        <c:v>10.620945999980904</c:v>
                      </c:pt>
                      <c:pt idx="532">
                        <c:v>10.636505999951623</c:v>
                      </c:pt>
                      <c:pt idx="533">
                        <c:v>10.660448999959044</c:v>
                      </c:pt>
                      <c:pt idx="534">
                        <c:v>10.680596000049263</c:v>
                      </c:pt>
                      <c:pt idx="535">
                        <c:v>10.695705999969505</c:v>
                      </c:pt>
                      <c:pt idx="536">
                        <c:v>10.716191999963485</c:v>
                      </c:pt>
                      <c:pt idx="537">
                        <c:v>10.737490999978036</c:v>
                      </c:pt>
                      <c:pt idx="538">
                        <c:v>10.760299999965355</c:v>
                      </c:pt>
                      <c:pt idx="539">
                        <c:v>10.775747000006959</c:v>
                      </c:pt>
                      <c:pt idx="540">
                        <c:v>10.796753000002354</c:v>
                      </c:pt>
                      <c:pt idx="541">
                        <c:v>10.817721999948844</c:v>
                      </c:pt>
                      <c:pt idx="542">
                        <c:v>10.839033000054769</c:v>
                      </c:pt>
                      <c:pt idx="543">
                        <c:v>10.856748000020161</c:v>
                      </c:pt>
                      <c:pt idx="544">
                        <c:v>10.875146999955177</c:v>
                      </c:pt>
                      <c:pt idx="545">
                        <c:v>10.898378000012599</c:v>
                      </c:pt>
                      <c:pt idx="546">
                        <c:v>10.913577000028454</c:v>
                      </c:pt>
                      <c:pt idx="547">
                        <c:v>10.938708000001498</c:v>
                      </c:pt>
                      <c:pt idx="548">
                        <c:v>10.957601999980398</c:v>
                      </c:pt>
                      <c:pt idx="549">
                        <c:v>10.977610999951139</c:v>
                      </c:pt>
                      <c:pt idx="550">
                        <c:v>10.997009000042453</c:v>
                      </c:pt>
                      <c:pt idx="551">
                        <c:v>11.019544000038877</c:v>
                      </c:pt>
                      <c:pt idx="552">
                        <c:v>11.039498000056483</c:v>
                      </c:pt>
                      <c:pt idx="553">
                        <c:v>11.06112700002268</c:v>
                      </c:pt>
                      <c:pt idx="554">
                        <c:v>11.079026999999769</c:v>
                      </c:pt>
                      <c:pt idx="555">
                        <c:v>11.099615999963135</c:v>
                      </c:pt>
                      <c:pt idx="556">
                        <c:v>11.117971000028774</c:v>
                      </c:pt>
                      <c:pt idx="557">
                        <c:v>11.1394020000007</c:v>
                      </c:pt>
                      <c:pt idx="558">
                        <c:v>11.159804000053555</c:v>
                      </c:pt>
                      <c:pt idx="559">
                        <c:v>11.178700000047684</c:v>
                      </c:pt>
                      <c:pt idx="560">
                        <c:v>11.198260999983177</c:v>
                      </c:pt>
                      <c:pt idx="561">
                        <c:v>11.218693000031635</c:v>
                      </c:pt>
                      <c:pt idx="562">
                        <c:v>11.240330000058748</c:v>
                      </c:pt>
                      <c:pt idx="563">
                        <c:v>11.259034999995492</c:v>
                      </c:pt>
                      <c:pt idx="564">
                        <c:v>11.27877700002864</c:v>
                      </c:pt>
                      <c:pt idx="565">
                        <c:v>11.300688000046648</c:v>
                      </c:pt>
                      <c:pt idx="566">
                        <c:v>11.319882999989204</c:v>
                      </c:pt>
                      <c:pt idx="567">
                        <c:v>11.339454000000842</c:v>
                      </c:pt>
                      <c:pt idx="568">
                        <c:v>11.35428700002376</c:v>
                      </c:pt>
                      <c:pt idx="569">
                        <c:v>11.378375999978743</c:v>
                      </c:pt>
                      <c:pt idx="570">
                        <c:v>11.396765999961644</c:v>
                      </c:pt>
                      <c:pt idx="571">
                        <c:v>11.419754000031389</c:v>
                      </c:pt>
                      <c:pt idx="572">
                        <c:v>11.439342000056058</c:v>
                      </c:pt>
                      <c:pt idx="573">
                        <c:v>11.456150999991223</c:v>
                      </c:pt>
                      <c:pt idx="574">
                        <c:v>11.479697000002488</c:v>
                      </c:pt>
                      <c:pt idx="575">
                        <c:v>11.50039800000377</c:v>
                      </c:pt>
                      <c:pt idx="576">
                        <c:v>11.515598000027239</c:v>
                      </c:pt>
                      <c:pt idx="577">
                        <c:v>11.540806000004523</c:v>
                      </c:pt>
                      <c:pt idx="578">
                        <c:v>11.556087999953888</c:v>
                      </c:pt>
                      <c:pt idx="579">
                        <c:v>11.577864999999292</c:v>
                      </c:pt>
                      <c:pt idx="580">
                        <c:v>11.601599000045098</c:v>
                      </c:pt>
                      <c:pt idx="581">
                        <c:v>11.616522999946028</c:v>
                      </c:pt>
                      <c:pt idx="582">
                        <c:v>11.640698999981396</c:v>
                      </c:pt>
                      <c:pt idx="583">
                        <c:v>11.661321999970824</c:v>
                      </c:pt>
                      <c:pt idx="584">
                        <c:v>11.676427999977022</c:v>
                      </c:pt>
                      <c:pt idx="585">
                        <c:v>11.697061000042595</c:v>
                      </c:pt>
                      <c:pt idx="586">
                        <c:v>11.718111000023782</c:v>
                      </c:pt>
                      <c:pt idx="587">
                        <c:v>11.736631999956444</c:v>
                      </c:pt>
                      <c:pt idx="588">
                        <c:v>11.756826999946497</c:v>
                      </c:pt>
                      <c:pt idx="589">
                        <c:v>11.778974000015296</c:v>
                      </c:pt>
                      <c:pt idx="590">
                        <c:v>11.797372000059113</c:v>
                      </c:pt>
                      <c:pt idx="591">
                        <c:v>11.81868799997028</c:v>
                      </c:pt>
                      <c:pt idx="592">
                        <c:v>11.838071999954991</c:v>
                      </c:pt>
                      <c:pt idx="593">
                        <c:v>11.857008000020869</c:v>
                      </c:pt>
                      <c:pt idx="594">
                        <c:v>11.877687999978662</c:v>
                      </c:pt>
                      <c:pt idx="595">
                        <c:v>11.897439999971539</c:v>
                      </c:pt>
                      <c:pt idx="596">
                        <c:v>11.916213999968022</c:v>
                      </c:pt>
                      <c:pt idx="597">
                        <c:v>11.937914000009187</c:v>
                      </c:pt>
                      <c:pt idx="598">
                        <c:v>11.959724999964237</c:v>
                      </c:pt>
                      <c:pt idx="599">
                        <c:v>11.974500000011176</c:v>
                      </c:pt>
                      <c:pt idx="600">
                        <c:v>11.99824800004717</c:v>
                      </c:pt>
                      <c:pt idx="601">
                        <c:v>12.020645000040531</c:v>
                      </c:pt>
                      <c:pt idx="602">
                        <c:v>12.043259999947622</c:v>
                      </c:pt>
                      <c:pt idx="603">
                        <c:v>12.05533700005617</c:v>
                      </c:pt>
                      <c:pt idx="604">
                        <c:v>12.07939400000032</c:v>
                      </c:pt>
                      <c:pt idx="605">
                        <c:v>12.098935000016354</c:v>
                      </c:pt>
                      <c:pt idx="606">
                        <c:v>12.119303000043146</c:v>
                      </c:pt>
                      <c:pt idx="607">
                        <c:v>12.139199999975972</c:v>
                      </c:pt>
                      <c:pt idx="608">
                        <c:v>12.1603340000147</c:v>
                      </c:pt>
                      <c:pt idx="609">
                        <c:v>12.174230000004172</c:v>
                      </c:pt>
                      <c:pt idx="610">
                        <c:v>12.198280000011437</c:v>
                      </c:pt>
                      <c:pt idx="611">
                        <c:v>12.207722999970429</c:v>
                      </c:pt>
                      <c:pt idx="612">
                        <c:v>13.22004799998831</c:v>
                      </c:pt>
                      <c:pt idx="613">
                        <c:v>13.24011699995026</c:v>
                      </c:pt>
                      <c:pt idx="614">
                        <c:v>13.257121999980882</c:v>
                      </c:pt>
                      <c:pt idx="615">
                        <c:v>13.275652999989688</c:v>
                      </c:pt>
                      <c:pt idx="616">
                        <c:v>13.298133000032976</c:v>
                      </c:pt>
                      <c:pt idx="617">
                        <c:v>13.319132999982685</c:v>
                      </c:pt>
                      <c:pt idx="618">
                        <c:v>13.335878000012599</c:v>
                      </c:pt>
                      <c:pt idx="619">
                        <c:v>13.357037000008859</c:v>
                      </c:pt>
                      <c:pt idx="620">
                        <c:v>13.376021999982186</c:v>
                      </c:pt>
                      <c:pt idx="621">
                        <c:v>13.397098000044934</c:v>
                      </c:pt>
                      <c:pt idx="622">
                        <c:v>13.418146000010893</c:v>
                      </c:pt>
                      <c:pt idx="623">
                        <c:v>13.43653299997095</c:v>
                      </c:pt>
                      <c:pt idx="624">
                        <c:v>13.453209000057541</c:v>
                      </c:pt>
                      <c:pt idx="625">
                        <c:v>13.476950000040233</c:v>
                      </c:pt>
                      <c:pt idx="626">
                        <c:v>13.500144000048749</c:v>
                      </c:pt>
                      <c:pt idx="627">
                        <c:v>13.519515000050887</c:v>
                      </c:pt>
                      <c:pt idx="628">
                        <c:v>13.538922999985516</c:v>
                      </c:pt>
                      <c:pt idx="629">
                        <c:v>13.558486000052653</c:v>
                      </c:pt>
                      <c:pt idx="630">
                        <c:v>13.575662999995984</c:v>
                      </c:pt>
                      <c:pt idx="631">
                        <c:v>13.598042999976315</c:v>
                      </c:pt>
                      <c:pt idx="632">
                        <c:v>13.618756999960169</c:v>
                      </c:pt>
                      <c:pt idx="633">
                        <c:v>13.637269000057131</c:v>
                      </c:pt>
                      <c:pt idx="634">
                        <c:v>13.662229000008665</c:v>
                      </c:pt>
                      <c:pt idx="635">
                        <c:v>13.677821999997832</c:v>
                      </c:pt>
                      <c:pt idx="636">
                        <c:v>13.699972999980673</c:v>
                      </c:pt>
                      <c:pt idx="637">
                        <c:v>13.718635999946855</c:v>
                      </c:pt>
                      <c:pt idx="638">
                        <c:v>13.739010000019334</c:v>
                      </c:pt>
                      <c:pt idx="639">
                        <c:v>13.758065999951214</c:v>
                      </c:pt>
                      <c:pt idx="640">
                        <c:v>13.778072000015527</c:v>
                      </c:pt>
                      <c:pt idx="641">
                        <c:v>13.800885000033304</c:v>
                      </c:pt>
                      <c:pt idx="642">
                        <c:v>13.81836499995552</c:v>
                      </c:pt>
                      <c:pt idx="643">
                        <c:v>13.83857599995099</c:v>
                      </c:pt>
                      <c:pt idx="644">
                        <c:v>13.860917999991216</c:v>
                      </c:pt>
                      <c:pt idx="645">
                        <c:v>13.882851999951527</c:v>
                      </c:pt>
                      <c:pt idx="646">
                        <c:v>13.893901000032201</c:v>
                      </c:pt>
                      <c:pt idx="647">
                        <c:v>13.919747999985702</c:v>
                      </c:pt>
                      <c:pt idx="648">
                        <c:v>13.941151999984868</c:v>
                      </c:pt>
                      <c:pt idx="649">
                        <c:v>13.960019999998622</c:v>
                      </c:pt>
                      <c:pt idx="650">
                        <c:v>13.979615999967791</c:v>
                      </c:pt>
                      <c:pt idx="651">
                        <c:v>13.996159999980591</c:v>
                      </c:pt>
                      <c:pt idx="652">
                        <c:v>14.014455999946222</c:v>
                      </c:pt>
                      <c:pt idx="653">
                        <c:v>14.034763999981806</c:v>
                      </c:pt>
                      <c:pt idx="654">
                        <c:v>14.059989999979734</c:v>
                      </c:pt>
                      <c:pt idx="655">
                        <c:v>14.080242000054568</c:v>
                      </c:pt>
                      <c:pt idx="656">
                        <c:v>14.096809000009671</c:v>
                      </c:pt>
                      <c:pt idx="657">
                        <c:v>14.115546999964863</c:v>
                      </c:pt>
                      <c:pt idx="658">
                        <c:v>14.138761000009254</c:v>
                      </c:pt>
                      <c:pt idx="659">
                        <c:v>14.159331000060774</c:v>
                      </c:pt>
                      <c:pt idx="660">
                        <c:v>14.179967000032775</c:v>
                      </c:pt>
                      <c:pt idx="661">
                        <c:v>14.198669999954291</c:v>
                      </c:pt>
                      <c:pt idx="662">
                        <c:v>14.216108000022359</c:v>
                      </c:pt>
                      <c:pt idx="663">
                        <c:v>14.237989000044763</c:v>
                      </c:pt>
                      <c:pt idx="664">
                        <c:v>14.258068999974057</c:v>
                      </c:pt>
                      <c:pt idx="665">
                        <c:v>14.261306999949738</c:v>
                      </c:pt>
                      <c:pt idx="666">
                        <c:v>14.288960000034422</c:v>
                      </c:pt>
                      <c:pt idx="667">
                        <c:v>14.316625999985263</c:v>
                      </c:pt>
                      <c:pt idx="668">
                        <c:v>14.336644000024535</c:v>
                      </c:pt>
                      <c:pt idx="669">
                        <c:v>14.358586000045761</c:v>
                      </c:pt>
                      <c:pt idx="670">
                        <c:v>14.374229999957606</c:v>
                      </c:pt>
                      <c:pt idx="671">
                        <c:v>14.398834999999963</c:v>
                      </c:pt>
                      <c:pt idx="672">
                        <c:v>14.418438000022434</c:v>
                      </c:pt>
                      <c:pt idx="673">
                        <c:v>14.442501000012271</c:v>
                      </c:pt>
                      <c:pt idx="674">
                        <c:v>14.457906999974512</c:v>
                      </c:pt>
                      <c:pt idx="675">
                        <c:v>14.479560000007041</c:v>
                      </c:pt>
                      <c:pt idx="676">
                        <c:v>14.497545000049286</c:v>
                      </c:pt>
                      <c:pt idx="677">
                        <c:v>14.517507000011392</c:v>
                      </c:pt>
                      <c:pt idx="678">
                        <c:v>14.537884999997914</c:v>
                      </c:pt>
                      <c:pt idx="679">
                        <c:v>14.558447999996133</c:v>
                      </c:pt>
                      <c:pt idx="680">
                        <c:v>14.578062999993563</c:v>
                      </c:pt>
                      <c:pt idx="681">
                        <c:v>14.599275000044145</c:v>
                      </c:pt>
                      <c:pt idx="682">
                        <c:v>14.615068000042811</c:v>
                      </c:pt>
                      <c:pt idx="683">
                        <c:v>14.638410000014119</c:v>
                      </c:pt>
                      <c:pt idx="684">
                        <c:v>14.658902000053786</c:v>
                      </c:pt>
                      <c:pt idx="685">
                        <c:v>14.678826999966986</c:v>
                      </c:pt>
                      <c:pt idx="686">
                        <c:v>14.700656999950297</c:v>
                      </c:pt>
                      <c:pt idx="687">
                        <c:v>14.721520000020973</c:v>
                      </c:pt>
                      <c:pt idx="688">
                        <c:v>14.738786000059918</c:v>
                      </c:pt>
                      <c:pt idx="689">
                        <c:v>14.760519000003114</c:v>
                      </c:pt>
                      <c:pt idx="690">
                        <c:v>14.78124000004027</c:v>
                      </c:pt>
                      <c:pt idx="691">
                        <c:v>14.799402000033297</c:v>
                      </c:pt>
                      <c:pt idx="692">
                        <c:v>14.820554999983869</c:v>
                      </c:pt>
                      <c:pt idx="693">
                        <c:v>14.8263909999514</c:v>
                      </c:pt>
                      <c:pt idx="694">
                        <c:v>14.858939000056125</c:v>
                      </c:pt>
                      <c:pt idx="695">
                        <c:v>14.879405000014231</c:v>
                      </c:pt>
                      <c:pt idx="696">
                        <c:v>14.900785999954678</c:v>
                      </c:pt>
                      <c:pt idx="697">
                        <c:v>14.916397999972105</c:v>
                      </c:pt>
                      <c:pt idx="698">
                        <c:v>14.934911999967881</c:v>
                      </c:pt>
                      <c:pt idx="699">
                        <c:v>14.946536000003107</c:v>
                      </c:pt>
                      <c:pt idx="700">
                        <c:v>14.977782999980263</c:v>
                      </c:pt>
                      <c:pt idx="701">
                        <c:v>14.997696000034921</c:v>
                      </c:pt>
                      <c:pt idx="702">
                        <c:v>15.01763400004711</c:v>
                      </c:pt>
                      <c:pt idx="703">
                        <c:v>15.040232000057586</c:v>
                      </c:pt>
                      <c:pt idx="704">
                        <c:v>15.055918999947608</c:v>
                      </c:pt>
                      <c:pt idx="705">
                        <c:v>15.078855999978259</c:v>
                      </c:pt>
                      <c:pt idx="706">
                        <c:v>15.096017000032589</c:v>
                      </c:pt>
                      <c:pt idx="707">
                        <c:v>15.112391000031494</c:v>
                      </c:pt>
                      <c:pt idx="708">
                        <c:v>15.137778999982402</c:v>
                      </c:pt>
                      <c:pt idx="709">
                        <c:v>15.148583000060171</c:v>
                      </c:pt>
                      <c:pt idx="710">
                        <c:v>15.1738090000581</c:v>
                      </c:pt>
                      <c:pt idx="711">
                        <c:v>15.200148000032641</c:v>
                      </c:pt>
                      <c:pt idx="712">
                        <c:v>15.205819000024348</c:v>
                      </c:pt>
                      <c:pt idx="713">
                        <c:v>15.236586999963038</c:v>
                      </c:pt>
                      <c:pt idx="714">
                        <c:v>15.252348999958485</c:v>
                      </c:pt>
                      <c:pt idx="715">
                        <c:v>15.277441999991424</c:v>
                      </c:pt>
                      <c:pt idx="716">
                        <c:v>15.298822000040673</c:v>
                      </c:pt>
                      <c:pt idx="717">
                        <c:v>15.318197999964468</c:v>
                      </c:pt>
                      <c:pt idx="718">
                        <c:v>15.339789999998175</c:v>
                      </c:pt>
                      <c:pt idx="719">
                        <c:v>15.357323999982327</c:v>
                      </c:pt>
                      <c:pt idx="720">
                        <c:v>15.378313999972306</c:v>
                      </c:pt>
                      <c:pt idx="721">
                        <c:v>15.400353000033647</c:v>
                      </c:pt>
                      <c:pt idx="722">
                        <c:v>15.417888000025414</c:v>
                      </c:pt>
                      <c:pt idx="723">
                        <c:v>15.437705000047572</c:v>
                      </c:pt>
                      <c:pt idx="724">
                        <c:v>15.458893000031821</c:v>
                      </c:pt>
                      <c:pt idx="725">
                        <c:v>15.474484000005759</c:v>
                      </c:pt>
                      <c:pt idx="726">
                        <c:v>15.501121000037529</c:v>
                      </c:pt>
                      <c:pt idx="727">
                        <c:v>15.520025999983773</c:v>
                      </c:pt>
                      <c:pt idx="728">
                        <c:v>15.535516000003554</c:v>
                      </c:pt>
                      <c:pt idx="729">
                        <c:v>15.55438900005538</c:v>
                      </c:pt>
                      <c:pt idx="730">
                        <c:v>15.580456999945454</c:v>
                      </c:pt>
                      <c:pt idx="731">
                        <c:v>15.599491000059061</c:v>
                      </c:pt>
                      <c:pt idx="732">
                        <c:v>15.616198000032455</c:v>
                      </c:pt>
                      <c:pt idx="733">
                        <c:v>15.639761000056751</c:v>
                      </c:pt>
                      <c:pt idx="734">
                        <c:v>15.659464000025764</c:v>
                      </c:pt>
                      <c:pt idx="735">
                        <c:v>15.679271999979392</c:v>
                      </c:pt>
                      <c:pt idx="736">
                        <c:v>15.701322000008076</c:v>
                      </c:pt>
                      <c:pt idx="737">
                        <c:v>15.720014999969862</c:v>
                      </c:pt>
                      <c:pt idx="738">
                        <c:v>15.740377999958582</c:v>
                      </c:pt>
                      <c:pt idx="739">
                        <c:v>15.754864000016823</c:v>
                      </c:pt>
                      <c:pt idx="740">
                        <c:v>15.780358999967575</c:v>
                      </c:pt>
                      <c:pt idx="741">
                        <c:v>15.799850999959745</c:v>
                      </c:pt>
                      <c:pt idx="742">
                        <c:v>15.814977000001818</c:v>
                      </c:pt>
                      <c:pt idx="743">
                        <c:v>15.838019000017084</c:v>
                      </c:pt>
                      <c:pt idx="744">
                        <c:v>15.85659800004214</c:v>
                      </c:pt>
                      <c:pt idx="745">
                        <c:v>15.880145999952219</c:v>
                      </c:pt>
                      <c:pt idx="746">
                        <c:v>15.900799000053667</c:v>
                      </c:pt>
                      <c:pt idx="747">
                        <c:v>15.915092000039294</c:v>
                      </c:pt>
                      <c:pt idx="748">
                        <c:v>15.942188999964856</c:v>
                      </c:pt>
                      <c:pt idx="749">
                        <c:v>15.957364000030793</c:v>
                      </c:pt>
                      <c:pt idx="750">
                        <c:v>15.976502000004984</c:v>
                      </c:pt>
                      <c:pt idx="751">
                        <c:v>15.992379999952391</c:v>
                      </c:pt>
                      <c:pt idx="752">
                        <c:v>16.019227999961004</c:v>
                      </c:pt>
                      <c:pt idx="753">
                        <c:v>16.036949999979697</c:v>
                      </c:pt>
                      <c:pt idx="754">
                        <c:v>16.056478000013158</c:v>
                      </c:pt>
                      <c:pt idx="755">
                        <c:v>16.076236000051722</c:v>
                      </c:pt>
                      <c:pt idx="756">
                        <c:v>16.099424000014551</c:v>
                      </c:pt>
                      <c:pt idx="757">
                        <c:v>16.117109999991953</c:v>
                      </c:pt>
                      <c:pt idx="758">
                        <c:v>16.137319999979809</c:v>
                      </c:pt>
                      <c:pt idx="759">
                        <c:v>16.156318000052124</c:v>
                      </c:pt>
                      <c:pt idx="760">
                        <c:v>16.177040999988094</c:v>
                      </c:pt>
                      <c:pt idx="761">
                        <c:v>16.197133000008762</c:v>
                      </c:pt>
                      <c:pt idx="762">
                        <c:v>16.204983999952674</c:v>
                      </c:pt>
                      <c:pt idx="763">
                        <c:v>16.256551000056788</c:v>
                      </c:pt>
                      <c:pt idx="764">
                        <c:v>16.278186999959871</c:v>
                      </c:pt>
                      <c:pt idx="765">
                        <c:v>16.297906000050716</c:v>
                      </c:pt>
                      <c:pt idx="766">
                        <c:v>16.312999999965541</c:v>
                      </c:pt>
                      <c:pt idx="767">
                        <c:v>16.338151999982074</c:v>
                      </c:pt>
                      <c:pt idx="768">
                        <c:v>16.359898000024259</c:v>
                      </c:pt>
                      <c:pt idx="769">
                        <c:v>16.380971999955364</c:v>
                      </c:pt>
                      <c:pt idx="770">
                        <c:v>16.399197999970056</c:v>
                      </c:pt>
                      <c:pt idx="771">
                        <c:v>16.413465999998152</c:v>
                      </c:pt>
                      <c:pt idx="772">
                        <c:v>16.437286000000313</c:v>
                      </c:pt>
                      <c:pt idx="773">
                        <c:v>16.448547999956645</c:v>
                      </c:pt>
                      <c:pt idx="774">
                        <c:v>16.480741000035778</c:v>
                      </c:pt>
                      <c:pt idx="775">
                        <c:v>16.499774000025354</c:v>
                      </c:pt>
                      <c:pt idx="776">
                        <c:v>16.520905000041239</c:v>
                      </c:pt>
                      <c:pt idx="777">
                        <c:v>16.534540000022389</c:v>
                      </c:pt>
                      <c:pt idx="778">
                        <c:v>16.559224999975413</c:v>
                      </c:pt>
                      <c:pt idx="779">
                        <c:v>16.579764000023715</c:v>
                      </c:pt>
                      <c:pt idx="780">
                        <c:v>16.599221999989823</c:v>
                      </c:pt>
                      <c:pt idx="781">
                        <c:v>16.619829999981448</c:v>
                      </c:pt>
                      <c:pt idx="782">
                        <c:v>16.637060999986716</c:v>
                      </c:pt>
                      <c:pt idx="783">
                        <c:v>16.655086999991909</c:v>
                      </c:pt>
                      <c:pt idx="784">
                        <c:v>16.683544000028633</c:v>
                      </c:pt>
                      <c:pt idx="785">
                        <c:v>16.700412999955006</c:v>
                      </c:pt>
                      <c:pt idx="786">
                        <c:v>16.720657999976538</c:v>
                      </c:pt>
                      <c:pt idx="787">
                        <c:v>16.738455999991857</c:v>
                      </c:pt>
                      <c:pt idx="788">
                        <c:v>16.760067000053823</c:v>
                      </c:pt>
                      <c:pt idx="789">
                        <c:v>16.778659999952652</c:v>
                      </c:pt>
                      <c:pt idx="790">
                        <c:v>16.797326000058092</c:v>
                      </c:pt>
                      <c:pt idx="791">
                        <c:v>16.820349000045098</c:v>
                      </c:pt>
                      <c:pt idx="792">
                        <c:v>16.834425000008196</c:v>
                      </c:pt>
                      <c:pt idx="793">
                        <c:v>16.851124000037089</c:v>
                      </c:pt>
                      <c:pt idx="794">
                        <c:v>16.870889000012539</c:v>
                      </c:pt>
                      <c:pt idx="795">
                        <c:v>16.893969999975525</c:v>
                      </c:pt>
                      <c:pt idx="796">
                        <c:v>16.91853899997659</c:v>
                      </c:pt>
                      <c:pt idx="797">
                        <c:v>16.940676999976858</c:v>
                      </c:pt>
                      <c:pt idx="798">
                        <c:v>16.960233999998309</c:v>
                      </c:pt>
                      <c:pt idx="799">
                        <c:v>16.970233000000007</c:v>
                      </c:pt>
                      <c:pt idx="800">
                        <c:v>17.000850999960676</c:v>
                      </c:pt>
                      <c:pt idx="801">
                        <c:v>17.017356000025757</c:v>
                      </c:pt>
                      <c:pt idx="802">
                        <c:v>17.040408000000753</c:v>
                      </c:pt>
                      <c:pt idx="803">
                        <c:v>17.052445000037551</c:v>
                      </c:pt>
                      <c:pt idx="804">
                        <c:v>17.07756700005848</c:v>
                      </c:pt>
                      <c:pt idx="805">
                        <c:v>17.097797999973409</c:v>
                      </c:pt>
                      <c:pt idx="806">
                        <c:v>17.119386999984272</c:v>
                      </c:pt>
                      <c:pt idx="807">
                        <c:v>17.134045999962837</c:v>
                      </c:pt>
                      <c:pt idx="808">
                        <c:v>17.15879799996037</c:v>
                      </c:pt>
                      <c:pt idx="809">
                        <c:v>17.178751999977976</c:v>
                      </c:pt>
                      <c:pt idx="810">
                        <c:v>17.19907900004182</c:v>
                      </c:pt>
                      <c:pt idx="811">
                        <c:v>17.220295000006445</c:v>
                      </c:pt>
                      <c:pt idx="812">
                        <c:v>17.237459999974817</c:v>
                      </c:pt>
                      <c:pt idx="813">
                        <c:v>17.255583000020124</c:v>
                      </c:pt>
                      <c:pt idx="814">
                        <c:v>17.278372999979183</c:v>
                      </c:pt>
                      <c:pt idx="815">
                        <c:v>17.297448000055738</c:v>
                      </c:pt>
                      <c:pt idx="816">
                        <c:v>17.319045000011101</c:v>
                      </c:pt>
                      <c:pt idx="817">
                        <c:v>17.340929000056349</c:v>
                      </c:pt>
                      <c:pt idx="818">
                        <c:v>17.36108000006061</c:v>
                      </c:pt>
                      <c:pt idx="819">
                        <c:v>17.366758999996819</c:v>
                      </c:pt>
                      <c:pt idx="820">
                        <c:v>17.399179000058211</c:v>
                      </c:pt>
                      <c:pt idx="821">
                        <c:v>17.418662999989465</c:v>
                      </c:pt>
                      <c:pt idx="822">
                        <c:v>17.434948000009172</c:v>
                      </c:pt>
                      <c:pt idx="823">
                        <c:v>17.450983999995515</c:v>
                      </c:pt>
                      <c:pt idx="824">
                        <c:v>17.475072999950498</c:v>
                      </c:pt>
                      <c:pt idx="825">
                        <c:v>17.501255000010133</c:v>
                      </c:pt>
                      <c:pt idx="826">
                        <c:v>17.519790000049397</c:v>
                      </c:pt>
                      <c:pt idx="827">
                        <c:v>17.54086800001096</c:v>
                      </c:pt>
                      <c:pt idx="828">
                        <c:v>17.580898000043817</c:v>
                      </c:pt>
                      <c:pt idx="829">
                        <c:v>17.600923000019975</c:v>
                      </c:pt>
                      <c:pt idx="830">
                        <c:v>17.605683999950998</c:v>
                      </c:pt>
                      <c:pt idx="831">
                        <c:v>17.641462999978103</c:v>
                      </c:pt>
                      <c:pt idx="832">
                        <c:v>17.655726999975741</c:v>
                      </c:pt>
                      <c:pt idx="833">
                        <c:v>17.682215000037104</c:v>
                      </c:pt>
                      <c:pt idx="834">
                        <c:v>17.692640000022948</c:v>
                      </c:pt>
                      <c:pt idx="835">
                        <c:v>17.718819999950938</c:v>
                      </c:pt>
                      <c:pt idx="836">
                        <c:v>17.722640000050887</c:v>
                      </c:pt>
                      <c:pt idx="837">
                        <c:v>17.760428000008687</c:v>
                      </c:pt>
                      <c:pt idx="838">
                        <c:v>17.776737999985926</c:v>
                      </c:pt>
                      <c:pt idx="839">
                        <c:v>17.796960999956354</c:v>
                      </c:pt>
                      <c:pt idx="840">
                        <c:v>17.817629000055604</c:v>
                      </c:pt>
                      <c:pt idx="841">
                        <c:v>17.830355999991298</c:v>
                      </c:pt>
                      <c:pt idx="842">
                        <c:v>17.859133000019938</c:v>
                      </c:pt>
                      <c:pt idx="843">
                        <c:v>17.863081000046805</c:v>
                      </c:pt>
                      <c:pt idx="844">
                        <c:v>17.895771999959834</c:v>
                      </c:pt>
                      <c:pt idx="845">
                        <c:v>17.918359000002965</c:v>
                      </c:pt>
                      <c:pt idx="846">
                        <c:v>17.930678999982774</c:v>
                      </c:pt>
                      <c:pt idx="847">
                        <c:v>17.974845999968238</c:v>
                      </c:pt>
                      <c:pt idx="848">
                        <c:v>18.035986999981105</c:v>
                      </c:pt>
                      <c:pt idx="849">
                        <c:v>18.048733999952674</c:v>
                      </c:pt>
                      <c:pt idx="850">
                        <c:v>18.189189999946393</c:v>
                      </c:pt>
                      <c:pt idx="851">
                        <c:v>18.248314999975264</c:v>
                      </c:pt>
                      <c:pt idx="852">
                        <c:v>18.273756999988109</c:v>
                      </c:pt>
                      <c:pt idx="853">
                        <c:v>18.290812000050209</c:v>
                      </c:pt>
                      <c:pt idx="854">
                        <c:v>18.319213000009768</c:v>
                      </c:pt>
                      <c:pt idx="855">
                        <c:v>18.325282000005245</c:v>
                      </c:pt>
                      <c:pt idx="856">
                        <c:v>18.399959999951534</c:v>
                      </c:pt>
                      <c:pt idx="857">
                        <c:v>18.460544000030495</c:v>
                      </c:pt>
                      <c:pt idx="858">
                        <c:v>18.468537000007927</c:v>
                      </c:pt>
                      <c:pt idx="859">
                        <c:v>18.512057999963872</c:v>
                      </c:pt>
                      <c:pt idx="860">
                        <c:v>18.537618999951519</c:v>
                      </c:pt>
                      <c:pt idx="861">
                        <c:v>18.573934999993071</c:v>
                      </c:pt>
                      <c:pt idx="862">
                        <c:v>18.595721999998204</c:v>
                      </c:pt>
                      <c:pt idx="863">
                        <c:v>18.620116999954917</c:v>
                      </c:pt>
                      <c:pt idx="864">
                        <c:v>18.639640999957919</c:v>
                      </c:pt>
                      <c:pt idx="865">
                        <c:v>18.656548999948427</c:v>
                      </c:pt>
                      <c:pt idx="866">
                        <c:v>18.717066999990493</c:v>
                      </c:pt>
                      <c:pt idx="867">
                        <c:v>18.721483999979682</c:v>
                      </c:pt>
                      <c:pt idx="868">
                        <c:v>18.799987999955192</c:v>
                      </c:pt>
                      <c:pt idx="869">
                        <c:v>18.817612000042573</c:v>
                      </c:pt>
                      <c:pt idx="870">
                        <c:v>18.83824499999173</c:v>
                      </c:pt>
                      <c:pt idx="871">
                        <c:v>18.858725000056438</c:v>
                      </c:pt>
                      <c:pt idx="872">
                        <c:v>18.869736999971792</c:v>
                      </c:pt>
                      <c:pt idx="873">
                        <c:v>18.898768999963067</c:v>
                      </c:pt>
                      <c:pt idx="874">
                        <c:v>18.939523000037298</c:v>
                      </c:pt>
                      <c:pt idx="875">
                        <c:v>18.955955000012182</c:v>
                      </c:pt>
                      <c:pt idx="876">
                        <c:v>18.97767599998042</c:v>
                      </c:pt>
                      <c:pt idx="877">
                        <c:v>18.989283000002615</c:v>
                      </c:pt>
                      <c:pt idx="878">
                        <c:v>19.004171999986283</c:v>
                      </c:pt>
                      <c:pt idx="879">
                        <c:v>19.060641000047326</c:v>
                      </c:pt>
                      <c:pt idx="880">
                        <c:v>19.078301000059582</c:v>
                      </c:pt>
                      <c:pt idx="881">
                        <c:v>19.138205999974161</c:v>
                      </c:pt>
                      <c:pt idx="882">
                        <c:v>19.146143999998458</c:v>
                      </c:pt>
                      <c:pt idx="883">
                        <c:v>19.198949999990873</c:v>
                      </c:pt>
                      <c:pt idx="884">
                        <c:v>19.215732999960892</c:v>
                      </c:pt>
                      <c:pt idx="885">
                        <c:v>19.280423999996856</c:v>
                      </c:pt>
                      <c:pt idx="886">
                        <c:v>19.285075000021607</c:v>
                      </c:pt>
                      <c:pt idx="887">
                        <c:v>19.338271999964491</c:v>
                      </c:pt>
                      <c:pt idx="888">
                        <c:v>19.341726999962702</c:v>
                      </c:pt>
                      <c:pt idx="889">
                        <c:v>19.426723000011407</c:v>
                      </c:pt>
                      <c:pt idx="890">
                        <c:v>19.477086000028066</c:v>
                      </c:pt>
                      <c:pt idx="891">
                        <c:v>19.484514000010677</c:v>
                      </c:pt>
                      <c:pt idx="892">
                        <c:v>19.54977499996312</c:v>
                      </c:pt>
                      <c:pt idx="893">
                        <c:v>19.622833000030369</c:v>
                      </c:pt>
                      <c:pt idx="894">
                        <c:v>19.698226999957114</c:v>
                      </c:pt>
                      <c:pt idx="895">
                        <c:v>19.758548000012524</c:v>
                      </c:pt>
                      <c:pt idx="896">
                        <c:v>19.764374000020325</c:v>
                      </c:pt>
                      <c:pt idx="897">
                        <c:v>19.894479000009596</c:v>
                      </c:pt>
                      <c:pt idx="898">
                        <c:v>19.906099000014365</c:v>
                      </c:pt>
                      <c:pt idx="899">
                        <c:v>19.953943999949843</c:v>
                      </c:pt>
                      <c:pt idx="900">
                        <c:v>19.974267999990843</c:v>
                      </c:pt>
                      <c:pt idx="901">
                        <c:v>20.033270000014454</c:v>
                      </c:pt>
                      <c:pt idx="902">
                        <c:v>20.044191000051796</c:v>
                      </c:pt>
                      <c:pt idx="903">
                        <c:v>20.112563999951817</c:v>
                      </c:pt>
                      <c:pt idx="904">
                        <c:v>20.240775999962352</c:v>
                      </c:pt>
                      <c:pt idx="905">
                        <c:v>20.248760999995284</c:v>
                      </c:pt>
                      <c:pt idx="906">
                        <c:v>20.312653000000864</c:v>
                      </c:pt>
                      <c:pt idx="907">
                        <c:v>20.376558999996632</c:v>
                      </c:pt>
                      <c:pt idx="908">
                        <c:v>20.389612999977544</c:v>
                      </c:pt>
                      <c:pt idx="909">
                        <c:v>20.426218000007793</c:v>
                      </c:pt>
                      <c:pt idx="910">
                        <c:v>20.455977999954484</c:v>
                      </c:pt>
                      <c:pt idx="911">
                        <c:v>20.477411000058055</c:v>
                      </c:pt>
                      <c:pt idx="912">
                        <c:v>20.487330000032671</c:v>
                      </c:pt>
                      <c:pt idx="913">
                        <c:v>20.540605999995023</c:v>
                      </c:pt>
                      <c:pt idx="914">
                        <c:v>20.557864999980666</c:v>
                      </c:pt>
                      <c:pt idx="915">
                        <c:v>20.579106000019237</c:v>
                      </c:pt>
                      <c:pt idx="916">
                        <c:v>20.581728999968618</c:v>
                      </c:pt>
                      <c:pt idx="917">
                        <c:v>20.638386999955401</c:v>
                      </c:pt>
                      <c:pt idx="918">
                        <c:v>20.650130999973044</c:v>
                      </c:pt>
                      <c:pt idx="919">
                        <c:v>20.720130000030622</c:v>
                      </c:pt>
                      <c:pt idx="920">
                        <c:v>20.778270000009798</c:v>
                      </c:pt>
                      <c:pt idx="921">
                        <c:v>20.785678999964148</c:v>
                      </c:pt>
                      <c:pt idx="922">
                        <c:v>20.858347999979742</c:v>
                      </c:pt>
                      <c:pt idx="923">
                        <c:v>20.92739900003653</c:v>
                      </c:pt>
                      <c:pt idx="924">
                        <c:v>20.9918319999706</c:v>
                      </c:pt>
                      <c:pt idx="925">
                        <c:v>21.057593000004999</c:v>
                      </c:pt>
                      <c:pt idx="926">
                        <c:v>21.061274999985471</c:v>
                      </c:pt>
                      <c:pt idx="927">
                        <c:v>21.135755999945104</c:v>
                      </c:pt>
                      <c:pt idx="928">
                        <c:v>21.264138999977149</c:v>
                      </c:pt>
                      <c:pt idx="929">
                        <c:v>21.345024000038393</c:v>
                      </c:pt>
                      <c:pt idx="930">
                        <c:v>21.539846000028774</c:v>
                      </c:pt>
                      <c:pt idx="931">
                        <c:v>21.669944999972358</c:v>
                      </c:pt>
                      <c:pt idx="932">
                        <c:v>21.688155999989249</c:v>
                      </c:pt>
                      <c:pt idx="933">
                        <c:v>21.797623999998905</c:v>
                      </c:pt>
                      <c:pt idx="934">
                        <c:v>21.819071999983862</c:v>
                      </c:pt>
                      <c:pt idx="935">
                        <c:v>21.837855000048876</c:v>
                      </c:pt>
                      <c:pt idx="936">
                        <c:v>21.856757999979891</c:v>
                      </c:pt>
                      <c:pt idx="937">
                        <c:v>21.877560000051744</c:v>
                      </c:pt>
                      <c:pt idx="938">
                        <c:v>21.901154999970458</c:v>
                      </c:pt>
                      <c:pt idx="939">
                        <c:v>21.919161999947391</c:v>
                      </c:pt>
                      <c:pt idx="940">
                        <c:v>21.977858999976888</c:v>
                      </c:pt>
                      <c:pt idx="941">
                        <c:v>21.997864000033587</c:v>
                      </c:pt>
                      <c:pt idx="942">
                        <c:v>22.021810999955051</c:v>
                      </c:pt>
                      <c:pt idx="943">
                        <c:v>22.084292000043206</c:v>
                      </c:pt>
                      <c:pt idx="944">
                        <c:v>22.137717999983579</c:v>
                      </c:pt>
                      <c:pt idx="945">
                        <c:v>22.207644999958575</c:v>
                      </c:pt>
                      <c:pt idx="946">
                        <c:v>22.228203000035137</c:v>
                      </c:pt>
                      <c:pt idx="947">
                        <c:v>22.565714000025764</c:v>
                      </c:pt>
                      <c:pt idx="948">
                        <c:v>22.620762999984436</c:v>
                      </c:pt>
                      <c:pt idx="949">
                        <c:v>22.64454799995292</c:v>
                      </c:pt>
                      <c:pt idx="950">
                        <c:v>22.762974999961443</c:v>
                      </c:pt>
                      <c:pt idx="951">
                        <c:v>22.805012000026181</c:v>
                      </c:pt>
                      <c:pt idx="952">
                        <c:v>22.833064000005834</c:v>
                      </c:pt>
                      <c:pt idx="953">
                        <c:v>22.879277999978513</c:v>
                      </c:pt>
                      <c:pt idx="954">
                        <c:v>22.909979999996722</c:v>
                      </c:pt>
                      <c:pt idx="955">
                        <c:v>22.927427000016905</c:v>
                      </c:pt>
                      <c:pt idx="956">
                        <c:v>22.946603000047617</c:v>
                      </c:pt>
                      <c:pt idx="957">
                        <c:v>22.969708999968134</c:v>
                      </c:pt>
                      <c:pt idx="958">
                        <c:v>23.017825999995694</c:v>
                      </c:pt>
                      <c:pt idx="959">
                        <c:v>23.038371999980882</c:v>
                      </c:pt>
                      <c:pt idx="960">
                        <c:v>23.05620800005272</c:v>
                      </c:pt>
                      <c:pt idx="961">
                        <c:v>23.085990000050515</c:v>
                      </c:pt>
                      <c:pt idx="962">
                        <c:v>23.107086000032723</c:v>
                      </c:pt>
                      <c:pt idx="963">
                        <c:v>23.1420559999533</c:v>
                      </c:pt>
                      <c:pt idx="964">
                        <c:v>23.150542999967001</c:v>
                      </c:pt>
                      <c:pt idx="965">
                        <c:v>23.173085000016727</c:v>
                      </c:pt>
                      <c:pt idx="966">
                        <c:v>23.190690999967046</c:v>
                      </c:pt>
                      <c:pt idx="967">
                        <c:v>23.20886699995026</c:v>
                      </c:pt>
                      <c:pt idx="968">
                        <c:v>23.226861999952234</c:v>
                      </c:pt>
                      <c:pt idx="969">
                        <c:v>23.256098999991082</c:v>
                      </c:pt>
                      <c:pt idx="970">
                        <c:v>23.276680000009947</c:v>
                      </c:pt>
                      <c:pt idx="971">
                        <c:v>23.304895999957807</c:v>
                      </c:pt>
                      <c:pt idx="972">
                        <c:v>23.335131000028923</c:v>
                      </c:pt>
                      <c:pt idx="973">
                        <c:v>23.353597000008449</c:v>
                      </c:pt>
                      <c:pt idx="974">
                        <c:v>23.372410999960266</c:v>
                      </c:pt>
                      <c:pt idx="975">
                        <c:v>23.390097999945283</c:v>
                      </c:pt>
                      <c:pt idx="976">
                        <c:v>23.413437000010163</c:v>
                      </c:pt>
                      <c:pt idx="977">
                        <c:v>23.439482999965549</c:v>
                      </c:pt>
                      <c:pt idx="978">
                        <c:v>23.461100999964401</c:v>
                      </c:pt>
                      <c:pt idx="979">
                        <c:v>23.477679000003263</c:v>
                      </c:pt>
                      <c:pt idx="980">
                        <c:v>23.494784999988042</c:v>
                      </c:pt>
                      <c:pt idx="981">
                        <c:v>23.514047999982722</c:v>
                      </c:pt>
                      <c:pt idx="982">
                        <c:v>23.524028999963775</c:v>
                      </c:pt>
                      <c:pt idx="983">
                        <c:v>23.558399999979883</c:v>
                      </c:pt>
                      <c:pt idx="984">
                        <c:v>23.571070999954827</c:v>
                      </c:pt>
                      <c:pt idx="985">
                        <c:v>23.598748999997042</c:v>
                      </c:pt>
                      <c:pt idx="986">
                        <c:v>23.621198000037111</c:v>
                      </c:pt>
                      <c:pt idx="987">
                        <c:v>23.639794999966398</c:v>
                      </c:pt>
                      <c:pt idx="988">
                        <c:v>23.655273000011221</c:v>
                      </c:pt>
                      <c:pt idx="989">
                        <c:v>23.676652000052854</c:v>
                      </c:pt>
                      <c:pt idx="990">
                        <c:v>23.697388999979012</c:v>
                      </c:pt>
                      <c:pt idx="991">
                        <c:v>23.719962000031956</c:v>
                      </c:pt>
                      <c:pt idx="992">
                        <c:v>23.74033399997279</c:v>
                      </c:pt>
                      <c:pt idx="993">
                        <c:v>23.760005000047386</c:v>
                      </c:pt>
                      <c:pt idx="994">
                        <c:v>23.781294999993406</c:v>
                      </c:pt>
                      <c:pt idx="995">
                        <c:v>23.796928999945521</c:v>
                      </c:pt>
                      <c:pt idx="996">
                        <c:v>23.8185260000173</c:v>
                      </c:pt>
                      <c:pt idx="997">
                        <c:v>23.837350000045262</c:v>
                      </c:pt>
                      <c:pt idx="998">
                        <c:v>23.859599999967031</c:v>
                      </c:pt>
                      <c:pt idx="999">
                        <c:v>23.873235999955796</c:v>
                      </c:pt>
                      <c:pt idx="1000">
                        <c:v>23.898435999988578</c:v>
                      </c:pt>
                      <c:pt idx="1001">
                        <c:v>23.919511000043713</c:v>
                      </c:pt>
                      <c:pt idx="1002">
                        <c:v>23.939341000048444</c:v>
                      </c:pt>
                      <c:pt idx="1003">
                        <c:v>23.957135000033304</c:v>
                      </c:pt>
                      <c:pt idx="1004">
                        <c:v>23.97776200005319</c:v>
                      </c:pt>
                      <c:pt idx="1005">
                        <c:v>23.99878699996043</c:v>
                      </c:pt>
                      <c:pt idx="1006">
                        <c:v>24.018016000045463</c:v>
                      </c:pt>
                      <c:pt idx="1007">
                        <c:v>24.037609999999404</c:v>
                      </c:pt>
                      <c:pt idx="1008">
                        <c:v>24.053442999953404</c:v>
                      </c:pt>
                      <c:pt idx="1009">
                        <c:v>24.078549999976531</c:v>
                      </c:pt>
                      <c:pt idx="1010">
                        <c:v>24.09851499996148</c:v>
                      </c:pt>
                      <c:pt idx="1011">
                        <c:v>24.119320999947377</c:v>
                      </c:pt>
                      <c:pt idx="1012">
                        <c:v>24.128544999985024</c:v>
                      </c:pt>
                      <c:pt idx="1013">
                        <c:v>24.159022000036202</c:v>
                      </c:pt>
                      <c:pt idx="1014">
                        <c:v>24.18057399999816</c:v>
                      </c:pt>
                      <c:pt idx="1015">
                        <c:v>24.201141000026837</c:v>
                      </c:pt>
                      <c:pt idx="1016">
                        <c:v>24.220439000055194</c:v>
                      </c:pt>
                      <c:pt idx="1017">
                        <c:v>24.23891299997922</c:v>
                      </c:pt>
                      <c:pt idx="1018">
                        <c:v>24.254562000045553</c:v>
                      </c:pt>
                      <c:pt idx="1019">
                        <c:v>24.279747999971732</c:v>
                      </c:pt>
                      <c:pt idx="1020">
                        <c:v>24.299044999992475</c:v>
                      </c:pt>
                      <c:pt idx="1021">
                        <c:v>24.320054000010714</c:v>
                      </c:pt>
                      <c:pt idx="1022">
                        <c:v>24.340627999976277</c:v>
                      </c:pt>
                      <c:pt idx="1023">
                        <c:v>24.36161100002937</c:v>
                      </c:pt>
                      <c:pt idx="1024">
                        <c:v>24.38167000003159</c:v>
                      </c:pt>
                      <c:pt idx="1025">
                        <c:v>24.395274000009522</c:v>
                      </c:pt>
                      <c:pt idx="1026">
                        <c:v>24.416249000001699</c:v>
                      </c:pt>
                      <c:pt idx="1027">
                        <c:v>24.436786000034772</c:v>
                      </c:pt>
                      <c:pt idx="1028">
                        <c:v>24.460349999950267</c:v>
                      </c:pt>
                      <c:pt idx="1029">
                        <c:v>24.481169000035152</c:v>
                      </c:pt>
                      <c:pt idx="1030">
                        <c:v>24.498374999966472</c:v>
                      </c:pt>
                      <c:pt idx="1031">
                        <c:v>24.515399000025354</c:v>
                      </c:pt>
                      <c:pt idx="1032">
                        <c:v>24.536852000048384</c:v>
                      </c:pt>
                      <c:pt idx="1033">
                        <c:v>24.559096000040881</c:v>
                      </c:pt>
                      <c:pt idx="1034">
                        <c:v>24.580848000012338</c:v>
                      </c:pt>
                      <c:pt idx="1035">
                        <c:v>24.59741699998267</c:v>
                      </c:pt>
                      <c:pt idx="1036">
                        <c:v>24.61650899995584</c:v>
                      </c:pt>
                      <c:pt idx="1037">
                        <c:v>24.640440999995917</c:v>
                      </c:pt>
                      <c:pt idx="1038">
                        <c:v>24.657232000026852</c:v>
                      </c:pt>
                      <c:pt idx="1039">
                        <c:v>24.678910000016913</c:v>
                      </c:pt>
                      <c:pt idx="1040">
                        <c:v>24.699159999960102</c:v>
                      </c:pt>
                      <c:pt idx="1041">
                        <c:v>24.719838000019081</c:v>
                      </c:pt>
                      <c:pt idx="1042">
                        <c:v>24.731899000005797</c:v>
                      </c:pt>
                      <c:pt idx="1043">
                        <c:v>24.757472999976017</c:v>
                      </c:pt>
                      <c:pt idx="1044">
                        <c:v>24.773432999965735</c:v>
                      </c:pt>
                      <c:pt idx="1045">
                        <c:v>24.792139000026509</c:v>
                      </c:pt>
                      <c:pt idx="1046">
                        <c:v>24.820835000020452</c:v>
                      </c:pt>
                      <c:pt idx="1047">
                        <c:v>24.838818000047468</c:v>
                      </c:pt>
                      <c:pt idx="1048">
                        <c:v>24.858812000020407</c:v>
                      </c:pt>
                      <c:pt idx="1049">
                        <c:v>24.877723000012338</c:v>
                      </c:pt>
                      <c:pt idx="1050">
                        <c:v>24.897395999985747</c:v>
                      </c:pt>
                      <c:pt idx="1051">
                        <c:v>24.917826000018977</c:v>
                      </c:pt>
                      <c:pt idx="1052">
                        <c:v>24.937768999952823</c:v>
                      </c:pt>
                      <c:pt idx="1053">
                        <c:v>24.958321999991313</c:v>
                      </c:pt>
                      <c:pt idx="1054">
                        <c:v>24.980337999993935</c:v>
                      </c:pt>
                      <c:pt idx="1055">
                        <c:v>24.998389999964274</c:v>
                      </c:pt>
                      <c:pt idx="1056">
                        <c:v>25.019504999974743</c:v>
                      </c:pt>
                      <c:pt idx="1057">
                        <c:v>25.03827200003434</c:v>
                      </c:pt>
                      <c:pt idx="1058">
                        <c:v>25.059668999980204</c:v>
                      </c:pt>
                      <c:pt idx="1059">
                        <c:v>25.064132999978028</c:v>
                      </c:pt>
                      <c:pt idx="1060">
                        <c:v>25.102131000021473</c:v>
                      </c:pt>
                      <c:pt idx="1061">
                        <c:v>25.116849999991246</c:v>
                      </c:pt>
                      <c:pt idx="1062">
                        <c:v>25.138741999980994</c:v>
                      </c:pt>
                      <c:pt idx="1063">
                        <c:v>25.159908000030555</c:v>
                      </c:pt>
                      <c:pt idx="1064">
                        <c:v>25.179670999990776</c:v>
                      </c:pt>
                      <c:pt idx="1065">
                        <c:v>25.199343999964185</c:v>
                      </c:pt>
                      <c:pt idx="1066">
                        <c:v>25.214797000051476</c:v>
                      </c:pt>
                      <c:pt idx="1067">
                        <c:v>25.235064000007696</c:v>
                      </c:pt>
                      <c:pt idx="1068">
                        <c:v>25.26001600001473</c:v>
                      </c:pt>
                      <c:pt idx="1069">
                        <c:v>25.278132000006735</c:v>
                      </c:pt>
                      <c:pt idx="1070">
                        <c:v>25.300953999976628</c:v>
                      </c:pt>
                      <c:pt idx="1071">
                        <c:v>25.317077000043355</c:v>
                      </c:pt>
                      <c:pt idx="1072">
                        <c:v>25.335580999962986</c:v>
                      </c:pt>
                      <c:pt idx="1073">
                        <c:v>25.35561400000006</c:v>
                      </c:pt>
                      <c:pt idx="1074">
                        <c:v>25.380937000038102</c:v>
                      </c:pt>
                      <c:pt idx="1075">
                        <c:v>25.400464999955148</c:v>
                      </c:pt>
                      <c:pt idx="1076">
                        <c:v>25.418337999959476</c:v>
                      </c:pt>
                      <c:pt idx="1077">
                        <c:v>25.436929999967106</c:v>
                      </c:pt>
                      <c:pt idx="1078">
                        <c:v>25.460253000026569</c:v>
                      </c:pt>
                      <c:pt idx="1079">
                        <c:v>25.47241699998267</c:v>
                      </c:pt>
                      <c:pt idx="1080">
                        <c:v>25.496810000040568</c:v>
                      </c:pt>
                      <c:pt idx="1081">
                        <c:v>25.517419000039808</c:v>
                      </c:pt>
                      <c:pt idx="1082">
                        <c:v>25.538349000038579</c:v>
                      </c:pt>
                      <c:pt idx="1083">
                        <c:v>25.556418000021949</c:v>
                      </c:pt>
                      <c:pt idx="1084">
                        <c:v>25.577581000048667</c:v>
                      </c:pt>
                      <c:pt idx="1085">
                        <c:v>25.596664999960922</c:v>
                      </c:pt>
                      <c:pt idx="1086">
                        <c:v>25.620589999947697</c:v>
                      </c:pt>
                      <c:pt idx="1087">
                        <c:v>25.637141000013798</c:v>
                      </c:pt>
                      <c:pt idx="1088">
                        <c:v>25.658338999957778</c:v>
                      </c:pt>
                      <c:pt idx="1089">
                        <c:v>25.677109000040218</c:v>
                      </c:pt>
                      <c:pt idx="1090">
                        <c:v>25.697991000022739</c:v>
                      </c:pt>
                      <c:pt idx="1091">
                        <c:v>25.712443000054918</c:v>
                      </c:pt>
                      <c:pt idx="1092">
                        <c:v>25.738242999999784</c:v>
                      </c:pt>
                      <c:pt idx="1093">
                        <c:v>25.758073000004515</c:v>
                      </c:pt>
                      <c:pt idx="1094">
                        <c:v>25.779014999978244</c:v>
                      </c:pt>
                      <c:pt idx="1095">
                        <c:v>25.797659000032581</c:v>
                      </c:pt>
                      <c:pt idx="1096">
                        <c:v>25.817883000010625</c:v>
                      </c:pt>
                      <c:pt idx="1097">
                        <c:v>25.841036000056192</c:v>
                      </c:pt>
                      <c:pt idx="1098">
                        <c:v>25.858271999983117</c:v>
                      </c:pt>
                      <c:pt idx="1099">
                        <c:v>25.878683999995701</c:v>
                      </c:pt>
                      <c:pt idx="1100">
                        <c:v>25.900817999965511</c:v>
                      </c:pt>
                      <c:pt idx="1101">
                        <c:v>25.919871999998577</c:v>
                      </c:pt>
                      <c:pt idx="1102">
                        <c:v>25.940854000044055</c:v>
                      </c:pt>
                      <c:pt idx="1103">
                        <c:v>25.960637000040151</c:v>
                      </c:pt>
                      <c:pt idx="1104">
                        <c:v>25.98093499999959</c:v>
                      </c:pt>
                      <c:pt idx="1105">
                        <c:v>25.998953000060283</c:v>
                      </c:pt>
                      <c:pt idx="1106">
                        <c:v>26.019773000036366</c:v>
                      </c:pt>
                      <c:pt idx="1107">
                        <c:v>26.029207000043243</c:v>
                      </c:pt>
                      <c:pt idx="1108">
                        <c:v>26.060453000012785</c:v>
                      </c:pt>
                      <c:pt idx="1109">
                        <c:v>26.080721999984235</c:v>
                      </c:pt>
                      <c:pt idx="1110">
                        <c:v>26.100028999964707</c:v>
                      </c:pt>
                      <c:pt idx="1111">
                        <c:v>26.120580999995582</c:v>
                      </c:pt>
                      <c:pt idx="1112">
                        <c:v>26.134785000002012</c:v>
                      </c:pt>
                      <c:pt idx="1113">
                        <c:v>26.157389000058174</c:v>
                      </c:pt>
                      <c:pt idx="1114">
                        <c:v>26.175535000045784</c:v>
                      </c:pt>
                      <c:pt idx="1115">
                        <c:v>26.19684300001245</c:v>
                      </c:pt>
                      <c:pt idx="1116">
                        <c:v>26.220937000005506</c:v>
                      </c:pt>
                      <c:pt idx="1117">
                        <c:v>26.240861000027508</c:v>
                      </c:pt>
                      <c:pt idx="1118">
                        <c:v>26.257728000055067</c:v>
                      </c:pt>
                      <c:pt idx="1119">
                        <c:v>0</c:v>
                      </c:pt>
                      <c:pt idx="112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Calculation!$AN$2:$AN$1122</c15:sqref>
                        </c15:formulaRef>
                      </c:ext>
                    </c:extLst>
                    <c:numCache>
                      <c:formatCode>General</c:formatCode>
                      <c:ptCount val="1121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0.626</c:v>
                      </c:pt>
                      <c:pt idx="613">
                        <c:v>0.626</c:v>
                      </c:pt>
                      <c:pt idx="614">
                        <c:v>0.626</c:v>
                      </c:pt>
                      <c:pt idx="615">
                        <c:v>0.626</c:v>
                      </c:pt>
                      <c:pt idx="616">
                        <c:v>0.626</c:v>
                      </c:pt>
                      <c:pt idx="617">
                        <c:v>0.626</c:v>
                      </c:pt>
                      <c:pt idx="618">
                        <c:v>0.626</c:v>
                      </c:pt>
                      <c:pt idx="619">
                        <c:v>0.626</c:v>
                      </c:pt>
                      <c:pt idx="620">
                        <c:v>0.626</c:v>
                      </c:pt>
                      <c:pt idx="621">
                        <c:v>0.626</c:v>
                      </c:pt>
                      <c:pt idx="622">
                        <c:v>0.626</c:v>
                      </c:pt>
                      <c:pt idx="623">
                        <c:v>0.626</c:v>
                      </c:pt>
                      <c:pt idx="624">
                        <c:v>0.626</c:v>
                      </c:pt>
                      <c:pt idx="625">
                        <c:v>0.626</c:v>
                      </c:pt>
                      <c:pt idx="626">
                        <c:v>0.626</c:v>
                      </c:pt>
                      <c:pt idx="627">
                        <c:v>0.626</c:v>
                      </c:pt>
                      <c:pt idx="628">
                        <c:v>0.626</c:v>
                      </c:pt>
                      <c:pt idx="629">
                        <c:v>0.626</c:v>
                      </c:pt>
                      <c:pt idx="630">
                        <c:v>0.626</c:v>
                      </c:pt>
                      <c:pt idx="631">
                        <c:v>0.626</c:v>
                      </c:pt>
                      <c:pt idx="632">
                        <c:v>0.626</c:v>
                      </c:pt>
                      <c:pt idx="633">
                        <c:v>0.626</c:v>
                      </c:pt>
                      <c:pt idx="634">
                        <c:v>0.626</c:v>
                      </c:pt>
                      <c:pt idx="635">
                        <c:v>0.626</c:v>
                      </c:pt>
                      <c:pt idx="636">
                        <c:v>0.626</c:v>
                      </c:pt>
                      <c:pt idx="637">
                        <c:v>0.626</c:v>
                      </c:pt>
                      <c:pt idx="638">
                        <c:v>0.626</c:v>
                      </c:pt>
                      <c:pt idx="639">
                        <c:v>0.626</c:v>
                      </c:pt>
                      <c:pt idx="640">
                        <c:v>0.626</c:v>
                      </c:pt>
                      <c:pt idx="641">
                        <c:v>0.626</c:v>
                      </c:pt>
                      <c:pt idx="642">
                        <c:v>0.626</c:v>
                      </c:pt>
                      <c:pt idx="643">
                        <c:v>0.626</c:v>
                      </c:pt>
                      <c:pt idx="644">
                        <c:v>0.626</c:v>
                      </c:pt>
                      <c:pt idx="645">
                        <c:v>0.626</c:v>
                      </c:pt>
                      <c:pt idx="646">
                        <c:v>0.626</c:v>
                      </c:pt>
                      <c:pt idx="647">
                        <c:v>0.626</c:v>
                      </c:pt>
                      <c:pt idx="648">
                        <c:v>0.626</c:v>
                      </c:pt>
                      <c:pt idx="649">
                        <c:v>0.626</c:v>
                      </c:pt>
                      <c:pt idx="650">
                        <c:v>0.626</c:v>
                      </c:pt>
                      <c:pt idx="651">
                        <c:v>0.626</c:v>
                      </c:pt>
                      <c:pt idx="652">
                        <c:v>0.626</c:v>
                      </c:pt>
                      <c:pt idx="653">
                        <c:v>0.626</c:v>
                      </c:pt>
                      <c:pt idx="654">
                        <c:v>0.626</c:v>
                      </c:pt>
                      <c:pt idx="655">
                        <c:v>0.626</c:v>
                      </c:pt>
                      <c:pt idx="656">
                        <c:v>0.626</c:v>
                      </c:pt>
                      <c:pt idx="657">
                        <c:v>0.626</c:v>
                      </c:pt>
                      <c:pt idx="658">
                        <c:v>0.626</c:v>
                      </c:pt>
                      <c:pt idx="659">
                        <c:v>0.626</c:v>
                      </c:pt>
                      <c:pt idx="660">
                        <c:v>0.626</c:v>
                      </c:pt>
                      <c:pt idx="661">
                        <c:v>0.626</c:v>
                      </c:pt>
                      <c:pt idx="662">
                        <c:v>0.626</c:v>
                      </c:pt>
                      <c:pt idx="663">
                        <c:v>0.626</c:v>
                      </c:pt>
                      <c:pt idx="664">
                        <c:v>0.626</c:v>
                      </c:pt>
                      <c:pt idx="665">
                        <c:v>0.626</c:v>
                      </c:pt>
                      <c:pt idx="666">
                        <c:v>0.626</c:v>
                      </c:pt>
                      <c:pt idx="667">
                        <c:v>0.626</c:v>
                      </c:pt>
                      <c:pt idx="668">
                        <c:v>0.626</c:v>
                      </c:pt>
                      <c:pt idx="669">
                        <c:v>0.626</c:v>
                      </c:pt>
                      <c:pt idx="670">
                        <c:v>0.626</c:v>
                      </c:pt>
                      <c:pt idx="671">
                        <c:v>0.626</c:v>
                      </c:pt>
                      <c:pt idx="672">
                        <c:v>0.626</c:v>
                      </c:pt>
                      <c:pt idx="673">
                        <c:v>0.626</c:v>
                      </c:pt>
                      <c:pt idx="674">
                        <c:v>0.626</c:v>
                      </c:pt>
                      <c:pt idx="675">
                        <c:v>0.626</c:v>
                      </c:pt>
                      <c:pt idx="676">
                        <c:v>0.626</c:v>
                      </c:pt>
                      <c:pt idx="677">
                        <c:v>0.626</c:v>
                      </c:pt>
                      <c:pt idx="678">
                        <c:v>0.626</c:v>
                      </c:pt>
                      <c:pt idx="679">
                        <c:v>0.626</c:v>
                      </c:pt>
                      <c:pt idx="680">
                        <c:v>0.626</c:v>
                      </c:pt>
                      <c:pt idx="681">
                        <c:v>0.626</c:v>
                      </c:pt>
                      <c:pt idx="682">
                        <c:v>0.626</c:v>
                      </c:pt>
                      <c:pt idx="683">
                        <c:v>0.626</c:v>
                      </c:pt>
                      <c:pt idx="684">
                        <c:v>0.626</c:v>
                      </c:pt>
                      <c:pt idx="685">
                        <c:v>0.626</c:v>
                      </c:pt>
                      <c:pt idx="686">
                        <c:v>0.626</c:v>
                      </c:pt>
                      <c:pt idx="687">
                        <c:v>0.626</c:v>
                      </c:pt>
                      <c:pt idx="688">
                        <c:v>0.626</c:v>
                      </c:pt>
                      <c:pt idx="689">
                        <c:v>0.626</c:v>
                      </c:pt>
                      <c:pt idx="690">
                        <c:v>0.626</c:v>
                      </c:pt>
                      <c:pt idx="691">
                        <c:v>0.626</c:v>
                      </c:pt>
                      <c:pt idx="692">
                        <c:v>0.626</c:v>
                      </c:pt>
                      <c:pt idx="693">
                        <c:v>0.626</c:v>
                      </c:pt>
                      <c:pt idx="694">
                        <c:v>0.626</c:v>
                      </c:pt>
                      <c:pt idx="695">
                        <c:v>0.626</c:v>
                      </c:pt>
                      <c:pt idx="696">
                        <c:v>0.626</c:v>
                      </c:pt>
                      <c:pt idx="697">
                        <c:v>0.626</c:v>
                      </c:pt>
                      <c:pt idx="698">
                        <c:v>0.626</c:v>
                      </c:pt>
                      <c:pt idx="699">
                        <c:v>0.626</c:v>
                      </c:pt>
                      <c:pt idx="700">
                        <c:v>0.626</c:v>
                      </c:pt>
                      <c:pt idx="701">
                        <c:v>0.626</c:v>
                      </c:pt>
                      <c:pt idx="702">
                        <c:v>0.626</c:v>
                      </c:pt>
                      <c:pt idx="703">
                        <c:v>0.626</c:v>
                      </c:pt>
                      <c:pt idx="704">
                        <c:v>0.626</c:v>
                      </c:pt>
                      <c:pt idx="705">
                        <c:v>0.626</c:v>
                      </c:pt>
                      <c:pt idx="706">
                        <c:v>0.626</c:v>
                      </c:pt>
                      <c:pt idx="707">
                        <c:v>0.626</c:v>
                      </c:pt>
                      <c:pt idx="708">
                        <c:v>0.626</c:v>
                      </c:pt>
                      <c:pt idx="709">
                        <c:v>0.626</c:v>
                      </c:pt>
                      <c:pt idx="710">
                        <c:v>0.626</c:v>
                      </c:pt>
                      <c:pt idx="711">
                        <c:v>0.626</c:v>
                      </c:pt>
                      <c:pt idx="712">
                        <c:v>0.626</c:v>
                      </c:pt>
                      <c:pt idx="713">
                        <c:v>0.626</c:v>
                      </c:pt>
                      <c:pt idx="714">
                        <c:v>0.626</c:v>
                      </c:pt>
                      <c:pt idx="715">
                        <c:v>0.626</c:v>
                      </c:pt>
                      <c:pt idx="716">
                        <c:v>0.626</c:v>
                      </c:pt>
                      <c:pt idx="717">
                        <c:v>0.626</c:v>
                      </c:pt>
                      <c:pt idx="718">
                        <c:v>0.626</c:v>
                      </c:pt>
                      <c:pt idx="719">
                        <c:v>0.626</c:v>
                      </c:pt>
                      <c:pt idx="720">
                        <c:v>0.626</c:v>
                      </c:pt>
                      <c:pt idx="721">
                        <c:v>0.626</c:v>
                      </c:pt>
                      <c:pt idx="722">
                        <c:v>0.626</c:v>
                      </c:pt>
                      <c:pt idx="723">
                        <c:v>0.626</c:v>
                      </c:pt>
                      <c:pt idx="724">
                        <c:v>0.626</c:v>
                      </c:pt>
                      <c:pt idx="725">
                        <c:v>0.626</c:v>
                      </c:pt>
                      <c:pt idx="726">
                        <c:v>0.626</c:v>
                      </c:pt>
                      <c:pt idx="727">
                        <c:v>0.626</c:v>
                      </c:pt>
                      <c:pt idx="728">
                        <c:v>0.626</c:v>
                      </c:pt>
                      <c:pt idx="729">
                        <c:v>0.626</c:v>
                      </c:pt>
                      <c:pt idx="730">
                        <c:v>0.626</c:v>
                      </c:pt>
                      <c:pt idx="731">
                        <c:v>0.626</c:v>
                      </c:pt>
                      <c:pt idx="732">
                        <c:v>0.626</c:v>
                      </c:pt>
                      <c:pt idx="733">
                        <c:v>0.626</c:v>
                      </c:pt>
                      <c:pt idx="734">
                        <c:v>0.626</c:v>
                      </c:pt>
                      <c:pt idx="735">
                        <c:v>0.626</c:v>
                      </c:pt>
                      <c:pt idx="736">
                        <c:v>0.626</c:v>
                      </c:pt>
                      <c:pt idx="737">
                        <c:v>0.626</c:v>
                      </c:pt>
                      <c:pt idx="738">
                        <c:v>0.626</c:v>
                      </c:pt>
                      <c:pt idx="739">
                        <c:v>0.626</c:v>
                      </c:pt>
                      <c:pt idx="740">
                        <c:v>0.626</c:v>
                      </c:pt>
                      <c:pt idx="741">
                        <c:v>0.626</c:v>
                      </c:pt>
                      <c:pt idx="742">
                        <c:v>0.626</c:v>
                      </c:pt>
                      <c:pt idx="743">
                        <c:v>0.626</c:v>
                      </c:pt>
                      <c:pt idx="744">
                        <c:v>0.626</c:v>
                      </c:pt>
                      <c:pt idx="745">
                        <c:v>0.626</c:v>
                      </c:pt>
                      <c:pt idx="746">
                        <c:v>0.626</c:v>
                      </c:pt>
                      <c:pt idx="747">
                        <c:v>0.626</c:v>
                      </c:pt>
                      <c:pt idx="748">
                        <c:v>0.626</c:v>
                      </c:pt>
                      <c:pt idx="749">
                        <c:v>0.626</c:v>
                      </c:pt>
                      <c:pt idx="750">
                        <c:v>0.626</c:v>
                      </c:pt>
                      <c:pt idx="751">
                        <c:v>0.626</c:v>
                      </c:pt>
                      <c:pt idx="752">
                        <c:v>0.626</c:v>
                      </c:pt>
                      <c:pt idx="753">
                        <c:v>0.626</c:v>
                      </c:pt>
                      <c:pt idx="754">
                        <c:v>0.626</c:v>
                      </c:pt>
                      <c:pt idx="755">
                        <c:v>0.626</c:v>
                      </c:pt>
                      <c:pt idx="756">
                        <c:v>0.626</c:v>
                      </c:pt>
                      <c:pt idx="757">
                        <c:v>0.626</c:v>
                      </c:pt>
                      <c:pt idx="758">
                        <c:v>0.626</c:v>
                      </c:pt>
                      <c:pt idx="759">
                        <c:v>0.626</c:v>
                      </c:pt>
                      <c:pt idx="760">
                        <c:v>0.626</c:v>
                      </c:pt>
                      <c:pt idx="761">
                        <c:v>0.626</c:v>
                      </c:pt>
                      <c:pt idx="762">
                        <c:v>0.626</c:v>
                      </c:pt>
                      <c:pt idx="763">
                        <c:v>0.626</c:v>
                      </c:pt>
                      <c:pt idx="764">
                        <c:v>0.626</c:v>
                      </c:pt>
                      <c:pt idx="765">
                        <c:v>0.626</c:v>
                      </c:pt>
                      <c:pt idx="766">
                        <c:v>0.626</c:v>
                      </c:pt>
                      <c:pt idx="767">
                        <c:v>0.626</c:v>
                      </c:pt>
                      <c:pt idx="768">
                        <c:v>0.626</c:v>
                      </c:pt>
                      <c:pt idx="769">
                        <c:v>0.626</c:v>
                      </c:pt>
                      <c:pt idx="770">
                        <c:v>0.626</c:v>
                      </c:pt>
                      <c:pt idx="771">
                        <c:v>0.626</c:v>
                      </c:pt>
                      <c:pt idx="772">
                        <c:v>0.626</c:v>
                      </c:pt>
                      <c:pt idx="773">
                        <c:v>0.626</c:v>
                      </c:pt>
                      <c:pt idx="774">
                        <c:v>0.626</c:v>
                      </c:pt>
                      <c:pt idx="775">
                        <c:v>0.626</c:v>
                      </c:pt>
                      <c:pt idx="776">
                        <c:v>0.626</c:v>
                      </c:pt>
                      <c:pt idx="777">
                        <c:v>0.626</c:v>
                      </c:pt>
                      <c:pt idx="778">
                        <c:v>0.626</c:v>
                      </c:pt>
                      <c:pt idx="779">
                        <c:v>0.626</c:v>
                      </c:pt>
                      <c:pt idx="780">
                        <c:v>0.626</c:v>
                      </c:pt>
                      <c:pt idx="781">
                        <c:v>0.626</c:v>
                      </c:pt>
                      <c:pt idx="782">
                        <c:v>0.626</c:v>
                      </c:pt>
                      <c:pt idx="783">
                        <c:v>0.626</c:v>
                      </c:pt>
                      <c:pt idx="784">
                        <c:v>0.626</c:v>
                      </c:pt>
                      <c:pt idx="785">
                        <c:v>0.626</c:v>
                      </c:pt>
                      <c:pt idx="786">
                        <c:v>0.626</c:v>
                      </c:pt>
                      <c:pt idx="787">
                        <c:v>0.626</c:v>
                      </c:pt>
                      <c:pt idx="788">
                        <c:v>0.626</c:v>
                      </c:pt>
                      <c:pt idx="789">
                        <c:v>0.626</c:v>
                      </c:pt>
                      <c:pt idx="790">
                        <c:v>0.626</c:v>
                      </c:pt>
                      <c:pt idx="791">
                        <c:v>0.626</c:v>
                      </c:pt>
                      <c:pt idx="792">
                        <c:v>0.626</c:v>
                      </c:pt>
                      <c:pt idx="793">
                        <c:v>0.626</c:v>
                      </c:pt>
                      <c:pt idx="794">
                        <c:v>0.626</c:v>
                      </c:pt>
                      <c:pt idx="795">
                        <c:v>0.626</c:v>
                      </c:pt>
                      <c:pt idx="796">
                        <c:v>0.626</c:v>
                      </c:pt>
                      <c:pt idx="797">
                        <c:v>0.626</c:v>
                      </c:pt>
                      <c:pt idx="798">
                        <c:v>0.626</c:v>
                      </c:pt>
                      <c:pt idx="799">
                        <c:v>0.626</c:v>
                      </c:pt>
                      <c:pt idx="800">
                        <c:v>0.626</c:v>
                      </c:pt>
                      <c:pt idx="801">
                        <c:v>0.626</c:v>
                      </c:pt>
                      <c:pt idx="802">
                        <c:v>0.626</c:v>
                      </c:pt>
                      <c:pt idx="803">
                        <c:v>0.626</c:v>
                      </c:pt>
                      <c:pt idx="804">
                        <c:v>0.626</c:v>
                      </c:pt>
                      <c:pt idx="805">
                        <c:v>0.626</c:v>
                      </c:pt>
                      <c:pt idx="806">
                        <c:v>0.626</c:v>
                      </c:pt>
                      <c:pt idx="807">
                        <c:v>0.626</c:v>
                      </c:pt>
                      <c:pt idx="808">
                        <c:v>0.626</c:v>
                      </c:pt>
                      <c:pt idx="809">
                        <c:v>0.626</c:v>
                      </c:pt>
                      <c:pt idx="810">
                        <c:v>0.626</c:v>
                      </c:pt>
                      <c:pt idx="811">
                        <c:v>0.626</c:v>
                      </c:pt>
                      <c:pt idx="812">
                        <c:v>0.626</c:v>
                      </c:pt>
                      <c:pt idx="813">
                        <c:v>0.626</c:v>
                      </c:pt>
                      <c:pt idx="814">
                        <c:v>0.626</c:v>
                      </c:pt>
                      <c:pt idx="815">
                        <c:v>0.626</c:v>
                      </c:pt>
                      <c:pt idx="816">
                        <c:v>0.626</c:v>
                      </c:pt>
                      <c:pt idx="817">
                        <c:v>0.626</c:v>
                      </c:pt>
                      <c:pt idx="818">
                        <c:v>0.626</c:v>
                      </c:pt>
                      <c:pt idx="819">
                        <c:v>0.626</c:v>
                      </c:pt>
                      <c:pt idx="820">
                        <c:v>0.626</c:v>
                      </c:pt>
                      <c:pt idx="821">
                        <c:v>0.626</c:v>
                      </c:pt>
                      <c:pt idx="822">
                        <c:v>0.626</c:v>
                      </c:pt>
                      <c:pt idx="823">
                        <c:v>0.626</c:v>
                      </c:pt>
                      <c:pt idx="824">
                        <c:v>0.626</c:v>
                      </c:pt>
                      <c:pt idx="825">
                        <c:v>0.626</c:v>
                      </c:pt>
                      <c:pt idx="826">
                        <c:v>0.626</c:v>
                      </c:pt>
                      <c:pt idx="827">
                        <c:v>0.626</c:v>
                      </c:pt>
                      <c:pt idx="828">
                        <c:v>0.626</c:v>
                      </c:pt>
                      <c:pt idx="829">
                        <c:v>0.626</c:v>
                      </c:pt>
                      <c:pt idx="830">
                        <c:v>0.626</c:v>
                      </c:pt>
                      <c:pt idx="831">
                        <c:v>0.626</c:v>
                      </c:pt>
                      <c:pt idx="832">
                        <c:v>0.626</c:v>
                      </c:pt>
                      <c:pt idx="833">
                        <c:v>0.626</c:v>
                      </c:pt>
                      <c:pt idx="834">
                        <c:v>0.626</c:v>
                      </c:pt>
                      <c:pt idx="835">
                        <c:v>0.626</c:v>
                      </c:pt>
                      <c:pt idx="836">
                        <c:v>0.626</c:v>
                      </c:pt>
                      <c:pt idx="837">
                        <c:v>0.626</c:v>
                      </c:pt>
                      <c:pt idx="838">
                        <c:v>0.626</c:v>
                      </c:pt>
                      <c:pt idx="839">
                        <c:v>0.626</c:v>
                      </c:pt>
                      <c:pt idx="840">
                        <c:v>0.626</c:v>
                      </c:pt>
                      <c:pt idx="841">
                        <c:v>0.626</c:v>
                      </c:pt>
                      <c:pt idx="842">
                        <c:v>0.626</c:v>
                      </c:pt>
                      <c:pt idx="843">
                        <c:v>0.626</c:v>
                      </c:pt>
                      <c:pt idx="844">
                        <c:v>0.626</c:v>
                      </c:pt>
                      <c:pt idx="845">
                        <c:v>0.626</c:v>
                      </c:pt>
                      <c:pt idx="846">
                        <c:v>0.626</c:v>
                      </c:pt>
                      <c:pt idx="847">
                        <c:v>0.626</c:v>
                      </c:pt>
                      <c:pt idx="848">
                        <c:v>0.626</c:v>
                      </c:pt>
                      <c:pt idx="849">
                        <c:v>0.626</c:v>
                      </c:pt>
                      <c:pt idx="850">
                        <c:v>0.626</c:v>
                      </c:pt>
                      <c:pt idx="851">
                        <c:v>0.626</c:v>
                      </c:pt>
                      <c:pt idx="852">
                        <c:v>0.626</c:v>
                      </c:pt>
                      <c:pt idx="853">
                        <c:v>0.626</c:v>
                      </c:pt>
                      <c:pt idx="854">
                        <c:v>0.626</c:v>
                      </c:pt>
                      <c:pt idx="855">
                        <c:v>0.626</c:v>
                      </c:pt>
                      <c:pt idx="856">
                        <c:v>0.626</c:v>
                      </c:pt>
                      <c:pt idx="857">
                        <c:v>0.626</c:v>
                      </c:pt>
                      <c:pt idx="858">
                        <c:v>0.626</c:v>
                      </c:pt>
                      <c:pt idx="859">
                        <c:v>0.626</c:v>
                      </c:pt>
                      <c:pt idx="860">
                        <c:v>0.626</c:v>
                      </c:pt>
                      <c:pt idx="861">
                        <c:v>0.626</c:v>
                      </c:pt>
                      <c:pt idx="862">
                        <c:v>0.626</c:v>
                      </c:pt>
                      <c:pt idx="863">
                        <c:v>0.626</c:v>
                      </c:pt>
                      <c:pt idx="864">
                        <c:v>0.626</c:v>
                      </c:pt>
                      <c:pt idx="865">
                        <c:v>0.626</c:v>
                      </c:pt>
                      <c:pt idx="866">
                        <c:v>0.626</c:v>
                      </c:pt>
                      <c:pt idx="867">
                        <c:v>0.626</c:v>
                      </c:pt>
                      <c:pt idx="868">
                        <c:v>0.626</c:v>
                      </c:pt>
                      <c:pt idx="869">
                        <c:v>0.626</c:v>
                      </c:pt>
                      <c:pt idx="870">
                        <c:v>0.626</c:v>
                      </c:pt>
                      <c:pt idx="871">
                        <c:v>0.626</c:v>
                      </c:pt>
                      <c:pt idx="872">
                        <c:v>0.626</c:v>
                      </c:pt>
                      <c:pt idx="873">
                        <c:v>0.626</c:v>
                      </c:pt>
                      <c:pt idx="874">
                        <c:v>0.626</c:v>
                      </c:pt>
                      <c:pt idx="875">
                        <c:v>0.626</c:v>
                      </c:pt>
                      <c:pt idx="876">
                        <c:v>0.626</c:v>
                      </c:pt>
                      <c:pt idx="877">
                        <c:v>0.626</c:v>
                      </c:pt>
                      <c:pt idx="878">
                        <c:v>0.626</c:v>
                      </c:pt>
                      <c:pt idx="879">
                        <c:v>0.626</c:v>
                      </c:pt>
                      <c:pt idx="880">
                        <c:v>0.626</c:v>
                      </c:pt>
                      <c:pt idx="881">
                        <c:v>0.626</c:v>
                      </c:pt>
                      <c:pt idx="882">
                        <c:v>0.626</c:v>
                      </c:pt>
                      <c:pt idx="883">
                        <c:v>0.626</c:v>
                      </c:pt>
                      <c:pt idx="884">
                        <c:v>0.626</c:v>
                      </c:pt>
                      <c:pt idx="885">
                        <c:v>0.626</c:v>
                      </c:pt>
                      <c:pt idx="886">
                        <c:v>0.626</c:v>
                      </c:pt>
                      <c:pt idx="887">
                        <c:v>0.626</c:v>
                      </c:pt>
                      <c:pt idx="888">
                        <c:v>0.626</c:v>
                      </c:pt>
                      <c:pt idx="889">
                        <c:v>0.626</c:v>
                      </c:pt>
                      <c:pt idx="890">
                        <c:v>0.626</c:v>
                      </c:pt>
                      <c:pt idx="891">
                        <c:v>0.626</c:v>
                      </c:pt>
                      <c:pt idx="892">
                        <c:v>0.626</c:v>
                      </c:pt>
                      <c:pt idx="893">
                        <c:v>0.626</c:v>
                      </c:pt>
                      <c:pt idx="894">
                        <c:v>0.626</c:v>
                      </c:pt>
                      <c:pt idx="895">
                        <c:v>0.626</c:v>
                      </c:pt>
                      <c:pt idx="896">
                        <c:v>0.626</c:v>
                      </c:pt>
                      <c:pt idx="897">
                        <c:v>0.626</c:v>
                      </c:pt>
                      <c:pt idx="898">
                        <c:v>0.626</c:v>
                      </c:pt>
                      <c:pt idx="899">
                        <c:v>0.626</c:v>
                      </c:pt>
                      <c:pt idx="900">
                        <c:v>0.626</c:v>
                      </c:pt>
                      <c:pt idx="901">
                        <c:v>0.626</c:v>
                      </c:pt>
                      <c:pt idx="902">
                        <c:v>0.626</c:v>
                      </c:pt>
                      <c:pt idx="903">
                        <c:v>0.626</c:v>
                      </c:pt>
                      <c:pt idx="904">
                        <c:v>0.626</c:v>
                      </c:pt>
                      <c:pt idx="905">
                        <c:v>0.626</c:v>
                      </c:pt>
                      <c:pt idx="906">
                        <c:v>0.626</c:v>
                      </c:pt>
                      <c:pt idx="907">
                        <c:v>0.626</c:v>
                      </c:pt>
                      <c:pt idx="908">
                        <c:v>0.626</c:v>
                      </c:pt>
                      <c:pt idx="909">
                        <c:v>0.626</c:v>
                      </c:pt>
                      <c:pt idx="910">
                        <c:v>0.626</c:v>
                      </c:pt>
                      <c:pt idx="911">
                        <c:v>0.626</c:v>
                      </c:pt>
                      <c:pt idx="912">
                        <c:v>0.626</c:v>
                      </c:pt>
                      <c:pt idx="913">
                        <c:v>0.626</c:v>
                      </c:pt>
                      <c:pt idx="914">
                        <c:v>0.626</c:v>
                      </c:pt>
                      <c:pt idx="915">
                        <c:v>0.626</c:v>
                      </c:pt>
                      <c:pt idx="916">
                        <c:v>0.626</c:v>
                      </c:pt>
                      <c:pt idx="917">
                        <c:v>0.626</c:v>
                      </c:pt>
                      <c:pt idx="918">
                        <c:v>0.626</c:v>
                      </c:pt>
                      <c:pt idx="919">
                        <c:v>0.626</c:v>
                      </c:pt>
                      <c:pt idx="920">
                        <c:v>0.626</c:v>
                      </c:pt>
                      <c:pt idx="921">
                        <c:v>0.626</c:v>
                      </c:pt>
                      <c:pt idx="922">
                        <c:v>0.626</c:v>
                      </c:pt>
                      <c:pt idx="923">
                        <c:v>0.626</c:v>
                      </c:pt>
                      <c:pt idx="924">
                        <c:v>0.626</c:v>
                      </c:pt>
                      <c:pt idx="925">
                        <c:v>0.626</c:v>
                      </c:pt>
                      <c:pt idx="926">
                        <c:v>0.626</c:v>
                      </c:pt>
                      <c:pt idx="927">
                        <c:v>0.626</c:v>
                      </c:pt>
                      <c:pt idx="928">
                        <c:v>0.626</c:v>
                      </c:pt>
                      <c:pt idx="929">
                        <c:v>0.626</c:v>
                      </c:pt>
                      <c:pt idx="930">
                        <c:v>0.626</c:v>
                      </c:pt>
                      <c:pt idx="931">
                        <c:v>0.626</c:v>
                      </c:pt>
                      <c:pt idx="932">
                        <c:v>0.626</c:v>
                      </c:pt>
                      <c:pt idx="933">
                        <c:v>0.626</c:v>
                      </c:pt>
                      <c:pt idx="934">
                        <c:v>0.626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D59-4E24-B655-8CFE0C808EF7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Calculation!$AO$1</c15:sqref>
                        </c15:formulaRef>
                      </c:ext>
                    </c:extLst>
                    <c:strCache>
                      <c:ptCount val="1"/>
                      <c:pt idx="0">
                        <c:v>I2(I2(O(az))) - Height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3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Calculation!$B$2:$B$1122</c15:sqref>
                        </c15:formulaRef>
                      </c:ext>
                    </c:extLst>
                    <c:numCache>
                      <c:formatCode>General</c:formatCode>
                      <c:ptCount val="1121"/>
                      <c:pt idx="0">
                        <c:v>0</c:v>
                      </c:pt>
                      <c:pt idx="1">
                        <c:v>1.9563999958336353E-2</c:v>
                      </c:pt>
                      <c:pt idx="2">
                        <c:v>3.6159000010229647E-2</c:v>
                      </c:pt>
                      <c:pt idx="3">
                        <c:v>5.6963999988511205E-2</c:v>
                      </c:pt>
                      <c:pt idx="4">
                        <c:v>8.1719000008888543E-2</c:v>
                      </c:pt>
                      <c:pt idx="5">
                        <c:v>9.5315000042319298E-2</c:v>
                      </c:pt>
                      <c:pt idx="6">
                        <c:v>0.11652799998410046</c:v>
                      </c:pt>
                      <c:pt idx="7">
                        <c:v>0.13519900001119822</c:v>
                      </c:pt>
                      <c:pt idx="8">
                        <c:v>0.16087699995841831</c:v>
                      </c:pt>
                      <c:pt idx="9">
                        <c:v>0.18141700001433492</c:v>
                      </c:pt>
                      <c:pt idx="10">
                        <c:v>0.20019400003366172</c:v>
                      </c:pt>
                      <c:pt idx="11">
                        <c:v>0.21545300004072487</c:v>
                      </c:pt>
                      <c:pt idx="12">
                        <c:v>0.23079199995845556</c:v>
                      </c:pt>
                      <c:pt idx="13">
                        <c:v>0.2609230000525713</c:v>
                      </c:pt>
                      <c:pt idx="14">
                        <c:v>0.27603299997281283</c:v>
                      </c:pt>
                      <c:pt idx="15">
                        <c:v>0.3010329999960959</c:v>
                      </c:pt>
                      <c:pt idx="16">
                        <c:v>0.31972799997311085</c:v>
                      </c:pt>
                      <c:pt idx="17">
                        <c:v>0.33597799995914102</c:v>
                      </c:pt>
                      <c:pt idx="18">
                        <c:v>0.35759000002872199</c:v>
                      </c:pt>
                      <c:pt idx="19">
                        <c:v>0.37765299994498491</c:v>
                      </c:pt>
                      <c:pt idx="20">
                        <c:v>0.39710800000466406</c:v>
                      </c:pt>
                      <c:pt idx="21">
                        <c:v>0.41665599995758384</c:v>
                      </c:pt>
                      <c:pt idx="22">
                        <c:v>0.43804300006013364</c:v>
                      </c:pt>
                      <c:pt idx="23">
                        <c:v>0.45675699994899333</c:v>
                      </c:pt>
                      <c:pt idx="24">
                        <c:v>0.47970499994698912</c:v>
                      </c:pt>
                      <c:pt idx="25">
                        <c:v>0.49705999996513128</c:v>
                      </c:pt>
                      <c:pt idx="26">
                        <c:v>0.51856400002725422</c:v>
                      </c:pt>
                      <c:pt idx="27">
                        <c:v>0.54057900002226233</c:v>
                      </c:pt>
                      <c:pt idx="28">
                        <c:v>0.55734399997163564</c:v>
                      </c:pt>
                      <c:pt idx="29">
                        <c:v>0.57929699996020645</c:v>
                      </c:pt>
                      <c:pt idx="30">
                        <c:v>0.59977099997922778</c:v>
                      </c:pt>
                      <c:pt idx="31">
                        <c:v>0.61553199996706098</c:v>
                      </c:pt>
                      <c:pt idx="32">
                        <c:v>0.63737200002651662</c:v>
                      </c:pt>
                      <c:pt idx="33">
                        <c:v>0.65854900004342198</c:v>
                      </c:pt>
                      <c:pt idx="34">
                        <c:v>0.66760799998883158</c:v>
                      </c:pt>
                      <c:pt idx="35">
                        <c:v>0.70031900005415082</c:v>
                      </c:pt>
                      <c:pt idx="36">
                        <c:v>0.71870199998375028</c:v>
                      </c:pt>
                      <c:pt idx="37">
                        <c:v>0.73884600005112588</c:v>
                      </c:pt>
                      <c:pt idx="38">
                        <c:v>0.75902100000530481</c:v>
                      </c:pt>
                      <c:pt idx="39">
                        <c:v>0.77910100005101413</c:v>
                      </c:pt>
                      <c:pt idx="40">
                        <c:v>0.79993099998682737</c:v>
                      </c:pt>
                      <c:pt idx="41">
                        <c:v>0.81429600005503744</c:v>
                      </c:pt>
                      <c:pt idx="42">
                        <c:v>0.83908199996221811</c:v>
                      </c:pt>
                      <c:pt idx="43">
                        <c:v>0.85952599998563528</c:v>
                      </c:pt>
                      <c:pt idx="44">
                        <c:v>0.87445000000298023</c:v>
                      </c:pt>
                      <c:pt idx="45">
                        <c:v>0.89508699998259544</c:v>
                      </c:pt>
                      <c:pt idx="46">
                        <c:v>0.91429800004698336</c:v>
                      </c:pt>
                      <c:pt idx="47">
                        <c:v>0.94034800003282726</c:v>
                      </c:pt>
                      <c:pt idx="48">
                        <c:v>0.95808699994813651</c:v>
                      </c:pt>
                      <c:pt idx="49">
                        <c:v>0.97596299997530878</c:v>
                      </c:pt>
                      <c:pt idx="50">
                        <c:v>1.0003639999777079</c:v>
                      </c:pt>
                      <c:pt idx="51">
                        <c:v>1.0176780000329018</c:v>
                      </c:pt>
                      <c:pt idx="52">
                        <c:v>1.0400709999958053</c:v>
                      </c:pt>
                      <c:pt idx="53">
                        <c:v>1.059497999958694</c:v>
                      </c:pt>
                      <c:pt idx="54">
                        <c:v>1.0803300000261515</c:v>
                      </c:pt>
                      <c:pt idx="55">
                        <c:v>1.0980759999947622</c:v>
                      </c:pt>
                      <c:pt idx="56">
                        <c:v>1.1205570000456646</c:v>
                      </c:pt>
                      <c:pt idx="57">
                        <c:v>1.1408250000094995</c:v>
                      </c:pt>
                      <c:pt idx="58">
                        <c:v>1.1609559999778867</c:v>
                      </c:pt>
                      <c:pt idx="59">
                        <c:v>1.1773840000387281</c:v>
                      </c:pt>
                      <c:pt idx="60">
                        <c:v>1.200942000024952</c:v>
                      </c:pt>
                      <c:pt idx="61">
                        <c:v>1.2181420000270009</c:v>
                      </c:pt>
                      <c:pt idx="62">
                        <c:v>1.2382610000204295</c:v>
                      </c:pt>
                      <c:pt idx="63">
                        <c:v>1.2563780000200495</c:v>
                      </c:pt>
                      <c:pt idx="64">
                        <c:v>1.2730310000479221</c:v>
                      </c:pt>
                      <c:pt idx="65">
                        <c:v>1.3016999999526888</c:v>
                      </c:pt>
                      <c:pt idx="66">
                        <c:v>1.3172239999985322</c:v>
                      </c:pt>
                      <c:pt idx="67">
                        <c:v>1.3370959999738261</c:v>
                      </c:pt>
                      <c:pt idx="68">
                        <c:v>1.3570749999489635</c:v>
                      </c:pt>
                      <c:pt idx="69">
                        <c:v>1.3771339999511838</c:v>
                      </c:pt>
                      <c:pt idx="70">
                        <c:v>1.3982049999758601</c:v>
                      </c:pt>
                      <c:pt idx="71">
                        <c:v>1.4208349999971688</c:v>
                      </c:pt>
                      <c:pt idx="72">
                        <c:v>1.4375699999509379</c:v>
                      </c:pt>
                      <c:pt idx="73">
                        <c:v>1.4597910000011325</c:v>
                      </c:pt>
                      <c:pt idx="74">
                        <c:v>1.4777110000140965</c:v>
                      </c:pt>
                      <c:pt idx="75">
                        <c:v>1.49759299994912</c:v>
                      </c:pt>
                      <c:pt idx="76">
                        <c:v>1.5128290000138804</c:v>
                      </c:pt>
                      <c:pt idx="77">
                        <c:v>1.5384360000025481</c:v>
                      </c:pt>
                      <c:pt idx="78">
                        <c:v>1.5585229999851435</c:v>
                      </c:pt>
                      <c:pt idx="79">
                        <c:v>1.5794140000361949</c:v>
                      </c:pt>
                      <c:pt idx="80">
                        <c:v>1.5950850000372157</c:v>
                      </c:pt>
                      <c:pt idx="81">
                        <c:v>1.6198589999694377</c:v>
                      </c:pt>
                      <c:pt idx="82">
                        <c:v>1.6334839999908581</c:v>
                      </c:pt>
                      <c:pt idx="83">
                        <c:v>1.6539790000533685</c:v>
                      </c:pt>
                      <c:pt idx="84">
                        <c:v>1.6791039999807253</c:v>
                      </c:pt>
                      <c:pt idx="85">
                        <c:v>1.6941850000293925</c:v>
                      </c:pt>
                      <c:pt idx="86">
                        <c:v>1.7199150000233203</c:v>
                      </c:pt>
                      <c:pt idx="87">
                        <c:v>1.7348090000450611</c:v>
                      </c:pt>
                      <c:pt idx="88">
                        <c:v>1.7599459999473765</c:v>
                      </c:pt>
                      <c:pt idx="89">
                        <c:v>1.7692289999686182</c:v>
                      </c:pt>
                      <c:pt idx="90">
                        <c:v>1.8008499999996275</c:v>
                      </c:pt>
                      <c:pt idx="91">
                        <c:v>1.8199289999902248</c:v>
                      </c:pt>
                      <c:pt idx="92">
                        <c:v>1.8306630000006407</c:v>
                      </c:pt>
                      <c:pt idx="93">
                        <c:v>1.8550660000182688</c:v>
                      </c:pt>
                      <c:pt idx="94">
                        <c:v>1.8752830000594258</c:v>
                      </c:pt>
                      <c:pt idx="95">
                        <c:v>1.895213000010699</c:v>
                      </c:pt>
                      <c:pt idx="96">
                        <c:v>1.9197870000498369</c:v>
                      </c:pt>
                      <c:pt idx="97">
                        <c:v>1.9353180000325665</c:v>
                      </c:pt>
                      <c:pt idx="98">
                        <c:v>1.9613520000129938</c:v>
                      </c:pt>
                      <c:pt idx="99">
                        <c:v>1.9765840000472963</c:v>
                      </c:pt>
                      <c:pt idx="100">
                        <c:v>1.9987800000235438</c:v>
                      </c:pt>
                      <c:pt idx="101">
                        <c:v>2.0215359999565408</c:v>
                      </c:pt>
                      <c:pt idx="102">
                        <c:v>2.0409470000304282</c:v>
                      </c:pt>
                      <c:pt idx="103">
                        <c:v>2.0606449999613687</c:v>
                      </c:pt>
                      <c:pt idx="104">
                        <c:v>2.0784840000560507</c:v>
                      </c:pt>
                      <c:pt idx="105">
                        <c:v>2.0982830000575632</c:v>
                      </c:pt>
                      <c:pt idx="106">
                        <c:v>2.1169859999790788</c:v>
                      </c:pt>
                      <c:pt idx="107">
                        <c:v>2.1398549999576062</c:v>
                      </c:pt>
                      <c:pt idx="108">
                        <c:v>2.1563150000292808</c:v>
                      </c:pt>
                      <c:pt idx="109">
                        <c:v>2.1768330000340939</c:v>
                      </c:pt>
                      <c:pt idx="110">
                        <c:v>2.1938620000146329</c:v>
                      </c:pt>
                      <c:pt idx="111">
                        <c:v>2.217049999977462</c:v>
                      </c:pt>
                      <c:pt idx="112">
                        <c:v>2.2374840000411496</c:v>
                      </c:pt>
                      <c:pt idx="113">
                        <c:v>2.2536959999706596</c:v>
                      </c:pt>
                      <c:pt idx="114">
                        <c:v>2.2817140000406653</c:v>
                      </c:pt>
                      <c:pt idx="115">
                        <c:v>2.2981060000602156</c:v>
                      </c:pt>
                      <c:pt idx="116">
                        <c:v>2.3176270000403747</c:v>
                      </c:pt>
                      <c:pt idx="117">
                        <c:v>2.3403809999581426</c:v>
                      </c:pt>
                      <c:pt idx="118">
                        <c:v>2.3574260000605136</c:v>
                      </c:pt>
                      <c:pt idx="119">
                        <c:v>2.3779189999913797</c:v>
                      </c:pt>
                      <c:pt idx="120">
                        <c:v>2.3985589999938384</c:v>
                      </c:pt>
                      <c:pt idx="121">
                        <c:v>2.4186729999491945</c:v>
                      </c:pt>
                      <c:pt idx="122">
                        <c:v>2.4433170000556856</c:v>
                      </c:pt>
                      <c:pt idx="123">
                        <c:v>2.4601069999625906</c:v>
                      </c:pt>
                      <c:pt idx="124">
                        <c:v>2.4782869999762625</c:v>
                      </c:pt>
                      <c:pt idx="125">
                        <c:v>2.499824000056833</c:v>
                      </c:pt>
                      <c:pt idx="126">
                        <c:v>2.5134049999760464</c:v>
                      </c:pt>
                      <c:pt idx="127">
                        <c:v>2.5388850000454113</c:v>
                      </c:pt>
                      <c:pt idx="128">
                        <c:v>2.554041999974288</c:v>
                      </c:pt>
                      <c:pt idx="129">
                        <c:v>2.5800919999601319</c:v>
                      </c:pt>
                      <c:pt idx="130">
                        <c:v>2.6000139999669045</c:v>
                      </c:pt>
                      <c:pt idx="131">
                        <c:v>2.6149969999678433</c:v>
                      </c:pt>
                      <c:pt idx="132">
                        <c:v>2.6399939999682829</c:v>
                      </c:pt>
                      <c:pt idx="133">
                        <c:v>2.6505810000235215</c:v>
                      </c:pt>
                      <c:pt idx="134">
                        <c:v>2.6801719999639317</c:v>
                      </c:pt>
                      <c:pt idx="135">
                        <c:v>2.6892350000562146</c:v>
                      </c:pt>
                      <c:pt idx="136">
                        <c:v>2.7199760000221431</c:v>
                      </c:pt>
                      <c:pt idx="137">
                        <c:v>2.7399689999874681</c:v>
                      </c:pt>
                      <c:pt idx="138">
                        <c:v>2.7497059999732301</c:v>
                      </c:pt>
                      <c:pt idx="139">
                        <c:v>2.7756199999712408</c:v>
                      </c:pt>
                      <c:pt idx="140">
                        <c:v>2.7916589999804273</c:v>
                      </c:pt>
                      <c:pt idx="141">
                        <c:v>2.8166660000570118</c:v>
                      </c:pt>
                      <c:pt idx="142">
                        <c:v>2.8356640000129119</c:v>
                      </c:pt>
                      <c:pt idx="143">
                        <c:v>2.8554289999883622</c:v>
                      </c:pt>
                      <c:pt idx="144">
                        <c:v>2.8780519999563694</c:v>
                      </c:pt>
                      <c:pt idx="145">
                        <c:v>2.8957399999490008</c:v>
                      </c:pt>
                      <c:pt idx="146">
                        <c:v>2.9175410000607371</c:v>
                      </c:pt>
                      <c:pt idx="147">
                        <c:v>2.9359229999827221</c:v>
                      </c:pt>
                      <c:pt idx="148">
                        <c:v>2.9560419999761507</c:v>
                      </c:pt>
                      <c:pt idx="149">
                        <c:v>2.9769930000184104</c:v>
                      </c:pt>
                      <c:pt idx="150">
                        <c:v>2.9972680000355467</c:v>
                      </c:pt>
                      <c:pt idx="151">
                        <c:v>3.0124549999600276</c:v>
                      </c:pt>
                      <c:pt idx="152">
                        <c:v>3.0366609999909997</c:v>
                      </c:pt>
                      <c:pt idx="153">
                        <c:v>3.0607030000537634</c:v>
                      </c:pt>
                      <c:pt idx="154">
                        <c:v>3.081607999978587</c:v>
                      </c:pt>
                      <c:pt idx="155">
                        <c:v>3.096817999961786</c:v>
                      </c:pt>
                      <c:pt idx="156">
                        <c:v>3.1123780000489205</c:v>
                      </c:pt>
                      <c:pt idx="157">
                        <c:v>3.1377489999867976</c:v>
                      </c:pt>
                      <c:pt idx="158">
                        <c:v>3.1620119999861345</c:v>
                      </c:pt>
                      <c:pt idx="159">
                        <c:v>3.1787160000531003</c:v>
                      </c:pt>
                      <c:pt idx="160">
                        <c:v>3.1976929999655113</c:v>
                      </c:pt>
                      <c:pt idx="161">
                        <c:v>3.217534999945201</c:v>
                      </c:pt>
                      <c:pt idx="162">
                        <c:v>3.2402080000611022</c:v>
                      </c:pt>
                      <c:pt idx="163">
                        <c:v>3.2590730000520125</c:v>
                      </c:pt>
                      <c:pt idx="164">
                        <c:v>3.2737450000131503</c:v>
                      </c:pt>
                      <c:pt idx="165">
                        <c:v>3.298462999984622</c:v>
                      </c:pt>
                      <c:pt idx="166">
                        <c:v>3.3203539999667555</c:v>
                      </c:pt>
                      <c:pt idx="167">
                        <c:v>3.3330629999982193</c:v>
                      </c:pt>
                      <c:pt idx="168">
                        <c:v>3.3590489999623969</c:v>
                      </c:pt>
                      <c:pt idx="169">
                        <c:v>3.3684509999584407</c:v>
                      </c:pt>
                      <c:pt idx="170">
                        <c:v>3.3989389999769628</c:v>
                      </c:pt>
                      <c:pt idx="171">
                        <c:v>3.4189079999923706</c:v>
                      </c:pt>
                      <c:pt idx="172">
                        <c:v>3.4370099999941885</c:v>
                      </c:pt>
                      <c:pt idx="173">
                        <c:v>3.4592669999692589</c:v>
                      </c:pt>
                      <c:pt idx="174">
                        <c:v>3.4738849999848753</c:v>
                      </c:pt>
                      <c:pt idx="175">
                        <c:v>3.4990659999893978</c:v>
                      </c:pt>
                      <c:pt idx="176">
                        <c:v>3.5199540000176057</c:v>
                      </c:pt>
                      <c:pt idx="177">
                        <c:v>3.5358130000531673</c:v>
                      </c:pt>
                      <c:pt idx="178">
                        <c:v>3.560689999954775</c:v>
                      </c:pt>
                      <c:pt idx="179">
                        <c:v>3.579937000060454</c:v>
                      </c:pt>
                      <c:pt idx="180">
                        <c:v>3.5947300000116229</c:v>
                      </c:pt>
                      <c:pt idx="181">
                        <c:v>3.6156620000256225</c:v>
                      </c:pt>
                      <c:pt idx="182">
                        <c:v>3.6407449999824166</c:v>
                      </c:pt>
                      <c:pt idx="183">
                        <c:v>3.6617049999767914</c:v>
                      </c:pt>
                      <c:pt idx="184">
                        <c:v>3.6759389999788254</c:v>
                      </c:pt>
                      <c:pt idx="185">
                        <c:v>3.7003740000072867</c:v>
                      </c:pt>
                      <c:pt idx="186">
                        <c:v>3.7108030000235885</c:v>
                      </c:pt>
                      <c:pt idx="187">
                        <c:v>3.7396650000009686</c:v>
                      </c:pt>
                      <c:pt idx="188">
                        <c:v>3.7608539999928325</c:v>
                      </c:pt>
                      <c:pt idx="189">
                        <c:v>3.7809330000309274</c:v>
                      </c:pt>
                      <c:pt idx="190">
                        <c:v>3.7928100000135601</c:v>
                      </c:pt>
                      <c:pt idx="191">
                        <c:v>3.816380999982357</c:v>
                      </c:pt>
                      <c:pt idx="192">
                        <c:v>3.8316750000230968</c:v>
                      </c:pt>
                      <c:pt idx="193">
                        <c:v>3.8584699999773875</c:v>
                      </c:pt>
                      <c:pt idx="194">
                        <c:v>3.8765310000162572</c:v>
                      </c:pt>
                      <c:pt idx="195">
                        <c:v>3.9011620000237599</c:v>
                      </c:pt>
                      <c:pt idx="196">
                        <c:v>3.9168259999714792</c:v>
                      </c:pt>
                      <c:pt idx="197">
                        <c:v>3.9338310000021011</c:v>
                      </c:pt>
                      <c:pt idx="198">
                        <c:v>3.9567779999924824</c:v>
                      </c:pt>
                      <c:pt idx="199">
                        <c:v>3.9779159999452531</c:v>
                      </c:pt>
                      <c:pt idx="200">
                        <c:v>3.9979149999562651</c:v>
                      </c:pt>
                      <c:pt idx="201">
                        <c:v>4.0167750000255182</c:v>
                      </c:pt>
                      <c:pt idx="202">
                        <c:v>4.0324310000287369</c:v>
                      </c:pt>
                      <c:pt idx="203">
                        <c:v>4.0609699999913573</c:v>
                      </c:pt>
                      <c:pt idx="204">
                        <c:v>4.0788310000207275</c:v>
                      </c:pt>
                      <c:pt idx="205">
                        <c:v>4.0982830000575632</c:v>
                      </c:pt>
                      <c:pt idx="206">
                        <c:v>4.117435000021942</c:v>
                      </c:pt>
                      <c:pt idx="207">
                        <c:v>4.1376389999641106</c:v>
                      </c:pt>
                      <c:pt idx="208">
                        <c:v>4.1609389999648556</c:v>
                      </c:pt>
                      <c:pt idx="209">
                        <c:v>4.1806189999915659</c:v>
                      </c:pt>
                      <c:pt idx="210">
                        <c:v>4.1918849999783561</c:v>
                      </c:pt>
                      <c:pt idx="211">
                        <c:v>4.2195150000043213</c:v>
                      </c:pt>
                      <c:pt idx="212">
                        <c:v>4.2387109999544919</c:v>
                      </c:pt>
                      <c:pt idx="213">
                        <c:v>4.2538530000019819</c:v>
                      </c:pt>
                      <c:pt idx="214">
                        <c:v>4.2799090000335127</c:v>
                      </c:pt>
                      <c:pt idx="215">
                        <c:v>4.3002130000386387</c:v>
                      </c:pt>
                      <c:pt idx="216">
                        <c:v>4.3188670000527054</c:v>
                      </c:pt>
                      <c:pt idx="217">
                        <c:v>4.3393990000477061</c:v>
                      </c:pt>
                      <c:pt idx="218">
                        <c:v>4.3597229999722913</c:v>
                      </c:pt>
                      <c:pt idx="219">
                        <c:v>4.3796350000193343</c:v>
                      </c:pt>
                      <c:pt idx="220">
                        <c:v>4.4017689999891445</c:v>
                      </c:pt>
                      <c:pt idx="221">
                        <c:v>4.4201459999894723</c:v>
                      </c:pt>
                      <c:pt idx="222">
                        <c:v>4.4409740000264719</c:v>
                      </c:pt>
                      <c:pt idx="223">
                        <c:v>4.4558569999644533</c:v>
                      </c:pt>
                      <c:pt idx="224">
                        <c:v>4.4798370000207797</c:v>
                      </c:pt>
                      <c:pt idx="225">
                        <c:v>4.4971849999856204</c:v>
                      </c:pt>
                      <c:pt idx="226">
                        <c:v>4.5149039999814704</c:v>
                      </c:pt>
                      <c:pt idx="227">
                        <c:v>4.5362479999894276</c:v>
                      </c:pt>
                      <c:pt idx="228">
                        <c:v>4.5607280000112951</c:v>
                      </c:pt>
                      <c:pt idx="229">
                        <c:v>4.5755409999983385</c:v>
                      </c:pt>
                      <c:pt idx="230">
                        <c:v>4.6004220000468194</c:v>
                      </c:pt>
                      <c:pt idx="231">
                        <c:v>4.6171270000049844</c:v>
                      </c:pt>
                      <c:pt idx="232">
                        <c:v>4.6363140000030398</c:v>
                      </c:pt>
                      <c:pt idx="233">
                        <c:v>4.6604839999927208</c:v>
                      </c:pt>
                      <c:pt idx="234">
                        <c:v>4.6805640000384301</c:v>
                      </c:pt>
                      <c:pt idx="235">
                        <c:v>4.6960709999548271</c:v>
                      </c:pt>
                      <c:pt idx="236">
                        <c:v>4.7201290000230074</c:v>
                      </c:pt>
                      <c:pt idx="237">
                        <c:v>4.7367689999518916</c:v>
                      </c:pt>
                      <c:pt idx="238">
                        <c:v>4.7583550000563264</c:v>
                      </c:pt>
                      <c:pt idx="239">
                        <c:v>4.7792350000236183</c:v>
                      </c:pt>
                      <c:pt idx="240">
                        <c:v>4.7965029999613762</c:v>
                      </c:pt>
                      <c:pt idx="241">
                        <c:v>4.8187799999723211</c:v>
                      </c:pt>
                      <c:pt idx="242">
                        <c:v>4.8381079999962822</c:v>
                      </c:pt>
                      <c:pt idx="243">
                        <c:v>4.860850999946706</c:v>
                      </c:pt>
                      <c:pt idx="244">
                        <c:v>4.8770700000459328</c:v>
                      </c:pt>
                      <c:pt idx="245">
                        <c:v>4.8998679999494925</c:v>
                      </c:pt>
                      <c:pt idx="246">
                        <c:v>4.9182550000259653</c:v>
                      </c:pt>
                      <c:pt idx="247">
                        <c:v>4.9375709999585524</c:v>
                      </c:pt>
                      <c:pt idx="248">
                        <c:v>4.9575810000533238</c:v>
                      </c:pt>
                      <c:pt idx="249">
                        <c:v>4.9739599999738857</c:v>
                      </c:pt>
                      <c:pt idx="250">
                        <c:v>4.9985830000368878</c:v>
                      </c:pt>
                      <c:pt idx="251">
                        <c:v>5.020498999976553</c:v>
                      </c:pt>
                      <c:pt idx="252">
                        <c:v>5.0387859999900684</c:v>
                      </c:pt>
                      <c:pt idx="253">
                        <c:v>5.0586830000393093</c:v>
                      </c:pt>
                      <c:pt idx="254">
                        <c:v>5.0803170000435784</c:v>
                      </c:pt>
                      <c:pt idx="255">
                        <c:v>5.1003529999870807</c:v>
                      </c:pt>
                      <c:pt idx="256">
                        <c:v>5.1097049999516457</c:v>
                      </c:pt>
                      <c:pt idx="257">
                        <c:v>5.1333990000421181</c:v>
                      </c:pt>
                      <c:pt idx="258">
                        <c:v>5.1597980000078678</c:v>
                      </c:pt>
                      <c:pt idx="259">
                        <c:v>5.1796839999733493</c:v>
                      </c:pt>
                      <c:pt idx="260">
                        <c:v>5.1941120000556111</c:v>
                      </c:pt>
                      <c:pt idx="261">
                        <c:v>5.2189899999648333</c:v>
                      </c:pt>
                      <c:pt idx="262">
                        <c:v>5.239471000037156</c:v>
                      </c:pt>
                      <c:pt idx="263">
                        <c:v>5.2566489999881014</c:v>
                      </c:pt>
                      <c:pt idx="264">
                        <c:v>5.2799009999725968</c:v>
                      </c:pt>
                      <c:pt idx="265">
                        <c:v>5.2993809999898076</c:v>
                      </c:pt>
                      <c:pt idx="266">
                        <c:v>5.3168880000011995</c:v>
                      </c:pt>
                      <c:pt idx="267">
                        <c:v>5.3407260000240058</c:v>
                      </c:pt>
                      <c:pt idx="268">
                        <c:v>5.3601849999977276</c:v>
                      </c:pt>
                      <c:pt idx="269">
                        <c:v>5.3801209999946877</c:v>
                      </c:pt>
                      <c:pt idx="270">
                        <c:v>5.3987389999674633</c:v>
                      </c:pt>
                      <c:pt idx="271">
                        <c:v>5.4152930000564083</c:v>
                      </c:pt>
                      <c:pt idx="272">
                        <c:v>5.4407460000365973</c:v>
                      </c:pt>
                      <c:pt idx="273">
                        <c:v>5.4509710000129417</c:v>
                      </c:pt>
                      <c:pt idx="274">
                        <c:v>5.4810650000581518</c:v>
                      </c:pt>
                      <c:pt idx="275">
                        <c:v>5.4984560000011697</c:v>
                      </c:pt>
                      <c:pt idx="276">
                        <c:v>5.5163669999456033</c:v>
                      </c:pt>
                      <c:pt idx="277">
                        <c:v>5.5392909999936819</c:v>
                      </c:pt>
                      <c:pt idx="278">
                        <c:v>5.5568440000060946</c:v>
                      </c:pt>
                      <c:pt idx="279">
                        <c:v>5.573441999964416</c:v>
                      </c:pt>
                      <c:pt idx="280">
                        <c:v>5.600021000020206</c:v>
                      </c:pt>
                      <c:pt idx="281">
                        <c:v>5.6167040000436828</c:v>
                      </c:pt>
                      <c:pt idx="282">
                        <c:v>5.6382679999805987</c:v>
                      </c:pt>
                      <c:pt idx="283">
                        <c:v>5.6593009999487549</c:v>
                      </c:pt>
                      <c:pt idx="284">
                        <c:v>5.6794579999987036</c:v>
                      </c:pt>
                      <c:pt idx="285">
                        <c:v>5.6976209999993443</c:v>
                      </c:pt>
                      <c:pt idx="286">
                        <c:v>5.7127790000522509</c:v>
                      </c:pt>
                      <c:pt idx="287">
                        <c:v>5.7399809999624267</c:v>
                      </c:pt>
                      <c:pt idx="288">
                        <c:v>5.7601349999895319</c:v>
                      </c:pt>
                      <c:pt idx="289">
                        <c:v>5.7777220000280067</c:v>
                      </c:pt>
                      <c:pt idx="290">
                        <c:v>5.7992360000498593</c:v>
                      </c:pt>
                      <c:pt idx="291">
                        <c:v>5.8124590000370517</c:v>
                      </c:pt>
                      <c:pt idx="292">
                        <c:v>5.8373889999929816</c:v>
                      </c:pt>
                      <c:pt idx="293">
                        <c:v>5.8574700000463054</c:v>
                      </c:pt>
                      <c:pt idx="294">
                        <c:v>5.8795029999455437</c:v>
                      </c:pt>
                      <c:pt idx="295">
                        <c:v>5.8999240000266582</c:v>
                      </c:pt>
                      <c:pt idx="296">
                        <c:v>5.9179820000426844</c:v>
                      </c:pt>
                      <c:pt idx="297">
                        <c:v>5.9385479999473318</c:v>
                      </c:pt>
                      <c:pt idx="298">
                        <c:v>5.9598919999552891</c:v>
                      </c:pt>
                      <c:pt idx="299">
                        <c:v>5.9781189999775961</c:v>
                      </c:pt>
                      <c:pt idx="300">
                        <c:v>5.9979550000280142</c:v>
                      </c:pt>
                      <c:pt idx="301">
                        <c:v>6.0156369999749586</c:v>
                      </c:pt>
                      <c:pt idx="302">
                        <c:v>6.0387750000227243</c:v>
                      </c:pt>
                      <c:pt idx="303">
                        <c:v>6.0593309999676421</c:v>
                      </c:pt>
                      <c:pt idx="304">
                        <c:v>6.0795530000468716</c:v>
                      </c:pt>
                      <c:pt idx="305">
                        <c:v>6.1007570000365376</c:v>
                      </c:pt>
                      <c:pt idx="306">
                        <c:v>6.1151890000328422</c:v>
                      </c:pt>
                      <c:pt idx="307">
                        <c:v>6.1361190000316128</c:v>
                      </c:pt>
                      <c:pt idx="308">
                        <c:v>6.1547060000011697</c:v>
                      </c:pt>
                      <c:pt idx="309">
                        <c:v>6.1809420000063255</c:v>
                      </c:pt>
                      <c:pt idx="310">
                        <c:v>6.200453000026755</c:v>
                      </c:pt>
                      <c:pt idx="311">
                        <c:v>6.2197689999593422</c:v>
                      </c:pt>
                      <c:pt idx="312">
                        <c:v>6.2349519999697804</c:v>
                      </c:pt>
                      <c:pt idx="313">
                        <c:v>6.2507710000500083</c:v>
                      </c:pt>
                      <c:pt idx="314">
                        <c:v>6.2799880000529811</c:v>
                      </c:pt>
                      <c:pt idx="315">
                        <c:v>6.2969730000477284</c:v>
                      </c:pt>
                      <c:pt idx="316">
                        <c:v>6.3155729999998584</c:v>
                      </c:pt>
                      <c:pt idx="317">
                        <c:v>6.3354599999729544</c:v>
                      </c:pt>
                      <c:pt idx="318">
                        <c:v>6.3610340000595897</c:v>
                      </c:pt>
                      <c:pt idx="319">
                        <c:v>6.3804719999898225</c:v>
                      </c:pt>
                      <c:pt idx="320">
                        <c:v>6.4010420000413433</c:v>
                      </c:pt>
                      <c:pt idx="321">
                        <c:v>6.42107899999246</c:v>
                      </c:pt>
                      <c:pt idx="322">
                        <c:v>6.4373700000578538</c:v>
                      </c:pt>
                      <c:pt idx="323">
                        <c:v>6.4567970000207424</c:v>
                      </c:pt>
                      <c:pt idx="324">
                        <c:v>6.4771559999790043</c:v>
                      </c:pt>
                      <c:pt idx="325">
                        <c:v>6.4933050000108778</c:v>
                      </c:pt>
                      <c:pt idx="326">
                        <c:v>6.5176910000154749</c:v>
                      </c:pt>
                      <c:pt idx="327">
                        <c:v>6.5365839999867603</c:v>
                      </c:pt>
                      <c:pt idx="328">
                        <c:v>6.5573830000357702</c:v>
                      </c:pt>
                      <c:pt idx="329">
                        <c:v>6.5778799999970943</c:v>
                      </c:pt>
                      <c:pt idx="330">
                        <c:v>6.5993220000527799</c:v>
                      </c:pt>
                      <c:pt idx="331">
                        <c:v>6.6187879999633878</c:v>
                      </c:pt>
                      <c:pt idx="332">
                        <c:v>6.6401580000529066</c:v>
                      </c:pt>
                      <c:pt idx="333">
                        <c:v>6.6578679999802262</c:v>
                      </c:pt>
                      <c:pt idx="334">
                        <c:v>6.679046000004746</c:v>
                      </c:pt>
                      <c:pt idx="335">
                        <c:v>6.6974209999898449</c:v>
                      </c:pt>
                      <c:pt idx="336">
                        <c:v>6.7192130000330508</c:v>
                      </c:pt>
                      <c:pt idx="337">
                        <c:v>6.7390809999778867</c:v>
                      </c:pt>
                      <c:pt idx="338">
                        <c:v>6.7588580000447109</c:v>
                      </c:pt>
                      <c:pt idx="339">
                        <c:v>6.7783060000510886</c:v>
                      </c:pt>
                      <c:pt idx="340">
                        <c:v>6.8008909999625757</c:v>
                      </c:pt>
                      <c:pt idx="341">
                        <c:v>6.8132469999836758</c:v>
                      </c:pt>
                      <c:pt idx="342">
                        <c:v>6.8337850000243634</c:v>
                      </c:pt>
                      <c:pt idx="343">
                        <c:v>6.8565670000389218</c:v>
                      </c:pt>
                      <c:pt idx="344">
                        <c:v>6.8832979999715462</c:v>
                      </c:pt>
                      <c:pt idx="345">
                        <c:v>6.8969959999667481</c:v>
                      </c:pt>
                      <c:pt idx="346">
                        <c:v>6.9180369999958202</c:v>
                      </c:pt>
                      <c:pt idx="347">
                        <c:v>6.9392089999746531</c:v>
                      </c:pt>
                      <c:pt idx="348">
                        <c:v>6.9594470000592992</c:v>
                      </c:pt>
                      <c:pt idx="349">
                        <c:v>6.9790430000284687</c:v>
                      </c:pt>
                      <c:pt idx="350">
                        <c:v>6.9976709999609739</c:v>
                      </c:pt>
                      <c:pt idx="351">
                        <c:v>7.0195610000519082</c:v>
                      </c:pt>
                      <c:pt idx="352">
                        <c:v>7.0393919999478385</c:v>
                      </c:pt>
                      <c:pt idx="353">
                        <c:v>7.0502090000081807</c:v>
                      </c:pt>
                      <c:pt idx="354">
                        <c:v>7.0795399999478832</c:v>
                      </c:pt>
                      <c:pt idx="355">
                        <c:v>7.0999120000051335</c:v>
                      </c:pt>
                      <c:pt idx="356">
                        <c:v>7.1177560000214726</c:v>
                      </c:pt>
                      <c:pt idx="357">
                        <c:v>7.1405690000392497</c:v>
                      </c:pt>
                      <c:pt idx="358">
                        <c:v>7.1560270000481978</c:v>
                      </c:pt>
                      <c:pt idx="359">
                        <c:v>7.1759280000114813</c:v>
                      </c:pt>
                      <c:pt idx="360">
                        <c:v>7.1992160000372678</c:v>
                      </c:pt>
                      <c:pt idx="361">
                        <c:v>7.2153410000028089</c:v>
                      </c:pt>
                      <c:pt idx="362">
                        <c:v>7.2405819999985397</c:v>
                      </c:pt>
                      <c:pt idx="363">
                        <c:v>7.2567500000586733</c:v>
                      </c:pt>
                      <c:pt idx="364">
                        <c:v>7.2824239999754354</c:v>
                      </c:pt>
                      <c:pt idx="365">
                        <c:v>7.2965150000527501</c:v>
                      </c:pt>
                      <c:pt idx="366">
                        <c:v>7.3208909999812022</c:v>
                      </c:pt>
                      <c:pt idx="367">
                        <c:v>7.3357710000127554</c:v>
                      </c:pt>
                      <c:pt idx="368">
                        <c:v>7.3521279999986291</c:v>
                      </c:pt>
                      <c:pt idx="369">
                        <c:v>7.3783330000005662</c:v>
                      </c:pt>
                      <c:pt idx="370">
                        <c:v>7.396870999946259</c:v>
                      </c:pt>
                      <c:pt idx="371">
                        <c:v>7.4204690000042319</c:v>
                      </c:pt>
                      <c:pt idx="372">
                        <c:v>7.4365759999491274</c:v>
                      </c:pt>
                      <c:pt idx="373">
                        <c:v>7.4569469999987632</c:v>
                      </c:pt>
                      <c:pt idx="374">
                        <c:v>7.480995999998413</c:v>
                      </c:pt>
                      <c:pt idx="375">
                        <c:v>7.4981279999483377</c:v>
                      </c:pt>
                      <c:pt idx="376">
                        <c:v>7.5166810000082478</c:v>
                      </c:pt>
                      <c:pt idx="377">
                        <c:v>7.5380819999845698</c:v>
                      </c:pt>
                      <c:pt idx="378">
                        <c:v>7.5604440000606701</c:v>
                      </c:pt>
                      <c:pt idx="379">
                        <c:v>7.577424000017345</c:v>
                      </c:pt>
                      <c:pt idx="380">
                        <c:v>7.5974029999924824</c:v>
                      </c:pt>
                      <c:pt idx="381">
                        <c:v>7.618030000012368</c:v>
                      </c:pt>
                      <c:pt idx="382">
                        <c:v>7.6398220000555739</c:v>
                      </c:pt>
                      <c:pt idx="383">
                        <c:v>7.6593720000237226</c:v>
                      </c:pt>
                      <c:pt idx="384">
                        <c:v>7.6802479999605566</c:v>
                      </c:pt>
                      <c:pt idx="385">
                        <c:v>7.6985270000295714</c:v>
                      </c:pt>
                      <c:pt idx="386">
                        <c:v>7.7202119999565184</c:v>
                      </c:pt>
                      <c:pt idx="387">
                        <c:v>7.736648999969475</c:v>
                      </c:pt>
                      <c:pt idx="388">
                        <c:v>7.753599000046961</c:v>
                      </c:pt>
                      <c:pt idx="389">
                        <c:v>7.7812139999587089</c:v>
                      </c:pt>
                      <c:pt idx="390">
                        <c:v>7.7996030000504106</c:v>
                      </c:pt>
                      <c:pt idx="391">
                        <c:v>7.8198789999587461</c:v>
                      </c:pt>
                      <c:pt idx="392">
                        <c:v>7.8341840000357479</c:v>
                      </c:pt>
                      <c:pt idx="393">
                        <c:v>7.8592339999740943</c:v>
                      </c:pt>
                      <c:pt idx="394">
                        <c:v>7.8805690000299364</c:v>
                      </c:pt>
                      <c:pt idx="395">
                        <c:v>7.9004839999834076</c:v>
                      </c:pt>
                      <c:pt idx="396">
                        <c:v>7.919376999954693</c:v>
                      </c:pt>
                      <c:pt idx="397">
                        <c:v>7.9397520000347868</c:v>
                      </c:pt>
                      <c:pt idx="398">
                        <c:v>7.9580640000058338</c:v>
                      </c:pt>
                      <c:pt idx="399">
                        <c:v>7.9751369999721646</c:v>
                      </c:pt>
                      <c:pt idx="400">
                        <c:v>7.9994599999627098</c:v>
                      </c:pt>
                      <c:pt idx="401">
                        <c:v>8.0199090000241995</c:v>
                      </c:pt>
                      <c:pt idx="402">
                        <c:v>8.0406070000026375</c:v>
                      </c:pt>
                      <c:pt idx="403">
                        <c:v>8.0615299999481067</c:v>
                      </c:pt>
                      <c:pt idx="404">
                        <c:v>8.0777839999645948</c:v>
                      </c:pt>
                      <c:pt idx="405">
                        <c:v>8.098225999972783</c:v>
                      </c:pt>
                      <c:pt idx="406">
                        <c:v>8.1155159999616444</c:v>
                      </c:pt>
                      <c:pt idx="407">
                        <c:v>8.1409680000506341</c:v>
                      </c:pt>
                      <c:pt idx="408">
                        <c:v>8.1584980000043288</c:v>
                      </c:pt>
                      <c:pt idx="409">
                        <c:v>8.1808179999934509</c:v>
                      </c:pt>
                      <c:pt idx="410">
                        <c:v>8.1966209999518469</c:v>
                      </c:pt>
                      <c:pt idx="411">
                        <c:v>8.2160989999538288</c:v>
                      </c:pt>
                      <c:pt idx="412">
                        <c:v>8.238855000003241</c:v>
                      </c:pt>
                      <c:pt idx="413">
                        <c:v>8.2574859999585897</c:v>
                      </c:pt>
                      <c:pt idx="414">
                        <c:v>8.2775039999978617</c:v>
                      </c:pt>
                      <c:pt idx="415">
                        <c:v>8.2980400000233203</c:v>
                      </c:pt>
                      <c:pt idx="416">
                        <c:v>8.3172110000159591</c:v>
                      </c:pt>
                      <c:pt idx="417">
                        <c:v>8.340059999958612</c:v>
                      </c:pt>
                      <c:pt idx="418">
                        <c:v>8.3574500000104308</c:v>
                      </c:pt>
                      <c:pt idx="419">
                        <c:v>8.37621300003957</c:v>
                      </c:pt>
                      <c:pt idx="420">
                        <c:v>8.3990550000453368</c:v>
                      </c:pt>
                      <c:pt idx="421">
                        <c:v>8.4175340000074357</c:v>
                      </c:pt>
                      <c:pt idx="422">
                        <c:v>8.4379839999601245</c:v>
                      </c:pt>
                      <c:pt idx="423">
                        <c:v>8.4603679999709129</c:v>
                      </c:pt>
                      <c:pt idx="424">
                        <c:v>8.479719000053592</c:v>
                      </c:pt>
                      <c:pt idx="425">
                        <c:v>8.5004819999448955</c:v>
                      </c:pt>
                      <c:pt idx="426">
                        <c:v>8.5196310000028461</c:v>
                      </c:pt>
                      <c:pt idx="427">
                        <c:v>8.533943000016734</c:v>
                      </c:pt>
                      <c:pt idx="428">
                        <c:v>8.5603780000237748</c:v>
                      </c:pt>
                      <c:pt idx="429">
                        <c:v>8.578235000022687</c:v>
                      </c:pt>
                      <c:pt idx="430">
                        <c:v>8.5990890000248328</c:v>
                      </c:pt>
                      <c:pt idx="431">
                        <c:v>8.6184839999768883</c:v>
                      </c:pt>
                      <c:pt idx="432">
                        <c:v>8.63903299998492</c:v>
                      </c:pt>
                      <c:pt idx="433">
                        <c:v>8.6596999999601394</c:v>
                      </c:pt>
                      <c:pt idx="434">
                        <c:v>8.680547000025399</c:v>
                      </c:pt>
                      <c:pt idx="435">
                        <c:v>8.6991060000145808</c:v>
                      </c:pt>
                      <c:pt idx="436">
                        <c:v>8.7199509999481961</c:v>
                      </c:pt>
                      <c:pt idx="437">
                        <c:v>8.7393050000537187</c:v>
                      </c:pt>
                      <c:pt idx="438">
                        <c:v>8.7594459999818355</c:v>
                      </c:pt>
                      <c:pt idx="439">
                        <c:v>8.7795390000101179</c:v>
                      </c:pt>
                      <c:pt idx="440">
                        <c:v>8.8006270000478253</c:v>
                      </c:pt>
                      <c:pt idx="441">
                        <c:v>8.8213789999717847</c:v>
                      </c:pt>
                      <c:pt idx="442">
                        <c:v>8.8396039999788627</c:v>
                      </c:pt>
                      <c:pt idx="443">
                        <c:v>8.8607130000600591</c:v>
                      </c:pt>
                      <c:pt idx="444">
                        <c:v>8.87579600000754</c:v>
                      </c:pt>
                      <c:pt idx="445">
                        <c:v>8.8961089999647811</c:v>
                      </c:pt>
                      <c:pt idx="446">
                        <c:v>8.9201990000437945</c:v>
                      </c:pt>
                      <c:pt idx="447">
                        <c:v>8.9365750000579283</c:v>
                      </c:pt>
                      <c:pt idx="448">
                        <c:v>8.9632879999699071</c:v>
                      </c:pt>
                      <c:pt idx="449">
                        <c:v>8.980582999996841</c:v>
                      </c:pt>
                      <c:pt idx="450">
                        <c:v>9.0007060000207275</c:v>
                      </c:pt>
                      <c:pt idx="451">
                        <c:v>9.0176869999850169</c:v>
                      </c:pt>
                      <c:pt idx="452">
                        <c:v>9.0407750000013039</c:v>
                      </c:pt>
                      <c:pt idx="453">
                        <c:v>9.0583900000201538</c:v>
                      </c:pt>
                      <c:pt idx="454">
                        <c:v>9.0776060000061989</c:v>
                      </c:pt>
                      <c:pt idx="455">
                        <c:v>9.0970710000256076</c:v>
                      </c:pt>
                      <c:pt idx="456">
                        <c:v>9.1199849999975413</c:v>
                      </c:pt>
                      <c:pt idx="457">
                        <c:v>9.1255959999980405</c:v>
                      </c:pt>
                      <c:pt idx="458">
                        <c:v>9.159233000013046</c:v>
                      </c:pt>
                      <c:pt idx="459">
                        <c:v>9.1816790000302717</c:v>
                      </c:pt>
                      <c:pt idx="460">
                        <c:v>9.1966470000334084</c:v>
                      </c:pt>
                      <c:pt idx="461">
                        <c:v>9.2181949999649078</c:v>
                      </c:pt>
                      <c:pt idx="462">
                        <c:v>9.2368290000595152</c:v>
                      </c:pt>
                      <c:pt idx="463">
                        <c:v>9.2570800000103191</c:v>
                      </c:pt>
                      <c:pt idx="464">
                        <c:v>9.2808590000495315</c:v>
                      </c:pt>
                      <c:pt idx="465">
                        <c:v>9.2985030000563711</c:v>
                      </c:pt>
                      <c:pt idx="466">
                        <c:v>9.3194000000366941</c:v>
                      </c:pt>
                      <c:pt idx="467">
                        <c:v>9.3404840000439435</c:v>
                      </c:pt>
                      <c:pt idx="468">
                        <c:v>9.3573140000225976</c:v>
                      </c:pt>
                      <c:pt idx="469">
                        <c:v>9.3796180000063032</c:v>
                      </c:pt>
                      <c:pt idx="470">
                        <c:v>9.3993270000210032</c:v>
                      </c:pt>
                      <c:pt idx="471">
                        <c:v>9.4204100000206381</c:v>
                      </c:pt>
                      <c:pt idx="472">
                        <c:v>9.4395129999611527</c:v>
                      </c:pt>
                      <c:pt idx="473">
                        <c:v>9.4620819999836385</c:v>
                      </c:pt>
                      <c:pt idx="474">
                        <c:v>9.4798090000404045</c:v>
                      </c:pt>
                      <c:pt idx="475">
                        <c:v>9.500603000051342</c:v>
                      </c:pt>
                      <c:pt idx="476">
                        <c:v>9.5165890000062063</c:v>
                      </c:pt>
                      <c:pt idx="477">
                        <c:v>9.5385089999763295</c:v>
                      </c:pt>
                      <c:pt idx="478">
                        <c:v>9.5598920000484213</c:v>
                      </c:pt>
                      <c:pt idx="479">
                        <c:v>9.5771510000340641</c:v>
                      </c:pt>
                      <c:pt idx="480">
                        <c:v>9.5990870000096038</c:v>
                      </c:pt>
                      <c:pt idx="481">
                        <c:v>9.619107999955304</c:v>
                      </c:pt>
                      <c:pt idx="482">
                        <c:v>9.6445979999843985</c:v>
                      </c:pt>
                      <c:pt idx="483">
                        <c:v>9.6600570000009611</c:v>
                      </c:pt>
                      <c:pt idx="484">
                        <c:v>9.6796590000158176</c:v>
                      </c:pt>
                      <c:pt idx="485">
                        <c:v>9.700520999962464</c:v>
                      </c:pt>
                      <c:pt idx="486">
                        <c:v>9.7155359999742359</c:v>
                      </c:pt>
                      <c:pt idx="487">
                        <c:v>9.7402770000044256</c:v>
                      </c:pt>
                      <c:pt idx="488">
                        <c:v>9.7500330000184476</c:v>
                      </c:pt>
                      <c:pt idx="489">
                        <c:v>9.7760130000533536</c:v>
                      </c:pt>
                      <c:pt idx="490">
                        <c:v>9.7952270000241697</c:v>
                      </c:pt>
                      <c:pt idx="491">
                        <c:v>9.8152919999556616</c:v>
                      </c:pt>
                      <c:pt idx="492">
                        <c:v>9.8409669999964535</c:v>
                      </c:pt>
                      <c:pt idx="493">
                        <c:v>9.8566629999550059</c:v>
                      </c:pt>
                      <c:pt idx="494">
                        <c:v>9.8814009999623522</c:v>
                      </c:pt>
                      <c:pt idx="495">
                        <c:v>9.8957540000556037</c:v>
                      </c:pt>
                      <c:pt idx="496">
                        <c:v>9.9200910000363365</c:v>
                      </c:pt>
                      <c:pt idx="497">
                        <c:v>9.9365870000328869</c:v>
                      </c:pt>
                      <c:pt idx="498">
                        <c:v>9.9577740000095218</c:v>
                      </c:pt>
                      <c:pt idx="499">
                        <c:v>9.977292999974452</c:v>
                      </c:pt>
                      <c:pt idx="500">
                        <c:v>9.9994579999474809</c:v>
                      </c:pt>
                      <c:pt idx="501">
                        <c:v>10.01670399995055</c:v>
                      </c:pt>
                      <c:pt idx="502">
                        <c:v>10.039923000033014</c:v>
                      </c:pt>
                      <c:pt idx="503">
                        <c:v>10.060375000000931</c:v>
                      </c:pt>
                      <c:pt idx="504">
                        <c:v>10.077722999965772</c:v>
                      </c:pt>
                      <c:pt idx="505">
                        <c:v>10.097316000028513</c:v>
                      </c:pt>
                      <c:pt idx="506">
                        <c:v>10.119221000000834</c:v>
                      </c:pt>
                      <c:pt idx="507">
                        <c:v>10.137963999994099</c:v>
                      </c:pt>
                      <c:pt idx="508">
                        <c:v>10.157314999960363</c:v>
                      </c:pt>
                      <c:pt idx="509">
                        <c:v>10.174873000010848</c:v>
                      </c:pt>
                      <c:pt idx="510">
                        <c:v>10.199563000001945</c:v>
                      </c:pt>
                      <c:pt idx="511">
                        <c:v>10.219870000029914</c:v>
                      </c:pt>
                      <c:pt idx="512">
                        <c:v>10.239966999972239</c:v>
                      </c:pt>
                      <c:pt idx="513">
                        <c:v>10.259353999979794</c:v>
                      </c:pt>
                      <c:pt idx="514">
                        <c:v>10.278371999971569</c:v>
                      </c:pt>
                      <c:pt idx="515">
                        <c:v>10.298110999981873</c:v>
                      </c:pt>
                      <c:pt idx="516">
                        <c:v>10.313628999982029</c:v>
                      </c:pt>
                      <c:pt idx="517">
                        <c:v>10.339198000030592</c:v>
                      </c:pt>
                      <c:pt idx="518">
                        <c:v>10.358756999950856</c:v>
                      </c:pt>
                      <c:pt idx="519">
                        <c:v>10.378777000005357</c:v>
                      </c:pt>
                      <c:pt idx="520">
                        <c:v>10.390427000005729</c:v>
                      </c:pt>
                      <c:pt idx="521">
                        <c:v>10.420910999993794</c:v>
                      </c:pt>
                      <c:pt idx="522">
                        <c:v>10.439847000059672</c:v>
                      </c:pt>
                      <c:pt idx="523">
                        <c:v>10.459666999988258</c:v>
                      </c:pt>
                      <c:pt idx="524">
                        <c:v>10.476400000043213</c:v>
                      </c:pt>
                      <c:pt idx="525">
                        <c:v>10.498046000022441</c:v>
                      </c:pt>
                      <c:pt idx="526">
                        <c:v>10.51925500005018</c:v>
                      </c:pt>
                      <c:pt idx="527">
                        <c:v>10.534388000029139</c:v>
                      </c:pt>
                      <c:pt idx="528">
                        <c:v>10.559767000027932</c:v>
                      </c:pt>
                      <c:pt idx="529">
                        <c:v>10.579802999971434</c:v>
                      </c:pt>
                      <c:pt idx="530">
                        <c:v>10.599821000010706</c:v>
                      </c:pt>
                      <c:pt idx="531">
                        <c:v>10.620945999980904</c:v>
                      </c:pt>
                      <c:pt idx="532">
                        <c:v>10.636505999951623</c:v>
                      </c:pt>
                      <c:pt idx="533">
                        <c:v>10.660448999959044</c:v>
                      </c:pt>
                      <c:pt idx="534">
                        <c:v>10.680596000049263</c:v>
                      </c:pt>
                      <c:pt idx="535">
                        <c:v>10.695705999969505</c:v>
                      </c:pt>
                      <c:pt idx="536">
                        <c:v>10.716191999963485</c:v>
                      </c:pt>
                      <c:pt idx="537">
                        <c:v>10.737490999978036</c:v>
                      </c:pt>
                      <c:pt idx="538">
                        <c:v>10.760299999965355</c:v>
                      </c:pt>
                      <c:pt idx="539">
                        <c:v>10.775747000006959</c:v>
                      </c:pt>
                      <c:pt idx="540">
                        <c:v>10.796753000002354</c:v>
                      </c:pt>
                      <c:pt idx="541">
                        <c:v>10.817721999948844</c:v>
                      </c:pt>
                      <c:pt idx="542">
                        <c:v>10.839033000054769</c:v>
                      </c:pt>
                      <c:pt idx="543">
                        <c:v>10.856748000020161</c:v>
                      </c:pt>
                      <c:pt idx="544">
                        <c:v>10.875146999955177</c:v>
                      </c:pt>
                      <c:pt idx="545">
                        <c:v>10.898378000012599</c:v>
                      </c:pt>
                      <c:pt idx="546">
                        <c:v>10.913577000028454</c:v>
                      </c:pt>
                      <c:pt idx="547">
                        <c:v>10.938708000001498</c:v>
                      </c:pt>
                      <c:pt idx="548">
                        <c:v>10.957601999980398</c:v>
                      </c:pt>
                      <c:pt idx="549">
                        <c:v>10.977610999951139</c:v>
                      </c:pt>
                      <c:pt idx="550">
                        <c:v>10.997009000042453</c:v>
                      </c:pt>
                      <c:pt idx="551">
                        <c:v>11.019544000038877</c:v>
                      </c:pt>
                      <c:pt idx="552">
                        <c:v>11.039498000056483</c:v>
                      </c:pt>
                      <c:pt idx="553">
                        <c:v>11.06112700002268</c:v>
                      </c:pt>
                      <c:pt idx="554">
                        <c:v>11.079026999999769</c:v>
                      </c:pt>
                      <c:pt idx="555">
                        <c:v>11.099615999963135</c:v>
                      </c:pt>
                      <c:pt idx="556">
                        <c:v>11.117971000028774</c:v>
                      </c:pt>
                      <c:pt idx="557">
                        <c:v>11.1394020000007</c:v>
                      </c:pt>
                      <c:pt idx="558">
                        <c:v>11.159804000053555</c:v>
                      </c:pt>
                      <c:pt idx="559">
                        <c:v>11.178700000047684</c:v>
                      </c:pt>
                      <c:pt idx="560">
                        <c:v>11.198260999983177</c:v>
                      </c:pt>
                      <c:pt idx="561">
                        <c:v>11.218693000031635</c:v>
                      </c:pt>
                      <c:pt idx="562">
                        <c:v>11.240330000058748</c:v>
                      </c:pt>
                      <c:pt idx="563">
                        <c:v>11.259034999995492</c:v>
                      </c:pt>
                      <c:pt idx="564">
                        <c:v>11.27877700002864</c:v>
                      </c:pt>
                      <c:pt idx="565">
                        <c:v>11.300688000046648</c:v>
                      </c:pt>
                      <c:pt idx="566">
                        <c:v>11.319882999989204</c:v>
                      </c:pt>
                      <c:pt idx="567">
                        <c:v>11.339454000000842</c:v>
                      </c:pt>
                      <c:pt idx="568">
                        <c:v>11.35428700002376</c:v>
                      </c:pt>
                      <c:pt idx="569">
                        <c:v>11.378375999978743</c:v>
                      </c:pt>
                      <c:pt idx="570">
                        <c:v>11.396765999961644</c:v>
                      </c:pt>
                      <c:pt idx="571">
                        <c:v>11.419754000031389</c:v>
                      </c:pt>
                      <c:pt idx="572">
                        <c:v>11.439342000056058</c:v>
                      </c:pt>
                      <c:pt idx="573">
                        <c:v>11.456150999991223</c:v>
                      </c:pt>
                      <c:pt idx="574">
                        <c:v>11.479697000002488</c:v>
                      </c:pt>
                      <c:pt idx="575">
                        <c:v>11.50039800000377</c:v>
                      </c:pt>
                      <c:pt idx="576">
                        <c:v>11.515598000027239</c:v>
                      </c:pt>
                      <c:pt idx="577">
                        <c:v>11.540806000004523</c:v>
                      </c:pt>
                      <c:pt idx="578">
                        <c:v>11.556087999953888</c:v>
                      </c:pt>
                      <c:pt idx="579">
                        <c:v>11.577864999999292</c:v>
                      </c:pt>
                      <c:pt idx="580">
                        <c:v>11.601599000045098</c:v>
                      </c:pt>
                      <c:pt idx="581">
                        <c:v>11.616522999946028</c:v>
                      </c:pt>
                      <c:pt idx="582">
                        <c:v>11.640698999981396</c:v>
                      </c:pt>
                      <c:pt idx="583">
                        <c:v>11.661321999970824</c:v>
                      </c:pt>
                      <c:pt idx="584">
                        <c:v>11.676427999977022</c:v>
                      </c:pt>
                      <c:pt idx="585">
                        <c:v>11.697061000042595</c:v>
                      </c:pt>
                      <c:pt idx="586">
                        <c:v>11.718111000023782</c:v>
                      </c:pt>
                      <c:pt idx="587">
                        <c:v>11.736631999956444</c:v>
                      </c:pt>
                      <c:pt idx="588">
                        <c:v>11.756826999946497</c:v>
                      </c:pt>
                      <c:pt idx="589">
                        <c:v>11.778974000015296</c:v>
                      </c:pt>
                      <c:pt idx="590">
                        <c:v>11.797372000059113</c:v>
                      </c:pt>
                      <c:pt idx="591">
                        <c:v>11.81868799997028</c:v>
                      </c:pt>
                      <c:pt idx="592">
                        <c:v>11.838071999954991</c:v>
                      </c:pt>
                      <c:pt idx="593">
                        <c:v>11.857008000020869</c:v>
                      </c:pt>
                      <c:pt idx="594">
                        <c:v>11.877687999978662</c:v>
                      </c:pt>
                      <c:pt idx="595">
                        <c:v>11.897439999971539</c:v>
                      </c:pt>
                      <c:pt idx="596">
                        <c:v>11.916213999968022</c:v>
                      </c:pt>
                      <c:pt idx="597">
                        <c:v>11.937914000009187</c:v>
                      </c:pt>
                      <c:pt idx="598">
                        <c:v>11.959724999964237</c:v>
                      </c:pt>
                      <c:pt idx="599">
                        <c:v>11.974500000011176</c:v>
                      </c:pt>
                      <c:pt idx="600">
                        <c:v>11.99824800004717</c:v>
                      </c:pt>
                      <c:pt idx="601">
                        <c:v>12.020645000040531</c:v>
                      </c:pt>
                      <c:pt idx="602">
                        <c:v>12.043259999947622</c:v>
                      </c:pt>
                      <c:pt idx="603">
                        <c:v>12.05533700005617</c:v>
                      </c:pt>
                      <c:pt idx="604">
                        <c:v>12.07939400000032</c:v>
                      </c:pt>
                      <c:pt idx="605">
                        <c:v>12.098935000016354</c:v>
                      </c:pt>
                      <c:pt idx="606">
                        <c:v>12.119303000043146</c:v>
                      </c:pt>
                      <c:pt idx="607">
                        <c:v>12.139199999975972</c:v>
                      </c:pt>
                      <c:pt idx="608">
                        <c:v>12.1603340000147</c:v>
                      </c:pt>
                      <c:pt idx="609">
                        <c:v>12.174230000004172</c:v>
                      </c:pt>
                      <c:pt idx="610">
                        <c:v>12.198280000011437</c:v>
                      </c:pt>
                      <c:pt idx="611">
                        <c:v>12.207722999970429</c:v>
                      </c:pt>
                      <c:pt idx="612">
                        <c:v>13.22004799998831</c:v>
                      </c:pt>
                      <c:pt idx="613">
                        <c:v>13.24011699995026</c:v>
                      </c:pt>
                      <c:pt idx="614">
                        <c:v>13.257121999980882</c:v>
                      </c:pt>
                      <c:pt idx="615">
                        <c:v>13.275652999989688</c:v>
                      </c:pt>
                      <c:pt idx="616">
                        <c:v>13.298133000032976</c:v>
                      </c:pt>
                      <c:pt idx="617">
                        <c:v>13.319132999982685</c:v>
                      </c:pt>
                      <c:pt idx="618">
                        <c:v>13.335878000012599</c:v>
                      </c:pt>
                      <c:pt idx="619">
                        <c:v>13.357037000008859</c:v>
                      </c:pt>
                      <c:pt idx="620">
                        <c:v>13.376021999982186</c:v>
                      </c:pt>
                      <c:pt idx="621">
                        <c:v>13.397098000044934</c:v>
                      </c:pt>
                      <c:pt idx="622">
                        <c:v>13.418146000010893</c:v>
                      </c:pt>
                      <c:pt idx="623">
                        <c:v>13.43653299997095</c:v>
                      </c:pt>
                      <c:pt idx="624">
                        <c:v>13.453209000057541</c:v>
                      </c:pt>
                      <c:pt idx="625">
                        <c:v>13.476950000040233</c:v>
                      </c:pt>
                      <c:pt idx="626">
                        <c:v>13.500144000048749</c:v>
                      </c:pt>
                      <c:pt idx="627">
                        <c:v>13.519515000050887</c:v>
                      </c:pt>
                      <c:pt idx="628">
                        <c:v>13.538922999985516</c:v>
                      </c:pt>
                      <c:pt idx="629">
                        <c:v>13.558486000052653</c:v>
                      </c:pt>
                      <c:pt idx="630">
                        <c:v>13.575662999995984</c:v>
                      </c:pt>
                      <c:pt idx="631">
                        <c:v>13.598042999976315</c:v>
                      </c:pt>
                      <c:pt idx="632">
                        <c:v>13.618756999960169</c:v>
                      </c:pt>
                      <c:pt idx="633">
                        <c:v>13.637269000057131</c:v>
                      </c:pt>
                      <c:pt idx="634">
                        <c:v>13.662229000008665</c:v>
                      </c:pt>
                      <c:pt idx="635">
                        <c:v>13.677821999997832</c:v>
                      </c:pt>
                      <c:pt idx="636">
                        <c:v>13.699972999980673</c:v>
                      </c:pt>
                      <c:pt idx="637">
                        <c:v>13.718635999946855</c:v>
                      </c:pt>
                      <c:pt idx="638">
                        <c:v>13.739010000019334</c:v>
                      </c:pt>
                      <c:pt idx="639">
                        <c:v>13.758065999951214</c:v>
                      </c:pt>
                      <c:pt idx="640">
                        <c:v>13.778072000015527</c:v>
                      </c:pt>
                      <c:pt idx="641">
                        <c:v>13.800885000033304</c:v>
                      </c:pt>
                      <c:pt idx="642">
                        <c:v>13.81836499995552</c:v>
                      </c:pt>
                      <c:pt idx="643">
                        <c:v>13.83857599995099</c:v>
                      </c:pt>
                      <c:pt idx="644">
                        <c:v>13.860917999991216</c:v>
                      </c:pt>
                      <c:pt idx="645">
                        <c:v>13.882851999951527</c:v>
                      </c:pt>
                      <c:pt idx="646">
                        <c:v>13.893901000032201</c:v>
                      </c:pt>
                      <c:pt idx="647">
                        <c:v>13.919747999985702</c:v>
                      </c:pt>
                      <c:pt idx="648">
                        <c:v>13.941151999984868</c:v>
                      </c:pt>
                      <c:pt idx="649">
                        <c:v>13.960019999998622</c:v>
                      </c:pt>
                      <c:pt idx="650">
                        <c:v>13.979615999967791</c:v>
                      </c:pt>
                      <c:pt idx="651">
                        <c:v>13.996159999980591</c:v>
                      </c:pt>
                      <c:pt idx="652">
                        <c:v>14.014455999946222</c:v>
                      </c:pt>
                      <c:pt idx="653">
                        <c:v>14.034763999981806</c:v>
                      </c:pt>
                      <c:pt idx="654">
                        <c:v>14.059989999979734</c:v>
                      </c:pt>
                      <c:pt idx="655">
                        <c:v>14.080242000054568</c:v>
                      </c:pt>
                      <c:pt idx="656">
                        <c:v>14.096809000009671</c:v>
                      </c:pt>
                      <c:pt idx="657">
                        <c:v>14.115546999964863</c:v>
                      </c:pt>
                      <c:pt idx="658">
                        <c:v>14.138761000009254</c:v>
                      </c:pt>
                      <c:pt idx="659">
                        <c:v>14.159331000060774</c:v>
                      </c:pt>
                      <c:pt idx="660">
                        <c:v>14.179967000032775</c:v>
                      </c:pt>
                      <c:pt idx="661">
                        <c:v>14.198669999954291</c:v>
                      </c:pt>
                      <c:pt idx="662">
                        <c:v>14.216108000022359</c:v>
                      </c:pt>
                      <c:pt idx="663">
                        <c:v>14.237989000044763</c:v>
                      </c:pt>
                      <c:pt idx="664">
                        <c:v>14.258068999974057</c:v>
                      </c:pt>
                      <c:pt idx="665">
                        <c:v>14.261306999949738</c:v>
                      </c:pt>
                      <c:pt idx="666">
                        <c:v>14.288960000034422</c:v>
                      </c:pt>
                      <c:pt idx="667">
                        <c:v>14.316625999985263</c:v>
                      </c:pt>
                      <c:pt idx="668">
                        <c:v>14.336644000024535</c:v>
                      </c:pt>
                      <c:pt idx="669">
                        <c:v>14.358586000045761</c:v>
                      </c:pt>
                      <c:pt idx="670">
                        <c:v>14.374229999957606</c:v>
                      </c:pt>
                      <c:pt idx="671">
                        <c:v>14.398834999999963</c:v>
                      </c:pt>
                      <c:pt idx="672">
                        <c:v>14.418438000022434</c:v>
                      </c:pt>
                      <c:pt idx="673">
                        <c:v>14.442501000012271</c:v>
                      </c:pt>
                      <c:pt idx="674">
                        <c:v>14.457906999974512</c:v>
                      </c:pt>
                      <c:pt idx="675">
                        <c:v>14.479560000007041</c:v>
                      </c:pt>
                      <c:pt idx="676">
                        <c:v>14.497545000049286</c:v>
                      </c:pt>
                      <c:pt idx="677">
                        <c:v>14.517507000011392</c:v>
                      </c:pt>
                      <c:pt idx="678">
                        <c:v>14.537884999997914</c:v>
                      </c:pt>
                      <c:pt idx="679">
                        <c:v>14.558447999996133</c:v>
                      </c:pt>
                      <c:pt idx="680">
                        <c:v>14.578062999993563</c:v>
                      </c:pt>
                      <c:pt idx="681">
                        <c:v>14.599275000044145</c:v>
                      </c:pt>
                      <c:pt idx="682">
                        <c:v>14.615068000042811</c:v>
                      </c:pt>
                      <c:pt idx="683">
                        <c:v>14.638410000014119</c:v>
                      </c:pt>
                      <c:pt idx="684">
                        <c:v>14.658902000053786</c:v>
                      </c:pt>
                      <c:pt idx="685">
                        <c:v>14.678826999966986</c:v>
                      </c:pt>
                      <c:pt idx="686">
                        <c:v>14.700656999950297</c:v>
                      </c:pt>
                      <c:pt idx="687">
                        <c:v>14.721520000020973</c:v>
                      </c:pt>
                      <c:pt idx="688">
                        <c:v>14.738786000059918</c:v>
                      </c:pt>
                      <c:pt idx="689">
                        <c:v>14.760519000003114</c:v>
                      </c:pt>
                      <c:pt idx="690">
                        <c:v>14.78124000004027</c:v>
                      </c:pt>
                      <c:pt idx="691">
                        <c:v>14.799402000033297</c:v>
                      </c:pt>
                      <c:pt idx="692">
                        <c:v>14.820554999983869</c:v>
                      </c:pt>
                      <c:pt idx="693">
                        <c:v>14.8263909999514</c:v>
                      </c:pt>
                      <c:pt idx="694">
                        <c:v>14.858939000056125</c:v>
                      </c:pt>
                      <c:pt idx="695">
                        <c:v>14.879405000014231</c:v>
                      </c:pt>
                      <c:pt idx="696">
                        <c:v>14.900785999954678</c:v>
                      </c:pt>
                      <c:pt idx="697">
                        <c:v>14.916397999972105</c:v>
                      </c:pt>
                      <c:pt idx="698">
                        <c:v>14.934911999967881</c:v>
                      </c:pt>
                      <c:pt idx="699">
                        <c:v>14.946536000003107</c:v>
                      </c:pt>
                      <c:pt idx="700">
                        <c:v>14.977782999980263</c:v>
                      </c:pt>
                      <c:pt idx="701">
                        <c:v>14.997696000034921</c:v>
                      </c:pt>
                      <c:pt idx="702">
                        <c:v>15.01763400004711</c:v>
                      </c:pt>
                      <c:pt idx="703">
                        <c:v>15.040232000057586</c:v>
                      </c:pt>
                      <c:pt idx="704">
                        <c:v>15.055918999947608</c:v>
                      </c:pt>
                      <c:pt idx="705">
                        <c:v>15.078855999978259</c:v>
                      </c:pt>
                      <c:pt idx="706">
                        <c:v>15.096017000032589</c:v>
                      </c:pt>
                      <c:pt idx="707">
                        <c:v>15.112391000031494</c:v>
                      </c:pt>
                      <c:pt idx="708">
                        <c:v>15.137778999982402</c:v>
                      </c:pt>
                      <c:pt idx="709">
                        <c:v>15.148583000060171</c:v>
                      </c:pt>
                      <c:pt idx="710">
                        <c:v>15.1738090000581</c:v>
                      </c:pt>
                      <c:pt idx="711">
                        <c:v>15.200148000032641</c:v>
                      </c:pt>
                      <c:pt idx="712">
                        <c:v>15.205819000024348</c:v>
                      </c:pt>
                      <c:pt idx="713">
                        <c:v>15.236586999963038</c:v>
                      </c:pt>
                      <c:pt idx="714">
                        <c:v>15.252348999958485</c:v>
                      </c:pt>
                      <c:pt idx="715">
                        <c:v>15.277441999991424</c:v>
                      </c:pt>
                      <c:pt idx="716">
                        <c:v>15.298822000040673</c:v>
                      </c:pt>
                      <c:pt idx="717">
                        <c:v>15.318197999964468</c:v>
                      </c:pt>
                      <c:pt idx="718">
                        <c:v>15.339789999998175</c:v>
                      </c:pt>
                      <c:pt idx="719">
                        <c:v>15.357323999982327</c:v>
                      </c:pt>
                      <c:pt idx="720">
                        <c:v>15.378313999972306</c:v>
                      </c:pt>
                      <c:pt idx="721">
                        <c:v>15.400353000033647</c:v>
                      </c:pt>
                      <c:pt idx="722">
                        <c:v>15.417888000025414</c:v>
                      </c:pt>
                      <c:pt idx="723">
                        <c:v>15.437705000047572</c:v>
                      </c:pt>
                      <c:pt idx="724">
                        <c:v>15.458893000031821</c:v>
                      </c:pt>
                      <c:pt idx="725">
                        <c:v>15.474484000005759</c:v>
                      </c:pt>
                      <c:pt idx="726">
                        <c:v>15.501121000037529</c:v>
                      </c:pt>
                      <c:pt idx="727">
                        <c:v>15.520025999983773</c:v>
                      </c:pt>
                      <c:pt idx="728">
                        <c:v>15.535516000003554</c:v>
                      </c:pt>
                      <c:pt idx="729">
                        <c:v>15.55438900005538</c:v>
                      </c:pt>
                      <c:pt idx="730">
                        <c:v>15.580456999945454</c:v>
                      </c:pt>
                      <c:pt idx="731">
                        <c:v>15.599491000059061</c:v>
                      </c:pt>
                      <c:pt idx="732">
                        <c:v>15.616198000032455</c:v>
                      </c:pt>
                      <c:pt idx="733">
                        <c:v>15.639761000056751</c:v>
                      </c:pt>
                      <c:pt idx="734">
                        <c:v>15.659464000025764</c:v>
                      </c:pt>
                      <c:pt idx="735">
                        <c:v>15.679271999979392</c:v>
                      </c:pt>
                      <c:pt idx="736">
                        <c:v>15.701322000008076</c:v>
                      </c:pt>
                      <c:pt idx="737">
                        <c:v>15.720014999969862</c:v>
                      </c:pt>
                      <c:pt idx="738">
                        <c:v>15.740377999958582</c:v>
                      </c:pt>
                      <c:pt idx="739">
                        <c:v>15.754864000016823</c:v>
                      </c:pt>
                      <c:pt idx="740">
                        <c:v>15.780358999967575</c:v>
                      </c:pt>
                      <c:pt idx="741">
                        <c:v>15.799850999959745</c:v>
                      </c:pt>
                      <c:pt idx="742">
                        <c:v>15.814977000001818</c:v>
                      </c:pt>
                      <c:pt idx="743">
                        <c:v>15.838019000017084</c:v>
                      </c:pt>
                      <c:pt idx="744">
                        <c:v>15.85659800004214</c:v>
                      </c:pt>
                      <c:pt idx="745">
                        <c:v>15.880145999952219</c:v>
                      </c:pt>
                      <c:pt idx="746">
                        <c:v>15.900799000053667</c:v>
                      </c:pt>
                      <c:pt idx="747">
                        <c:v>15.915092000039294</c:v>
                      </c:pt>
                      <c:pt idx="748">
                        <c:v>15.942188999964856</c:v>
                      </c:pt>
                      <c:pt idx="749">
                        <c:v>15.957364000030793</c:v>
                      </c:pt>
                      <c:pt idx="750">
                        <c:v>15.976502000004984</c:v>
                      </c:pt>
                      <c:pt idx="751">
                        <c:v>15.992379999952391</c:v>
                      </c:pt>
                      <c:pt idx="752">
                        <c:v>16.019227999961004</c:v>
                      </c:pt>
                      <c:pt idx="753">
                        <c:v>16.036949999979697</c:v>
                      </c:pt>
                      <c:pt idx="754">
                        <c:v>16.056478000013158</c:v>
                      </c:pt>
                      <c:pt idx="755">
                        <c:v>16.076236000051722</c:v>
                      </c:pt>
                      <c:pt idx="756">
                        <c:v>16.099424000014551</c:v>
                      </c:pt>
                      <c:pt idx="757">
                        <c:v>16.117109999991953</c:v>
                      </c:pt>
                      <c:pt idx="758">
                        <c:v>16.137319999979809</c:v>
                      </c:pt>
                      <c:pt idx="759">
                        <c:v>16.156318000052124</c:v>
                      </c:pt>
                      <c:pt idx="760">
                        <c:v>16.177040999988094</c:v>
                      </c:pt>
                      <c:pt idx="761">
                        <c:v>16.197133000008762</c:v>
                      </c:pt>
                      <c:pt idx="762">
                        <c:v>16.204983999952674</c:v>
                      </c:pt>
                      <c:pt idx="763">
                        <c:v>16.256551000056788</c:v>
                      </c:pt>
                      <c:pt idx="764">
                        <c:v>16.278186999959871</c:v>
                      </c:pt>
                      <c:pt idx="765">
                        <c:v>16.297906000050716</c:v>
                      </c:pt>
                      <c:pt idx="766">
                        <c:v>16.312999999965541</c:v>
                      </c:pt>
                      <c:pt idx="767">
                        <c:v>16.338151999982074</c:v>
                      </c:pt>
                      <c:pt idx="768">
                        <c:v>16.359898000024259</c:v>
                      </c:pt>
                      <c:pt idx="769">
                        <c:v>16.380971999955364</c:v>
                      </c:pt>
                      <c:pt idx="770">
                        <c:v>16.399197999970056</c:v>
                      </c:pt>
                      <c:pt idx="771">
                        <c:v>16.413465999998152</c:v>
                      </c:pt>
                      <c:pt idx="772">
                        <c:v>16.437286000000313</c:v>
                      </c:pt>
                      <c:pt idx="773">
                        <c:v>16.448547999956645</c:v>
                      </c:pt>
                      <c:pt idx="774">
                        <c:v>16.480741000035778</c:v>
                      </c:pt>
                      <c:pt idx="775">
                        <c:v>16.499774000025354</c:v>
                      </c:pt>
                      <c:pt idx="776">
                        <c:v>16.520905000041239</c:v>
                      </c:pt>
                      <c:pt idx="777">
                        <c:v>16.534540000022389</c:v>
                      </c:pt>
                      <c:pt idx="778">
                        <c:v>16.559224999975413</c:v>
                      </c:pt>
                      <c:pt idx="779">
                        <c:v>16.579764000023715</c:v>
                      </c:pt>
                      <c:pt idx="780">
                        <c:v>16.599221999989823</c:v>
                      </c:pt>
                      <c:pt idx="781">
                        <c:v>16.619829999981448</c:v>
                      </c:pt>
                      <c:pt idx="782">
                        <c:v>16.637060999986716</c:v>
                      </c:pt>
                      <c:pt idx="783">
                        <c:v>16.655086999991909</c:v>
                      </c:pt>
                      <c:pt idx="784">
                        <c:v>16.683544000028633</c:v>
                      </c:pt>
                      <c:pt idx="785">
                        <c:v>16.700412999955006</c:v>
                      </c:pt>
                      <c:pt idx="786">
                        <c:v>16.720657999976538</c:v>
                      </c:pt>
                      <c:pt idx="787">
                        <c:v>16.738455999991857</c:v>
                      </c:pt>
                      <c:pt idx="788">
                        <c:v>16.760067000053823</c:v>
                      </c:pt>
                      <c:pt idx="789">
                        <c:v>16.778659999952652</c:v>
                      </c:pt>
                      <c:pt idx="790">
                        <c:v>16.797326000058092</c:v>
                      </c:pt>
                      <c:pt idx="791">
                        <c:v>16.820349000045098</c:v>
                      </c:pt>
                      <c:pt idx="792">
                        <c:v>16.834425000008196</c:v>
                      </c:pt>
                      <c:pt idx="793">
                        <c:v>16.851124000037089</c:v>
                      </c:pt>
                      <c:pt idx="794">
                        <c:v>16.870889000012539</c:v>
                      </c:pt>
                      <c:pt idx="795">
                        <c:v>16.893969999975525</c:v>
                      </c:pt>
                      <c:pt idx="796">
                        <c:v>16.91853899997659</c:v>
                      </c:pt>
                      <c:pt idx="797">
                        <c:v>16.940676999976858</c:v>
                      </c:pt>
                      <c:pt idx="798">
                        <c:v>16.960233999998309</c:v>
                      </c:pt>
                      <c:pt idx="799">
                        <c:v>16.970233000000007</c:v>
                      </c:pt>
                      <c:pt idx="800">
                        <c:v>17.000850999960676</c:v>
                      </c:pt>
                      <c:pt idx="801">
                        <c:v>17.017356000025757</c:v>
                      </c:pt>
                      <c:pt idx="802">
                        <c:v>17.040408000000753</c:v>
                      </c:pt>
                      <c:pt idx="803">
                        <c:v>17.052445000037551</c:v>
                      </c:pt>
                      <c:pt idx="804">
                        <c:v>17.07756700005848</c:v>
                      </c:pt>
                      <c:pt idx="805">
                        <c:v>17.097797999973409</c:v>
                      </c:pt>
                      <c:pt idx="806">
                        <c:v>17.119386999984272</c:v>
                      </c:pt>
                      <c:pt idx="807">
                        <c:v>17.134045999962837</c:v>
                      </c:pt>
                      <c:pt idx="808">
                        <c:v>17.15879799996037</c:v>
                      </c:pt>
                      <c:pt idx="809">
                        <c:v>17.178751999977976</c:v>
                      </c:pt>
                      <c:pt idx="810">
                        <c:v>17.19907900004182</c:v>
                      </c:pt>
                      <c:pt idx="811">
                        <c:v>17.220295000006445</c:v>
                      </c:pt>
                      <c:pt idx="812">
                        <c:v>17.237459999974817</c:v>
                      </c:pt>
                      <c:pt idx="813">
                        <c:v>17.255583000020124</c:v>
                      </c:pt>
                      <c:pt idx="814">
                        <c:v>17.278372999979183</c:v>
                      </c:pt>
                      <c:pt idx="815">
                        <c:v>17.297448000055738</c:v>
                      </c:pt>
                      <c:pt idx="816">
                        <c:v>17.319045000011101</c:v>
                      </c:pt>
                      <c:pt idx="817">
                        <c:v>17.340929000056349</c:v>
                      </c:pt>
                      <c:pt idx="818">
                        <c:v>17.36108000006061</c:v>
                      </c:pt>
                      <c:pt idx="819">
                        <c:v>17.366758999996819</c:v>
                      </c:pt>
                      <c:pt idx="820">
                        <c:v>17.399179000058211</c:v>
                      </c:pt>
                      <c:pt idx="821">
                        <c:v>17.418662999989465</c:v>
                      </c:pt>
                      <c:pt idx="822">
                        <c:v>17.434948000009172</c:v>
                      </c:pt>
                      <c:pt idx="823">
                        <c:v>17.450983999995515</c:v>
                      </c:pt>
                      <c:pt idx="824">
                        <c:v>17.475072999950498</c:v>
                      </c:pt>
                      <c:pt idx="825">
                        <c:v>17.501255000010133</c:v>
                      </c:pt>
                      <c:pt idx="826">
                        <c:v>17.519790000049397</c:v>
                      </c:pt>
                      <c:pt idx="827">
                        <c:v>17.54086800001096</c:v>
                      </c:pt>
                      <c:pt idx="828">
                        <c:v>17.580898000043817</c:v>
                      </c:pt>
                      <c:pt idx="829">
                        <c:v>17.600923000019975</c:v>
                      </c:pt>
                      <c:pt idx="830">
                        <c:v>17.605683999950998</c:v>
                      </c:pt>
                      <c:pt idx="831">
                        <c:v>17.641462999978103</c:v>
                      </c:pt>
                      <c:pt idx="832">
                        <c:v>17.655726999975741</c:v>
                      </c:pt>
                      <c:pt idx="833">
                        <c:v>17.682215000037104</c:v>
                      </c:pt>
                      <c:pt idx="834">
                        <c:v>17.692640000022948</c:v>
                      </c:pt>
                      <c:pt idx="835">
                        <c:v>17.718819999950938</c:v>
                      </c:pt>
                      <c:pt idx="836">
                        <c:v>17.722640000050887</c:v>
                      </c:pt>
                      <c:pt idx="837">
                        <c:v>17.760428000008687</c:v>
                      </c:pt>
                      <c:pt idx="838">
                        <c:v>17.776737999985926</c:v>
                      </c:pt>
                      <c:pt idx="839">
                        <c:v>17.796960999956354</c:v>
                      </c:pt>
                      <c:pt idx="840">
                        <c:v>17.817629000055604</c:v>
                      </c:pt>
                      <c:pt idx="841">
                        <c:v>17.830355999991298</c:v>
                      </c:pt>
                      <c:pt idx="842">
                        <c:v>17.859133000019938</c:v>
                      </c:pt>
                      <c:pt idx="843">
                        <c:v>17.863081000046805</c:v>
                      </c:pt>
                      <c:pt idx="844">
                        <c:v>17.895771999959834</c:v>
                      </c:pt>
                      <c:pt idx="845">
                        <c:v>17.918359000002965</c:v>
                      </c:pt>
                      <c:pt idx="846">
                        <c:v>17.930678999982774</c:v>
                      </c:pt>
                      <c:pt idx="847">
                        <c:v>17.974845999968238</c:v>
                      </c:pt>
                      <c:pt idx="848">
                        <c:v>18.035986999981105</c:v>
                      </c:pt>
                      <c:pt idx="849">
                        <c:v>18.048733999952674</c:v>
                      </c:pt>
                      <c:pt idx="850">
                        <c:v>18.189189999946393</c:v>
                      </c:pt>
                      <c:pt idx="851">
                        <c:v>18.248314999975264</c:v>
                      </c:pt>
                      <c:pt idx="852">
                        <c:v>18.273756999988109</c:v>
                      </c:pt>
                      <c:pt idx="853">
                        <c:v>18.290812000050209</c:v>
                      </c:pt>
                      <c:pt idx="854">
                        <c:v>18.319213000009768</c:v>
                      </c:pt>
                      <c:pt idx="855">
                        <c:v>18.325282000005245</c:v>
                      </c:pt>
                      <c:pt idx="856">
                        <c:v>18.399959999951534</c:v>
                      </c:pt>
                      <c:pt idx="857">
                        <c:v>18.460544000030495</c:v>
                      </c:pt>
                      <c:pt idx="858">
                        <c:v>18.468537000007927</c:v>
                      </c:pt>
                      <c:pt idx="859">
                        <c:v>18.512057999963872</c:v>
                      </c:pt>
                      <c:pt idx="860">
                        <c:v>18.537618999951519</c:v>
                      </c:pt>
                      <c:pt idx="861">
                        <c:v>18.573934999993071</c:v>
                      </c:pt>
                      <c:pt idx="862">
                        <c:v>18.595721999998204</c:v>
                      </c:pt>
                      <c:pt idx="863">
                        <c:v>18.620116999954917</c:v>
                      </c:pt>
                      <c:pt idx="864">
                        <c:v>18.639640999957919</c:v>
                      </c:pt>
                      <c:pt idx="865">
                        <c:v>18.656548999948427</c:v>
                      </c:pt>
                      <c:pt idx="866">
                        <c:v>18.717066999990493</c:v>
                      </c:pt>
                      <c:pt idx="867">
                        <c:v>18.721483999979682</c:v>
                      </c:pt>
                      <c:pt idx="868">
                        <c:v>18.799987999955192</c:v>
                      </c:pt>
                      <c:pt idx="869">
                        <c:v>18.817612000042573</c:v>
                      </c:pt>
                      <c:pt idx="870">
                        <c:v>18.83824499999173</c:v>
                      </c:pt>
                      <c:pt idx="871">
                        <c:v>18.858725000056438</c:v>
                      </c:pt>
                      <c:pt idx="872">
                        <c:v>18.869736999971792</c:v>
                      </c:pt>
                      <c:pt idx="873">
                        <c:v>18.898768999963067</c:v>
                      </c:pt>
                      <c:pt idx="874">
                        <c:v>18.939523000037298</c:v>
                      </c:pt>
                      <c:pt idx="875">
                        <c:v>18.955955000012182</c:v>
                      </c:pt>
                      <c:pt idx="876">
                        <c:v>18.97767599998042</c:v>
                      </c:pt>
                      <c:pt idx="877">
                        <c:v>18.989283000002615</c:v>
                      </c:pt>
                      <c:pt idx="878">
                        <c:v>19.004171999986283</c:v>
                      </c:pt>
                      <c:pt idx="879">
                        <c:v>19.060641000047326</c:v>
                      </c:pt>
                      <c:pt idx="880">
                        <c:v>19.078301000059582</c:v>
                      </c:pt>
                      <c:pt idx="881">
                        <c:v>19.138205999974161</c:v>
                      </c:pt>
                      <c:pt idx="882">
                        <c:v>19.146143999998458</c:v>
                      </c:pt>
                      <c:pt idx="883">
                        <c:v>19.198949999990873</c:v>
                      </c:pt>
                      <c:pt idx="884">
                        <c:v>19.215732999960892</c:v>
                      </c:pt>
                      <c:pt idx="885">
                        <c:v>19.280423999996856</c:v>
                      </c:pt>
                      <c:pt idx="886">
                        <c:v>19.285075000021607</c:v>
                      </c:pt>
                      <c:pt idx="887">
                        <c:v>19.338271999964491</c:v>
                      </c:pt>
                      <c:pt idx="888">
                        <c:v>19.341726999962702</c:v>
                      </c:pt>
                      <c:pt idx="889">
                        <c:v>19.426723000011407</c:v>
                      </c:pt>
                      <c:pt idx="890">
                        <c:v>19.477086000028066</c:v>
                      </c:pt>
                      <c:pt idx="891">
                        <c:v>19.484514000010677</c:v>
                      </c:pt>
                      <c:pt idx="892">
                        <c:v>19.54977499996312</c:v>
                      </c:pt>
                      <c:pt idx="893">
                        <c:v>19.622833000030369</c:v>
                      </c:pt>
                      <c:pt idx="894">
                        <c:v>19.698226999957114</c:v>
                      </c:pt>
                      <c:pt idx="895">
                        <c:v>19.758548000012524</c:v>
                      </c:pt>
                      <c:pt idx="896">
                        <c:v>19.764374000020325</c:v>
                      </c:pt>
                      <c:pt idx="897">
                        <c:v>19.894479000009596</c:v>
                      </c:pt>
                      <c:pt idx="898">
                        <c:v>19.906099000014365</c:v>
                      </c:pt>
                      <c:pt idx="899">
                        <c:v>19.953943999949843</c:v>
                      </c:pt>
                      <c:pt idx="900">
                        <c:v>19.974267999990843</c:v>
                      </c:pt>
                      <c:pt idx="901">
                        <c:v>20.033270000014454</c:v>
                      </c:pt>
                      <c:pt idx="902">
                        <c:v>20.044191000051796</c:v>
                      </c:pt>
                      <c:pt idx="903">
                        <c:v>20.112563999951817</c:v>
                      </c:pt>
                      <c:pt idx="904">
                        <c:v>20.240775999962352</c:v>
                      </c:pt>
                      <c:pt idx="905">
                        <c:v>20.248760999995284</c:v>
                      </c:pt>
                      <c:pt idx="906">
                        <c:v>20.312653000000864</c:v>
                      </c:pt>
                      <c:pt idx="907">
                        <c:v>20.376558999996632</c:v>
                      </c:pt>
                      <c:pt idx="908">
                        <c:v>20.389612999977544</c:v>
                      </c:pt>
                      <c:pt idx="909">
                        <c:v>20.426218000007793</c:v>
                      </c:pt>
                      <c:pt idx="910">
                        <c:v>20.455977999954484</c:v>
                      </c:pt>
                      <c:pt idx="911">
                        <c:v>20.477411000058055</c:v>
                      </c:pt>
                      <c:pt idx="912">
                        <c:v>20.487330000032671</c:v>
                      </c:pt>
                      <c:pt idx="913">
                        <c:v>20.540605999995023</c:v>
                      </c:pt>
                      <c:pt idx="914">
                        <c:v>20.557864999980666</c:v>
                      </c:pt>
                      <c:pt idx="915">
                        <c:v>20.579106000019237</c:v>
                      </c:pt>
                      <c:pt idx="916">
                        <c:v>20.581728999968618</c:v>
                      </c:pt>
                      <c:pt idx="917">
                        <c:v>20.638386999955401</c:v>
                      </c:pt>
                      <c:pt idx="918">
                        <c:v>20.650130999973044</c:v>
                      </c:pt>
                      <c:pt idx="919">
                        <c:v>20.720130000030622</c:v>
                      </c:pt>
                      <c:pt idx="920">
                        <c:v>20.778270000009798</c:v>
                      </c:pt>
                      <c:pt idx="921">
                        <c:v>20.785678999964148</c:v>
                      </c:pt>
                      <c:pt idx="922">
                        <c:v>20.858347999979742</c:v>
                      </c:pt>
                      <c:pt idx="923">
                        <c:v>20.92739900003653</c:v>
                      </c:pt>
                      <c:pt idx="924">
                        <c:v>20.9918319999706</c:v>
                      </c:pt>
                      <c:pt idx="925">
                        <c:v>21.057593000004999</c:v>
                      </c:pt>
                      <c:pt idx="926">
                        <c:v>21.061274999985471</c:v>
                      </c:pt>
                      <c:pt idx="927">
                        <c:v>21.135755999945104</c:v>
                      </c:pt>
                      <c:pt idx="928">
                        <c:v>21.264138999977149</c:v>
                      </c:pt>
                      <c:pt idx="929">
                        <c:v>21.345024000038393</c:v>
                      </c:pt>
                      <c:pt idx="930">
                        <c:v>21.539846000028774</c:v>
                      </c:pt>
                      <c:pt idx="931">
                        <c:v>21.669944999972358</c:v>
                      </c:pt>
                      <c:pt idx="932">
                        <c:v>21.688155999989249</c:v>
                      </c:pt>
                      <c:pt idx="933">
                        <c:v>21.797623999998905</c:v>
                      </c:pt>
                      <c:pt idx="934">
                        <c:v>21.819071999983862</c:v>
                      </c:pt>
                      <c:pt idx="935">
                        <c:v>21.837855000048876</c:v>
                      </c:pt>
                      <c:pt idx="936">
                        <c:v>21.856757999979891</c:v>
                      </c:pt>
                      <c:pt idx="937">
                        <c:v>21.877560000051744</c:v>
                      </c:pt>
                      <c:pt idx="938">
                        <c:v>21.901154999970458</c:v>
                      </c:pt>
                      <c:pt idx="939">
                        <c:v>21.919161999947391</c:v>
                      </c:pt>
                      <c:pt idx="940">
                        <c:v>21.977858999976888</c:v>
                      </c:pt>
                      <c:pt idx="941">
                        <c:v>21.997864000033587</c:v>
                      </c:pt>
                      <c:pt idx="942">
                        <c:v>22.021810999955051</c:v>
                      </c:pt>
                      <c:pt idx="943">
                        <c:v>22.084292000043206</c:v>
                      </c:pt>
                      <c:pt idx="944">
                        <c:v>22.137717999983579</c:v>
                      </c:pt>
                      <c:pt idx="945">
                        <c:v>22.207644999958575</c:v>
                      </c:pt>
                      <c:pt idx="946">
                        <c:v>22.228203000035137</c:v>
                      </c:pt>
                      <c:pt idx="947">
                        <c:v>22.565714000025764</c:v>
                      </c:pt>
                      <c:pt idx="948">
                        <c:v>22.620762999984436</c:v>
                      </c:pt>
                      <c:pt idx="949">
                        <c:v>22.64454799995292</c:v>
                      </c:pt>
                      <c:pt idx="950">
                        <c:v>22.762974999961443</c:v>
                      </c:pt>
                      <c:pt idx="951">
                        <c:v>22.805012000026181</c:v>
                      </c:pt>
                      <c:pt idx="952">
                        <c:v>22.833064000005834</c:v>
                      </c:pt>
                      <c:pt idx="953">
                        <c:v>22.879277999978513</c:v>
                      </c:pt>
                      <c:pt idx="954">
                        <c:v>22.909979999996722</c:v>
                      </c:pt>
                      <c:pt idx="955">
                        <c:v>22.927427000016905</c:v>
                      </c:pt>
                      <c:pt idx="956">
                        <c:v>22.946603000047617</c:v>
                      </c:pt>
                      <c:pt idx="957">
                        <c:v>22.969708999968134</c:v>
                      </c:pt>
                      <c:pt idx="958">
                        <c:v>23.017825999995694</c:v>
                      </c:pt>
                      <c:pt idx="959">
                        <c:v>23.038371999980882</c:v>
                      </c:pt>
                      <c:pt idx="960">
                        <c:v>23.05620800005272</c:v>
                      </c:pt>
                      <c:pt idx="961">
                        <c:v>23.085990000050515</c:v>
                      </c:pt>
                      <c:pt idx="962">
                        <c:v>23.107086000032723</c:v>
                      </c:pt>
                      <c:pt idx="963">
                        <c:v>23.1420559999533</c:v>
                      </c:pt>
                      <c:pt idx="964">
                        <c:v>23.150542999967001</c:v>
                      </c:pt>
                      <c:pt idx="965">
                        <c:v>23.173085000016727</c:v>
                      </c:pt>
                      <c:pt idx="966">
                        <c:v>23.190690999967046</c:v>
                      </c:pt>
                      <c:pt idx="967">
                        <c:v>23.20886699995026</c:v>
                      </c:pt>
                      <c:pt idx="968">
                        <c:v>23.226861999952234</c:v>
                      </c:pt>
                      <c:pt idx="969">
                        <c:v>23.256098999991082</c:v>
                      </c:pt>
                      <c:pt idx="970">
                        <c:v>23.276680000009947</c:v>
                      </c:pt>
                      <c:pt idx="971">
                        <c:v>23.304895999957807</c:v>
                      </c:pt>
                      <c:pt idx="972">
                        <c:v>23.335131000028923</c:v>
                      </c:pt>
                      <c:pt idx="973">
                        <c:v>23.353597000008449</c:v>
                      </c:pt>
                      <c:pt idx="974">
                        <c:v>23.372410999960266</c:v>
                      </c:pt>
                      <c:pt idx="975">
                        <c:v>23.390097999945283</c:v>
                      </c:pt>
                      <c:pt idx="976">
                        <c:v>23.413437000010163</c:v>
                      </c:pt>
                      <c:pt idx="977">
                        <c:v>23.439482999965549</c:v>
                      </c:pt>
                      <c:pt idx="978">
                        <c:v>23.461100999964401</c:v>
                      </c:pt>
                      <c:pt idx="979">
                        <c:v>23.477679000003263</c:v>
                      </c:pt>
                      <c:pt idx="980">
                        <c:v>23.494784999988042</c:v>
                      </c:pt>
                      <c:pt idx="981">
                        <c:v>23.514047999982722</c:v>
                      </c:pt>
                      <c:pt idx="982">
                        <c:v>23.524028999963775</c:v>
                      </c:pt>
                      <c:pt idx="983">
                        <c:v>23.558399999979883</c:v>
                      </c:pt>
                      <c:pt idx="984">
                        <c:v>23.571070999954827</c:v>
                      </c:pt>
                      <c:pt idx="985">
                        <c:v>23.598748999997042</c:v>
                      </c:pt>
                      <c:pt idx="986">
                        <c:v>23.621198000037111</c:v>
                      </c:pt>
                      <c:pt idx="987">
                        <c:v>23.639794999966398</c:v>
                      </c:pt>
                      <c:pt idx="988">
                        <c:v>23.655273000011221</c:v>
                      </c:pt>
                      <c:pt idx="989">
                        <c:v>23.676652000052854</c:v>
                      </c:pt>
                      <c:pt idx="990">
                        <c:v>23.697388999979012</c:v>
                      </c:pt>
                      <c:pt idx="991">
                        <c:v>23.719962000031956</c:v>
                      </c:pt>
                      <c:pt idx="992">
                        <c:v>23.74033399997279</c:v>
                      </c:pt>
                      <c:pt idx="993">
                        <c:v>23.760005000047386</c:v>
                      </c:pt>
                      <c:pt idx="994">
                        <c:v>23.781294999993406</c:v>
                      </c:pt>
                      <c:pt idx="995">
                        <c:v>23.796928999945521</c:v>
                      </c:pt>
                      <c:pt idx="996">
                        <c:v>23.8185260000173</c:v>
                      </c:pt>
                      <c:pt idx="997">
                        <c:v>23.837350000045262</c:v>
                      </c:pt>
                      <c:pt idx="998">
                        <c:v>23.859599999967031</c:v>
                      </c:pt>
                      <c:pt idx="999">
                        <c:v>23.873235999955796</c:v>
                      </c:pt>
                      <c:pt idx="1000">
                        <c:v>23.898435999988578</c:v>
                      </c:pt>
                      <c:pt idx="1001">
                        <c:v>23.919511000043713</c:v>
                      </c:pt>
                      <c:pt idx="1002">
                        <c:v>23.939341000048444</c:v>
                      </c:pt>
                      <c:pt idx="1003">
                        <c:v>23.957135000033304</c:v>
                      </c:pt>
                      <c:pt idx="1004">
                        <c:v>23.97776200005319</c:v>
                      </c:pt>
                      <c:pt idx="1005">
                        <c:v>23.99878699996043</c:v>
                      </c:pt>
                      <c:pt idx="1006">
                        <c:v>24.018016000045463</c:v>
                      </c:pt>
                      <c:pt idx="1007">
                        <c:v>24.037609999999404</c:v>
                      </c:pt>
                      <c:pt idx="1008">
                        <c:v>24.053442999953404</c:v>
                      </c:pt>
                      <c:pt idx="1009">
                        <c:v>24.078549999976531</c:v>
                      </c:pt>
                      <c:pt idx="1010">
                        <c:v>24.09851499996148</c:v>
                      </c:pt>
                      <c:pt idx="1011">
                        <c:v>24.119320999947377</c:v>
                      </c:pt>
                      <c:pt idx="1012">
                        <c:v>24.128544999985024</c:v>
                      </c:pt>
                      <c:pt idx="1013">
                        <c:v>24.159022000036202</c:v>
                      </c:pt>
                      <c:pt idx="1014">
                        <c:v>24.18057399999816</c:v>
                      </c:pt>
                      <c:pt idx="1015">
                        <c:v>24.201141000026837</c:v>
                      </c:pt>
                      <c:pt idx="1016">
                        <c:v>24.220439000055194</c:v>
                      </c:pt>
                      <c:pt idx="1017">
                        <c:v>24.23891299997922</c:v>
                      </c:pt>
                      <c:pt idx="1018">
                        <c:v>24.254562000045553</c:v>
                      </c:pt>
                      <c:pt idx="1019">
                        <c:v>24.279747999971732</c:v>
                      </c:pt>
                      <c:pt idx="1020">
                        <c:v>24.299044999992475</c:v>
                      </c:pt>
                      <c:pt idx="1021">
                        <c:v>24.320054000010714</c:v>
                      </c:pt>
                      <c:pt idx="1022">
                        <c:v>24.340627999976277</c:v>
                      </c:pt>
                      <c:pt idx="1023">
                        <c:v>24.36161100002937</c:v>
                      </c:pt>
                      <c:pt idx="1024">
                        <c:v>24.38167000003159</c:v>
                      </c:pt>
                      <c:pt idx="1025">
                        <c:v>24.395274000009522</c:v>
                      </c:pt>
                      <c:pt idx="1026">
                        <c:v>24.416249000001699</c:v>
                      </c:pt>
                      <c:pt idx="1027">
                        <c:v>24.436786000034772</c:v>
                      </c:pt>
                      <c:pt idx="1028">
                        <c:v>24.460349999950267</c:v>
                      </c:pt>
                      <c:pt idx="1029">
                        <c:v>24.481169000035152</c:v>
                      </c:pt>
                      <c:pt idx="1030">
                        <c:v>24.498374999966472</c:v>
                      </c:pt>
                      <c:pt idx="1031">
                        <c:v>24.515399000025354</c:v>
                      </c:pt>
                      <c:pt idx="1032">
                        <c:v>24.536852000048384</c:v>
                      </c:pt>
                      <c:pt idx="1033">
                        <c:v>24.559096000040881</c:v>
                      </c:pt>
                      <c:pt idx="1034">
                        <c:v>24.580848000012338</c:v>
                      </c:pt>
                      <c:pt idx="1035">
                        <c:v>24.59741699998267</c:v>
                      </c:pt>
                      <c:pt idx="1036">
                        <c:v>24.61650899995584</c:v>
                      </c:pt>
                      <c:pt idx="1037">
                        <c:v>24.640440999995917</c:v>
                      </c:pt>
                      <c:pt idx="1038">
                        <c:v>24.657232000026852</c:v>
                      </c:pt>
                      <c:pt idx="1039">
                        <c:v>24.678910000016913</c:v>
                      </c:pt>
                      <c:pt idx="1040">
                        <c:v>24.699159999960102</c:v>
                      </c:pt>
                      <c:pt idx="1041">
                        <c:v>24.719838000019081</c:v>
                      </c:pt>
                      <c:pt idx="1042">
                        <c:v>24.731899000005797</c:v>
                      </c:pt>
                      <c:pt idx="1043">
                        <c:v>24.757472999976017</c:v>
                      </c:pt>
                      <c:pt idx="1044">
                        <c:v>24.773432999965735</c:v>
                      </c:pt>
                      <c:pt idx="1045">
                        <c:v>24.792139000026509</c:v>
                      </c:pt>
                      <c:pt idx="1046">
                        <c:v>24.820835000020452</c:v>
                      </c:pt>
                      <c:pt idx="1047">
                        <c:v>24.838818000047468</c:v>
                      </c:pt>
                      <c:pt idx="1048">
                        <c:v>24.858812000020407</c:v>
                      </c:pt>
                      <c:pt idx="1049">
                        <c:v>24.877723000012338</c:v>
                      </c:pt>
                      <c:pt idx="1050">
                        <c:v>24.897395999985747</c:v>
                      </c:pt>
                      <c:pt idx="1051">
                        <c:v>24.917826000018977</c:v>
                      </c:pt>
                      <c:pt idx="1052">
                        <c:v>24.937768999952823</c:v>
                      </c:pt>
                      <c:pt idx="1053">
                        <c:v>24.958321999991313</c:v>
                      </c:pt>
                      <c:pt idx="1054">
                        <c:v>24.980337999993935</c:v>
                      </c:pt>
                      <c:pt idx="1055">
                        <c:v>24.998389999964274</c:v>
                      </c:pt>
                      <c:pt idx="1056">
                        <c:v>25.019504999974743</c:v>
                      </c:pt>
                      <c:pt idx="1057">
                        <c:v>25.03827200003434</c:v>
                      </c:pt>
                      <c:pt idx="1058">
                        <c:v>25.059668999980204</c:v>
                      </c:pt>
                      <c:pt idx="1059">
                        <c:v>25.064132999978028</c:v>
                      </c:pt>
                      <c:pt idx="1060">
                        <c:v>25.102131000021473</c:v>
                      </c:pt>
                      <c:pt idx="1061">
                        <c:v>25.116849999991246</c:v>
                      </c:pt>
                      <c:pt idx="1062">
                        <c:v>25.138741999980994</c:v>
                      </c:pt>
                      <c:pt idx="1063">
                        <c:v>25.159908000030555</c:v>
                      </c:pt>
                      <c:pt idx="1064">
                        <c:v>25.179670999990776</c:v>
                      </c:pt>
                      <c:pt idx="1065">
                        <c:v>25.199343999964185</c:v>
                      </c:pt>
                      <c:pt idx="1066">
                        <c:v>25.214797000051476</c:v>
                      </c:pt>
                      <c:pt idx="1067">
                        <c:v>25.235064000007696</c:v>
                      </c:pt>
                      <c:pt idx="1068">
                        <c:v>25.26001600001473</c:v>
                      </c:pt>
                      <c:pt idx="1069">
                        <c:v>25.278132000006735</c:v>
                      </c:pt>
                      <c:pt idx="1070">
                        <c:v>25.300953999976628</c:v>
                      </c:pt>
                      <c:pt idx="1071">
                        <c:v>25.317077000043355</c:v>
                      </c:pt>
                      <c:pt idx="1072">
                        <c:v>25.335580999962986</c:v>
                      </c:pt>
                      <c:pt idx="1073">
                        <c:v>25.35561400000006</c:v>
                      </c:pt>
                      <c:pt idx="1074">
                        <c:v>25.380937000038102</c:v>
                      </c:pt>
                      <c:pt idx="1075">
                        <c:v>25.400464999955148</c:v>
                      </c:pt>
                      <c:pt idx="1076">
                        <c:v>25.418337999959476</c:v>
                      </c:pt>
                      <c:pt idx="1077">
                        <c:v>25.436929999967106</c:v>
                      </c:pt>
                      <c:pt idx="1078">
                        <c:v>25.460253000026569</c:v>
                      </c:pt>
                      <c:pt idx="1079">
                        <c:v>25.47241699998267</c:v>
                      </c:pt>
                      <c:pt idx="1080">
                        <c:v>25.496810000040568</c:v>
                      </c:pt>
                      <c:pt idx="1081">
                        <c:v>25.517419000039808</c:v>
                      </c:pt>
                      <c:pt idx="1082">
                        <c:v>25.538349000038579</c:v>
                      </c:pt>
                      <c:pt idx="1083">
                        <c:v>25.556418000021949</c:v>
                      </c:pt>
                      <c:pt idx="1084">
                        <c:v>25.577581000048667</c:v>
                      </c:pt>
                      <c:pt idx="1085">
                        <c:v>25.596664999960922</c:v>
                      </c:pt>
                      <c:pt idx="1086">
                        <c:v>25.620589999947697</c:v>
                      </c:pt>
                      <c:pt idx="1087">
                        <c:v>25.637141000013798</c:v>
                      </c:pt>
                      <c:pt idx="1088">
                        <c:v>25.658338999957778</c:v>
                      </c:pt>
                      <c:pt idx="1089">
                        <c:v>25.677109000040218</c:v>
                      </c:pt>
                      <c:pt idx="1090">
                        <c:v>25.697991000022739</c:v>
                      </c:pt>
                      <c:pt idx="1091">
                        <c:v>25.712443000054918</c:v>
                      </c:pt>
                      <c:pt idx="1092">
                        <c:v>25.738242999999784</c:v>
                      </c:pt>
                      <c:pt idx="1093">
                        <c:v>25.758073000004515</c:v>
                      </c:pt>
                      <c:pt idx="1094">
                        <c:v>25.779014999978244</c:v>
                      </c:pt>
                      <c:pt idx="1095">
                        <c:v>25.797659000032581</c:v>
                      </c:pt>
                      <c:pt idx="1096">
                        <c:v>25.817883000010625</c:v>
                      </c:pt>
                      <c:pt idx="1097">
                        <c:v>25.841036000056192</c:v>
                      </c:pt>
                      <c:pt idx="1098">
                        <c:v>25.858271999983117</c:v>
                      </c:pt>
                      <c:pt idx="1099">
                        <c:v>25.878683999995701</c:v>
                      </c:pt>
                      <c:pt idx="1100">
                        <c:v>25.900817999965511</c:v>
                      </c:pt>
                      <c:pt idx="1101">
                        <c:v>25.919871999998577</c:v>
                      </c:pt>
                      <c:pt idx="1102">
                        <c:v>25.940854000044055</c:v>
                      </c:pt>
                      <c:pt idx="1103">
                        <c:v>25.960637000040151</c:v>
                      </c:pt>
                      <c:pt idx="1104">
                        <c:v>25.98093499999959</c:v>
                      </c:pt>
                      <c:pt idx="1105">
                        <c:v>25.998953000060283</c:v>
                      </c:pt>
                      <c:pt idx="1106">
                        <c:v>26.019773000036366</c:v>
                      </c:pt>
                      <c:pt idx="1107">
                        <c:v>26.029207000043243</c:v>
                      </c:pt>
                      <c:pt idx="1108">
                        <c:v>26.060453000012785</c:v>
                      </c:pt>
                      <c:pt idx="1109">
                        <c:v>26.080721999984235</c:v>
                      </c:pt>
                      <c:pt idx="1110">
                        <c:v>26.100028999964707</c:v>
                      </c:pt>
                      <c:pt idx="1111">
                        <c:v>26.120580999995582</c:v>
                      </c:pt>
                      <c:pt idx="1112">
                        <c:v>26.134785000002012</c:v>
                      </c:pt>
                      <c:pt idx="1113">
                        <c:v>26.157389000058174</c:v>
                      </c:pt>
                      <c:pt idx="1114">
                        <c:v>26.175535000045784</c:v>
                      </c:pt>
                      <c:pt idx="1115">
                        <c:v>26.19684300001245</c:v>
                      </c:pt>
                      <c:pt idx="1116">
                        <c:v>26.220937000005506</c:v>
                      </c:pt>
                      <c:pt idx="1117">
                        <c:v>26.240861000027508</c:v>
                      </c:pt>
                      <c:pt idx="1118">
                        <c:v>26.257728000055067</c:v>
                      </c:pt>
                      <c:pt idx="1119">
                        <c:v>0</c:v>
                      </c:pt>
                      <c:pt idx="112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Calculation!$AO$3:$AO$1122</c15:sqref>
                        </c15:formulaRef>
                      </c:ext>
                    </c:extLst>
                    <c:numCache>
                      <c:formatCode>General</c:formatCode>
                      <c:ptCount val="112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0.20500000000000002</c:v>
                      </c:pt>
                      <c:pt idx="612">
                        <c:v>0.20800000000000002</c:v>
                      </c:pt>
                      <c:pt idx="613">
                        <c:v>0.21200000000000002</c:v>
                      </c:pt>
                      <c:pt idx="614">
                        <c:v>0.21800000000000003</c:v>
                      </c:pt>
                      <c:pt idx="615">
                        <c:v>0.22199999999999998</c:v>
                      </c:pt>
                      <c:pt idx="616">
                        <c:v>0.22699999999999998</c:v>
                      </c:pt>
                      <c:pt idx="617">
                        <c:v>0.23199999999999998</c:v>
                      </c:pt>
                      <c:pt idx="618">
                        <c:v>0.23699999999999999</c:v>
                      </c:pt>
                      <c:pt idx="619">
                        <c:v>0.24399999999999999</c:v>
                      </c:pt>
                      <c:pt idx="620">
                        <c:v>0.249</c:v>
                      </c:pt>
                      <c:pt idx="621">
                        <c:v>0.25600000000000001</c:v>
                      </c:pt>
                      <c:pt idx="622">
                        <c:v>0.26100000000000001</c:v>
                      </c:pt>
                      <c:pt idx="623">
                        <c:v>0.26700000000000002</c:v>
                      </c:pt>
                      <c:pt idx="624">
                        <c:v>0.27400000000000002</c:v>
                      </c:pt>
                      <c:pt idx="625">
                        <c:v>0.28100000000000003</c:v>
                      </c:pt>
                      <c:pt idx="626">
                        <c:v>0.28699999999999998</c:v>
                      </c:pt>
                      <c:pt idx="627">
                        <c:v>0.29499999999999998</c:v>
                      </c:pt>
                      <c:pt idx="628">
                        <c:v>0.30099999999999999</c:v>
                      </c:pt>
                      <c:pt idx="629">
                        <c:v>0.307</c:v>
                      </c:pt>
                      <c:pt idx="630">
                        <c:v>0.315</c:v>
                      </c:pt>
                      <c:pt idx="631">
                        <c:v>0.32200000000000001</c:v>
                      </c:pt>
                      <c:pt idx="632">
                        <c:v>0.32700000000000001</c:v>
                      </c:pt>
                      <c:pt idx="633">
                        <c:v>0.33500000000000002</c:v>
                      </c:pt>
                      <c:pt idx="634">
                        <c:v>0.33900000000000002</c:v>
                      </c:pt>
                      <c:pt idx="635">
                        <c:v>0.34499999999999997</c:v>
                      </c:pt>
                      <c:pt idx="636">
                        <c:v>0.34899999999999998</c:v>
                      </c:pt>
                      <c:pt idx="637">
                        <c:v>0.35499999999999998</c:v>
                      </c:pt>
                      <c:pt idx="638">
                        <c:v>0.36</c:v>
                      </c:pt>
                      <c:pt idx="639">
                        <c:v>0.36399999999999999</c:v>
                      </c:pt>
                      <c:pt idx="640">
                        <c:v>0.36799999999999999</c:v>
                      </c:pt>
                      <c:pt idx="641">
                        <c:v>0.37</c:v>
                      </c:pt>
                      <c:pt idx="642">
                        <c:v>0.375</c:v>
                      </c:pt>
                      <c:pt idx="643">
                        <c:v>0.377</c:v>
                      </c:pt>
                      <c:pt idx="644">
                        <c:v>0.38200000000000001</c:v>
                      </c:pt>
                      <c:pt idx="645">
                        <c:v>0.38200000000000001</c:v>
                      </c:pt>
                      <c:pt idx="646">
                        <c:v>0.38700000000000001</c:v>
                      </c:pt>
                      <c:pt idx="647">
                        <c:v>0.38700000000000001</c:v>
                      </c:pt>
                      <c:pt idx="648">
                        <c:v>0.39</c:v>
                      </c:pt>
                      <c:pt idx="649">
                        <c:v>0.39100000000000001</c:v>
                      </c:pt>
                      <c:pt idx="650">
                        <c:v>0.39200000000000002</c:v>
                      </c:pt>
                      <c:pt idx="651">
                        <c:v>0.39200000000000002</c:v>
                      </c:pt>
                      <c:pt idx="652">
                        <c:v>0.39500000000000002</c:v>
                      </c:pt>
                      <c:pt idx="653">
                        <c:v>0.39700000000000002</c:v>
                      </c:pt>
                      <c:pt idx="654">
                        <c:v>0.39900000000000002</c:v>
                      </c:pt>
                      <c:pt idx="655">
                        <c:v>0.39700000000000002</c:v>
                      </c:pt>
                      <c:pt idx="656">
                        <c:v>0.39900000000000002</c:v>
                      </c:pt>
                      <c:pt idx="657">
                        <c:v>0.4</c:v>
                      </c:pt>
                      <c:pt idx="658">
                        <c:v>0.40200000000000002</c:v>
                      </c:pt>
                      <c:pt idx="659">
                        <c:v>0.40300000000000002</c:v>
                      </c:pt>
                      <c:pt idx="660">
                        <c:v>0.40500000000000003</c:v>
                      </c:pt>
                      <c:pt idx="661">
                        <c:v>0.4</c:v>
                      </c:pt>
                      <c:pt idx="662">
                        <c:v>0.40100000000000002</c:v>
                      </c:pt>
                      <c:pt idx="663">
                        <c:v>0.40200000000000002</c:v>
                      </c:pt>
                      <c:pt idx="664">
                        <c:v>0.40300000000000002</c:v>
                      </c:pt>
                      <c:pt idx="665">
                        <c:v>0.40300000000000002</c:v>
                      </c:pt>
                      <c:pt idx="666">
                        <c:v>0.4</c:v>
                      </c:pt>
                      <c:pt idx="667">
                        <c:v>0.4</c:v>
                      </c:pt>
                      <c:pt idx="668">
                        <c:v>0.40100000000000002</c:v>
                      </c:pt>
                      <c:pt idx="669">
                        <c:v>0.40200000000000002</c:v>
                      </c:pt>
                      <c:pt idx="670">
                        <c:v>0.40300000000000002</c:v>
                      </c:pt>
                      <c:pt idx="671">
                        <c:v>0.40400000000000003</c:v>
                      </c:pt>
                      <c:pt idx="672">
                        <c:v>0.40400000000000003</c:v>
                      </c:pt>
                      <c:pt idx="673">
                        <c:v>0.39800000000000002</c:v>
                      </c:pt>
                      <c:pt idx="674">
                        <c:v>0.39900000000000002</c:v>
                      </c:pt>
                      <c:pt idx="675">
                        <c:v>0.39900000000000002</c:v>
                      </c:pt>
                      <c:pt idx="676">
                        <c:v>0.4</c:v>
                      </c:pt>
                      <c:pt idx="677">
                        <c:v>0.39600000000000002</c:v>
                      </c:pt>
                      <c:pt idx="678">
                        <c:v>0.39600000000000002</c:v>
                      </c:pt>
                      <c:pt idx="679">
                        <c:v>0.39400000000000002</c:v>
                      </c:pt>
                      <c:pt idx="680">
                        <c:v>0.39400000000000002</c:v>
                      </c:pt>
                      <c:pt idx="681">
                        <c:v>0.39300000000000002</c:v>
                      </c:pt>
                      <c:pt idx="682">
                        <c:v>0.39300000000000002</c:v>
                      </c:pt>
                      <c:pt idx="683">
                        <c:v>0.39400000000000002</c:v>
                      </c:pt>
                      <c:pt idx="684">
                        <c:v>0.39400000000000002</c:v>
                      </c:pt>
                      <c:pt idx="685">
                        <c:v>0.39200000000000002</c:v>
                      </c:pt>
                      <c:pt idx="686">
                        <c:v>0.39200000000000002</c:v>
                      </c:pt>
                      <c:pt idx="687">
                        <c:v>0.39100000000000001</c:v>
                      </c:pt>
                      <c:pt idx="688">
                        <c:v>0.39200000000000002</c:v>
                      </c:pt>
                      <c:pt idx="689">
                        <c:v>0.39100000000000001</c:v>
                      </c:pt>
                      <c:pt idx="690">
                        <c:v>0.39100000000000001</c:v>
                      </c:pt>
                      <c:pt idx="691">
                        <c:v>0.39</c:v>
                      </c:pt>
                      <c:pt idx="692">
                        <c:v>0.39</c:v>
                      </c:pt>
                      <c:pt idx="693">
                        <c:v>0.39</c:v>
                      </c:pt>
                      <c:pt idx="694">
                        <c:v>0.39100000000000001</c:v>
                      </c:pt>
                      <c:pt idx="695">
                        <c:v>0.39100000000000001</c:v>
                      </c:pt>
                      <c:pt idx="696">
                        <c:v>0.39100000000000001</c:v>
                      </c:pt>
                      <c:pt idx="697">
                        <c:v>0.39100000000000001</c:v>
                      </c:pt>
                      <c:pt idx="698">
                        <c:v>0.39100000000000001</c:v>
                      </c:pt>
                      <c:pt idx="699">
                        <c:v>0.39100000000000001</c:v>
                      </c:pt>
                      <c:pt idx="700">
                        <c:v>0.39100000000000001</c:v>
                      </c:pt>
                      <c:pt idx="701">
                        <c:v>0.38900000000000001</c:v>
                      </c:pt>
                      <c:pt idx="702">
                        <c:v>0.38900000000000001</c:v>
                      </c:pt>
                      <c:pt idx="703">
                        <c:v>0.38800000000000001</c:v>
                      </c:pt>
                      <c:pt idx="704">
                        <c:v>0.38800000000000001</c:v>
                      </c:pt>
                      <c:pt idx="705">
                        <c:v>0.38800000000000001</c:v>
                      </c:pt>
                      <c:pt idx="706">
                        <c:v>0.38700000000000001</c:v>
                      </c:pt>
                      <c:pt idx="707">
                        <c:v>0.38700000000000001</c:v>
                      </c:pt>
                      <c:pt idx="708">
                        <c:v>0.38700000000000001</c:v>
                      </c:pt>
                      <c:pt idx="709">
                        <c:v>0.38700000000000001</c:v>
                      </c:pt>
                      <c:pt idx="710">
                        <c:v>0.38600000000000001</c:v>
                      </c:pt>
                      <c:pt idx="711">
                        <c:v>0.38600000000000001</c:v>
                      </c:pt>
                      <c:pt idx="712">
                        <c:v>0.38600000000000001</c:v>
                      </c:pt>
                      <c:pt idx="713">
                        <c:v>0.38600000000000001</c:v>
                      </c:pt>
                      <c:pt idx="714">
                        <c:v>0.38500000000000001</c:v>
                      </c:pt>
                      <c:pt idx="715">
                        <c:v>0.38500000000000001</c:v>
                      </c:pt>
                      <c:pt idx="716">
                        <c:v>0.38400000000000001</c:v>
                      </c:pt>
                      <c:pt idx="717">
                        <c:v>0.38400000000000001</c:v>
                      </c:pt>
                      <c:pt idx="718">
                        <c:v>0.38400000000000001</c:v>
                      </c:pt>
                      <c:pt idx="719">
                        <c:v>0.38300000000000001</c:v>
                      </c:pt>
                      <c:pt idx="720">
                        <c:v>0.38200000000000001</c:v>
                      </c:pt>
                      <c:pt idx="721">
                        <c:v>0.38200000000000001</c:v>
                      </c:pt>
                      <c:pt idx="722">
                        <c:v>0.38100000000000001</c:v>
                      </c:pt>
                      <c:pt idx="723">
                        <c:v>0.38300000000000001</c:v>
                      </c:pt>
                      <c:pt idx="724">
                        <c:v>0.38300000000000001</c:v>
                      </c:pt>
                      <c:pt idx="725">
                        <c:v>0.38400000000000001</c:v>
                      </c:pt>
                      <c:pt idx="726">
                        <c:v>0.38300000000000001</c:v>
                      </c:pt>
                      <c:pt idx="727">
                        <c:v>0.38300000000000001</c:v>
                      </c:pt>
                      <c:pt idx="728">
                        <c:v>0.38300000000000001</c:v>
                      </c:pt>
                      <c:pt idx="729">
                        <c:v>0.38300000000000001</c:v>
                      </c:pt>
                      <c:pt idx="730">
                        <c:v>0.38200000000000001</c:v>
                      </c:pt>
                      <c:pt idx="731">
                        <c:v>0.38200000000000001</c:v>
                      </c:pt>
                      <c:pt idx="732">
                        <c:v>0.38100000000000001</c:v>
                      </c:pt>
                      <c:pt idx="733">
                        <c:v>0.38200000000000001</c:v>
                      </c:pt>
                      <c:pt idx="734">
                        <c:v>0.38100000000000001</c:v>
                      </c:pt>
                      <c:pt idx="735">
                        <c:v>0.38200000000000001</c:v>
                      </c:pt>
                      <c:pt idx="736">
                        <c:v>0.38100000000000001</c:v>
                      </c:pt>
                      <c:pt idx="737">
                        <c:v>0.38100000000000001</c:v>
                      </c:pt>
                      <c:pt idx="738">
                        <c:v>0.38100000000000001</c:v>
                      </c:pt>
                      <c:pt idx="739">
                        <c:v>0.38</c:v>
                      </c:pt>
                      <c:pt idx="740">
                        <c:v>0.38100000000000001</c:v>
                      </c:pt>
                      <c:pt idx="741">
                        <c:v>0.38</c:v>
                      </c:pt>
                      <c:pt idx="742">
                        <c:v>0.379</c:v>
                      </c:pt>
                      <c:pt idx="743">
                        <c:v>0.379</c:v>
                      </c:pt>
                      <c:pt idx="744">
                        <c:v>0.378</c:v>
                      </c:pt>
                      <c:pt idx="745">
                        <c:v>0.379</c:v>
                      </c:pt>
                      <c:pt idx="746">
                        <c:v>0.378</c:v>
                      </c:pt>
                      <c:pt idx="747">
                        <c:v>0.378</c:v>
                      </c:pt>
                      <c:pt idx="748">
                        <c:v>0.377</c:v>
                      </c:pt>
                      <c:pt idx="749">
                        <c:v>0.376</c:v>
                      </c:pt>
                      <c:pt idx="750">
                        <c:v>0.376</c:v>
                      </c:pt>
                      <c:pt idx="751">
                        <c:v>0.378</c:v>
                      </c:pt>
                      <c:pt idx="752">
                        <c:v>0.378</c:v>
                      </c:pt>
                      <c:pt idx="753">
                        <c:v>0.377</c:v>
                      </c:pt>
                      <c:pt idx="754">
                        <c:v>0.376</c:v>
                      </c:pt>
                      <c:pt idx="755">
                        <c:v>0.378</c:v>
                      </c:pt>
                      <c:pt idx="756">
                        <c:v>0.378</c:v>
                      </c:pt>
                      <c:pt idx="757">
                        <c:v>0.377</c:v>
                      </c:pt>
                      <c:pt idx="758">
                        <c:v>0.376</c:v>
                      </c:pt>
                      <c:pt idx="759">
                        <c:v>0.375</c:v>
                      </c:pt>
                      <c:pt idx="760">
                        <c:v>0.374</c:v>
                      </c:pt>
                      <c:pt idx="761">
                        <c:v>0.374</c:v>
                      </c:pt>
                      <c:pt idx="762">
                        <c:v>0.371</c:v>
                      </c:pt>
                      <c:pt idx="763">
                        <c:v>0.374</c:v>
                      </c:pt>
                      <c:pt idx="764">
                        <c:v>0.373</c:v>
                      </c:pt>
                      <c:pt idx="765">
                        <c:v>0.372</c:v>
                      </c:pt>
                      <c:pt idx="766">
                        <c:v>0.375</c:v>
                      </c:pt>
                      <c:pt idx="767">
                        <c:v>0.373</c:v>
                      </c:pt>
                      <c:pt idx="768">
                        <c:v>0.375</c:v>
                      </c:pt>
                      <c:pt idx="769">
                        <c:v>0.373</c:v>
                      </c:pt>
                      <c:pt idx="770">
                        <c:v>0.372</c:v>
                      </c:pt>
                      <c:pt idx="771">
                        <c:v>0.373</c:v>
                      </c:pt>
                      <c:pt idx="772">
                        <c:v>0.372</c:v>
                      </c:pt>
                      <c:pt idx="773">
                        <c:v>0.371</c:v>
                      </c:pt>
                      <c:pt idx="774">
                        <c:v>0.371</c:v>
                      </c:pt>
                      <c:pt idx="775">
                        <c:v>0.36899999999999999</c:v>
                      </c:pt>
                      <c:pt idx="776">
                        <c:v>0.36799999999999999</c:v>
                      </c:pt>
                      <c:pt idx="777">
                        <c:v>0.36699999999999999</c:v>
                      </c:pt>
                      <c:pt idx="778">
                        <c:v>0.36499999999999999</c:v>
                      </c:pt>
                      <c:pt idx="779">
                        <c:v>0.36399999999999999</c:v>
                      </c:pt>
                      <c:pt idx="780">
                        <c:v>0.36299999999999999</c:v>
                      </c:pt>
                      <c:pt idx="781">
                        <c:v>0.36099999999999999</c:v>
                      </c:pt>
                      <c:pt idx="782">
                        <c:v>0.35899999999999999</c:v>
                      </c:pt>
                      <c:pt idx="783">
                        <c:v>0.35799999999999998</c:v>
                      </c:pt>
                      <c:pt idx="784">
                        <c:v>0.35699999999999998</c:v>
                      </c:pt>
                      <c:pt idx="785">
                        <c:v>0.35499999999999998</c:v>
                      </c:pt>
                      <c:pt idx="786">
                        <c:v>0.35299999999999998</c:v>
                      </c:pt>
                      <c:pt idx="787">
                        <c:v>0.35099999999999998</c:v>
                      </c:pt>
                      <c:pt idx="788">
                        <c:v>0.34899999999999998</c:v>
                      </c:pt>
                      <c:pt idx="789">
                        <c:v>0.34799999999999998</c:v>
                      </c:pt>
                      <c:pt idx="790">
                        <c:v>0.34599999999999997</c:v>
                      </c:pt>
                      <c:pt idx="791">
                        <c:v>0.34499999999999997</c:v>
                      </c:pt>
                      <c:pt idx="792">
                        <c:v>0.34300000000000003</c:v>
                      </c:pt>
                      <c:pt idx="793">
                        <c:v>0.34200000000000003</c:v>
                      </c:pt>
                      <c:pt idx="794">
                        <c:v>0.33900000000000002</c:v>
                      </c:pt>
                      <c:pt idx="795">
                        <c:v>0.33700000000000002</c:v>
                      </c:pt>
                      <c:pt idx="796">
                        <c:v>0.33500000000000002</c:v>
                      </c:pt>
                      <c:pt idx="797">
                        <c:v>0.33500000000000002</c:v>
                      </c:pt>
                      <c:pt idx="798">
                        <c:v>0.33300000000000002</c:v>
                      </c:pt>
                      <c:pt idx="799">
                        <c:v>0.33300000000000002</c:v>
                      </c:pt>
                      <c:pt idx="800">
                        <c:v>0.33</c:v>
                      </c:pt>
                      <c:pt idx="801">
                        <c:v>0.33</c:v>
                      </c:pt>
                      <c:pt idx="802">
                        <c:v>0.32800000000000001</c:v>
                      </c:pt>
                      <c:pt idx="803">
                        <c:v>0.32700000000000001</c:v>
                      </c:pt>
                      <c:pt idx="804">
                        <c:v>0.32500000000000001</c:v>
                      </c:pt>
                      <c:pt idx="805">
                        <c:v>0.32600000000000001</c:v>
                      </c:pt>
                      <c:pt idx="806">
                        <c:v>0.32400000000000001</c:v>
                      </c:pt>
                      <c:pt idx="807">
                        <c:v>0.32400000000000001</c:v>
                      </c:pt>
                      <c:pt idx="808">
                        <c:v>0.32200000000000001</c:v>
                      </c:pt>
                      <c:pt idx="809">
                        <c:v>0.32300000000000001</c:v>
                      </c:pt>
                      <c:pt idx="810">
                        <c:v>0.32200000000000001</c:v>
                      </c:pt>
                      <c:pt idx="811">
                        <c:v>0.32300000000000001</c:v>
                      </c:pt>
                      <c:pt idx="812">
                        <c:v>0.32200000000000001</c:v>
                      </c:pt>
                      <c:pt idx="813">
                        <c:v>0.32300000000000001</c:v>
                      </c:pt>
                      <c:pt idx="814">
                        <c:v>0.32200000000000001</c:v>
                      </c:pt>
                      <c:pt idx="815">
                        <c:v>0.32</c:v>
                      </c:pt>
                      <c:pt idx="816">
                        <c:v>0.31900000000000001</c:v>
                      </c:pt>
                      <c:pt idx="817">
                        <c:v>0.318</c:v>
                      </c:pt>
                      <c:pt idx="818">
                        <c:v>0.317</c:v>
                      </c:pt>
                      <c:pt idx="819">
                        <c:v>0.32200000000000001</c:v>
                      </c:pt>
                      <c:pt idx="820">
                        <c:v>0.32200000000000001</c:v>
                      </c:pt>
                      <c:pt idx="821">
                        <c:v>0.32600000000000001</c:v>
                      </c:pt>
                      <c:pt idx="822">
                        <c:v>0.32500000000000001</c:v>
                      </c:pt>
                      <c:pt idx="823">
                        <c:v>0.33</c:v>
                      </c:pt>
                      <c:pt idx="824">
                        <c:v>0.33</c:v>
                      </c:pt>
                      <c:pt idx="825">
                        <c:v>0.33400000000000002</c:v>
                      </c:pt>
                      <c:pt idx="826">
                        <c:v>0.33300000000000002</c:v>
                      </c:pt>
                      <c:pt idx="827">
                        <c:v>0.33700000000000002</c:v>
                      </c:pt>
                      <c:pt idx="828">
                        <c:v>0.34100000000000003</c:v>
                      </c:pt>
                      <c:pt idx="829">
                        <c:v>0.34100000000000003</c:v>
                      </c:pt>
                      <c:pt idx="830">
                        <c:v>0.34100000000000003</c:v>
                      </c:pt>
                      <c:pt idx="831">
                        <c:v>0.34100000000000003</c:v>
                      </c:pt>
                      <c:pt idx="832">
                        <c:v>0.34499999999999997</c:v>
                      </c:pt>
                      <c:pt idx="833">
                        <c:v>0.34499999999999997</c:v>
                      </c:pt>
                      <c:pt idx="834">
                        <c:v>0.34799999999999998</c:v>
                      </c:pt>
                      <c:pt idx="835">
                        <c:v>0.34799999999999998</c:v>
                      </c:pt>
                      <c:pt idx="836">
                        <c:v>0.35</c:v>
                      </c:pt>
                      <c:pt idx="837">
                        <c:v>0.35</c:v>
                      </c:pt>
                      <c:pt idx="838">
                        <c:v>0.35</c:v>
                      </c:pt>
                      <c:pt idx="839">
                        <c:v>0.35</c:v>
                      </c:pt>
                      <c:pt idx="840">
                        <c:v>0.35199999999999998</c:v>
                      </c:pt>
                      <c:pt idx="841">
                        <c:v>0.35199999999999998</c:v>
                      </c:pt>
                      <c:pt idx="842">
                        <c:v>0.35199999999999998</c:v>
                      </c:pt>
                      <c:pt idx="843">
                        <c:v>0.35199999999999998</c:v>
                      </c:pt>
                      <c:pt idx="844">
                        <c:v>0.35299999999999998</c:v>
                      </c:pt>
                      <c:pt idx="845">
                        <c:v>0.35299999999999998</c:v>
                      </c:pt>
                      <c:pt idx="846">
                        <c:v>0.35199999999999998</c:v>
                      </c:pt>
                      <c:pt idx="847">
                        <c:v>0.35299999999999998</c:v>
                      </c:pt>
                      <c:pt idx="848">
                        <c:v>0.35299999999999998</c:v>
                      </c:pt>
                      <c:pt idx="849">
                        <c:v>0.35299999999999998</c:v>
                      </c:pt>
                      <c:pt idx="850">
                        <c:v>0.35299999999999998</c:v>
                      </c:pt>
                      <c:pt idx="851">
                        <c:v>0.35299999999999998</c:v>
                      </c:pt>
                      <c:pt idx="852">
                        <c:v>0.35299999999999998</c:v>
                      </c:pt>
                      <c:pt idx="853">
                        <c:v>0.35299999999999998</c:v>
                      </c:pt>
                      <c:pt idx="854">
                        <c:v>0.35199999999999998</c:v>
                      </c:pt>
                      <c:pt idx="855">
                        <c:v>0.35199999999999998</c:v>
                      </c:pt>
                      <c:pt idx="856">
                        <c:v>0.35099999999999998</c:v>
                      </c:pt>
                      <c:pt idx="857">
                        <c:v>0.35099999999999998</c:v>
                      </c:pt>
                      <c:pt idx="858">
                        <c:v>0.35</c:v>
                      </c:pt>
                      <c:pt idx="859">
                        <c:v>0.35199999999999998</c:v>
                      </c:pt>
                      <c:pt idx="860">
                        <c:v>0.35299999999999998</c:v>
                      </c:pt>
                      <c:pt idx="861">
                        <c:v>0.35399999999999998</c:v>
                      </c:pt>
                      <c:pt idx="862">
                        <c:v>0.35599999999999998</c:v>
                      </c:pt>
                      <c:pt idx="863">
                        <c:v>0.35699999999999998</c:v>
                      </c:pt>
                      <c:pt idx="864">
                        <c:v>0.35699999999999998</c:v>
                      </c:pt>
                      <c:pt idx="865">
                        <c:v>0.35699999999999998</c:v>
                      </c:pt>
                      <c:pt idx="866">
                        <c:v>0.35699999999999998</c:v>
                      </c:pt>
                      <c:pt idx="867">
                        <c:v>0.35799999999999998</c:v>
                      </c:pt>
                      <c:pt idx="868">
                        <c:v>0.35799999999999998</c:v>
                      </c:pt>
                      <c:pt idx="869">
                        <c:v>0.36</c:v>
                      </c:pt>
                      <c:pt idx="870">
                        <c:v>0.36399999999999999</c:v>
                      </c:pt>
                      <c:pt idx="871">
                        <c:v>0.36499999999999999</c:v>
                      </c:pt>
                      <c:pt idx="872">
                        <c:v>0.36599999999999999</c:v>
                      </c:pt>
                      <c:pt idx="873">
                        <c:v>0.36599999999999999</c:v>
                      </c:pt>
                      <c:pt idx="874">
                        <c:v>0.36699999999999999</c:v>
                      </c:pt>
                      <c:pt idx="875">
                        <c:v>0.36799999999999999</c:v>
                      </c:pt>
                      <c:pt idx="876">
                        <c:v>0.36799999999999999</c:v>
                      </c:pt>
                      <c:pt idx="877">
                        <c:v>0.36799999999999999</c:v>
                      </c:pt>
                      <c:pt idx="878">
                        <c:v>0.36799999999999999</c:v>
                      </c:pt>
                      <c:pt idx="879">
                        <c:v>0.36799999999999999</c:v>
                      </c:pt>
                      <c:pt idx="880">
                        <c:v>0.36799999999999999</c:v>
                      </c:pt>
                      <c:pt idx="881">
                        <c:v>0.36899999999999999</c:v>
                      </c:pt>
                      <c:pt idx="882">
                        <c:v>0.36899999999999999</c:v>
                      </c:pt>
                      <c:pt idx="883">
                        <c:v>0.37</c:v>
                      </c:pt>
                      <c:pt idx="884">
                        <c:v>0.372</c:v>
                      </c:pt>
                      <c:pt idx="885">
                        <c:v>0.372</c:v>
                      </c:pt>
                      <c:pt idx="886">
                        <c:v>0.372</c:v>
                      </c:pt>
                      <c:pt idx="887">
                        <c:v>0.372</c:v>
                      </c:pt>
                      <c:pt idx="888">
                        <c:v>0.373</c:v>
                      </c:pt>
                      <c:pt idx="889">
                        <c:v>0.373</c:v>
                      </c:pt>
                      <c:pt idx="890">
                        <c:v>0.373</c:v>
                      </c:pt>
                      <c:pt idx="891">
                        <c:v>0.374</c:v>
                      </c:pt>
                      <c:pt idx="892">
                        <c:v>0.375</c:v>
                      </c:pt>
                      <c:pt idx="893">
                        <c:v>0.375</c:v>
                      </c:pt>
                      <c:pt idx="894">
                        <c:v>0.375</c:v>
                      </c:pt>
                      <c:pt idx="895">
                        <c:v>0.377</c:v>
                      </c:pt>
                      <c:pt idx="896">
                        <c:v>0.377</c:v>
                      </c:pt>
                      <c:pt idx="897">
                        <c:v>0.374</c:v>
                      </c:pt>
                      <c:pt idx="898">
                        <c:v>0.374</c:v>
                      </c:pt>
                      <c:pt idx="899">
                        <c:v>0.375</c:v>
                      </c:pt>
                      <c:pt idx="900">
                        <c:v>0.374</c:v>
                      </c:pt>
                      <c:pt idx="901">
                        <c:v>0.371</c:v>
                      </c:pt>
                      <c:pt idx="902">
                        <c:v>0.36699999999999999</c:v>
                      </c:pt>
                      <c:pt idx="903">
                        <c:v>0.36799999999999999</c:v>
                      </c:pt>
                      <c:pt idx="904">
                        <c:v>0.36399999999999999</c:v>
                      </c:pt>
                      <c:pt idx="905">
                        <c:v>0.36499999999999999</c:v>
                      </c:pt>
                      <c:pt idx="906">
                        <c:v>0.36399999999999999</c:v>
                      </c:pt>
                      <c:pt idx="907">
                        <c:v>0.36299999999999999</c:v>
                      </c:pt>
                      <c:pt idx="908">
                        <c:v>0.36399999999999999</c:v>
                      </c:pt>
                      <c:pt idx="909">
                        <c:v>0.36599999999999999</c:v>
                      </c:pt>
                      <c:pt idx="910">
                        <c:v>0.36099999999999999</c:v>
                      </c:pt>
                      <c:pt idx="911">
                        <c:v>0.36299999999999999</c:v>
                      </c:pt>
                      <c:pt idx="912">
                        <c:v>0.36299999999999999</c:v>
                      </c:pt>
                      <c:pt idx="913">
                        <c:v>0.36899999999999999</c:v>
                      </c:pt>
                      <c:pt idx="914">
                        <c:v>0.38300000000000001</c:v>
                      </c:pt>
                      <c:pt idx="915">
                        <c:v>0.38600000000000001</c:v>
                      </c:pt>
                      <c:pt idx="916">
                        <c:v>0.40800000000000003</c:v>
                      </c:pt>
                      <c:pt idx="917">
                        <c:v>0.41100000000000003</c:v>
                      </c:pt>
                      <c:pt idx="918">
                        <c:v>0.42599999999999999</c:v>
                      </c:pt>
                      <c:pt idx="919">
                        <c:v>0.41800000000000004</c:v>
                      </c:pt>
                      <c:pt idx="920">
                        <c:v>0.42100000000000004</c:v>
                      </c:pt>
                      <c:pt idx="921">
                        <c:v>0.46399999999999997</c:v>
                      </c:pt>
                      <c:pt idx="922">
                        <c:v>0.46399999999999997</c:v>
                      </c:pt>
                      <c:pt idx="923">
                        <c:v>0.49099999999999999</c:v>
                      </c:pt>
                      <c:pt idx="924">
                        <c:v>0.49399999999999999</c:v>
                      </c:pt>
                      <c:pt idx="925">
                        <c:v>0.502</c:v>
                      </c:pt>
                      <c:pt idx="926">
                        <c:v>0.53600000000000003</c:v>
                      </c:pt>
                      <c:pt idx="927">
                        <c:v>0.54</c:v>
                      </c:pt>
                      <c:pt idx="928">
                        <c:v>0.55200000000000005</c:v>
                      </c:pt>
                      <c:pt idx="929">
                        <c:v>0.59499999999999997</c:v>
                      </c:pt>
                      <c:pt idx="930">
                        <c:v>0.60299999999999998</c:v>
                      </c:pt>
                      <c:pt idx="931">
                        <c:v>0.61099999999999999</c:v>
                      </c:pt>
                      <c:pt idx="932">
                        <c:v>0.54700000000000004</c:v>
                      </c:pt>
                      <c:pt idx="933">
                        <c:v>0.55100000000000005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D59-4E24-B655-8CFE0C808EF7}"/>
                  </c:ext>
                </c:extLst>
              </c15:ser>
            </c15:filteredScatterSeries>
          </c:ext>
        </c:extLst>
      </c:scatterChart>
      <c:valAx>
        <c:axId val="550214312"/>
        <c:scaling>
          <c:orientation val="minMax"/>
          <c:max val="27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212344"/>
        <c:crosses val="autoZero"/>
        <c:crossBetween val="midCat"/>
        <c:majorUnit val="5"/>
      </c:valAx>
      <c:valAx>
        <c:axId val="550212344"/>
        <c:scaling>
          <c:orientation val="minMax"/>
          <c:max val="0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214312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5"/>
          <c:order val="3"/>
          <c:tx>
            <c:strRef>
              <c:f>Calculation!$M$1</c:f>
              <c:strCache>
                <c:ptCount val="1"/>
                <c:pt idx="0">
                  <c:v>Variance(Value_raw) /dt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Calculation!$B$2:$B$1124</c:f>
              <c:numCache>
                <c:formatCode>General</c:formatCode>
                <c:ptCount val="1123"/>
                <c:pt idx="0">
                  <c:v>0</c:v>
                </c:pt>
                <c:pt idx="1">
                  <c:v>1.9563999958336353E-2</c:v>
                </c:pt>
                <c:pt idx="2">
                  <c:v>3.6159000010229647E-2</c:v>
                </c:pt>
                <c:pt idx="3">
                  <c:v>5.6963999988511205E-2</c:v>
                </c:pt>
                <c:pt idx="4">
                  <c:v>8.1719000008888543E-2</c:v>
                </c:pt>
                <c:pt idx="5">
                  <c:v>9.5315000042319298E-2</c:v>
                </c:pt>
                <c:pt idx="6">
                  <c:v>0.11652799998410046</c:v>
                </c:pt>
                <c:pt idx="7">
                  <c:v>0.13519900001119822</c:v>
                </c:pt>
                <c:pt idx="8">
                  <c:v>0.16087699995841831</c:v>
                </c:pt>
                <c:pt idx="9">
                  <c:v>0.18141700001433492</c:v>
                </c:pt>
                <c:pt idx="10">
                  <c:v>0.20019400003366172</c:v>
                </c:pt>
                <c:pt idx="11">
                  <c:v>0.21545300004072487</c:v>
                </c:pt>
                <c:pt idx="12">
                  <c:v>0.23079199995845556</c:v>
                </c:pt>
                <c:pt idx="13">
                  <c:v>0.2609230000525713</c:v>
                </c:pt>
                <c:pt idx="14">
                  <c:v>0.27603299997281283</c:v>
                </c:pt>
                <c:pt idx="15">
                  <c:v>0.3010329999960959</c:v>
                </c:pt>
                <c:pt idx="16">
                  <c:v>0.31972799997311085</c:v>
                </c:pt>
                <c:pt idx="17">
                  <c:v>0.33597799995914102</c:v>
                </c:pt>
                <c:pt idx="18">
                  <c:v>0.35759000002872199</c:v>
                </c:pt>
                <c:pt idx="19">
                  <c:v>0.37765299994498491</c:v>
                </c:pt>
                <c:pt idx="20">
                  <c:v>0.39710800000466406</c:v>
                </c:pt>
                <c:pt idx="21">
                  <c:v>0.41665599995758384</c:v>
                </c:pt>
                <c:pt idx="22">
                  <c:v>0.43804300006013364</c:v>
                </c:pt>
                <c:pt idx="23">
                  <c:v>0.45675699994899333</c:v>
                </c:pt>
                <c:pt idx="24">
                  <c:v>0.47970499994698912</c:v>
                </c:pt>
                <c:pt idx="25">
                  <c:v>0.49705999996513128</c:v>
                </c:pt>
                <c:pt idx="26">
                  <c:v>0.51856400002725422</c:v>
                </c:pt>
                <c:pt idx="27">
                  <c:v>0.54057900002226233</c:v>
                </c:pt>
                <c:pt idx="28">
                  <c:v>0.55734399997163564</c:v>
                </c:pt>
                <c:pt idx="29">
                  <c:v>0.57929699996020645</c:v>
                </c:pt>
                <c:pt idx="30">
                  <c:v>0.59977099997922778</c:v>
                </c:pt>
                <c:pt idx="31">
                  <c:v>0.61553199996706098</c:v>
                </c:pt>
                <c:pt idx="32">
                  <c:v>0.63737200002651662</c:v>
                </c:pt>
                <c:pt idx="33">
                  <c:v>0.65854900004342198</c:v>
                </c:pt>
                <c:pt idx="34">
                  <c:v>0.66760799998883158</c:v>
                </c:pt>
                <c:pt idx="35">
                  <c:v>0.70031900005415082</c:v>
                </c:pt>
                <c:pt idx="36">
                  <c:v>0.71870199998375028</c:v>
                </c:pt>
                <c:pt idx="37">
                  <c:v>0.73884600005112588</c:v>
                </c:pt>
                <c:pt idx="38">
                  <c:v>0.75902100000530481</c:v>
                </c:pt>
                <c:pt idx="39">
                  <c:v>0.77910100005101413</c:v>
                </c:pt>
                <c:pt idx="40">
                  <c:v>0.79993099998682737</c:v>
                </c:pt>
                <c:pt idx="41">
                  <c:v>0.81429600005503744</c:v>
                </c:pt>
                <c:pt idx="42">
                  <c:v>0.83908199996221811</c:v>
                </c:pt>
                <c:pt idx="43">
                  <c:v>0.85952599998563528</c:v>
                </c:pt>
                <c:pt idx="44">
                  <c:v>0.87445000000298023</c:v>
                </c:pt>
                <c:pt idx="45">
                  <c:v>0.89508699998259544</c:v>
                </c:pt>
                <c:pt idx="46">
                  <c:v>0.91429800004698336</c:v>
                </c:pt>
                <c:pt idx="47">
                  <c:v>0.94034800003282726</c:v>
                </c:pt>
                <c:pt idx="48">
                  <c:v>0.95808699994813651</c:v>
                </c:pt>
                <c:pt idx="49">
                  <c:v>0.97596299997530878</c:v>
                </c:pt>
                <c:pt idx="50">
                  <c:v>1.0003639999777079</c:v>
                </c:pt>
                <c:pt idx="51">
                  <c:v>1.0176780000329018</c:v>
                </c:pt>
                <c:pt idx="52">
                  <c:v>1.0400709999958053</c:v>
                </c:pt>
                <c:pt idx="53">
                  <c:v>1.059497999958694</c:v>
                </c:pt>
                <c:pt idx="54">
                  <c:v>1.0803300000261515</c:v>
                </c:pt>
                <c:pt idx="55">
                  <c:v>1.0980759999947622</c:v>
                </c:pt>
                <c:pt idx="56">
                  <c:v>1.1205570000456646</c:v>
                </c:pt>
                <c:pt idx="57">
                  <c:v>1.1408250000094995</c:v>
                </c:pt>
                <c:pt idx="58">
                  <c:v>1.1609559999778867</c:v>
                </c:pt>
                <c:pt idx="59">
                  <c:v>1.1773840000387281</c:v>
                </c:pt>
                <c:pt idx="60">
                  <c:v>1.200942000024952</c:v>
                </c:pt>
                <c:pt idx="61">
                  <c:v>1.2181420000270009</c:v>
                </c:pt>
                <c:pt idx="62">
                  <c:v>1.2382610000204295</c:v>
                </c:pt>
                <c:pt idx="63">
                  <c:v>1.2563780000200495</c:v>
                </c:pt>
                <c:pt idx="64">
                  <c:v>1.2730310000479221</c:v>
                </c:pt>
                <c:pt idx="65">
                  <c:v>1.3016999999526888</c:v>
                </c:pt>
                <c:pt idx="66">
                  <c:v>1.3172239999985322</c:v>
                </c:pt>
                <c:pt idx="67">
                  <c:v>1.3370959999738261</c:v>
                </c:pt>
                <c:pt idx="68">
                  <c:v>1.3570749999489635</c:v>
                </c:pt>
                <c:pt idx="69">
                  <c:v>1.3771339999511838</c:v>
                </c:pt>
                <c:pt idx="70">
                  <c:v>1.3982049999758601</c:v>
                </c:pt>
                <c:pt idx="71">
                  <c:v>1.4208349999971688</c:v>
                </c:pt>
                <c:pt idx="72">
                  <c:v>1.4375699999509379</c:v>
                </c:pt>
                <c:pt idx="73">
                  <c:v>1.4597910000011325</c:v>
                </c:pt>
                <c:pt idx="74">
                  <c:v>1.4777110000140965</c:v>
                </c:pt>
                <c:pt idx="75">
                  <c:v>1.49759299994912</c:v>
                </c:pt>
                <c:pt idx="76">
                  <c:v>1.5128290000138804</c:v>
                </c:pt>
                <c:pt idx="77">
                  <c:v>1.5384360000025481</c:v>
                </c:pt>
                <c:pt idx="78">
                  <c:v>1.5585229999851435</c:v>
                </c:pt>
                <c:pt idx="79">
                  <c:v>1.5794140000361949</c:v>
                </c:pt>
                <c:pt idx="80">
                  <c:v>1.5950850000372157</c:v>
                </c:pt>
                <c:pt idx="81">
                  <c:v>1.6198589999694377</c:v>
                </c:pt>
                <c:pt idx="82">
                  <c:v>1.6334839999908581</c:v>
                </c:pt>
                <c:pt idx="83">
                  <c:v>1.6539790000533685</c:v>
                </c:pt>
                <c:pt idx="84">
                  <c:v>1.6791039999807253</c:v>
                </c:pt>
                <c:pt idx="85">
                  <c:v>1.6941850000293925</c:v>
                </c:pt>
                <c:pt idx="86">
                  <c:v>1.7199150000233203</c:v>
                </c:pt>
                <c:pt idx="87">
                  <c:v>1.7348090000450611</c:v>
                </c:pt>
                <c:pt idx="88">
                  <c:v>1.7599459999473765</c:v>
                </c:pt>
                <c:pt idx="89">
                  <c:v>1.7692289999686182</c:v>
                </c:pt>
                <c:pt idx="90">
                  <c:v>1.8008499999996275</c:v>
                </c:pt>
                <c:pt idx="91">
                  <c:v>1.8199289999902248</c:v>
                </c:pt>
                <c:pt idx="92">
                  <c:v>1.8306630000006407</c:v>
                </c:pt>
                <c:pt idx="93">
                  <c:v>1.8550660000182688</c:v>
                </c:pt>
                <c:pt idx="94">
                  <c:v>1.8752830000594258</c:v>
                </c:pt>
                <c:pt idx="95">
                  <c:v>1.895213000010699</c:v>
                </c:pt>
                <c:pt idx="96">
                  <c:v>1.9197870000498369</c:v>
                </c:pt>
                <c:pt idx="97">
                  <c:v>1.9353180000325665</c:v>
                </c:pt>
                <c:pt idx="98">
                  <c:v>1.9613520000129938</c:v>
                </c:pt>
                <c:pt idx="99">
                  <c:v>1.9765840000472963</c:v>
                </c:pt>
                <c:pt idx="100">
                  <c:v>1.9987800000235438</c:v>
                </c:pt>
                <c:pt idx="101">
                  <c:v>2.0215359999565408</c:v>
                </c:pt>
                <c:pt idx="102">
                  <c:v>2.0409470000304282</c:v>
                </c:pt>
                <c:pt idx="103">
                  <c:v>2.0606449999613687</c:v>
                </c:pt>
                <c:pt idx="104">
                  <c:v>2.0784840000560507</c:v>
                </c:pt>
                <c:pt idx="105">
                  <c:v>2.0982830000575632</c:v>
                </c:pt>
                <c:pt idx="106">
                  <c:v>2.1169859999790788</c:v>
                </c:pt>
                <c:pt idx="107">
                  <c:v>2.1398549999576062</c:v>
                </c:pt>
                <c:pt idx="108">
                  <c:v>2.1563150000292808</c:v>
                </c:pt>
                <c:pt idx="109">
                  <c:v>2.1768330000340939</c:v>
                </c:pt>
                <c:pt idx="110">
                  <c:v>2.1938620000146329</c:v>
                </c:pt>
                <c:pt idx="111">
                  <c:v>2.217049999977462</c:v>
                </c:pt>
                <c:pt idx="112">
                  <c:v>2.2374840000411496</c:v>
                </c:pt>
                <c:pt idx="113">
                  <c:v>2.2536959999706596</c:v>
                </c:pt>
                <c:pt idx="114">
                  <c:v>2.2817140000406653</c:v>
                </c:pt>
                <c:pt idx="115">
                  <c:v>2.2981060000602156</c:v>
                </c:pt>
                <c:pt idx="116">
                  <c:v>2.3176270000403747</c:v>
                </c:pt>
                <c:pt idx="117">
                  <c:v>2.3403809999581426</c:v>
                </c:pt>
                <c:pt idx="118">
                  <c:v>2.3574260000605136</c:v>
                </c:pt>
                <c:pt idx="119">
                  <c:v>2.3779189999913797</c:v>
                </c:pt>
                <c:pt idx="120">
                  <c:v>2.3985589999938384</c:v>
                </c:pt>
                <c:pt idx="121">
                  <c:v>2.4186729999491945</c:v>
                </c:pt>
                <c:pt idx="122">
                  <c:v>2.4433170000556856</c:v>
                </c:pt>
                <c:pt idx="123">
                  <c:v>2.4601069999625906</c:v>
                </c:pt>
                <c:pt idx="124">
                  <c:v>2.4782869999762625</c:v>
                </c:pt>
                <c:pt idx="125">
                  <c:v>2.499824000056833</c:v>
                </c:pt>
                <c:pt idx="126">
                  <c:v>2.5134049999760464</c:v>
                </c:pt>
                <c:pt idx="127">
                  <c:v>2.5388850000454113</c:v>
                </c:pt>
                <c:pt idx="128">
                  <c:v>2.554041999974288</c:v>
                </c:pt>
                <c:pt idx="129">
                  <c:v>2.5800919999601319</c:v>
                </c:pt>
                <c:pt idx="130">
                  <c:v>2.6000139999669045</c:v>
                </c:pt>
                <c:pt idx="131">
                  <c:v>2.6149969999678433</c:v>
                </c:pt>
                <c:pt idx="132">
                  <c:v>2.6399939999682829</c:v>
                </c:pt>
                <c:pt idx="133">
                  <c:v>2.6505810000235215</c:v>
                </c:pt>
                <c:pt idx="134">
                  <c:v>2.6801719999639317</c:v>
                </c:pt>
                <c:pt idx="135">
                  <c:v>2.6892350000562146</c:v>
                </c:pt>
                <c:pt idx="136">
                  <c:v>2.7199760000221431</c:v>
                </c:pt>
                <c:pt idx="137">
                  <c:v>2.7399689999874681</c:v>
                </c:pt>
                <c:pt idx="138">
                  <c:v>2.7497059999732301</c:v>
                </c:pt>
                <c:pt idx="139">
                  <c:v>2.7756199999712408</c:v>
                </c:pt>
                <c:pt idx="140">
                  <c:v>2.7916589999804273</c:v>
                </c:pt>
                <c:pt idx="141">
                  <c:v>2.8166660000570118</c:v>
                </c:pt>
                <c:pt idx="142">
                  <c:v>2.8356640000129119</c:v>
                </c:pt>
                <c:pt idx="143">
                  <c:v>2.8554289999883622</c:v>
                </c:pt>
                <c:pt idx="144">
                  <c:v>2.8780519999563694</c:v>
                </c:pt>
                <c:pt idx="145">
                  <c:v>2.8957399999490008</c:v>
                </c:pt>
                <c:pt idx="146">
                  <c:v>2.9175410000607371</c:v>
                </c:pt>
                <c:pt idx="147">
                  <c:v>2.9359229999827221</c:v>
                </c:pt>
                <c:pt idx="148">
                  <c:v>2.9560419999761507</c:v>
                </c:pt>
                <c:pt idx="149">
                  <c:v>2.9769930000184104</c:v>
                </c:pt>
                <c:pt idx="150">
                  <c:v>2.9972680000355467</c:v>
                </c:pt>
                <c:pt idx="151">
                  <c:v>3.0124549999600276</c:v>
                </c:pt>
                <c:pt idx="152">
                  <c:v>3.0366609999909997</c:v>
                </c:pt>
                <c:pt idx="153">
                  <c:v>3.0607030000537634</c:v>
                </c:pt>
                <c:pt idx="154">
                  <c:v>3.081607999978587</c:v>
                </c:pt>
                <c:pt idx="155">
                  <c:v>3.096817999961786</c:v>
                </c:pt>
                <c:pt idx="156">
                  <c:v>3.1123780000489205</c:v>
                </c:pt>
                <c:pt idx="157">
                  <c:v>3.1377489999867976</c:v>
                </c:pt>
                <c:pt idx="158">
                  <c:v>3.1620119999861345</c:v>
                </c:pt>
                <c:pt idx="159">
                  <c:v>3.1787160000531003</c:v>
                </c:pt>
                <c:pt idx="160">
                  <c:v>3.1976929999655113</c:v>
                </c:pt>
                <c:pt idx="161">
                  <c:v>3.217534999945201</c:v>
                </c:pt>
                <c:pt idx="162">
                  <c:v>3.2402080000611022</c:v>
                </c:pt>
                <c:pt idx="163">
                  <c:v>3.2590730000520125</c:v>
                </c:pt>
                <c:pt idx="164">
                  <c:v>3.2737450000131503</c:v>
                </c:pt>
                <c:pt idx="165">
                  <c:v>3.298462999984622</c:v>
                </c:pt>
                <c:pt idx="166">
                  <c:v>3.3203539999667555</c:v>
                </c:pt>
                <c:pt idx="167">
                  <c:v>3.3330629999982193</c:v>
                </c:pt>
                <c:pt idx="168">
                  <c:v>3.3590489999623969</c:v>
                </c:pt>
                <c:pt idx="169">
                  <c:v>3.3684509999584407</c:v>
                </c:pt>
                <c:pt idx="170">
                  <c:v>3.3989389999769628</c:v>
                </c:pt>
                <c:pt idx="171">
                  <c:v>3.4189079999923706</c:v>
                </c:pt>
                <c:pt idx="172">
                  <c:v>3.4370099999941885</c:v>
                </c:pt>
                <c:pt idx="173">
                  <c:v>3.4592669999692589</c:v>
                </c:pt>
                <c:pt idx="174">
                  <c:v>3.4738849999848753</c:v>
                </c:pt>
                <c:pt idx="175">
                  <c:v>3.4990659999893978</c:v>
                </c:pt>
                <c:pt idx="176">
                  <c:v>3.5199540000176057</c:v>
                </c:pt>
                <c:pt idx="177">
                  <c:v>3.5358130000531673</c:v>
                </c:pt>
                <c:pt idx="178">
                  <c:v>3.560689999954775</c:v>
                </c:pt>
                <c:pt idx="179">
                  <c:v>3.579937000060454</c:v>
                </c:pt>
                <c:pt idx="180">
                  <c:v>3.5947300000116229</c:v>
                </c:pt>
                <c:pt idx="181">
                  <c:v>3.6156620000256225</c:v>
                </c:pt>
                <c:pt idx="182">
                  <c:v>3.6407449999824166</c:v>
                </c:pt>
                <c:pt idx="183">
                  <c:v>3.6617049999767914</c:v>
                </c:pt>
                <c:pt idx="184">
                  <c:v>3.6759389999788254</c:v>
                </c:pt>
                <c:pt idx="185">
                  <c:v>3.7003740000072867</c:v>
                </c:pt>
                <c:pt idx="186">
                  <c:v>3.7108030000235885</c:v>
                </c:pt>
                <c:pt idx="187">
                  <c:v>3.7396650000009686</c:v>
                </c:pt>
                <c:pt idx="188">
                  <c:v>3.7608539999928325</c:v>
                </c:pt>
                <c:pt idx="189">
                  <c:v>3.7809330000309274</c:v>
                </c:pt>
                <c:pt idx="190">
                  <c:v>3.7928100000135601</c:v>
                </c:pt>
                <c:pt idx="191">
                  <c:v>3.816380999982357</c:v>
                </c:pt>
                <c:pt idx="192">
                  <c:v>3.8316750000230968</c:v>
                </c:pt>
                <c:pt idx="193">
                  <c:v>3.8584699999773875</c:v>
                </c:pt>
                <c:pt idx="194">
                  <c:v>3.8765310000162572</c:v>
                </c:pt>
                <c:pt idx="195">
                  <c:v>3.9011620000237599</c:v>
                </c:pt>
                <c:pt idx="196">
                  <c:v>3.9168259999714792</c:v>
                </c:pt>
                <c:pt idx="197">
                  <c:v>3.9338310000021011</c:v>
                </c:pt>
                <c:pt idx="198">
                  <c:v>3.9567779999924824</c:v>
                </c:pt>
                <c:pt idx="199">
                  <c:v>3.9779159999452531</c:v>
                </c:pt>
                <c:pt idx="200">
                  <c:v>3.9979149999562651</c:v>
                </c:pt>
                <c:pt idx="201">
                  <c:v>4.0167750000255182</c:v>
                </c:pt>
                <c:pt idx="202">
                  <c:v>4.0324310000287369</c:v>
                </c:pt>
                <c:pt idx="203">
                  <c:v>4.0609699999913573</c:v>
                </c:pt>
                <c:pt idx="204">
                  <c:v>4.0788310000207275</c:v>
                </c:pt>
                <c:pt idx="205">
                  <c:v>4.0982830000575632</c:v>
                </c:pt>
                <c:pt idx="206">
                  <c:v>4.117435000021942</c:v>
                </c:pt>
                <c:pt idx="207">
                  <c:v>4.1376389999641106</c:v>
                </c:pt>
                <c:pt idx="208">
                  <c:v>4.1609389999648556</c:v>
                </c:pt>
                <c:pt idx="209">
                  <c:v>4.1806189999915659</c:v>
                </c:pt>
                <c:pt idx="210">
                  <c:v>4.1918849999783561</c:v>
                </c:pt>
                <c:pt idx="211">
                  <c:v>4.2195150000043213</c:v>
                </c:pt>
                <c:pt idx="212">
                  <c:v>4.2387109999544919</c:v>
                </c:pt>
                <c:pt idx="213">
                  <c:v>4.2538530000019819</c:v>
                </c:pt>
                <c:pt idx="214">
                  <c:v>4.2799090000335127</c:v>
                </c:pt>
                <c:pt idx="215">
                  <c:v>4.3002130000386387</c:v>
                </c:pt>
                <c:pt idx="216">
                  <c:v>4.3188670000527054</c:v>
                </c:pt>
                <c:pt idx="217">
                  <c:v>4.3393990000477061</c:v>
                </c:pt>
                <c:pt idx="218">
                  <c:v>4.3597229999722913</c:v>
                </c:pt>
                <c:pt idx="219">
                  <c:v>4.3796350000193343</c:v>
                </c:pt>
                <c:pt idx="220">
                  <c:v>4.4017689999891445</c:v>
                </c:pt>
                <c:pt idx="221">
                  <c:v>4.4201459999894723</c:v>
                </c:pt>
                <c:pt idx="222">
                  <c:v>4.4409740000264719</c:v>
                </c:pt>
                <c:pt idx="223">
                  <c:v>4.4558569999644533</c:v>
                </c:pt>
                <c:pt idx="224">
                  <c:v>4.4798370000207797</c:v>
                </c:pt>
                <c:pt idx="225">
                  <c:v>4.4971849999856204</c:v>
                </c:pt>
                <c:pt idx="226">
                  <c:v>4.5149039999814704</c:v>
                </c:pt>
                <c:pt idx="227">
                  <c:v>4.5362479999894276</c:v>
                </c:pt>
                <c:pt idx="228">
                  <c:v>4.5607280000112951</c:v>
                </c:pt>
                <c:pt idx="229">
                  <c:v>4.5755409999983385</c:v>
                </c:pt>
                <c:pt idx="230">
                  <c:v>4.6004220000468194</c:v>
                </c:pt>
                <c:pt idx="231">
                  <c:v>4.6171270000049844</c:v>
                </c:pt>
                <c:pt idx="232">
                  <c:v>4.6363140000030398</c:v>
                </c:pt>
                <c:pt idx="233">
                  <c:v>4.6604839999927208</c:v>
                </c:pt>
                <c:pt idx="234">
                  <c:v>4.6805640000384301</c:v>
                </c:pt>
                <c:pt idx="235">
                  <c:v>4.6960709999548271</c:v>
                </c:pt>
                <c:pt idx="236">
                  <c:v>4.7201290000230074</c:v>
                </c:pt>
                <c:pt idx="237">
                  <c:v>4.7367689999518916</c:v>
                </c:pt>
                <c:pt idx="238">
                  <c:v>4.7583550000563264</c:v>
                </c:pt>
                <c:pt idx="239">
                  <c:v>4.7792350000236183</c:v>
                </c:pt>
                <c:pt idx="240">
                  <c:v>4.7965029999613762</c:v>
                </c:pt>
                <c:pt idx="241">
                  <c:v>4.8187799999723211</c:v>
                </c:pt>
                <c:pt idx="242">
                  <c:v>4.8381079999962822</c:v>
                </c:pt>
                <c:pt idx="243">
                  <c:v>4.860850999946706</c:v>
                </c:pt>
                <c:pt idx="244">
                  <c:v>4.8770700000459328</c:v>
                </c:pt>
                <c:pt idx="245">
                  <c:v>4.8998679999494925</c:v>
                </c:pt>
                <c:pt idx="246">
                  <c:v>4.9182550000259653</c:v>
                </c:pt>
                <c:pt idx="247">
                  <c:v>4.9375709999585524</c:v>
                </c:pt>
                <c:pt idx="248">
                  <c:v>4.9575810000533238</c:v>
                </c:pt>
                <c:pt idx="249">
                  <c:v>4.9739599999738857</c:v>
                </c:pt>
                <c:pt idx="250">
                  <c:v>4.9985830000368878</c:v>
                </c:pt>
                <c:pt idx="251">
                  <c:v>5.020498999976553</c:v>
                </c:pt>
                <c:pt idx="252">
                  <c:v>5.0387859999900684</c:v>
                </c:pt>
                <c:pt idx="253">
                  <c:v>5.0586830000393093</c:v>
                </c:pt>
                <c:pt idx="254">
                  <c:v>5.0803170000435784</c:v>
                </c:pt>
                <c:pt idx="255">
                  <c:v>5.1003529999870807</c:v>
                </c:pt>
                <c:pt idx="256">
                  <c:v>5.1097049999516457</c:v>
                </c:pt>
                <c:pt idx="257">
                  <c:v>5.1333990000421181</c:v>
                </c:pt>
                <c:pt idx="258">
                  <c:v>5.1597980000078678</c:v>
                </c:pt>
                <c:pt idx="259">
                  <c:v>5.1796839999733493</c:v>
                </c:pt>
                <c:pt idx="260">
                  <c:v>5.1941120000556111</c:v>
                </c:pt>
                <c:pt idx="261">
                  <c:v>5.2189899999648333</c:v>
                </c:pt>
                <c:pt idx="262">
                  <c:v>5.239471000037156</c:v>
                </c:pt>
                <c:pt idx="263">
                  <c:v>5.2566489999881014</c:v>
                </c:pt>
                <c:pt idx="264">
                  <c:v>5.2799009999725968</c:v>
                </c:pt>
                <c:pt idx="265">
                  <c:v>5.2993809999898076</c:v>
                </c:pt>
                <c:pt idx="266">
                  <c:v>5.3168880000011995</c:v>
                </c:pt>
                <c:pt idx="267">
                  <c:v>5.3407260000240058</c:v>
                </c:pt>
                <c:pt idx="268">
                  <c:v>5.3601849999977276</c:v>
                </c:pt>
                <c:pt idx="269">
                  <c:v>5.3801209999946877</c:v>
                </c:pt>
                <c:pt idx="270">
                  <c:v>5.3987389999674633</c:v>
                </c:pt>
                <c:pt idx="271">
                  <c:v>5.4152930000564083</c:v>
                </c:pt>
                <c:pt idx="272">
                  <c:v>5.4407460000365973</c:v>
                </c:pt>
                <c:pt idx="273">
                  <c:v>5.4509710000129417</c:v>
                </c:pt>
                <c:pt idx="274">
                  <c:v>5.4810650000581518</c:v>
                </c:pt>
                <c:pt idx="275">
                  <c:v>5.4984560000011697</c:v>
                </c:pt>
                <c:pt idx="276">
                  <c:v>5.5163669999456033</c:v>
                </c:pt>
                <c:pt idx="277">
                  <c:v>5.5392909999936819</c:v>
                </c:pt>
                <c:pt idx="278">
                  <c:v>5.5568440000060946</c:v>
                </c:pt>
                <c:pt idx="279">
                  <c:v>5.573441999964416</c:v>
                </c:pt>
                <c:pt idx="280">
                  <c:v>5.600021000020206</c:v>
                </c:pt>
                <c:pt idx="281">
                  <c:v>5.6167040000436828</c:v>
                </c:pt>
                <c:pt idx="282">
                  <c:v>5.6382679999805987</c:v>
                </c:pt>
                <c:pt idx="283">
                  <c:v>5.6593009999487549</c:v>
                </c:pt>
                <c:pt idx="284">
                  <c:v>5.6794579999987036</c:v>
                </c:pt>
                <c:pt idx="285">
                  <c:v>5.6976209999993443</c:v>
                </c:pt>
                <c:pt idx="286">
                  <c:v>5.7127790000522509</c:v>
                </c:pt>
                <c:pt idx="287">
                  <c:v>5.7399809999624267</c:v>
                </c:pt>
                <c:pt idx="288">
                  <c:v>5.7601349999895319</c:v>
                </c:pt>
                <c:pt idx="289">
                  <c:v>5.7777220000280067</c:v>
                </c:pt>
                <c:pt idx="290">
                  <c:v>5.7992360000498593</c:v>
                </c:pt>
                <c:pt idx="291">
                  <c:v>5.8124590000370517</c:v>
                </c:pt>
                <c:pt idx="292">
                  <c:v>5.8373889999929816</c:v>
                </c:pt>
                <c:pt idx="293">
                  <c:v>5.8574700000463054</c:v>
                </c:pt>
                <c:pt idx="294">
                  <c:v>5.8795029999455437</c:v>
                </c:pt>
                <c:pt idx="295">
                  <c:v>5.8999240000266582</c:v>
                </c:pt>
                <c:pt idx="296">
                  <c:v>5.9179820000426844</c:v>
                </c:pt>
                <c:pt idx="297">
                  <c:v>5.9385479999473318</c:v>
                </c:pt>
                <c:pt idx="298">
                  <c:v>5.9598919999552891</c:v>
                </c:pt>
                <c:pt idx="299">
                  <c:v>5.9781189999775961</c:v>
                </c:pt>
                <c:pt idx="300">
                  <c:v>5.9979550000280142</c:v>
                </c:pt>
                <c:pt idx="301">
                  <c:v>6.0156369999749586</c:v>
                </c:pt>
                <c:pt idx="302">
                  <c:v>6.0387750000227243</c:v>
                </c:pt>
                <c:pt idx="303">
                  <c:v>6.0593309999676421</c:v>
                </c:pt>
                <c:pt idx="304">
                  <c:v>6.0795530000468716</c:v>
                </c:pt>
                <c:pt idx="305">
                  <c:v>6.1007570000365376</c:v>
                </c:pt>
                <c:pt idx="306">
                  <c:v>6.1151890000328422</c:v>
                </c:pt>
                <c:pt idx="307">
                  <c:v>6.1361190000316128</c:v>
                </c:pt>
                <c:pt idx="308">
                  <c:v>6.1547060000011697</c:v>
                </c:pt>
                <c:pt idx="309">
                  <c:v>6.1809420000063255</c:v>
                </c:pt>
                <c:pt idx="310">
                  <c:v>6.200453000026755</c:v>
                </c:pt>
                <c:pt idx="311">
                  <c:v>6.2197689999593422</c:v>
                </c:pt>
                <c:pt idx="312">
                  <c:v>6.2349519999697804</c:v>
                </c:pt>
                <c:pt idx="313">
                  <c:v>6.2507710000500083</c:v>
                </c:pt>
                <c:pt idx="314">
                  <c:v>6.2799880000529811</c:v>
                </c:pt>
                <c:pt idx="315">
                  <c:v>6.2969730000477284</c:v>
                </c:pt>
                <c:pt idx="316">
                  <c:v>6.3155729999998584</c:v>
                </c:pt>
                <c:pt idx="317">
                  <c:v>6.3354599999729544</c:v>
                </c:pt>
                <c:pt idx="318">
                  <c:v>6.3610340000595897</c:v>
                </c:pt>
                <c:pt idx="319">
                  <c:v>6.3804719999898225</c:v>
                </c:pt>
                <c:pt idx="320">
                  <c:v>6.4010420000413433</c:v>
                </c:pt>
                <c:pt idx="321">
                  <c:v>6.42107899999246</c:v>
                </c:pt>
                <c:pt idx="322">
                  <c:v>6.4373700000578538</c:v>
                </c:pt>
                <c:pt idx="323">
                  <c:v>6.4567970000207424</c:v>
                </c:pt>
                <c:pt idx="324">
                  <c:v>6.4771559999790043</c:v>
                </c:pt>
                <c:pt idx="325">
                  <c:v>6.4933050000108778</c:v>
                </c:pt>
                <c:pt idx="326">
                  <c:v>6.5176910000154749</c:v>
                </c:pt>
                <c:pt idx="327">
                  <c:v>6.5365839999867603</c:v>
                </c:pt>
                <c:pt idx="328">
                  <c:v>6.5573830000357702</c:v>
                </c:pt>
                <c:pt idx="329">
                  <c:v>6.5778799999970943</c:v>
                </c:pt>
                <c:pt idx="330">
                  <c:v>6.5993220000527799</c:v>
                </c:pt>
                <c:pt idx="331">
                  <c:v>6.6187879999633878</c:v>
                </c:pt>
                <c:pt idx="332">
                  <c:v>6.6401580000529066</c:v>
                </c:pt>
                <c:pt idx="333">
                  <c:v>6.6578679999802262</c:v>
                </c:pt>
                <c:pt idx="334">
                  <c:v>6.679046000004746</c:v>
                </c:pt>
                <c:pt idx="335">
                  <c:v>6.6974209999898449</c:v>
                </c:pt>
                <c:pt idx="336">
                  <c:v>6.7192130000330508</c:v>
                </c:pt>
                <c:pt idx="337">
                  <c:v>6.7390809999778867</c:v>
                </c:pt>
                <c:pt idx="338">
                  <c:v>6.7588580000447109</c:v>
                </c:pt>
                <c:pt idx="339">
                  <c:v>6.7783060000510886</c:v>
                </c:pt>
                <c:pt idx="340">
                  <c:v>6.8008909999625757</c:v>
                </c:pt>
                <c:pt idx="341">
                  <c:v>6.8132469999836758</c:v>
                </c:pt>
                <c:pt idx="342">
                  <c:v>6.8337850000243634</c:v>
                </c:pt>
                <c:pt idx="343">
                  <c:v>6.8565670000389218</c:v>
                </c:pt>
                <c:pt idx="344">
                  <c:v>6.8832979999715462</c:v>
                </c:pt>
                <c:pt idx="345">
                  <c:v>6.8969959999667481</c:v>
                </c:pt>
                <c:pt idx="346">
                  <c:v>6.9180369999958202</c:v>
                </c:pt>
                <c:pt idx="347">
                  <c:v>6.9392089999746531</c:v>
                </c:pt>
                <c:pt idx="348">
                  <c:v>6.9594470000592992</c:v>
                </c:pt>
                <c:pt idx="349">
                  <c:v>6.9790430000284687</c:v>
                </c:pt>
                <c:pt idx="350">
                  <c:v>6.9976709999609739</c:v>
                </c:pt>
                <c:pt idx="351">
                  <c:v>7.0195610000519082</c:v>
                </c:pt>
                <c:pt idx="352">
                  <c:v>7.0393919999478385</c:v>
                </c:pt>
                <c:pt idx="353">
                  <c:v>7.0502090000081807</c:v>
                </c:pt>
                <c:pt idx="354">
                  <c:v>7.0795399999478832</c:v>
                </c:pt>
                <c:pt idx="355">
                  <c:v>7.0999120000051335</c:v>
                </c:pt>
                <c:pt idx="356">
                  <c:v>7.1177560000214726</c:v>
                </c:pt>
                <c:pt idx="357">
                  <c:v>7.1405690000392497</c:v>
                </c:pt>
                <c:pt idx="358">
                  <c:v>7.1560270000481978</c:v>
                </c:pt>
                <c:pt idx="359">
                  <c:v>7.1759280000114813</c:v>
                </c:pt>
                <c:pt idx="360">
                  <c:v>7.1992160000372678</c:v>
                </c:pt>
                <c:pt idx="361">
                  <c:v>7.2153410000028089</c:v>
                </c:pt>
                <c:pt idx="362">
                  <c:v>7.2405819999985397</c:v>
                </c:pt>
                <c:pt idx="363">
                  <c:v>7.2567500000586733</c:v>
                </c:pt>
                <c:pt idx="364">
                  <c:v>7.2824239999754354</c:v>
                </c:pt>
                <c:pt idx="365">
                  <c:v>7.2965150000527501</c:v>
                </c:pt>
                <c:pt idx="366">
                  <c:v>7.3208909999812022</c:v>
                </c:pt>
                <c:pt idx="367">
                  <c:v>7.3357710000127554</c:v>
                </c:pt>
                <c:pt idx="368">
                  <c:v>7.3521279999986291</c:v>
                </c:pt>
                <c:pt idx="369">
                  <c:v>7.3783330000005662</c:v>
                </c:pt>
                <c:pt idx="370">
                  <c:v>7.396870999946259</c:v>
                </c:pt>
                <c:pt idx="371">
                  <c:v>7.4204690000042319</c:v>
                </c:pt>
                <c:pt idx="372">
                  <c:v>7.4365759999491274</c:v>
                </c:pt>
                <c:pt idx="373">
                  <c:v>7.4569469999987632</c:v>
                </c:pt>
                <c:pt idx="374">
                  <c:v>7.480995999998413</c:v>
                </c:pt>
                <c:pt idx="375">
                  <c:v>7.4981279999483377</c:v>
                </c:pt>
                <c:pt idx="376">
                  <c:v>7.5166810000082478</c:v>
                </c:pt>
                <c:pt idx="377">
                  <c:v>7.5380819999845698</c:v>
                </c:pt>
                <c:pt idx="378">
                  <c:v>7.5604440000606701</c:v>
                </c:pt>
                <c:pt idx="379">
                  <c:v>7.577424000017345</c:v>
                </c:pt>
                <c:pt idx="380">
                  <c:v>7.5974029999924824</c:v>
                </c:pt>
                <c:pt idx="381">
                  <c:v>7.618030000012368</c:v>
                </c:pt>
                <c:pt idx="382">
                  <c:v>7.6398220000555739</c:v>
                </c:pt>
                <c:pt idx="383">
                  <c:v>7.6593720000237226</c:v>
                </c:pt>
                <c:pt idx="384">
                  <c:v>7.6802479999605566</c:v>
                </c:pt>
                <c:pt idx="385">
                  <c:v>7.6985270000295714</c:v>
                </c:pt>
                <c:pt idx="386">
                  <c:v>7.7202119999565184</c:v>
                </c:pt>
                <c:pt idx="387">
                  <c:v>7.736648999969475</c:v>
                </c:pt>
                <c:pt idx="388">
                  <c:v>7.753599000046961</c:v>
                </c:pt>
                <c:pt idx="389">
                  <c:v>7.7812139999587089</c:v>
                </c:pt>
                <c:pt idx="390">
                  <c:v>7.7996030000504106</c:v>
                </c:pt>
                <c:pt idx="391">
                  <c:v>7.8198789999587461</c:v>
                </c:pt>
                <c:pt idx="392">
                  <c:v>7.8341840000357479</c:v>
                </c:pt>
                <c:pt idx="393">
                  <c:v>7.8592339999740943</c:v>
                </c:pt>
                <c:pt idx="394">
                  <c:v>7.8805690000299364</c:v>
                </c:pt>
                <c:pt idx="395">
                  <c:v>7.9004839999834076</c:v>
                </c:pt>
                <c:pt idx="396">
                  <c:v>7.919376999954693</c:v>
                </c:pt>
                <c:pt idx="397">
                  <c:v>7.9397520000347868</c:v>
                </c:pt>
                <c:pt idx="398">
                  <c:v>7.9580640000058338</c:v>
                </c:pt>
                <c:pt idx="399">
                  <c:v>7.9751369999721646</c:v>
                </c:pt>
                <c:pt idx="400">
                  <c:v>7.9994599999627098</c:v>
                </c:pt>
                <c:pt idx="401">
                  <c:v>8.0199090000241995</c:v>
                </c:pt>
                <c:pt idx="402">
                  <c:v>8.0406070000026375</c:v>
                </c:pt>
                <c:pt idx="403">
                  <c:v>8.0615299999481067</c:v>
                </c:pt>
                <c:pt idx="404">
                  <c:v>8.0777839999645948</c:v>
                </c:pt>
                <c:pt idx="405">
                  <c:v>8.098225999972783</c:v>
                </c:pt>
                <c:pt idx="406">
                  <c:v>8.1155159999616444</c:v>
                </c:pt>
                <c:pt idx="407">
                  <c:v>8.1409680000506341</c:v>
                </c:pt>
                <c:pt idx="408">
                  <c:v>8.1584980000043288</c:v>
                </c:pt>
                <c:pt idx="409">
                  <c:v>8.1808179999934509</c:v>
                </c:pt>
                <c:pt idx="410">
                  <c:v>8.1966209999518469</c:v>
                </c:pt>
                <c:pt idx="411">
                  <c:v>8.2160989999538288</c:v>
                </c:pt>
                <c:pt idx="412">
                  <c:v>8.238855000003241</c:v>
                </c:pt>
                <c:pt idx="413">
                  <c:v>8.2574859999585897</c:v>
                </c:pt>
                <c:pt idx="414">
                  <c:v>8.2775039999978617</c:v>
                </c:pt>
                <c:pt idx="415">
                  <c:v>8.2980400000233203</c:v>
                </c:pt>
                <c:pt idx="416">
                  <c:v>8.3172110000159591</c:v>
                </c:pt>
                <c:pt idx="417">
                  <c:v>8.340059999958612</c:v>
                </c:pt>
                <c:pt idx="418">
                  <c:v>8.3574500000104308</c:v>
                </c:pt>
                <c:pt idx="419">
                  <c:v>8.37621300003957</c:v>
                </c:pt>
                <c:pt idx="420">
                  <c:v>8.3990550000453368</c:v>
                </c:pt>
                <c:pt idx="421">
                  <c:v>8.4175340000074357</c:v>
                </c:pt>
                <c:pt idx="422">
                  <c:v>8.4379839999601245</c:v>
                </c:pt>
                <c:pt idx="423">
                  <c:v>8.4603679999709129</c:v>
                </c:pt>
                <c:pt idx="424">
                  <c:v>8.479719000053592</c:v>
                </c:pt>
                <c:pt idx="425">
                  <c:v>8.5004819999448955</c:v>
                </c:pt>
                <c:pt idx="426">
                  <c:v>8.5196310000028461</c:v>
                </c:pt>
                <c:pt idx="427">
                  <c:v>8.533943000016734</c:v>
                </c:pt>
                <c:pt idx="428">
                  <c:v>8.5603780000237748</c:v>
                </c:pt>
                <c:pt idx="429">
                  <c:v>8.578235000022687</c:v>
                </c:pt>
                <c:pt idx="430">
                  <c:v>8.5990890000248328</c:v>
                </c:pt>
                <c:pt idx="431">
                  <c:v>8.6184839999768883</c:v>
                </c:pt>
                <c:pt idx="432">
                  <c:v>8.63903299998492</c:v>
                </c:pt>
                <c:pt idx="433">
                  <c:v>8.6596999999601394</c:v>
                </c:pt>
                <c:pt idx="434">
                  <c:v>8.680547000025399</c:v>
                </c:pt>
                <c:pt idx="435">
                  <c:v>8.6991060000145808</c:v>
                </c:pt>
                <c:pt idx="436">
                  <c:v>8.7199509999481961</c:v>
                </c:pt>
                <c:pt idx="437">
                  <c:v>8.7393050000537187</c:v>
                </c:pt>
                <c:pt idx="438">
                  <c:v>8.7594459999818355</c:v>
                </c:pt>
                <c:pt idx="439">
                  <c:v>8.7795390000101179</c:v>
                </c:pt>
                <c:pt idx="440">
                  <c:v>8.8006270000478253</c:v>
                </c:pt>
                <c:pt idx="441">
                  <c:v>8.8213789999717847</c:v>
                </c:pt>
                <c:pt idx="442">
                  <c:v>8.8396039999788627</c:v>
                </c:pt>
                <c:pt idx="443">
                  <c:v>8.8607130000600591</c:v>
                </c:pt>
                <c:pt idx="444">
                  <c:v>8.87579600000754</c:v>
                </c:pt>
                <c:pt idx="445">
                  <c:v>8.8961089999647811</c:v>
                </c:pt>
                <c:pt idx="446">
                  <c:v>8.9201990000437945</c:v>
                </c:pt>
                <c:pt idx="447">
                  <c:v>8.9365750000579283</c:v>
                </c:pt>
                <c:pt idx="448">
                  <c:v>8.9632879999699071</c:v>
                </c:pt>
                <c:pt idx="449">
                  <c:v>8.980582999996841</c:v>
                </c:pt>
                <c:pt idx="450">
                  <c:v>9.0007060000207275</c:v>
                </c:pt>
                <c:pt idx="451">
                  <c:v>9.0176869999850169</c:v>
                </c:pt>
                <c:pt idx="452">
                  <c:v>9.0407750000013039</c:v>
                </c:pt>
                <c:pt idx="453">
                  <c:v>9.0583900000201538</c:v>
                </c:pt>
                <c:pt idx="454">
                  <c:v>9.0776060000061989</c:v>
                </c:pt>
                <c:pt idx="455">
                  <c:v>9.0970710000256076</c:v>
                </c:pt>
                <c:pt idx="456">
                  <c:v>9.1199849999975413</c:v>
                </c:pt>
                <c:pt idx="457">
                  <c:v>9.1255959999980405</c:v>
                </c:pt>
                <c:pt idx="458">
                  <c:v>9.159233000013046</c:v>
                </c:pt>
                <c:pt idx="459">
                  <c:v>9.1816790000302717</c:v>
                </c:pt>
                <c:pt idx="460">
                  <c:v>9.1966470000334084</c:v>
                </c:pt>
                <c:pt idx="461">
                  <c:v>9.2181949999649078</c:v>
                </c:pt>
                <c:pt idx="462">
                  <c:v>9.2368290000595152</c:v>
                </c:pt>
                <c:pt idx="463">
                  <c:v>9.2570800000103191</c:v>
                </c:pt>
                <c:pt idx="464">
                  <c:v>9.2808590000495315</c:v>
                </c:pt>
                <c:pt idx="465">
                  <c:v>9.2985030000563711</c:v>
                </c:pt>
                <c:pt idx="466">
                  <c:v>9.3194000000366941</c:v>
                </c:pt>
                <c:pt idx="467">
                  <c:v>9.3404840000439435</c:v>
                </c:pt>
                <c:pt idx="468">
                  <c:v>9.3573140000225976</c:v>
                </c:pt>
                <c:pt idx="469">
                  <c:v>9.3796180000063032</c:v>
                </c:pt>
                <c:pt idx="470">
                  <c:v>9.3993270000210032</c:v>
                </c:pt>
                <c:pt idx="471">
                  <c:v>9.4204100000206381</c:v>
                </c:pt>
                <c:pt idx="472">
                  <c:v>9.4395129999611527</c:v>
                </c:pt>
                <c:pt idx="473">
                  <c:v>9.4620819999836385</c:v>
                </c:pt>
                <c:pt idx="474">
                  <c:v>9.4798090000404045</c:v>
                </c:pt>
                <c:pt idx="475">
                  <c:v>9.500603000051342</c:v>
                </c:pt>
                <c:pt idx="476">
                  <c:v>9.5165890000062063</c:v>
                </c:pt>
                <c:pt idx="477">
                  <c:v>9.5385089999763295</c:v>
                </c:pt>
                <c:pt idx="478">
                  <c:v>9.5598920000484213</c:v>
                </c:pt>
                <c:pt idx="479">
                  <c:v>9.5771510000340641</c:v>
                </c:pt>
                <c:pt idx="480">
                  <c:v>9.5990870000096038</c:v>
                </c:pt>
                <c:pt idx="481">
                  <c:v>9.619107999955304</c:v>
                </c:pt>
                <c:pt idx="482">
                  <c:v>9.6445979999843985</c:v>
                </c:pt>
                <c:pt idx="483">
                  <c:v>9.6600570000009611</c:v>
                </c:pt>
                <c:pt idx="484">
                  <c:v>9.6796590000158176</c:v>
                </c:pt>
                <c:pt idx="485">
                  <c:v>9.700520999962464</c:v>
                </c:pt>
                <c:pt idx="486">
                  <c:v>9.7155359999742359</c:v>
                </c:pt>
                <c:pt idx="487">
                  <c:v>9.7402770000044256</c:v>
                </c:pt>
                <c:pt idx="488">
                  <c:v>9.7500330000184476</c:v>
                </c:pt>
                <c:pt idx="489">
                  <c:v>9.7760130000533536</c:v>
                </c:pt>
                <c:pt idx="490">
                  <c:v>9.7952270000241697</c:v>
                </c:pt>
                <c:pt idx="491">
                  <c:v>9.8152919999556616</c:v>
                </c:pt>
                <c:pt idx="492">
                  <c:v>9.8409669999964535</c:v>
                </c:pt>
                <c:pt idx="493">
                  <c:v>9.8566629999550059</c:v>
                </c:pt>
                <c:pt idx="494">
                  <c:v>9.8814009999623522</c:v>
                </c:pt>
                <c:pt idx="495">
                  <c:v>9.8957540000556037</c:v>
                </c:pt>
                <c:pt idx="496">
                  <c:v>9.9200910000363365</c:v>
                </c:pt>
                <c:pt idx="497">
                  <c:v>9.9365870000328869</c:v>
                </c:pt>
                <c:pt idx="498">
                  <c:v>9.9577740000095218</c:v>
                </c:pt>
                <c:pt idx="499">
                  <c:v>9.977292999974452</c:v>
                </c:pt>
                <c:pt idx="500">
                  <c:v>9.9994579999474809</c:v>
                </c:pt>
                <c:pt idx="501">
                  <c:v>10.01670399995055</c:v>
                </c:pt>
                <c:pt idx="502">
                  <c:v>10.039923000033014</c:v>
                </c:pt>
                <c:pt idx="503">
                  <c:v>10.060375000000931</c:v>
                </c:pt>
                <c:pt idx="504">
                  <c:v>10.077722999965772</c:v>
                </c:pt>
                <c:pt idx="505">
                  <c:v>10.097316000028513</c:v>
                </c:pt>
                <c:pt idx="506">
                  <c:v>10.119221000000834</c:v>
                </c:pt>
                <c:pt idx="507">
                  <c:v>10.137963999994099</c:v>
                </c:pt>
                <c:pt idx="508">
                  <c:v>10.157314999960363</c:v>
                </c:pt>
                <c:pt idx="509">
                  <c:v>10.174873000010848</c:v>
                </c:pt>
                <c:pt idx="510">
                  <c:v>10.199563000001945</c:v>
                </c:pt>
                <c:pt idx="511">
                  <c:v>10.219870000029914</c:v>
                </c:pt>
                <c:pt idx="512">
                  <c:v>10.239966999972239</c:v>
                </c:pt>
                <c:pt idx="513">
                  <c:v>10.259353999979794</c:v>
                </c:pt>
                <c:pt idx="514">
                  <c:v>10.278371999971569</c:v>
                </c:pt>
                <c:pt idx="515">
                  <c:v>10.298110999981873</c:v>
                </c:pt>
                <c:pt idx="516">
                  <c:v>10.313628999982029</c:v>
                </c:pt>
                <c:pt idx="517">
                  <c:v>10.339198000030592</c:v>
                </c:pt>
                <c:pt idx="518">
                  <c:v>10.358756999950856</c:v>
                </c:pt>
                <c:pt idx="519">
                  <c:v>10.378777000005357</c:v>
                </c:pt>
                <c:pt idx="520">
                  <c:v>10.390427000005729</c:v>
                </c:pt>
                <c:pt idx="521">
                  <c:v>10.420910999993794</c:v>
                </c:pt>
                <c:pt idx="522">
                  <c:v>10.439847000059672</c:v>
                </c:pt>
                <c:pt idx="523">
                  <c:v>10.459666999988258</c:v>
                </c:pt>
                <c:pt idx="524">
                  <c:v>10.476400000043213</c:v>
                </c:pt>
                <c:pt idx="525">
                  <c:v>10.498046000022441</c:v>
                </c:pt>
                <c:pt idx="526">
                  <c:v>10.51925500005018</c:v>
                </c:pt>
                <c:pt idx="527">
                  <c:v>10.534388000029139</c:v>
                </c:pt>
                <c:pt idx="528">
                  <c:v>10.559767000027932</c:v>
                </c:pt>
                <c:pt idx="529">
                  <c:v>10.579802999971434</c:v>
                </c:pt>
                <c:pt idx="530">
                  <c:v>10.599821000010706</c:v>
                </c:pt>
                <c:pt idx="531">
                  <c:v>10.620945999980904</c:v>
                </c:pt>
                <c:pt idx="532">
                  <c:v>10.636505999951623</c:v>
                </c:pt>
                <c:pt idx="533">
                  <c:v>10.660448999959044</c:v>
                </c:pt>
                <c:pt idx="534">
                  <c:v>10.680596000049263</c:v>
                </c:pt>
                <c:pt idx="535">
                  <c:v>10.695705999969505</c:v>
                </c:pt>
                <c:pt idx="536">
                  <c:v>10.716191999963485</c:v>
                </c:pt>
                <c:pt idx="537">
                  <c:v>10.737490999978036</c:v>
                </c:pt>
                <c:pt idx="538">
                  <c:v>10.760299999965355</c:v>
                </c:pt>
                <c:pt idx="539">
                  <c:v>10.775747000006959</c:v>
                </c:pt>
                <c:pt idx="540">
                  <c:v>10.796753000002354</c:v>
                </c:pt>
                <c:pt idx="541">
                  <c:v>10.817721999948844</c:v>
                </c:pt>
                <c:pt idx="542">
                  <c:v>10.839033000054769</c:v>
                </c:pt>
                <c:pt idx="543">
                  <c:v>10.856748000020161</c:v>
                </c:pt>
                <c:pt idx="544">
                  <c:v>10.875146999955177</c:v>
                </c:pt>
                <c:pt idx="545">
                  <c:v>10.898378000012599</c:v>
                </c:pt>
                <c:pt idx="546">
                  <c:v>10.913577000028454</c:v>
                </c:pt>
                <c:pt idx="547">
                  <c:v>10.938708000001498</c:v>
                </c:pt>
                <c:pt idx="548">
                  <c:v>10.957601999980398</c:v>
                </c:pt>
                <c:pt idx="549">
                  <c:v>10.977610999951139</c:v>
                </c:pt>
                <c:pt idx="550">
                  <c:v>10.997009000042453</c:v>
                </c:pt>
                <c:pt idx="551">
                  <c:v>11.019544000038877</c:v>
                </c:pt>
                <c:pt idx="552">
                  <c:v>11.039498000056483</c:v>
                </c:pt>
                <c:pt idx="553">
                  <c:v>11.06112700002268</c:v>
                </c:pt>
                <c:pt idx="554">
                  <c:v>11.079026999999769</c:v>
                </c:pt>
                <c:pt idx="555">
                  <c:v>11.099615999963135</c:v>
                </c:pt>
                <c:pt idx="556">
                  <c:v>11.117971000028774</c:v>
                </c:pt>
                <c:pt idx="557">
                  <c:v>11.1394020000007</c:v>
                </c:pt>
                <c:pt idx="558">
                  <c:v>11.159804000053555</c:v>
                </c:pt>
                <c:pt idx="559">
                  <c:v>11.178700000047684</c:v>
                </c:pt>
                <c:pt idx="560">
                  <c:v>11.198260999983177</c:v>
                </c:pt>
                <c:pt idx="561">
                  <c:v>11.218693000031635</c:v>
                </c:pt>
                <c:pt idx="562">
                  <c:v>11.240330000058748</c:v>
                </c:pt>
                <c:pt idx="563">
                  <c:v>11.259034999995492</c:v>
                </c:pt>
                <c:pt idx="564">
                  <c:v>11.27877700002864</c:v>
                </c:pt>
                <c:pt idx="565">
                  <c:v>11.300688000046648</c:v>
                </c:pt>
                <c:pt idx="566">
                  <c:v>11.319882999989204</c:v>
                </c:pt>
                <c:pt idx="567">
                  <c:v>11.339454000000842</c:v>
                </c:pt>
                <c:pt idx="568">
                  <c:v>11.35428700002376</c:v>
                </c:pt>
                <c:pt idx="569">
                  <c:v>11.378375999978743</c:v>
                </c:pt>
                <c:pt idx="570">
                  <c:v>11.396765999961644</c:v>
                </c:pt>
                <c:pt idx="571">
                  <c:v>11.419754000031389</c:v>
                </c:pt>
                <c:pt idx="572">
                  <c:v>11.439342000056058</c:v>
                </c:pt>
                <c:pt idx="573">
                  <c:v>11.456150999991223</c:v>
                </c:pt>
                <c:pt idx="574">
                  <c:v>11.479697000002488</c:v>
                </c:pt>
                <c:pt idx="575">
                  <c:v>11.50039800000377</c:v>
                </c:pt>
                <c:pt idx="576">
                  <c:v>11.515598000027239</c:v>
                </c:pt>
                <c:pt idx="577">
                  <c:v>11.540806000004523</c:v>
                </c:pt>
                <c:pt idx="578">
                  <c:v>11.556087999953888</c:v>
                </c:pt>
                <c:pt idx="579">
                  <c:v>11.577864999999292</c:v>
                </c:pt>
                <c:pt idx="580">
                  <c:v>11.601599000045098</c:v>
                </c:pt>
                <c:pt idx="581">
                  <c:v>11.616522999946028</c:v>
                </c:pt>
                <c:pt idx="582">
                  <c:v>11.640698999981396</c:v>
                </c:pt>
                <c:pt idx="583">
                  <c:v>11.661321999970824</c:v>
                </c:pt>
                <c:pt idx="584">
                  <c:v>11.676427999977022</c:v>
                </c:pt>
                <c:pt idx="585">
                  <c:v>11.697061000042595</c:v>
                </c:pt>
                <c:pt idx="586">
                  <c:v>11.718111000023782</c:v>
                </c:pt>
                <c:pt idx="587">
                  <c:v>11.736631999956444</c:v>
                </c:pt>
                <c:pt idx="588">
                  <c:v>11.756826999946497</c:v>
                </c:pt>
                <c:pt idx="589">
                  <c:v>11.778974000015296</c:v>
                </c:pt>
                <c:pt idx="590">
                  <c:v>11.797372000059113</c:v>
                </c:pt>
                <c:pt idx="591">
                  <c:v>11.81868799997028</c:v>
                </c:pt>
                <c:pt idx="592">
                  <c:v>11.838071999954991</c:v>
                </c:pt>
                <c:pt idx="593">
                  <c:v>11.857008000020869</c:v>
                </c:pt>
                <c:pt idx="594">
                  <c:v>11.877687999978662</c:v>
                </c:pt>
                <c:pt idx="595">
                  <c:v>11.897439999971539</c:v>
                </c:pt>
                <c:pt idx="596">
                  <c:v>11.916213999968022</c:v>
                </c:pt>
                <c:pt idx="597">
                  <c:v>11.937914000009187</c:v>
                </c:pt>
                <c:pt idx="598">
                  <c:v>11.959724999964237</c:v>
                </c:pt>
                <c:pt idx="599">
                  <c:v>11.974500000011176</c:v>
                </c:pt>
                <c:pt idx="600">
                  <c:v>11.99824800004717</c:v>
                </c:pt>
                <c:pt idx="601">
                  <c:v>12.020645000040531</c:v>
                </c:pt>
                <c:pt idx="602">
                  <c:v>12.043259999947622</c:v>
                </c:pt>
                <c:pt idx="603">
                  <c:v>12.05533700005617</c:v>
                </c:pt>
                <c:pt idx="604">
                  <c:v>12.07939400000032</c:v>
                </c:pt>
                <c:pt idx="605">
                  <c:v>12.098935000016354</c:v>
                </c:pt>
                <c:pt idx="606">
                  <c:v>12.119303000043146</c:v>
                </c:pt>
                <c:pt idx="607">
                  <c:v>12.139199999975972</c:v>
                </c:pt>
                <c:pt idx="608">
                  <c:v>12.1603340000147</c:v>
                </c:pt>
                <c:pt idx="609">
                  <c:v>12.174230000004172</c:v>
                </c:pt>
                <c:pt idx="610">
                  <c:v>12.198280000011437</c:v>
                </c:pt>
                <c:pt idx="611">
                  <c:v>12.207722999970429</c:v>
                </c:pt>
                <c:pt idx="612">
                  <c:v>13.22004799998831</c:v>
                </c:pt>
                <c:pt idx="613">
                  <c:v>13.24011699995026</c:v>
                </c:pt>
                <c:pt idx="614">
                  <c:v>13.257121999980882</c:v>
                </c:pt>
                <c:pt idx="615">
                  <c:v>13.275652999989688</c:v>
                </c:pt>
                <c:pt idx="616">
                  <c:v>13.298133000032976</c:v>
                </c:pt>
                <c:pt idx="617">
                  <c:v>13.319132999982685</c:v>
                </c:pt>
                <c:pt idx="618">
                  <c:v>13.335878000012599</c:v>
                </c:pt>
                <c:pt idx="619">
                  <c:v>13.357037000008859</c:v>
                </c:pt>
                <c:pt idx="620">
                  <c:v>13.376021999982186</c:v>
                </c:pt>
                <c:pt idx="621">
                  <c:v>13.397098000044934</c:v>
                </c:pt>
                <c:pt idx="622">
                  <c:v>13.418146000010893</c:v>
                </c:pt>
                <c:pt idx="623">
                  <c:v>13.43653299997095</c:v>
                </c:pt>
                <c:pt idx="624">
                  <c:v>13.453209000057541</c:v>
                </c:pt>
                <c:pt idx="625">
                  <c:v>13.476950000040233</c:v>
                </c:pt>
                <c:pt idx="626">
                  <c:v>13.500144000048749</c:v>
                </c:pt>
                <c:pt idx="627">
                  <c:v>13.519515000050887</c:v>
                </c:pt>
                <c:pt idx="628">
                  <c:v>13.538922999985516</c:v>
                </c:pt>
                <c:pt idx="629">
                  <c:v>13.558486000052653</c:v>
                </c:pt>
                <c:pt idx="630">
                  <c:v>13.575662999995984</c:v>
                </c:pt>
                <c:pt idx="631">
                  <c:v>13.598042999976315</c:v>
                </c:pt>
                <c:pt idx="632">
                  <c:v>13.618756999960169</c:v>
                </c:pt>
                <c:pt idx="633">
                  <c:v>13.637269000057131</c:v>
                </c:pt>
                <c:pt idx="634">
                  <c:v>13.662229000008665</c:v>
                </c:pt>
                <c:pt idx="635">
                  <c:v>13.677821999997832</c:v>
                </c:pt>
                <c:pt idx="636">
                  <c:v>13.699972999980673</c:v>
                </c:pt>
                <c:pt idx="637">
                  <c:v>13.718635999946855</c:v>
                </c:pt>
                <c:pt idx="638">
                  <c:v>13.739010000019334</c:v>
                </c:pt>
                <c:pt idx="639">
                  <c:v>13.758065999951214</c:v>
                </c:pt>
                <c:pt idx="640">
                  <c:v>13.778072000015527</c:v>
                </c:pt>
                <c:pt idx="641">
                  <c:v>13.800885000033304</c:v>
                </c:pt>
                <c:pt idx="642">
                  <c:v>13.81836499995552</c:v>
                </c:pt>
                <c:pt idx="643">
                  <c:v>13.83857599995099</c:v>
                </c:pt>
                <c:pt idx="644">
                  <c:v>13.860917999991216</c:v>
                </c:pt>
                <c:pt idx="645">
                  <c:v>13.882851999951527</c:v>
                </c:pt>
                <c:pt idx="646">
                  <c:v>13.893901000032201</c:v>
                </c:pt>
                <c:pt idx="647">
                  <c:v>13.919747999985702</c:v>
                </c:pt>
                <c:pt idx="648">
                  <c:v>13.941151999984868</c:v>
                </c:pt>
                <c:pt idx="649">
                  <c:v>13.960019999998622</c:v>
                </c:pt>
                <c:pt idx="650">
                  <c:v>13.979615999967791</c:v>
                </c:pt>
                <c:pt idx="651">
                  <c:v>13.996159999980591</c:v>
                </c:pt>
                <c:pt idx="652">
                  <c:v>14.014455999946222</c:v>
                </c:pt>
                <c:pt idx="653">
                  <c:v>14.034763999981806</c:v>
                </c:pt>
                <c:pt idx="654">
                  <c:v>14.059989999979734</c:v>
                </c:pt>
                <c:pt idx="655">
                  <c:v>14.080242000054568</c:v>
                </c:pt>
                <c:pt idx="656">
                  <c:v>14.096809000009671</c:v>
                </c:pt>
                <c:pt idx="657">
                  <c:v>14.115546999964863</c:v>
                </c:pt>
                <c:pt idx="658">
                  <c:v>14.138761000009254</c:v>
                </c:pt>
                <c:pt idx="659">
                  <c:v>14.159331000060774</c:v>
                </c:pt>
                <c:pt idx="660">
                  <c:v>14.179967000032775</c:v>
                </c:pt>
                <c:pt idx="661">
                  <c:v>14.198669999954291</c:v>
                </c:pt>
                <c:pt idx="662">
                  <c:v>14.216108000022359</c:v>
                </c:pt>
                <c:pt idx="663">
                  <c:v>14.237989000044763</c:v>
                </c:pt>
                <c:pt idx="664">
                  <c:v>14.258068999974057</c:v>
                </c:pt>
                <c:pt idx="665">
                  <c:v>14.261306999949738</c:v>
                </c:pt>
                <c:pt idx="666">
                  <c:v>14.288960000034422</c:v>
                </c:pt>
                <c:pt idx="667">
                  <c:v>14.316625999985263</c:v>
                </c:pt>
                <c:pt idx="668">
                  <c:v>14.336644000024535</c:v>
                </c:pt>
                <c:pt idx="669">
                  <c:v>14.358586000045761</c:v>
                </c:pt>
                <c:pt idx="670">
                  <c:v>14.374229999957606</c:v>
                </c:pt>
                <c:pt idx="671">
                  <c:v>14.398834999999963</c:v>
                </c:pt>
                <c:pt idx="672">
                  <c:v>14.418438000022434</c:v>
                </c:pt>
                <c:pt idx="673">
                  <c:v>14.442501000012271</c:v>
                </c:pt>
                <c:pt idx="674">
                  <c:v>14.457906999974512</c:v>
                </c:pt>
                <c:pt idx="675">
                  <c:v>14.479560000007041</c:v>
                </c:pt>
                <c:pt idx="676">
                  <c:v>14.497545000049286</c:v>
                </c:pt>
                <c:pt idx="677">
                  <c:v>14.517507000011392</c:v>
                </c:pt>
                <c:pt idx="678">
                  <c:v>14.537884999997914</c:v>
                </c:pt>
                <c:pt idx="679">
                  <c:v>14.558447999996133</c:v>
                </c:pt>
                <c:pt idx="680">
                  <c:v>14.578062999993563</c:v>
                </c:pt>
                <c:pt idx="681">
                  <c:v>14.599275000044145</c:v>
                </c:pt>
                <c:pt idx="682">
                  <c:v>14.615068000042811</c:v>
                </c:pt>
                <c:pt idx="683">
                  <c:v>14.638410000014119</c:v>
                </c:pt>
                <c:pt idx="684">
                  <c:v>14.658902000053786</c:v>
                </c:pt>
                <c:pt idx="685">
                  <c:v>14.678826999966986</c:v>
                </c:pt>
                <c:pt idx="686">
                  <c:v>14.700656999950297</c:v>
                </c:pt>
                <c:pt idx="687">
                  <c:v>14.721520000020973</c:v>
                </c:pt>
                <c:pt idx="688">
                  <c:v>14.738786000059918</c:v>
                </c:pt>
                <c:pt idx="689">
                  <c:v>14.760519000003114</c:v>
                </c:pt>
                <c:pt idx="690">
                  <c:v>14.78124000004027</c:v>
                </c:pt>
                <c:pt idx="691">
                  <c:v>14.799402000033297</c:v>
                </c:pt>
                <c:pt idx="692">
                  <c:v>14.820554999983869</c:v>
                </c:pt>
                <c:pt idx="693">
                  <c:v>14.8263909999514</c:v>
                </c:pt>
                <c:pt idx="694">
                  <c:v>14.858939000056125</c:v>
                </c:pt>
                <c:pt idx="695">
                  <c:v>14.879405000014231</c:v>
                </c:pt>
                <c:pt idx="696">
                  <c:v>14.900785999954678</c:v>
                </c:pt>
                <c:pt idx="697">
                  <c:v>14.916397999972105</c:v>
                </c:pt>
                <c:pt idx="698">
                  <c:v>14.934911999967881</c:v>
                </c:pt>
                <c:pt idx="699">
                  <c:v>14.946536000003107</c:v>
                </c:pt>
                <c:pt idx="700">
                  <c:v>14.977782999980263</c:v>
                </c:pt>
                <c:pt idx="701">
                  <c:v>14.997696000034921</c:v>
                </c:pt>
                <c:pt idx="702">
                  <c:v>15.01763400004711</c:v>
                </c:pt>
                <c:pt idx="703">
                  <c:v>15.040232000057586</c:v>
                </c:pt>
                <c:pt idx="704">
                  <c:v>15.055918999947608</c:v>
                </c:pt>
                <c:pt idx="705">
                  <c:v>15.078855999978259</c:v>
                </c:pt>
                <c:pt idx="706">
                  <c:v>15.096017000032589</c:v>
                </c:pt>
                <c:pt idx="707">
                  <c:v>15.112391000031494</c:v>
                </c:pt>
                <c:pt idx="708">
                  <c:v>15.137778999982402</c:v>
                </c:pt>
                <c:pt idx="709">
                  <c:v>15.148583000060171</c:v>
                </c:pt>
                <c:pt idx="710">
                  <c:v>15.1738090000581</c:v>
                </c:pt>
                <c:pt idx="711">
                  <c:v>15.200148000032641</c:v>
                </c:pt>
                <c:pt idx="712">
                  <c:v>15.205819000024348</c:v>
                </c:pt>
                <c:pt idx="713">
                  <c:v>15.236586999963038</c:v>
                </c:pt>
                <c:pt idx="714">
                  <c:v>15.252348999958485</c:v>
                </c:pt>
                <c:pt idx="715">
                  <c:v>15.277441999991424</c:v>
                </c:pt>
                <c:pt idx="716">
                  <c:v>15.298822000040673</c:v>
                </c:pt>
                <c:pt idx="717">
                  <c:v>15.318197999964468</c:v>
                </c:pt>
                <c:pt idx="718">
                  <c:v>15.339789999998175</c:v>
                </c:pt>
                <c:pt idx="719">
                  <c:v>15.357323999982327</c:v>
                </c:pt>
                <c:pt idx="720">
                  <c:v>15.378313999972306</c:v>
                </c:pt>
                <c:pt idx="721">
                  <c:v>15.400353000033647</c:v>
                </c:pt>
                <c:pt idx="722">
                  <c:v>15.417888000025414</c:v>
                </c:pt>
                <c:pt idx="723">
                  <c:v>15.437705000047572</c:v>
                </c:pt>
                <c:pt idx="724">
                  <c:v>15.458893000031821</c:v>
                </c:pt>
                <c:pt idx="725">
                  <c:v>15.474484000005759</c:v>
                </c:pt>
                <c:pt idx="726">
                  <c:v>15.501121000037529</c:v>
                </c:pt>
                <c:pt idx="727">
                  <c:v>15.520025999983773</c:v>
                </c:pt>
                <c:pt idx="728">
                  <c:v>15.535516000003554</c:v>
                </c:pt>
                <c:pt idx="729">
                  <c:v>15.55438900005538</c:v>
                </c:pt>
                <c:pt idx="730">
                  <c:v>15.580456999945454</c:v>
                </c:pt>
                <c:pt idx="731">
                  <c:v>15.599491000059061</c:v>
                </c:pt>
                <c:pt idx="732">
                  <c:v>15.616198000032455</c:v>
                </c:pt>
                <c:pt idx="733">
                  <c:v>15.639761000056751</c:v>
                </c:pt>
                <c:pt idx="734">
                  <c:v>15.659464000025764</c:v>
                </c:pt>
                <c:pt idx="735">
                  <c:v>15.679271999979392</c:v>
                </c:pt>
                <c:pt idx="736">
                  <c:v>15.701322000008076</c:v>
                </c:pt>
                <c:pt idx="737">
                  <c:v>15.720014999969862</c:v>
                </c:pt>
                <c:pt idx="738">
                  <c:v>15.740377999958582</c:v>
                </c:pt>
                <c:pt idx="739">
                  <c:v>15.754864000016823</c:v>
                </c:pt>
                <c:pt idx="740">
                  <c:v>15.780358999967575</c:v>
                </c:pt>
                <c:pt idx="741">
                  <c:v>15.799850999959745</c:v>
                </c:pt>
                <c:pt idx="742">
                  <c:v>15.814977000001818</c:v>
                </c:pt>
                <c:pt idx="743">
                  <c:v>15.838019000017084</c:v>
                </c:pt>
                <c:pt idx="744">
                  <c:v>15.85659800004214</c:v>
                </c:pt>
                <c:pt idx="745">
                  <c:v>15.880145999952219</c:v>
                </c:pt>
                <c:pt idx="746">
                  <c:v>15.900799000053667</c:v>
                </c:pt>
                <c:pt idx="747">
                  <c:v>15.915092000039294</c:v>
                </c:pt>
                <c:pt idx="748">
                  <c:v>15.942188999964856</c:v>
                </c:pt>
                <c:pt idx="749">
                  <c:v>15.957364000030793</c:v>
                </c:pt>
                <c:pt idx="750">
                  <c:v>15.976502000004984</c:v>
                </c:pt>
                <c:pt idx="751">
                  <c:v>15.992379999952391</c:v>
                </c:pt>
                <c:pt idx="752">
                  <c:v>16.019227999961004</c:v>
                </c:pt>
                <c:pt idx="753">
                  <c:v>16.036949999979697</c:v>
                </c:pt>
                <c:pt idx="754">
                  <c:v>16.056478000013158</c:v>
                </c:pt>
                <c:pt idx="755">
                  <c:v>16.076236000051722</c:v>
                </c:pt>
                <c:pt idx="756">
                  <c:v>16.099424000014551</c:v>
                </c:pt>
                <c:pt idx="757">
                  <c:v>16.117109999991953</c:v>
                </c:pt>
                <c:pt idx="758">
                  <c:v>16.137319999979809</c:v>
                </c:pt>
                <c:pt idx="759">
                  <c:v>16.156318000052124</c:v>
                </c:pt>
                <c:pt idx="760">
                  <c:v>16.177040999988094</c:v>
                </c:pt>
                <c:pt idx="761">
                  <c:v>16.197133000008762</c:v>
                </c:pt>
                <c:pt idx="762">
                  <c:v>16.204983999952674</c:v>
                </c:pt>
                <c:pt idx="763">
                  <c:v>16.256551000056788</c:v>
                </c:pt>
                <c:pt idx="764">
                  <c:v>16.278186999959871</c:v>
                </c:pt>
                <c:pt idx="765">
                  <c:v>16.297906000050716</c:v>
                </c:pt>
                <c:pt idx="766">
                  <c:v>16.312999999965541</c:v>
                </c:pt>
                <c:pt idx="767">
                  <c:v>16.338151999982074</c:v>
                </c:pt>
                <c:pt idx="768">
                  <c:v>16.359898000024259</c:v>
                </c:pt>
                <c:pt idx="769">
                  <c:v>16.380971999955364</c:v>
                </c:pt>
                <c:pt idx="770">
                  <c:v>16.399197999970056</c:v>
                </c:pt>
                <c:pt idx="771">
                  <c:v>16.413465999998152</c:v>
                </c:pt>
                <c:pt idx="772">
                  <c:v>16.437286000000313</c:v>
                </c:pt>
                <c:pt idx="773">
                  <c:v>16.448547999956645</c:v>
                </c:pt>
                <c:pt idx="774">
                  <c:v>16.480741000035778</c:v>
                </c:pt>
                <c:pt idx="775">
                  <c:v>16.499774000025354</c:v>
                </c:pt>
                <c:pt idx="776">
                  <c:v>16.520905000041239</c:v>
                </c:pt>
                <c:pt idx="777">
                  <c:v>16.534540000022389</c:v>
                </c:pt>
                <c:pt idx="778">
                  <c:v>16.559224999975413</c:v>
                </c:pt>
                <c:pt idx="779">
                  <c:v>16.579764000023715</c:v>
                </c:pt>
                <c:pt idx="780">
                  <c:v>16.599221999989823</c:v>
                </c:pt>
                <c:pt idx="781">
                  <c:v>16.619829999981448</c:v>
                </c:pt>
                <c:pt idx="782">
                  <c:v>16.637060999986716</c:v>
                </c:pt>
                <c:pt idx="783">
                  <c:v>16.655086999991909</c:v>
                </c:pt>
                <c:pt idx="784">
                  <c:v>16.683544000028633</c:v>
                </c:pt>
                <c:pt idx="785">
                  <c:v>16.700412999955006</c:v>
                </c:pt>
                <c:pt idx="786">
                  <c:v>16.720657999976538</c:v>
                </c:pt>
                <c:pt idx="787">
                  <c:v>16.738455999991857</c:v>
                </c:pt>
                <c:pt idx="788">
                  <c:v>16.760067000053823</c:v>
                </c:pt>
                <c:pt idx="789">
                  <c:v>16.778659999952652</c:v>
                </c:pt>
                <c:pt idx="790">
                  <c:v>16.797326000058092</c:v>
                </c:pt>
                <c:pt idx="791">
                  <c:v>16.820349000045098</c:v>
                </c:pt>
                <c:pt idx="792">
                  <c:v>16.834425000008196</c:v>
                </c:pt>
                <c:pt idx="793">
                  <c:v>16.851124000037089</c:v>
                </c:pt>
                <c:pt idx="794">
                  <c:v>16.870889000012539</c:v>
                </c:pt>
                <c:pt idx="795">
                  <c:v>16.893969999975525</c:v>
                </c:pt>
                <c:pt idx="796">
                  <c:v>16.91853899997659</c:v>
                </c:pt>
                <c:pt idx="797">
                  <c:v>16.940676999976858</c:v>
                </c:pt>
                <c:pt idx="798">
                  <c:v>16.960233999998309</c:v>
                </c:pt>
                <c:pt idx="799">
                  <c:v>16.970233000000007</c:v>
                </c:pt>
                <c:pt idx="800">
                  <c:v>17.000850999960676</c:v>
                </c:pt>
                <c:pt idx="801">
                  <c:v>17.017356000025757</c:v>
                </c:pt>
                <c:pt idx="802">
                  <c:v>17.040408000000753</c:v>
                </c:pt>
                <c:pt idx="803">
                  <c:v>17.052445000037551</c:v>
                </c:pt>
                <c:pt idx="804">
                  <c:v>17.07756700005848</c:v>
                </c:pt>
                <c:pt idx="805">
                  <c:v>17.097797999973409</c:v>
                </c:pt>
                <c:pt idx="806">
                  <c:v>17.119386999984272</c:v>
                </c:pt>
                <c:pt idx="807">
                  <c:v>17.134045999962837</c:v>
                </c:pt>
                <c:pt idx="808">
                  <c:v>17.15879799996037</c:v>
                </c:pt>
                <c:pt idx="809">
                  <c:v>17.178751999977976</c:v>
                </c:pt>
                <c:pt idx="810">
                  <c:v>17.19907900004182</c:v>
                </c:pt>
                <c:pt idx="811">
                  <c:v>17.220295000006445</c:v>
                </c:pt>
                <c:pt idx="812">
                  <c:v>17.237459999974817</c:v>
                </c:pt>
                <c:pt idx="813">
                  <c:v>17.255583000020124</c:v>
                </c:pt>
                <c:pt idx="814">
                  <c:v>17.278372999979183</c:v>
                </c:pt>
                <c:pt idx="815">
                  <c:v>17.297448000055738</c:v>
                </c:pt>
                <c:pt idx="816">
                  <c:v>17.319045000011101</c:v>
                </c:pt>
                <c:pt idx="817">
                  <c:v>17.340929000056349</c:v>
                </c:pt>
                <c:pt idx="818">
                  <c:v>17.36108000006061</c:v>
                </c:pt>
                <c:pt idx="819">
                  <c:v>17.366758999996819</c:v>
                </c:pt>
                <c:pt idx="820">
                  <c:v>17.399179000058211</c:v>
                </c:pt>
                <c:pt idx="821">
                  <c:v>17.418662999989465</c:v>
                </c:pt>
                <c:pt idx="822">
                  <c:v>17.434948000009172</c:v>
                </c:pt>
                <c:pt idx="823">
                  <c:v>17.450983999995515</c:v>
                </c:pt>
                <c:pt idx="824">
                  <c:v>17.475072999950498</c:v>
                </c:pt>
                <c:pt idx="825">
                  <c:v>17.501255000010133</c:v>
                </c:pt>
                <c:pt idx="826">
                  <c:v>17.519790000049397</c:v>
                </c:pt>
                <c:pt idx="827">
                  <c:v>17.54086800001096</c:v>
                </c:pt>
                <c:pt idx="828">
                  <c:v>17.580898000043817</c:v>
                </c:pt>
                <c:pt idx="829">
                  <c:v>17.600923000019975</c:v>
                </c:pt>
                <c:pt idx="830">
                  <c:v>17.605683999950998</c:v>
                </c:pt>
                <c:pt idx="831">
                  <c:v>17.641462999978103</c:v>
                </c:pt>
                <c:pt idx="832">
                  <c:v>17.655726999975741</c:v>
                </c:pt>
                <c:pt idx="833">
                  <c:v>17.682215000037104</c:v>
                </c:pt>
                <c:pt idx="834">
                  <c:v>17.692640000022948</c:v>
                </c:pt>
                <c:pt idx="835">
                  <c:v>17.718819999950938</c:v>
                </c:pt>
                <c:pt idx="836">
                  <c:v>17.722640000050887</c:v>
                </c:pt>
                <c:pt idx="837">
                  <c:v>17.760428000008687</c:v>
                </c:pt>
                <c:pt idx="838">
                  <c:v>17.776737999985926</c:v>
                </c:pt>
                <c:pt idx="839">
                  <c:v>17.796960999956354</c:v>
                </c:pt>
                <c:pt idx="840">
                  <c:v>17.817629000055604</c:v>
                </c:pt>
                <c:pt idx="841">
                  <c:v>17.830355999991298</c:v>
                </c:pt>
                <c:pt idx="842">
                  <c:v>17.859133000019938</c:v>
                </c:pt>
                <c:pt idx="843">
                  <c:v>17.863081000046805</c:v>
                </c:pt>
                <c:pt idx="844">
                  <c:v>17.895771999959834</c:v>
                </c:pt>
                <c:pt idx="845">
                  <c:v>17.918359000002965</c:v>
                </c:pt>
                <c:pt idx="846">
                  <c:v>17.930678999982774</c:v>
                </c:pt>
                <c:pt idx="847">
                  <c:v>17.974845999968238</c:v>
                </c:pt>
                <c:pt idx="848">
                  <c:v>18.035986999981105</c:v>
                </c:pt>
                <c:pt idx="849">
                  <c:v>18.048733999952674</c:v>
                </c:pt>
                <c:pt idx="850">
                  <c:v>18.189189999946393</c:v>
                </c:pt>
                <c:pt idx="851">
                  <c:v>18.248314999975264</c:v>
                </c:pt>
                <c:pt idx="852">
                  <c:v>18.273756999988109</c:v>
                </c:pt>
                <c:pt idx="853">
                  <c:v>18.290812000050209</c:v>
                </c:pt>
                <c:pt idx="854">
                  <c:v>18.319213000009768</c:v>
                </c:pt>
                <c:pt idx="855">
                  <c:v>18.325282000005245</c:v>
                </c:pt>
                <c:pt idx="856">
                  <c:v>18.399959999951534</c:v>
                </c:pt>
                <c:pt idx="857">
                  <c:v>18.460544000030495</c:v>
                </c:pt>
                <c:pt idx="858">
                  <c:v>18.468537000007927</c:v>
                </c:pt>
                <c:pt idx="859">
                  <c:v>18.512057999963872</c:v>
                </c:pt>
                <c:pt idx="860">
                  <c:v>18.537618999951519</c:v>
                </c:pt>
                <c:pt idx="861">
                  <c:v>18.573934999993071</c:v>
                </c:pt>
                <c:pt idx="862">
                  <c:v>18.595721999998204</c:v>
                </c:pt>
                <c:pt idx="863">
                  <c:v>18.620116999954917</c:v>
                </c:pt>
                <c:pt idx="864">
                  <c:v>18.639640999957919</c:v>
                </c:pt>
                <c:pt idx="865">
                  <c:v>18.656548999948427</c:v>
                </c:pt>
                <c:pt idx="866">
                  <c:v>18.717066999990493</c:v>
                </c:pt>
                <c:pt idx="867">
                  <c:v>18.721483999979682</c:v>
                </c:pt>
                <c:pt idx="868">
                  <c:v>18.799987999955192</c:v>
                </c:pt>
                <c:pt idx="869">
                  <c:v>18.817612000042573</c:v>
                </c:pt>
                <c:pt idx="870">
                  <c:v>18.83824499999173</c:v>
                </c:pt>
                <c:pt idx="871">
                  <c:v>18.858725000056438</c:v>
                </c:pt>
                <c:pt idx="872">
                  <c:v>18.869736999971792</c:v>
                </c:pt>
                <c:pt idx="873">
                  <c:v>18.898768999963067</c:v>
                </c:pt>
                <c:pt idx="874">
                  <c:v>18.939523000037298</c:v>
                </c:pt>
                <c:pt idx="875">
                  <c:v>18.955955000012182</c:v>
                </c:pt>
                <c:pt idx="876">
                  <c:v>18.97767599998042</c:v>
                </c:pt>
                <c:pt idx="877">
                  <c:v>18.989283000002615</c:v>
                </c:pt>
                <c:pt idx="878">
                  <c:v>19.004171999986283</c:v>
                </c:pt>
                <c:pt idx="879">
                  <c:v>19.060641000047326</c:v>
                </c:pt>
                <c:pt idx="880">
                  <c:v>19.078301000059582</c:v>
                </c:pt>
                <c:pt idx="881">
                  <c:v>19.138205999974161</c:v>
                </c:pt>
                <c:pt idx="882">
                  <c:v>19.146143999998458</c:v>
                </c:pt>
                <c:pt idx="883">
                  <c:v>19.198949999990873</c:v>
                </c:pt>
                <c:pt idx="884">
                  <c:v>19.215732999960892</c:v>
                </c:pt>
                <c:pt idx="885">
                  <c:v>19.280423999996856</c:v>
                </c:pt>
                <c:pt idx="886">
                  <c:v>19.285075000021607</c:v>
                </c:pt>
                <c:pt idx="887">
                  <c:v>19.338271999964491</c:v>
                </c:pt>
                <c:pt idx="888">
                  <c:v>19.341726999962702</c:v>
                </c:pt>
                <c:pt idx="889">
                  <c:v>19.426723000011407</c:v>
                </c:pt>
                <c:pt idx="890">
                  <c:v>19.477086000028066</c:v>
                </c:pt>
                <c:pt idx="891">
                  <c:v>19.484514000010677</c:v>
                </c:pt>
                <c:pt idx="892">
                  <c:v>19.54977499996312</c:v>
                </c:pt>
                <c:pt idx="893">
                  <c:v>19.622833000030369</c:v>
                </c:pt>
                <c:pt idx="894">
                  <c:v>19.698226999957114</c:v>
                </c:pt>
                <c:pt idx="895">
                  <c:v>19.758548000012524</c:v>
                </c:pt>
                <c:pt idx="896">
                  <c:v>19.764374000020325</c:v>
                </c:pt>
                <c:pt idx="897">
                  <c:v>19.894479000009596</c:v>
                </c:pt>
                <c:pt idx="898">
                  <c:v>19.906099000014365</c:v>
                </c:pt>
                <c:pt idx="899">
                  <c:v>19.953943999949843</c:v>
                </c:pt>
                <c:pt idx="900">
                  <c:v>19.974267999990843</c:v>
                </c:pt>
                <c:pt idx="901">
                  <c:v>20.033270000014454</c:v>
                </c:pt>
                <c:pt idx="902">
                  <c:v>20.044191000051796</c:v>
                </c:pt>
                <c:pt idx="903">
                  <c:v>20.112563999951817</c:v>
                </c:pt>
                <c:pt idx="904">
                  <c:v>20.240775999962352</c:v>
                </c:pt>
                <c:pt idx="905">
                  <c:v>20.248760999995284</c:v>
                </c:pt>
                <c:pt idx="906">
                  <c:v>20.312653000000864</c:v>
                </c:pt>
                <c:pt idx="907">
                  <c:v>20.376558999996632</c:v>
                </c:pt>
                <c:pt idx="908">
                  <c:v>20.389612999977544</c:v>
                </c:pt>
                <c:pt idx="909">
                  <c:v>20.426218000007793</c:v>
                </c:pt>
                <c:pt idx="910">
                  <c:v>20.455977999954484</c:v>
                </c:pt>
                <c:pt idx="911">
                  <c:v>20.477411000058055</c:v>
                </c:pt>
                <c:pt idx="912">
                  <c:v>20.487330000032671</c:v>
                </c:pt>
                <c:pt idx="913">
                  <c:v>20.540605999995023</c:v>
                </c:pt>
                <c:pt idx="914">
                  <c:v>20.557864999980666</c:v>
                </c:pt>
                <c:pt idx="915">
                  <c:v>20.579106000019237</c:v>
                </c:pt>
                <c:pt idx="916">
                  <c:v>20.581728999968618</c:v>
                </c:pt>
                <c:pt idx="917">
                  <c:v>20.638386999955401</c:v>
                </c:pt>
                <c:pt idx="918">
                  <c:v>20.650130999973044</c:v>
                </c:pt>
                <c:pt idx="919">
                  <c:v>20.720130000030622</c:v>
                </c:pt>
                <c:pt idx="920">
                  <c:v>20.778270000009798</c:v>
                </c:pt>
                <c:pt idx="921">
                  <c:v>20.785678999964148</c:v>
                </c:pt>
                <c:pt idx="922">
                  <c:v>20.858347999979742</c:v>
                </c:pt>
                <c:pt idx="923">
                  <c:v>20.92739900003653</c:v>
                </c:pt>
                <c:pt idx="924">
                  <c:v>20.9918319999706</c:v>
                </c:pt>
                <c:pt idx="925">
                  <c:v>21.057593000004999</c:v>
                </c:pt>
                <c:pt idx="926">
                  <c:v>21.061274999985471</c:v>
                </c:pt>
                <c:pt idx="927">
                  <c:v>21.135755999945104</c:v>
                </c:pt>
                <c:pt idx="928">
                  <c:v>21.264138999977149</c:v>
                </c:pt>
                <c:pt idx="929">
                  <c:v>21.345024000038393</c:v>
                </c:pt>
                <c:pt idx="930">
                  <c:v>21.539846000028774</c:v>
                </c:pt>
                <c:pt idx="931">
                  <c:v>21.669944999972358</c:v>
                </c:pt>
                <c:pt idx="932">
                  <c:v>21.688155999989249</c:v>
                </c:pt>
                <c:pt idx="933">
                  <c:v>21.797623999998905</c:v>
                </c:pt>
                <c:pt idx="934">
                  <c:v>21.819071999983862</c:v>
                </c:pt>
                <c:pt idx="935">
                  <c:v>21.837855000048876</c:v>
                </c:pt>
                <c:pt idx="936">
                  <c:v>21.856757999979891</c:v>
                </c:pt>
                <c:pt idx="937">
                  <c:v>21.877560000051744</c:v>
                </c:pt>
                <c:pt idx="938">
                  <c:v>21.901154999970458</c:v>
                </c:pt>
                <c:pt idx="939">
                  <c:v>21.919161999947391</c:v>
                </c:pt>
                <c:pt idx="940">
                  <c:v>21.977858999976888</c:v>
                </c:pt>
                <c:pt idx="941">
                  <c:v>21.997864000033587</c:v>
                </c:pt>
                <c:pt idx="942">
                  <c:v>22.021810999955051</c:v>
                </c:pt>
                <c:pt idx="943">
                  <c:v>22.084292000043206</c:v>
                </c:pt>
                <c:pt idx="944">
                  <c:v>22.137717999983579</c:v>
                </c:pt>
                <c:pt idx="945">
                  <c:v>22.207644999958575</c:v>
                </c:pt>
                <c:pt idx="946">
                  <c:v>22.228203000035137</c:v>
                </c:pt>
                <c:pt idx="947">
                  <c:v>22.565714000025764</c:v>
                </c:pt>
                <c:pt idx="948">
                  <c:v>22.620762999984436</c:v>
                </c:pt>
                <c:pt idx="949">
                  <c:v>22.64454799995292</c:v>
                </c:pt>
                <c:pt idx="950">
                  <c:v>22.762974999961443</c:v>
                </c:pt>
                <c:pt idx="951">
                  <c:v>22.805012000026181</c:v>
                </c:pt>
                <c:pt idx="952">
                  <c:v>22.833064000005834</c:v>
                </c:pt>
                <c:pt idx="953">
                  <c:v>22.879277999978513</c:v>
                </c:pt>
                <c:pt idx="954">
                  <c:v>22.909979999996722</c:v>
                </c:pt>
                <c:pt idx="955">
                  <c:v>22.927427000016905</c:v>
                </c:pt>
                <c:pt idx="956">
                  <c:v>22.946603000047617</c:v>
                </c:pt>
                <c:pt idx="957">
                  <c:v>22.969708999968134</c:v>
                </c:pt>
                <c:pt idx="958">
                  <c:v>23.017825999995694</c:v>
                </c:pt>
                <c:pt idx="959">
                  <c:v>23.038371999980882</c:v>
                </c:pt>
                <c:pt idx="960">
                  <c:v>23.05620800005272</c:v>
                </c:pt>
                <c:pt idx="961">
                  <c:v>23.085990000050515</c:v>
                </c:pt>
                <c:pt idx="962">
                  <c:v>23.107086000032723</c:v>
                </c:pt>
                <c:pt idx="963">
                  <c:v>23.1420559999533</c:v>
                </c:pt>
                <c:pt idx="964">
                  <c:v>23.150542999967001</c:v>
                </c:pt>
                <c:pt idx="965">
                  <c:v>23.173085000016727</c:v>
                </c:pt>
                <c:pt idx="966">
                  <c:v>23.190690999967046</c:v>
                </c:pt>
                <c:pt idx="967">
                  <c:v>23.20886699995026</c:v>
                </c:pt>
                <c:pt idx="968">
                  <c:v>23.226861999952234</c:v>
                </c:pt>
                <c:pt idx="969">
                  <c:v>23.256098999991082</c:v>
                </c:pt>
                <c:pt idx="970">
                  <c:v>23.276680000009947</c:v>
                </c:pt>
                <c:pt idx="971">
                  <c:v>23.304895999957807</c:v>
                </c:pt>
                <c:pt idx="972">
                  <c:v>23.335131000028923</c:v>
                </c:pt>
                <c:pt idx="973">
                  <c:v>23.353597000008449</c:v>
                </c:pt>
                <c:pt idx="974">
                  <c:v>23.372410999960266</c:v>
                </c:pt>
                <c:pt idx="975">
                  <c:v>23.390097999945283</c:v>
                </c:pt>
                <c:pt idx="976">
                  <c:v>23.413437000010163</c:v>
                </c:pt>
                <c:pt idx="977">
                  <c:v>23.439482999965549</c:v>
                </c:pt>
                <c:pt idx="978">
                  <c:v>23.461100999964401</c:v>
                </c:pt>
                <c:pt idx="979">
                  <c:v>23.477679000003263</c:v>
                </c:pt>
                <c:pt idx="980">
                  <c:v>23.494784999988042</c:v>
                </c:pt>
                <c:pt idx="981">
                  <c:v>23.514047999982722</c:v>
                </c:pt>
                <c:pt idx="982">
                  <c:v>23.524028999963775</c:v>
                </c:pt>
                <c:pt idx="983">
                  <c:v>23.558399999979883</c:v>
                </c:pt>
                <c:pt idx="984">
                  <c:v>23.571070999954827</c:v>
                </c:pt>
                <c:pt idx="985">
                  <c:v>23.598748999997042</c:v>
                </c:pt>
                <c:pt idx="986">
                  <c:v>23.621198000037111</c:v>
                </c:pt>
                <c:pt idx="987">
                  <c:v>23.639794999966398</c:v>
                </c:pt>
                <c:pt idx="988">
                  <c:v>23.655273000011221</c:v>
                </c:pt>
                <c:pt idx="989">
                  <c:v>23.676652000052854</c:v>
                </c:pt>
                <c:pt idx="990">
                  <c:v>23.697388999979012</c:v>
                </c:pt>
                <c:pt idx="991">
                  <c:v>23.719962000031956</c:v>
                </c:pt>
                <c:pt idx="992">
                  <c:v>23.74033399997279</c:v>
                </c:pt>
                <c:pt idx="993">
                  <c:v>23.760005000047386</c:v>
                </c:pt>
                <c:pt idx="994">
                  <c:v>23.781294999993406</c:v>
                </c:pt>
                <c:pt idx="995">
                  <c:v>23.796928999945521</c:v>
                </c:pt>
                <c:pt idx="996">
                  <c:v>23.8185260000173</c:v>
                </c:pt>
                <c:pt idx="997">
                  <c:v>23.837350000045262</c:v>
                </c:pt>
                <c:pt idx="998">
                  <c:v>23.859599999967031</c:v>
                </c:pt>
                <c:pt idx="999">
                  <c:v>23.873235999955796</c:v>
                </c:pt>
                <c:pt idx="1000">
                  <c:v>23.898435999988578</c:v>
                </c:pt>
                <c:pt idx="1001">
                  <c:v>23.919511000043713</c:v>
                </c:pt>
                <c:pt idx="1002">
                  <c:v>23.939341000048444</c:v>
                </c:pt>
                <c:pt idx="1003">
                  <c:v>23.957135000033304</c:v>
                </c:pt>
                <c:pt idx="1004">
                  <c:v>23.97776200005319</c:v>
                </c:pt>
                <c:pt idx="1005">
                  <c:v>23.99878699996043</c:v>
                </c:pt>
                <c:pt idx="1006">
                  <c:v>24.018016000045463</c:v>
                </c:pt>
                <c:pt idx="1007">
                  <c:v>24.037609999999404</c:v>
                </c:pt>
                <c:pt idx="1008">
                  <c:v>24.053442999953404</c:v>
                </c:pt>
                <c:pt idx="1009">
                  <c:v>24.078549999976531</c:v>
                </c:pt>
                <c:pt idx="1010">
                  <c:v>24.09851499996148</c:v>
                </c:pt>
                <c:pt idx="1011">
                  <c:v>24.119320999947377</c:v>
                </c:pt>
                <c:pt idx="1012">
                  <c:v>24.128544999985024</c:v>
                </c:pt>
                <c:pt idx="1013">
                  <c:v>24.159022000036202</c:v>
                </c:pt>
                <c:pt idx="1014">
                  <c:v>24.18057399999816</c:v>
                </c:pt>
                <c:pt idx="1015">
                  <c:v>24.201141000026837</c:v>
                </c:pt>
                <c:pt idx="1016">
                  <c:v>24.220439000055194</c:v>
                </c:pt>
                <c:pt idx="1017">
                  <c:v>24.23891299997922</c:v>
                </c:pt>
                <c:pt idx="1018">
                  <c:v>24.254562000045553</c:v>
                </c:pt>
                <c:pt idx="1019">
                  <c:v>24.279747999971732</c:v>
                </c:pt>
                <c:pt idx="1020">
                  <c:v>24.299044999992475</c:v>
                </c:pt>
                <c:pt idx="1021">
                  <c:v>24.320054000010714</c:v>
                </c:pt>
                <c:pt idx="1022">
                  <c:v>24.340627999976277</c:v>
                </c:pt>
                <c:pt idx="1023">
                  <c:v>24.36161100002937</c:v>
                </c:pt>
                <c:pt idx="1024">
                  <c:v>24.38167000003159</c:v>
                </c:pt>
                <c:pt idx="1025">
                  <c:v>24.395274000009522</c:v>
                </c:pt>
                <c:pt idx="1026">
                  <c:v>24.416249000001699</c:v>
                </c:pt>
                <c:pt idx="1027">
                  <c:v>24.436786000034772</c:v>
                </c:pt>
                <c:pt idx="1028">
                  <c:v>24.460349999950267</c:v>
                </c:pt>
                <c:pt idx="1029">
                  <c:v>24.481169000035152</c:v>
                </c:pt>
                <c:pt idx="1030">
                  <c:v>24.498374999966472</c:v>
                </c:pt>
                <c:pt idx="1031">
                  <c:v>24.515399000025354</c:v>
                </c:pt>
                <c:pt idx="1032">
                  <c:v>24.536852000048384</c:v>
                </c:pt>
                <c:pt idx="1033">
                  <c:v>24.559096000040881</c:v>
                </c:pt>
                <c:pt idx="1034">
                  <c:v>24.580848000012338</c:v>
                </c:pt>
                <c:pt idx="1035">
                  <c:v>24.59741699998267</c:v>
                </c:pt>
                <c:pt idx="1036">
                  <c:v>24.61650899995584</c:v>
                </c:pt>
                <c:pt idx="1037">
                  <c:v>24.640440999995917</c:v>
                </c:pt>
                <c:pt idx="1038">
                  <c:v>24.657232000026852</c:v>
                </c:pt>
                <c:pt idx="1039">
                  <c:v>24.678910000016913</c:v>
                </c:pt>
                <c:pt idx="1040">
                  <c:v>24.699159999960102</c:v>
                </c:pt>
                <c:pt idx="1041">
                  <c:v>24.719838000019081</c:v>
                </c:pt>
                <c:pt idx="1042">
                  <c:v>24.731899000005797</c:v>
                </c:pt>
                <c:pt idx="1043">
                  <c:v>24.757472999976017</c:v>
                </c:pt>
                <c:pt idx="1044">
                  <c:v>24.773432999965735</c:v>
                </c:pt>
                <c:pt idx="1045">
                  <c:v>24.792139000026509</c:v>
                </c:pt>
                <c:pt idx="1046">
                  <c:v>24.820835000020452</c:v>
                </c:pt>
                <c:pt idx="1047">
                  <c:v>24.838818000047468</c:v>
                </c:pt>
                <c:pt idx="1048">
                  <c:v>24.858812000020407</c:v>
                </c:pt>
                <c:pt idx="1049">
                  <c:v>24.877723000012338</c:v>
                </c:pt>
                <c:pt idx="1050">
                  <c:v>24.897395999985747</c:v>
                </c:pt>
                <c:pt idx="1051">
                  <c:v>24.917826000018977</c:v>
                </c:pt>
                <c:pt idx="1052">
                  <c:v>24.937768999952823</c:v>
                </c:pt>
                <c:pt idx="1053">
                  <c:v>24.958321999991313</c:v>
                </c:pt>
                <c:pt idx="1054">
                  <c:v>24.980337999993935</c:v>
                </c:pt>
                <c:pt idx="1055">
                  <c:v>24.998389999964274</c:v>
                </c:pt>
                <c:pt idx="1056">
                  <c:v>25.019504999974743</c:v>
                </c:pt>
                <c:pt idx="1057">
                  <c:v>25.03827200003434</c:v>
                </c:pt>
                <c:pt idx="1058">
                  <c:v>25.059668999980204</c:v>
                </c:pt>
                <c:pt idx="1059">
                  <c:v>25.064132999978028</c:v>
                </c:pt>
                <c:pt idx="1060">
                  <c:v>25.102131000021473</c:v>
                </c:pt>
                <c:pt idx="1061">
                  <c:v>25.116849999991246</c:v>
                </c:pt>
                <c:pt idx="1062">
                  <c:v>25.138741999980994</c:v>
                </c:pt>
                <c:pt idx="1063">
                  <c:v>25.159908000030555</c:v>
                </c:pt>
                <c:pt idx="1064">
                  <c:v>25.179670999990776</c:v>
                </c:pt>
                <c:pt idx="1065">
                  <c:v>25.199343999964185</c:v>
                </c:pt>
                <c:pt idx="1066">
                  <c:v>25.214797000051476</c:v>
                </c:pt>
                <c:pt idx="1067">
                  <c:v>25.235064000007696</c:v>
                </c:pt>
                <c:pt idx="1068">
                  <c:v>25.26001600001473</c:v>
                </c:pt>
                <c:pt idx="1069">
                  <c:v>25.278132000006735</c:v>
                </c:pt>
                <c:pt idx="1070">
                  <c:v>25.300953999976628</c:v>
                </c:pt>
                <c:pt idx="1071">
                  <c:v>25.317077000043355</c:v>
                </c:pt>
                <c:pt idx="1072">
                  <c:v>25.335580999962986</c:v>
                </c:pt>
                <c:pt idx="1073">
                  <c:v>25.35561400000006</c:v>
                </c:pt>
                <c:pt idx="1074">
                  <c:v>25.380937000038102</c:v>
                </c:pt>
                <c:pt idx="1075">
                  <c:v>25.400464999955148</c:v>
                </c:pt>
                <c:pt idx="1076">
                  <c:v>25.418337999959476</c:v>
                </c:pt>
                <c:pt idx="1077">
                  <c:v>25.436929999967106</c:v>
                </c:pt>
                <c:pt idx="1078">
                  <c:v>25.460253000026569</c:v>
                </c:pt>
                <c:pt idx="1079">
                  <c:v>25.47241699998267</c:v>
                </c:pt>
                <c:pt idx="1080">
                  <c:v>25.496810000040568</c:v>
                </c:pt>
                <c:pt idx="1081">
                  <c:v>25.517419000039808</c:v>
                </c:pt>
                <c:pt idx="1082">
                  <c:v>25.538349000038579</c:v>
                </c:pt>
                <c:pt idx="1083">
                  <c:v>25.556418000021949</c:v>
                </c:pt>
                <c:pt idx="1084">
                  <c:v>25.577581000048667</c:v>
                </c:pt>
                <c:pt idx="1085">
                  <c:v>25.596664999960922</c:v>
                </c:pt>
                <c:pt idx="1086">
                  <c:v>25.620589999947697</c:v>
                </c:pt>
                <c:pt idx="1087">
                  <c:v>25.637141000013798</c:v>
                </c:pt>
                <c:pt idx="1088">
                  <c:v>25.658338999957778</c:v>
                </c:pt>
                <c:pt idx="1089">
                  <c:v>25.677109000040218</c:v>
                </c:pt>
                <c:pt idx="1090">
                  <c:v>25.697991000022739</c:v>
                </c:pt>
                <c:pt idx="1091">
                  <c:v>25.712443000054918</c:v>
                </c:pt>
                <c:pt idx="1092">
                  <c:v>25.738242999999784</c:v>
                </c:pt>
                <c:pt idx="1093">
                  <c:v>25.758073000004515</c:v>
                </c:pt>
                <c:pt idx="1094">
                  <c:v>25.779014999978244</c:v>
                </c:pt>
                <c:pt idx="1095">
                  <c:v>25.797659000032581</c:v>
                </c:pt>
                <c:pt idx="1096">
                  <c:v>25.817883000010625</c:v>
                </c:pt>
                <c:pt idx="1097">
                  <c:v>25.841036000056192</c:v>
                </c:pt>
                <c:pt idx="1098">
                  <c:v>25.858271999983117</c:v>
                </c:pt>
                <c:pt idx="1099">
                  <c:v>25.878683999995701</c:v>
                </c:pt>
                <c:pt idx="1100">
                  <c:v>25.900817999965511</c:v>
                </c:pt>
                <c:pt idx="1101">
                  <c:v>25.919871999998577</c:v>
                </c:pt>
                <c:pt idx="1102">
                  <c:v>25.940854000044055</c:v>
                </c:pt>
                <c:pt idx="1103">
                  <c:v>25.960637000040151</c:v>
                </c:pt>
                <c:pt idx="1104">
                  <c:v>25.98093499999959</c:v>
                </c:pt>
                <c:pt idx="1105">
                  <c:v>25.998953000060283</c:v>
                </c:pt>
                <c:pt idx="1106">
                  <c:v>26.019773000036366</c:v>
                </c:pt>
                <c:pt idx="1107">
                  <c:v>26.029207000043243</c:v>
                </c:pt>
                <c:pt idx="1108">
                  <c:v>26.060453000012785</c:v>
                </c:pt>
                <c:pt idx="1109">
                  <c:v>26.080721999984235</c:v>
                </c:pt>
                <c:pt idx="1110">
                  <c:v>26.100028999964707</c:v>
                </c:pt>
                <c:pt idx="1111">
                  <c:v>26.120580999995582</c:v>
                </c:pt>
                <c:pt idx="1112">
                  <c:v>26.134785000002012</c:v>
                </c:pt>
                <c:pt idx="1113">
                  <c:v>26.157389000058174</c:v>
                </c:pt>
                <c:pt idx="1114">
                  <c:v>26.175535000045784</c:v>
                </c:pt>
                <c:pt idx="1115">
                  <c:v>26.19684300001245</c:v>
                </c:pt>
                <c:pt idx="1116">
                  <c:v>26.220937000005506</c:v>
                </c:pt>
                <c:pt idx="1117">
                  <c:v>26.240861000027508</c:v>
                </c:pt>
                <c:pt idx="1118">
                  <c:v>26.257728000055067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</c:numCache>
            </c:numRef>
          </c:cat>
          <c:val>
            <c:numRef>
              <c:f>Calculation!$M$2:$M$1124</c:f>
              <c:numCache>
                <c:formatCode>General</c:formatCode>
                <c:ptCount val="112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6CA-46D7-A1DB-19835E7AC8CE}"/>
            </c:ext>
          </c:extLst>
        </c:ser>
        <c:ser>
          <c:idx val="6"/>
          <c:order val="4"/>
          <c:tx>
            <c:strRef>
              <c:f>Calculation!#REF!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Calculation!$B$2:$B$1124</c:f>
              <c:numCache>
                <c:formatCode>General</c:formatCode>
                <c:ptCount val="1123"/>
                <c:pt idx="0">
                  <c:v>0</c:v>
                </c:pt>
                <c:pt idx="1">
                  <c:v>1.9563999958336353E-2</c:v>
                </c:pt>
                <c:pt idx="2">
                  <c:v>3.6159000010229647E-2</c:v>
                </c:pt>
                <c:pt idx="3">
                  <c:v>5.6963999988511205E-2</c:v>
                </c:pt>
                <c:pt idx="4">
                  <c:v>8.1719000008888543E-2</c:v>
                </c:pt>
                <c:pt idx="5">
                  <c:v>9.5315000042319298E-2</c:v>
                </c:pt>
                <c:pt idx="6">
                  <c:v>0.11652799998410046</c:v>
                </c:pt>
                <c:pt idx="7">
                  <c:v>0.13519900001119822</c:v>
                </c:pt>
                <c:pt idx="8">
                  <c:v>0.16087699995841831</c:v>
                </c:pt>
                <c:pt idx="9">
                  <c:v>0.18141700001433492</c:v>
                </c:pt>
                <c:pt idx="10">
                  <c:v>0.20019400003366172</c:v>
                </c:pt>
                <c:pt idx="11">
                  <c:v>0.21545300004072487</c:v>
                </c:pt>
                <c:pt idx="12">
                  <c:v>0.23079199995845556</c:v>
                </c:pt>
                <c:pt idx="13">
                  <c:v>0.2609230000525713</c:v>
                </c:pt>
                <c:pt idx="14">
                  <c:v>0.27603299997281283</c:v>
                </c:pt>
                <c:pt idx="15">
                  <c:v>0.3010329999960959</c:v>
                </c:pt>
                <c:pt idx="16">
                  <c:v>0.31972799997311085</c:v>
                </c:pt>
                <c:pt idx="17">
                  <c:v>0.33597799995914102</c:v>
                </c:pt>
                <c:pt idx="18">
                  <c:v>0.35759000002872199</c:v>
                </c:pt>
                <c:pt idx="19">
                  <c:v>0.37765299994498491</c:v>
                </c:pt>
                <c:pt idx="20">
                  <c:v>0.39710800000466406</c:v>
                </c:pt>
                <c:pt idx="21">
                  <c:v>0.41665599995758384</c:v>
                </c:pt>
                <c:pt idx="22">
                  <c:v>0.43804300006013364</c:v>
                </c:pt>
                <c:pt idx="23">
                  <c:v>0.45675699994899333</c:v>
                </c:pt>
                <c:pt idx="24">
                  <c:v>0.47970499994698912</c:v>
                </c:pt>
                <c:pt idx="25">
                  <c:v>0.49705999996513128</c:v>
                </c:pt>
                <c:pt idx="26">
                  <c:v>0.51856400002725422</c:v>
                </c:pt>
                <c:pt idx="27">
                  <c:v>0.54057900002226233</c:v>
                </c:pt>
                <c:pt idx="28">
                  <c:v>0.55734399997163564</c:v>
                </c:pt>
                <c:pt idx="29">
                  <c:v>0.57929699996020645</c:v>
                </c:pt>
                <c:pt idx="30">
                  <c:v>0.59977099997922778</c:v>
                </c:pt>
                <c:pt idx="31">
                  <c:v>0.61553199996706098</c:v>
                </c:pt>
                <c:pt idx="32">
                  <c:v>0.63737200002651662</c:v>
                </c:pt>
                <c:pt idx="33">
                  <c:v>0.65854900004342198</c:v>
                </c:pt>
                <c:pt idx="34">
                  <c:v>0.66760799998883158</c:v>
                </c:pt>
                <c:pt idx="35">
                  <c:v>0.70031900005415082</c:v>
                </c:pt>
                <c:pt idx="36">
                  <c:v>0.71870199998375028</c:v>
                </c:pt>
                <c:pt idx="37">
                  <c:v>0.73884600005112588</c:v>
                </c:pt>
                <c:pt idx="38">
                  <c:v>0.75902100000530481</c:v>
                </c:pt>
                <c:pt idx="39">
                  <c:v>0.77910100005101413</c:v>
                </c:pt>
                <c:pt idx="40">
                  <c:v>0.79993099998682737</c:v>
                </c:pt>
                <c:pt idx="41">
                  <c:v>0.81429600005503744</c:v>
                </c:pt>
                <c:pt idx="42">
                  <c:v>0.83908199996221811</c:v>
                </c:pt>
                <c:pt idx="43">
                  <c:v>0.85952599998563528</c:v>
                </c:pt>
                <c:pt idx="44">
                  <c:v>0.87445000000298023</c:v>
                </c:pt>
                <c:pt idx="45">
                  <c:v>0.89508699998259544</c:v>
                </c:pt>
                <c:pt idx="46">
                  <c:v>0.91429800004698336</c:v>
                </c:pt>
                <c:pt idx="47">
                  <c:v>0.94034800003282726</c:v>
                </c:pt>
                <c:pt idx="48">
                  <c:v>0.95808699994813651</c:v>
                </c:pt>
                <c:pt idx="49">
                  <c:v>0.97596299997530878</c:v>
                </c:pt>
                <c:pt idx="50">
                  <c:v>1.0003639999777079</c:v>
                </c:pt>
                <c:pt idx="51">
                  <c:v>1.0176780000329018</c:v>
                </c:pt>
                <c:pt idx="52">
                  <c:v>1.0400709999958053</c:v>
                </c:pt>
                <c:pt idx="53">
                  <c:v>1.059497999958694</c:v>
                </c:pt>
                <c:pt idx="54">
                  <c:v>1.0803300000261515</c:v>
                </c:pt>
                <c:pt idx="55">
                  <c:v>1.0980759999947622</c:v>
                </c:pt>
                <c:pt idx="56">
                  <c:v>1.1205570000456646</c:v>
                </c:pt>
                <c:pt idx="57">
                  <c:v>1.1408250000094995</c:v>
                </c:pt>
                <c:pt idx="58">
                  <c:v>1.1609559999778867</c:v>
                </c:pt>
                <c:pt idx="59">
                  <c:v>1.1773840000387281</c:v>
                </c:pt>
                <c:pt idx="60">
                  <c:v>1.200942000024952</c:v>
                </c:pt>
                <c:pt idx="61">
                  <c:v>1.2181420000270009</c:v>
                </c:pt>
                <c:pt idx="62">
                  <c:v>1.2382610000204295</c:v>
                </c:pt>
                <c:pt idx="63">
                  <c:v>1.2563780000200495</c:v>
                </c:pt>
                <c:pt idx="64">
                  <c:v>1.2730310000479221</c:v>
                </c:pt>
                <c:pt idx="65">
                  <c:v>1.3016999999526888</c:v>
                </c:pt>
                <c:pt idx="66">
                  <c:v>1.3172239999985322</c:v>
                </c:pt>
                <c:pt idx="67">
                  <c:v>1.3370959999738261</c:v>
                </c:pt>
                <c:pt idx="68">
                  <c:v>1.3570749999489635</c:v>
                </c:pt>
                <c:pt idx="69">
                  <c:v>1.3771339999511838</c:v>
                </c:pt>
                <c:pt idx="70">
                  <c:v>1.3982049999758601</c:v>
                </c:pt>
                <c:pt idx="71">
                  <c:v>1.4208349999971688</c:v>
                </c:pt>
                <c:pt idx="72">
                  <c:v>1.4375699999509379</c:v>
                </c:pt>
                <c:pt idx="73">
                  <c:v>1.4597910000011325</c:v>
                </c:pt>
                <c:pt idx="74">
                  <c:v>1.4777110000140965</c:v>
                </c:pt>
                <c:pt idx="75">
                  <c:v>1.49759299994912</c:v>
                </c:pt>
                <c:pt idx="76">
                  <c:v>1.5128290000138804</c:v>
                </c:pt>
                <c:pt idx="77">
                  <c:v>1.5384360000025481</c:v>
                </c:pt>
                <c:pt idx="78">
                  <c:v>1.5585229999851435</c:v>
                </c:pt>
                <c:pt idx="79">
                  <c:v>1.5794140000361949</c:v>
                </c:pt>
                <c:pt idx="80">
                  <c:v>1.5950850000372157</c:v>
                </c:pt>
                <c:pt idx="81">
                  <c:v>1.6198589999694377</c:v>
                </c:pt>
                <c:pt idx="82">
                  <c:v>1.6334839999908581</c:v>
                </c:pt>
                <c:pt idx="83">
                  <c:v>1.6539790000533685</c:v>
                </c:pt>
                <c:pt idx="84">
                  <c:v>1.6791039999807253</c:v>
                </c:pt>
                <c:pt idx="85">
                  <c:v>1.6941850000293925</c:v>
                </c:pt>
                <c:pt idx="86">
                  <c:v>1.7199150000233203</c:v>
                </c:pt>
                <c:pt idx="87">
                  <c:v>1.7348090000450611</c:v>
                </c:pt>
                <c:pt idx="88">
                  <c:v>1.7599459999473765</c:v>
                </c:pt>
                <c:pt idx="89">
                  <c:v>1.7692289999686182</c:v>
                </c:pt>
                <c:pt idx="90">
                  <c:v>1.8008499999996275</c:v>
                </c:pt>
                <c:pt idx="91">
                  <c:v>1.8199289999902248</c:v>
                </c:pt>
                <c:pt idx="92">
                  <c:v>1.8306630000006407</c:v>
                </c:pt>
                <c:pt idx="93">
                  <c:v>1.8550660000182688</c:v>
                </c:pt>
                <c:pt idx="94">
                  <c:v>1.8752830000594258</c:v>
                </c:pt>
                <c:pt idx="95">
                  <c:v>1.895213000010699</c:v>
                </c:pt>
                <c:pt idx="96">
                  <c:v>1.9197870000498369</c:v>
                </c:pt>
                <c:pt idx="97">
                  <c:v>1.9353180000325665</c:v>
                </c:pt>
                <c:pt idx="98">
                  <c:v>1.9613520000129938</c:v>
                </c:pt>
                <c:pt idx="99">
                  <c:v>1.9765840000472963</c:v>
                </c:pt>
                <c:pt idx="100">
                  <c:v>1.9987800000235438</c:v>
                </c:pt>
                <c:pt idx="101">
                  <c:v>2.0215359999565408</c:v>
                </c:pt>
                <c:pt idx="102">
                  <c:v>2.0409470000304282</c:v>
                </c:pt>
                <c:pt idx="103">
                  <c:v>2.0606449999613687</c:v>
                </c:pt>
                <c:pt idx="104">
                  <c:v>2.0784840000560507</c:v>
                </c:pt>
                <c:pt idx="105">
                  <c:v>2.0982830000575632</c:v>
                </c:pt>
                <c:pt idx="106">
                  <c:v>2.1169859999790788</c:v>
                </c:pt>
                <c:pt idx="107">
                  <c:v>2.1398549999576062</c:v>
                </c:pt>
                <c:pt idx="108">
                  <c:v>2.1563150000292808</c:v>
                </c:pt>
                <c:pt idx="109">
                  <c:v>2.1768330000340939</c:v>
                </c:pt>
                <c:pt idx="110">
                  <c:v>2.1938620000146329</c:v>
                </c:pt>
                <c:pt idx="111">
                  <c:v>2.217049999977462</c:v>
                </c:pt>
                <c:pt idx="112">
                  <c:v>2.2374840000411496</c:v>
                </c:pt>
                <c:pt idx="113">
                  <c:v>2.2536959999706596</c:v>
                </c:pt>
                <c:pt idx="114">
                  <c:v>2.2817140000406653</c:v>
                </c:pt>
                <c:pt idx="115">
                  <c:v>2.2981060000602156</c:v>
                </c:pt>
                <c:pt idx="116">
                  <c:v>2.3176270000403747</c:v>
                </c:pt>
                <c:pt idx="117">
                  <c:v>2.3403809999581426</c:v>
                </c:pt>
                <c:pt idx="118">
                  <c:v>2.3574260000605136</c:v>
                </c:pt>
                <c:pt idx="119">
                  <c:v>2.3779189999913797</c:v>
                </c:pt>
                <c:pt idx="120">
                  <c:v>2.3985589999938384</c:v>
                </c:pt>
                <c:pt idx="121">
                  <c:v>2.4186729999491945</c:v>
                </c:pt>
                <c:pt idx="122">
                  <c:v>2.4433170000556856</c:v>
                </c:pt>
                <c:pt idx="123">
                  <c:v>2.4601069999625906</c:v>
                </c:pt>
                <c:pt idx="124">
                  <c:v>2.4782869999762625</c:v>
                </c:pt>
                <c:pt idx="125">
                  <c:v>2.499824000056833</c:v>
                </c:pt>
                <c:pt idx="126">
                  <c:v>2.5134049999760464</c:v>
                </c:pt>
                <c:pt idx="127">
                  <c:v>2.5388850000454113</c:v>
                </c:pt>
                <c:pt idx="128">
                  <c:v>2.554041999974288</c:v>
                </c:pt>
                <c:pt idx="129">
                  <c:v>2.5800919999601319</c:v>
                </c:pt>
                <c:pt idx="130">
                  <c:v>2.6000139999669045</c:v>
                </c:pt>
                <c:pt idx="131">
                  <c:v>2.6149969999678433</c:v>
                </c:pt>
                <c:pt idx="132">
                  <c:v>2.6399939999682829</c:v>
                </c:pt>
                <c:pt idx="133">
                  <c:v>2.6505810000235215</c:v>
                </c:pt>
                <c:pt idx="134">
                  <c:v>2.6801719999639317</c:v>
                </c:pt>
                <c:pt idx="135">
                  <c:v>2.6892350000562146</c:v>
                </c:pt>
                <c:pt idx="136">
                  <c:v>2.7199760000221431</c:v>
                </c:pt>
                <c:pt idx="137">
                  <c:v>2.7399689999874681</c:v>
                </c:pt>
                <c:pt idx="138">
                  <c:v>2.7497059999732301</c:v>
                </c:pt>
                <c:pt idx="139">
                  <c:v>2.7756199999712408</c:v>
                </c:pt>
                <c:pt idx="140">
                  <c:v>2.7916589999804273</c:v>
                </c:pt>
                <c:pt idx="141">
                  <c:v>2.8166660000570118</c:v>
                </c:pt>
                <c:pt idx="142">
                  <c:v>2.8356640000129119</c:v>
                </c:pt>
                <c:pt idx="143">
                  <c:v>2.8554289999883622</c:v>
                </c:pt>
                <c:pt idx="144">
                  <c:v>2.8780519999563694</c:v>
                </c:pt>
                <c:pt idx="145">
                  <c:v>2.8957399999490008</c:v>
                </c:pt>
                <c:pt idx="146">
                  <c:v>2.9175410000607371</c:v>
                </c:pt>
                <c:pt idx="147">
                  <c:v>2.9359229999827221</c:v>
                </c:pt>
                <c:pt idx="148">
                  <c:v>2.9560419999761507</c:v>
                </c:pt>
                <c:pt idx="149">
                  <c:v>2.9769930000184104</c:v>
                </c:pt>
                <c:pt idx="150">
                  <c:v>2.9972680000355467</c:v>
                </c:pt>
                <c:pt idx="151">
                  <c:v>3.0124549999600276</c:v>
                </c:pt>
                <c:pt idx="152">
                  <c:v>3.0366609999909997</c:v>
                </c:pt>
                <c:pt idx="153">
                  <c:v>3.0607030000537634</c:v>
                </c:pt>
                <c:pt idx="154">
                  <c:v>3.081607999978587</c:v>
                </c:pt>
                <c:pt idx="155">
                  <c:v>3.096817999961786</c:v>
                </c:pt>
                <c:pt idx="156">
                  <c:v>3.1123780000489205</c:v>
                </c:pt>
                <c:pt idx="157">
                  <c:v>3.1377489999867976</c:v>
                </c:pt>
                <c:pt idx="158">
                  <c:v>3.1620119999861345</c:v>
                </c:pt>
                <c:pt idx="159">
                  <c:v>3.1787160000531003</c:v>
                </c:pt>
                <c:pt idx="160">
                  <c:v>3.1976929999655113</c:v>
                </c:pt>
                <c:pt idx="161">
                  <c:v>3.217534999945201</c:v>
                </c:pt>
                <c:pt idx="162">
                  <c:v>3.2402080000611022</c:v>
                </c:pt>
                <c:pt idx="163">
                  <c:v>3.2590730000520125</c:v>
                </c:pt>
                <c:pt idx="164">
                  <c:v>3.2737450000131503</c:v>
                </c:pt>
                <c:pt idx="165">
                  <c:v>3.298462999984622</c:v>
                </c:pt>
                <c:pt idx="166">
                  <c:v>3.3203539999667555</c:v>
                </c:pt>
                <c:pt idx="167">
                  <c:v>3.3330629999982193</c:v>
                </c:pt>
                <c:pt idx="168">
                  <c:v>3.3590489999623969</c:v>
                </c:pt>
                <c:pt idx="169">
                  <c:v>3.3684509999584407</c:v>
                </c:pt>
                <c:pt idx="170">
                  <c:v>3.3989389999769628</c:v>
                </c:pt>
                <c:pt idx="171">
                  <c:v>3.4189079999923706</c:v>
                </c:pt>
                <c:pt idx="172">
                  <c:v>3.4370099999941885</c:v>
                </c:pt>
                <c:pt idx="173">
                  <c:v>3.4592669999692589</c:v>
                </c:pt>
                <c:pt idx="174">
                  <c:v>3.4738849999848753</c:v>
                </c:pt>
                <c:pt idx="175">
                  <c:v>3.4990659999893978</c:v>
                </c:pt>
                <c:pt idx="176">
                  <c:v>3.5199540000176057</c:v>
                </c:pt>
                <c:pt idx="177">
                  <c:v>3.5358130000531673</c:v>
                </c:pt>
                <c:pt idx="178">
                  <c:v>3.560689999954775</c:v>
                </c:pt>
                <c:pt idx="179">
                  <c:v>3.579937000060454</c:v>
                </c:pt>
                <c:pt idx="180">
                  <c:v>3.5947300000116229</c:v>
                </c:pt>
                <c:pt idx="181">
                  <c:v>3.6156620000256225</c:v>
                </c:pt>
                <c:pt idx="182">
                  <c:v>3.6407449999824166</c:v>
                </c:pt>
                <c:pt idx="183">
                  <c:v>3.6617049999767914</c:v>
                </c:pt>
                <c:pt idx="184">
                  <c:v>3.6759389999788254</c:v>
                </c:pt>
                <c:pt idx="185">
                  <c:v>3.7003740000072867</c:v>
                </c:pt>
                <c:pt idx="186">
                  <c:v>3.7108030000235885</c:v>
                </c:pt>
                <c:pt idx="187">
                  <c:v>3.7396650000009686</c:v>
                </c:pt>
                <c:pt idx="188">
                  <c:v>3.7608539999928325</c:v>
                </c:pt>
                <c:pt idx="189">
                  <c:v>3.7809330000309274</c:v>
                </c:pt>
                <c:pt idx="190">
                  <c:v>3.7928100000135601</c:v>
                </c:pt>
                <c:pt idx="191">
                  <c:v>3.816380999982357</c:v>
                </c:pt>
                <c:pt idx="192">
                  <c:v>3.8316750000230968</c:v>
                </c:pt>
                <c:pt idx="193">
                  <c:v>3.8584699999773875</c:v>
                </c:pt>
                <c:pt idx="194">
                  <c:v>3.8765310000162572</c:v>
                </c:pt>
                <c:pt idx="195">
                  <c:v>3.9011620000237599</c:v>
                </c:pt>
                <c:pt idx="196">
                  <c:v>3.9168259999714792</c:v>
                </c:pt>
                <c:pt idx="197">
                  <c:v>3.9338310000021011</c:v>
                </c:pt>
                <c:pt idx="198">
                  <c:v>3.9567779999924824</c:v>
                </c:pt>
                <c:pt idx="199">
                  <c:v>3.9779159999452531</c:v>
                </c:pt>
                <c:pt idx="200">
                  <c:v>3.9979149999562651</c:v>
                </c:pt>
                <c:pt idx="201">
                  <c:v>4.0167750000255182</c:v>
                </c:pt>
                <c:pt idx="202">
                  <c:v>4.0324310000287369</c:v>
                </c:pt>
                <c:pt idx="203">
                  <c:v>4.0609699999913573</c:v>
                </c:pt>
                <c:pt idx="204">
                  <c:v>4.0788310000207275</c:v>
                </c:pt>
                <c:pt idx="205">
                  <c:v>4.0982830000575632</c:v>
                </c:pt>
                <c:pt idx="206">
                  <c:v>4.117435000021942</c:v>
                </c:pt>
                <c:pt idx="207">
                  <c:v>4.1376389999641106</c:v>
                </c:pt>
                <c:pt idx="208">
                  <c:v>4.1609389999648556</c:v>
                </c:pt>
                <c:pt idx="209">
                  <c:v>4.1806189999915659</c:v>
                </c:pt>
                <c:pt idx="210">
                  <c:v>4.1918849999783561</c:v>
                </c:pt>
                <c:pt idx="211">
                  <c:v>4.2195150000043213</c:v>
                </c:pt>
                <c:pt idx="212">
                  <c:v>4.2387109999544919</c:v>
                </c:pt>
                <c:pt idx="213">
                  <c:v>4.2538530000019819</c:v>
                </c:pt>
                <c:pt idx="214">
                  <c:v>4.2799090000335127</c:v>
                </c:pt>
                <c:pt idx="215">
                  <c:v>4.3002130000386387</c:v>
                </c:pt>
                <c:pt idx="216">
                  <c:v>4.3188670000527054</c:v>
                </c:pt>
                <c:pt idx="217">
                  <c:v>4.3393990000477061</c:v>
                </c:pt>
                <c:pt idx="218">
                  <c:v>4.3597229999722913</c:v>
                </c:pt>
                <c:pt idx="219">
                  <c:v>4.3796350000193343</c:v>
                </c:pt>
                <c:pt idx="220">
                  <c:v>4.4017689999891445</c:v>
                </c:pt>
                <c:pt idx="221">
                  <c:v>4.4201459999894723</c:v>
                </c:pt>
                <c:pt idx="222">
                  <c:v>4.4409740000264719</c:v>
                </c:pt>
                <c:pt idx="223">
                  <c:v>4.4558569999644533</c:v>
                </c:pt>
                <c:pt idx="224">
                  <c:v>4.4798370000207797</c:v>
                </c:pt>
                <c:pt idx="225">
                  <c:v>4.4971849999856204</c:v>
                </c:pt>
                <c:pt idx="226">
                  <c:v>4.5149039999814704</c:v>
                </c:pt>
                <c:pt idx="227">
                  <c:v>4.5362479999894276</c:v>
                </c:pt>
                <c:pt idx="228">
                  <c:v>4.5607280000112951</c:v>
                </c:pt>
                <c:pt idx="229">
                  <c:v>4.5755409999983385</c:v>
                </c:pt>
                <c:pt idx="230">
                  <c:v>4.6004220000468194</c:v>
                </c:pt>
                <c:pt idx="231">
                  <c:v>4.6171270000049844</c:v>
                </c:pt>
                <c:pt idx="232">
                  <c:v>4.6363140000030398</c:v>
                </c:pt>
                <c:pt idx="233">
                  <c:v>4.6604839999927208</c:v>
                </c:pt>
                <c:pt idx="234">
                  <c:v>4.6805640000384301</c:v>
                </c:pt>
                <c:pt idx="235">
                  <c:v>4.6960709999548271</c:v>
                </c:pt>
                <c:pt idx="236">
                  <c:v>4.7201290000230074</c:v>
                </c:pt>
                <c:pt idx="237">
                  <c:v>4.7367689999518916</c:v>
                </c:pt>
                <c:pt idx="238">
                  <c:v>4.7583550000563264</c:v>
                </c:pt>
                <c:pt idx="239">
                  <c:v>4.7792350000236183</c:v>
                </c:pt>
                <c:pt idx="240">
                  <c:v>4.7965029999613762</c:v>
                </c:pt>
                <c:pt idx="241">
                  <c:v>4.8187799999723211</c:v>
                </c:pt>
                <c:pt idx="242">
                  <c:v>4.8381079999962822</c:v>
                </c:pt>
                <c:pt idx="243">
                  <c:v>4.860850999946706</c:v>
                </c:pt>
                <c:pt idx="244">
                  <c:v>4.8770700000459328</c:v>
                </c:pt>
                <c:pt idx="245">
                  <c:v>4.8998679999494925</c:v>
                </c:pt>
                <c:pt idx="246">
                  <c:v>4.9182550000259653</c:v>
                </c:pt>
                <c:pt idx="247">
                  <c:v>4.9375709999585524</c:v>
                </c:pt>
                <c:pt idx="248">
                  <c:v>4.9575810000533238</c:v>
                </c:pt>
                <c:pt idx="249">
                  <c:v>4.9739599999738857</c:v>
                </c:pt>
                <c:pt idx="250">
                  <c:v>4.9985830000368878</c:v>
                </c:pt>
                <c:pt idx="251">
                  <c:v>5.020498999976553</c:v>
                </c:pt>
                <c:pt idx="252">
                  <c:v>5.0387859999900684</c:v>
                </c:pt>
                <c:pt idx="253">
                  <c:v>5.0586830000393093</c:v>
                </c:pt>
                <c:pt idx="254">
                  <c:v>5.0803170000435784</c:v>
                </c:pt>
                <c:pt idx="255">
                  <c:v>5.1003529999870807</c:v>
                </c:pt>
                <c:pt idx="256">
                  <c:v>5.1097049999516457</c:v>
                </c:pt>
                <c:pt idx="257">
                  <c:v>5.1333990000421181</c:v>
                </c:pt>
                <c:pt idx="258">
                  <c:v>5.1597980000078678</c:v>
                </c:pt>
                <c:pt idx="259">
                  <c:v>5.1796839999733493</c:v>
                </c:pt>
                <c:pt idx="260">
                  <c:v>5.1941120000556111</c:v>
                </c:pt>
                <c:pt idx="261">
                  <c:v>5.2189899999648333</c:v>
                </c:pt>
                <c:pt idx="262">
                  <c:v>5.239471000037156</c:v>
                </c:pt>
                <c:pt idx="263">
                  <c:v>5.2566489999881014</c:v>
                </c:pt>
                <c:pt idx="264">
                  <c:v>5.2799009999725968</c:v>
                </c:pt>
                <c:pt idx="265">
                  <c:v>5.2993809999898076</c:v>
                </c:pt>
                <c:pt idx="266">
                  <c:v>5.3168880000011995</c:v>
                </c:pt>
                <c:pt idx="267">
                  <c:v>5.3407260000240058</c:v>
                </c:pt>
                <c:pt idx="268">
                  <c:v>5.3601849999977276</c:v>
                </c:pt>
                <c:pt idx="269">
                  <c:v>5.3801209999946877</c:v>
                </c:pt>
                <c:pt idx="270">
                  <c:v>5.3987389999674633</c:v>
                </c:pt>
                <c:pt idx="271">
                  <c:v>5.4152930000564083</c:v>
                </c:pt>
                <c:pt idx="272">
                  <c:v>5.4407460000365973</c:v>
                </c:pt>
                <c:pt idx="273">
                  <c:v>5.4509710000129417</c:v>
                </c:pt>
                <c:pt idx="274">
                  <c:v>5.4810650000581518</c:v>
                </c:pt>
                <c:pt idx="275">
                  <c:v>5.4984560000011697</c:v>
                </c:pt>
                <c:pt idx="276">
                  <c:v>5.5163669999456033</c:v>
                </c:pt>
                <c:pt idx="277">
                  <c:v>5.5392909999936819</c:v>
                </c:pt>
                <c:pt idx="278">
                  <c:v>5.5568440000060946</c:v>
                </c:pt>
                <c:pt idx="279">
                  <c:v>5.573441999964416</c:v>
                </c:pt>
                <c:pt idx="280">
                  <c:v>5.600021000020206</c:v>
                </c:pt>
                <c:pt idx="281">
                  <c:v>5.6167040000436828</c:v>
                </c:pt>
                <c:pt idx="282">
                  <c:v>5.6382679999805987</c:v>
                </c:pt>
                <c:pt idx="283">
                  <c:v>5.6593009999487549</c:v>
                </c:pt>
                <c:pt idx="284">
                  <c:v>5.6794579999987036</c:v>
                </c:pt>
                <c:pt idx="285">
                  <c:v>5.6976209999993443</c:v>
                </c:pt>
                <c:pt idx="286">
                  <c:v>5.7127790000522509</c:v>
                </c:pt>
                <c:pt idx="287">
                  <c:v>5.7399809999624267</c:v>
                </c:pt>
                <c:pt idx="288">
                  <c:v>5.7601349999895319</c:v>
                </c:pt>
                <c:pt idx="289">
                  <c:v>5.7777220000280067</c:v>
                </c:pt>
                <c:pt idx="290">
                  <c:v>5.7992360000498593</c:v>
                </c:pt>
                <c:pt idx="291">
                  <c:v>5.8124590000370517</c:v>
                </c:pt>
                <c:pt idx="292">
                  <c:v>5.8373889999929816</c:v>
                </c:pt>
                <c:pt idx="293">
                  <c:v>5.8574700000463054</c:v>
                </c:pt>
                <c:pt idx="294">
                  <c:v>5.8795029999455437</c:v>
                </c:pt>
                <c:pt idx="295">
                  <c:v>5.8999240000266582</c:v>
                </c:pt>
                <c:pt idx="296">
                  <c:v>5.9179820000426844</c:v>
                </c:pt>
                <c:pt idx="297">
                  <c:v>5.9385479999473318</c:v>
                </c:pt>
                <c:pt idx="298">
                  <c:v>5.9598919999552891</c:v>
                </c:pt>
                <c:pt idx="299">
                  <c:v>5.9781189999775961</c:v>
                </c:pt>
                <c:pt idx="300">
                  <c:v>5.9979550000280142</c:v>
                </c:pt>
                <c:pt idx="301">
                  <c:v>6.0156369999749586</c:v>
                </c:pt>
                <c:pt idx="302">
                  <c:v>6.0387750000227243</c:v>
                </c:pt>
                <c:pt idx="303">
                  <c:v>6.0593309999676421</c:v>
                </c:pt>
                <c:pt idx="304">
                  <c:v>6.0795530000468716</c:v>
                </c:pt>
                <c:pt idx="305">
                  <c:v>6.1007570000365376</c:v>
                </c:pt>
                <c:pt idx="306">
                  <c:v>6.1151890000328422</c:v>
                </c:pt>
                <c:pt idx="307">
                  <c:v>6.1361190000316128</c:v>
                </c:pt>
                <c:pt idx="308">
                  <c:v>6.1547060000011697</c:v>
                </c:pt>
                <c:pt idx="309">
                  <c:v>6.1809420000063255</c:v>
                </c:pt>
                <c:pt idx="310">
                  <c:v>6.200453000026755</c:v>
                </c:pt>
                <c:pt idx="311">
                  <c:v>6.2197689999593422</c:v>
                </c:pt>
                <c:pt idx="312">
                  <c:v>6.2349519999697804</c:v>
                </c:pt>
                <c:pt idx="313">
                  <c:v>6.2507710000500083</c:v>
                </c:pt>
                <c:pt idx="314">
                  <c:v>6.2799880000529811</c:v>
                </c:pt>
                <c:pt idx="315">
                  <c:v>6.2969730000477284</c:v>
                </c:pt>
                <c:pt idx="316">
                  <c:v>6.3155729999998584</c:v>
                </c:pt>
                <c:pt idx="317">
                  <c:v>6.3354599999729544</c:v>
                </c:pt>
                <c:pt idx="318">
                  <c:v>6.3610340000595897</c:v>
                </c:pt>
                <c:pt idx="319">
                  <c:v>6.3804719999898225</c:v>
                </c:pt>
                <c:pt idx="320">
                  <c:v>6.4010420000413433</c:v>
                </c:pt>
                <c:pt idx="321">
                  <c:v>6.42107899999246</c:v>
                </c:pt>
                <c:pt idx="322">
                  <c:v>6.4373700000578538</c:v>
                </c:pt>
                <c:pt idx="323">
                  <c:v>6.4567970000207424</c:v>
                </c:pt>
                <c:pt idx="324">
                  <c:v>6.4771559999790043</c:v>
                </c:pt>
                <c:pt idx="325">
                  <c:v>6.4933050000108778</c:v>
                </c:pt>
                <c:pt idx="326">
                  <c:v>6.5176910000154749</c:v>
                </c:pt>
                <c:pt idx="327">
                  <c:v>6.5365839999867603</c:v>
                </c:pt>
                <c:pt idx="328">
                  <c:v>6.5573830000357702</c:v>
                </c:pt>
                <c:pt idx="329">
                  <c:v>6.5778799999970943</c:v>
                </c:pt>
                <c:pt idx="330">
                  <c:v>6.5993220000527799</c:v>
                </c:pt>
                <c:pt idx="331">
                  <c:v>6.6187879999633878</c:v>
                </c:pt>
                <c:pt idx="332">
                  <c:v>6.6401580000529066</c:v>
                </c:pt>
                <c:pt idx="333">
                  <c:v>6.6578679999802262</c:v>
                </c:pt>
                <c:pt idx="334">
                  <c:v>6.679046000004746</c:v>
                </c:pt>
                <c:pt idx="335">
                  <c:v>6.6974209999898449</c:v>
                </c:pt>
                <c:pt idx="336">
                  <c:v>6.7192130000330508</c:v>
                </c:pt>
                <c:pt idx="337">
                  <c:v>6.7390809999778867</c:v>
                </c:pt>
                <c:pt idx="338">
                  <c:v>6.7588580000447109</c:v>
                </c:pt>
                <c:pt idx="339">
                  <c:v>6.7783060000510886</c:v>
                </c:pt>
                <c:pt idx="340">
                  <c:v>6.8008909999625757</c:v>
                </c:pt>
                <c:pt idx="341">
                  <c:v>6.8132469999836758</c:v>
                </c:pt>
                <c:pt idx="342">
                  <c:v>6.8337850000243634</c:v>
                </c:pt>
                <c:pt idx="343">
                  <c:v>6.8565670000389218</c:v>
                </c:pt>
                <c:pt idx="344">
                  <c:v>6.8832979999715462</c:v>
                </c:pt>
                <c:pt idx="345">
                  <c:v>6.8969959999667481</c:v>
                </c:pt>
                <c:pt idx="346">
                  <c:v>6.9180369999958202</c:v>
                </c:pt>
                <c:pt idx="347">
                  <c:v>6.9392089999746531</c:v>
                </c:pt>
                <c:pt idx="348">
                  <c:v>6.9594470000592992</c:v>
                </c:pt>
                <c:pt idx="349">
                  <c:v>6.9790430000284687</c:v>
                </c:pt>
                <c:pt idx="350">
                  <c:v>6.9976709999609739</c:v>
                </c:pt>
                <c:pt idx="351">
                  <c:v>7.0195610000519082</c:v>
                </c:pt>
                <c:pt idx="352">
                  <c:v>7.0393919999478385</c:v>
                </c:pt>
                <c:pt idx="353">
                  <c:v>7.0502090000081807</c:v>
                </c:pt>
                <c:pt idx="354">
                  <c:v>7.0795399999478832</c:v>
                </c:pt>
                <c:pt idx="355">
                  <c:v>7.0999120000051335</c:v>
                </c:pt>
                <c:pt idx="356">
                  <c:v>7.1177560000214726</c:v>
                </c:pt>
                <c:pt idx="357">
                  <c:v>7.1405690000392497</c:v>
                </c:pt>
                <c:pt idx="358">
                  <c:v>7.1560270000481978</c:v>
                </c:pt>
                <c:pt idx="359">
                  <c:v>7.1759280000114813</c:v>
                </c:pt>
                <c:pt idx="360">
                  <c:v>7.1992160000372678</c:v>
                </c:pt>
                <c:pt idx="361">
                  <c:v>7.2153410000028089</c:v>
                </c:pt>
                <c:pt idx="362">
                  <c:v>7.2405819999985397</c:v>
                </c:pt>
                <c:pt idx="363">
                  <c:v>7.2567500000586733</c:v>
                </c:pt>
                <c:pt idx="364">
                  <c:v>7.2824239999754354</c:v>
                </c:pt>
                <c:pt idx="365">
                  <c:v>7.2965150000527501</c:v>
                </c:pt>
                <c:pt idx="366">
                  <c:v>7.3208909999812022</c:v>
                </c:pt>
                <c:pt idx="367">
                  <c:v>7.3357710000127554</c:v>
                </c:pt>
                <c:pt idx="368">
                  <c:v>7.3521279999986291</c:v>
                </c:pt>
                <c:pt idx="369">
                  <c:v>7.3783330000005662</c:v>
                </c:pt>
                <c:pt idx="370">
                  <c:v>7.396870999946259</c:v>
                </c:pt>
                <c:pt idx="371">
                  <c:v>7.4204690000042319</c:v>
                </c:pt>
                <c:pt idx="372">
                  <c:v>7.4365759999491274</c:v>
                </c:pt>
                <c:pt idx="373">
                  <c:v>7.4569469999987632</c:v>
                </c:pt>
                <c:pt idx="374">
                  <c:v>7.480995999998413</c:v>
                </c:pt>
                <c:pt idx="375">
                  <c:v>7.4981279999483377</c:v>
                </c:pt>
                <c:pt idx="376">
                  <c:v>7.5166810000082478</c:v>
                </c:pt>
                <c:pt idx="377">
                  <c:v>7.5380819999845698</c:v>
                </c:pt>
                <c:pt idx="378">
                  <c:v>7.5604440000606701</c:v>
                </c:pt>
                <c:pt idx="379">
                  <c:v>7.577424000017345</c:v>
                </c:pt>
                <c:pt idx="380">
                  <c:v>7.5974029999924824</c:v>
                </c:pt>
                <c:pt idx="381">
                  <c:v>7.618030000012368</c:v>
                </c:pt>
                <c:pt idx="382">
                  <c:v>7.6398220000555739</c:v>
                </c:pt>
                <c:pt idx="383">
                  <c:v>7.6593720000237226</c:v>
                </c:pt>
                <c:pt idx="384">
                  <c:v>7.6802479999605566</c:v>
                </c:pt>
                <c:pt idx="385">
                  <c:v>7.6985270000295714</c:v>
                </c:pt>
                <c:pt idx="386">
                  <c:v>7.7202119999565184</c:v>
                </c:pt>
                <c:pt idx="387">
                  <c:v>7.736648999969475</c:v>
                </c:pt>
                <c:pt idx="388">
                  <c:v>7.753599000046961</c:v>
                </c:pt>
                <c:pt idx="389">
                  <c:v>7.7812139999587089</c:v>
                </c:pt>
                <c:pt idx="390">
                  <c:v>7.7996030000504106</c:v>
                </c:pt>
                <c:pt idx="391">
                  <c:v>7.8198789999587461</c:v>
                </c:pt>
                <c:pt idx="392">
                  <c:v>7.8341840000357479</c:v>
                </c:pt>
                <c:pt idx="393">
                  <c:v>7.8592339999740943</c:v>
                </c:pt>
                <c:pt idx="394">
                  <c:v>7.8805690000299364</c:v>
                </c:pt>
                <c:pt idx="395">
                  <c:v>7.9004839999834076</c:v>
                </c:pt>
                <c:pt idx="396">
                  <c:v>7.919376999954693</c:v>
                </c:pt>
                <c:pt idx="397">
                  <c:v>7.9397520000347868</c:v>
                </c:pt>
                <c:pt idx="398">
                  <c:v>7.9580640000058338</c:v>
                </c:pt>
                <c:pt idx="399">
                  <c:v>7.9751369999721646</c:v>
                </c:pt>
                <c:pt idx="400">
                  <c:v>7.9994599999627098</c:v>
                </c:pt>
                <c:pt idx="401">
                  <c:v>8.0199090000241995</c:v>
                </c:pt>
                <c:pt idx="402">
                  <c:v>8.0406070000026375</c:v>
                </c:pt>
                <c:pt idx="403">
                  <c:v>8.0615299999481067</c:v>
                </c:pt>
                <c:pt idx="404">
                  <c:v>8.0777839999645948</c:v>
                </c:pt>
                <c:pt idx="405">
                  <c:v>8.098225999972783</c:v>
                </c:pt>
                <c:pt idx="406">
                  <c:v>8.1155159999616444</c:v>
                </c:pt>
                <c:pt idx="407">
                  <c:v>8.1409680000506341</c:v>
                </c:pt>
                <c:pt idx="408">
                  <c:v>8.1584980000043288</c:v>
                </c:pt>
                <c:pt idx="409">
                  <c:v>8.1808179999934509</c:v>
                </c:pt>
                <c:pt idx="410">
                  <c:v>8.1966209999518469</c:v>
                </c:pt>
                <c:pt idx="411">
                  <c:v>8.2160989999538288</c:v>
                </c:pt>
                <c:pt idx="412">
                  <c:v>8.238855000003241</c:v>
                </c:pt>
                <c:pt idx="413">
                  <c:v>8.2574859999585897</c:v>
                </c:pt>
                <c:pt idx="414">
                  <c:v>8.2775039999978617</c:v>
                </c:pt>
                <c:pt idx="415">
                  <c:v>8.2980400000233203</c:v>
                </c:pt>
                <c:pt idx="416">
                  <c:v>8.3172110000159591</c:v>
                </c:pt>
                <c:pt idx="417">
                  <c:v>8.340059999958612</c:v>
                </c:pt>
                <c:pt idx="418">
                  <c:v>8.3574500000104308</c:v>
                </c:pt>
                <c:pt idx="419">
                  <c:v>8.37621300003957</c:v>
                </c:pt>
                <c:pt idx="420">
                  <c:v>8.3990550000453368</c:v>
                </c:pt>
                <c:pt idx="421">
                  <c:v>8.4175340000074357</c:v>
                </c:pt>
                <c:pt idx="422">
                  <c:v>8.4379839999601245</c:v>
                </c:pt>
                <c:pt idx="423">
                  <c:v>8.4603679999709129</c:v>
                </c:pt>
                <c:pt idx="424">
                  <c:v>8.479719000053592</c:v>
                </c:pt>
                <c:pt idx="425">
                  <c:v>8.5004819999448955</c:v>
                </c:pt>
                <c:pt idx="426">
                  <c:v>8.5196310000028461</c:v>
                </c:pt>
                <c:pt idx="427">
                  <c:v>8.533943000016734</c:v>
                </c:pt>
                <c:pt idx="428">
                  <c:v>8.5603780000237748</c:v>
                </c:pt>
                <c:pt idx="429">
                  <c:v>8.578235000022687</c:v>
                </c:pt>
                <c:pt idx="430">
                  <c:v>8.5990890000248328</c:v>
                </c:pt>
                <c:pt idx="431">
                  <c:v>8.6184839999768883</c:v>
                </c:pt>
                <c:pt idx="432">
                  <c:v>8.63903299998492</c:v>
                </c:pt>
                <c:pt idx="433">
                  <c:v>8.6596999999601394</c:v>
                </c:pt>
                <c:pt idx="434">
                  <c:v>8.680547000025399</c:v>
                </c:pt>
                <c:pt idx="435">
                  <c:v>8.6991060000145808</c:v>
                </c:pt>
                <c:pt idx="436">
                  <c:v>8.7199509999481961</c:v>
                </c:pt>
                <c:pt idx="437">
                  <c:v>8.7393050000537187</c:v>
                </c:pt>
                <c:pt idx="438">
                  <c:v>8.7594459999818355</c:v>
                </c:pt>
                <c:pt idx="439">
                  <c:v>8.7795390000101179</c:v>
                </c:pt>
                <c:pt idx="440">
                  <c:v>8.8006270000478253</c:v>
                </c:pt>
                <c:pt idx="441">
                  <c:v>8.8213789999717847</c:v>
                </c:pt>
                <c:pt idx="442">
                  <c:v>8.8396039999788627</c:v>
                </c:pt>
                <c:pt idx="443">
                  <c:v>8.8607130000600591</c:v>
                </c:pt>
                <c:pt idx="444">
                  <c:v>8.87579600000754</c:v>
                </c:pt>
                <c:pt idx="445">
                  <c:v>8.8961089999647811</c:v>
                </c:pt>
                <c:pt idx="446">
                  <c:v>8.9201990000437945</c:v>
                </c:pt>
                <c:pt idx="447">
                  <c:v>8.9365750000579283</c:v>
                </c:pt>
                <c:pt idx="448">
                  <c:v>8.9632879999699071</c:v>
                </c:pt>
                <c:pt idx="449">
                  <c:v>8.980582999996841</c:v>
                </c:pt>
                <c:pt idx="450">
                  <c:v>9.0007060000207275</c:v>
                </c:pt>
                <c:pt idx="451">
                  <c:v>9.0176869999850169</c:v>
                </c:pt>
                <c:pt idx="452">
                  <c:v>9.0407750000013039</c:v>
                </c:pt>
                <c:pt idx="453">
                  <c:v>9.0583900000201538</c:v>
                </c:pt>
                <c:pt idx="454">
                  <c:v>9.0776060000061989</c:v>
                </c:pt>
                <c:pt idx="455">
                  <c:v>9.0970710000256076</c:v>
                </c:pt>
                <c:pt idx="456">
                  <c:v>9.1199849999975413</c:v>
                </c:pt>
                <c:pt idx="457">
                  <c:v>9.1255959999980405</c:v>
                </c:pt>
                <c:pt idx="458">
                  <c:v>9.159233000013046</c:v>
                </c:pt>
                <c:pt idx="459">
                  <c:v>9.1816790000302717</c:v>
                </c:pt>
                <c:pt idx="460">
                  <c:v>9.1966470000334084</c:v>
                </c:pt>
                <c:pt idx="461">
                  <c:v>9.2181949999649078</c:v>
                </c:pt>
                <c:pt idx="462">
                  <c:v>9.2368290000595152</c:v>
                </c:pt>
                <c:pt idx="463">
                  <c:v>9.2570800000103191</c:v>
                </c:pt>
                <c:pt idx="464">
                  <c:v>9.2808590000495315</c:v>
                </c:pt>
                <c:pt idx="465">
                  <c:v>9.2985030000563711</c:v>
                </c:pt>
                <c:pt idx="466">
                  <c:v>9.3194000000366941</c:v>
                </c:pt>
                <c:pt idx="467">
                  <c:v>9.3404840000439435</c:v>
                </c:pt>
                <c:pt idx="468">
                  <c:v>9.3573140000225976</c:v>
                </c:pt>
                <c:pt idx="469">
                  <c:v>9.3796180000063032</c:v>
                </c:pt>
                <c:pt idx="470">
                  <c:v>9.3993270000210032</c:v>
                </c:pt>
                <c:pt idx="471">
                  <c:v>9.4204100000206381</c:v>
                </c:pt>
                <c:pt idx="472">
                  <c:v>9.4395129999611527</c:v>
                </c:pt>
                <c:pt idx="473">
                  <c:v>9.4620819999836385</c:v>
                </c:pt>
                <c:pt idx="474">
                  <c:v>9.4798090000404045</c:v>
                </c:pt>
                <c:pt idx="475">
                  <c:v>9.500603000051342</c:v>
                </c:pt>
                <c:pt idx="476">
                  <c:v>9.5165890000062063</c:v>
                </c:pt>
                <c:pt idx="477">
                  <c:v>9.5385089999763295</c:v>
                </c:pt>
                <c:pt idx="478">
                  <c:v>9.5598920000484213</c:v>
                </c:pt>
                <c:pt idx="479">
                  <c:v>9.5771510000340641</c:v>
                </c:pt>
                <c:pt idx="480">
                  <c:v>9.5990870000096038</c:v>
                </c:pt>
                <c:pt idx="481">
                  <c:v>9.619107999955304</c:v>
                </c:pt>
                <c:pt idx="482">
                  <c:v>9.6445979999843985</c:v>
                </c:pt>
                <c:pt idx="483">
                  <c:v>9.6600570000009611</c:v>
                </c:pt>
                <c:pt idx="484">
                  <c:v>9.6796590000158176</c:v>
                </c:pt>
                <c:pt idx="485">
                  <c:v>9.700520999962464</c:v>
                </c:pt>
                <c:pt idx="486">
                  <c:v>9.7155359999742359</c:v>
                </c:pt>
                <c:pt idx="487">
                  <c:v>9.7402770000044256</c:v>
                </c:pt>
                <c:pt idx="488">
                  <c:v>9.7500330000184476</c:v>
                </c:pt>
                <c:pt idx="489">
                  <c:v>9.7760130000533536</c:v>
                </c:pt>
                <c:pt idx="490">
                  <c:v>9.7952270000241697</c:v>
                </c:pt>
                <c:pt idx="491">
                  <c:v>9.8152919999556616</c:v>
                </c:pt>
                <c:pt idx="492">
                  <c:v>9.8409669999964535</c:v>
                </c:pt>
                <c:pt idx="493">
                  <c:v>9.8566629999550059</c:v>
                </c:pt>
                <c:pt idx="494">
                  <c:v>9.8814009999623522</c:v>
                </c:pt>
                <c:pt idx="495">
                  <c:v>9.8957540000556037</c:v>
                </c:pt>
                <c:pt idx="496">
                  <c:v>9.9200910000363365</c:v>
                </c:pt>
                <c:pt idx="497">
                  <c:v>9.9365870000328869</c:v>
                </c:pt>
                <c:pt idx="498">
                  <c:v>9.9577740000095218</c:v>
                </c:pt>
                <c:pt idx="499">
                  <c:v>9.977292999974452</c:v>
                </c:pt>
                <c:pt idx="500">
                  <c:v>9.9994579999474809</c:v>
                </c:pt>
                <c:pt idx="501">
                  <c:v>10.01670399995055</c:v>
                </c:pt>
                <c:pt idx="502">
                  <c:v>10.039923000033014</c:v>
                </c:pt>
                <c:pt idx="503">
                  <c:v>10.060375000000931</c:v>
                </c:pt>
                <c:pt idx="504">
                  <c:v>10.077722999965772</c:v>
                </c:pt>
                <c:pt idx="505">
                  <c:v>10.097316000028513</c:v>
                </c:pt>
                <c:pt idx="506">
                  <c:v>10.119221000000834</c:v>
                </c:pt>
                <c:pt idx="507">
                  <c:v>10.137963999994099</c:v>
                </c:pt>
                <c:pt idx="508">
                  <c:v>10.157314999960363</c:v>
                </c:pt>
                <c:pt idx="509">
                  <c:v>10.174873000010848</c:v>
                </c:pt>
                <c:pt idx="510">
                  <c:v>10.199563000001945</c:v>
                </c:pt>
                <c:pt idx="511">
                  <c:v>10.219870000029914</c:v>
                </c:pt>
                <c:pt idx="512">
                  <c:v>10.239966999972239</c:v>
                </c:pt>
                <c:pt idx="513">
                  <c:v>10.259353999979794</c:v>
                </c:pt>
                <c:pt idx="514">
                  <c:v>10.278371999971569</c:v>
                </c:pt>
                <c:pt idx="515">
                  <c:v>10.298110999981873</c:v>
                </c:pt>
                <c:pt idx="516">
                  <c:v>10.313628999982029</c:v>
                </c:pt>
                <c:pt idx="517">
                  <c:v>10.339198000030592</c:v>
                </c:pt>
                <c:pt idx="518">
                  <c:v>10.358756999950856</c:v>
                </c:pt>
                <c:pt idx="519">
                  <c:v>10.378777000005357</c:v>
                </c:pt>
                <c:pt idx="520">
                  <c:v>10.390427000005729</c:v>
                </c:pt>
                <c:pt idx="521">
                  <c:v>10.420910999993794</c:v>
                </c:pt>
                <c:pt idx="522">
                  <c:v>10.439847000059672</c:v>
                </c:pt>
                <c:pt idx="523">
                  <c:v>10.459666999988258</c:v>
                </c:pt>
                <c:pt idx="524">
                  <c:v>10.476400000043213</c:v>
                </c:pt>
                <c:pt idx="525">
                  <c:v>10.498046000022441</c:v>
                </c:pt>
                <c:pt idx="526">
                  <c:v>10.51925500005018</c:v>
                </c:pt>
                <c:pt idx="527">
                  <c:v>10.534388000029139</c:v>
                </c:pt>
                <c:pt idx="528">
                  <c:v>10.559767000027932</c:v>
                </c:pt>
                <c:pt idx="529">
                  <c:v>10.579802999971434</c:v>
                </c:pt>
                <c:pt idx="530">
                  <c:v>10.599821000010706</c:v>
                </c:pt>
                <c:pt idx="531">
                  <c:v>10.620945999980904</c:v>
                </c:pt>
                <c:pt idx="532">
                  <c:v>10.636505999951623</c:v>
                </c:pt>
                <c:pt idx="533">
                  <c:v>10.660448999959044</c:v>
                </c:pt>
                <c:pt idx="534">
                  <c:v>10.680596000049263</c:v>
                </c:pt>
                <c:pt idx="535">
                  <c:v>10.695705999969505</c:v>
                </c:pt>
                <c:pt idx="536">
                  <c:v>10.716191999963485</c:v>
                </c:pt>
                <c:pt idx="537">
                  <c:v>10.737490999978036</c:v>
                </c:pt>
                <c:pt idx="538">
                  <c:v>10.760299999965355</c:v>
                </c:pt>
                <c:pt idx="539">
                  <c:v>10.775747000006959</c:v>
                </c:pt>
                <c:pt idx="540">
                  <c:v>10.796753000002354</c:v>
                </c:pt>
                <c:pt idx="541">
                  <c:v>10.817721999948844</c:v>
                </c:pt>
                <c:pt idx="542">
                  <c:v>10.839033000054769</c:v>
                </c:pt>
                <c:pt idx="543">
                  <c:v>10.856748000020161</c:v>
                </c:pt>
                <c:pt idx="544">
                  <c:v>10.875146999955177</c:v>
                </c:pt>
                <c:pt idx="545">
                  <c:v>10.898378000012599</c:v>
                </c:pt>
                <c:pt idx="546">
                  <c:v>10.913577000028454</c:v>
                </c:pt>
                <c:pt idx="547">
                  <c:v>10.938708000001498</c:v>
                </c:pt>
                <c:pt idx="548">
                  <c:v>10.957601999980398</c:v>
                </c:pt>
                <c:pt idx="549">
                  <c:v>10.977610999951139</c:v>
                </c:pt>
                <c:pt idx="550">
                  <c:v>10.997009000042453</c:v>
                </c:pt>
                <c:pt idx="551">
                  <c:v>11.019544000038877</c:v>
                </c:pt>
                <c:pt idx="552">
                  <c:v>11.039498000056483</c:v>
                </c:pt>
                <c:pt idx="553">
                  <c:v>11.06112700002268</c:v>
                </c:pt>
                <c:pt idx="554">
                  <c:v>11.079026999999769</c:v>
                </c:pt>
                <c:pt idx="555">
                  <c:v>11.099615999963135</c:v>
                </c:pt>
                <c:pt idx="556">
                  <c:v>11.117971000028774</c:v>
                </c:pt>
                <c:pt idx="557">
                  <c:v>11.1394020000007</c:v>
                </c:pt>
                <c:pt idx="558">
                  <c:v>11.159804000053555</c:v>
                </c:pt>
                <c:pt idx="559">
                  <c:v>11.178700000047684</c:v>
                </c:pt>
                <c:pt idx="560">
                  <c:v>11.198260999983177</c:v>
                </c:pt>
                <c:pt idx="561">
                  <c:v>11.218693000031635</c:v>
                </c:pt>
                <c:pt idx="562">
                  <c:v>11.240330000058748</c:v>
                </c:pt>
                <c:pt idx="563">
                  <c:v>11.259034999995492</c:v>
                </c:pt>
                <c:pt idx="564">
                  <c:v>11.27877700002864</c:v>
                </c:pt>
                <c:pt idx="565">
                  <c:v>11.300688000046648</c:v>
                </c:pt>
                <c:pt idx="566">
                  <c:v>11.319882999989204</c:v>
                </c:pt>
                <c:pt idx="567">
                  <c:v>11.339454000000842</c:v>
                </c:pt>
                <c:pt idx="568">
                  <c:v>11.35428700002376</c:v>
                </c:pt>
                <c:pt idx="569">
                  <c:v>11.378375999978743</c:v>
                </c:pt>
                <c:pt idx="570">
                  <c:v>11.396765999961644</c:v>
                </c:pt>
                <c:pt idx="571">
                  <c:v>11.419754000031389</c:v>
                </c:pt>
                <c:pt idx="572">
                  <c:v>11.439342000056058</c:v>
                </c:pt>
                <c:pt idx="573">
                  <c:v>11.456150999991223</c:v>
                </c:pt>
                <c:pt idx="574">
                  <c:v>11.479697000002488</c:v>
                </c:pt>
                <c:pt idx="575">
                  <c:v>11.50039800000377</c:v>
                </c:pt>
                <c:pt idx="576">
                  <c:v>11.515598000027239</c:v>
                </c:pt>
                <c:pt idx="577">
                  <c:v>11.540806000004523</c:v>
                </c:pt>
                <c:pt idx="578">
                  <c:v>11.556087999953888</c:v>
                </c:pt>
                <c:pt idx="579">
                  <c:v>11.577864999999292</c:v>
                </c:pt>
                <c:pt idx="580">
                  <c:v>11.601599000045098</c:v>
                </c:pt>
                <c:pt idx="581">
                  <c:v>11.616522999946028</c:v>
                </c:pt>
                <c:pt idx="582">
                  <c:v>11.640698999981396</c:v>
                </c:pt>
                <c:pt idx="583">
                  <c:v>11.661321999970824</c:v>
                </c:pt>
                <c:pt idx="584">
                  <c:v>11.676427999977022</c:v>
                </c:pt>
                <c:pt idx="585">
                  <c:v>11.697061000042595</c:v>
                </c:pt>
                <c:pt idx="586">
                  <c:v>11.718111000023782</c:v>
                </c:pt>
                <c:pt idx="587">
                  <c:v>11.736631999956444</c:v>
                </c:pt>
                <c:pt idx="588">
                  <c:v>11.756826999946497</c:v>
                </c:pt>
                <c:pt idx="589">
                  <c:v>11.778974000015296</c:v>
                </c:pt>
                <c:pt idx="590">
                  <c:v>11.797372000059113</c:v>
                </c:pt>
                <c:pt idx="591">
                  <c:v>11.81868799997028</c:v>
                </c:pt>
                <c:pt idx="592">
                  <c:v>11.838071999954991</c:v>
                </c:pt>
                <c:pt idx="593">
                  <c:v>11.857008000020869</c:v>
                </c:pt>
                <c:pt idx="594">
                  <c:v>11.877687999978662</c:v>
                </c:pt>
                <c:pt idx="595">
                  <c:v>11.897439999971539</c:v>
                </c:pt>
                <c:pt idx="596">
                  <c:v>11.916213999968022</c:v>
                </c:pt>
                <c:pt idx="597">
                  <c:v>11.937914000009187</c:v>
                </c:pt>
                <c:pt idx="598">
                  <c:v>11.959724999964237</c:v>
                </c:pt>
                <c:pt idx="599">
                  <c:v>11.974500000011176</c:v>
                </c:pt>
                <c:pt idx="600">
                  <c:v>11.99824800004717</c:v>
                </c:pt>
                <c:pt idx="601">
                  <c:v>12.020645000040531</c:v>
                </c:pt>
                <c:pt idx="602">
                  <c:v>12.043259999947622</c:v>
                </c:pt>
                <c:pt idx="603">
                  <c:v>12.05533700005617</c:v>
                </c:pt>
                <c:pt idx="604">
                  <c:v>12.07939400000032</c:v>
                </c:pt>
                <c:pt idx="605">
                  <c:v>12.098935000016354</c:v>
                </c:pt>
                <c:pt idx="606">
                  <c:v>12.119303000043146</c:v>
                </c:pt>
                <c:pt idx="607">
                  <c:v>12.139199999975972</c:v>
                </c:pt>
                <c:pt idx="608">
                  <c:v>12.1603340000147</c:v>
                </c:pt>
                <c:pt idx="609">
                  <c:v>12.174230000004172</c:v>
                </c:pt>
                <c:pt idx="610">
                  <c:v>12.198280000011437</c:v>
                </c:pt>
                <c:pt idx="611">
                  <c:v>12.207722999970429</c:v>
                </c:pt>
                <c:pt idx="612">
                  <c:v>13.22004799998831</c:v>
                </c:pt>
                <c:pt idx="613">
                  <c:v>13.24011699995026</c:v>
                </c:pt>
                <c:pt idx="614">
                  <c:v>13.257121999980882</c:v>
                </c:pt>
                <c:pt idx="615">
                  <c:v>13.275652999989688</c:v>
                </c:pt>
                <c:pt idx="616">
                  <c:v>13.298133000032976</c:v>
                </c:pt>
                <c:pt idx="617">
                  <c:v>13.319132999982685</c:v>
                </c:pt>
                <c:pt idx="618">
                  <c:v>13.335878000012599</c:v>
                </c:pt>
                <c:pt idx="619">
                  <c:v>13.357037000008859</c:v>
                </c:pt>
                <c:pt idx="620">
                  <c:v>13.376021999982186</c:v>
                </c:pt>
                <c:pt idx="621">
                  <c:v>13.397098000044934</c:v>
                </c:pt>
                <c:pt idx="622">
                  <c:v>13.418146000010893</c:v>
                </c:pt>
                <c:pt idx="623">
                  <c:v>13.43653299997095</c:v>
                </c:pt>
                <c:pt idx="624">
                  <c:v>13.453209000057541</c:v>
                </c:pt>
                <c:pt idx="625">
                  <c:v>13.476950000040233</c:v>
                </c:pt>
                <c:pt idx="626">
                  <c:v>13.500144000048749</c:v>
                </c:pt>
                <c:pt idx="627">
                  <c:v>13.519515000050887</c:v>
                </c:pt>
                <c:pt idx="628">
                  <c:v>13.538922999985516</c:v>
                </c:pt>
                <c:pt idx="629">
                  <c:v>13.558486000052653</c:v>
                </c:pt>
                <c:pt idx="630">
                  <c:v>13.575662999995984</c:v>
                </c:pt>
                <c:pt idx="631">
                  <c:v>13.598042999976315</c:v>
                </c:pt>
                <c:pt idx="632">
                  <c:v>13.618756999960169</c:v>
                </c:pt>
                <c:pt idx="633">
                  <c:v>13.637269000057131</c:v>
                </c:pt>
                <c:pt idx="634">
                  <c:v>13.662229000008665</c:v>
                </c:pt>
                <c:pt idx="635">
                  <c:v>13.677821999997832</c:v>
                </c:pt>
                <c:pt idx="636">
                  <c:v>13.699972999980673</c:v>
                </c:pt>
                <c:pt idx="637">
                  <c:v>13.718635999946855</c:v>
                </c:pt>
                <c:pt idx="638">
                  <c:v>13.739010000019334</c:v>
                </c:pt>
                <c:pt idx="639">
                  <c:v>13.758065999951214</c:v>
                </c:pt>
                <c:pt idx="640">
                  <c:v>13.778072000015527</c:v>
                </c:pt>
                <c:pt idx="641">
                  <c:v>13.800885000033304</c:v>
                </c:pt>
                <c:pt idx="642">
                  <c:v>13.81836499995552</c:v>
                </c:pt>
                <c:pt idx="643">
                  <c:v>13.83857599995099</c:v>
                </c:pt>
                <c:pt idx="644">
                  <c:v>13.860917999991216</c:v>
                </c:pt>
                <c:pt idx="645">
                  <c:v>13.882851999951527</c:v>
                </c:pt>
                <c:pt idx="646">
                  <c:v>13.893901000032201</c:v>
                </c:pt>
                <c:pt idx="647">
                  <c:v>13.919747999985702</c:v>
                </c:pt>
                <c:pt idx="648">
                  <c:v>13.941151999984868</c:v>
                </c:pt>
                <c:pt idx="649">
                  <c:v>13.960019999998622</c:v>
                </c:pt>
                <c:pt idx="650">
                  <c:v>13.979615999967791</c:v>
                </c:pt>
                <c:pt idx="651">
                  <c:v>13.996159999980591</c:v>
                </c:pt>
                <c:pt idx="652">
                  <c:v>14.014455999946222</c:v>
                </c:pt>
                <c:pt idx="653">
                  <c:v>14.034763999981806</c:v>
                </c:pt>
                <c:pt idx="654">
                  <c:v>14.059989999979734</c:v>
                </c:pt>
                <c:pt idx="655">
                  <c:v>14.080242000054568</c:v>
                </c:pt>
                <c:pt idx="656">
                  <c:v>14.096809000009671</c:v>
                </c:pt>
                <c:pt idx="657">
                  <c:v>14.115546999964863</c:v>
                </c:pt>
                <c:pt idx="658">
                  <c:v>14.138761000009254</c:v>
                </c:pt>
                <c:pt idx="659">
                  <c:v>14.159331000060774</c:v>
                </c:pt>
                <c:pt idx="660">
                  <c:v>14.179967000032775</c:v>
                </c:pt>
                <c:pt idx="661">
                  <c:v>14.198669999954291</c:v>
                </c:pt>
                <c:pt idx="662">
                  <c:v>14.216108000022359</c:v>
                </c:pt>
                <c:pt idx="663">
                  <c:v>14.237989000044763</c:v>
                </c:pt>
                <c:pt idx="664">
                  <c:v>14.258068999974057</c:v>
                </c:pt>
                <c:pt idx="665">
                  <c:v>14.261306999949738</c:v>
                </c:pt>
                <c:pt idx="666">
                  <c:v>14.288960000034422</c:v>
                </c:pt>
                <c:pt idx="667">
                  <c:v>14.316625999985263</c:v>
                </c:pt>
                <c:pt idx="668">
                  <c:v>14.336644000024535</c:v>
                </c:pt>
                <c:pt idx="669">
                  <c:v>14.358586000045761</c:v>
                </c:pt>
                <c:pt idx="670">
                  <c:v>14.374229999957606</c:v>
                </c:pt>
                <c:pt idx="671">
                  <c:v>14.398834999999963</c:v>
                </c:pt>
                <c:pt idx="672">
                  <c:v>14.418438000022434</c:v>
                </c:pt>
                <c:pt idx="673">
                  <c:v>14.442501000012271</c:v>
                </c:pt>
                <c:pt idx="674">
                  <c:v>14.457906999974512</c:v>
                </c:pt>
                <c:pt idx="675">
                  <c:v>14.479560000007041</c:v>
                </c:pt>
                <c:pt idx="676">
                  <c:v>14.497545000049286</c:v>
                </c:pt>
                <c:pt idx="677">
                  <c:v>14.517507000011392</c:v>
                </c:pt>
                <c:pt idx="678">
                  <c:v>14.537884999997914</c:v>
                </c:pt>
                <c:pt idx="679">
                  <c:v>14.558447999996133</c:v>
                </c:pt>
                <c:pt idx="680">
                  <c:v>14.578062999993563</c:v>
                </c:pt>
                <c:pt idx="681">
                  <c:v>14.599275000044145</c:v>
                </c:pt>
                <c:pt idx="682">
                  <c:v>14.615068000042811</c:v>
                </c:pt>
                <c:pt idx="683">
                  <c:v>14.638410000014119</c:v>
                </c:pt>
                <c:pt idx="684">
                  <c:v>14.658902000053786</c:v>
                </c:pt>
                <c:pt idx="685">
                  <c:v>14.678826999966986</c:v>
                </c:pt>
                <c:pt idx="686">
                  <c:v>14.700656999950297</c:v>
                </c:pt>
                <c:pt idx="687">
                  <c:v>14.721520000020973</c:v>
                </c:pt>
                <c:pt idx="688">
                  <c:v>14.738786000059918</c:v>
                </c:pt>
                <c:pt idx="689">
                  <c:v>14.760519000003114</c:v>
                </c:pt>
                <c:pt idx="690">
                  <c:v>14.78124000004027</c:v>
                </c:pt>
                <c:pt idx="691">
                  <c:v>14.799402000033297</c:v>
                </c:pt>
                <c:pt idx="692">
                  <c:v>14.820554999983869</c:v>
                </c:pt>
                <c:pt idx="693">
                  <c:v>14.8263909999514</c:v>
                </c:pt>
                <c:pt idx="694">
                  <c:v>14.858939000056125</c:v>
                </c:pt>
                <c:pt idx="695">
                  <c:v>14.879405000014231</c:v>
                </c:pt>
                <c:pt idx="696">
                  <c:v>14.900785999954678</c:v>
                </c:pt>
                <c:pt idx="697">
                  <c:v>14.916397999972105</c:v>
                </c:pt>
                <c:pt idx="698">
                  <c:v>14.934911999967881</c:v>
                </c:pt>
                <c:pt idx="699">
                  <c:v>14.946536000003107</c:v>
                </c:pt>
                <c:pt idx="700">
                  <c:v>14.977782999980263</c:v>
                </c:pt>
                <c:pt idx="701">
                  <c:v>14.997696000034921</c:v>
                </c:pt>
                <c:pt idx="702">
                  <c:v>15.01763400004711</c:v>
                </c:pt>
                <c:pt idx="703">
                  <c:v>15.040232000057586</c:v>
                </c:pt>
                <c:pt idx="704">
                  <c:v>15.055918999947608</c:v>
                </c:pt>
                <c:pt idx="705">
                  <c:v>15.078855999978259</c:v>
                </c:pt>
                <c:pt idx="706">
                  <c:v>15.096017000032589</c:v>
                </c:pt>
                <c:pt idx="707">
                  <c:v>15.112391000031494</c:v>
                </c:pt>
                <c:pt idx="708">
                  <c:v>15.137778999982402</c:v>
                </c:pt>
                <c:pt idx="709">
                  <c:v>15.148583000060171</c:v>
                </c:pt>
                <c:pt idx="710">
                  <c:v>15.1738090000581</c:v>
                </c:pt>
                <c:pt idx="711">
                  <c:v>15.200148000032641</c:v>
                </c:pt>
                <c:pt idx="712">
                  <c:v>15.205819000024348</c:v>
                </c:pt>
                <c:pt idx="713">
                  <c:v>15.236586999963038</c:v>
                </c:pt>
                <c:pt idx="714">
                  <c:v>15.252348999958485</c:v>
                </c:pt>
                <c:pt idx="715">
                  <c:v>15.277441999991424</c:v>
                </c:pt>
                <c:pt idx="716">
                  <c:v>15.298822000040673</c:v>
                </c:pt>
                <c:pt idx="717">
                  <c:v>15.318197999964468</c:v>
                </c:pt>
                <c:pt idx="718">
                  <c:v>15.339789999998175</c:v>
                </c:pt>
                <c:pt idx="719">
                  <c:v>15.357323999982327</c:v>
                </c:pt>
                <c:pt idx="720">
                  <c:v>15.378313999972306</c:v>
                </c:pt>
                <c:pt idx="721">
                  <c:v>15.400353000033647</c:v>
                </c:pt>
                <c:pt idx="722">
                  <c:v>15.417888000025414</c:v>
                </c:pt>
                <c:pt idx="723">
                  <c:v>15.437705000047572</c:v>
                </c:pt>
                <c:pt idx="724">
                  <c:v>15.458893000031821</c:v>
                </c:pt>
                <c:pt idx="725">
                  <c:v>15.474484000005759</c:v>
                </c:pt>
                <c:pt idx="726">
                  <c:v>15.501121000037529</c:v>
                </c:pt>
                <c:pt idx="727">
                  <c:v>15.520025999983773</c:v>
                </c:pt>
                <c:pt idx="728">
                  <c:v>15.535516000003554</c:v>
                </c:pt>
                <c:pt idx="729">
                  <c:v>15.55438900005538</c:v>
                </c:pt>
                <c:pt idx="730">
                  <c:v>15.580456999945454</c:v>
                </c:pt>
                <c:pt idx="731">
                  <c:v>15.599491000059061</c:v>
                </c:pt>
                <c:pt idx="732">
                  <c:v>15.616198000032455</c:v>
                </c:pt>
                <c:pt idx="733">
                  <c:v>15.639761000056751</c:v>
                </c:pt>
                <c:pt idx="734">
                  <c:v>15.659464000025764</c:v>
                </c:pt>
                <c:pt idx="735">
                  <c:v>15.679271999979392</c:v>
                </c:pt>
                <c:pt idx="736">
                  <c:v>15.701322000008076</c:v>
                </c:pt>
                <c:pt idx="737">
                  <c:v>15.720014999969862</c:v>
                </c:pt>
                <c:pt idx="738">
                  <c:v>15.740377999958582</c:v>
                </c:pt>
                <c:pt idx="739">
                  <c:v>15.754864000016823</c:v>
                </c:pt>
                <c:pt idx="740">
                  <c:v>15.780358999967575</c:v>
                </c:pt>
                <c:pt idx="741">
                  <c:v>15.799850999959745</c:v>
                </c:pt>
                <c:pt idx="742">
                  <c:v>15.814977000001818</c:v>
                </c:pt>
                <c:pt idx="743">
                  <c:v>15.838019000017084</c:v>
                </c:pt>
                <c:pt idx="744">
                  <c:v>15.85659800004214</c:v>
                </c:pt>
                <c:pt idx="745">
                  <c:v>15.880145999952219</c:v>
                </c:pt>
                <c:pt idx="746">
                  <c:v>15.900799000053667</c:v>
                </c:pt>
                <c:pt idx="747">
                  <c:v>15.915092000039294</c:v>
                </c:pt>
                <c:pt idx="748">
                  <c:v>15.942188999964856</c:v>
                </c:pt>
                <c:pt idx="749">
                  <c:v>15.957364000030793</c:v>
                </c:pt>
                <c:pt idx="750">
                  <c:v>15.976502000004984</c:v>
                </c:pt>
                <c:pt idx="751">
                  <c:v>15.992379999952391</c:v>
                </c:pt>
                <c:pt idx="752">
                  <c:v>16.019227999961004</c:v>
                </c:pt>
                <c:pt idx="753">
                  <c:v>16.036949999979697</c:v>
                </c:pt>
                <c:pt idx="754">
                  <c:v>16.056478000013158</c:v>
                </c:pt>
                <c:pt idx="755">
                  <c:v>16.076236000051722</c:v>
                </c:pt>
                <c:pt idx="756">
                  <c:v>16.099424000014551</c:v>
                </c:pt>
                <c:pt idx="757">
                  <c:v>16.117109999991953</c:v>
                </c:pt>
                <c:pt idx="758">
                  <c:v>16.137319999979809</c:v>
                </c:pt>
                <c:pt idx="759">
                  <c:v>16.156318000052124</c:v>
                </c:pt>
                <c:pt idx="760">
                  <c:v>16.177040999988094</c:v>
                </c:pt>
                <c:pt idx="761">
                  <c:v>16.197133000008762</c:v>
                </c:pt>
                <c:pt idx="762">
                  <c:v>16.204983999952674</c:v>
                </c:pt>
                <c:pt idx="763">
                  <c:v>16.256551000056788</c:v>
                </c:pt>
                <c:pt idx="764">
                  <c:v>16.278186999959871</c:v>
                </c:pt>
                <c:pt idx="765">
                  <c:v>16.297906000050716</c:v>
                </c:pt>
                <c:pt idx="766">
                  <c:v>16.312999999965541</c:v>
                </c:pt>
                <c:pt idx="767">
                  <c:v>16.338151999982074</c:v>
                </c:pt>
                <c:pt idx="768">
                  <c:v>16.359898000024259</c:v>
                </c:pt>
                <c:pt idx="769">
                  <c:v>16.380971999955364</c:v>
                </c:pt>
                <c:pt idx="770">
                  <c:v>16.399197999970056</c:v>
                </c:pt>
                <c:pt idx="771">
                  <c:v>16.413465999998152</c:v>
                </c:pt>
                <c:pt idx="772">
                  <c:v>16.437286000000313</c:v>
                </c:pt>
                <c:pt idx="773">
                  <c:v>16.448547999956645</c:v>
                </c:pt>
                <c:pt idx="774">
                  <c:v>16.480741000035778</c:v>
                </c:pt>
                <c:pt idx="775">
                  <c:v>16.499774000025354</c:v>
                </c:pt>
                <c:pt idx="776">
                  <c:v>16.520905000041239</c:v>
                </c:pt>
                <c:pt idx="777">
                  <c:v>16.534540000022389</c:v>
                </c:pt>
                <c:pt idx="778">
                  <c:v>16.559224999975413</c:v>
                </c:pt>
                <c:pt idx="779">
                  <c:v>16.579764000023715</c:v>
                </c:pt>
                <c:pt idx="780">
                  <c:v>16.599221999989823</c:v>
                </c:pt>
                <c:pt idx="781">
                  <c:v>16.619829999981448</c:v>
                </c:pt>
                <c:pt idx="782">
                  <c:v>16.637060999986716</c:v>
                </c:pt>
                <c:pt idx="783">
                  <c:v>16.655086999991909</c:v>
                </c:pt>
                <c:pt idx="784">
                  <c:v>16.683544000028633</c:v>
                </c:pt>
                <c:pt idx="785">
                  <c:v>16.700412999955006</c:v>
                </c:pt>
                <c:pt idx="786">
                  <c:v>16.720657999976538</c:v>
                </c:pt>
                <c:pt idx="787">
                  <c:v>16.738455999991857</c:v>
                </c:pt>
                <c:pt idx="788">
                  <c:v>16.760067000053823</c:v>
                </c:pt>
                <c:pt idx="789">
                  <c:v>16.778659999952652</c:v>
                </c:pt>
                <c:pt idx="790">
                  <c:v>16.797326000058092</c:v>
                </c:pt>
                <c:pt idx="791">
                  <c:v>16.820349000045098</c:v>
                </c:pt>
                <c:pt idx="792">
                  <c:v>16.834425000008196</c:v>
                </c:pt>
                <c:pt idx="793">
                  <c:v>16.851124000037089</c:v>
                </c:pt>
                <c:pt idx="794">
                  <c:v>16.870889000012539</c:v>
                </c:pt>
                <c:pt idx="795">
                  <c:v>16.893969999975525</c:v>
                </c:pt>
                <c:pt idx="796">
                  <c:v>16.91853899997659</c:v>
                </c:pt>
                <c:pt idx="797">
                  <c:v>16.940676999976858</c:v>
                </c:pt>
                <c:pt idx="798">
                  <c:v>16.960233999998309</c:v>
                </c:pt>
                <c:pt idx="799">
                  <c:v>16.970233000000007</c:v>
                </c:pt>
                <c:pt idx="800">
                  <c:v>17.000850999960676</c:v>
                </c:pt>
                <c:pt idx="801">
                  <c:v>17.017356000025757</c:v>
                </c:pt>
                <c:pt idx="802">
                  <c:v>17.040408000000753</c:v>
                </c:pt>
                <c:pt idx="803">
                  <c:v>17.052445000037551</c:v>
                </c:pt>
                <c:pt idx="804">
                  <c:v>17.07756700005848</c:v>
                </c:pt>
                <c:pt idx="805">
                  <c:v>17.097797999973409</c:v>
                </c:pt>
                <c:pt idx="806">
                  <c:v>17.119386999984272</c:v>
                </c:pt>
                <c:pt idx="807">
                  <c:v>17.134045999962837</c:v>
                </c:pt>
                <c:pt idx="808">
                  <c:v>17.15879799996037</c:v>
                </c:pt>
                <c:pt idx="809">
                  <c:v>17.178751999977976</c:v>
                </c:pt>
                <c:pt idx="810">
                  <c:v>17.19907900004182</c:v>
                </c:pt>
                <c:pt idx="811">
                  <c:v>17.220295000006445</c:v>
                </c:pt>
                <c:pt idx="812">
                  <c:v>17.237459999974817</c:v>
                </c:pt>
                <c:pt idx="813">
                  <c:v>17.255583000020124</c:v>
                </c:pt>
                <c:pt idx="814">
                  <c:v>17.278372999979183</c:v>
                </c:pt>
                <c:pt idx="815">
                  <c:v>17.297448000055738</c:v>
                </c:pt>
                <c:pt idx="816">
                  <c:v>17.319045000011101</c:v>
                </c:pt>
                <c:pt idx="817">
                  <c:v>17.340929000056349</c:v>
                </c:pt>
                <c:pt idx="818">
                  <c:v>17.36108000006061</c:v>
                </c:pt>
                <c:pt idx="819">
                  <c:v>17.366758999996819</c:v>
                </c:pt>
                <c:pt idx="820">
                  <c:v>17.399179000058211</c:v>
                </c:pt>
                <c:pt idx="821">
                  <c:v>17.418662999989465</c:v>
                </c:pt>
                <c:pt idx="822">
                  <c:v>17.434948000009172</c:v>
                </c:pt>
                <c:pt idx="823">
                  <c:v>17.450983999995515</c:v>
                </c:pt>
                <c:pt idx="824">
                  <c:v>17.475072999950498</c:v>
                </c:pt>
                <c:pt idx="825">
                  <c:v>17.501255000010133</c:v>
                </c:pt>
                <c:pt idx="826">
                  <c:v>17.519790000049397</c:v>
                </c:pt>
                <c:pt idx="827">
                  <c:v>17.54086800001096</c:v>
                </c:pt>
                <c:pt idx="828">
                  <c:v>17.580898000043817</c:v>
                </c:pt>
                <c:pt idx="829">
                  <c:v>17.600923000019975</c:v>
                </c:pt>
                <c:pt idx="830">
                  <c:v>17.605683999950998</c:v>
                </c:pt>
                <c:pt idx="831">
                  <c:v>17.641462999978103</c:v>
                </c:pt>
                <c:pt idx="832">
                  <c:v>17.655726999975741</c:v>
                </c:pt>
                <c:pt idx="833">
                  <c:v>17.682215000037104</c:v>
                </c:pt>
                <c:pt idx="834">
                  <c:v>17.692640000022948</c:v>
                </c:pt>
                <c:pt idx="835">
                  <c:v>17.718819999950938</c:v>
                </c:pt>
                <c:pt idx="836">
                  <c:v>17.722640000050887</c:v>
                </c:pt>
                <c:pt idx="837">
                  <c:v>17.760428000008687</c:v>
                </c:pt>
                <c:pt idx="838">
                  <c:v>17.776737999985926</c:v>
                </c:pt>
                <c:pt idx="839">
                  <c:v>17.796960999956354</c:v>
                </c:pt>
                <c:pt idx="840">
                  <c:v>17.817629000055604</c:v>
                </c:pt>
                <c:pt idx="841">
                  <c:v>17.830355999991298</c:v>
                </c:pt>
                <c:pt idx="842">
                  <c:v>17.859133000019938</c:v>
                </c:pt>
                <c:pt idx="843">
                  <c:v>17.863081000046805</c:v>
                </c:pt>
                <c:pt idx="844">
                  <c:v>17.895771999959834</c:v>
                </c:pt>
                <c:pt idx="845">
                  <c:v>17.918359000002965</c:v>
                </c:pt>
                <c:pt idx="846">
                  <c:v>17.930678999982774</c:v>
                </c:pt>
                <c:pt idx="847">
                  <c:v>17.974845999968238</c:v>
                </c:pt>
                <c:pt idx="848">
                  <c:v>18.035986999981105</c:v>
                </c:pt>
                <c:pt idx="849">
                  <c:v>18.048733999952674</c:v>
                </c:pt>
                <c:pt idx="850">
                  <c:v>18.189189999946393</c:v>
                </c:pt>
                <c:pt idx="851">
                  <c:v>18.248314999975264</c:v>
                </c:pt>
                <c:pt idx="852">
                  <c:v>18.273756999988109</c:v>
                </c:pt>
                <c:pt idx="853">
                  <c:v>18.290812000050209</c:v>
                </c:pt>
                <c:pt idx="854">
                  <c:v>18.319213000009768</c:v>
                </c:pt>
                <c:pt idx="855">
                  <c:v>18.325282000005245</c:v>
                </c:pt>
                <c:pt idx="856">
                  <c:v>18.399959999951534</c:v>
                </c:pt>
                <c:pt idx="857">
                  <c:v>18.460544000030495</c:v>
                </c:pt>
                <c:pt idx="858">
                  <c:v>18.468537000007927</c:v>
                </c:pt>
                <c:pt idx="859">
                  <c:v>18.512057999963872</c:v>
                </c:pt>
                <c:pt idx="860">
                  <c:v>18.537618999951519</c:v>
                </c:pt>
                <c:pt idx="861">
                  <c:v>18.573934999993071</c:v>
                </c:pt>
                <c:pt idx="862">
                  <c:v>18.595721999998204</c:v>
                </c:pt>
                <c:pt idx="863">
                  <c:v>18.620116999954917</c:v>
                </c:pt>
                <c:pt idx="864">
                  <c:v>18.639640999957919</c:v>
                </c:pt>
                <c:pt idx="865">
                  <c:v>18.656548999948427</c:v>
                </c:pt>
                <c:pt idx="866">
                  <c:v>18.717066999990493</c:v>
                </c:pt>
                <c:pt idx="867">
                  <c:v>18.721483999979682</c:v>
                </c:pt>
                <c:pt idx="868">
                  <c:v>18.799987999955192</c:v>
                </c:pt>
                <c:pt idx="869">
                  <c:v>18.817612000042573</c:v>
                </c:pt>
                <c:pt idx="870">
                  <c:v>18.83824499999173</c:v>
                </c:pt>
                <c:pt idx="871">
                  <c:v>18.858725000056438</c:v>
                </c:pt>
                <c:pt idx="872">
                  <c:v>18.869736999971792</c:v>
                </c:pt>
                <c:pt idx="873">
                  <c:v>18.898768999963067</c:v>
                </c:pt>
                <c:pt idx="874">
                  <c:v>18.939523000037298</c:v>
                </c:pt>
                <c:pt idx="875">
                  <c:v>18.955955000012182</c:v>
                </c:pt>
                <c:pt idx="876">
                  <c:v>18.97767599998042</c:v>
                </c:pt>
                <c:pt idx="877">
                  <c:v>18.989283000002615</c:v>
                </c:pt>
                <c:pt idx="878">
                  <c:v>19.004171999986283</c:v>
                </c:pt>
                <c:pt idx="879">
                  <c:v>19.060641000047326</c:v>
                </c:pt>
                <c:pt idx="880">
                  <c:v>19.078301000059582</c:v>
                </c:pt>
                <c:pt idx="881">
                  <c:v>19.138205999974161</c:v>
                </c:pt>
                <c:pt idx="882">
                  <c:v>19.146143999998458</c:v>
                </c:pt>
                <c:pt idx="883">
                  <c:v>19.198949999990873</c:v>
                </c:pt>
                <c:pt idx="884">
                  <c:v>19.215732999960892</c:v>
                </c:pt>
                <c:pt idx="885">
                  <c:v>19.280423999996856</c:v>
                </c:pt>
                <c:pt idx="886">
                  <c:v>19.285075000021607</c:v>
                </c:pt>
                <c:pt idx="887">
                  <c:v>19.338271999964491</c:v>
                </c:pt>
                <c:pt idx="888">
                  <c:v>19.341726999962702</c:v>
                </c:pt>
                <c:pt idx="889">
                  <c:v>19.426723000011407</c:v>
                </c:pt>
                <c:pt idx="890">
                  <c:v>19.477086000028066</c:v>
                </c:pt>
                <c:pt idx="891">
                  <c:v>19.484514000010677</c:v>
                </c:pt>
                <c:pt idx="892">
                  <c:v>19.54977499996312</c:v>
                </c:pt>
                <c:pt idx="893">
                  <c:v>19.622833000030369</c:v>
                </c:pt>
                <c:pt idx="894">
                  <c:v>19.698226999957114</c:v>
                </c:pt>
                <c:pt idx="895">
                  <c:v>19.758548000012524</c:v>
                </c:pt>
                <c:pt idx="896">
                  <c:v>19.764374000020325</c:v>
                </c:pt>
                <c:pt idx="897">
                  <c:v>19.894479000009596</c:v>
                </c:pt>
                <c:pt idx="898">
                  <c:v>19.906099000014365</c:v>
                </c:pt>
                <c:pt idx="899">
                  <c:v>19.953943999949843</c:v>
                </c:pt>
                <c:pt idx="900">
                  <c:v>19.974267999990843</c:v>
                </c:pt>
                <c:pt idx="901">
                  <c:v>20.033270000014454</c:v>
                </c:pt>
                <c:pt idx="902">
                  <c:v>20.044191000051796</c:v>
                </c:pt>
                <c:pt idx="903">
                  <c:v>20.112563999951817</c:v>
                </c:pt>
                <c:pt idx="904">
                  <c:v>20.240775999962352</c:v>
                </c:pt>
                <c:pt idx="905">
                  <c:v>20.248760999995284</c:v>
                </c:pt>
                <c:pt idx="906">
                  <c:v>20.312653000000864</c:v>
                </c:pt>
                <c:pt idx="907">
                  <c:v>20.376558999996632</c:v>
                </c:pt>
                <c:pt idx="908">
                  <c:v>20.389612999977544</c:v>
                </c:pt>
                <c:pt idx="909">
                  <c:v>20.426218000007793</c:v>
                </c:pt>
                <c:pt idx="910">
                  <c:v>20.455977999954484</c:v>
                </c:pt>
                <c:pt idx="911">
                  <c:v>20.477411000058055</c:v>
                </c:pt>
                <c:pt idx="912">
                  <c:v>20.487330000032671</c:v>
                </c:pt>
                <c:pt idx="913">
                  <c:v>20.540605999995023</c:v>
                </c:pt>
                <c:pt idx="914">
                  <c:v>20.557864999980666</c:v>
                </c:pt>
                <c:pt idx="915">
                  <c:v>20.579106000019237</c:v>
                </c:pt>
                <c:pt idx="916">
                  <c:v>20.581728999968618</c:v>
                </c:pt>
                <c:pt idx="917">
                  <c:v>20.638386999955401</c:v>
                </c:pt>
                <c:pt idx="918">
                  <c:v>20.650130999973044</c:v>
                </c:pt>
                <c:pt idx="919">
                  <c:v>20.720130000030622</c:v>
                </c:pt>
                <c:pt idx="920">
                  <c:v>20.778270000009798</c:v>
                </c:pt>
                <c:pt idx="921">
                  <c:v>20.785678999964148</c:v>
                </c:pt>
                <c:pt idx="922">
                  <c:v>20.858347999979742</c:v>
                </c:pt>
                <c:pt idx="923">
                  <c:v>20.92739900003653</c:v>
                </c:pt>
                <c:pt idx="924">
                  <c:v>20.9918319999706</c:v>
                </c:pt>
                <c:pt idx="925">
                  <c:v>21.057593000004999</c:v>
                </c:pt>
                <c:pt idx="926">
                  <c:v>21.061274999985471</c:v>
                </c:pt>
                <c:pt idx="927">
                  <c:v>21.135755999945104</c:v>
                </c:pt>
                <c:pt idx="928">
                  <c:v>21.264138999977149</c:v>
                </c:pt>
                <c:pt idx="929">
                  <c:v>21.345024000038393</c:v>
                </c:pt>
                <c:pt idx="930">
                  <c:v>21.539846000028774</c:v>
                </c:pt>
                <c:pt idx="931">
                  <c:v>21.669944999972358</c:v>
                </c:pt>
                <c:pt idx="932">
                  <c:v>21.688155999989249</c:v>
                </c:pt>
                <c:pt idx="933">
                  <c:v>21.797623999998905</c:v>
                </c:pt>
                <c:pt idx="934">
                  <c:v>21.819071999983862</c:v>
                </c:pt>
                <c:pt idx="935">
                  <c:v>21.837855000048876</c:v>
                </c:pt>
                <c:pt idx="936">
                  <c:v>21.856757999979891</c:v>
                </c:pt>
                <c:pt idx="937">
                  <c:v>21.877560000051744</c:v>
                </c:pt>
                <c:pt idx="938">
                  <c:v>21.901154999970458</c:v>
                </c:pt>
                <c:pt idx="939">
                  <c:v>21.919161999947391</c:v>
                </c:pt>
                <c:pt idx="940">
                  <c:v>21.977858999976888</c:v>
                </c:pt>
                <c:pt idx="941">
                  <c:v>21.997864000033587</c:v>
                </c:pt>
                <c:pt idx="942">
                  <c:v>22.021810999955051</c:v>
                </c:pt>
                <c:pt idx="943">
                  <c:v>22.084292000043206</c:v>
                </c:pt>
                <c:pt idx="944">
                  <c:v>22.137717999983579</c:v>
                </c:pt>
                <c:pt idx="945">
                  <c:v>22.207644999958575</c:v>
                </c:pt>
                <c:pt idx="946">
                  <c:v>22.228203000035137</c:v>
                </c:pt>
                <c:pt idx="947">
                  <c:v>22.565714000025764</c:v>
                </c:pt>
                <c:pt idx="948">
                  <c:v>22.620762999984436</c:v>
                </c:pt>
                <c:pt idx="949">
                  <c:v>22.64454799995292</c:v>
                </c:pt>
                <c:pt idx="950">
                  <c:v>22.762974999961443</c:v>
                </c:pt>
                <c:pt idx="951">
                  <c:v>22.805012000026181</c:v>
                </c:pt>
                <c:pt idx="952">
                  <c:v>22.833064000005834</c:v>
                </c:pt>
                <c:pt idx="953">
                  <c:v>22.879277999978513</c:v>
                </c:pt>
                <c:pt idx="954">
                  <c:v>22.909979999996722</c:v>
                </c:pt>
                <c:pt idx="955">
                  <c:v>22.927427000016905</c:v>
                </c:pt>
                <c:pt idx="956">
                  <c:v>22.946603000047617</c:v>
                </c:pt>
                <c:pt idx="957">
                  <c:v>22.969708999968134</c:v>
                </c:pt>
                <c:pt idx="958">
                  <c:v>23.017825999995694</c:v>
                </c:pt>
                <c:pt idx="959">
                  <c:v>23.038371999980882</c:v>
                </c:pt>
                <c:pt idx="960">
                  <c:v>23.05620800005272</c:v>
                </c:pt>
                <c:pt idx="961">
                  <c:v>23.085990000050515</c:v>
                </c:pt>
                <c:pt idx="962">
                  <c:v>23.107086000032723</c:v>
                </c:pt>
                <c:pt idx="963">
                  <c:v>23.1420559999533</c:v>
                </c:pt>
                <c:pt idx="964">
                  <c:v>23.150542999967001</c:v>
                </c:pt>
                <c:pt idx="965">
                  <c:v>23.173085000016727</c:v>
                </c:pt>
                <c:pt idx="966">
                  <c:v>23.190690999967046</c:v>
                </c:pt>
                <c:pt idx="967">
                  <c:v>23.20886699995026</c:v>
                </c:pt>
                <c:pt idx="968">
                  <c:v>23.226861999952234</c:v>
                </c:pt>
                <c:pt idx="969">
                  <c:v>23.256098999991082</c:v>
                </c:pt>
                <c:pt idx="970">
                  <c:v>23.276680000009947</c:v>
                </c:pt>
                <c:pt idx="971">
                  <c:v>23.304895999957807</c:v>
                </c:pt>
                <c:pt idx="972">
                  <c:v>23.335131000028923</c:v>
                </c:pt>
                <c:pt idx="973">
                  <c:v>23.353597000008449</c:v>
                </c:pt>
                <c:pt idx="974">
                  <c:v>23.372410999960266</c:v>
                </c:pt>
                <c:pt idx="975">
                  <c:v>23.390097999945283</c:v>
                </c:pt>
                <c:pt idx="976">
                  <c:v>23.413437000010163</c:v>
                </c:pt>
                <c:pt idx="977">
                  <c:v>23.439482999965549</c:v>
                </c:pt>
                <c:pt idx="978">
                  <c:v>23.461100999964401</c:v>
                </c:pt>
                <c:pt idx="979">
                  <c:v>23.477679000003263</c:v>
                </c:pt>
                <c:pt idx="980">
                  <c:v>23.494784999988042</c:v>
                </c:pt>
                <c:pt idx="981">
                  <c:v>23.514047999982722</c:v>
                </c:pt>
                <c:pt idx="982">
                  <c:v>23.524028999963775</c:v>
                </c:pt>
                <c:pt idx="983">
                  <c:v>23.558399999979883</c:v>
                </c:pt>
                <c:pt idx="984">
                  <c:v>23.571070999954827</c:v>
                </c:pt>
                <c:pt idx="985">
                  <c:v>23.598748999997042</c:v>
                </c:pt>
                <c:pt idx="986">
                  <c:v>23.621198000037111</c:v>
                </c:pt>
                <c:pt idx="987">
                  <c:v>23.639794999966398</c:v>
                </c:pt>
                <c:pt idx="988">
                  <c:v>23.655273000011221</c:v>
                </c:pt>
                <c:pt idx="989">
                  <c:v>23.676652000052854</c:v>
                </c:pt>
                <c:pt idx="990">
                  <c:v>23.697388999979012</c:v>
                </c:pt>
                <c:pt idx="991">
                  <c:v>23.719962000031956</c:v>
                </c:pt>
                <c:pt idx="992">
                  <c:v>23.74033399997279</c:v>
                </c:pt>
                <c:pt idx="993">
                  <c:v>23.760005000047386</c:v>
                </c:pt>
                <c:pt idx="994">
                  <c:v>23.781294999993406</c:v>
                </c:pt>
                <c:pt idx="995">
                  <c:v>23.796928999945521</c:v>
                </c:pt>
                <c:pt idx="996">
                  <c:v>23.8185260000173</c:v>
                </c:pt>
                <c:pt idx="997">
                  <c:v>23.837350000045262</c:v>
                </c:pt>
                <c:pt idx="998">
                  <c:v>23.859599999967031</c:v>
                </c:pt>
                <c:pt idx="999">
                  <c:v>23.873235999955796</c:v>
                </c:pt>
                <c:pt idx="1000">
                  <c:v>23.898435999988578</c:v>
                </c:pt>
                <c:pt idx="1001">
                  <c:v>23.919511000043713</c:v>
                </c:pt>
                <c:pt idx="1002">
                  <c:v>23.939341000048444</c:v>
                </c:pt>
                <c:pt idx="1003">
                  <c:v>23.957135000033304</c:v>
                </c:pt>
                <c:pt idx="1004">
                  <c:v>23.97776200005319</c:v>
                </c:pt>
                <c:pt idx="1005">
                  <c:v>23.99878699996043</c:v>
                </c:pt>
                <c:pt idx="1006">
                  <c:v>24.018016000045463</c:v>
                </c:pt>
                <c:pt idx="1007">
                  <c:v>24.037609999999404</c:v>
                </c:pt>
                <c:pt idx="1008">
                  <c:v>24.053442999953404</c:v>
                </c:pt>
                <c:pt idx="1009">
                  <c:v>24.078549999976531</c:v>
                </c:pt>
                <c:pt idx="1010">
                  <c:v>24.09851499996148</c:v>
                </c:pt>
                <c:pt idx="1011">
                  <c:v>24.119320999947377</c:v>
                </c:pt>
                <c:pt idx="1012">
                  <c:v>24.128544999985024</c:v>
                </c:pt>
                <c:pt idx="1013">
                  <c:v>24.159022000036202</c:v>
                </c:pt>
                <c:pt idx="1014">
                  <c:v>24.18057399999816</c:v>
                </c:pt>
                <c:pt idx="1015">
                  <c:v>24.201141000026837</c:v>
                </c:pt>
                <c:pt idx="1016">
                  <c:v>24.220439000055194</c:v>
                </c:pt>
                <c:pt idx="1017">
                  <c:v>24.23891299997922</c:v>
                </c:pt>
                <c:pt idx="1018">
                  <c:v>24.254562000045553</c:v>
                </c:pt>
                <c:pt idx="1019">
                  <c:v>24.279747999971732</c:v>
                </c:pt>
                <c:pt idx="1020">
                  <c:v>24.299044999992475</c:v>
                </c:pt>
                <c:pt idx="1021">
                  <c:v>24.320054000010714</c:v>
                </c:pt>
                <c:pt idx="1022">
                  <c:v>24.340627999976277</c:v>
                </c:pt>
                <c:pt idx="1023">
                  <c:v>24.36161100002937</c:v>
                </c:pt>
                <c:pt idx="1024">
                  <c:v>24.38167000003159</c:v>
                </c:pt>
                <c:pt idx="1025">
                  <c:v>24.395274000009522</c:v>
                </c:pt>
                <c:pt idx="1026">
                  <c:v>24.416249000001699</c:v>
                </c:pt>
                <c:pt idx="1027">
                  <c:v>24.436786000034772</c:v>
                </c:pt>
                <c:pt idx="1028">
                  <c:v>24.460349999950267</c:v>
                </c:pt>
                <c:pt idx="1029">
                  <c:v>24.481169000035152</c:v>
                </c:pt>
                <c:pt idx="1030">
                  <c:v>24.498374999966472</c:v>
                </c:pt>
                <c:pt idx="1031">
                  <c:v>24.515399000025354</c:v>
                </c:pt>
                <c:pt idx="1032">
                  <c:v>24.536852000048384</c:v>
                </c:pt>
                <c:pt idx="1033">
                  <c:v>24.559096000040881</c:v>
                </c:pt>
                <c:pt idx="1034">
                  <c:v>24.580848000012338</c:v>
                </c:pt>
                <c:pt idx="1035">
                  <c:v>24.59741699998267</c:v>
                </c:pt>
                <c:pt idx="1036">
                  <c:v>24.61650899995584</c:v>
                </c:pt>
                <c:pt idx="1037">
                  <c:v>24.640440999995917</c:v>
                </c:pt>
                <c:pt idx="1038">
                  <c:v>24.657232000026852</c:v>
                </c:pt>
                <c:pt idx="1039">
                  <c:v>24.678910000016913</c:v>
                </c:pt>
                <c:pt idx="1040">
                  <c:v>24.699159999960102</c:v>
                </c:pt>
                <c:pt idx="1041">
                  <c:v>24.719838000019081</c:v>
                </c:pt>
                <c:pt idx="1042">
                  <c:v>24.731899000005797</c:v>
                </c:pt>
                <c:pt idx="1043">
                  <c:v>24.757472999976017</c:v>
                </c:pt>
                <c:pt idx="1044">
                  <c:v>24.773432999965735</c:v>
                </c:pt>
                <c:pt idx="1045">
                  <c:v>24.792139000026509</c:v>
                </c:pt>
                <c:pt idx="1046">
                  <c:v>24.820835000020452</c:v>
                </c:pt>
                <c:pt idx="1047">
                  <c:v>24.838818000047468</c:v>
                </c:pt>
                <c:pt idx="1048">
                  <c:v>24.858812000020407</c:v>
                </c:pt>
                <c:pt idx="1049">
                  <c:v>24.877723000012338</c:v>
                </c:pt>
                <c:pt idx="1050">
                  <c:v>24.897395999985747</c:v>
                </c:pt>
                <c:pt idx="1051">
                  <c:v>24.917826000018977</c:v>
                </c:pt>
                <c:pt idx="1052">
                  <c:v>24.937768999952823</c:v>
                </c:pt>
                <c:pt idx="1053">
                  <c:v>24.958321999991313</c:v>
                </c:pt>
                <c:pt idx="1054">
                  <c:v>24.980337999993935</c:v>
                </c:pt>
                <c:pt idx="1055">
                  <c:v>24.998389999964274</c:v>
                </c:pt>
                <c:pt idx="1056">
                  <c:v>25.019504999974743</c:v>
                </c:pt>
                <c:pt idx="1057">
                  <c:v>25.03827200003434</c:v>
                </c:pt>
                <c:pt idx="1058">
                  <c:v>25.059668999980204</c:v>
                </c:pt>
                <c:pt idx="1059">
                  <c:v>25.064132999978028</c:v>
                </c:pt>
                <c:pt idx="1060">
                  <c:v>25.102131000021473</c:v>
                </c:pt>
                <c:pt idx="1061">
                  <c:v>25.116849999991246</c:v>
                </c:pt>
                <c:pt idx="1062">
                  <c:v>25.138741999980994</c:v>
                </c:pt>
                <c:pt idx="1063">
                  <c:v>25.159908000030555</c:v>
                </c:pt>
                <c:pt idx="1064">
                  <c:v>25.179670999990776</c:v>
                </c:pt>
                <c:pt idx="1065">
                  <c:v>25.199343999964185</c:v>
                </c:pt>
                <c:pt idx="1066">
                  <c:v>25.214797000051476</c:v>
                </c:pt>
                <c:pt idx="1067">
                  <c:v>25.235064000007696</c:v>
                </c:pt>
                <c:pt idx="1068">
                  <c:v>25.26001600001473</c:v>
                </c:pt>
                <c:pt idx="1069">
                  <c:v>25.278132000006735</c:v>
                </c:pt>
                <c:pt idx="1070">
                  <c:v>25.300953999976628</c:v>
                </c:pt>
                <c:pt idx="1071">
                  <c:v>25.317077000043355</c:v>
                </c:pt>
                <c:pt idx="1072">
                  <c:v>25.335580999962986</c:v>
                </c:pt>
                <c:pt idx="1073">
                  <c:v>25.35561400000006</c:v>
                </c:pt>
                <c:pt idx="1074">
                  <c:v>25.380937000038102</c:v>
                </c:pt>
                <c:pt idx="1075">
                  <c:v>25.400464999955148</c:v>
                </c:pt>
                <c:pt idx="1076">
                  <c:v>25.418337999959476</c:v>
                </c:pt>
                <c:pt idx="1077">
                  <c:v>25.436929999967106</c:v>
                </c:pt>
                <c:pt idx="1078">
                  <c:v>25.460253000026569</c:v>
                </c:pt>
                <c:pt idx="1079">
                  <c:v>25.47241699998267</c:v>
                </c:pt>
                <c:pt idx="1080">
                  <c:v>25.496810000040568</c:v>
                </c:pt>
                <c:pt idx="1081">
                  <c:v>25.517419000039808</c:v>
                </c:pt>
                <c:pt idx="1082">
                  <c:v>25.538349000038579</c:v>
                </c:pt>
                <c:pt idx="1083">
                  <c:v>25.556418000021949</c:v>
                </c:pt>
                <c:pt idx="1084">
                  <c:v>25.577581000048667</c:v>
                </c:pt>
                <c:pt idx="1085">
                  <c:v>25.596664999960922</c:v>
                </c:pt>
                <c:pt idx="1086">
                  <c:v>25.620589999947697</c:v>
                </c:pt>
                <c:pt idx="1087">
                  <c:v>25.637141000013798</c:v>
                </c:pt>
                <c:pt idx="1088">
                  <c:v>25.658338999957778</c:v>
                </c:pt>
                <c:pt idx="1089">
                  <c:v>25.677109000040218</c:v>
                </c:pt>
                <c:pt idx="1090">
                  <c:v>25.697991000022739</c:v>
                </c:pt>
                <c:pt idx="1091">
                  <c:v>25.712443000054918</c:v>
                </c:pt>
                <c:pt idx="1092">
                  <c:v>25.738242999999784</c:v>
                </c:pt>
                <c:pt idx="1093">
                  <c:v>25.758073000004515</c:v>
                </c:pt>
                <c:pt idx="1094">
                  <c:v>25.779014999978244</c:v>
                </c:pt>
                <c:pt idx="1095">
                  <c:v>25.797659000032581</c:v>
                </c:pt>
                <c:pt idx="1096">
                  <c:v>25.817883000010625</c:v>
                </c:pt>
                <c:pt idx="1097">
                  <c:v>25.841036000056192</c:v>
                </c:pt>
                <c:pt idx="1098">
                  <c:v>25.858271999983117</c:v>
                </c:pt>
                <c:pt idx="1099">
                  <c:v>25.878683999995701</c:v>
                </c:pt>
                <c:pt idx="1100">
                  <c:v>25.900817999965511</c:v>
                </c:pt>
                <c:pt idx="1101">
                  <c:v>25.919871999998577</c:v>
                </c:pt>
                <c:pt idx="1102">
                  <c:v>25.940854000044055</c:v>
                </c:pt>
                <c:pt idx="1103">
                  <c:v>25.960637000040151</c:v>
                </c:pt>
                <c:pt idx="1104">
                  <c:v>25.98093499999959</c:v>
                </c:pt>
                <c:pt idx="1105">
                  <c:v>25.998953000060283</c:v>
                </c:pt>
                <c:pt idx="1106">
                  <c:v>26.019773000036366</c:v>
                </c:pt>
                <c:pt idx="1107">
                  <c:v>26.029207000043243</c:v>
                </c:pt>
                <c:pt idx="1108">
                  <c:v>26.060453000012785</c:v>
                </c:pt>
                <c:pt idx="1109">
                  <c:v>26.080721999984235</c:v>
                </c:pt>
                <c:pt idx="1110">
                  <c:v>26.100028999964707</c:v>
                </c:pt>
                <c:pt idx="1111">
                  <c:v>26.120580999995582</c:v>
                </c:pt>
                <c:pt idx="1112">
                  <c:v>26.134785000002012</c:v>
                </c:pt>
                <c:pt idx="1113">
                  <c:v>26.157389000058174</c:v>
                </c:pt>
                <c:pt idx="1114">
                  <c:v>26.175535000045784</c:v>
                </c:pt>
                <c:pt idx="1115">
                  <c:v>26.19684300001245</c:v>
                </c:pt>
                <c:pt idx="1116">
                  <c:v>26.220937000005506</c:v>
                </c:pt>
                <c:pt idx="1117">
                  <c:v>26.240861000027508</c:v>
                </c:pt>
                <c:pt idx="1118">
                  <c:v>26.257728000055067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</c:numCache>
            </c:numRef>
          </c:cat>
          <c:val>
            <c:numRef>
              <c:f>Calculation!#REF!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6CA-46D7-A1DB-19835E7AC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49840"/>
        <c:axId val="736651480"/>
        <c:extLst>
          <c:ext xmlns:c15="http://schemas.microsoft.com/office/drawing/2012/chart" uri="{02D57815-91ED-43cb-92C2-25804820EDAC}">
            <c15:filteredLineSeries>
              <c15:ser>
                <c:idx val="2"/>
                <c:order val="0"/>
                <c:tx>
                  <c:strRef>
                    <c:extLst>
                      <c:ext uri="{02D57815-91ED-43cb-92C2-25804820EDAC}">
                        <c15:formulaRef>
                          <c15:sqref>Calculation!$C$1</c15:sqref>
                        </c15:formulaRef>
                      </c:ext>
                    </c:extLst>
                    <c:strCache>
                      <c:ptCount val="1"/>
                      <c:pt idx="0">
                        <c:v>Value_raw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Calculation!$B$2:$B$1124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1.9563999958336353E-2</c:v>
                      </c:pt>
                      <c:pt idx="2">
                        <c:v>3.6159000010229647E-2</c:v>
                      </c:pt>
                      <c:pt idx="3">
                        <c:v>5.6963999988511205E-2</c:v>
                      </c:pt>
                      <c:pt idx="4">
                        <c:v>8.1719000008888543E-2</c:v>
                      </c:pt>
                      <c:pt idx="5">
                        <c:v>9.5315000042319298E-2</c:v>
                      </c:pt>
                      <c:pt idx="6">
                        <c:v>0.11652799998410046</c:v>
                      </c:pt>
                      <c:pt idx="7">
                        <c:v>0.13519900001119822</c:v>
                      </c:pt>
                      <c:pt idx="8">
                        <c:v>0.16087699995841831</c:v>
                      </c:pt>
                      <c:pt idx="9">
                        <c:v>0.18141700001433492</c:v>
                      </c:pt>
                      <c:pt idx="10">
                        <c:v>0.20019400003366172</c:v>
                      </c:pt>
                      <c:pt idx="11">
                        <c:v>0.21545300004072487</c:v>
                      </c:pt>
                      <c:pt idx="12">
                        <c:v>0.23079199995845556</c:v>
                      </c:pt>
                      <c:pt idx="13">
                        <c:v>0.2609230000525713</c:v>
                      </c:pt>
                      <c:pt idx="14">
                        <c:v>0.27603299997281283</c:v>
                      </c:pt>
                      <c:pt idx="15">
                        <c:v>0.3010329999960959</c:v>
                      </c:pt>
                      <c:pt idx="16">
                        <c:v>0.31972799997311085</c:v>
                      </c:pt>
                      <c:pt idx="17">
                        <c:v>0.33597799995914102</c:v>
                      </c:pt>
                      <c:pt idx="18">
                        <c:v>0.35759000002872199</c:v>
                      </c:pt>
                      <c:pt idx="19">
                        <c:v>0.37765299994498491</c:v>
                      </c:pt>
                      <c:pt idx="20">
                        <c:v>0.39710800000466406</c:v>
                      </c:pt>
                      <c:pt idx="21">
                        <c:v>0.41665599995758384</c:v>
                      </c:pt>
                      <c:pt idx="22">
                        <c:v>0.43804300006013364</c:v>
                      </c:pt>
                      <c:pt idx="23">
                        <c:v>0.45675699994899333</c:v>
                      </c:pt>
                      <c:pt idx="24">
                        <c:v>0.47970499994698912</c:v>
                      </c:pt>
                      <c:pt idx="25">
                        <c:v>0.49705999996513128</c:v>
                      </c:pt>
                      <c:pt idx="26">
                        <c:v>0.51856400002725422</c:v>
                      </c:pt>
                      <c:pt idx="27">
                        <c:v>0.54057900002226233</c:v>
                      </c:pt>
                      <c:pt idx="28">
                        <c:v>0.55734399997163564</c:v>
                      </c:pt>
                      <c:pt idx="29">
                        <c:v>0.57929699996020645</c:v>
                      </c:pt>
                      <c:pt idx="30">
                        <c:v>0.59977099997922778</c:v>
                      </c:pt>
                      <c:pt idx="31">
                        <c:v>0.61553199996706098</c:v>
                      </c:pt>
                      <c:pt idx="32">
                        <c:v>0.63737200002651662</c:v>
                      </c:pt>
                      <c:pt idx="33">
                        <c:v>0.65854900004342198</c:v>
                      </c:pt>
                      <c:pt idx="34">
                        <c:v>0.66760799998883158</c:v>
                      </c:pt>
                      <c:pt idx="35">
                        <c:v>0.70031900005415082</c:v>
                      </c:pt>
                      <c:pt idx="36">
                        <c:v>0.71870199998375028</c:v>
                      </c:pt>
                      <c:pt idx="37">
                        <c:v>0.73884600005112588</c:v>
                      </c:pt>
                      <c:pt idx="38">
                        <c:v>0.75902100000530481</c:v>
                      </c:pt>
                      <c:pt idx="39">
                        <c:v>0.77910100005101413</c:v>
                      </c:pt>
                      <c:pt idx="40">
                        <c:v>0.79993099998682737</c:v>
                      </c:pt>
                      <c:pt idx="41">
                        <c:v>0.81429600005503744</c:v>
                      </c:pt>
                      <c:pt idx="42">
                        <c:v>0.83908199996221811</c:v>
                      </c:pt>
                      <c:pt idx="43">
                        <c:v>0.85952599998563528</c:v>
                      </c:pt>
                      <c:pt idx="44">
                        <c:v>0.87445000000298023</c:v>
                      </c:pt>
                      <c:pt idx="45">
                        <c:v>0.89508699998259544</c:v>
                      </c:pt>
                      <c:pt idx="46">
                        <c:v>0.91429800004698336</c:v>
                      </c:pt>
                      <c:pt idx="47">
                        <c:v>0.94034800003282726</c:v>
                      </c:pt>
                      <c:pt idx="48">
                        <c:v>0.95808699994813651</c:v>
                      </c:pt>
                      <c:pt idx="49">
                        <c:v>0.97596299997530878</c:v>
                      </c:pt>
                      <c:pt idx="50">
                        <c:v>1.0003639999777079</c:v>
                      </c:pt>
                      <c:pt idx="51">
                        <c:v>1.0176780000329018</c:v>
                      </c:pt>
                      <c:pt idx="52">
                        <c:v>1.0400709999958053</c:v>
                      </c:pt>
                      <c:pt idx="53">
                        <c:v>1.059497999958694</c:v>
                      </c:pt>
                      <c:pt idx="54">
                        <c:v>1.0803300000261515</c:v>
                      </c:pt>
                      <c:pt idx="55">
                        <c:v>1.0980759999947622</c:v>
                      </c:pt>
                      <c:pt idx="56">
                        <c:v>1.1205570000456646</c:v>
                      </c:pt>
                      <c:pt idx="57">
                        <c:v>1.1408250000094995</c:v>
                      </c:pt>
                      <c:pt idx="58">
                        <c:v>1.1609559999778867</c:v>
                      </c:pt>
                      <c:pt idx="59">
                        <c:v>1.1773840000387281</c:v>
                      </c:pt>
                      <c:pt idx="60">
                        <c:v>1.200942000024952</c:v>
                      </c:pt>
                      <c:pt idx="61">
                        <c:v>1.2181420000270009</c:v>
                      </c:pt>
                      <c:pt idx="62">
                        <c:v>1.2382610000204295</c:v>
                      </c:pt>
                      <c:pt idx="63">
                        <c:v>1.2563780000200495</c:v>
                      </c:pt>
                      <c:pt idx="64">
                        <c:v>1.2730310000479221</c:v>
                      </c:pt>
                      <c:pt idx="65">
                        <c:v>1.3016999999526888</c:v>
                      </c:pt>
                      <c:pt idx="66">
                        <c:v>1.3172239999985322</c:v>
                      </c:pt>
                      <c:pt idx="67">
                        <c:v>1.3370959999738261</c:v>
                      </c:pt>
                      <c:pt idx="68">
                        <c:v>1.3570749999489635</c:v>
                      </c:pt>
                      <c:pt idx="69">
                        <c:v>1.3771339999511838</c:v>
                      </c:pt>
                      <c:pt idx="70">
                        <c:v>1.3982049999758601</c:v>
                      </c:pt>
                      <c:pt idx="71">
                        <c:v>1.4208349999971688</c:v>
                      </c:pt>
                      <c:pt idx="72">
                        <c:v>1.4375699999509379</c:v>
                      </c:pt>
                      <c:pt idx="73">
                        <c:v>1.4597910000011325</c:v>
                      </c:pt>
                      <c:pt idx="74">
                        <c:v>1.4777110000140965</c:v>
                      </c:pt>
                      <c:pt idx="75">
                        <c:v>1.49759299994912</c:v>
                      </c:pt>
                      <c:pt idx="76">
                        <c:v>1.5128290000138804</c:v>
                      </c:pt>
                      <c:pt idx="77">
                        <c:v>1.5384360000025481</c:v>
                      </c:pt>
                      <c:pt idx="78">
                        <c:v>1.5585229999851435</c:v>
                      </c:pt>
                      <c:pt idx="79">
                        <c:v>1.5794140000361949</c:v>
                      </c:pt>
                      <c:pt idx="80">
                        <c:v>1.5950850000372157</c:v>
                      </c:pt>
                      <c:pt idx="81">
                        <c:v>1.6198589999694377</c:v>
                      </c:pt>
                      <c:pt idx="82">
                        <c:v>1.6334839999908581</c:v>
                      </c:pt>
                      <c:pt idx="83">
                        <c:v>1.6539790000533685</c:v>
                      </c:pt>
                      <c:pt idx="84">
                        <c:v>1.6791039999807253</c:v>
                      </c:pt>
                      <c:pt idx="85">
                        <c:v>1.6941850000293925</c:v>
                      </c:pt>
                      <c:pt idx="86">
                        <c:v>1.7199150000233203</c:v>
                      </c:pt>
                      <c:pt idx="87">
                        <c:v>1.7348090000450611</c:v>
                      </c:pt>
                      <c:pt idx="88">
                        <c:v>1.7599459999473765</c:v>
                      </c:pt>
                      <c:pt idx="89">
                        <c:v>1.7692289999686182</c:v>
                      </c:pt>
                      <c:pt idx="90">
                        <c:v>1.8008499999996275</c:v>
                      </c:pt>
                      <c:pt idx="91">
                        <c:v>1.8199289999902248</c:v>
                      </c:pt>
                      <c:pt idx="92">
                        <c:v>1.8306630000006407</c:v>
                      </c:pt>
                      <c:pt idx="93">
                        <c:v>1.8550660000182688</c:v>
                      </c:pt>
                      <c:pt idx="94">
                        <c:v>1.8752830000594258</c:v>
                      </c:pt>
                      <c:pt idx="95">
                        <c:v>1.895213000010699</c:v>
                      </c:pt>
                      <c:pt idx="96">
                        <c:v>1.9197870000498369</c:v>
                      </c:pt>
                      <c:pt idx="97">
                        <c:v>1.9353180000325665</c:v>
                      </c:pt>
                      <c:pt idx="98">
                        <c:v>1.9613520000129938</c:v>
                      </c:pt>
                      <c:pt idx="99">
                        <c:v>1.9765840000472963</c:v>
                      </c:pt>
                      <c:pt idx="100">
                        <c:v>1.9987800000235438</c:v>
                      </c:pt>
                      <c:pt idx="101">
                        <c:v>2.0215359999565408</c:v>
                      </c:pt>
                      <c:pt idx="102">
                        <c:v>2.0409470000304282</c:v>
                      </c:pt>
                      <c:pt idx="103">
                        <c:v>2.0606449999613687</c:v>
                      </c:pt>
                      <c:pt idx="104">
                        <c:v>2.0784840000560507</c:v>
                      </c:pt>
                      <c:pt idx="105">
                        <c:v>2.0982830000575632</c:v>
                      </c:pt>
                      <c:pt idx="106">
                        <c:v>2.1169859999790788</c:v>
                      </c:pt>
                      <c:pt idx="107">
                        <c:v>2.1398549999576062</c:v>
                      </c:pt>
                      <c:pt idx="108">
                        <c:v>2.1563150000292808</c:v>
                      </c:pt>
                      <c:pt idx="109">
                        <c:v>2.1768330000340939</c:v>
                      </c:pt>
                      <c:pt idx="110">
                        <c:v>2.1938620000146329</c:v>
                      </c:pt>
                      <c:pt idx="111">
                        <c:v>2.217049999977462</c:v>
                      </c:pt>
                      <c:pt idx="112">
                        <c:v>2.2374840000411496</c:v>
                      </c:pt>
                      <c:pt idx="113">
                        <c:v>2.2536959999706596</c:v>
                      </c:pt>
                      <c:pt idx="114">
                        <c:v>2.2817140000406653</c:v>
                      </c:pt>
                      <c:pt idx="115">
                        <c:v>2.2981060000602156</c:v>
                      </c:pt>
                      <c:pt idx="116">
                        <c:v>2.3176270000403747</c:v>
                      </c:pt>
                      <c:pt idx="117">
                        <c:v>2.3403809999581426</c:v>
                      </c:pt>
                      <c:pt idx="118">
                        <c:v>2.3574260000605136</c:v>
                      </c:pt>
                      <c:pt idx="119">
                        <c:v>2.3779189999913797</c:v>
                      </c:pt>
                      <c:pt idx="120">
                        <c:v>2.3985589999938384</c:v>
                      </c:pt>
                      <c:pt idx="121">
                        <c:v>2.4186729999491945</c:v>
                      </c:pt>
                      <c:pt idx="122">
                        <c:v>2.4433170000556856</c:v>
                      </c:pt>
                      <c:pt idx="123">
                        <c:v>2.4601069999625906</c:v>
                      </c:pt>
                      <c:pt idx="124">
                        <c:v>2.4782869999762625</c:v>
                      </c:pt>
                      <c:pt idx="125">
                        <c:v>2.499824000056833</c:v>
                      </c:pt>
                      <c:pt idx="126">
                        <c:v>2.5134049999760464</c:v>
                      </c:pt>
                      <c:pt idx="127">
                        <c:v>2.5388850000454113</c:v>
                      </c:pt>
                      <c:pt idx="128">
                        <c:v>2.554041999974288</c:v>
                      </c:pt>
                      <c:pt idx="129">
                        <c:v>2.5800919999601319</c:v>
                      </c:pt>
                      <c:pt idx="130">
                        <c:v>2.6000139999669045</c:v>
                      </c:pt>
                      <c:pt idx="131">
                        <c:v>2.6149969999678433</c:v>
                      </c:pt>
                      <c:pt idx="132">
                        <c:v>2.6399939999682829</c:v>
                      </c:pt>
                      <c:pt idx="133">
                        <c:v>2.6505810000235215</c:v>
                      </c:pt>
                      <c:pt idx="134">
                        <c:v>2.6801719999639317</c:v>
                      </c:pt>
                      <c:pt idx="135">
                        <c:v>2.6892350000562146</c:v>
                      </c:pt>
                      <c:pt idx="136">
                        <c:v>2.7199760000221431</c:v>
                      </c:pt>
                      <c:pt idx="137">
                        <c:v>2.7399689999874681</c:v>
                      </c:pt>
                      <c:pt idx="138">
                        <c:v>2.7497059999732301</c:v>
                      </c:pt>
                      <c:pt idx="139">
                        <c:v>2.7756199999712408</c:v>
                      </c:pt>
                      <c:pt idx="140">
                        <c:v>2.7916589999804273</c:v>
                      </c:pt>
                      <c:pt idx="141">
                        <c:v>2.8166660000570118</c:v>
                      </c:pt>
                      <c:pt idx="142">
                        <c:v>2.8356640000129119</c:v>
                      </c:pt>
                      <c:pt idx="143">
                        <c:v>2.8554289999883622</c:v>
                      </c:pt>
                      <c:pt idx="144">
                        <c:v>2.8780519999563694</c:v>
                      </c:pt>
                      <c:pt idx="145">
                        <c:v>2.8957399999490008</c:v>
                      </c:pt>
                      <c:pt idx="146">
                        <c:v>2.9175410000607371</c:v>
                      </c:pt>
                      <c:pt idx="147">
                        <c:v>2.9359229999827221</c:v>
                      </c:pt>
                      <c:pt idx="148">
                        <c:v>2.9560419999761507</c:v>
                      </c:pt>
                      <c:pt idx="149">
                        <c:v>2.9769930000184104</c:v>
                      </c:pt>
                      <c:pt idx="150">
                        <c:v>2.9972680000355467</c:v>
                      </c:pt>
                      <c:pt idx="151">
                        <c:v>3.0124549999600276</c:v>
                      </c:pt>
                      <c:pt idx="152">
                        <c:v>3.0366609999909997</c:v>
                      </c:pt>
                      <c:pt idx="153">
                        <c:v>3.0607030000537634</c:v>
                      </c:pt>
                      <c:pt idx="154">
                        <c:v>3.081607999978587</c:v>
                      </c:pt>
                      <c:pt idx="155">
                        <c:v>3.096817999961786</c:v>
                      </c:pt>
                      <c:pt idx="156">
                        <c:v>3.1123780000489205</c:v>
                      </c:pt>
                      <c:pt idx="157">
                        <c:v>3.1377489999867976</c:v>
                      </c:pt>
                      <c:pt idx="158">
                        <c:v>3.1620119999861345</c:v>
                      </c:pt>
                      <c:pt idx="159">
                        <c:v>3.1787160000531003</c:v>
                      </c:pt>
                      <c:pt idx="160">
                        <c:v>3.1976929999655113</c:v>
                      </c:pt>
                      <c:pt idx="161">
                        <c:v>3.217534999945201</c:v>
                      </c:pt>
                      <c:pt idx="162">
                        <c:v>3.2402080000611022</c:v>
                      </c:pt>
                      <c:pt idx="163">
                        <c:v>3.2590730000520125</c:v>
                      </c:pt>
                      <c:pt idx="164">
                        <c:v>3.2737450000131503</c:v>
                      </c:pt>
                      <c:pt idx="165">
                        <c:v>3.298462999984622</c:v>
                      </c:pt>
                      <c:pt idx="166">
                        <c:v>3.3203539999667555</c:v>
                      </c:pt>
                      <c:pt idx="167">
                        <c:v>3.3330629999982193</c:v>
                      </c:pt>
                      <c:pt idx="168">
                        <c:v>3.3590489999623969</c:v>
                      </c:pt>
                      <c:pt idx="169">
                        <c:v>3.3684509999584407</c:v>
                      </c:pt>
                      <c:pt idx="170">
                        <c:v>3.3989389999769628</c:v>
                      </c:pt>
                      <c:pt idx="171">
                        <c:v>3.4189079999923706</c:v>
                      </c:pt>
                      <c:pt idx="172">
                        <c:v>3.4370099999941885</c:v>
                      </c:pt>
                      <c:pt idx="173">
                        <c:v>3.4592669999692589</c:v>
                      </c:pt>
                      <c:pt idx="174">
                        <c:v>3.4738849999848753</c:v>
                      </c:pt>
                      <c:pt idx="175">
                        <c:v>3.4990659999893978</c:v>
                      </c:pt>
                      <c:pt idx="176">
                        <c:v>3.5199540000176057</c:v>
                      </c:pt>
                      <c:pt idx="177">
                        <c:v>3.5358130000531673</c:v>
                      </c:pt>
                      <c:pt idx="178">
                        <c:v>3.560689999954775</c:v>
                      </c:pt>
                      <c:pt idx="179">
                        <c:v>3.579937000060454</c:v>
                      </c:pt>
                      <c:pt idx="180">
                        <c:v>3.5947300000116229</c:v>
                      </c:pt>
                      <c:pt idx="181">
                        <c:v>3.6156620000256225</c:v>
                      </c:pt>
                      <c:pt idx="182">
                        <c:v>3.6407449999824166</c:v>
                      </c:pt>
                      <c:pt idx="183">
                        <c:v>3.6617049999767914</c:v>
                      </c:pt>
                      <c:pt idx="184">
                        <c:v>3.6759389999788254</c:v>
                      </c:pt>
                      <c:pt idx="185">
                        <c:v>3.7003740000072867</c:v>
                      </c:pt>
                      <c:pt idx="186">
                        <c:v>3.7108030000235885</c:v>
                      </c:pt>
                      <c:pt idx="187">
                        <c:v>3.7396650000009686</c:v>
                      </c:pt>
                      <c:pt idx="188">
                        <c:v>3.7608539999928325</c:v>
                      </c:pt>
                      <c:pt idx="189">
                        <c:v>3.7809330000309274</c:v>
                      </c:pt>
                      <c:pt idx="190">
                        <c:v>3.7928100000135601</c:v>
                      </c:pt>
                      <c:pt idx="191">
                        <c:v>3.816380999982357</c:v>
                      </c:pt>
                      <c:pt idx="192">
                        <c:v>3.8316750000230968</c:v>
                      </c:pt>
                      <c:pt idx="193">
                        <c:v>3.8584699999773875</c:v>
                      </c:pt>
                      <c:pt idx="194">
                        <c:v>3.8765310000162572</c:v>
                      </c:pt>
                      <c:pt idx="195">
                        <c:v>3.9011620000237599</c:v>
                      </c:pt>
                      <c:pt idx="196">
                        <c:v>3.9168259999714792</c:v>
                      </c:pt>
                      <c:pt idx="197">
                        <c:v>3.9338310000021011</c:v>
                      </c:pt>
                      <c:pt idx="198">
                        <c:v>3.9567779999924824</c:v>
                      </c:pt>
                      <c:pt idx="199">
                        <c:v>3.9779159999452531</c:v>
                      </c:pt>
                      <c:pt idx="200">
                        <c:v>3.9979149999562651</c:v>
                      </c:pt>
                      <c:pt idx="201">
                        <c:v>4.0167750000255182</c:v>
                      </c:pt>
                      <c:pt idx="202">
                        <c:v>4.0324310000287369</c:v>
                      </c:pt>
                      <c:pt idx="203">
                        <c:v>4.0609699999913573</c:v>
                      </c:pt>
                      <c:pt idx="204">
                        <c:v>4.0788310000207275</c:v>
                      </c:pt>
                      <c:pt idx="205">
                        <c:v>4.0982830000575632</c:v>
                      </c:pt>
                      <c:pt idx="206">
                        <c:v>4.117435000021942</c:v>
                      </c:pt>
                      <c:pt idx="207">
                        <c:v>4.1376389999641106</c:v>
                      </c:pt>
                      <c:pt idx="208">
                        <c:v>4.1609389999648556</c:v>
                      </c:pt>
                      <c:pt idx="209">
                        <c:v>4.1806189999915659</c:v>
                      </c:pt>
                      <c:pt idx="210">
                        <c:v>4.1918849999783561</c:v>
                      </c:pt>
                      <c:pt idx="211">
                        <c:v>4.2195150000043213</c:v>
                      </c:pt>
                      <c:pt idx="212">
                        <c:v>4.2387109999544919</c:v>
                      </c:pt>
                      <c:pt idx="213">
                        <c:v>4.2538530000019819</c:v>
                      </c:pt>
                      <c:pt idx="214">
                        <c:v>4.2799090000335127</c:v>
                      </c:pt>
                      <c:pt idx="215">
                        <c:v>4.3002130000386387</c:v>
                      </c:pt>
                      <c:pt idx="216">
                        <c:v>4.3188670000527054</c:v>
                      </c:pt>
                      <c:pt idx="217">
                        <c:v>4.3393990000477061</c:v>
                      </c:pt>
                      <c:pt idx="218">
                        <c:v>4.3597229999722913</c:v>
                      </c:pt>
                      <c:pt idx="219">
                        <c:v>4.3796350000193343</c:v>
                      </c:pt>
                      <c:pt idx="220">
                        <c:v>4.4017689999891445</c:v>
                      </c:pt>
                      <c:pt idx="221">
                        <c:v>4.4201459999894723</c:v>
                      </c:pt>
                      <c:pt idx="222">
                        <c:v>4.4409740000264719</c:v>
                      </c:pt>
                      <c:pt idx="223">
                        <c:v>4.4558569999644533</c:v>
                      </c:pt>
                      <c:pt idx="224">
                        <c:v>4.4798370000207797</c:v>
                      </c:pt>
                      <c:pt idx="225">
                        <c:v>4.4971849999856204</c:v>
                      </c:pt>
                      <c:pt idx="226">
                        <c:v>4.5149039999814704</c:v>
                      </c:pt>
                      <c:pt idx="227">
                        <c:v>4.5362479999894276</c:v>
                      </c:pt>
                      <c:pt idx="228">
                        <c:v>4.5607280000112951</c:v>
                      </c:pt>
                      <c:pt idx="229">
                        <c:v>4.5755409999983385</c:v>
                      </c:pt>
                      <c:pt idx="230">
                        <c:v>4.6004220000468194</c:v>
                      </c:pt>
                      <c:pt idx="231">
                        <c:v>4.6171270000049844</c:v>
                      </c:pt>
                      <c:pt idx="232">
                        <c:v>4.6363140000030398</c:v>
                      </c:pt>
                      <c:pt idx="233">
                        <c:v>4.6604839999927208</c:v>
                      </c:pt>
                      <c:pt idx="234">
                        <c:v>4.6805640000384301</c:v>
                      </c:pt>
                      <c:pt idx="235">
                        <c:v>4.6960709999548271</c:v>
                      </c:pt>
                      <c:pt idx="236">
                        <c:v>4.7201290000230074</c:v>
                      </c:pt>
                      <c:pt idx="237">
                        <c:v>4.7367689999518916</c:v>
                      </c:pt>
                      <c:pt idx="238">
                        <c:v>4.7583550000563264</c:v>
                      </c:pt>
                      <c:pt idx="239">
                        <c:v>4.7792350000236183</c:v>
                      </c:pt>
                      <c:pt idx="240">
                        <c:v>4.7965029999613762</c:v>
                      </c:pt>
                      <c:pt idx="241">
                        <c:v>4.8187799999723211</c:v>
                      </c:pt>
                      <c:pt idx="242">
                        <c:v>4.8381079999962822</c:v>
                      </c:pt>
                      <c:pt idx="243">
                        <c:v>4.860850999946706</c:v>
                      </c:pt>
                      <c:pt idx="244">
                        <c:v>4.8770700000459328</c:v>
                      </c:pt>
                      <c:pt idx="245">
                        <c:v>4.8998679999494925</c:v>
                      </c:pt>
                      <c:pt idx="246">
                        <c:v>4.9182550000259653</c:v>
                      </c:pt>
                      <c:pt idx="247">
                        <c:v>4.9375709999585524</c:v>
                      </c:pt>
                      <c:pt idx="248">
                        <c:v>4.9575810000533238</c:v>
                      </c:pt>
                      <c:pt idx="249">
                        <c:v>4.9739599999738857</c:v>
                      </c:pt>
                      <c:pt idx="250">
                        <c:v>4.9985830000368878</c:v>
                      </c:pt>
                      <c:pt idx="251">
                        <c:v>5.020498999976553</c:v>
                      </c:pt>
                      <c:pt idx="252">
                        <c:v>5.0387859999900684</c:v>
                      </c:pt>
                      <c:pt idx="253">
                        <c:v>5.0586830000393093</c:v>
                      </c:pt>
                      <c:pt idx="254">
                        <c:v>5.0803170000435784</c:v>
                      </c:pt>
                      <c:pt idx="255">
                        <c:v>5.1003529999870807</c:v>
                      </c:pt>
                      <c:pt idx="256">
                        <c:v>5.1097049999516457</c:v>
                      </c:pt>
                      <c:pt idx="257">
                        <c:v>5.1333990000421181</c:v>
                      </c:pt>
                      <c:pt idx="258">
                        <c:v>5.1597980000078678</c:v>
                      </c:pt>
                      <c:pt idx="259">
                        <c:v>5.1796839999733493</c:v>
                      </c:pt>
                      <c:pt idx="260">
                        <c:v>5.1941120000556111</c:v>
                      </c:pt>
                      <c:pt idx="261">
                        <c:v>5.2189899999648333</c:v>
                      </c:pt>
                      <c:pt idx="262">
                        <c:v>5.239471000037156</c:v>
                      </c:pt>
                      <c:pt idx="263">
                        <c:v>5.2566489999881014</c:v>
                      </c:pt>
                      <c:pt idx="264">
                        <c:v>5.2799009999725968</c:v>
                      </c:pt>
                      <c:pt idx="265">
                        <c:v>5.2993809999898076</c:v>
                      </c:pt>
                      <c:pt idx="266">
                        <c:v>5.3168880000011995</c:v>
                      </c:pt>
                      <c:pt idx="267">
                        <c:v>5.3407260000240058</c:v>
                      </c:pt>
                      <c:pt idx="268">
                        <c:v>5.3601849999977276</c:v>
                      </c:pt>
                      <c:pt idx="269">
                        <c:v>5.3801209999946877</c:v>
                      </c:pt>
                      <c:pt idx="270">
                        <c:v>5.3987389999674633</c:v>
                      </c:pt>
                      <c:pt idx="271">
                        <c:v>5.4152930000564083</c:v>
                      </c:pt>
                      <c:pt idx="272">
                        <c:v>5.4407460000365973</c:v>
                      </c:pt>
                      <c:pt idx="273">
                        <c:v>5.4509710000129417</c:v>
                      </c:pt>
                      <c:pt idx="274">
                        <c:v>5.4810650000581518</c:v>
                      </c:pt>
                      <c:pt idx="275">
                        <c:v>5.4984560000011697</c:v>
                      </c:pt>
                      <c:pt idx="276">
                        <c:v>5.5163669999456033</c:v>
                      </c:pt>
                      <c:pt idx="277">
                        <c:v>5.5392909999936819</c:v>
                      </c:pt>
                      <c:pt idx="278">
                        <c:v>5.5568440000060946</c:v>
                      </c:pt>
                      <c:pt idx="279">
                        <c:v>5.573441999964416</c:v>
                      </c:pt>
                      <c:pt idx="280">
                        <c:v>5.600021000020206</c:v>
                      </c:pt>
                      <c:pt idx="281">
                        <c:v>5.6167040000436828</c:v>
                      </c:pt>
                      <c:pt idx="282">
                        <c:v>5.6382679999805987</c:v>
                      </c:pt>
                      <c:pt idx="283">
                        <c:v>5.6593009999487549</c:v>
                      </c:pt>
                      <c:pt idx="284">
                        <c:v>5.6794579999987036</c:v>
                      </c:pt>
                      <c:pt idx="285">
                        <c:v>5.6976209999993443</c:v>
                      </c:pt>
                      <c:pt idx="286">
                        <c:v>5.7127790000522509</c:v>
                      </c:pt>
                      <c:pt idx="287">
                        <c:v>5.7399809999624267</c:v>
                      </c:pt>
                      <c:pt idx="288">
                        <c:v>5.7601349999895319</c:v>
                      </c:pt>
                      <c:pt idx="289">
                        <c:v>5.7777220000280067</c:v>
                      </c:pt>
                      <c:pt idx="290">
                        <c:v>5.7992360000498593</c:v>
                      </c:pt>
                      <c:pt idx="291">
                        <c:v>5.8124590000370517</c:v>
                      </c:pt>
                      <c:pt idx="292">
                        <c:v>5.8373889999929816</c:v>
                      </c:pt>
                      <c:pt idx="293">
                        <c:v>5.8574700000463054</c:v>
                      </c:pt>
                      <c:pt idx="294">
                        <c:v>5.8795029999455437</c:v>
                      </c:pt>
                      <c:pt idx="295">
                        <c:v>5.8999240000266582</c:v>
                      </c:pt>
                      <c:pt idx="296">
                        <c:v>5.9179820000426844</c:v>
                      </c:pt>
                      <c:pt idx="297">
                        <c:v>5.9385479999473318</c:v>
                      </c:pt>
                      <c:pt idx="298">
                        <c:v>5.9598919999552891</c:v>
                      </c:pt>
                      <c:pt idx="299">
                        <c:v>5.9781189999775961</c:v>
                      </c:pt>
                      <c:pt idx="300">
                        <c:v>5.9979550000280142</c:v>
                      </c:pt>
                      <c:pt idx="301">
                        <c:v>6.0156369999749586</c:v>
                      </c:pt>
                      <c:pt idx="302">
                        <c:v>6.0387750000227243</c:v>
                      </c:pt>
                      <c:pt idx="303">
                        <c:v>6.0593309999676421</c:v>
                      </c:pt>
                      <c:pt idx="304">
                        <c:v>6.0795530000468716</c:v>
                      </c:pt>
                      <c:pt idx="305">
                        <c:v>6.1007570000365376</c:v>
                      </c:pt>
                      <c:pt idx="306">
                        <c:v>6.1151890000328422</c:v>
                      </c:pt>
                      <c:pt idx="307">
                        <c:v>6.1361190000316128</c:v>
                      </c:pt>
                      <c:pt idx="308">
                        <c:v>6.1547060000011697</c:v>
                      </c:pt>
                      <c:pt idx="309">
                        <c:v>6.1809420000063255</c:v>
                      </c:pt>
                      <c:pt idx="310">
                        <c:v>6.200453000026755</c:v>
                      </c:pt>
                      <c:pt idx="311">
                        <c:v>6.2197689999593422</c:v>
                      </c:pt>
                      <c:pt idx="312">
                        <c:v>6.2349519999697804</c:v>
                      </c:pt>
                      <c:pt idx="313">
                        <c:v>6.2507710000500083</c:v>
                      </c:pt>
                      <c:pt idx="314">
                        <c:v>6.2799880000529811</c:v>
                      </c:pt>
                      <c:pt idx="315">
                        <c:v>6.2969730000477284</c:v>
                      </c:pt>
                      <c:pt idx="316">
                        <c:v>6.3155729999998584</c:v>
                      </c:pt>
                      <c:pt idx="317">
                        <c:v>6.3354599999729544</c:v>
                      </c:pt>
                      <c:pt idx="318">
                        <c:v>6.3610340000595897</c:v>
                      </c:pt>
                      <c:pt idx="319">
                        <c:v>6.3804719999898225</c:v>
                      </c:pt>
                      <c:pt idx="320">
                        <c:v>6.4010420000413433</c:v>
                      </c:pt>
                      <c:pt idx="321">
                        <c:v>6.42107899999246</c:v>
                      </c:pt>
                      <c:pt idx="322">
                        <c:v>6.4373700000578538</c:v>
                      </c:pt>
                      <c:pt idx="323">
                        <c:v>6.4567970000207424</c:v>
                      </c:pt>
                      <c:pt idx="324">
                        <c:v>6.4771559999790043</c:v>
                      </c:pt>
                      <c:pt idx="325">
                        <c:v>6.4933050000108778</c:v>
                      </c:pt>
                      <c:pt idx="326">
                        <c:v>6.5176910000154749</c:v>
                      </c:pt>
                      <c:pt idx="327">
                        <c:v>6.5365839999867603</c:v>
                      </c:pt>
                      <c:pt idx="328">
                        <c:v>6.5573830000357702</c:v>
                      </c:pt>
                      <c:pt idx="329">
                        <c:v>6.5778799999970943</c:v>
                      </c:pt>
                      <c:pt idx="330">
                        <c:v>6.5993220000527799</c:v>
                      </c:pt>
                      <c:pt idx="331">
                        <c:v>6.6187879999633878</c:v>
                      </c:pt>
                      <c:pt idx="332">
                        <c:v>6.6401580000529066</c:v>
                      </c:pt>
                      <c:pt idx="333">
                        <c:v>6.6578679999802262</c:v>
                      </c:pt>
                      <c:pt idx="334">
                        <c:v>6.679046000004746</c:v>
                      </c:pt>
                      <c:pt idx="335">
                        <c:v>6.6974209999898449</c:v>
                      </c:pt>
                      <c:pt idx="336">
                        <c:v>6.7192130000330508</c:v>
                      </c:pt>
                      <c:pt idx="337">
                        <c:v>6.7390809999778867</c:v>
                      </c:pt>
                      <c:pt idx="338">
                        <c:v>6.7588580000447109</c:v>
                      </c:pt>
                      <c:pt idx="339">
                        <c:v>6.7783060000510886</c:v>
                      </c:pt>
                      <c:pt idx="340">
                        <c:v>6.8008909999625757</c:v>
                      </c:pt>
                      <c:pt idx="341">
                        <c:v>6.8132469999836758</c:v>
                      </c:pt>
                      <c:pt idx="342">
                        <c:v>6.8337850000243634</c:v>
                      </c:pt>
                      <c:pt idx="343">
                        <c:v>6.8565670000389218</c:v>
                      </c:pt>
                      <c:pt idx="344">
                        <c:v>6.8832979999715462</c:v>
                      </c:pt>
                      <c:pt idx="345">
                        <c:v>6.8969959999667481</c:v>
                      </c:pt>
                      <c:pt idx="346">
                        <c:v>6.9180369999958202</c:v>
                      </c:pt>
                      <c:pt idx="347">
                        <c:v>6.9392089999746531</c:v>
                      </c:pt>
                      <c:pt idx="348">
                        <c:v>6.9594470000592992</c:v>
                      </c:pt>
                      <c:pt idx="349">
                        <c:v>6.9790430000284687</c:v>
                      </c:pt>
                      <c:pt idx="350">
                        <c:v>6.9976709999609739</c:v>
                      </c:pt>
                      <c:pt idx="351">
                        <c:v>7.0195610000519082</c:v>
                      </c:pt>
                      <c:pt idx="352">
                        <c:v>7.0393919999478385</c:v>
                      </c:pt>
                      <c:pt idx="353">
                        <c:v>7.0502090000081807</c:v>
                      </c:pt>
                      <c:pt idx="354">
                        <c:v>7.0795399999478832</c:v>
                      </c:pt>
                      <c:pt idx="355">
                        <c:v>7.0999120000051335</c:v>
                      </c:pt>
                      <c:pt idx="356">
                        <c:v>7.1177560000214726</c:v>
                      </c:pt>
                      <c:pt idx="357">
                        <c:v>7.1405690000392497</c:v>
                      </c:pt>
                      <c:pt idx="358">
                        <c:v>7.1560270000481978</c:v>
                      </c:pt>
                      <c:pt idx="359">
                        <c:v>7.1759280000114813</c:v>
                      </c:pt>
                      <c:pt idx="360">
                        <c:v>7.1992160000372678</c:v>
                      </c:pt>
                      <c:pt idx="361">
                        <c:v>7.2153410000028089</c:v>
                      </c:pt>
                      <c:pt idx="362">
                        <c:v>7.2405819999985397</c:v>
                      </c:pt>
                      <c:pt idx="363">
                        <c:v>7.2567500000586733</c:v>
                      </c:pt>
                      <c:pt idx="364">
                        <c:v>7.2824239999754354</c:v>
                      </c:pt>
                      <c:pt idx="365">
                        <c:v>7.2965150000527501</c:v>
                      </c:pt>
                      <c:pt idx="366">
                        <c:v>7.3208909999812022</c:v>
                      </c:pt>
                      <c:pt idx="367">
                        <c:v>7.3357710000127554</c:v>
                      </c:pt>
                      <c:pt idx="368">
                        <c:v>7.3521279999986291</c:v>
                      </c:pt>
                      <c:pt idx="369">
                        <c:v>7.3783330000005662</c:v>
                      </c:pt>
                      <c:pt idx="370">
                        <c:v>7.396870999946259</c:v>
                      </c:pt>
                      <c:pt idx="371">
                        <c:v>7.4204690000042319</c:v>
                      </c:pt>
                      <c:pt idx="372">
                        <c:v>7.4365759999491274</c:v>
                      </c:pt>
                      <c:pt idx="373">
                        <c:v>7.4569469999987632</c:v>
                      </c:pt>
                      <c:pt idx="374">
                        <c:v>7.480995999998413</c:v>
                      </c:pt>
                      <c:pt idx="375">
                        <c:v>7.4981279999483377</c:v>
                      </c:pt>
                      <c:pt idx="376">
                        <c:v>7.5166810000082478</c:v>
                      </c:pt>
                      <c:pt idx="377">
                        <c:v>7.5380819999845698</c:v>
                      </c:pt>
                      <c:pt idx="378">
                        <c:v>7.5604440000606701</c:v>
                      </c:pt>
                      <c:pt idx="379">
                        <c:v>7.577424000017345</c:v>
                      </c:pt>
                      <c:pt idx="380">
                        <c:v>7.5974029999924824</c:v>
                      </c:pt>
                      <c:pt idx="381">
                        <c:v>7.618030000012368</c:v>
                      </c:pt>
                      <c:pt idx="382">
                        <c:v>7.6398220000555739</c:v>
                      </c:pt>
                      <c:pt idx="383">
                        <c:v>7.6593720000237226</c:v>
                      </c:pt>
                      <c:pt idx="384">
                        <c:v>7.6802479999605566</c:v>
                      </c:pt>
                      <c:pt idx="385">
                        <c:v>7.6985270000295714</c:v>
                      </c:pt>
                      <c:pt idx="386">
                        <c:v>7.7202119999565184</c:v>
                      </c:pt>
                      <c:pt idx="387">
                        <c:v>7.736648999969475</c:v>
                      </c:pt>
                      <c:pt idx="388">
                        <c:v>7.753599000046961</c:v>
                      </c:pt>
                      <c:pt idx="389">
                        <c:v>7.7812139999587089</c:v>
                      </c:pt>
                      <c:pt idx="390">
                        <c:v>7.7996030000504106</c:v>
                      </c:pt>
                      <c:pt idx="391">
                        <c:v>7.8198789999587461</c:v>
                      </c:pt>
                      <c:pt idx="392">
                        <c:v>7.8341840000357479</c:v>
                      </c:pt>
                      <c:pt idx="393">
                        <c:v>7.8592339999740943</c:v>
                      </c:pt>
                      <c:pt idx="394">
                        <c:v>7.8805690000299364</c:v>
                      </c:pt>
                      <c:pt idx="395">
                        <c:v>7.9004839999834076</c:v>
                      </c:pt>
                      <c:pt idx="396">
                        <c:v>7.919376999954693</c:v>
                      </c:pt>
                      <c:pt idx="397">
                        <c:v>7.9397520000347868</c:v>
                      </c:pt>
                      <c:pt idx="398">
                        <c:v>7.9580640000058338</c:v>
                      </c:pt>
                      <c:pt idx="399">
                        <c:v>7.9751369999721646</c:v>
                      </c:pt>
                      <c:pt idx="400">
                        <c:v>7.9994599999627098</c:v>
                      </c:pt>
                      <c:pt idx="401">
                        <c:v>8.0199090000241995</c:v>
                      </c:pt>
                      <c:pt idx="402">
                        <c:v>8.0406070000026375</c:v>
                      </c:pt>
                      <c:pt idx="403">
                        <c:v>8.0615299999481067</c:v>
                      </c:pt>
                      <c:pt idx="404">
                        <c:v>8.0777839999645948</c:v>
                      </c:pt>
                      <c:pt idx="405">
                        <c:v>8.098225999972783</c:v>
                      </c:pt>
                      <c:pt idx="406">
                        <c:v>8.1155159999616444</c:v>
                      </c:pt>
                      <c:pt idx="407">
                        <c:v>8.1409680000506341</c:v>
                      </c:pt>
                      <c:pt idx="408">
                        <c:v>8.1584980000043288</c:v>
                      </c:pt>
                      <c:pt idx="409">
                        <c:v>8.1808179999934509</c:v>
                      </c:pt>
                      <c:pt idx="410">
                        <c:v>8.1966209999518469</c:v>
                      </c:pt>
                      <c:pt idx="411">
                        <c:v>8.2160989999538288</c:v>
                      </c:pt>
                      <c:pt idx="412">
                        <c:v>8.238855000003241</c:v>
                      </c:pt>
                      <c:pt idx="413">
                        <c:v>8.2574859999585897</c:v>
                      </c:pt>
                      <c:pt idx="414">
                        <c:v>8.2775039999978617</c:v>
                      </c:pt>
                      <c:pt idx="415">
                        <c:v>8.2980400000233203</c:v>
                      </c:pt>
                      <c:pt idx="416">
                        <c:v>8.3172110000159591</c:v>
                      </c:pt>
                      <c:pt idx="417">
                        <c:v>8.340059999958612</c:v>
                      </c:pt>
                      <c:pt idx="418">
                        <c:v>8.3574500000104308</c:v>
                      </c:pt>
                      <c:pt idx="419">
                        <c:v>8.37621300003957</c:v>
                      </c:pt>
                      <c:pt idx="420">
                        <c:v>8.3990550000453368</c:v>
                      </c:pt>
                      <c:pt idx="421">
                        <c:v>8.4175340000074357</c:v>
                      </c:pt>
                      <c:pt idx="422">
                        <c:v>8.4379839999601245</c:v>
                      </c:pt>
                      <c:pt idx="423">
                        <c:v>8.4603679999709129</c:v>
                      </c:pt>
                      <c:pt idx="424">
                        <c:v>8.479719000053592</c:v>
                      </c:pt>
                      <c:pt idx="425">
                        <c:v>8.5004819999448955</c:v>
                      </c:pt>
                      <c:pt idx="426">
                        <c:v>8.5196310000028461</c:v>
                      </c:pt>
                      <c:pt idx="427">
                        <c:v>8.533943000016734</c:v>
                      </c:pt>
                      <c:pt idx="428">
                        <c:v>8.5603780000237748</c:v>
                      </c:pt>
                      <c:pt idx="429">
                        <c:v>8.578235000022687</c:v>
                      </c:pt>
                      <c:pt idx="430">
                        <c:v>8.5990890000248328</c:v>
                      </c:pt>
                      <c:pt idx="431">
                        <c:v>8.6184839999768883</c:v>
                      </c:pt>
                      <c:pt idx="432">
                        <c:v>8.63903299998492</c:v>
                      </c:pt>
                      <c:pt idx="433">
                        <c:v>8.6596999999601394</c:v>
                      </c:pt>
                      <c:pt idx="434">
                        <c:v>8.680547000025399</c:v>
                      </c:pt>
                      <c:pt idx="435">
                        <c:v>8.6991060000145808</c:v>
                      </c:pt>
                      <c:pt idx="436">
                        <c:v>8.7199509999481961</c:v>
                      </c:pt>
                      <c:pt idx="437">
                        <c:v>8.7393050000537187</c:v>
                      </c:pt>
                      <c:pt idx="438">
                        <c:v>8.7594459999818355</c:v>
                      </c:pt>
                      <c:pt idx="439">
                        <c:v>8.7795390000101179</c:v>
                      </c:pt>
                      <c:pt idx="440">
                        <c:v>8.8006270000478253</c:v>
                      </c:pt>
                      <c:pt idx="441">
                        <c:v>8.8213789999717847</c:v>
                      </c:pt>
                      <c:pt idx="442">
                        <c:v>8.8396039999788627</c:v>
                      </c:pt>
                      <c:pt idx="443">
                        <c:v>8.8607130000600591</c:v>
                      </c:pt>
                      <c:pt idx="444">
                        <c:v>8.87579600000754</c:v>
                      </c:pt>
                      <c:pt idx="445">
                        <c:v>8.8961089999647811</c:v>
                      </c:pt>
                      <c:pt idx="446">
                        <c:v>8.9201990000437945</c:v>
                      </c:pt>
                      <c:pt idx="447">
                        <c:v>8.9365750000579283</c:v>
                      </c:pt>
                      <c:pt idx="448">
                        <c:v>8.9632879999699071</c:v>
                      </c:pt>
                      <c:pt idx="449">
                        <c:v>8.980582999996841</c:v>
                      </c:pt>
                      <c:pt idx="450">
                        <c:v>9.0007060000207275</c:v>
                      </c:pt>
                      <c:pt idx="451">
                        <c:v>9.0176869999850169</c:v>
                      </c:pt>
                      <c:pt idx="452">
                        <c:v>9.0407750000013039</c:v>
                      </c:pt>
                      <c:pt idx="453">
                        <c:v>9.0583900000201538</c:v>
                      </c:pt>
                      <c:pt idx="454">
                        <c:v>9.0776060000061989</c:v>
                      </c:pt>
                      <c:pt idx="455">
                        <c:v>9.0970710000256076</c:v>
                      </c:pt>
                      <c:pt idx="456">
                        <c:v>9.1199849999975413</c:v>
                      </c:pt>
                      <c:pt idx="457">
                        <c:v>9.1255959999980405</c:v>
                      </c:pt>
                      <c:pt idx="458">
                        <c:v>9.159233000013046</c:v>
                      </c:pt>
                      <c:pt idx="459">
                        <c:v>9.1816790000302717</c:v>
                      </c:pt>
                      <c:pt idx="460">
                        <c:v>9.1966470000334084</c:v>
                      </c:pt>
                      <c:pt idx="461">
                        <c:v>9.2181949999649078</c:v>
                      </c:pt>
                      <c:pt idx="462">
                        <c:v>9.2368290000595152</c:v>
                      </c:pt>
                      <c:pt idx="463">
                        <c:v>9.2570800000103191</c:v>
                      </c:pt>
                      <c:pt idx="464">
                        <c:v>9.2808590000495315</c:v>
                      </c:pt>
                      <c:pt idx="465">
                        <c:v>9.2985030000563711</c:v>
                      </c:pt>
                      <c:pt idx="466">
                        <c:v>9.3194000000366941</c:v>
                      </c:pt>
                      <c:pt idx="467">
                        <c:v>9.3404840000439435</c:v>
                      </c:pt>
                      <c:pt idx="468">
                        <c:v>9.3573140000225976</c:v>
                      </c:pt>
                      <c:pt idx="469">
                        <c:v>9.3796180000063032</c:v>
                      </c:pt>
                      <c:pt idx="470">
                        <c:v>9.3993270000210032</c:v>
                      </c:pt>
                      <c:pt idx="471">
                        <c:v>9.4204100000206381</c:v>
                      </c:pt>
                      <c:pt idx="472">
                        <c:v>9.4395129999611527</c:v>
                      </c:pt>
                      <c:pt idx="473">
                        <c:v>9.4620819999836385</c:v>
                      </c:pt>
                      <c:pt idx="474">
                        <c:v>9.4798090000404045</c:v>
                      </c:pt>
                      <c:pt idx="475">
                        <c:v>9.500603000051342</c:v>
                      </c:pt>
                      <c:pt idx="476">
                        <c:v>9.5165890000062063</c:v>
                      </c:pt>
                      <c:pt idx="477">
                        <c:v>9.5385089999763295</c:v>
                      </c:pt>
                      <c:pt idx="478">
                        <c:v>9.5598920000484213</c:v>
                      </c:pt>
                      <c:pt idx="479">
                        <c:v>9.5771510000340641</c:v>
                      </c:pt>
                      <c:pt idx="480">
                        <c:v>9.5990870000096038</c:v>
                      </c:pt>
                      <c:pt idx="481">
                        <c:v>9.619107999955304</c:v>
                      </c:pt>
                      <c:pt idx="482">
                        <c:v>9.6445979999843985</c:v>
                      </c:pt>
                      <c:pt idx="483">
                        <c:v>9.6600570000009611</c:v>
                      </c:pt>
                      <c:pt idx="484">
                        <c:v>9.6796590000158176</c:v>
                      </c:pt>
                      <c:pt idx="485">
                        <c:v>9.700520999962464</c:v>
                      </c:pt>
                      <c:pt idx="486">
                        <c:v>9.7155359999742359</c:v>
                      </c:pt>
                      <c:pt idx="487">
                        <c:v>9.7402770000044256</c:v>
                      </c:pt>
                      <c:pt idx="488">
                        <c:v>9.7500330000184476</c:v>
                      </c:pt>
                      <c:pt idx="489">
                        <c:v>9.7760130000533536</c:v>
                      </c:pt>
                      <c:pt idx="490">
                        <c:v>9.7952270000241697</c:v>
                      </c:pt>
                      <c:pt idx="491">
                        <c:v>9.8152919999556616</c:v>
                      </c:pt>
                      <c:pt idx="492">
                        <c:v>9.8409669999964535</c:v>
                      </c:pt>
                      <c:pt idx="493">
                        <c:v>9.8566629999550059</c:v>
                      </c:pt>
                      <c:pt idx="494">
                        <c:v>9.8814009999623522</c:v>
                      </c:pt>
                      <c:pt idx="495">
                        <c:v>9.8957540000556037</c:v>
                      </c:pt>
                      <c:pt idx="496">
                        <c:v>9.9200910000363365</c:v>
                      </c:pt>
                      <c:pt idx="497">
                        <c:v>9.9365870000328869</c:v>
                      </c:pt>
                      <c:pt idx="498">
                        <c:v>9.9577740000095218</c:v>
                      </c:pt>
                      <c:pt idx="499">
                        <c:v>9.977292999974452</c:v>
                      </c:pt>
                      <c:pt idx="500">
                        <c:v>9.9994579999474809</c:v>
                      </c:pt>
                      <c:pt idx="501">
                        <c:v>10.01670399995055</c:v>
                      </c:pt>
                      <c:pt idx="502">
                        <c:v>10.039923000033014</c:v>
                      </c:pt>
                      <c:pt idx="503">
                        <c:v>10.060375000000931</c:v>
                      </c:pt>
                      <c:pt idx="504">
                        <c:v>10.077722999965772</c:v>
                      </c:pt>
                      <c:pt idx="505">
                        <c:v>10.097316000028513</c:v>
                      </c:pt>
                      <c:pt idx="506">
                        <c:v>10.119221000000834</c:v>
                      </c:pt>
                      <c:pt idx="507">
                        <c:v>10.137963999994099</c:v>
                      </c:pt>
                      <c:pt idx="508">
                        <c:v>10.157314999960363</c:v>
                      </c:pt>
                      <c:pt idx="509">
                        <c:v>10.174873000010848</c:v>
                      </c:pt>
                      <c:pt idx="510">
                        <c:v>10.199563000001945</c:v>
                      </c:pt>
                      <c:pt idx="511">
                        <c:v>10.219870000029914</c:v>
                      </c:pt>
                      <c:pt idx="512">
                        <c:v>10.239966999972239</c:v>
                      </c:pt>
                      <c:pt idx="513">
                        <c:v>10.259353999979794</c:v>
                      </c:pt>
                      <c:pt idx="514">
                        <c:v>10.278371999971569</c:v>
                      </c:pt>
                      <c:pt idx="515">
                        <c:v>10.298110999981873</c:v>
                      </c:pt>
                      <c:pt idx="516">
                        <c:v>10.313628999982029</c:v>
                      </c:pt>
                      <c:pt idx="517">
                        <c:v>10.339198000030592</c:v>
                      </c:pt>
                      <c:pt idx="518">
                        <c:v>10.358756999950856</c:v>
                      </c:pt>
                      <c:pt idx="519">
                        <c:v>10.378777000005357</c:v>
                      </c:pt>
                      <c:pt idx="520">
                        <c:v>10.390427000005729</c:v>
                      </c:pt>
                      <c:pt idx="521">
                        <c:v>10.420910999993794</c:v>
                      </c:pt>
                      <c:pt idx="522">
                        <c:v>10.439847000059672</c:v>
                      </c:pt>
                      <c:pt idx="523">
                        <c:v>10.459666999988258</c:v>
                      </c:pt>
                      <c:pt idx="524">
                        <c:v>10.476400000043213</c:v>
                      </c:pt>
                      <c:pt idx="525">
                        <c:v>10.498046000022441</c:v>
                      </c:pt>
                      <c:pt idx="526">
                        <c:v>10.51925500005018</c:v>
                      </c:pt>
                      <c:pt idx="527">
                        <c:v>10.534388000029139</c:v>
                      </c:pt>
                      <c:pt idx="528">
                        <c:v>10.559767000027932</c:v>
                      </c:pt>
                      <c:pt idx="529">
                        <c:v>10.579802999971434</c:v>
                      </c:pt>
                      <c:pt idx="530">
                        <c:v>10.599821000010706</c:v>
                      </c:pt>
                      <c:pt idx="531">
                        <c:v>10.620945999980904</c:v>
                      </c:pt>
                      <c:pt idx="532">
                        <c:v>10.636505999951623</c:v>
                      </c:pt>
                      <c:pt idx="533">
                        <c:v>10.660448999959044</c:v>
                      </c:pt>
                      <c:pt idx="534">
                        <c:v>10.680596000049263</c:v>
                      </c:pt>
                      <c:pt idx="535">
                        <c:v>10.695705999969505</c:v>
                      </c:pt>
                      <c:pt idx="536">
                        <c:v>10.716191999963485</c:v>
                      </c:pt>
                      <c:pt idx="537">
                        <c:v>10.737490999978036</c:v>
                      </c:pt>
                      <c:pt idx="538">
                        <c:v>10.760299999965355</c:v>
                      </c:pt>
                      <c:pt idx="539">
                        <c:v>10.775747000006959</c:v>
                      </c:pt>
                      <c:pt idx="540">
                        <c:v>10.796753000002354</c:v>
                      </c:pt>
                      <c:pt idx="541">
                        <c:v>10.817721999948844</c:v>
                      </c:pt>
                      <c:pt idx="542">
                        <c:v>10.839033000054769</c:v>
                      </c:pt>
                      <c:pt idx="543">
                        <c:v>10.856748000020161</c:v>
                      </c:pt>
                      <c:pt idx="544">
                        <c:v>10.875146999955177</c:v>
                      </c:pt>
                      <c:pt idx="545">
                        <c:v>10.898378000012599</c:v>
                      </c:pt>
                      <c:pt idx="546">
                        <c:v>10.913577000028454</c:v>
                      </c:pt>
                      <c:pt idx="547">
                        <c:v>10.938708000001498</c:v>
                      </c:pt>
                      <c:pt idx="548">
                        <c:v>10.957601999980398</c:v>
                      </c:pt>
                      <c:pt idx="549">
                        <c:v>10.977610999951139</c:v>
                      </c:pt>
                      <c:pt idx="550">
                        <c:v>10.997009000042453</c:v>
                      </c:pt>
                      <c:pt idx="551">
                        <c:v>11.019544000038877</c:v>
                      </c:pt>
                      <c:pt idx="552">
                        <c:v>11.039498000056483</c:v>
                      </c:pt>
                      <c:pt idx="553">
                        <c:v>11.06112700002268</c:v>
                      </c:pt>
                      <c:pt idx="554">
                        <c:v>11.079026999999769</c:v>
                      </c:pt>
                      <c:pt idx="555">
                        <c:v>11.099615999963135</c:v>
                      </c:pt>
                      <c:pt idx="556">
                        <c:v>11.117971000028774</c:v>
                      </c:pt>
                      <c:pt idx="557">
                        <c:v>11.1394020000007</c:v>
                      </c:pt>
                      <c:pt idx="558">
                        <c:v>11.159804000053555</c:v>
                      </c:pt>
                      <c:pt idx="559">
                        <c:v>11.178700000047684</c:v>
                      </c:pt>
                      <c:pt idx="560">
                        <c:v>11.198260999983177</c:v>
                      </c:pt>
                      <c:pt idx="561">
                        <c:v>11.218693000031635</c:v>
                      </c:pt>
                      <c:pt idx="562">
                        <c:v>11.240330000058748</c:v>
                      </c:pt>
                      <c:pt idx="563">
                        <c:v>11.259034999995492</c:v>
                      </c:pt>
                      <c:pt idx="564">
                        <c:v>11.27877700002864</c:v>
                      </c:pt>
                      <c:pt idx="565">
                        <c:v>11.300688000046648</c:v>
                      </c:pt>
                      <c:pt idx="566">
                        <c:v>11.319882999989204</c:v>
                      </c:pt>
                      <c:pt idx="567">
                        <c:v>11.339454000000842</c:v>
                      </c:pt>
                      <c:pt idx="568">
                        <c:v>11.35428700002376</c:v>
                      </c:pt>
                      <c:pt idx="569">
                        <c:v>11.378375999978743</c:v>
                      </c:pt>
                      <c:pt idx="570">
                        <c:v>11.396765999961644</c:v>
                      </c:pt>
                      <c:pt idx="571">
                        <c:v>11.419754000031389</c:v>
                      </c:pt>
                      <c:pt idx="572">
                        <c:v>11.439342000056058</c:v>
                      </c:pt>
                      <c:pt idx="573">
                        <c:v>11.456150999991223</c:v>
                      </c:pt>
                      <c:pt idx="574">
                        <c:v>11.479697000002488</c:v>
                      </c:pt>
                      <c:pt idx="575">
                        <c:v>11.50039800000377</c:v>
                      </c:pt>
                      <c:pt idx="576">
                        <c:v>11.515598000027239</c:v>
                      </c:pt>
                      <c:pt idx="577">
                        <c:v>11.540806000004523</c:v>
                      </c:pt>
                      <c:pt idx="578">
                        <c:v>11.556087999953888</c:v>
                      </c:pt>
                      <c:pt idx="579">
                        <c:v>11.577864999999292</c:v>
                      </c:pt>
                      <c:pt idx="580">
                        <c:v>11.601599000045098</c:v>
                      </c:pt>
                      <c:pt idx="581">
                        <c:v>11.616522999946028</c:v>
                      </c:pt>
                      <c:pt idx="582">
                        <c:v>11.640698999981396</c:v>
                      </c:pt>
                      <c:pt idx="583">
                        <c:v>11.661321999970824</c:v>
                      </c:pt>
                      <c:pt idx="584">
                        <c:v>11.676427999977022</c:v>
                      </c:pt>
                      <c:pt idx="585">
                        <c:v>11.697061000042595</c:v>
                      </c:pt>
                      <c:pt idx="586">
                        <c:v>11.718111000023782</c:v>
                      </c:pt>
                      <c:pt idx="587">
                        <c:v>11.736631999956444</c:v>
                      </c:pt>
                      <c:pt idx="588">
                        <c:v>11.756826999946497</c:v>
                      </c:pt>
                      <c:pt idx="589">
                        <c:v>11.778974000015296</c:v>
                      </c:pt>
                      <c:pt idx="590">
                        <c:v>11.797372000059113</c:v>
                      </c:pt>
                      <c:pt idx="591">
                        <c:v>11.81868799997028</c:v>
                      </c:pt>
                      <c:pt idx="592">
                        <c:v>11.838071999954991</c:v>
                      </c:pt>
                      <c:pt idx="593">
                        <c:v>11.857008000020869</c:v>
                      </c:pt>
                      <c:pt idx="594">
                        <c:v>11.877687999978662</c:v>
                      </c:pt>
                      <c:pt idx="595">
                        <c:v>11.897439999971539</c:v>
                      </c:pt>
                      <c:pt idx="596">
                        <c:v>11.916213999968022</c:v>
                      </c:pt>
                      <c:pt idx="597">
                        <c:v>11.937914000009187</c:v>
                      </c:pt>
                      <c:pt idx="598">
                        <c:v>11.959724999964237</c:v>
                      </c:pt>
                      <c:pt idx="599">
                        <c:v>11.974500000011176</c:v>
                      </c:pt>
                      <c:pt idx="600">
                        <c:v>11.99824800004717</c:v>
                      </c:pt>
                      <c:pt idx="601">
                        <c:v>12.020645000040531</c:v>
                      </c:pt>
                      <c:pt idx="602">
                        <c:v>12.043259999947622</c:v>
                      </c:pt>
                      <c:pt idx="603">
                        <c:v>12.05533700005617</c:v>
                      </c:pt>
                      <c:pt idx="604">
                        <c:v>12.07939400000032</c:v>
                      </c:pt>
                      <c:pt idx="605">
                        <c:v>12.098935000016354</c:v>
                      </c:pt>
                      <c:pt idx="606">
                        <c:v>12.119303000043146</c:v>
                      </c:pt>
                      <c:pt idx="607">
                        <c:v>12.139199999975972</c:v>
                      </c:pt>
                      <c:pt idx="608">
                        <c:v>12.1603340000147</c:v>
                      </c:pt>
                      <c:pt idx="609">
                        <c:v>12.174230000004172</c:v>
                      </c:pt>
                      <c:pt idx="610">
                        <c:v>12.198280000011437</c:v>
                      </c:pt>
                      <c:pt idx="611">
                        <c:v>12.207722999970429</c:v>
                      </c:pt>
                      <c:pt idx="612">
                        <c:v>13.22004799998831</c:v>
                      </c:pt>
                      <c:pt idx="613">
                        <c:v>13.24011699995026</c:v>
                      </c:pt>
                      <c:pt idx="614">
                        <c:v>13.257121999980882</c:v>
                      </c:pt>
                      <c:pt idx="615">
                        <c:v>13.275652999989688</c:v>
                      </c:pt>
                      <c:pt idx="616">
                        <c:v>13.298133000032976</c:v>
                      </c:pt>
                      <c:pt idx="617">
                        <c:v>13.319132999982685</c:v>
                      </c:pt>
                      <c:pt idx="618">
                        <c:v>13.335878000012599</c:v>
                      </c:pt>
                      <c:pt idx="619">
                        <c:v>13.357037000008859</c:v>
                      </c:pt>
                      <c:pt idx="620">
                        <c:v>13.376021999982186</c:v>
                      </c:pt>
                      <c:pt idx="621">
                        <c:v>13.397098000044934</c:v>
                      </c:pt>
                      <c:pt idx="622">
                        <c:v>13.418146000010893</c:v>
                      </c:pt>
                      <c:pt idx="623">
                        <c:v>13.43653299997095</c:v>
                      </c:pt>
                      <c:pt idx="624">
                        <c:v>13.453209000057541</c:v>
                      </c:pt>
                      <c:pt idx="625">
                        <c:v>13.476950000040233</c:v>
                      </c:pt>
                      <c:pt idx="626">
                        <c:v>13.500144000048749</c:v>
                      </c:pt>
                      <c:pt idx="627">
                        <c:v>13.519515000050887</c:v>
                      </c:pt>
                      <c:pt idx="628">
                        <c:v>13.538922999985516</c:v>
                      </c:pt>
                      <c:pt idx="629">
                        <c:v>13.558486000052653</c:v>
                      </c:pt>
                      <c:pt idx="630">
                        <c:v>13.575662999995984</c:v>
                      </c:pt>
                      <c:pt idx="631">
                        <c:v>13.598042999976315</c:v>
                      </c:pt>
                      <c:pt idx="632">
                        <c:v>13.618756999960169</c:v>
                      </c:pt>
                      <c:pt idx="633">
                        <c:v>13.637269000057131</c:v>
                      </c:pt>
                      <c:pt idx="634">
                        <c:v>13.662229000008665</c:v>
                      </c:pt>
                      <c:pt idx="635">
                        <c:v>13.677821999997832</c:v>
                      </c:pt>
                      <c:pt idx="636">
                        <c:v>13.699972999980673</c:v>
                      </c:pt>
                      <c:pt idx="637">
                        <c:v>13.718635999946855</c:v>
                      </c:pt>
                      <c:pt idx="638">
                        <c:v>13.739010000019334</c:v>
                      </c:pt>
                      <c:pt idx="639">
                        <c:v>13.758065999951214</c:v>
                      </c:pt>
                      <c:pt idx="640">
                        <c:v>13.778072000015527</c:v>
                      </c:pt>
                      <c:pt idx="641">
                        <c:v>13.800885000033304</c:v>
                      </c:pt>
                      <c:pt idx="642">
                        <c:v>13.81836499995552</c:v>
                      </c:pt>
                      <c:pt idx="643">
                        <c:v>13.83857599995099</c:v>
                      </c:pt>
                      <c:pt idx="644">
                        <c:v>13.860917999991216</c:v>
                      </c:pt>
                      <c:pt idx="645">
                        <c:v>13.882851999951527</c:v>
                      </c:pt>
                      <c:pt idx="646">
                        <c:v>13.893901000032201</c:v>
                      </c:pt>
                      <c:pt idx="647">
                        <c:v>13.919747999985702</c:v>
                      </c:pt>
                      <c:pt idx="648">
                        <c:v>13.941151999984868</c:v>
                      </c:pt>
                      <c:pt idx="649">
                        <c:v>13.960019999998622</c:v>
                      </c:pt>
                      <c:pt idx="650">
                        <c:v>13.979615999967791</c:v>
                      </c:pt>
                      <c:pt idx="651">
                        <c:v>13.996159999980591</c:v>
                      </c:pt>
                      <c:pt idx="652">
                        <c:v>14.014455999946222</c:v>
                      </c:pt>
                      <c:pt idx="653">
                        <c:v>14.034763999981806</c:v>
                      </c:pt>
                      <c:pt idx="654">
                        <c:v>14.059989999979734</c:v>
                      </c:pt>
                      <c:pt idx="655">
                        <c:v>14.080242000054568</c:v>
                      </c:pt>
                      <c:pt idx="656">
                        <c:v>14.096809000009671</c:v>
                      </c:pt>
                      <c:pt idx="657">
                        <c:v>14.115546999964863</c:v>
                      </c:pt>
                      <c:pt idx="658">
                        <c:v>14.138761000009254</c:v>
                      </c:pt>
                      <c:pt idx="659">
                        <c:v>14.159331000060774</c:v>
                      </c:pt>
                      <c:pt idx="660">
                        <c:v>14.179967000032775</c:v>
                      </c:pt>
                      <c:pt idx="661">
                        <c:v>14.198669999954291</c:v>
                      </c:pt>
                      <c:pt idx="662">
                        <c:v>14.216108000022359</c:v>
                      </c:pt>
                      <c:pt idx="663">
                        <c:v>14.237989000044763</c:v>
                      </c:pt>
                      <c:pt idx="664">
                        <c:v>14.258068999974057</c:v>
                      </c:pt>
                      <c:pt idx="665">
                        <c:v>14.261306999949738</c:v>
                      </c:pt>
                      <c:pt idx="666">
                        <c:v>14.288960000034422</c:v>
                      </c:pt>
                      <c:pt idx="667">
                        <c:v>14.316625999985263</c:v>
                      </c:pt>
                      <c:pt idx="668">
                        <c:v>14.336644000024535</c:v>
                      </c:pt>
                      <c:pt idx="669">
                        <c:v>14.358586000045761</c:v>
                      </c:pt>
                      <c:pt idx="670">
                        <c:v>14.374229999957606</c:v>
                      </c:pt>
                      <c:pt idx="671">
                        <c:v>14.398834999999963</c:v>
                      </c:pt>
                      <c:pt idx="672">
                        <c:v>14.418438000022434</c:v>
                      </c:pt>
                      <c:pt idx="673">
                        <c:v>14.442501000012271</c:v>
                      </c:pt>
                      <c:pt idx="674">
                        <c:v>14.457906999974512</c:v>
                      </c:pt>
                      <c:pt idx="675">
                        <c:v>14.479560000007041</c:v>
                      </c:pt>
                      <c:pt idx="676">
                        <c:v>14.497545000049286</c:v>
                      </c:pt>
                      <c:pt idx="677">
                        <c:v>14.517507000011392</c:v>
                      </c:pt>
                      <c:pt idx="678">
                        <c:v>14.537884999997914</c:v>
                      </c:pt>
                      <c:pt idx="679">
                        <c:v>14.558447999996133</c:v>
                      </c:pt>
                      <c:pt idx="680">
                        <c:v>14.578062999993563</c:v>
                      </c:pt>
                      <c:pt idx="681">
                        <c:v>14.599275000044145</c:v>
                      </c:pt>
                      <c:pt idx="682">
                        <c:v>14.615068000042811</c:v>
                      </c:pt>
                      <c:pt idx="683">
                        <c:v>14.638410000014119</c:v>
                      </c:pt>
                      <c:pt idx="684">
                        <c:v>14.658902000053786</c:v>
                      </c:pt>
                      <c:pt idx="685">
                        <c:v>14.678826999966986</c:v>
                      </c:pt>
                      <c:pt idx="686">
                        <c:v>14.700656999950297</c:v>
                      </c:pt>
                      <c:pt idx="687">
                        <c:v>14.721520000020973</c:v>
                      </c:pt>
                      <c:pt idx="688">
                        <c:v>14.738786000059918</c:v>
                      </c:pt>
                      <c:pt idx="689">
                        <c:v>14.760519000003114</c:v>
                      </c:pt>
                      <c:pt idx="690">
                        <c:v>14.78124000004027</c:v>
                      </c:pt>
                      <c:pt idx="691">
                        <c:v>14.799402000033297</c:v>
                      </c:pt>
                      <c:pt idx="692">
                        <c:v>14.820554999983869</c:v>
                      </c:pt>
                      <c:pt idx="693">
                        <c:v>14.8263909999514</c:v>
                      </c:pt>
                      <c:pt idx="694">
                        <c:v>14.858939000056125</c:v>
                      </c:pt>
                      <c:pt idx="695">
                        <c:v>14.879405000014231</c:v>
                      </c:pt>
                      <c:pt idx="696">
                        <c:v>14.900785999954678</c:v>
                      </c:pt>
                      <c:pt idx="697">
                        <c:v>14.916397999972105</c:v>
                      </c:pt>
                      <c:pt idx="698">
                        <c:v>14.934911999967881</c:v>
                      </c:pt>
                      <c:pt idx="699">
                        <c:v>14.946536000003107</c:v>
                      </c:pt>
                      <c:pt idx="700">
                        <c:v>14.977782999980263</c:v>
                      </c:pt>
                      <c:pt idx="701">
                        <c:v>14.997696000034921</c:v>
                      </c:pt>
                      <c:pt idx="702">
                        <c:v>15.01763400004711</c:v>
                      </c:pt>
                      <c:pt idx="703">
                        <c:v>15.040232000057586</c:v>
                      </c:pt>
                      <c:pt idx="704">
                        <c:v>15.055918999947608</c:v>
                      </c:pt>
                      <c:pt idx="705">
                        <c:v>15.078855999978259</c:v>
                      </c:pt>
                      <c:pt idx="706">
                        <c:v>15.096017000032589</c:v>
                      </c:pt>
                      <c:pt idx="707">
                        <c:v>15.112391000031494</c:v>
                      </c:pt>
                      <c:pt idx="708">
                        <c:v>15.137778999982402</c:v>
                      </c:pt>
                      <c:pt idx="709">
                        <c:v>15.148583000060171</c:v>
                      </c:pt>
                      <c:pt idx="710">
                        <c:v>15.1738090000581</c:v>
                      </c:pt>
                      <c:pt idx="711">
                        <c:v>15.200148000032641</c:v>
                      </c:pt>
                      <c:pt idx="712">
                        <c:v>15.205819000024348</c:v>
                      </c:pt>
                      <c:pt idx="713">
                        <c:v>15.236586999963038</c:v>
                      </c:pt>
                      <c:pt idx="714">
                        <c:v>15.252348999958485</c:v>
                      </c:pt>
                      <c:pt idx="715">
                        <c:v>15.277441999991424</c:v>
                      </c:pt>
                      <c:pt idx="716">
                        <c:v>15.298822000040673</c:v>
                      </c:pt>
                      <c:pt idx="717">
                        <c:v>15.318197999964468</c:v>
                      </c:pt>
                      <c:pt idx="718">
                        <c:v>15.339789999998175</c:v>
                      </c:pt>
                      <c:pt idx="719">
                        <c:v>15.357323999982327</c:v>
                      </c:pt>
                      <c:pt idx="720">
                        <c:v>15.378313999972306</c:v>
                      </c:pt>
                      <c:pt idx="721">
                        <c:v>15.400353000033647</c:v>
                      </c:pt>
                      <c:pt idx="722">
                        <c:v>15.417888000025414</c:v>
                      </c:pt>
                      <c:pt idx="723">
                        <c:v>15.437705000047572</c:v>
                      </c:pt>
                      <c:pt idx="724">
                        <c:v>15.458893000031821</c:v>
                      </c:pt>
                      <c:pt idx="725">
                        <c:v>15.474484000005759</c:v>
                      </c:pt>
                      <c:pt idx="726">
                        <c:v>15.501121000037529</c:v>
                      </c:pt>
                      <c:pt idx="727">
                        <c:v>15.520025999983773</c:v>
                      </c:pt>
                      <c:pt idx="728">
                        <c:v>15.535516000003554</c:v>
                      </c:pt>
                      <c:pt idx="729">
                        <c:v>15.55438900005538</c:v>
                      </c:pt>
                      <c:pt idx="730">
                        <c:v>15.580456999945454</c:v>
                      </c:pt>
                      <c:pt idx="731">
                        <c:v>15.599491000059061</c:v>
                      </c:pt>
                      <c:pt idx="732">
                        <c:v>15.616198000032455</c:v>
                      </c:pt>
                      <c:pt idx="733">
                        <c:v>15.639761000056751</c:v>
                      </c:pt>
                      <c:pt idx="734">
                        <c:v>15.659464000025764</c:v>
                      </c:pt>
                      <c:pt idx="735">
                        <c:v>15.679271999979392</c:v>
                      </c:pt>
                      <c:pt idx="736">
                        <c:v>15.701322000008076</c:v>
                      </c:pt>
                      <c:pt idx="737">
                        <c:v>15.720014999969862</c:v>
                      </c:pt>
                      <c:pt idx="738">
                        <c:v>15.740377999958582</c:v>
                      </c:pt>
                      <c:pt idx="739">
                        <c:v>15.754864000016823</c:v>
                      </c:pt>
                      <c:pt idx="740">
                        <c:v>15.780358999967575</c:v>
                      </c:pt>
                      <c:pt idx="741">
                        <c:v>15.799850999959745</c:v>
                      </c:pt>
                      <c:pt idx="742">
                        <c:v>15.814977000001818</c:v>
                      </c:pt>
                      <c:pt idx="743">
                        <c:v>15.838019000017084</c:v>
                      </c:pt>
                      <c:pt idx="744">
                        <c:v>15.85659800004214</c:v>
                      </c:pt>
                      <c:pt idx="745">
                        <c:v>15.880145999952219</c:v>
                      </c:pt>
                      <c:pt idx="746">
                        <c:v>15.900799000053667</c:v>
                      </c:pt>
                      <c:pt idx="747">
                        <c:v>15.915092000039294</c:v>
                      </c:pt>
                      <c:pt idx="748">
                        <c:v>15.942188999964856</c:v>
                      </c:pt>
                      <c:pt idx="749">
                        <c:v>15.957364000030793</c:v>
                      </c:pt>
                      <c:pt idx="750">
                        <c:v>15.976502000004984</c:v>
                      </c:pt>
                      <c:pt idx="751">
                        <c:v>15.992379999952391</c:v>
                      </c:pt>
                      <c:pt idx="752">
                        <c:v>16.019227999961004</c:v>
                      </c:pt>
                      <c:pt idx="753">
                        <c:v>16.036949999979697</c:v>
                      </c:pt>
                      <c:pt idx="754">
                        <c:v>16.056478000013158</c:v>
                      </c:pt>
                      <c:pt idx="755">
                        <c:v>16.076236000051722</c:v>
                      </c:pt>
                      <c:pt idx="756">
                        <c:v>16.099424000014551</c:v>
                      </c:pt>
                      <c:pt idx="757">
                        <c:v>16.117109999991953</c:v>
                      </c:pt>
                      <c:pt idx="758">
                        <c:v>16.137319999979809</c:v>
                      </c:pt>
                      <c:pt idx="759">
                        <c:v>16.156318000052124</c:v>
                      </c:pt>
                      <c:pt idx="760">
                        <c:v>16.177040999988094</c:v>
                      </c:pt>
                      <c:pt idx="761">
                        <c:v>16.197133000008762</c:v>
                      </c:pt>
                      <c:pt idx="762">
                        <c:v>16.204983999952674</c:v>
                      </c:pt>
                      <c:pt idx="763">
                        <c:v>16.256551000056788</c:v>
                      </c:pt>
                      <c:pt idx="764">
                        <c:v>16.278186999959871</c:v>
                      </c:pt>
                      <c:pt idx="765">
                        <c:v>16.297906000050716</c:v>
                      </c:pt>
                      <c:pt idx="766">
                        <c:v>16.312999999965541</c:v>
                      </c:pt>
                      <c:pt idx="767">
                        <c:v>16.338151999982074</c:v>
                      </c:pt>
                      <c:pt idx="768">
                        <c:v>16.359898000024259</c:v>
                      </c:pt>
                      <c:pt idx="769">
                        <c:v>16.380971999955364</c:v>
                      </c:pt>
                      <c:pt idx="770">
                        <c:v>16.399197999970056</c:v>
                      </c:pt>
                      <c:pt idx="771">
                        <c:v>16.413465999998152</c:v>
                      </c:pt>
                      <c:pt idx="772">
                        <c:v>16.437286000000313</c:v>
                      </c:pt>
                      <c:pt idx="773">
                        <c:v>16.448547999956645</c:v>
                      </c:pt>
                      <c:pt idx="774">
                        <c:v>16.480741000035778</c:v>
                      </c:pt>
                      <c:pt idx="775">
                        <c:v>16.499774000025354</c:v>
                      </c:pt>
                      <c:pt idx="776">
                        <c:v>16.520905000041239</c:v>
                      </c:pt>
                      <c:pt idx="777">
                        <c:v>16.534540000022389</c:v>
                      </c:pt>
                      <c:pt idx="778">
                        <c:v>16.559224999975413</c:v>
                      </c:pt>
                      <c:pt idx="779">
                        <c:v>16.579764000023715</c:v>
                      </c:pt>
                      <c:pt idx="780">
                        <c:v>16.599221999989823</c:v>
                      </c:pt>
                      <c:pt idx="781">
                        <c:v>16.619829999981448</c:v>
                      </c:pt>
                      <c:pt idx="782">
                        <c:v>16.637060999986716</c:v>
                      </c:pt>
                      <c:pt idx="783">
                        <c:v>16.655086999991909</c:v>
                      </c:pt>
                      <c:pt idx="784">
                        <c:v>16.683544000028633</c:v>
                      </c:pt>
                      <c:pt idx="785">
                        <c:v>16.700412999955006</c:v>
                      </c:pt>
                      <c:pt idx="786">
                        <c:v>16.720657999976538</c:v>
                      </c:pt>
                      <c:pt idx="787">
                        <c:v>16.738455999991857</c:v>
                      </c:pt>
                      <c:pt idx="788">
                        <c:v>16.760067000053823</c:v>
                      </c:pt>
                      <c:pt idx="789">
                        <c:v>16.778659999952652</c:v>
                      </c:pt>
                      <c:pt idx="790">
                        <c:v>16.797326000058092</c:v>
                      </c:pt>
                      <c:pt idx="791">
                        <c:v>16.820349000045098</c:v>
                      </c:pt>
                      <c:pt idx="792">
                        <c:v>16.834425000008196</c:v>
                      </c:pt>
                      <c:pt idx="793">
                        <c:v>16.851124000037089</c:v>
                      </c:pt>
                      <c:pt idx="794">
                        <c:v>16.870889000012539</c:v>
                      </c:pt>
                      <c:pt idx="795">
                        <c:v>16.893969999975525</c:v>
                      </c:pt>
                      <c:pt idx="796">
                        <c:v>16.91853899997659</c:v>
                      </c:pt>
                      <c:pt idx="797">
                        <c:v>16.940676999976858</c:v>
                      </c:pt>
                      <c:pt idx="798">
                        <c:v>16.960233999998309</c:v>
                      </c:pt>
                      <c:pt idx="799">
                        <c:v>16.970233000000007</c:v>
                      </c:pt>
                      <c:pt idx="800">
                        <c:v>17.000850999960676</c:v>
                      </c:pt>
                      <c:pt idx="801">
                        <c:v>17.017356000025757</c:v>
                      </c:pt>
                      <c:pt idx="802">
                        <c:v>17.040408000000753</c:v>
                      </c:pt>
                      <c:pt idx="803">
                        <c:v>17.052445000037551</c:v>
                      </c:pt>
                      <c:pt idx="804">
                        <c:v>17.07756700005848</c:v>
                      </c:pt>
                      <c:pt idx="805">
                        <c:v>17.097797999973409</c:v>
                      </c:pt>
                      <c:pt idx="806">
                        <c:v>17.119386999984272</c:v>
                      </c:pt>
                      <c:pt idx="807">
                        <c:v>17.134045999962837</c:v>
                      </c:pt>
                      <c:pt idx="808">
                        <c:v>17.15879799996037</c:v>
                      </c:pt>
                      <c:pt idx="809">
                        <c:v>17.178751999977976</c:v>
                      </c:pt>
                      <c:pt idx="810">
                        <c:v>17.19907900004182</c:v>
                      </c:pt>
                      <c:pt idx="811">
                        <c:v>17.220295000006445</c:v>
                      </c:pt>
                      <c:pt idx="812">
                        <c:v>17.237459999974817</c:v>
                      </c:pt>
                      <c:pt idx="813">
                        <c:v>17.255583000020124</c:v>
                      </c:pt>
                      <c:pt idx="814">
                        <c:v>17.278372999979183</c:v>
                      </c:pt>
                      <c:pt idx="815">
                        <c:v>17.297448000055738</c:v>
                      </c:pt>
                      <c:pt idx="816">
                        <c:v>17.319045000011101</c:v>
                      </c:pt>
                      <c:pt idx="817">
                        <c:v>17.340929000056349</c:v>
                      </c:pt>
                      <c:pt idx="818">
                        <c:v>17.36108000006061</c:v>
                      </c:pt>
                      <c:pt idx="819">
                        <c:v>17.366758999996819</c:v>
                      </c:pt>
                      <c:pt idx="820">
                        <c:v>17.399179000058211</c:v>
                      </c:pt>
                      <c:pt idx="821">
                        <c:v>17.418662999989465</c:v>
                      </c:pt>
                      <c:pt idx="822">
                        <c:v>17.434948000009172</c:v>
                      </c:pt>
                      <c:pt idx="823">
                        <c:v>17.450983999995515</c:v>
                      </c:pt>
                      <c:pt idx="824">
                        <c:v>17.475072999950498</c:v>
                      </c:pt>
                      <c:pt idx="825">
                        <c:v>17.501255000010133</c:v>
                      </c:pt>
                      <c:pt idx="826">
                        <c:v>17.519790000049397</c:v>
                      </c:pt>
                      <c:pt idx="827">
                        <c:v>17.54086800001096</c:v>
                      </c:pt>
                      <c:pt idx="828">
                        <c:v>17.580898000043817</c:v>
                      </c:pt>
                      <c:pt idx="829">
                        <c:v>17.600923000019975</c:v>
                      </c:pt>
                      <c:pt idx="830">
                        <c:v>17.605683999950998</c:v>
                      </c:pt>
                      <c:pt idx="831">
                        <c:v>17.641462999978103</c:v>
                      </c:pt>
                      <c:pt idx="832">
                        <c:v>17.655726999975741</c:v>
                      </c:pt>
                      <c:pt idx="833">
                        <c:v>17.682215000037104</c:v>
                      </c:pt>
                      <c:pt idx="834">
                        <c:v>17.692640000022948</c:v>
                      </c:pt>
                      <c:pt idx="835">
                        <c:v>17.718819999950938</c:v>
                      </c:pt>
                      <c:pt idx="836">
                        <c:v>17.722640000050887</c:v>
                      </c:pt>
                      <c:pt idx="837">
                        <c:v>17.760428000008687</c:v>
                      </c:pt>
                      <c:pt idx="838">
                        <c:v>17.776737999985926</c:v>
                      </c:pt>
                      <c:pt idx="839">
                        <c:v>17.796960999956354</c:v>
                      </c:pt>
                      <c:pt idx="840">
                        <c:v>17.817629000055604</c:v>
                      </c:pt>
                      <c:pt idx="841">
                        <c:v>17.830355999991298</c:v>
                      </c:pt>
                      <c:pt idx="842">
                        <c:v>17.859133000019938</c:v>
                      </c:pt>
                      <c:pt idx="843">
                        <c:v>17.863081000046805</c:v>
                      </c:pt>
                      <c:pt idx="844">
                        <c:v>17.895771999959834</c:v>
                      </c:pt>
                      <c:pt idx="845">
                        <c:v>17.918359000002965</c:v>
                      </c:pt>
                      <c:pt idx="846">
                        <c:v>17.930678999982774</c:v>
                      </c:pt>
                      <c:pt idx="847">
                        <c:v>17.974845999968238</c:v>
                      </c:pt>
                      <c:pt idx="848">
                        <c:v>18.035986999981105</c:v>
                      </c:pt>
                      <c:pt idx="849">
                        <c:v>18.048733999952674</c:v>
                      </c:pt>
                      <c:pt idx="850">
                        <c:v>18.189189999946393</c:v>
                      </c:pt>
                      <c:pt idx="851">
                        <c:v>18.248314999975264</c:v>
                      </c:pt>
                      <c:pt idx="852">
                        <c:v>18.273756999988109</c:v>
                      </c:pt>
                      <c:pt idx="853">
                        <c:v>18.290812000050209</c:v>
                      </c:pt>
                      <c:pt idx="854">
                        <c:v>18.319213000009768</c:v>
                      </c:pt>
                      <c:pt idx="855">
                        <c:v>18.325282000005245</c:v>
                      </c:pt>
                      <c:pt idx="856">
                        <c:v>18.399959999951534</c:v>
                      </c:pt>
                      <c:pt idx="857">
                        <c:v>18.460544000030495</c:v>
                      </c:pt>
                      <c:pt idx="858">
                        <c:v>18.468537000007927</c:v>
                      </c:pt>
                      <c:pt idx="859">
                        <c:v>18.512057999963872</c:v>
                      </c:pt>
                      <c:pt idx="860">
                        <c:v>18.537618999951519</c:v>
                      </c:pt>
                      <c:pt idx="861">
                        <c:v>18.573934999993071</c:v>
                      </c:pt>
                      <c:pt idx="862">
                        <c:v>18.595721999998204</c:v>
                      </c:pt>
                      <c:pt idx="863">
                        <c:v>18.620116999954917</c:v>
                      </c:pt>
                      <c:pt idx="864">
                        <c:v>18.639640999957919</c:v>
                      </c:pt>
                      <c:pt idx="865">
                        <c:v>18.656548999948427</c:v>
                      </c:pt>
                      <c:pt idx="866">
                        <c:v>18.717066999990493</c:v>
                      </c:pt>
                      <c:pt idx="867">
                        <c:v>18.721483999979682</c:v>
                      </c:pt>
                      <c:pt idx="868">
                        <c:v>18.799987999955192</c:v>
                      </c:pt>
                      <c:pt idx="869">
                        <c:v>18.817612000042573</c:v>
                      </c:pt>
                      <c:pt idx="870">
                        <c:v>18.83824499999173</c:v>
                      </c:pt>
                      <c:pt idx="871">
                        <c:v>18.858725000056438</c:v>
                      </c:pt>
                      <c:pt idx="872">
                        <c:v>18.869736999971792</c:v>
                      </c:pt>
                      <c:pt idx="873">
                        <c:v>18.898768999963067</c:v>
                      </c:pt>
                      <c:pt idx="874">
                        <c:v>18.939523000037298</c:v>
                      </c:pt>
                      <c:pt idx="875">
                        <c:v>18.955955000012182</c:v>
                      </c:pt>
                      <c:pt idx="876">
                        <c:v>18.97767599998042</c:v>
                      </c:pt>
                      <c:pt idx="877">
                        <c:v>18.989283000002615</c:v>
                      </c:pt>
                      <c:pt idx="878">
                        <c:v>19.004171999986283</c:v>
                      </c:pt>
                      <c:pt idx="879">
                        <c:v>19.060641000047326</c:v>
                      </c:pt>
                      <c:pt idx="880">
                        <c:v>19.078301000059582</c:v>
                      </c:pt>
                      <c:pt idx="881">
                        <c:v>19.138205999974161</c:v>
                      </c:pt>
                      <c:pt idx="882">
                        <c:v>19.146143999998458</c:v>
                      </c:pt>
                      <c:pt idx="883">
                        <c:v>19.198949999990873</c:v>
                      </c:pt>
                      <c:pt idx="884">
                        <c:v>19.215732999960892</c:v>
                      </c:pt>
                      <c:pt idx="885">
                        <c:v>19.280423999996856</c:v>
                      </c:pt>
                      <c:pt idx="886">
                        <c:v>19.285075000021607</c:v>
                      </c:pt>
                      <c:pt idx="887">
                        <c:v>19.338271999964491</c:v>
                      </c:pt>
                      <c:pt idx="888">
                        <c:v>19.341726999962702</c:v>
                      </c:pt>
                      <c:pt idx="889">
                        <c:v>19.426723000011407</c:v>
                      </c:pt>
                      <c:pt idx="890">
                        <c:v>19.477086000028066</c:v>
                      </c:pt>
                      <c:pt idx="891">
                        <c:v>19.484514000010677</c:v>
                      </c:pt>
                      <c:pt idx="892">
                        <c:v>19.54977499996312</c:v>
                      </c:pt>
                      <c:pt idx="893">
                        <c:v>19.622833000030369</c:v>
                      </c:pt>
                      <c:pt idx="894">
                        <c:v>19.698226999957114</c:v>
                      </c:pt>
                      <c:pt idx="895">
                        <c:v>19.758548000012524</c:v>
                      </c:pt>
                      <c:pt idx="896">
                        <c:v>19.764374000020325</c:v>
                      </c:pt>
                      <c:pt idx="897">
                        <c:v>19.894479000009596</c:v>
                      </c:pt>
                      <c:pt idx="898">
                        <c:v>19.906099000014365</c:v>
                      </c:pt>
                      <c:pt idx="899">
                        <c:v>19.953943999949843</c:v>
                      </c:pt>
                      <c:pt idx="900">
                        <c:v>19.974267999990843</c:v>
                      </c:pt>
                      <c:pt idx="901">
                        <c:v>20.033270000014454</c:v>
                      </c:pt>
                      <c:pt idx="902">
                        <c:v>20.044191000051796</c:v>
                      </c:pt>
                      <c:pt idx="903">
                        <c:v>20.112563999951817</c:v>
                      </c:pt>
                      <c:pt idx="904">
                        <c:v>20.240775999962352</c:v>
                      </c:pt>
                      <c:pt idx="905">
                        <c:v>20.248760999995284</c:v>
                      </c:pt>
                      <c:pt idx="906">
                        <c:v>20.312653000000864</c:v>
                      </c:pt>
                      <c:pt idx="907">
                        <c:v>20.376558999996632</c:v>
                      </c:pt>
                      <c:pt idx="908">
                        <c:v>20.389612999977544</c:v>
                      </c:pt>
                      <c:pt idx="909">
                        <c:v>20.426218000007793</c:v>
                      </c:pt>
                      <c:pt idx="910">
                        <c:v>20.455977999954484</c:v>
                      </c:pt>
                      <c:pt idx="911">
                        <c:v>20.477411000058055</c:v>
                      </c:pt>
                      <c:pt idx="912">
                        <c:v>20.487330000032671</c:v>
                      </c:pt>
                      <c:pt idx="913">
                        <c:v>20.540605999995023</c:v>
                      </c:pt>
                      <c:pt idx="914">
                        <c:v>20.557864999980666</c:v>
                      </c:pt>
                      <c:pt idx="915">
                        <c:v>20.579106000019237</c:v>
                      </c:pt>
                      <c:pt idx="916">
                        <c:v>20.581728999968618</c:v>
                      </c:pt>
                      <c:pt idx="917">
                        <c:v>20.638386999955401</c:v>
                      </c:pt>
                      <c:pt idx="918">
                        <c:v>20.650130999973044</c:v>
                      </c:pt>
                      <c:pt idx="919">
                        <c:v>20.720130000030622</c:v>
                      </c:pt>
                      <c:pt idx="920">
                        <c:v>20.778270000009798</c:v>
                      </c:pt>
                      <c:pt idx="921">
                        <c:v>20.785678999964148</c:v>
                      </c:pt>
                      <c:pt idx="922">
                        <c:v>20.858347999979742</c:v>
                      </c:pt>
                      <c:pt idx="923">
                        <c:v>20.92739900003653</c:v>
                      </c:pt>
                      <c:pt idx="924">
                        <c:v>20.9918319999706</c:v>
                      </c:pt>
                      <c:pt idx="925">
                        <c:v>21.057593000004999</c:v>
                      </c:pt>
                      <c:pt idx="926">
                        <c:v>21.061274999985471</c:v>
                      </c:pt>
                      <c:pt idx="927">
                        <c:v>21.135755999945104</c:v>
                      </c:pt>
                      <c:pt idx="928">
                        <c:v>21.264138999977149</c:v>
                      </c:pt>
                      <c:pt idx="929">
                        <c:v>21.345024000038393</c:v>
                      </c:pt>
                      <c:pt idx="930">
                        <c:v>21.539846000028774</c:v>
                      </c:pt>
                      <c:pt idx="931">
                        <c:v>21.669944999972358</c:v>
                      </c:pt>
                      <c:pt idx="932">
                        <c:v>21.688155999989249</c:v>
                      </c:pt>
                      <c:pt idx="933">
                        <c:v>21.797623999998905</c:v>
                      </c:pt>
                      <c:pt idx="934">
                        <c:v>21.819071999983862</c:v>
                      </c:pt>
                      <c:pt idx="935">
                        <c:v>21.837855000048876</c:v>
                      </c:pt>
                      <c:pt idx="936">
                        <c:v>21.856757999979891</c:v>
                      </c:pt>
                      <c:pt idx="937">
                        <c:v>21.877560000051744</c:v>
                      </c:pt>
                      <c:pt idx="938">
                        <c:v>21.901154999970458</c:v>
                      </c:pt>
                      <c:pt idx="939">
                        <c:v>21.919161999947391</c:v>
                      </c:pt>
                      <c:pt idx="940">
                        <c:v>21.977858999976888</c:v>
                      </c:pt>
                      <c:pt idx="941">
                        <c:v>21.997864000033587</c:v>
                      </c:pt>
                      <c:pt idx="942">
                        <c:v>22.021810999955051</c:v>
                      </c:pt>
                      <c:pt idx="943">
                        <c:v>22.084292000043206</c:v>
                      </c:pt>
                      <c:pt idx="944">
                        <c:v>22.137717999983579</c:v>
                      </c:pt>
                      <c:pt idx="945">
                        <c:v>22.207644999958575</c:v>
                      </c:pt>
                      <c:pt idx="946">
                        <c:v>22.228203000035137</c:v>
                      </c:pt>
                      <c:pt idx="947">
                        <c:v>22.565714000025764</c:v>
                      </c:pt>
                      <c:pt idx="948">
                        <c:v>22.620762999984436</c:v>
                      </c:pt>
                      <c:pt idx="949">
                        <c:v>22.64454799995292</c:v>
                      </c:pt>
                      <c:pt idx="950">
                        <c:v>22.762974999961443</c:v>
                      </c:pt>
                      <c:pt idx="951">
                        <c:v>22.805012000026181</c:v>
                      </c:pt>
                      <c:pt idx="952">
                        <c:v>22.833064000005834</c:v>
                      </c:pt>
                      <c:pt idx="953">
                        <c:v>22.879277999978513</c:v>
                      </c:pt>
                      <c:pt idx="954">
                        <c:v>22.909979999996722</c:v>
                      </c:pt>
                      <c:pt idx="955">
                        <c:v>22.927427000016905</c:v>
                      </c:pt>
                      <c:pt idx="956">
                        <c:v>22.946603000047617</c:v>
                      </c:pt>
                      <c:pt idx="957">
                        <c:v>22.969708999968134</c:v>
                      </c:pt>
                      <c:pt idx="958">
                        <c:v>23.017825999995694</c:v>
                      </c:pt>
                      <c:pt idx="959">
                        <c:v>23.038371999980882</c:v>
                      </c:pt>
                      <c:pt idx="960">
                        <c:v>23.05620800005272</c:v>
                      </c:pt>
                      <c:pt idx="961">
                        <c:v>23.085990000050515</c:v>
                      </c:pt>
                      <c:pt idx="962">
                        <c:v>23.107086000032723</c:v>
                      </c:pt>
                      <c:pt idx="963">
                        <c:v>23.1420559999533</c:v>
                      </c:pt>
                      <c:pt idx="964">
                        <c:v>23.150542999967001</c:v>
                      </c:pt>
                      <c:pt idx="965">
                        <c:v>23.173085000016727</c:v>
                      </c:pt>
                      <c:pt idx="966">
                        <c:v>23.190690999967046</c:v>
                      </c:pt>
                      <c:pt idx="967">
                        <c:v>23.20886699995026</c:v>
                      </c:pt>
                      <c:pt idx="968">
                        <c:v>23.226861999952234</c:v>
                      </c:pt>
                      <c:pt idx="969">
                        <c:v>23.256098999991082</c:v>
                      </c:pt>
                      <c:pt idx="970">
                        <c:v>23.276680000009947</c:v>
                      </c:pt>
                      <c:pt idx="971">
                        <c:v>23.304895999957807</c:v>
                      </c:pt>
                      <c:pt idx="972">
                        <c:v>23.335131000028923</c:v>
                      </c:pt>
                      <c:pt idx="973">
                        <c:v>23.353597000008449</c:v>
                      </c:pt>
                      <c:pt idx="974">
                        <c:v>23.372410999960266</c:v>
                      </c:pt>
                      <c:pt idx="975">
                        <c:v>23.390097999945283</c:v>
                      </c:pt>
                      <c:pt idx="976">
                        <c:v>23.413437000010163</c:v>
                      </c:pt>
                      <c:pt idx="977">
                        <c:v>23.439482999965549</c:v>
                      </c:pt>
                      <c:pt idx="978">
                        <c:v>23.461100999964401</c:v>
                      </c:pt>
                      <c:pt idx="979">
                        <c:v>23.477679000003263</c:v>
                      </c:pt>
                      <c:pt idx="980">
                        <c:v>23.494784999988042</c:v>
                      </c:pt>
                      <c:pt idx="981">
                        <c:v>23.514047999982722</c:v>
                      </c:pt>
                      <c:pt idx="982">
                        <c:v>23.524028999963775</c:v>
                      </c:pt>
                      <c:pt idx="983">
                        <c:v>23.558399999979883</c:v>
                      </c:pt>
                      <c:pt idx="984">
                        <c:v>23.571070999954827</c:v>
                      </c:pt>
                      <c:pt idx="985">
                        <c:v>23.598748999997042</c:v>
                      </c:pt>
                      <c:pt idx="986">
                        <c:v>23.621198000037111</c:v>
                      </c:pt>
                      <c:pt idx="987">
                        <c:v>23.639794999966398</c:v>
                      </c:pt>
                      <c:pt idx="988">
                        <c:v>23.655273000011221</c:v>
                      </c:pt>
                      <c:pt idx="989">
                        <c:v>23.676652000052854</c:v>
                      </c:pt>
                      <c:pt idx="990">
                        <c:v>23.697388999979012</c:v>
                      </c:pt>
                      <c:pt idx="991">
                        <c:v>23.719962000031956</c:v>
                      </c:pt>
                      <c:pt idx="992">
                        <c:v>23.74033399997279</c:v>
                      </c:pt>
                      <c:pt idx="993">
                        <c:v>23.760005000047386</c:v>
                      </c:pt>
                      <c:pt idx="994">
                        <c:v>23.781294999993406</c:v>
                      </c:pt>
                      <c:pt idx="995">
                        <c:v>23.796928999945521</c:v>
                      </c:pt>
                      <c:pt idx="996">
                        <c:v>23.8185260000173</c:v>
                      </c:pt>
                      <c:pt idx="997">
                        <c:v>23.837350000045262</c:v>
                      </c:pt>
                      <c:pt idx="998">
                        <c:v>23.859599999967031</c:v>
                      </c:pt>
                      <c:pt idx="999">
                        <c:v>23.873235999955796</c:v>
                      </c:pt>
                      <c:pt idx="1000">
                        <c:v>23.898435999988578</c:v>
                      </c:pt>
                      <c:pt idx="1001">
                        <c:v>23.919511000043713</c:v>
                      </c:pt>
                      <c:pt idx="1002">
                        <c:v>23.939341000048444</c:v>
                      </c:pt>
                      <c:pt idx="1003">
                        <c:v>23.957135000033304</c:v>
                      </c:pt>
                      <c:pt idx="1004">
                        <c:v>23.97776200005319</c:v>
                      </c:pt>
                      <c:pt idx="1005">
                        <c:v>23.99878699996043</c:v>
                      </c:pt>
                      <c:pt idx="1006">
                        <c:v>24.018016000045463</c:v>
                      </c:pt>
                      <c:pt idx="1007">
                        <c:v>24.037609999999404</c:v>
                      </c:pt>
                      <c:pt idx="1008">
                        <c:v>24.053442999953404</c:v>
                      </c:pt>
                      <c:pt idx="1009">
                        <c:v>24.078549999976531</c:v>
                      </c:pt>
                      <c:pt idx="1010">
                        <c:v>24.09851499996148</c:v>
                      </c:pt>
                      <c:pt idx="1011">
                        <c:v>24.119320999947377</c:v>
                      </c:pt>
                      <c:pt idx="1012">
                        <c:v>24.128544999985024</c:v>
                      </c:pt>
                      <c:pt idx="1013">
                        <c:v>24.159022000036202</c:v>
                      </c:pt>
                      <c:pt idx="1014">
                        <c:v>24.18057399999816</c:v>
                      </c:pt>
                      <c:pt idx="1015">
                        <c:v>24.201141000026837</c:v>
                      </c:pt>
                      <c:pt idx="1016">
                        <c:v>24.220439000055194</c:v>
                      </c:pt>
                      <c:pt idx="1017">
                        <c:v>24.23891299997922</c:v>
                      </c:pt>
                      <c:pt idx="1018">
                        <c:v>24.254562000045553</c:v>
                      </c:pt>
                      <c:pt idx="1019">
                        <c:v>24.279747999971732</c:v>
                      </c:pt>
                      <c:pt idx="1020">
                        <c:v>24.299044999992475</c:v>
                      </c:pt>
                      <c:pt idx="1021">
                        <c:v>24.320054000010714</c:v>
                      </c:pt>
                      <c:pt idx="1022">
                        <c:v>24.340627999976277</c:v>
                      </c:pt>
                      <c:pt idx="1023">
                        <c:v>24.36161100002937</c:v>
                      </c:pt>
                      <c:pt idx="1024">
                        <c:v>24.38167000003159</c:v>
                      </c:pt>
                      <c:pt idx="1025">
                        <c:v>24.395274000009522</c:v>
                      </c:pt>
                      <c:pt idx="1026">
                        <c:v>24.416249000001699</c:v>
                      </c:pt>
                      <c:pt idx="1027">
                        <c:v>24.436786000034772</c:v>
                      </c:pt>
                      <c:pt idx="1028">
                        <c:v>24.460349999950267</c:v>
                      </c:pt>
                      <c:pt idx="1029">
                        <c:v>24.481169000035152</c:v>
                      </c:pt>
                      <c:pt idx="1030">
                        <c:v>24.498374999966472</c:v>
                      </c:pt>
                      <c:pt idx="1031">
                        <c:v>24.515399000025354</c:v>
                      </c:pt>
                      <c:pt idx="1032">
                        <c:v>24.536852000048384</c:v>
                      </c:pt>
                      <c:pt idx="1033">
                        <c:v>24.559096000040881</c:v>
                      </c:pt>
                      <c:pt idx="1034">
                        <c:v>24.580848000012338</c:v>
                      </c:pt>
                      <c:pt idx="1035">
                        <c:v>24.59741699998267</c:v>
                      </c:pt>
                      <c:pt idx="1036">
                        <c:v>24.61650899995584</c:v>
                      </c:pt>
                      <c:pt idx="1037">
                        <c:v>24.640440999995917</c:v>
                      </c:pt>
                      <c:pt idx="1038">
                        <c:v>24.657232000026852</c:v>
                      </c:pt>
                      <c:pt idx="1039">
                        <c:v>24.678910000016913</c:v>
                      </c:pt>
                      <c:pt idx="1040">
                        <c:v>24.699159999960102</c:v>
                      </c:pt>
                      <c:pt idx="1041">
                        <c:v>24.719838000019081</c:v>
                      </c:pt>
                      <c:pt idx="1042">
                        <c:v>24.731899000005797</c:v>
                      </c:pt>
                      <c:pt idx="1043">
                        <c:v>24.757472999976017</c:v>
                      </c:pt>
                      <c:pt idx="1044">
                        <c:v>24.773432999965735</c:v>
                      </c:pt>
                      <c:pt idx="1045">
                        <c:v>24.792139000026509</c:v>
                      </c:pt>
                      <c:pt idx="1046">
                        <c:v>24.820835000020452</c:v>
                      </c:pt>
                      <c:pt idx="1047">
                        <c:v>24.838818000047468</c:v>
                      </c:pt>
                      <c:pt idx="1048">
                        <c:v>24.858812000020407</c:v>
                      </c:pt>
                      <c:pt idx="1049">
                        <c:v>24.877723000012338</c:v>
                      </c:pt>
                      <c:pt idx="1050">
                        <c:v>24.897395999985747</c:v>
                      </c:pt>
                      <c:pt idx="1051">
                        <c:v>24.917826000018977</c:v>
                      </c:pt>
                      <c:pt idx="1052">
                        <c:v>24.937768999952823</c:v>
                      </c:pt>
                      <c:pt idx="1053">
                        <c:v>24.958321999991313</c:v>
                      </c:pt>
                      <c:pt idx="1054">
                        <c:v>24.980337999993935</c:v>
                      </c:pt>
                      <c:pt idx="1055">
                        <c:v>24.998389999964274</c:v>
                      </c:pt>
                      <c:pt idx="1056">
                        <c:v>25.019504999974743</c:v>
                      </c:pt>
                      <c:pt idx="1057">
                        <c:v>25.03827200003434</c:v>
                      </c:pt>
                      <c:pt idx="1058">
                        <c:v>25.059668999980204</c:v>
                      </c:pt>
                      <c:pt idx="1059">
                        <c:v>25.064132999978028</c:v>
                      </c:pt>
                      <c:pt idx="1060">
                        <c:v>25.102131000021473</c:v>
                      </c:pt>
                      <c:pt idx="1061">
                        <c:v>25.116849999991246</c:v>
                      </c:pt>
                      <c:pt idx="1062">
                        <c:v>25.138741999980994</c:v>
                      </c:pt>
                      <c:pt idx="1063">
                        <c:v>25.159908000030555</c:v>
                      </c:pt>
                      <c:pt idx="1064">
                        <c:v>25.179670999990776</c:v>
                      </c:pt>
                      <c:pt idx="1065">
                        <c:v>25.199343999964185</c:v>
                      </c:pt>
                      <c:pt idx="1066">
                        <c:v>25.214797000051476</c:v>
                      </c:pt>
                      <c:pt idx="1067">
                        <c:v>25.235064000007696</c:v>
                      </c:pt>
                      <c:pt idx="1068">
                        <c:v>25.26001600001473</c:v>
                      </c:pt>
                      <c:pt idx="1069">
                        <c:v>25.278132000006735</c:v>
                      </c:pt>
                      <c:pt idx="1070">
                        <c:v>25.300953999976628</c:v>
                      </c:pt>
                      <c:pt idx="1071">
                        <c:v>25.317077000043355</c:v>
                      </c:pt>
                      <c:pt idx="1072">
                        <c:v>25.335580999962986</c:v>
                      </c:pt>
                      <c:pt idx="1073">
                        <c:v>25.35561400000006</c:v>
                      </c:pt>
                      <c:pt idx="1074">
                        <c:v>25.380937000038102</c:v>
                      </c:pt>
                      <c:pt idx="1075">
                        <c:v>25.400464999955148</c:v>
                      </c:pt>
                      <c:pt idx="1076">
                        <c:v>25.418337999959476</c:v>
                      </c:pt>
                      <c:pt idx="1077">
                        <c:v>25.436929999967106</c:v>
                      </c:pt>
                      <c:pt idx="1078">
                        <c:v>25.460253000026569</c:v>
                      </c:pt>
                      <c:pt idx="1079">
                        <c:v>25.47241699998267</c:v>
                      </c:pt>
                      <c:pt idx="1080">
                        <c:v>25.496810000040568</c:v>
                      </c:pt>
                      <c:pt idx="1081">
                        <c:v>25.517419000039808</c:v>
                      </c:pt>
                      <c:pt idx="1082">
                        <c:v>25.538349000038579</c:v>
                      </c:pt>
                      <c:pt idx="1083">
                        <c:v>25.556418000021949</c:v>
                      </c:pt>
                      <c:pt idx="1084">
                        <c:v>25.577581000048667</c:v>
                      </c:pt>
                      <c:pt idx="1085">
                        <c:v>25.596664999960922</c:v>
                      </c:pt>
                      <c:pt idx="1086">
                        <c:v>25.620589999947697</c:v>
                      </c:pt>
                      <c:pt idx="1087">
                        <c:v>25.637141000013798</c:v>
                      </c:pt>
                      <c:pt idx="1088">
                        <c:v>25.658338999957778</c:v>
                      </c:pt>
                      <c:pt idx="1089">
                        <c:v>25.677109000040218</c:v>
                      </c:pt>
                      <c:pt idx="1090">
                        <c:v>25.697991000022739</c:v>
                      </c:pt>
                      <c:pt idx="1091">
                        <c:v>25.712443000054918</c:v>
                      </c:pt>
                      <c:pt idx="1092">
                        <c:v>25.738242999999784</c:v>
                      </c:pt>
                      <c:pt idx="1093">
                        <c:v>25.758073000004515</c:v>
                      </c:pt>
                      <c:pt idx="1094">
                        <c:v>25.779014999978244</c:v>
                      </c:pt>
                      <c:pt idx="1095">
                        <c:v>25.797659000032581</c:v>
                      </c:pt>
                      <c:pt idx="1096">
                        <c:v>25.817883000010625</c:v>
                      </c:pt>
                      <c:pt idx="1097">
                        <c:v>25.841036000056192</c:v>
                      </c:pt>
                      <c:pt idx="1098">
                        <c:v>25.858271999983117</c:v>
                      </c:pt>
                      <c:pt idx="1099">
                        <c:v>25.878683999995701</c:v>
                      </c:pt>
                      <c:pt idx="1100">
                        <c:v>25.900817999965511</c:v>
                      </c:pt>
                      <c:pt idx="1101">
                        <c:v>25.919871999998577</c:v>
                      </c:pt>
                      <c:pt idx="1102">
                        <c:v>25.940854000044055</c:v>
                      </c:pt>
                      <c:pt idx="1103">
                        <c:v>25.960637000040151</c:v>
                      </c:pt>
                      <c:pt idx="1104">
                        <c:v>25.98093499999959</c:v>
                      </c:pt>
                      <c:pt idx="1105">
                        <c:v>25.998953000060283</c:v>
                      </c:pt>
                      <c:pt idx="1106">
                        <c:v>26.019773000036366</c:v>
                      </c:pt>
                      <c:pt idx="1107">
                        <c:v>26.029207000043243</c:v>
                      </c:pt>
                      <c:pt idx="1108">
                        <c:v>26.060453000012785</c:v>
                      </c:pt>
                      <c:pt idx="1109">
                        <c:v>26.080721999984235</c:v>
                      </c:pt>
                      <c:pt idx="1110">
                        <c:v>26.100028999964707</c:v>
                      </c:pt>
                      <c:pt idx="1111">
                        <c:v>26.120580999995582</c:v>
                      </c:pt>
                      <c:pt idx="1112">
                        <c:v>26.134785000002012</c:v>
                      </c:pt>
                      <c:pt idx="1113">
                        <c:v>26.157389000058174</c:v>
                      </c:pt>
                      <c:pt idx="1114">
                        <c:v>26.175535000045784</c:v>
                      </c:pt>
                      <c:pt idx="1115">
                        <c:v>26.19684300001245</c:v>
                      </c:pt>
                      <c:pt idx="1116">
                        <c:v>26.220937000005506</c:v>
                      </c:pt>
                      <c:pt idx="1117">
                        <c:v>26.240861000027508</c:v>
                      </c:pt>
                      <c:pt idx="1118">
                        <c:v>26.257728000055067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Calculation!$C$2:$C$1124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0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</c:v>
                      </c:pt>
                      <c:pt idx="892">
                        <c:v>0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0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F6CA-46D7-A1DB-19835E7AC8CE}"/>
                  </c:ext>
                </c:extLst>
              </c15:ser>
            </c15:filteredLineSeries>
            <c15:filteredLineSeries>
              <c15:ser>
                <c:idx val="3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Calculation!$D$1</c15:sqref>
                        </c15:formulaRef>
                      </c:ext>
                    </c:extLst>
                    <c:strCache>
                      <c:ptCount val="1"/>
                      <c:pt idx="0">
                        <c:v>Δt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Calculation!$B$2:$B$1124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1.9563999958336353E-2</c:v>
                      </c:pt>
                      <c:pt idx="2">
                        <c:v>3.6159000010229647E-2</c:v>
                      </c:pt>
                      <c:pt idx="3">
                        <c:v>5.6963999988511205E-2</c:v>
                      </c:pt>
                      <c:pt idx="4">
                        <c:v>8.1719000008888543E-2</c:v>
                      </c:pt>
                      <c:pt idx="5">
                        <c:v>9.5315000042319298E-2</c:v>
                      </c:pt>
                      <c:pt idx="6">
                        <c:v>0.11652799998410046</c:v>
                      </c:pt>
                      <c:pt idx="7">
                        <c:v>0.13519900001119822</c:v>
                      </c:pt>
                      <c:pt idx="8">
                        <c:v>0.16087699995841831</c:v>
                      </c:pt>
                      <c:pt idx="9">
                        <c:v>0.18141700001433492</c:v>
                      </c:pt>
                      <c:pt idx="10">
                        <c:v>0.20019400003366172</c:v>
                      </c:pt>
                      <c:pt idx="11">
                        <c:v>0.21545300004072487</c:v>
                      </c:pt>
                      <c:pt idx="12">
                        <c:v>0.23079199995845556</c:v>
                      </c:pt>
                      <c:pt idx="13">
                        <c:v>0.2609230000525713</c:v>
                      </c:pt>
                      <c:pt idx="14">
                        <c:v>0.27603299997281283</c:v>
                      </c:pt>
                      <c:pt idx="15">
                        <c:v>0.3010329999960959</c:v>
                      </c:pt>
                      <c:pt idx="16">
                        <c:v>0.31972799997311085</c:v>
                      </c:pt>
                      <c:pt idx="17">
                        <c:v>0.33597799995914102</c:v>
                      </c:pt>
                      <c:pt idx="18">
                        <c:v>0.35759000002872199</c:v>
                      </c:pt>
                      <c:pt idx="19">
                        <c:v>0.37765299994498491</c:v>
                      </c:pt>
                      <c:pt idx="20">
                        <c:v>0.39710800000466406</c:v>
                      </c:pt>
                      <c:pt idx="21">
                        <c:v>0.41665599995758384</c:v>
                      </c:pt>
                      <c:pt idx="22">
                        <c:v>0.43804300006013364</c:v>
                      </c:pt>
                      <c:pt idx="23">
                        <c:v>0.45675699994899333</c:v>
                      </c:pt>
                      <c:pt idx="24">
                        <c:v>0.47970499994698912</c:v>
                      </c:pt>
                      <c:pt idx="25">
                        <c:v>0.49705999996513128</c:v>
                      </c:pt>
                      <c:pt idx="26">
                        <c:v>0.51856400002725422</c:v>
                      </c:pt>
                      <c:pt idx="27">
                        <c:v>0.54057900002226233</c:v>
                      </c:pt>
                      <c:pt idx="28">
                        <c:v>0.55734399997163564</c:v>
                      </c:pt>
                      <c:pt idx="29">
                        <c:v>0.57929699996020645</c:v>
                      </c:pt>
                      <c:pt idx="30">
                        <c:v>0.59977099997922778</c:v>
                      </c:pt>
                      <c:pt idx="31">
                        <c:v>0.61553199996706098</c:v>
                      </c:pt>
                      <c:pt idx="32">
                        <c:v>0.63737200002651662</c:v>
                      </c:pt>
                      <c:pt idx="33">
                        <c:v>0.65854900004342198</c:v>
                      </c:pt>
                      <c:pt idx="34">
                        <c:v>0.66760799998883158</c:v>
                      </c:pt>
                      <c:pt idx="35">
                        <c:v>0.70031900005415082</c:v>
                      </c:pt>
                      <c:pt idx="36">
                        <c:v>0.71870199998375028</c:v>
                      </c:pt>
                      <c:pt idx="37">
                        <c:v>0.73884600005112588</c:v>
                      </c:pt>
                      <c:pt idx="38">
                        <c:v>0.75902100000530481</c:v>
                      </c:pt>
                      <c:pt idx="39">
                        <c:v>0.77910100005101413</c:v>
                      </c:pt>
                      <c:pt idx="40">
                        <c:v>0.79993099998682737</c:v>
                      </c:pt>
                      <c:pt idx="41">
                        <c:v>0.81429600005503744</c:v>
                      </c:pt>
                      <c:pt idx="42">
                        <c:v>0.83908199996221811</c:v>
                      </c:pt>
                      <c:pt idx="43">
                        <c:v>0.85952599998563528</c:v>
                      </c:pt>
                      <c:pt idx="44">
                        <c:v>0.87445000000298023</c:v>
                      </c:pt>
                      <c:pt idx="45">
                        <c:v>0.89508699998259544</c:v>
                      </c:pt>
                      <c:pt idx="46">
                        <c:v>0.91429800004698336</c:v>
                      </c:pt>
                      <c:pt idx="47">
                        <c:v>0.94034800003282726</c:v>
                      </c:pt>
                      <c:pt idx="48">
                        <c:v>0.95808699994813651</c:v>
                      </c:pt>
                      <c:pt idx="49">
                        <c:v>0.97596299997530878</c:v>
                      </c:pt>
                      <c:pt idx="50">
                        <c:v>1.0003639999777079</c:v>
                      </c:pt>
                      <c:pt idx="51">
                        <c:v>1.0176780000329018</c:v>
                      </c:pt>
                      <c:pt idx="52">
                        <c:v>1.0400709999958053</c:v>
                      </c:pt>
                      <c:pt idx="53">
                        <c:v>1.059497999958694</c:v>
                      </c:pt>
                      <c:pt idx="54">
                        <c:v>1.0803300000261515</c:v>
                      </c:pt>
                      <c:pt idx="55">
                        <c:v>1.0980759999947622</c:v>
                      </c:pt>
                      <c:pt idx="56">
                        <c:v>1.1205570000456646</c:v>
                      </c:pt>
                      <c:pt idx="57">
                        <c:v>1.1408250000094995</c:v>
                      </c:pt>
                      <c:pt idx="58">
                        <c:v>1.1609559999778867</c:v>
                      </c:pt>
                      <c:pt idx="59">
                        <c:v>1.1773840000387281</c:v>
                      </c:pt>
                      <c:pt idx="60">
                        <c:v>1.200942000024952</c:v>
                      </c:pt>
                      <c:pt idx="61">
                        <c:v>1.2181420000270009</c:v>
                      </c:pt>
                      <c:pt idx="62">
                        <c:v>1.2382610000204295</c:v>
                      </c:pt>
                      <c:pt idx="63">
                        <c:v>1.2563780000200495</c:v>
                      </c:pt>
                      <c:pt idx="64">
                        <c:v>1.2730310000479221</c:v>
                      </c:pt>
                      <c:pt idx="65">
                        <c:v>1.3016999999526888</c:v>
                      </c:pt>
                      <c:pt idx="66">
                        <c:v>1.3172239999985322</c:v>
                      </c:pt>
                      <c:pt idx="67">
                        <c:v>1.3370959999738261</c:v>
                      </c:pt>
                      <c:pt idx="68">
                        <c:v>1.3570749999489635</c:v>
                      </c:pt>
                      <c:pt idx="69">
                        <c:v>1.3771339999511838</c:v>
                      </c:pt>
                      <c:pt idx="70">
                        <c:v>1.3982049999758601</c:v>
                      </c:pt>
                      <c:pt idx="71">
                        <c:v>1.4208349999971688</c:v>
                      </c:pt>
                      <c:pt idx="72">
                        <c:v>1.4375699999509379</c:v>
                      </c:pt>
                      <c:pt idx="73">
                        <c:v>1.4597910000011325</c:v>
                      </c:pt>
                      <c:pt idx="74">
                        <c:v>1.4777110000140965</c:v>
                      </c:pt>
                      <c:pt idx="75">
                        <c:v>1.49759299994912</c:v>
                      </c:pt>
                      <c:pt idx="76">
                        <c:v>1.5128290000138804</c:v>
                      </c:pt>
                      <c:pt idx="77">
                        <c:v>1.5384360000025481</c:v>
                      </c:pt>
                      <c:pt idx="78">
                        <c:v>1.5585229999851435</c:v>
                      </c:pt>
                      <c:pt idx="79">
                        <c:v>1.5794140000361949</c:v>
                      </c:pt>
                      <c:pt idx="80">
                        <c:v>1.5950850000372157</c:v>
                      </c:pt>
                      <c:pt idx="81">
                        <c:v>1.6198589999694377</c:v>
                      </c:pt>
                      <c:pt idx="82">
                        <c:v>1.6334839999908581</c:v>
                      </c:pt>
                      <c:pt idx="83">
                        <c:v>1.6539790000533685</c:v>
                      </c:pt>
                      <c:pt idx="84">
                        <c:v>1.6791039999807253</c:v>
                      </c:pt>
                      <c:pt idx="85">
                        <c:v>1.6941850000293925</c:v>
                      </c:pt>
                      <c:pt idx="86">
                        <c:v>1.7199150000233203</c:v>
                      </c:pt>
                      <c:pt idx="87">
                        <c:v>1.7348090000450611</c:v>
                      </c:pt>
                      <c:pt idx="88">
                        <c:v>1.7599459999473765</c:v>
                      </c:pt>
                      <c:pt idx="89">
                        <c:v>1.7692289999686182</c:v>
                      </c:pt>
                      <c:pt idx="90">
                        <c:v>1.8008499999996275</c:v>
                      </c:pt>
                      <c:pt idx="91">
                        <c:v>1.8199289999902248</c:v>
                      </c:pt>
                      <c:pt idx="92">
                        <c:v>1.8306630000006407</c:v>
                      </c:pt>
                      <c:pt idx="93">
                        <c:v>1.8550660000182688</c:v>
                      </c:pt>
                      <c:pt idx="94">
                        <c:v>1.8752830000594258</c:v>
                      </c:pt>
                      <c:pt idx="95">
                        <c:v>1.895213000010699</c:v>
                      </c:pt>
                      <c:pt idx="96">
                        <c:v>1.9197870000498369</c:v>
                      </c:pt>
                      <c:pt idx="97">
                        <c:v>1.9353180000325665</c:v>
                      </c:pt>
                      <c:pt idx="98">
                        <c:v>1.9613520000129938</c:v>
                      </c:pt>
                      <c:pt idx="99">
                        <c:v>1.9765840000472963</c:v>
                      </c:pt>
                      <c:pt idx="100">
                        <c:v>1.9987800000235438</c:v>
                      </c:pt>
                      <c:pt idx="101">
                        <c:v>2.0215359999565408</c:v>
                      </c:pt>
                      <c:pt idx="102">
                        <c:v>2.0409470000304282</c:v>
                      </c:pt>
                      <c:pt idx="103">
                        <c:v>2.0606449999613687</c:v>
                      </c:pt>
                      <c:pt idx="104">
                        <c:v>2.0784840000560507</c:v>
                      </c:pt>
                      <c:pt idx="105">
                        <c:v>2.0982830000575632</c:v>
                      </c:pt>
                      <c:pt idx="106">
                        <c:v>2.1169859999790788</c:v>
                      </c:pt>
                      <c:pt idx="107">
                        <c:v>2.1398549999576062</c:v>
                      </c:pt>
                      <c:pt idx="108">
                        <c:v>2.1563150000292808</c:v>
                      </c:pt>
                      <c:pt idx="109">
                        <c:v>2.1768330000340939</c:v>
                      </c:pt>
                      <c:pt idx="110">
                        <c:v>2.1938620000146329</c:v>
                      </c:pt>
                      <c:pt idx="111">
                        <c:v>2.217049999977462</c:v>
                      </c:pt>
                      <c:pt idx="112">
                        <c:v>2.2374840000411496</c:v>
                      </c:pt>
                      <c:pt idx="113">
                        <c:v>2.2536959999706596</c:v>
                      </c:pt>
                      <c:pt idx="114">
                        <c:v>2.2817140000406653</c:v>
                      </c:pt>
                      <c:pt idx="115">
                        <c:v>2.2981060000602156</c:v>
                      </c:pt>
                      <c:pt idx="116">
                        <c:v>2.3176270000403747</c:v>
                      </c:pt>
                      <c:pt idx="117">
                        <c:v>2.3403809999581426</c:v>
                      </c:pt>
                      <c:pt idx="118">
                        <c:v>2.3574260000605136</c:v>
                      </c:pt>
                      <c:pt idx="119">
                        <c:v>2.3779189999913797</c:v>
                      </c:pt>
                      <c:pt idx="120">
                        <c:v>2.3985589999938384</c:v>
                      </c:pt>
                      <c:pt idx="121">
                        <c:v>2.4186729999491945</c:v>
                      </c:pt>
                      <c:pt idx="122">
                        <c:v>2.4433170000556856</c:v>
                      </c:pt>
                      <c:pt idx="123">
                        <c:v>2.4601069999625906</c:v>
                      </c:pt>
                      <c:pt idx="124">
                        <c:v>2.4782869999762625</c:v>
                      </c:pt>
                      <c:pt idx="125">
                        <c:v>2.499824000056833</c:v>
                      </c:pt>
                      <c:pt idx="126">
                        <c:v>2.5134049999760464</c:v>
                      </c:pt>
                      <c:pt idx="127">
                        <c:v>2.5388850000454113</c:v>
                      </c:pt>
                      <c:pt idx="128">
                        <c:v>2.554041999974288</c:v>
                      </c:pt>
                      <c:pt idx="129">
                        <c:v>2.5800919999601319</c:v>
                      </c:pt>
                      <c:pt idx="130">
                        <c:v>2.6000139999669045</c:v>
                      </c:pt>
                      <c:pt idx="131">
                        <c:v>2.6149969999678433</c:v>
                      </c:pt>
                      <c:pt idx="132">
                        <c:v>2.6399939999682829</c:v>
                      </c:pt>
                      <c:pt idx="133">
                        <c:v>2.6505810000235215</c:v>
                      </c:pt>
                      <c:pt idx="134">
                        <c:v>2.6801719999639317</c:v>
                      </c:pt>
                      <c:pt idx="135">
                        <c:v>2.6892350000562146</c:v>
                      </c:pt>
                      <c:pt idx="136">
                        <c:v>2.7199760000221431</c:v>
                      </c:pt>
                      <c:pt idx="137">
                        <c:v>2.7399689999874681</c:v>
                      </c:pt>
                      <c:pt idx="138">
                        <c:v>2.7497059999732301</c:v>
                      </c:pt>
                      <c:pt idx="139">
                        <c:v>2.7756199999712408</c:v>
                      </c:pt>
                      <c:pt idx="140">
                        <c:v>2.7916589999804273</c:v>
                      </c:pt>
                      <c:pt idx="141">
                        <c:v>2.8166660000570118</c:v>
                      </c:pt>
                      <c:pt idx="142">
                        <c:v>2.8356640000129119</c:v>
                      </c:pt>
                      <c:pt idx="143">
                        <c:v>2.8554289999883622</c:v>
                      </c:pt>
                      <c:pt idx="144">
                        <c:v>2.8780519999563694</c:v>
                      </c:pt>
                      <c:pt idx="145">
                        <c:v>2.8957399999490008</c:v>
                      </c:pt>
                      <c:pt idx="146">
                        <c:v>2.9175410000607371</c:v>
                      </c:pt>
                      <c:pt idx="147">
                        <c:v>2.9359229999827221</c:v>
                      </c:pt>
                      <c:pt idx="148">
                        <c:v>2.9560419999761507</c:v>
                      </c:pt>
                      <c:pt idx="149">
                        <c:v>2.9769930000184104</c:v>
                      </c:pt>
                      <c:pt idx="150">
                        <c:v>2.9972680000355467</c:v>
                      </c:pt>
                      <c:pt idx="151">
                        <c:v>3.0124549999600276</c:v>
                      </c:pt>
                      <c:pt idx="152">
                        <c:v>3.0366609999909997</c:v>
                      </c:pt>
                      <c:pt idx="153">
                        <c:v>3.0607030000537634</c:v>
                      </c:pt>
                      <c:pt idx="154">
                        <c:v>3.081607999978587</c:v>
                      </c:pt>
                      <c:pt idx="155">
                        <c:v>3.096817999961786</c:v>
                      </c:pt>
                      <c:pt idx="156">
                        <c:v>3.1123780000489205</c:v>
                      </c:pt>
                      <c:pt idx="157">
                        <c:v>3.1377489999867976</c:v>
                      </c:pt>
                      <c:pt idx="158">
                        <c:v>3.1620119999861345</c:v>
                      </c:pt>
                      <c:pt idx="159">
                        <c:v>3.1787160000531003</c:v>
                      </c:pt>
                      <c:pt idx="160">
                        <c:v>3.1976929999655113</c:v>
                      </c:pt>
                      <c:pt idx="161">
                        <c:v>3.217534999945201</c:v>
                      </c:pt>
                      <c:pt idx="162">
                        <c:v>3.2402080000611022</c:v>
                      </c:pt>
                      <c:pt idx="163">
                        <c:v>3.2590730000520125</c:v>
                      </c:pt>
                      <c:pt idx="164">
                        <c:v>3.2737450000131503</c:v>
                      </c:pt>
                      <c:pt idx="165">
                        <c:v>3.298462999984622</c:v>
                      </c:pt>
                      <c:pt idx="166">
                        <c:v>3.3203539999667555</c:v>
                      </c:pt>
                      <c:pt idx="167">
                        <c:v>3.3330629999982193</c:v>
                      </c:pt>
                      <c:pt idx="168">
                        <c:v>3.3590489999623969</c:v>
                      </c:pt>
                      <c:pt idx="169">
                        <c:v>3.3684509999584407</c:v>
                      </c:pt>
                      <c:pt idx="170">
                        <c:v>3.3989389999769628</c:v>
                      </c:pt>
                      <c:pt idx="171">
                        <c:v>3.4189079999923706</c:v>
                      </c:pt>
                      <c:pt idx="172">
                        <c:v>3.4370099999941885</c:v>
                      </c:pt>
                      <c:pt idx="173">
                        <c:v>3.4592669999692589</c:v>
                      </c:pt>
                      <c:pt idx="174">
                        <c:v>3.4738849999848753</c:v>
                      </c:pt>
                      <c:pt idx="175">
                        <c:v>3.4990659999893978</c:v>
                      </c:pt>
                      <c:pt idx="176">
                        <c:v>3.5199540000176057</c:v>
                      </c:pt>
                      <c:pt idx="177">
                        <c:v>3.5358130000531673</c:v>
                      </c:pt>
                      <c:pt idx="178">
                        <c:v>3.560689999954775</c:v>
                      </c:pt>
                      <c:pt idx="179">
                        <c:v>3.579937000060454</c:v>
                      </c:pt>
                      <c:pt idx="180">
                        <c:v>3.5947300000116229</c:v>
                      </c:pt>
                      <c:pt idx="181">
                        <c:v>3.6156620000256225</c:v>
                      </c:pt>
                      <c:pt idx="182">
                        <c:v>3.6407449999824166</c:v>
                      </c:pt>
                      <c:pt idx="183">
                        <c:v>3.6617049999767914</c:v>
                      </c:pt>
                      <c:pt idx="184">
                        <c:v>3.6759389999788254</c:v>
                      </c:pt>
                      <c:pt idx="185">
                        <c:v>3.7003740000072867</c:v>
                      </c:pt>
                      <c:pt idx="186">
                        <c:v>3.7108030000235885</c:v>
                      </c:pt>
                      <c:pt idx="187">
                        <c:v>3.7396650000009686</c:v>
                      </c:pt>
                      <c:pt idx="188">
                        <c:v>3.7608539999928325</c:v>
                      </c:pt>
                      <c:pt idx="189">
                        <c:v>3.7809330000309274</c:v>
                      </c:pt>
                      <c:pt idx="190">
                        <c:v>3.7928100000135601</c:v>
                      </c:pt>
                      <c:pt idx="191">
                        <c:v>3.816380999982357</c:v>
                      </c:pt>
                      <c:pt idx="192">
                        <c:v>3.8316750000230968</c:v>
                      </c:pt>
                      <c:pt idx="193">
                        <c:v>3.8584699999773875</c:v>
                      </c:pt>
                      <c:pt idx="194">
                        <c:v>3.8765310000162572</c:v>
                      </c:pt>
                      <c:pt idx="195">
                        <c:v>3.9011620000237599</c:v>
                      </c:pt>
                      <c:pt idx="196">
                        <c:v>3.9168259999714792</c:v>
                      </c:pt>
                      <c:pt idx="197">
                        <c:v>3.9338310000021011</c:v>
                      </c:pt>
                      <c:pt idx="198">
                        <c:v>3.9567779999924824</c:v>
                      </c:pt>
                      <c:pt idx="199">
                        <c:v>3.9779159999452531</c:v>
                      </c:pt>
                      <c:pt idx="200">
                        <c:v>3.9979149999562651</c:v>
                      </c:pt>
                      <c:pt idx="201">
                        <c:v>4.0167750000255182</c:v>
                      </c:pt>
                      <c:pt idx="202">
                        <c:v>4.0324310000287369</c:v>
                      </c:pt>
                      <c:pt idx="203">
                        <c:v>4.0609699999913573</c:v>
                      </c:pt>
                      <c:pt idx="204">
                        <c:v>4.0788310000207275</c:v>
                      </c:pt>
                      <c:pt idx="205">
                        <c:v>4.0982830000575632</c:v>
                      </c:pt>
                      <c:pt idx="206">
                        <c:v>4.117435000021942</c:v>
                      </c:pt>
                      <c:pt idx="207">
                        <c:v>4.1376389999641106</c:v>
                      </c:pt>
                      <c:pt idx="208">
                        <c:v>4.1609389999648556</c:v>
                      </c:pt>
                      <c:pt idx="209">
                        <c:v>4.1806189999915659</c:v>
                      </c:pt>
                      <c:pt idx="210">
                        <c:v>4.1918849999783561</c:v>
                      </c:pt>
                      <c:pt idx="211">
                        <c:v>4.2195150000043213</c:v>
                      </c:pt>
                      <c:pt idx="212">
                        <c:v>4.2387109999544919</c:v>
                      </c:pt>
                      <c:pt idx="213">
                        <c:v>4.2538530000019819</c:v>
                      </c:pt>
                      <c:pt idx="214">
                        <c:v>4.2799090000335127</c:v>
                      </c:pt>
                      <c:pt idx="215">
                        <c:v>4.3002130000386387</c:v>
                      </c:pt>
                      <c:pt idx="216">
                        <c:v>4.3188670000527054</c:v>
                      </c:pt>
                      <c:pt idx="217">
                        <c:v>4.3393990000477061</c:v>
                      </c:pt>
                      <c:pt idx="218">
                        <c:v>4.3597229999722913</c:v>
                      </c:pt>
                      <c:pt idx="219">
                        <c:v>4.3796350000193343</c:v>
                      </c:pt>
                      <c:pt idx="220">
                        <c:v>4.4017689999891445</c:v>
                      </c:pt>
                      <c:pt idx="221">
                        <c:v>4.4201459999894723</c:v>
                      </c:pt>
                      <c:pt idx="222">
                        <c:v>4.4409740000264719</c:v>
                      </c:pt>
                      <c:pt idx="223">
                        <c:v>4.4558569999644533</c:v>
                      </c:pt>
                      <c:pt idx="224">
                        <c:v>4.4798370000207797</c:v>
                      </c:pt>
                      <c:pt idx="225">
                        <c:v>4.4971849999856204</c:v>
                      </c:pt>
                      <c:pt idx="226">
                        <c:v>4.5149039999814704</c:v>
                      </c:pt>
                      <c:pt idx="227">
                        <c:v>4.5362479999894276</c:v>
                      </c:pt>
                      <c:pt idx="228">
                        <c:v>4.5607280000112951</c:v>
                      </c:pt>
                      <c:pt idx="229">
                        <c:v>4.5755409999983385</c:v>
                      </c:pt>
                      <c:pt idx="230">
                        <c:v>4.6004220000468194</c:v>
                      </c:pt>
                      <c:pt idx="231">
                        <c:v>4.6171270000049844</c:v>
                      </c:pt>
                      <c:pt idx="232">
                        <c:v>4.6363140000030398</c:v>
                      </c:pt>
                      <c:pt idx="233">
                        <c:v>4.6604839999927208</c:v>
                      </c:pt>
                      <c:pt idx="234">
                        <c:v>4.6805640000384301</c:v>
                      </c:pt>
                      <c:pt idx="235">
                        <c:v>4.6960709999548271</c:v>
                      </c:pt>
                      <c:pt idx="236">
                        <c:v>4.7201290000230074</c:v>
                      </c:pt>
                      <c:pt idx="237">
                        <c:v>4.7367689999518916</c:v>
                      </c:pt>
                      <c:pt idx="238">
                        <c:v>4.7583550000563264</c:v>
                      </c:pt>
                      <c:pt idx="239">
                        <c:v>4.7792350000236183</c:v>
                      </c:pt>
                      <c:pt idx="240">
                        <c:v>4.7965029999613762</c:v>
                      </c:pt>
                      <c:pt idx="241">
                        <c:v>4.8187799999723211</c:v>
                      </c:pt>
                      <c:pt idx="242">
                        <c:v>4.8381079999962822</c:v>
                      </c:pt>
                      <c:pt idx="243">
                        <c:v>4.860850999946706</c:v>
                      </c:pt>
                      <c:pt idx="244">
                        <c:v>4.8770700000459328</c:v>
                      </c:pt>
                      <c:pt idx="245">
                        <c:v>4.8998679999494925</c:v>
                      </c:pt>
                      <c:pt idx="246">
                        <c:v>4.9182550000259653</c:v>
                      </c:pt>
                      <c:pt idx="247">
                        <c:v>4.9375709999585524</c:v>
                      </c:pt>
                      <c:pt idx="248">
                        <c:v>4.9575810000533238</c:v>
                      </c:pt>
                      <c:pt idx="249">
                        <c:v>4.9739599999738857</c:v>
                      </c:pt>
                      <c:pt idx="250">
                        <c:v>4.9985830000368878</c:v>
                      </c:pt>
                      <c:pt idx="251">
                        <c:v>5.020498999976553</c:v>
                      </c:pt>
                      <c:pt idx="252">
                        <c:v>5.0387859999900684</c:v>
                      </c:pt>
                      <c:pt idx="253">
                        <c:v>5.0586830000393093</c:v>
                      </c:pt>
                      <c:pt idx="254">
                        <c:v>5.0803170000435784</c:v>
                      </c:pt>
                      <c:pt idx="255">
                        <c:v>5.1003529999870807</c:v>
                      </c:pt>
                      <c:pt idx="256">
                        <c:v>5.1097049999516457</c:v>
                      </c:pt>
                      <c:pt idx="257">
                        <c:v>5.1333990000421181</c:v>
                      </c:pt>
                      <c:pt idx="258">
                        <c:v>5.1597980000078678</c:v>
                      </c:pt>
                      <c:pt idx="259">
                        <c:v>5.1796839999733493</c:v>
                      </c:pt>
                      <c:pt idx="260">
                        <c:v>5.1941120000556111</c:v>
                      </c:pt>
                      <c:pt idx="261">
                        <c:v>5.2189899999648333</c:v>
                      </c:pt>
                      <c:pt idx="262">
                        <c:v>5.239471000037156</c:v>
                      </c:pt>
                      <c:pt idx="263">
                        <c:v>5.2566489999881014</c:v>
                      </c:pt>
                      <c:pt idx="264">
                        <c:v>5.2799009999725968</c:v>
                      </c:pt>
                      <c:pt idx="265">
                        <c:v>5.2993809999898076</c:v>
                      </c:pt>
                      <c:pt idx="266">
                        <c:v>5.3168880000011995</c:v>
                      </c:pt>
                      <c:pt idx="267">
                        <c:v>5.3407260000240058</c:v>
                      </c:pt>
                      <c:pt idx="268">
                        <c:v>5.3601849999977276</c:v>
                      </c:pt>
                      <c:pt idx="269">
                        <c:v>5.3801209999946877</c:v>
                      </c:pt>
                      <c:pt idx="270">
                        <c:v>5.3987389999674633</c:v>
                      </c:pt>
                      <c:pt idx="271">
                        <c:v>5.4152930000564083</c:v>
                      </c:pt>
                      <c:pt idx="272">
                        <c:v>5.4407460000365973</c:v>
                      </c:pt>
                      <c:pt idx="273">
                        <c:v>5.4509710000129417</c:v>
                      </c:pt>
                      <c:pt idx="274">
                        <c:v>5.4810650000581518</c:v>
                      </c:pt>
                      <c:pt idx="275">
                        <c:v>5.4984560000011697</c:v>
                      </c:pt>
                      <c:pt idx="276">
                        <c:v>5.5163669999456033</c:v>
                      </c:pt>
                      <c:pt idx="277">
                        <c:v>5.5392909999936819</c:v>
                      </c:pt>
                      <c:pt idx="278">
                        <c:v>5.5568440000060946</c:v>
                      </c:pt>
                      <c:pt idx="279">
                        <c:v>5.573441999964416</c:v>
                      </c:pt>
                      <c:pt idx="280">
                        <c:v>5.600021000020206</c:v>
                      </c:pt>
                      <c:pt idx="281">
                        <c:v>5.6167040000436828</c:v>
                      </c:pt>
                      <c:pt idx="282">
                        <c:v>5.6382679999805987</c:v>
                      </c:pt>
                      <c:pt idx="283">
                        <c:v>5.6593009999487549</c:v>
                      </c:pt>
                      <c:pt idx="284">
                        <c:v>5.6794579999987036</c:v>
                      </c:pt>
                      <c:pt idx="285">
                        <c:v>5.6976209999993443</c:v>
                      </c:pt>
                      <c:pt idx="286">
                        <c:v>5.7127790000522509</c:v>
                      </c:pt>
                      <c:pt idx="287">
                        <c:v>5.7399809999624267</c:v>
                      </c:pt>
                      <c:pt idx="288">
                        <c:v>5.7601349999895319</c:v>
                      </c:pt>
                      <c:pt idx="289">
                        <c:v>5.7777220000280067</c:v>
                      </c:pt>
                      <c:pt idx="290">
                        <c:v>5.7992360000498593</c:v>
                      </c:pt>
                      <c:pt idx="291">
                        <c:v>5.8124590000370517</c:v>
                      </c:pt>
                      <c:pt idx="292">
                        <c:v>5.8373889999929816</c:v>
                      </c:pt>
                      <c:pt idx="293">
                        <c:v>5.8574700000463054</c:v>
                      </c:pt>
                      <c:pt idx="294">
                        <c:v>5.8795029999455437</c:v>
                      </c:pt>
                      <c:pt idx="295">
                        <c:v>5.8999240000266582</c:v>
                      </c:pt>
                      <c:pt idx="296">
                        <c:v>5.9179820000426844</c:v>
                      </c:pt>
                      <c:pt idx="297">
                        <c:v>5.9385479999473318</c:v>
                      </c:pt>
                      <c:pt idx="298">
                        <c:v>5.9598919999552891</c:v>
                      </c:pt>
                      <c:pt idx="299">
                        <c:v>5.9781189999775961</c:v>
                      </c:pt>
                      <c:pt idx="300">
                        <c:v>5.9979550000280142</c:v>
                      </c:pt>
                      <c:pt idx="301">
                        <c:v>6.0156369999749586</c:v>
                      </c:pt>
                      <c:pt idx="302">
                        <c:v>6.0387750000227243</c:v>
                      </c:pt>
                      <c:pt idx="303">
                        <c:v>6.0593309999676421</c:v>
                      </c:pt>
                      <c:pt idx="304">
                        <c:v>6.0795530000468716</c:v>
                      </c:pt>
                      <c:pt idx="305">
                        <c:v>6.1007570000365376</c:v>
                      </c:pt>
                      <c:pt idx="306">
                        <c:v>6.1151890000328422</c:v>
                      </c:pt>
                      <c:pt idx="307">
                        <c:v>6.1361190000316128</c:v>
                      </c:pt>
                      <c:pt idx="308">
                        <c:v>6.1547060000011697</c:v>
                      </c:pt>
                      <c:pt idx="309">
                        <c:v>6.1809420000063255</c:v>
                      </c:pt>
                      <c:pt idx="310">
                        <c:v>6.200453000026755</c:v>
                      </c:pt>
                      <c:pt idx="311">
                        <c:v>6.2197689999593422</c:v>
                      </c:pt>
                      <c:pt idx="312">
                        <c:v>6.2349519999697804</c:v>
                      </c:pt>
                      <c:pt idx="313">
                        <c:v>6.2507710000500083</c:v>
                      </c:pt>
                      <c:pt idx="314">
                        <c:v>6.2799880000529811</c:v>
                      </c:pt>
                      <c:pt idx="315">
                        <c:v>6.2969730000477284</c:v>
                      </c:pt>
                      <c:pt idx="316">
                        <c:v>6.3155729999998584</c:v>
                      </c:pt>
                      <c:pt idx="317">
                        <c:v>6.3354599999729544</c:v>
                      </c:pt>
                      <c:pt idx="318">
                        <c:v>6.3610340000595897</c:v>
                      </c:pt>
                      <c:pt idx="319">
                        <c:v>6.3804719999898225</c:v>
                      </c:pt>
                      <c:pt idx="320">
                        <c:v>6.4010420000413433</c:v>
                      </c:pt>
                      <c:pt idx="321">
                        <c:v>6.42107899999246</c:v>
                      </c:pt>
                      <c:pt idx="322">
                        <c:v>6.4373700000578538</c:v>
                      </c:pt>
                      <c:pt idx="323">
                        <c:v>6.4567970000207424</c:v>
                      </c:pt>
                      <c:pt idx="324">
                        <c:v>6.4771559999790043</c:v>
                      </c:pt>
                      <c:pt idx="325">
                        <c:v>6.4933050000108778</c:v>
                      </c:pt>
                      <c:pt idx="326">
                        <c:v>6.5176910000154749</c:v>
                      </c:pt>
                      <c:pt idx="327">
                        <c:v>6.5365839999867603</c:v>
                      </c:pt>
                      <c:pt idx="328">
                        <c:v>6.5573830000357702</c:v>
                      </c:pt>
                      <c:pt idx="329">
                        <c:v>6.5778799999970943</c:v>
                      </c:pt>
                      <c:pt idx="330">
                        <c:v>6.5993220000527799</c:v>
                      </c:pt>
                      <c:pt idx="331">
                        <c:v>6.6187879999633878</c:v>
                      </c:pt>
                      <c:pt idx="332">
                        <c:v>6.6401580000529066</c:v>
                      </c:pt>
                      <c:pt idx="333">
                        <c:v>6.6578679999802262</c:v>
                      </c:pt>
                      <c:pt idx="334">
                        <c:v>6.679046000004746</c:v>
                      </c:pt>
                      <c:pt idx="335">
                        <c:v>6.6974209999898449</c:v>
                      </c:pt>
                      <c:pt idx="336">
                        <c:v>6.7192130000330508</c:v>
                      </c:pt>
                      <c:pt idx="337">
                        <c:v>6.7390809999778867</c:v>
                      </c:pt>
                      <c:pt idx="338">
                        <c:v>6.7588580000447109</c:v>
                      </c:pt>
                      <c:pt idx="339">
                        <c:v>6.7783060000510886</c:v>
                      </c:pt>
                      <c:pt idx="340">
                        <c:v>6.8008909999625757</c:v>
                      </c:pt>
                      <c:pt idx="341">
                        <c:v>6.8132469999836758</c:v>
                      </c:pt>
                      <c:pt idx="342">
                        <c:v>6.8337850000243634</c:v>
                      </c:pt>
                      <c:pt idx="343">
                        <c:v>6.8565670000389218</c:v>
                      </c:pt>
                      <c:pt idx="344">
                        <c:v>6.8832979999715462</c:v>
                      </c:pt>
                      <c:pt idx="345">
                        <c:v>6.8969959999667481</c:v>
                      </c:pt>
                      <c:pt idx="346">
                        <c:v>6.9180369999958202</c:v>
                      </c:pt>
                      <c:pt idx="347">
                        <c:v>6.9392089999746531</c:v>
                      </c:pt>
                      <c:pt idx="348">
                        <c:v>6.9594470000592992</c:v>
                      </c:pt>
                      <c:pt idx="349">
                        <c:v>6.9790430000284687</c:v>
                      </c:pt>
                      <c:pt idx="350">
                        <c:v>6.9976709999609739</c:v>
                      </c:pt>
                      <c:pt idx="351">
                        <c:v>7.0195610000519082</c:v>
                      </c:pt>
                      <c:pt idx="352">
                        <c:v>7.0393919999478385</c:v>
                      </c:pt>
                      <c:pt idx="353">
                        <c:v>7.0502090000081807</c:v>
                      </c:pt>
                      <c:pt idx="354">
                        <c:v>7.0795399999478832</c:v>
                      </c:pt>
                      <c:pt idx="355">
                        <c:v>7.0999120000051335</c:v>
                      </c:pt>
                      <c:pt idx="356">
                        <c:v>7.1177560000214726</c:v>
                      </c:pt>
                      <c:pt idx="357">
                        <c:v>7.1405690000392497</c:v>
                      </c:pt>
                      <c:pt idx="358">
                        <c:v>7.1560270000481978</c:v>
                      </c:pt>
                      <c:pt idx="359">
                        <c:v>7.1759280000114813</c:v>
                      </c:pt>
                      <c:pt idx="360">
                        <c:v>7.1992160000372678</c:v>
                      </c:pt>
                      <c:pt idx="361">
                        <c:v>7.2153410000028089</c:v>
                      </c:pt>
                      <c:pt idx="362">
                        <c:v>7.2405819999985397</c:v>
                      </c:pt>
                      <c:pt idx="363">
                        <c:v>7.2567500000586733</c:v>
                      </c:pt>
                      <c:pt idx="364">
                        <c:v>7.2824239999754354</c:v>
                      </c:pt>
                      <c:pt idx="365">
                        <c:v>7.2965150000527501</c:v>
                      </c:pt>
                      <c:pt idx="366">
                        <c:v>7.3208909999812022</c:v>
                      </c:pt>
                      <c:pt idx="367">
                        <c:v>7.3357710000127554</c:v>
                      </c:pt>
                      <c:pt idx="368">
                        <c:v>7.3521279999986291</c:v>
                      </c:pt>
                      <c:pt idx="369">
                        <c:v>7.3783330000005662</c:v>
                      </c:pt>
                      <c:pt idx="370">
                        <c:v>7.396870999946259</c:v>
                      </c:pt>
                      <c:pt idx="371">
                        <c:v>7.4204690000042319</c:v>
                      </c:pt>
                      <c:pt idx="372">
                        <c:v>7.4365759999491274</c:v>
                      </c:pt>
                      <c:pt idx="373">
                        <c:v>7.4569469999987632</c:v>
                      </c:pt>
                      <c:pt idx="374">
                        <c:v>7.480995999998413</c:v>
                      </c:pt>
                      <c:pt idx="375">
                        <c:v>7.4981279999483377</c:v>
                      </c:pt>
                      <c:pt idx="376">
                        <c:v>7.5166810000082478</c:v>
                      </c:pt>
                      <c:pt idx="377">
                        <c:v>7.5380819999845698</c:v>
                      </c:pt>
                      <c:pt idx="378">
                        <c:v>7.5604440000606701</c:v>
                      </c:pt>
                      <c:pt idx="379">
                        <c:v>7.577424000017345</c:v>
                      </c:pt>
                      <c:pt idx="380">
                        <c:v>7.5974029999924824</c:v>
                      </c:pt>
                      <c:pt idx="381">
                        <c:v>7.618030000012368</c:v>
                      </c:pt>
                      <c:pt idx="382">
                        <c:v>7.6398220000555739</c:v>
                      </c:pt>
                      <c:pt idx="383">
                        <c:v>7.6593720000237226</c:v>
                      </c:pt>
                      <c:pt idx="384">
                        <c:v>7.6802479999605566</c:v>
                      </c:pt>
                      <c:pt idx="385">
                        <c:v>7.6985270000295714</c:v>
                      </c:pt>
                      <c:pt idx="386">
                        <c:v>7.7202119999565184</c:v>
                      </c:pt>
                      <c:pt idx="387">
                        <c:v>7.736648999969475</c:v>
                      </c:pt>
                      <c:pt idx="388">
                        <c:v>7.753599000046961</c:v>
                      </c:pt>
                      <c:pt idx="389">
                        <c:v>7.7812139999587089</c:v>
                      </c:pt>
                      <c:pt idx="390">
                        <c:v>7.7996030000504106</c:v>
                      </c:pt>
                      <c:pt idx="391">
                        <c:v>7.8198789999587461</c:v>
                      </c:pt>
                      <c:pt idx="392">
                        <c:v>7.8341840000357479</c:v>
                      </c:pt>
                      <c:pt idx="393">
                        <c:v>7.8592339999740943</c:v>
                      </c:pt>
                      <c:pt idx="394">
                        <c:v>7.8805690000299364</c:v>
                      </c:pt>
                      <c:pt idx="395">
                        <c:v>7.9004839999834076</c:v>
                      </c:pt>
                      <c:pt idx="396">
                        <c:v>7.919376999954693</c:v>
                      </c:pt>
                      <c:pt idx="397">
                        <c:v>7.9397520000347868</c:v>
                      </c:pt>
                      <c:pt idx="398">
                        <c:v>7.9580640000058338</c:v>
                      </c:pt>
                      <c:pt idx="399">
                        <c:v>7.9751369999721646</c:v>
                      </c:pt>
                      <c:pt idx="400">
                        <c:v>7.9994599999627098</c:v>
                      </c:pt>
                      <c:pt idx="401">
                        <c:v>8.0199090000241995</c:v>
                      </c:pt>
                      <c:pt idx="402">
                        <c:v>8.0406070000026375</c:v>
                      </c:pt>
                      <c:pt idx="403">
                        <c:v>8.0615299999481067</c:v>
                      </c:pt>
                      <c:pt idx="404">
                        <c:v>8.0777839999645948</c:v>
                      </c:pt>
                      <c:pt idx="405">
                        <c:v>8.098225999972783</c:v>
                      </c:pt>
                      <c:pt idx="406">
                        <c:v>8.1155159999616444</c:v>
                      </c:pt>
                      <c:pt idx="407">
                        <c:v>8.1409680000506341</c:v>
                      </c:pt>
                      <c:pt idx="408">
                        <c:v>8.1584980000043288</c:v>
                      </c:pt>
                      <c:pt idx="409">
                        <c:v>8.1808179999934509</c:v>
                      </c:pt>
                      <c:pt idx="410">
                        <c:v>8.1966209999518469</c:v>
                      </c:pt>
                      <c:pt idx="411">
                        <c:v>8.2160989999538288</c:v>
                      </c:pt>
                      <c:pt idx="412">
                        <c:v>8.238855000003241</c:v>
                      </c:pt>
                      <c:pt idx="413">
                        <c:v>8.2574859999585897</c:v>
                      </c:pt>
                      <c:pt idx="414">
                        <c:v>8.2775039999978617</c:v>
                      </c:pt>
                      <c:pt idx="415">
                        <c:v>8.2980400000233203</c:v>
                      </c:pt>
                      <c:pt idx="416">
                        <c:v>8.3172110000159591</c:v>
                      </c:pt>
                      <c:pt idx="417">
                        <c:v>8.340059999958612</c:v>
                      </c:pt>
                      <c:pt idx="418">
                        <c:v>8.3574500000104308</c:v>
                      </c:pt>
                      <c:pt idx="419">
                        <c:v>8.37621300003957</c:v>
                      </c:pt>
                      <c:pt idx="420">
                        <c:v>8.3990550000453368</c:v>
                      </c:pt>
                      <c:pt idx="421">
                        <c:v>8.4175340000074357</c:v>
                      </c:pt>
                      <c:pt idx="422">
                        <c:v>8.4379839999601245</c:v>
                      </c:pt>
                      <c:pt idx="423">
                        <c:v>8.4603679999709129</c:v>
                      </c:pt>
                      <c:pt idx="424">
                        <c:v>8.479719000053592</c:v>
                      </c:pt>
                      <c:pt idx="425">
                        <c:v>8.5004819999448955</c:v>
                      </c:pt>
                      <c:pt idx="426">
                        <c:v>8.5196310000028461</c:v>
                      </c:pt>
                      <c:pt idx="427">
                        <c:v>8.533943000016734</c:v>
                      </c:pt>
                      <c:pt idx="428">
                        <c:v>8.5603780000237748</c:v>
                      </c:pt>
                      <c:pt idx="429">
                        <c:v>8.578235000022687</c:v>
                      </c:pt>
                      <c:pt idx="430">
                        <c:v>8.5990890000248328</c:v>
                      </c:pt>
                      <c:pt idx="431">
                        <c:v>8.6184839999768883</c:v>
                      </c:pt>
                      <c:pt idx="432">
                        <c:v>8.63903299998492</c:v>
                      </c:pt>
                      <c:pt idx="433">
                        <c:v>8.6596999999601394</c:v>
                      </c:pt>
                      <c:pt idx="434">
                        <c:v>8.680547000025399</c:v>
                      </c:pt>
                      <c:pt idx="435">
                        <c:v>8.6991060000145808</c:v>
                      </c:pt>
                      <c:pt idx="436">
                        <c:v>8.7199509999481961</c:v>
                      </c:pt>
                      <c:pt idx="437">
                        <c:v>8.7393050000537187</c:v>
                      </c:pt>
                      <c:pt idx="438">
                        <c:v>8.7594459999818355</c:v>
                      </c:pt>
                      <c:pt idx="439">
                        <c:v>8.7795390000101179</c:v>
                      </c:pt>
                      <c:pt idx="440">
                        <c:v>8.8006270000478253</c:v>
                      </c:pt>
                      <c:pt idx="441">
                        <c:v>8.8213789999717847</c:v>
                      </c:pt>
                      <c:pt idx="442">
                        <c:v>8.8396039999788627</c:v>
                      </c:pt>
                      <c:pt idx="443">
                        <c:v>8.8607130000600591</c:v>
                      </c:pt>
                      <c:pt idx="444">
                        <c:v>8.87579600000754</c:v>
                      </c:pt>
                      <c:pt idx="445">
                        <c:v>8.8961089999647811</c:v>
                      </c:pt>
                      <c:pt idx="446">
                        <c:v>8.9201990000437945</c:v>
                      </c:pt>
                      <c:pt idx="447">
                        <c:v>8.9365750000579283</c:v>
                      </c:pt>
                      <c:pt idx="448">
                        <c:v>8.9632879999699071</c:v>
                      </c:pt>
                      <c:pt idx="449">
                        <c:v>8.980582999996841</c:v>
                      </c:pt>
                      <c:pt idx="450">
                        <c:v>9.0007060000207275</c:v>
                      </c:pt>
                      <c:pt idx="451">
                        <c:v>9.0176869999850169</c:v>
                      </c:pt>
                      <c:pt idx="452">
                        <c:v>9.0407750000013039</c:v>
                      </c:pt>
                      <c:pt idx="453">
                        <c:v>9.0583900000201538</c:v>
                      </c:pt>
                      <c:pt idx="454">
                        <c:v>9.0776060000061989</c:v>
                      </c:pt>
                      <c:pt idx="455">
                        <c:v>9.0970710000256076</c:v>
                      </c:pt>
                      <c:pt idx="456">
                        <c:v>9.1199849999975413</c:v>
                      </c:pt>
                      <c:pt idx="457">
                        <c:v>9.1255959999980405</c:v>
                      </c:pt>
                      <c:pt idx="458">
                        <c:v>9.159233000013046</c:v>
                      </c:pt>
                      <c:pt idx="459">
                        <c:v>9.1816790000302717</c:v>
                      </c:pt>
                      <c:pt idx="460">
                        <c:v>9.1966470000334084</c:v>
                      </c:pt>
                      <c:pt idx="461">
                        <c:v>9.2181949999649078</c:v>
                      </c:pt>
                      <c:pt idx="462">
                        <c:v>9.2368290000595152</c:v>
                      </c:pt>
                      <c:pt idx="463">
                        <c:v>9.2570800000103191</c:v>
                      </c:pt>
                      <c:pt idx="464">
                        <c:v>9.2808590000495315</c:v>
                      </c:pt>
                      <c:pt idx="465">
                        <c:v>9.2985030000563711</c:v>
                      </c:pt>
                      <c:pt idx="466">
                        <c:v>9.3194000000366941</c:v>
                      </c:pt>
                      <c:pt idx="467">
                        <c:v>9.3404840000439435</c:v>
                      </c:pt>
                      <c:pt idx="468">
                        <c:v>9.3573140000225976</c:v>
                      </c:pt>
                      <c:pt idx="469">
                        <c:v>9.3796180000063032</c:v>
                      </c:pt>
                      <c:pt idx="470">
                        <c:v>9.3993270000210032</c:v>
                      </c:pt>
                      <c:pt idx="471">
                        <c:v>9.4204100000206381</c:v>
                      </c:pt>
                      <c:pt idx="472">
                        <c:v>9.4395129999611527</c:v>
                      </c:pt>
                      <c:pt idx="473">
                        <c:v>9.4620819999836385</c:v>
                      </c:pt>
                      <c:pt idx="474">
                        <c:v>9.4798090000404045</c:v>
                      </c:pt>
                      <c:pt idx="475">
                        <c:v>9.500603000051342</c:v>
                      </c:pt>
                      <c:pt idx="476">
                        <c:v>9.5165890000062063</c:v>
                      </c:pt>
                      <c:pt idx="477">
                        <c:v>9.5385089999763295</c:v>
                      </c:pt>
                      <c:pt idx="478">
                        <c:v>9.5598920000484213</c:v>
                      </c:pt>
                      <c:pt idx="479">
                        <c:v>9.5771510000340641</c:v>
                      </c:pt>
                      <c:pt idx="480">
                        <c:v>9.5990870000096038</c:v>
                      </c:pt>
                      <c:pt idx="481">
                        <c:v>9.619107999955304</c:v>
                      </c:pt>
                      <c:pt idx="482">
                        <c:v>9.6445979999843985</c:v>
                      </c:pt>
                      <c:pt idx="483">
                        <c:v>9.6600570000009611</c:v>
                      </c:pt>
                      <c:pt idx="484">
                        <c:v>9.6796590000158176</c:v>
                      </c:pt>
                      <c:pt idx="485">
                        <c:v>9.700520999962464</c:v>
                      </c:pt>
                      <c:pt idx="486">
                        <c:v>9.7155359999742359</c:v>
                      </c:pt>
                      <c:pt idx="487">
                        <c:v>9.7402770000044256</c:v>
                      </c:pt>
                      <c:pt idx="488">
                        <c:v>9.7500330000184476</c:v>
                      </c:pt>
                      <c:pt idx="489">
                        <c:v>9.7760130000533536</c:v>
                      </c:pt>
                      <c:pt idx="490">
                        <c:v>9.7952270000241697</c:v>
                      </c:pt>
                      <c:pt idx="491">
                        <c:v>9.8152919999556616</c:v>
                      </c:pt>
                      <c:pt idx="492">
                        <c:v>9.8409669999964535</c:v>
                      </c:pt>
                      <c:pt idx="493">
                        <c:v>9.8566629999550059</c:v>
                      </c:pt>
                      <c:pt idx="494">
                        <c:v>9.8814009999623522</c:v>
                      </c:pt>
                      <c:pt idx="495">
                        <c:v>9.8957540000556037</c:v>
                      </c:pt>
                      <c:pt idx="496">
                        <c:v>9.9200910000363365</c:v>
                      </c:pt>
                      <c:pt idx="497">
                        <c:v>9.9365870000328869</c:v>
                      </c:pt>
                      <c:pt idx="498">
                        <c:v>9.9577740000095218</c:v>
                      </c:pt>
                      <c:pt idx="499">
                        <c:v>9.977292999974452</c:v>
                      </c:pt>
                      <c:pt idx="500">
                        <c:v>9.9994579999474809</c:v>
                      </c:pt>
                      <c:pt idx="501">
                        <c:v>10.01670399995055</c:v>
                      </c:pt>
                      <c:pt idx="502">
                        <c:v>10.039923000033014</c:v>
                      </c:pt>
                      <c:pt idx="503">
                        <c:v>10.060375000000931</c:v>
                      </c:pt>
                      <c:pt idx="504">
                        <c:v>10.077722999965772</c:v>
                      </c:pt>
                      <c:pt idx="505">
                        <c:v>10.097316000028513</c:v>
                      </c:pt>
                      <c:pt idx="506">
                        <c:v>10.119221000000834</c:v>
                      </c:pt>
                      <c:pt idx="507">
                        <c:v>10.137963999994099</c:v>
                      </c:pt>
                      <c:pt idx="508">
                        <c:v>10.157314999960363</c:v>
                      </c:pt>
                      <c:pt idx="509">
                        <c:v>10.174873000010848</c:v>
                      </c:pt>
                      <c:pt idx="510">
                        <c:v>10.199563000001945</c:v>
                      </c:pt>
                      <c:pt idx="511">
                        <c:v>10.219870000029914</c:v>
                      </c:pt>
                      <c:pt idx="512">
                        <c:v>10.239966999972239</c:v>
                      </c:pt>
                      <c:pt idx="513">
                        <c:v>10.259353999979794</c:v>
                      </c:pt>
                      <c:pt idx="514">
                        <c:v>10.278371999971569</c:v>
                      </c:pt>
                      <c:pt idx="515">
                        <c:v>10.298110999981873</c:v>
                      </c:pt>
                      <c:pt idx="516">
                        <c:v>10.313628999982029</c:v>
                      </c:pt>
                      <c:pt idx="517">
                        <c:v>10.339198000030592</c:v>
                      </c:pt>
                      <c:pt idx="518">
                        <c:v>10.358756999950856</c:v>
                      </c:pt>
                      <c:pt idx="519">
                        <c:v>10.378777000005357</c:v>
                      </c:pt>
                      <c:pt idx="520">
                        <c:v>10.390427000005729</c:v>
                      </c:pt>
                      <c:pt idx="521">
                        <c:v>10.420910999993794</c:v>
                      </c:pt>
                      <c:pt idx="522">
                        <c:v>10.439847000059672</c:v>
                      </c:pt>
                      <c:pt idx="523">
                        <c:v>10.459666999988258</c:v>
                      </c:pt>
                      <c:pt idx="524">
                        <c:v>10.476400000043213</c:v>
                      </c:pt>
                      <c:pt idx="525">
                        <c:v>10.498046000022441</c:v>
                      </c:pt>
                      <c:pt idx="526">
                        <c:v>10.51925500005018</c:v>
                      </c:pt>
                      <c:pt idx="527">
                        <c:v>10.534388000029139</c:v>
                      </c:pt>
                      <c:pt idx="528">
                        <c:v>10.559767000027932</c:v>
                      </c:pt>
                      <c:pt idx="529">
                        <c:v>10.579802999971434</c:v>
                      </c:pt>
                      <c:pt idx="530">
                        <c:v>10.599821000010706</c:v>
                      </c:pt>
                      <c:pt idx="531">
                        <c:v>10.620945999980904</c:v>
                      </c:pt>
                      <c:pt idx="532">
                        <c:v>10.636505999951623</c:v>
                      </c:pt>
                      <c:pt idx="533">
                        <c:v>10.660448999959044</c:v>
                      </c:pt>
                      <c:pt idx="534">
                        <c:v>10.680596000049263</c:v>
                      </c:pt>
                      <c:pt idx="535">
                        <c:v>10.695705999969505</c:v>
                      </c:pt>
                      <c:pt idx="536">
                        <c:v>10.716191999963485</c:v>
                      </c:pt>
                      <c:pt idx="537">
                        <c:v>10.737490999978036</c:v>
                      </c:pt>
                      <c:pt idx="538">
                        <c:v>10.760299999965355</c:v>
                      </c:pt>
                      <c:pt idx="539">
                        <c:v>10.775747000006959</c:v>
                      </c:pt>
                      <c:pt idx="540">
                        <c:v>10.796753000002354</c:v>
                      </c:pt>
                      <c:pt idx="541">
                        <c:v>10.817721999948844</c:v>
                      </c:pt>
                      <c:pt idx="542">
                        <c:v>10.839033000054769</c:v>
                      </c:pt>
                      <c:pt idx="543">
                        <c:v>10.856748000020161</c:v>
                      </c:pt>
                      <c:pt idx="544">
                        <c:v>10.875146999955177</c:v>
                      </c:pt>
                      <c:pt idx="545">
                        <c:v>10.898378000012599</c:v>
                      </c:pt>
                      <c:pt idx="546">
                        <c:v>10.913577000028454</c:v>
                      </c:pt>
                      <c:pt idx="547">
                        <c:v>10.938708000001498</c:v>
                      </c:pt>
                      <c:pt idx="548">
                        <c:v>10.957601999980398</c:v>
                      </c:pt>
                      <c:pt idx="549">
                        <c:v>10.977610999951139</c:v>
                      </c:pt>
                      <c:pt idx="550">
                        <c:v>10.997009000042453</c:v>
                      </c:pt>
                      <c:pt idx="551">
                        <c:v>11.019544000038877</c:v>
                      </c:pt>
                      <c:pt idx="552">
                        <c:v>11.039498000056483</c:v>
                      </c:pt>
                      <c:pt idx="553">
                        <c:v>11.06112700002268</c:v>
                      </c:pt>
                      <c:pt idx="554">
                        <c:v>11.079026999999769</c:v>
                      </c:pt>
                      <c:pt idx="555">
                        <c:v>11.099615999963135</c:v>
                      </c:pt>
                      <c:pt idx="556">
                        <c:v>11.117971000028774</c:v>
                      </c:pt>
                      <c:pt idx="557">
                        <c:v>11.1394020000007</c:v>
                      </c:pt>
                      <c:pt idx="558">
                        <c:v>11.159804000053555</c:v>
                      </c:pt>
                      <c:pt idx="559">
                        <c:v>11.178700000047684</c:v>
                      </c:pt>
                      <c:pt idx="560">
                        <c:v>11.198260999983177</c:v>
                      </c:pt>
                      <c:pt idx="561">
                        <c:v>11.218693000031635</c:v>
                      </c:pt>
                      <c:pt idx="562">
                        <c:v>11.240330000058748</c:v>
                      </c:pt>
                      <c:pt idx="563">
                        <c:v>11.259034999995492</c:v>
                      </c:pt>
                      <c:pt idx="564">
                        <c:v>11.27877700002864</c:v>
                      </c:pt>
                      <c:pt idx="565">
                        <c:v>11.300688000046648</c:v>
                      </c:pt>
                      <c:pt idx="566">
                        <c:v>11.319882999989204</c:v>
                      </c:pt>
                      <c:pt idx="567">
                        <c:v>11.339454000000842</c:v>
                      </c:pt>
                      <c:pt idx="568">
                        <c:v>11.35428700002376</c:v>
                      </c:pt>
                      <c:pt idx="569">
                        <c:v>11.378375999978743</c:v>
                      </c:pt>
                      <c:pt idx="570">
                        <c:v>11.396765999961644</c:v>
                      </c:pt>
                      <c:pt idx="571">
                        <c:v>11.419754000031389</c:v>
                      </c:pt>
                      <c:pt idx="572">
                        <c:v>11.439342000056058</c:v>
                      </c:pt>
                      <c:pt idx="573">
                        <c:v>11.456150999991223</c:v>
                      </c:pt>
                      <c:pt idx="574">
                        <c:v>11.479697000002488</c:v>
                      </c:pt>
                      <c:pt idx="575">
                        <c:v>11.50039800000377</c:v>
                      </c:pt>
                      <c:pt idx="576">
                        <c:v>11.515598000027239</c:v>
                      </c:pt>
                      <c:pt idx="577">
                        <c:v>11.540806000004523</c:v>
                      </c:pt>
                      <c:pt idx="578">
                        <c:v>11.556087999953888</c:v>
                      </c:pt>
                      <c:pt idx="579">
                        <c:v>11.577864999999292</c:v>
                      </c:pt>
                      <c:pt idx="580">
                        <c:v>11.601599000045098</c:v>
                      </c:pt>
                      <c:pt idx="581">
                        <c:v>11.616522999946028</c:v>
                      </c:pt>
                      <c:pt idx="582">
                        <c:v>11.640698999981396</c:v>
                      </c:pt>
                      <c:pt idx="583">
                        <c:v>11.661321999970824</c:v>
                      </c:pt>
                      <c:pt idx="584">
                        <c:v>11.676427999977022</c:v>
                      </c:pt>
                      <c:pt idx="585">
                        <c:v>11.697061000042595</c:v>
                      </c:pt>
                      <c:pt idx="586">
                        <c:v>11.718111000023782</c:v>
                      </c:pt>
                      <c:pt idx="587">
                        <c:v>11.736631999956444</c:v>
                      </c:pt>
                      <c:pt idx="588">
                        <c:v>11.756826999946497</c:v>
                      </c:pt>
                      <c:pt idx="589">
                        <c:v>11.778974000015296</c:v>
                      </c:pt>
                      <c:pt idx="590">
                        <c:v>11.797372000059113</c:v>
                      </c:pt>
                      <c:pt idx="591">
                        <c:v>11.81868799997028</c:v>
                      </c:pt>
                      <c:pt idx="592">
                        <c:v>11.838071999954991</c:v>
                      </c:pt>
                      <c:pt idx="593">
                        <c:v>11.857008000020869</c:v>
                      </c:pt>
                      <c:pt idx="594">
                        <c:v>11.877687999978662</c:v>
                      </c:pt>
                      <c:pt idx="595">
                        <c:v>11.897439999971539</c:v>
                      </c:pt>
                      <c:pt idx="596">
                        <c:v>11.916213999968022</c:v>
                      </c:pt>
                      <c:pt idx="597">
                        <c:v>11.937914000009187</c:v>
                      </c:pt>
                      <c:pt idx="598">
                        <c:v>11.959724999964237</c:v>
                      </c:pt>
                      <c:pt idx="599">
                        <c:v>11.974500000011176</c:v>
                      </c:pt>
                      <c:pt idx="600">
                        <c:v>11.99824800004717</c:v>
                      </c:pt>
                      <c:pt idx="601">
                        <c:v>12.020645000040531</c:v>
                      </c:pt>
                      <c:pt idx="602">
                        <c:v>12.043259999947622</c:v>
                      </c:pt>
                      <c:pt idx="603">
                        <c:v>12.05533700005617</c:v>
                      </c:pt>
                      <c:pt idx="604">
                        <c:v>12.07939400000032</c:v>
                      </c:pt>
                      <c:pt idx="605">
                        <c:v>12.098935000016354</c:v>
                      </c:pt>
                      <c:pt idx="606">
                        <c:v>12.119303000043146</c:v>
                      </c:pt>
                      <c:pt idx="607">
                        <c:v>12.139199999975972</c:v>
                      </c:pt>
                      <c:pt idx="608">
                        <c:v>12.1603340000147</c:v>
                      </c:pt>
                      <c:pt idx="609">
                        <c:v>12.174230000004172</c:v>
                      </c:pt>
                      <c:pt idx="610">
                        <c:v>12.198280000011437</c:v>
                      </c:pt>
                      <c:pt idx="611">
                        <c:v>12.207722999970429</c:v>
                      </c:pt>
                      <c:pt idx="612">
                        <c:v>13.22004799998831</c:v>
                      </c:pt>
                      <c:pt idx="613">
                        <c:v>13.24011699995026</c:v>
                      </c:pt>
                      <c:pt idx="614">
                        <c:v>13.257121999980882</c:v>
                      </c:pt>
                      <c:pt idx="615">
                        <c:v>13.275652999989688</c:v>
                      </c:pt>
                      <c:pt idx="616">
                        <c:v>13.298133000032976</c:v>
                      </c:pt>
                      <c:pt idx="617">
                        <c:v>13.319132999982685</c:v>
                      </c:pt>
                      <c:pt idx="618">
                        <c:v>13.335878000012599</c:v>
                      </c:pt>
                      <c:pt idx="619">
                        <c:v>13.357037000008859</c:v>
                      </c:pt>
                      <c:pt idx="620">
                        <c:v>13.376021999982186</c:v>
                      </c:pt>
                      <c:pt idx="621">
                        <c:v>13.397098000044934</c:v>
                      </c:pt>
                      <c:pt idx="622">
                        <c:v>13.418146000010893</c:v>
                      </c:pt>
                      <c:pt idx="623">
                        <c:v>13.43653299997095</c:v>
                      </c:pt>
                      <c:pt idx="624">
                        <c:v>13.453209000057541</c:v>
                      </c:pt>
                      <c:pt idx="625">
                        <c:v>13.476950000040233</c:v>
                      </c:pt>
                      <c:pt idx="626">
                        <c:v>13.500144000048749</c:v>
                      </c:pt>
                      <c:pt idx="627">
                        <c:v>13.519515000050887</c:v>
                      </c:pt>
                      <c:pt idx="628">
                        <c:v>13.538922999985516</c:v>
                      </c:pt>
                      <c:pt idx="629">
                        <c:v>13.558486000052653</c:v>
                      </c:pt>
                      <c:pt idx="630">
                        <c:v>13.575662999995984</c:v>
                      </c:pt>
                      <c:pt idx="631">
                        <c:v>13.598042999976315</c:v>
                      </c:pt>
                      <c:pt idx="632">
                        <c:v>13.618756999960169</c:v>
                      </c:pt>
                      <c:pt idx="633">
                        <c:v>13.637269000057131</c:v>
                      </c:pt>
                      <c:pt idx="634">
                        <c:v>13.662229000008665</c:v>
                      </c:pt>
                      <c:pt idx="635">
                        <c:v>13.677821999997832</c:v>
                      </c:pt>
                      <c:pt idx="636">
                        <c:v>13.699972999980673</c:v>
                      </c:pt>
                      <c:pt idx="637">
                        <c:v>13.718635999946855</c:v>
                      </c:pt>
                      <c:pt idx="638">
                        <c:v>13.739010000019334</c:v>
                      </c:pt>
                      <c:pt idx="639">
                        <c:v>13.758065999951214</c:v>
                      </c:pt>
                      <c:pt idx="640">
                        <c:v>13.778072000015527</c:v>
                      </c:pt>
                      <c:pt idx="641">
                        <c:v>13.800885000033304</c:v>
                      </c:pt>
                      <c:pt idx="642">
                        <c:v>13.81836499995552</c:v>
                      </c:pt>
                      <c:pt idx="643">
                        <c:v>13.83857599995099</c:v>
                      </c:pt>
                      <c:pt idx="644">
                        <c:v>13.860917999991216</c:v>
                      </c:pt>
                      <c:pt idx="645">
                        <c:v>13.882851999951527</c:v>
                      </c:pt>
                      <c:pt idx="646">
                        <c:v>13.893901000032201</c:v>
                      </c:pt>
                      <c:pt idx="647">
                        <c:v>13.919747999985702</c:v>
                      </c:pt>
                      <c:pt idx="648">
                        <c:v>13.941151999984868</c:v>
                      </c:pt>
                      <c:pt idx="649">
                        <c:v>13.960019999998622</c:v>
                      </c:pt>
                      <c:pt idx="650">
                        <c:v>13.979615999967791</c:v>
                      </c:pt>
                      <c:pt idx="651">
                        <c:v>13.996159999980591</c:v>
                      </c:pt>
                      <c:pt idx="652">
                        <c:v>14.014455999946222</c:v>
                      </c:pt>
                      <c:pt idx="653">
                        <c:v>14.034763999981806</c:v>
                      </c:pt>
                      <c:pt idx="654">
                        <c:v>14.059989999979734</c:v>
                      </c:pt>
                      <c:pt idx="655">
                        <c:v>14.080242000054568</c:v>
                      </c:pt>
                      <c:pt idx="656">
                        <c:v>14.096809000009671</c:v>
                      </c:pt>
                      <c:pt idx="657">
                        <c:v>14.115546999964863</c:v>
                      </c:pt>
                      <c:pt idx="658">
                        <c:v>14.138761000009254</c:v>
                      </c:pt>
                      <c:pt idx="659">
                        <c:v>14.159331000060774</c:v>
                      </c:pt>
                      <c:pt idx="660">
                        <c:v>14.179967000032775</c:v>
                      </c:pt>
                      <c:pt idx="661">
                        <c:v>14.198669999954291</c:v>
                      </c:pt>
                      <c:pt idx="662">
                        <c:v>14.216108000022359</c:v>
                      </c:pt>
                      <c:pt idx="663">
                        <c:v>14.237989000044763</c:v>
                      </c:pt>
                      <c:pt idx="664">
                        <c:v>14.258068999974057</c:v>
                      </c:pt>
                      <c:pt idx="665">
                        <c:v>14.261306999949738</c:v>
                      </c:pt>
                      <c:pt idx="666">
                        <c:v>14.288960000034422</c:v>
                      </c:pt>
                      <c:pt idx="667">
                        <c:v>14.316625999985263</c:v>
                      </c:pt>
                      <c:pt idx="668">
                        <c:v>14.336644000024535</c:v>
                      </c:pt>
                      <c:pt idx="669">
                        <c:v>14.358586000045761</c:v>
                      </c:pt>
                      <c:pt idx="670">
                        <c:v>14.374229999957606</c:v>
                      </c:pt>
                      <c:pt idx="671">
                        <c:v>14.398834999999963</c:v>
                      </c:pt>
                      <c:pt idx="672">
                        <c:v>14.418438000022434</c:v>
                      </c:pt>
                      <c:pt idx="673">
                        <c:v>14.442501000012271</c:v>
                      </c:pt>
                      <c:pt idx="674">
                        <c:v>14.457906999974512</c:v>
                      </c:pt>
                      <c:pt idx="675">
                        <c:v>14.479560000007041</c:v>
                      </c:pt>
                      <c:pt idx="676">
                        <c:v>14.497545000049286</c:v>
                      </c:pt>
                      <c:pt idx="677">
                        <c:v>14.517507000011392</c:v>
                      </c:pt>
                      <c:pt idx="678">
                        <c:v>14.537884999997914</c:v>
                      </c:pt>
                      <c:pt idx="679">
                        <c:v>14.558447999996133</c:v>
                      </c:pt>
                      <c:pt idx="680">
                        <c:v>14.578062999993563</c:v>
                      </c:pt>
                      <c:pt idx="681">
                        <c:v>14.599275000044145</c:v>
                      </c:pt>
                      <c:pt idx="682">
                        <c:v>14.615068000042811</c:v>
                      </c:pt>
                      <c:pt idx="683">
                        <c:v>14.638410000014119</c:v>
                      </c:pt>
                      <c:pt idx="684">
                        <c:v>14.658902000053786</c:v>
                      </c:pt>
                      <c:pt idx="685">
                        <c:v>14.678826999966986</c:v>
                      </c:pt>
                      <c:pt idx="686">
                        <c:v>14.700656999950297</c:v>
                      </c:pt>
                      <c:pt idx="687">
                        <c:v>14.721520000020973</c:v>
                      </c:pt>
                      <c:pt idx="688">
                        <c:v>14.738786000059918</c:v>
                      </c:pt>
                      <c:pt idx="689">
                        <c:v>14.760519000003114</c:v>
                      </c:pt>
                      <c:pt idx="690">
                        <c:v>14.78124000004027</c:v>
                      </c:pt>
                      <c:pt idx="691">
                        <c:v>14.799402000033297</c:v>
                      </c:pt>
                      <c:pt idx="692">
                        <c:v>14.820554999983869</c:v>
                      </c:pt>
                      <c:pt idx="693">
                        <c:v>14.8263909999514</c:v>
                      </c:pt>
                      <c:pt idx="694">
                        <c:v>14.858939000056125</c:v>
                      </c:pt>
                      <c:pt idx="695">
                        <c:v>14.879405000014231</c:v>
                      </c:pt>
                      <c:pt idx="696">
                        <c:v>14.900785999954678</c:v>
                      </c:pt>
                      <c:pt idx="697">
                        <c:v>14.916397999972105</c:v>
                      </c:pt>
                      <c:pt idx="698">
                        <c:v>14.934911999967881</c:v>
                      </c:pt>
                      <c:pt idx="699">
                        <c:v>14.946536000003107</c:v>
                      </c:pt>
                      <c:pt idx="700">
                        <c:v>14.977782999980263</c:v>
                      </c:pt>
                      <c:pt idx="701">
                        <c:v>14.997696000034921</c:v>
                      </c:pt>
                      <c:pt idx="702">
                        <c:v>15.01763400004711</c:v>
                      </c:pt>
                      <c:pt idx="703">
                        <c:v>15.040232000057586</c:v>
                      </c:pt>
                      <c:pt idx="704">
                        <c:v>15.055918999947608</c:v>
                      </c:pt>
                      <c:pt idx="705">
                        <c:v>15.078855999978259</c:v>
                      </c:pt>
                      <c:pt idx="706">
                        <c:v>15.096017000032589</c:v>
                      </c:pt>
                      <c:pt idx="707">
                        <c:v>15.112391000031494</c:v>
                      </c:pt>
                      <c:pt idx="708">
                        <c:v>15.137778999982402</c:v>
                      </c:pt>
                      <c:pt idx="709">
                        <c:v>15.148583000060171</c:v>
                      </c:pt>
                      <c:pt idx="710">
                        <c:v>15.1738090000581</c:v>
                      </c:pt>
                      <c:pt idx="711">
                        <c:v>15.200148000032641</c:v>
                      </c:pt>
                      <c:pt idx="712">
                        <c:v>15.205819000024348</c:v>
                      </c:pt>
                      <c:pt idx="713">
                        <c:v>15.236586999963038</c:v>
                      </c:pt>
                      <c:pt idx="714">
                        <c:v>15.252348999958485</c:v>
                      </c:pt>
                      <c:pt idx="715">
                        <c:v>15.277441999991424</c:v>
                      </c:pt>
                      <c:pt idx="716">
                        <c:v>15.298822000040673</c:v>
                      </c:pt>
                      <c:pt idx="717">
                        <c:v>15.318197999964468</c:v>
                      </c:pt>
                      <c:pt idx="718">
                        <c:v>15.339789999998175</c:v>
                      </c:pt>
                      <c:pt idx="719">
                        <c:v>15.357323999982327</c:v>
                      </c:pt>
                      <c:pt idx="720">
                        <c:v>15.378313999972306</c:v>
                      </c:pt>
                      <c:pt idx="721">
                        <c:v>15.400353000033647</c:v>
                      </c:pt>
                      <c:pt idx="722">
                        <c:v>15.417888000025414</c:v>
                      </c:pt>
                      <c:pt idx="723">
                        <c:v>15.437705000047572</c:v>
                      </c:pt>
                      <c:pt idx="724">
                        <c:v>15.458893000031821</c:v>
                      </c:pt>
                      <c:pt idx="725">
                        <c:v>15.474484000005759</c:v>
                      </c:pt>
                      <c:pt idx="726">
                        <c:v>15.501121000037529</c:v>
                      </c:pt>
                      <c:pt idx="727">
                        <c:v>15.520025999983773</c:v>
                      </c:pt>
                      <c:pt idx="728">
                        <c:v>15.535516000003554</c:v>
                      </c:pt>
                      <c:pt idx="729">
                        <c:v>15.55438900005538</c:v>
                      </c:pt>
                      <c:pt idx="730">
                        <c:v>15.580456999945454</c:v>
                      </c:pt>
                      <c:pt idx="731">
                        <c:v>15.599491000059061</c:v>
                      </c:pt>
                      <c:pt idx="732">
                        <c:v>15.616198000032455</c:v>
                      </c:pt>
                      <c:pt idx="733">
                        <c:v>15.639761000056751</c:v>
                      </c:pt>
                      <c:pt idx="734">
                        <c:v>15.659464000025764</c:v>
                      </c:pt>
                      <c:pt idx="735">
                        <c:v>15.679271999979392</c:v>
                      </c:pt>
                      <c:pt idx="736">
                        <c:v>15.701322000008076</c:v>
                      </c:pt>
                      <c:pt idx="737">
                        <c:v>15.720014999969862</c:v>
                      </c:pt>
                      <c:pt idx="738">
                        <c:v>15.740377999958582</c:v>
                      </c:pt>
                      <c:pt idx="739">
                        <c:v>15.754864000016823</c:v>
                      </c:pt>
                      <c:pt idx="740">
                        <c:v>15.780358999967575</c:v>
                      </c:pt>
                      <c:pt idx="741">
                        <c:v>15.799850999959745</c:v>
                      </c:pt>
                      <c:pt idx="742">
                        <c:v>15.814977000001818</c:v>
                      </c:pt>
                      <c:pt idx="743">
                        <c:v>15.838019000017084</c:v>
                      </c:pt>
                      <c:pt idx="744">
                        <c:v>15.85659800004214</c:v>
                      </c:pt>
                      <c:pt idx="745">
                        <c:v>15.880145999952219</c:v>
                      </c:pt>
                      <c:pt idx="746">
                        <c:v>15.900799000053667</c:v>
                      </c:pt>
                      <c:pt idx="747">
                        <c:v>15.915092000039294</c:v>
                      </c:pt>
                      <c:pt idx="748">
                        <c:v>15.942188999964856</c:v>
                      </c:pt>
                      <c:pt idx="749">
                        <c:v>15.957364000030793</c:v>
                      </c:pt>
                      <c:pt idx="750">
                        <c:v>15.976502000004984</c:v>
                      </c:pt>
                      <c:pt idx="751">
                        <c:v>15.992379999952391</c:v>
                      </c:pt>
                      <c:pt idx="752">
                        <c:v>16.019227999961004</c:v>
                      </c:pt>
                      <c:pt idx="753">
                        <c:v>16.036949999979697</c:v>
                      </c:pt>
                      <c:pt idx="754">
                        <c:v>16.056478000013158</c:v>
                      </c:pt>
                      <c:pt idx="755">
                        <c:v>16.076236000051722</c:v>
                      </c:pt>
                      <c:pt idx="756">
                        <c:v>16.099424000014551</c:v>
                      </c:pt>
                      <c:pt idx="757">
                        <c:v>16.117109999991953</c:v>
                      </c:pt>
                      <c:pt idx="758">
                        <c:v>16.137319999979809</c:v>
                      </c:pt>
                      <c:pt idx="759">
                        <c:v>16.156318000052124</c:v>
                      </c:pt>
                      <c:pt idx="760">
                        <c:v>16.177040999988094</c:v>
                      </c:pt>
                      <c:pt idx="761">
                        <c:v>16.197133000008762</c:v>
                      </c:pt>
                      <c:pt idx="762">
                        <c:v>16.204983999952674</c:v>
                      </c:pt>
                      <c:pt idx="763">
                        <c:v>16.256551000056788</c:v>
                      </c:pt>
                      <c:pt idx="764">
                        <c:v>16.278186999959871</c:v>
                      </c:pt>
                      <c:pt idx="765">
                        <c:v>16.297906000050716</c:v>
                      </c:pt>
                      <c:pt idx="766">
                        <c:v>16.312999999965541</c:v>
                      </c:pt>
                      <c:pt idx="767">
                        <c:v>16.338151999982074</c:v>
                      </c:pt>
                      <c:pt idx="768">
                        <c:v>16.359898000024259</c:v>
                      </c:pt>
                      <c:pt idx="769">
                        <c:v>16.380971999955364</c:v>
                      </c:pt>
                      <c:pt idx="770">
                        <c:v>16.399197999970056</c:v>
                      </c:pt>
                      <c:pt idx="771">
                        <c:v>16.413465999998152</c:v>
                      </c:pt>
                      <c:pt idx="772">
                        <c:v>16.437286000000313</c:v>
                      </c:pt>
                      <c:pt idx="773">
                        <c:v>16.448547999956645</c:v>
                      </c:pt>
                      <c:pt idx="774">
                        <c:v>16.480741000035778</c:v>
                      </c:pt>
                      <c:pt idx="775">
                        <c:v>16.499774000025354</c:v>
                      </c:pt>
                      <c:pt idx="776">
                        <c:v>16.520905000041239</c:v>
                      </c:pt>
                      <c:pt idx="777">
                        <c:v>16.534540000022389</c:v>
                      </c:pt>
                      <c:pt idx="778">
                        <c:v>16.559224999975413</c:v>
                      </c:pt>
                      <c:pt idx="779">
                        <c:v>16.579764000023715</c:v>
                      </c:pt>
                      <c:pt idx="780">
                        <c:v>16.599221999989823</c:v>
                      </c:pt>
                      <c:pt idx="781">
                        <c:v>16.619829999981448</c:v>
                      </c:pt>
                      <c:pt idx="782">
                        <c:v>16.637060999986716</c:v>
                      </c:pt>
                      <c:pt idx="783">
                        <c:v>16.655086999991909</c:v>
                      </c:pt>
                      <c:pt idx="784">
                        <c:v>16.683544000028633</c:v>
                      </c:pt>
                      <c:pt idx="785">
                        <c:v>16.700412999955006</c:v>
                      </c:pt>
                      <c:pt idx="786">
                        <c:v>16.720657999976538</c:v>
                      </c:pt>
                      <c:pt idx="787">
                        <c:v>16.738455999991857</c:v>
                      </c:pt>
                      <c:pt idx="788">
                        <c:v>16.760067000053823</c:v>
                      </c:pt>
                      <c:pt idx="789">
                        <c:v>16.778659999952652</c:v>
                      </c:pt>
                      <c:pt idx="790">
                        <c:v>16.797326000058092</c:v>
                      </c:pt>
                      <c:pt idx="791">
                        <c:v>16.820349000045098</c:v>
                      </c:pt>
                      <c:pt idx="792">
                        <c:v>16.834425000008196</c:v>
                      </c:pt>
                      <c:pt idx="793">
                        <c:v>16.851124000037089</c:v>
                      </c:pt>
                      <c:pt idx="794">
                        <c:v>16.870889000012539</c:v>
                      </c:pt>
                      <c:pt idx="795">
                        <c:v>16.893969999975525</c:v>
                      </c:pt>
                      <c:pt idx="796">
                        <c:v>16.91853899997659</c:v>
                      </c:pt>
                      <c:pt idx="797">
                        <c:v>16.940676999976858</c:v>
                      </c:pt>
                      <c:pt idx="798">
                        <c:v>16.960233999998309</c:v>
                      </c:pt>
                      <c:pt idx="799">
                        <c:v>16.970233000000007</c:v>
                      </c:pt>
                      <c:pt idx="800">
                        <c:v>17.000850999960676</c:v>
                      </c:pt>
                      <c:pt idx="801">
                        <c:v>17.017356000025757</c:v>
                      </c:pt>
                      <c:pt idx="802">
                        <c:v>17.040408000000753</c:v>
                      </c:pt>
                      <c:pt idx="803">
                        <c:v>17.052445000037551</c:v>
                      </c:pt>
                      <c:pt idx="804">
                        <c:v>17.07756700005848</c:v>
                      </c:pt>
                      <c:pt idx="805">
                        <c:v>17.097797999973409</c:v>
                      </c:pt>
                      <c:pt idx="806">
                        <c:v>17.119386999984272</c:v>
                      </c:pt>
                      <c:pt idx="807">
                        <c:v>17.134045999962837</c:v>
                      </c:pt>
                      <c:pt idx="808">
                        <c:v>17.15879799996037</c:v>
                      </c:pt>
                      <c:pt idx="809">
                        <c:v>17.178751999977976</c:v>
                      </c:pt>
                      <c:pt idx="810">
                        <c:v>17.19907900004182</c:v>
                      </c:pt>
                      <c:pt idx="811">
                        <c:v>17.220295000006445</c:v>
                      </c:pt>
                      <c:pt idx="812">
                        <c:v>17.237459999974817</c:v>
                      </c:pt>
                      <c:pt idx="813">
                        <c:v>17.255583000020124</c:v>
                      </c:pt>
                      <c:pt idx="814">
                        <c:v>17.278372999979183</c:v>
                      </c:pt>
                      <c:pt idx="815">
                        <c:v>17.297448000055738</c:v>
                      </c:pt>
                      <c:pt idx="816">
                        <c:v>17.319045000011101</c:v>
                      </c:pt>
                      <c:pt idx="817">
                        <c:v>17.340929000056349</c:v>
                      </c:pt>
                      <c:pt idx="818">
                        <c:v>17.36108000006061</c:v>
                      </c:pt>
                      <c:pt idx="819">
                        <c:v>17.366758999996819</c:v>
                      </c:pt>
                      <c:pt idx="820">
                        <c:v>17.399179000058211</c:v>
                      </c:pt>
                      <c:pt idx="821">
                        <c:v>17.418662999989465</c:v>
                      </c:pt>
                      <c:pt idx="822">
                        <c:v>17.434948000009172</c:v>
                      </c:pt>
                      <c:pt idx="823">
                        <c:v>17.450983999995515</c:v>
                      </c:pt>
                      <c:pt idx="824">
                        <c:v>17.475072999950498</c:v>
                      </c:pt>
                      <c:pt idx="825">
                        <c:v>17.501255000010133</c:v>
                      </c:pt>
                      <c:pt idx="826">
                        <c:v>17.519790000049397</c:v>
                      </c:pt>
                      <c:pt idx="827">
                        <c:v>17.54086800001096</c:v>
                      </c:pt>
                      <c:pt idx="828">
                        <c:v>17.580898000043817</c:v>
                      </c:pt>
                      <c:pt idx="829">
                        <c:v>17.600923000019975</c:v>
                      </c:pt>
                      <c:pt idx="830">
                        <c:v>17.605683999950998</c:v>
                      </c:pt>
                      <c:pt idx="831">
                        <c:v>17.641462999978103</c:v>
                      </c:pt>
                      <c:pt idx="832">
                        <c:v>17.655726999975741</c:v>
                      </c:pt>
                      <c:pt idx="833">
                        <c:v>17.682215000037104</c:v>
                      </c:pt>
                      <c:pt idx="834">
                        <c:v>17.692640000022948</c:v>
                      </c:pt>
                      <c:pt idx="835">
                        <c:v>17.718819999950938</c:v>
                      </c:pt>
                      <c:pt idx="836">
                        <c:v>17.722640000050887</c:v>
                      </c:pt>
                      <c:pt idx="837">
                        <c:v>17.760428000008687</c:v>
                      </c:pt>
                      <c:pt idx="838">
                        <c:v>17.776737999985926</c:v>
                      </c:pt>
                      <c:pt idx="839">
                        <c:v>17.796960999956354</c:v>
                      </c:pt>
                      <c:pt idx="840">
                        <c:v>17.817629000055604</c:v>
                      </c:pt>
                      <c:pt idx="841">
                        <c:v>17.830355999991298</c:v>
                      </c:pt>
                      <c:pt idx="842">
                        <c:v>17.859133000019938</c:v>
                      </c:pt>
                      <c:pt idx="843">
                        <c:v>17.863081000046805</c:v>
                      </c:pt>
                      <c:pt idx="844">
                        <c:v>17.895771999959834</c:v>
                      </c:pt>
                      <c:pt idx="845">
                        <c:v>17.918359000002965</c:v>
                      </c:pt>
                      <c:pt idx="846">
                        <c:v>17.930678999982774</c:v>
                      </c:pt>
                      <c:pt idx="847">
                        <c:v>17.974845999968238</c:v>
                      </c:pt>
                      <c:pt idx="848">
                        <c:v>18.035986999981105</c:v>
                      </c:pt>
                      <c:pt idx="849">
                        <c:v>18.048733999952674</c:v>
                      </c:pt>
                      <c:pt idx="850">
                        <c:v>18.189189999946393</c:v>
                      </c:pt>
                      <c:pt idx="851">
                        <c:v>18.248314999975264</c:v>
                      </c:pt>
                      <c:pt idx="852">
                        <c:v>18.273756999988109</c:v>
                      </c:pt>
                      <c:pt idx="853">
                        <c:v>18.290812000050209</c:v>
                      </c:pt>
                      <c:pt idx="854">
                        <c:v>18.319213000009768</c:v>
                      </c:pt>
                      <c:pt idx="855">
                        <c:v>18.325282000005245</c:v>
                      </c:pt>
                      <c:pt idx="856">
                        <c:v>18.399959999951534</c:v>
                      </c:pt>
                      <c:pt idx="857">
                        <c:v>18.460544000030495</c:v>
                      </c:pt>
                      <c:pt idx="858">
                        <c:v>18.468537000007927</c:v>
                      </c:pt>
                      <c:pt idx="859">
                        <c:v>18.512057999963872</c:v>
                      </c:pt>
                      <c:pt idx="860">
                        <c:v>18.537618999951519</c:v>
                      </c:pt>
                      <c:pt idx="861">
                        <c:v>18.573934999993071</c:v>
                      </c:pt>
                      <c:pt idx="862">
                        <c:v>18.595721999998204</c:v>
                      </c:pt>
                      <c:pt idx="863">
                        <c:v>18.620116999954917</c:v>
                      </c:pt>
                      <c:pt idx="864">
                        <c:v>18.639640999957919</c:v>
                      </c:pt>
                      <c:pt idx="865">
                        <c:v>18.656548999948427</c:v>
                      </c:pt>
                      <c:pt idx="866">
                        <c:v>18.717066999990493</c:v>
                      </c:pt>
                      <c:pt idx="867">
                        <c:v>18.721483999979682</c:v>
                      </c:pt>
                      <c:pt idx="868">
                        <c:v>18.799987999955192</c:v>
                      </c:pt>
                      <c:pt idx="869">
                        <c:v>18.817612000042573</c:v>
                      </c:pt>
                      <c:pt idx="870">
                        <c:v>18.83824499999173</c:v>
                      </c:pt>
                      <c:pt idx="871">
                        <c:v>18.858725000056438</c:v>
                      </c:pt>
                      <c:pt idx="872">
                        <c:v>18.869736999971792</c:v>
                      </c:pt>
                      <c:pt idx="873">
                        <c:v>18.898768999963067</c:v>
                      </c:pt>
                      <c:pt idx="874">
                        <c:v>18.939523000037298</c:v>
                      </c:pt>
                      <c:pt idx="875">
                        <c:v>18.955955000012182</c:v>
                      </c:pt>
                      <c:pt idx="876">
                        <c:v>18.97767599998042</c:v>
                      </c:pt>
                      <c:pt idx="877">
                        <c:v>18.989283000002615</c:v>
                      </c:pt>
                      <c:pt idx="878">
                        <c:v>19.004171999986283</c:v>
                      </c:pt>
                      <c:pt idx="879">
                        <c:v>19.060641000047326</c:v>
                      </c:pt>
                      <c:pt idx="880">
                        <c:v>19.078301000059582</c:v>
                      </c:pt>
                      <c:pt idx="881">
                        <c:v>19.138205999974161</c:v>
                      </c:pt>
                      <c:pt idx="882">
                        <c:v>19.146143999998458</c:v>
                      </c:pt>
                      <c:pt idx="883">
                        <c:v>19.198949999990873</c:v>
                      </c:pt>
                      <c:pt idx="884">
                        <c:v>19.215732999960892</c:v>
                      </c:pt>
                      <c:pt idx="885">
                        <c:v>19.280423999996856</c:v>
                      </c:pt>
                      <c:pt idx="886">
                        <c:v>19.285075000021607</c:v>
                      </c:pt>
                      <c:pt idx="887">
                        <c:v>19.338271999964491</c:v>
                      </c:pt>
                      <c:pt idx="888">
                        <c:v>19.341726999962702</c:v>
                      </c:pt>
                      <c:pt idx="889">
                        <c:v>19.426723000011407</c:v>
                      </c:pt>
                      <c:pt idx="890">
                        <c:v>19.477086000028066</c:v>
                      </c:pt>
                      <c:pt idx="891">
                        <c:v>19.484514000010677</c:v>
                      </c:pt>
                      <c:pt idx="892">
                        <c:v>19.54977499996312</c:v>
                      </c:pt>
                      <c:pt idx="893">
                        <c:v>19.622833000030369</c:v>
                      </c:pt>
                      <c:pt idx="894">
                        <c:v>19.698226999957114</c:v>
                      </c:pt>
                      <c:pt idx="895">
                        <c:v>19.758548000012524</c:v>
                      </c:pt>
                      <c:pt idx="896">
                        <c:v>19.764374000020325</c:v>
                      </c:pt>
                      <c:pt idx="897">
                        <c:v>19.894479000009596</c:v>
                      </c:pt>
                      <c:pt idx="898">
                        <c:v>19.906099000014365</c:v>
                      </c:pt>
                      <c:pt idx="899">
                        <c:v>19.953943999949843</c:v>
                      </c:pt>
                      <c:pt idx="900">
                        <c:v>19.974267999990843</c:v>
                      </c:pt>
                      <c:pt idx="901">
                        <c:v>20.033270000014454</c:v>
                      </c:pt>
                      <c:pt idx="902">
                        <c:v>20.044191000051796</c:v>
                      </c:pt>
                      <c:pt idx="903">
                        <c:v>20.112563999951817</c:v>
                      </c:pt>
                      <c:pt idx="904">
                        <c:v>20.240775999962352</c:v>
                      </c:pt>
                      <c:pt idx="905">
                        <c:v>20.248760999995284</c:v>
                      </c:pt>
                      <c:pt idx="906">
                        <c:v>20.312653000000864</c:v>
                      </c:pt>
                      <c:pt idx="907">
                        <c:v>20.376558999996632</c:v>
                      </c:pt>
                      <c:pt idx="908">
                        <c:v>20.389612999977544</c:v>
                      </c:pt>
                      <c:pt idx="909">
                        <c:v>20.426218000007793</c:v>
                      </c:pt>
                      <c:pt idx="910">
                        <c:v>20.455977999954484</c:v>
                      </c:pt>
                      <c:pt idx="911">
                        <c:v>20.477411000058055</c:v>
                      </c:pt>
                      <c:pt idx="912">
                        <c:v>20.487330000032671</c:v>
                      </c:pt>
                      <c:pt idx="913">
                        <c:v>20.540605999995023</c:v>
                      </c:pt>
                      <c:pt idx="914">
                        <c:v>20.557864999980666</c:v>
                      </c:pt>
                      <c:pt idx="915">
                        <c:v>20.579106000019237</c:v>
                      </c:pt>
                      <c:pt idx="916">
                        <c:v>20.581728999968618</c:v>
                      </c:pt>
                      <c:pt idx="917">
                        <c:v>20.638386999955401</c:v>
                      </c:pt>
                      <c:pt idx="918">
                        <c:v>20.650130999973044</c:v>
                      </c:pt>
                      <c:pt idx="919">
                        <c:v>20.720130000030622</c:v>
                      </c:pt>
                      <c:pt idx="920">
                        <c:v>20.778270000009798</c:v>
                      </c:pt>
                      <c:pt idx="921">
                        <c:v>20.785678999964148</c:v>
                      </c:pt>
                      <c:pt idx="922">
                        <c:v>20.858347999979742</c:v>
                      </c:pt>
                      <c:pt idx="923">
                        <c:v>20.92739900003653</c:v>
                      </c:pt>
                      <c:pt idx="924">
                        <c:v>20.9918319999706</c:v>
                      </c:pt>
                      <c:pt idx="925">
                        <c:v>21.057593000004999</c:v>
                      </c:pt>
                      <c:pt idx="926">
                        <c:v>21.061274999985471</c:v>
                      </c:pt>
                      <c:pt idx="927">
                        <c:v>21.135755999945104</c:v>
                      </c:pt>
                      <c:pt idx="928">
                        <c:v>21.264138999977149</c:v>
                      </c:pt>
                      <c:pt idx="929">
                        <c:v>21.345024000038393</c:v>
                      </c:pt>
                      <c:pt idx="930">
                        <c:v>21.539846000028774</c:v>
                      </c:pt>
                      <c:pt idx="931">
                        <c:v>21.669944999972358</c:v>
                      </c:pt>
                      <c:pt idx="932">
                        <c:v>21.688155999989249</c:v>
                      </c:pt>
                      <c:pt idx="933">
                        <c:v>21.797623999998905</c:v>
                      </c:pt>
                      <c:pt idx="934">
                        <c:v>21.819071999983862</c:v>
                      </c:pt>
                      <c:pt idx="935">
                        <c:v>21.837855000048876</c:v>
                      </c:pt>
                      <c:pt idx="936">
                        <c:v>21.856757999979891</c:v>
                      </c:pt>
                      <c:pt idx="937">
                        <c:v>21.877560000051744</c:v>
                      </c:pt>
                      <c:pt idx="938">
                        <c:v>21.901154999970458</c:v>
                      </c:pt>
                      <c:pt idx="939">
                        <c:v>21.919161999947391</c:v>
                      </c:pt>
                      <c:pt idx="940">
                        <c:v>21.977858999976888</c:v>
                      </c:pt>
                      <c:pt idx="941">
                        <c:v>21.997864000033587</c:v>
                      </c:pt>
                      <c:pt idx="942">
                        <c:v>22.021810999955051</c:v>
                      </c:pt>
                      <c:pt idx="943">
                        <c:v>22.084292000043206</c:v>
                      </c:pt>
                      <c:pt idx="944">
                        <c:v>22.137717999983579</c:v>
                      </c:pt>
                      <c:pt idx="945">
                        <c:v>22.207644999958575</c:v>
                      </c:pt>
                      <c:pt idx="946">
                        <c:v>22.228203000035137</c:v>
                      </c:pt>
                      <c:pt idx="947">
                        <c:v>22.565714000025764</c:v>
                      </c:pt>
                      <c:pt idx="948">
                        <c:v>22.620762999984436</c:v>
                      </c:pt>
                      <c:pt idx="949">
                        <c:v>22.64454799995292</c:v>
                      </c:pt>
                      <c:pt idx="950">
                        <c:v>22.762974999961443</c:v>
                      </c:pt>
                      <c:pt idx="951">
                        <c:v>22.805012000026181</c:v>
                      </c:pt>
                      <c:pt idx="952">
                        <c:v>22.833064000005834</c:v>
                      </c:pt>
                      <c:pt idx="953">
                        <c:v>22.879277999978513</c:v>
                      </c:pt>
                      <c:pt idx="954">
                        <c:v>22.909979999996722</c:v>
                      </c:pt>
                      <c:pt idx="955">
                        <c:v>22.927427000016905</c:v>
                      </c:pt>
                      <c:pt idx="956">
                        <c:v>22.946603000047617</c:v>
                      </c:pt>
                      <c:pt idx="957">
                        <c:v>22.969708999968134</c:v>
                      </c:pt>
                      <c:pt idx="958">
                        <c:v>23.017825999995694</c:v>
                      </c:pt>
                      <c:pt idx="959">
                        <c:v>23.038371999980882</c:v>
                      </c:pt>
                      <c:pt idx="960">
                        <c:v>23.05620800005272</c:v>
                      </c:pt>
                      <c:pt idx="961">
                        <c:v>23.085990000050515</c:v>
                      </c:pt>
                      <c:pt idx="962">
                        <c:v>23.107086000032723</c:v>
                      </c:pt>
                      <c:pt idx="963">
                        <c:v>23.1420559999533</c:v>
                      </c:pt>
                      <c:pt idx="964">
                        <c:v>23.150542999967001</c:v>
                      </c:pt>
                      <c:pt idx="965">
                        <c:v>23.173085000016727</c:v>
                      </c:pt>
                      <c:pt idx="966">
                        <c:v>23.190690999967046</c:v>
                      </c:pt>
                      <c:pt idx="967">
                        <c:v>23.20886699995026</c:v>
                      </c:pt>
                      <c:pt idx="968">
                        <c:v>23.226861999952234</c:v>
                      </c:pt>
                      <c:pt idx="969">
                        <c:v>23.256098999991082</c:v>
                      </c:pt>
                      <c:pt idx="970">
                        <c:v>23.276680000009947</c:v>
                      </c:pt>
                      <c:pt idx="971">
                        <c:v>23.304895999957807</c:v>
                      </c:pt>
                      <c:pt idx="972">
                        <c:v>23.335131000028923</c:v>
                      </c:pt>
                      <c:pt idx="973">
                        <c:v>23.353597000008449</c:v>
                      </c:pt>
                      <c:pt idx="974">
                        <c:v>23.372410999960266</c:v>
                      </c:pt>
                      <c:pt idx="975">
                        <c:v>23.390097999945283</c:v>
                      </c:pt>
                      <c:pt idx="976">
                        <c:v>23.413437000010163</c:v>
                      </c:pt>
                      <c:pt idx="977">
                        <c:v>23.439482999965549</c:v>
                      </c:pt>
                      <c:pt idx="978">
                        <c:v>23.461100999964401</c:v>
                      </c:pt>
                      <c:pt idx="979">
                        <c:v>23.477679000003263</c:v>
                      </c:pt>
                      <c:pt idx="980">
                        <c:v>23.494784999988042</c:v>
                      </c:pt>
                      <c:pt idx="981">
                        <c:v>23.514047999982722</c:v>
                      </c:pt>
                      <c:pt idx="982">
                        <c:v>23.524028999963775</c:v>
                      </c:pt>
                      <c:pt idx="983">
                        <c:v>23.558399999979883</c:v>
                      </c:pt>
                      <c:pt idx="984">
                        <c:v>23.571070999954827</c:v>
                      </c:pt>
                      <c:pt idx="985">
                        <c:v>23.598748999997042</c:v>
                      </c:pt>
                      <c:pt idx="986">
                        <c:v>23.621198000037111</c:v>
                      </c:pt>
                      <c:pt idx="987">
                        <c:v>23.639794999966398</c:v>
                      </c:pt>
                      <c:pt idx="988">
                        <c:v>23.655273000011221</c:v>
                      </c:pt>
                      <c:pt idx="989">
                        <c:v>23.676652000052854</c:v>
                      </c:pt>
                      <c:pt idx="990">
                        <c:v>23.697388999979012</c:v>
                      </c:pt>
                      <c:pt idx="991">
                        <c:v>23.719962000031956</c:v>
                      </c:pt>
                      <c:pt idx="992">
                        <c:v>23.74033399997279</c:v>
                      </c:pt>
                      <c:pt idx="993">
                        <c:v>23.760005000047386</c:v>
                      </c:pt>
                      <c:pt idx="994">
                        <c:v>23.781294999993406</c:v>
                      </c:pt>
                      <c:pt idx="995">
                        <c:v>23.796928999945521</c:v>
                      </c:pt>
                      <c:pt idx="996">
                        <c:v>23.8185260000173</c:v>
                      </c:pt>
                      <c:pt idx="997">
                        <c:v>23.837350000045262</c:v>
                      </c:pt>
                      <c:pt idx="998">
                        <c:v>23.859599999967031</c:v>
                      </c:pt>
                      <c:pt idx="999">
                        <c:v>23.873235999955796</c:v>
                      </c:pt>
                      <c:pt idx="1000">
                        <c:v>23.898435999988578</c:v>
                      </c:pt>
                      <c:pt idx="1001">
                        <c:v>23.919511000043713</c:v>
                      </c:pt>
                      <c:pt idx="1002">
                        <c:v>23.939341000048444</c:v>
                      </c:pt>
                      <c:pt idx="1003">
                        <c:v>23.957135000033304</c:v>
                      </c:pt>
                      <c:pt idx="1004">
                        <c:v>23.97776200005319</c:v>
                      </c:pt>
                      <c:pt idx="1005">
                        <c:v>23.99878699996043</c:v>
                      </c:pt>
                      <c:pt idx="1006">
                        <c:v>24.018016000045463</c:v>
                      </c:pt>
                      <c:pt idx="1007">
                        <c:v>24.037609999999404</c:v>
                      </c:pt>
                      <c:pt idx="1008">
                        <c:v>24.053442999953404</c:v>
                      </c:pt>
                      <c:pt idx="1009">
                        <c:v>24.078549999976531</c:v>
                      </c:pt>
                      <c:pt idx="1010">
                        <c:v>24.09851499996148</c:v>
                      </c:pt>
                      <c:pt idx="1011">
                        <c:v>24.119320999947377</c:v>
                      </c:pt>
                      <c:pt idx="1012">
                        <c:v>24.128544999985024</c:v>
                      </c:pt>
                      <c:pt idx="1013">
                        <c:v>24.159022000036202</c:v>
                      </c:pt>
                      <c:pt idx="1014">
                        <c:v>24.18057399999816</c:v>
                      </c:pt>
                      <c:pt idx="1015">
                        <c:v>24.201141000026837</c:v>
                      </c:pt>
                      <c:pt idx="1016">
                        <c:v>24.220439000055194</c:v>
                      </c:pt>
                      <c:pt idx="1017">
                        <c:v>24.23891299997922</c:v>
                      </c:pt>
                      <c:pt idx="1018">
                        <c:v>24.254562000045553</c:v>
                      </c:pt>
                      <c:pt idx="1019">
                        <c:v>24.279747999971732</c:v>
                      </c:pt>
                      <c:pt idx="1020">
                        <c:v>24.299044999992475</c:v>
                      </c:pt>
                      <c:pt idx="1021">
                        <c:v>24.320054000010714</c:v>
                      </c:pt>
                      <c:pt idx="1022">
                        <c:v>24.340627999976277</c:v>
                      </c:pt>
                      <c:pt idx="1023">
                        <c:v>24.36161100002937</c:v>
                      </c:pt>
                      <c:pt idx="1024">
                        <c:v>24.38167000003159</c:v>
                      </c:pt>
                      <c:pt idx="1025">
                        <c:v>24.395274000009522</c:v>
                      </c:pt>
                      <c:pt idx="1026">
                        <c:v>24.416249000001699</c:v>
                      </c:pt>
                      <c:pt idx="1027">
                        <c:v>24.436786000034772</c:v>
                      </c:pt>
                      <c:pt idx="1028">
                        <c:v>24.460349999950267</c:v>
                      </c:pt>
                      <c:pt idx="1029">
                        <c:v>24.481169000035152</c:v>
                      </c:pt>
                      <c:pt idx="1030">
                        <c:v>24.498374999966472</c:v>
                      </c:pt>
                      <c:pt idx="1031">
                        <c:v>24.515399000025354</c:v>
                      </c:pt>
                      <c:pt idx="1032">
                        <c:v>24.536852000048384</c:v>
                      </c:pt>
                      <c:pt idx="1033">
                        <c:v>24.559096000040881</c:v>
                      </c:pt>
                      <c:pt idx="1034">
                        <c:v>24.580848000012338</c:v>
                      </c:pt>
                      <c:pt idx="1035">
                        <c:v>24.59741699998267</c:v>
                      </c:pt>
                      <c:pt idx="1036">
                        <c:v>24.61650899995584</c:v>
                      </c:pt>
                      <c:pt idx="1037">
                        <c:v>24.640440999995917</c:v>
                      </c:pt>
                      <c:pt idx="1038">
                        <c:v>24.657232000026852</c:v>
                      </c:pt>
                      <c:pt idx="1039">
                        <c:v>24.678910000016913</c:v>
                      </c:pt>
                      <c:pt idx="1040">
                        <c:v>24.699159999960102</c:v>
                      </c:pt>
                      <c:pt idx="1041">
                        <c:v>24.719838000019081</c:v>
                      </c:pt>
                      <c:pt idx="1042">
                        <c:v>24.731899000005797</c:v>
                      </c:pt>
                      <c:pt idx="1043">
                        <c:v>24.757472999976017</c:v>
                      </c:pt>
                      <c:pt idx="1044">
                        <c:v>24.773432999965735</c:v>
                      </c:pt>
                      <c:pt idx="1045">
                        <c:v>24.792139000026509</c:v>
                      </c:pt>
                      <c:pt idx="1046">
                        <c:v>24.820835000020452</c:v>
                      </c:pt>
                      <c:pt idx="1047">
                        <c:v>24.838818000047468</c:v>
                      </c:pt>
                      <c:pt idx="1048">
                        <c:v>24.858812000020407</c:v>
                      </c:pt>
                      <c:pt idx="1049">
                        <c:v>24.877723000012338</c:v>
                      </c:pt>
                      <c:pt idx="1050">
                        <c:v>24.897395999985747</c:v>
                      </c:pt>
                      <c:pt idx="1051">
                        <c:v>24.917826000018977</c:v>
                      </c:pt>
                      <c:pt idx="1052">
                        <c:v>24.937768999952823</c:v>
                      </c:pt>
                      <c:pt idx="1053">
                        <c:v>24.958321999991313</c:v>
                      </c:pt>
                      <c:pt idx="1054">
                        <c:v>24.980337999993935</c:v>
                      </c:pt>
                      <c:pt idx="1055">
                        <c:v>24.998389999964274</c:v>
                      </c:pt>
                      <c:pt idx="1056">
                        <c:v>25.019504999974743</c:v>
                      </c:pt>
                      <c:pt idx="1057">
                        <c:v>25.03827200003434</c:v>
                      </c:pt>
                      <c:pt idx="1058">
                        <c:v>25.059668999980204</c:v>
                      </c:pt>
                      <c:pt idx="1059">
                        <c:v>25.064132999978028</c:v>
                      </c:pt>
                      <c:pt idx="1060">
                        <c:v>25.102131000021473</c:v>
                      </c:pt>
                      <c:pt idx="1061">
                        <c:v>25.116849999991246</c:v>
                      </c:pt>
                      <c:pt idx="1062">
                        <c:v>25.138741999980994</c:v>
                      </c:pt>
                      <c:pt idx="1063">
                        <c:v>25.159908000030555</c:v>
                      </c:pt>
                      <c:pt idx="1064">
                        <c:v>25.179670999990776</c:v>
                      </c:pt>
                      <c:pt idx="1065">
                        <c:v>25.199343999964185</c:v>
                      </c:pt>
                      <c:pt idx="1066">
                        <c:v>25.214797000051476</c:v>
                      </c:pt>
                      <c:pt idx="1067">
                        <c:v>25.235064000007696</c:v>
                      </c:pt>
                      <c:pt idx="1068">
                        <c:v>25.26001600001473</c:v>
                      </c:pt>
                      <c:pt idx="1069">
                        <c:v>25.278132000006735</c:v>
                      </c:pt>
                      <c:pt idx="1070">
                        <c:v>25.300953999976628</c:v>
                      </c:pt>
                      <c:pt idx="1071">
                        <c:v>25.317077000043355</c:v>
                      </c:pt>
                      <c:pt idx="1072">
                        <c:v>25.335580999962986</c:v>
                      </c:pt>
                      <c:pt idx="1073">
                        <c:v>25.35561400000006</c:v>
                      </c:pt>
                      <c:pt idx="1074">
                        <c:v>25.380937000038102</c:v>
                      </c:pt>
                      <c:pt idx="1075">
                        <c:v>25.400464999955148</c:v>
                      </c:pt>
                      <c:pt idx="1076">
                        <c:v>25.418337999959476</c:v>
                      </c:pt>
                      <c:pt idx="1077">
                        <c:v>25.436929999967106</c:v>
                      </c:pt>
                      <c:pt idx="1078">
                        <c:v>25.460253000026569</c:v>
                      </c:pt>
                      <c:pt idx="1079">
                        <c:v>25.47241699998267</c:v>
                      </c:pt>
                      <c:pt idx="1080">
                        <c:v>25.496810000040568</c:v>
                      </c:pt>
                      <c:pt idx="1081">
                        <c:v>25.517419000039808</c:v>
                      </c:pt>
                      <c:pt idx="1082">
                        <c:v>25.538349000038579</c:v>
                      </c:pt>
                      <c:pt idx="1083">
                        <c:v>25.556418000021949</c:v>
                      </c:pt>
                      <c:pt idx="1084">
                        <c:v>25.577581000048667</c:v>
                      </c:pt>
                      <c:pt idx="1085">
                        <c:v>25.596664999960922</c:v>
                      </c:pt>
                      <c:pt idx="1086">
                        <c:v>25.620589999947697</c:v>
                      </c:pt>
                      <c:pt idx="1087">
                        <c:v>25.637141000013798</c:v>
                      </c:pt>
                      <c:pt idx="1088">
                        <c:v>25.658338999957778</c:v>
                      </c:pt>
                      <c:pt idx="1089">
                        <c:v>25.677109000040218</c:v>
                      </c:pt>
                      <c:pt idx="1090">
                        <c:v>25.697991000022739</c:v>
                      </c:pt>
                      <c:pt idx="1091">
                        <c:v>25.712443000054918</c:v>
                      </c:pt>
                      <c:pt idx="1092">
                        <c:v>25.738242999999784</c:v>
                      </c:pt>
                      <c:pt idx="1093">
                        <c:v>25.758073000004515</c:v>
                      </c:pt>
                      <c:pt idx="1094">
                        <c:v>25.779014999978244</c:v>
                      </c:pt>
                      <c:pt idx="1095">
                        <c:v>25.797659000032581</c:v>
                      </c:pt>
                      <c:pt idx="1096">
                        <c:v>25.817883000010625</c:v>
                      </c:pt>
                      <c:pt idx="1097">
                        <c:v>25.841036000056192</c:v>
                      </c:pt>
                      <c:pt idx="1098">
                        <c:v>25.858271999983117</c:v>
                      </c:pt>
                      <c:pt idx="1099">
                        <c:v>25.878683999995701</c:v>
                      </c:pt>
                      <c:pt idx="1100">
                        <c:v>25.900817999965511</c:v>
                      </c:pt>
                      <c:pt idx="1101">
                        <c:v>25.919871999998577</c:v>
                      </c:pt>
                      <c:pt idx="1102">
                        <c:v>25.940854000044055</c:v>
                      </c:pt>
                      <c:pt idx="1103">
                        <c:v>25.960637000040151</c:v>
                      </c:pt>
                      <c:pt idx="1104">
                        <c:v>25.98093499999959</c:v>
                      </c:pt>
                      <c:pt idx="1105">
                        <c:v>25.998953000060283</c:v>
                      </c:pt>
                      <c:pt idx="1106">
                        <c:v>26.019773000036366</c:v>
                      </c:pt>
                      <c:pt idx="1107">
                        <c:v>26.029207000043243</c:v>
                      </c:pt>
                      <c:pt idx="1108">
                        <c:v>26.060453000012785</c:v>
                      </c:pt>
                      <c:pt idx="1109">
                        <c:v>26.080721999984235</c:v>
                      </c:pt>
                      <c:pt idx="1110">
                        <c:v>26.100028999964707</c:v>
                      </c:pt>
                      <c:pt idx="1111">
                        <c:v>26.120580999995582</c:v>
                      </c:pt>
                      <c:pt idx="1112">
                        <c:v>26.134785000002012</c:v>
                      </c:pt>
                      <c:pt idx="1113">
                        <c:v>26.157389000058174</c:v>
                      </c:pt>
                      <c:pt idx="1114">
                        <c:v>26.175535000045784</c:v>
                      </c:pt>
                      <c:pt idx="1115">
                        <c:v>26.19684300001245</c:v>
                      </c:pt>
                      <c:pt idx="1116">
                        <c:v>26.220937000005506</c:v>
                      </c:pt>
                      <c:pt idx="1117">
                        <c:v>26.240861000027508</c:v>
                      </c:pt>
                      <c:pt idx="1118">
                        <c:v>26.257728000055067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Calculation!$D$2:$D$1124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1">
                        <c:v>1.9563999958336353E-2</c:v>
                      </c:pt>
                      <c:pt idx="2">
                        <c:v>1.6595000051893294E-2</c:v>
                      </c:pt>
                      <c:pt idx="3">
                        <c:v>2.0804999978281558E-2</c:v>
                      </c:pt>
                      <c:pt idx="4">
                        <c:v>2.4755000020377338E-2</c:v>
                      </c:pt>
                      <c:pt idx="5">
                        <c:v>1.3596000033430755E-2</c:v>
                      </c:pt>
                      <c:pt idx="6">
                        <c:v>2.1212999941781163E-2</c:v>
                      </c:pt>
                      <c:pt idx="7">
                        <c:v>1.8671000027097762E-2</c:v>
                      </c:pt>
                      <c:pt idx="8">
                        <c:v>2.5677999947220087E-2</c:v>
                      </c:pt>
                      <c:pt idx="9">
                        <c:v>2.0540000055916607E-2</c:v>
                      </c:pt>
                      <c:pt idx="10">
                        <c:v>1.8777000019326806E-2</c:v>
                      </c:pt>
                      <c:pt idx="11">
                        <c:v>1.525900000706315E-2</c:v>
                      </c:pt>
                      <c:pt idx="12">
                        <c:v>1.5338999917730689E-2</c:v>
                      </c:pt>
                      <c:pt idx="13">
                        <c:v>3.0131000094115734E-2</c:v>
                      </c:pt>
                      <c:pt idx="14">
                        <c:v>1.5109999920241535E-2</c:v>
                      </c:pt>
                      <c:pt idx="15">
                        <c:v>2.5000000023283064E-2</c:v>
                      </c:pt>
                      <c:pt idx="16">
                        <c:v>1.8694999977014959E-2</c:v>
                      </c:pt>
                      <c:pt idx="17">
                        <c:v>1.6249999986030161E-2</c:v>
                      </c:pt>
                      <c:pt idx="18">
                        <c:v>2.1612000069580972E-2</c:v>
                      </c:pt>
                      <c:pt idx="19">
                        <c:v>2.0062999916262925E-2</c:v>
                      </c:pt>
                      <c:pt idx="20">
                        <c:v>1.9455000059679151E-2</c:v>
                      </c:pt>
                      <c:pt idx="21">
                        <c:v>1.9547999952919781E-2</c:v>
                      </c:pt>
                      <c:pt idx="22">
                        <c:v>2.1387000102549791E-2</c:v>
                      </c:pt>
                      <c:pt idx="23">
                        <c:v>1.8713999888859689E-2</c:v>
                      </c:pt>
                      <c:pt idx="24">
                        <c:v>2.2947999997995794E-2</c:v>
                      </c:pt>
                      <c:pt idx="25">
                        <c:v>1.7355000018142164E-2</c:v>
                      </c:pt>
                      <c:pt idx="26">
                        <c:v>2.1504000062122941E-2</c:v>
                      </c:pt>
                      <c:pt idx="27">
                        <c:v>2.2014999995008111E-2</c:v>
                      </c:pt>
                      <c:pt idx="28">
                        <c:v>1.6764999949373305E-2</c:v>
                      </c:pt>
                      <c:pt idx="29">
                        <c:v>2.1952999988570809E-2</c:v>
                      </c:pt>
                      <c:pt idx="30">
                        <c:v>2.0474000019021332E-2</c:v>
                      </c:pt>
                      <c:pt idx="31">
                        <c:v>1.5760999987833202E-2</c:v>
                      </c:pt>
                      <c:pt idx="32">
                        <c:v>2.1840000059455633E-2</c:v>
                      </c:pt>
                      <c:pt idx="33">
                        <c:v>2.1177000016905367E-2</c:v>
                      </c:pt>
                      <c:pt idx="34">
                        <c:v>9.058999945409596E-3</c:v>
                      </c:pt>
                      <c:pt idx="35">
                        <c:v>3.271100006531924E-2</c:v>
                      </c:pt>
                      <c:pt idx="36">
                        <c:v>1.8382999929599464E-2</c:v>
                      </c:pt>
                      <c:pt idx="37">
                        <c:v>2.01440000673756E-2</c:v>
                      </c:pt>
                      <c:pt idx="38">
                        <c:v>2.0174999954178929E-2</c:v>
                      </c:pt>
                      <c:pt idx="39">
                        <c:v>2.0080000045709312E-2</c:v>
                      </c:pt>
                      <c:pt idx="40">
                        <c:v>2.0829999935813248E-2</c:v>
                      </c:pt>
                      <c:pt idx="41">
                        <c:v>1.4365000068210065E-2</c:v>
                      </c:pt>
                      <c:pt idx="42">
                        <c:v>2.4785999907180667E-2</c:v>
                      </c:pt>
                      <c:pt idx="43">
                        <c:v>2.0444000023417175E-2</c:v>
                      </c:pt>
                      <c:pt idx="44">
                        <c:v>1.4924000017344952E-2</c:v>
                      </c:pt>
                      <c:pt idx="45">
                        <c:v>2.0636999979615211E-2</c:v>
                      </c:pt>
                      <c:pt idx="46">
                        <c:v>1.9211000064387918E-2</c:v>
                      </c:pt>
                      <c:pt idx="47">
                        <c:v>2.6049999985843897E-2</c:v>
                      </c:pt>
                      <c:pt idx="48">
                        <c:v>1.773899991530925E-2</c:v>
                      </c:pt>
                      <c:pt idx="49">
                        <c:v>1.7876000027172267E-2</c:v>
                      </c:pt>
                      <c:pt idx="50">
                        <c:v>2.4401000002399087E-2</c:v>
                      </c:pt>
                      <c:pt idx="51">
                        <c:v>1.7314000055193901E-2</c:v>
                      </c:pt>
                      <c:pt idx="52">
                        <c:v>2.2392999962903559E-2</c:v>
                      </c:pt>
                      <c:pt idx="53">
                        <c:v>1.9426999962888658E-2</c:v>
                      </c:pt>
                      <c:pt idx="54">
                        <c:v>2.0832000067457557E-2</c:v>
                      </c:pt>
                      <c:pt idx="55">
                        <c:v>1.7745999968610704E-2</c:v>
                      </c:pt>
                      <c:pt idx="56">
                        <c:v>2.2481000050902367E-2</c:v>
                      </c:pt>
                      <c:pt idx="57">
                        <c:v>2.0267999963834882E-2</c:v>
                      </c:pt>
                      <c:pt idx="58">
                        <c:v>2.0130999968387187E-2</c:v>
                      </c:pt>
                      <c:pt idx="59">
                        <c:v>1.6428000060841441E-2</c:v>
                      </c:pt>
                      <c:pt idx="60">
                        <c:v>2.3557999986223876E-2</c:v>
                      </c:pt>
                      <c:pt idx="61">
                        <c:v>1.720000000204891E-2</c:v>
                      </c:pt>
                      <c:pt idx="62">
                        <c:v>2.0118999993428588E-2</c:v>
                      </c:pt>
                      <c:pt idx="63">
                        <c:v>1.811699999962002E-2</c:v>
                      </c:pt>
                      <c:pt idx="64">
                        <c:v>1.6653000027872622E-2</c:v>
                      </c:pt>
                      <c:pt idx="65">
                        <c:v>2.8668999904766679E-2</c:v>
                      </c:pt>
                      <c:pt idx="66">
                        <c:v>1.5524000045843422E-2</c:v>
                      </c:pt>
                      <c:pt idx="67">
                        <c:v>1.9871999975293875E-2</c:v>
                      </c:pt>
                      <c:pt idx="68">
                        <c:v>1.9978999975137413E-2</c:v>
                      </c:pt>
                      <c:pt idx="69">
                        <c:v>2.0059000002220273E-2</c:v>
                      </c:pt>
                      <c:pt idx="70">
                        <c:v>2.1071000024676323E-2</c:v>
                      </c:pt>
                      <c:pt idx="71">
                        <c:v>2.2630000021308661E-2</c:v>
                      </c:pt>
                      <c:pt idx="72">
                        <c:v>1.6734999953769147E-2</c:v>
                      </c:pt>
                      <c:pt idx="73">
                        <c:v>2.2221000050194561E-2</c:v>
                      </c:pt>
                      <c:pt idx="74">
                        <c:v>1.792000001296401E-2</c:v>
                      </c:pt>
                      <c:pt idx="75">
                        <c:v>1.9881999935023487E-2</c:v>
                      </c:pt>
                      <c:pt idx="76">
                        <c:v>1.5236000064760447E-2</c:v>
                      </c:pt>
                      <c:pt idx="77">
                        <c:v>2.5606999988667667E-2</c:v>
                      </c:pt>
                      <c:pt idx="78">
                        <c:v>2.0086999982595444E-2</c:v>
                      </c:pt>
                      <c:pt idx="79">
                        <c:v>2.0891000051051378E-2</c:v>
                      </c:pt>
                      <c:pt idx="80">
                        <c:v>1.567100000102073E-2</c:v>
                      </c:pt>
                      <c:pt idx="81">
                        <c:v>2.4773999932222068E-2</c:v>
                      </c:pt>
                      <c:pt idx="82">
                        <c:v>1.3625000021420419E-2</c:v>
                      </c:pt>
                      <c:pt idx="83">
                        <c:v>2.0495000062510371E-2</c:v>
                      </c:pt>
                      <c:pt idx="84">
                        <c:v>2.5124999927356839E-2</c:v>
                      </c:pt>
                      <c:pt idx="85">
                        <c:v>1.5081000048667192E-2</c:v>
                      </c:pt>
                      <c:pt idx="86">
                        <c:v>2.5729999993927777E-2</c:v>
                      </c:pt>
                      <c:pt idx="87">
                        <c:v>1.4894000021740794E-2</c:v>
                      </c:pt>
                      <c:pt idx="88">
                        <c:v>2.5136999902315438E-2</c:v>
                      </c:pt>
                      <c:pt idx="89">
                        <c:v>9.2830000212416053E-3</c:v>
                      </c:pt>
                      <c:pt idx="90">
                        <c:v>3.1621000031009316E-2</c:v>
                      </c:pt>
                      <c:pt idx="91">
                        <c:v>1.9078999990597367E-2</c:v>
                      </c:pt>
                      <c:pt idx="92">
                        <c:v>1.0734000010415912E-2</c:v>
                      </c:pt>
                      <c:pt idx="93">
                        <c:v>2.4403000017628074E-2</c:v>
                      </c:pt>
                      <c:pt idx="94">
                        <c:v>2.0217000041157007E-2</c:v>
                      </c:pt>
                      <c:pt idx="95">
                        <c:v>1.9929999951273203E-2</c:v>
                      </c:pt>
                      <c:pt idx="96">
                        <c:v>2.45740000391379E-2</c:v>
                      </c:pt>
                      <c:pt idx="97">
                        <c:v>1.5530999982729554E-2</c:v>
                      </c:pt>
                      <c:pt idx="98">
                        <c:v>2.6033999980427325E-2</c:v>
                      </c:pt>
                      <c:pt idx="99">
                        <c:v>1.5232000034302473E-2</c:v>
                      </c:pt>
                      <c:pt idx="100">
                        <c:v>2.2195999976247549E-2</c:v>
                      </c:pt>
                      <c:pt idx="101">
                        <c:v>2.2755999932996929E-2</c:v>
                      </c:pt>
                      <c:pt idx="102">
                        <c:v>1.9411000073887408E-2</c:v>
                      </c:pt>
                      <c:pt idx="103">
                        <c:v>1.9697999930940568E-2</c:v>
                      </c:pt>
                      <c:pt idx="104">
                        <c:v>1.7839000094681978E-2</c:v>
                      </c:pt>
                      <c:pt idx="105">
                        <c:v>1.9799000001512468E-2</c:v>
                      </c:pt>
                      <c:pt idx="106">
                        <c:v>1.8702999921515584E-2</c:v>
                      </c:pt>
                      <c:pt idx="107">
                        <c:v>2.2868999978527427E-2</c:v>
                      </c:pt>
                      <c:pt idx="108">
                        <c:v>1.6460000071674585E-2</c:v>
                      </c:pt>
                      <c:pt idx="109">
                        <c:v>2.0518000004813075E-2</c:v>
                      </c:pt>
                      <c:pt idx="110">
                        <c:v>1.7028999980539083E-2</c:v>
                      </c:pt>
                      <c:pt idx="111">
                        <c:v>2.3187999962829053E-2</c:v>
                      </c:pt>
                      <c:pt idx="112">
                        <c:v>2.0434000063687563E-2</c:v>
                      </c:pt>
                      <c:pt idx="113">
                        <c:v>1.6211999929510057E-2</c:v>
                      </c:pt>
                      <c:pt idx="114">
                        <c:v>2.8018000070005655E-2</c:v>
                      </c:pt>
                      <c:pt idx="115">
                        <c:v>1.6392000019550323E-2</c:v>
                      </c:pt>
                      <c:pt idx="116">
                        <c:v>1.9520999980159104E-2</c:v>
                      </c:pt>
                      <c:pt idx="117">
                        <c:v>2.2753999917767942E-2</c:v>
                      </c:pt>
                      <c:pt idx="118">
                        <c:v>1.7045000102370977E-2</c:v>
                      </c:pt>
                      <c:pt idx="119">
                        <c:v>2.0492999930866063E-2</c:v>
                      </c:pt>
                      <c:pt idx="120">
                        <c:v>2.0640000002458692E-2</c:v>
                      </c:pt>
                      <c:pt idx="121">
                        <c:v>2.0113999955356121E-2</c:v>
                      </c:pt>
                      <c:pt idx="122">
                        <c:v>2.4644000106491148E-2</c:v>
                      </c:pt>
                      <c:pt idx="123">
                        <c:v>1.6789999906904995E-2</c:v>
                      </c:pt>
                      <c:pt idx="124">
                        <c:v>1.8180000013671815E-2</c:v>
                      </c:pt>
                      <c:pt idx="125">
                        <c:v>2.1537000080570579E-2</c:v>
                      </c:pt>
                      <c:pt idx="126">
                        <c:v>1.3580999919213355E-2</c:v>
                      </c:pt>
                      <c:pt idx="127">
                        <c:v>2.5480000069364905E-2</c:v>
                      </c:pt>
                      <c:pt idx="128">
                        <c:v>1.5156999928876758E-2</c:v>
                      </c:pt>
                      <c:pt idx="129">
                        <c:v>2.6049999985843897E-2</c:v>
                      </c:pt>
                      <c:pt idx="130">
                        <c:v>1.9922000006772578E-2</c:v>
                      </c:pt>
                      <c:pt idx="131">
                        <c:v>1.4983000000938773E-2</c:v>
                      </c:pt>
                      <c:pt idx="132">
                        <c:v>2.4997000000439584E-2</c:v>
                      </c:pt>
                      <c:pt idx="133">
                        <c:v>1.0587000055238605E-2</c:v>
                      </c:pt>
                      <c:pt idx="134">
                        <c:v>2.9590999940410256E-2</c:v>
                      </c:pt>
                      <c:pt idx="135">
                        <c:v>9.0630000922828913E-3</c:v>
                      </c:pt>
                      <c:pt idx="136">
                        <c:v>3.0740999965928495E-2</c:v>
                      </c:pt>
                      <c:pt idx="137">
                        <c:v>1.9992999965324998E-2</c:v>
                      </c:pt>
                      <c:pt idx="138">
                        <c:v>9.7369999857619405E-3</c:v>
                      </c:pt>
                      <c:pt idx="139">
                        <c:v>2.5913999998010695E-2</c:v>
                      </c:pt>
                      <c:pt idx="140">
                        <c:v>1.6039000009186566E-2</c:v>
                      </c:pt>
                      <c:pt idx="141">
                        <c:v>2.5007000076584518E-2</c:v>
                      </c:pt>
                      <c:pt idx="142">
                        <c:v>1.8997999955900013E-2</c:v>
                      </c:pt>
                      <c:pt idx="143">
                        <c:v>1.9764999975450337E-2</c:v>
                      </c:pt>
                      <c:pt idx="144">
                        <c:v>2.2622999968007207E-2</c:v>
                      </c:pt>
                      <c:pt idx="145">
                        <c:v>1.7687999992631376E-2</c:v>
                      </c:pt>
                      <c:pt idx="146">
                        <c:v>2.1801000111736357E-2</c:v>
                      </c:pt>
                      <c:pt idx="147">
                        <c:v>1.8381999921984971E-2</c:v>
                      </c:pt>
                      <c:pt idx="148">
                        <c:v>2.0118999993428588E-2</c:v>
                      </c:pt>
                      <c:pt idx="149">
                        <c:v>2.0951000042259693E-2</c:v>
                      </c:pt>
                      <c:pt idx="150">
                        <c:v>2.0275000017136335E-2</c:v>
                      </c:pt>
                      <c:pt idx="151">
                        <c:v>1.5186999924480915E-2</c:v>
                      </c:pt>
                      <c:pt idx="152">
                        <c:v>2.4206000030972064E-2</c:v>
                      </c:pt>
                      <c:pt idx="153">
                        <c:v>2.4042000062763691E-2</c:v>
                      </c:pt>
                      <c:pt idx="154">
                        <c:v>2.0904999924823642E-2</c:v>
                      </c:pt>
                      <c:pt idx="155">
                        <c:v>1.5209999983198941E-2</c:v>
                      </c:pt>
                      <c:pt idx="156">
                        <c:v>1.556000008713454E-2</c:v>
                      </c:pt>
                      <c:pt idx="157">
                        <c:v>2.5370999937877059E-2</c:v>
                      </c:pt>
                      <c:pt idx="158">
                        <c:v>2.4262999999336898E-2</c:v>
                      </c:pt>
                      <c:pt idx="159">
                        <c:v>1.6704000066965818E-2</c:v>
                      </c:pt>
                      <c:pt idx="160">
                        <c:v>1.8976999912410975E-2</c:v>
                      </c:pt>
                      <c:pt idx="161">
                        <c:v>1.9841999979689717E-2</c:v>
                      </c:pt>
                      <c:pt idx="162">
                        <c:v>2.2673000115901232E-2</c:v>
                      </c:pt>
                      <c:pt idx="163">
                        <c:v>1.8864999990910292E-2</c:v>
                      </c:pt>
                      <c:pt idx="164">
                        <c:v>1.4671999961137772E-2</c:v>
                      </c:pt>
                      <c:pt idx="165">
                        <c:v>2.4717999971471727E-2</c:v>
                      </c:pt>
                      <c:pt idx="166">
                        <c:v>2.1890999982133508E-2</c:v>
                      </c:pt>
                      <c:pt idx="167">
                        <c:v>1.2709000031463802E-2</c:v>
                      </c:pt>
                      <c:pt idx="168">
                        <c:v>2.5985999964177608E-2</c:v>
                      </c:pt>
                      <c:pt idx="169">
                        <c:v>9.4019999960437417E-3</c:v>
                      </c:pt>
                      <c:pt idx="170">
                        <c:v>3.0488000018522143E-2</c:v>
                      </c:pt>
                      <c:pt idx="171">
                        <c:v>1.9969000015407801E-2</c:v>
                      </c:pt>
                      <c:pt idx="172">
                        <c:v>1.8102000001817942E-2</c:v>
                      </c:pt>
                      <c:pt idx="173">
                        <c:v>2.2256999975070357E-2</c:v>
                      </c:pt>
                      <c:pt idx="174">
                        <c:v>1.4618000015616417E-2</c:v>
                      </c:pt>
                      <c:pt idx="175">
                        <c:v>2.5181000004522502E-2</c:v>
                      </c:pt>
                      <c:pt idx="176">
                        <c:v>2.0888000028207898E-2</c:v>
                      </c:pt>
                      <c:pt idx="177">
                        <c:v>1.5859000035561621E-2</c:v>
                      </c:pt>
                      <c:pt idx="178">
                        <c:v>2.4876999901607633E-2</c:v>
                      </c:pt>
                      <c:pt idx="179">
                        <c:v>1.9247000105679035E-2</c:v>
                      </c:pt>
                      <c:pt idx="180">
                        <c:v>1.4792999951168895E-2</c:v>
                      </c:pt>
                      <c:pt idx="181">
                        <c:v>2.0932000013999641E-2</c:v>
                      </c:pt>
                      <c:pt idx="182">
                        <c:v>2.5082999956794083E-2</c:v>
                      </c:pt>
                      <c:pt idx="183">
                        <c:v>2.0959999994374812E-2</c:v>
                      </c:pt>
                      <c:pt idx="184">
                        <c:v>1.4234000002034009E-2</c:v>
                      </c:pt>
                      <c:pt idx="185">
                        <c:v>2.4435000028461218E-2</c:v>
                      </c:pt>
                      <c:pt idx="186">
                        <c:v>1.042900001630187E-2</c:v>
                      </c:pt>
                      <c:pt idx="187">
                        <c:v>2.8861999977380037E-2</c:v>
                      </c:pt>
                      <c:pt idx="188">
                        <c:v>2.1188999991863966E-2</c:v>
                      </c:pt>
                      <c:pt idx="189">
                        <c:v>2.0079000038094819E-2</c:v>
                      </c:pt>
                      <c:pt idx="190">
                        <c:v>1.1876999982632697E-2</c:v>
                      </c:pt>
                      <c:pt idx="191">
                        <c:v>2.3570999968796968E-2</c:v>
                      </c:pt>
                      <c:pt idx="192">
                        <c:v>1.5294000040739775E-2</c:v>
                      </c:pt>
                      <c:pt idx="193">
                        <c:v>2.6794999954290688E-2</c:v>
                      </c:pt>
                      <c:pt idx="194">
                        <c:v>1.8061000038869679E-2</c:v>
                      </c:pt>
                      <c:pt idx="195">
                        <c:v>2.4631000007502735E-2</c:v>
                      </c:pt>
                      <c:pt idx="196">
                        <c:v>1.5663999947719276E-2</c:v>
                      </c:pt>
                      <c:pt idx="197">
                        <c:v>1.7005000030621886E-2</c:v>
                      </c:pt>
                      <c:pt idx="198">
                        <c:v>2.29469999903813E-2</c:v>
                      </c:pt>
                      <c:pt idx="199">
                        <c:v>2.113799995277077E-2</c:v>
                      </c:pt>
                      <c:pt idx="200">
                        <c:v>1.9999000011011958E-2</c:v>
                      </c:pt>
                      <c:pt idx="201">
                        <c:v>1.8860000069253147E-2</c:v>
                      </c:pt>
                      <c:pt idx="202">
                        <c:v>1.5656000003218651E-2</c:v>
                      </c:pt>
                      <c:pt idx="203">
                        <c:v>2.8538999962620437E-2</c:v>
                      </c:pt>
                      <c:pt idx="204">
                        <c:v>1.7861000029370189E-2</c:v>
                      </c:pt>
                      <c:pt idx="205">
                        <c:v>1.945200003683567E-2</c:v>
                      </c:pt>
                      <c:pt idx="206">
                        <c:v>1.9151999964378774E-2</c:v>
                      </c:pt>
                      <c:pt idx="207">
                        <c:v>2.0203999942168593E-2</c:v>
                      </c:pt>
                      <c:pt idx="208">
                        <c:v>2.3300000000745058E-2</c:v>
                      </c:pt>
                      <c:pt idx="209">
                        <c:v>1.9680000026710331E-2</c:v>
                      </c:pt>
                      <c:pt idx="210">
                        <c:v>1.1265999986790121E-2</c:v>
                      </c:pt>
                      <c:pt idx="211">
                        <c:v>2.7630000025965273E-2</c:v>
                      </c:pt>
                      <c:pt idx="212">
                        <c:v>1.9195999950170517E-2</c:v>
                      </c:pt>
                      <c:pt idx="213">
                        <c:v>1.5142000047490001E-2</c:v>
                      </c:pt>
                      <c:pt idx="214">
                        <c:v>2.6056000031530857E-2</c:v>
                      </c:pt>
                      <c:pt idx="215">
                        <c:v>2.0304000005125999E-2</c:v>
                      </c:pt>
                      <c:pt idx="216">
                        <c:v>1.8654000014066696E-2</c:v>
                      </c:pt>
                      <c:pt idx="217">
                        <c:v>2.053199999500066E-2</c:v>
                      </c:pt>
                      <c:pt idx="218">
                        <c:v>2.0323999924585223E-2</c:v>
                      </c:pt>
                      <c:pt idx="219">
                        <c:v>1.9912000047042966E-2</c:v>
                      </c:pt>
                      <c:pt idx="220">
                        <c:v>2.2133999969810247E-2</c:v>
                      </c:pt>
                      <c:pt idx="221">
                        <c:v>1.8377000000327826E-2</c:v>
                      </c:pt>
                      <c:pt idx="222">
                        <c:v>2.0828000036999583E-2</c:v>
                      </c:pt>
                      <c:pt idx="223">
                        <c:v>1.4882999937981367E-2</c:v>
                      </c:pt>
                      <c:pt idx="224">
                        <c:v>2.3980000056326389E-2</c:v>
                      </c:pt>
                      <c:pt idx="225">
                        <c:v>1.734799996484071E-2</c:v>
                      </c:pt>
                      <c:pt idx="226">
                        <c:v>1.7718999995850027E-2</c:v>
                      </c:pt>
                      <c:pt idx="227">
                        <c:v>2.134400000795722E-2</c:v>
                      </c:pt>
                      <c:pt idx="228">
                        <c:v>2.4480000021867454E-2</c:v>
                      </c:pt>
                      <c:pt idx="229">
                        <c:v>1.481299998704344E-2</c:v>
                      </c:pt>
                      <c:pt idx="230">
                        <c:v>2.4881000048480928E-2</c:v>
                      </c:pt>
                      <c:pt idx="231">
                        <c:v>1.670499995816499E-2</c:v>
                      </c:pt>
                      <c:pt idx="232">
                        <c:v>1.9186999998055398E-2</c:v>
                      </c:pt>
                      <c:pt idx="233">
                        <c:v>2.4169999989680946E-2</c:v>
                      </c:pt>
                      <c:pt idx="234">
                        <c:v>2.0080000045709312E-2</c:v>
                      </c:pt>
                      <c:pt idx="235">
                        <c:v>1.5506999916397035E-2</c:v>
                      </c:pt>
                      <c:pt idx="236">
                        <c:v>2.4058000068180263E-2</c:v>
                      </c:pt>
                      <c:pt idx="237">
                        <c:v>1.6639999928884208E-2</c:v>
                      </c:pt>
                      <c:pt idx="238">
                        <c:v>2.1586000104434788E-2</c:v>
                      </c:pt>
                      <c:pt idx="239">
                        <c:v>2.0879999967291951E-2</c:v>
                      </c:pt>
                      <c:pt idx="240">
                        <c:v>1.726799993775785E-2</c:v>
                      </c:pt>
                      <c:pt idx="241">
                        <c:v>2.2277000010944903E-2</c:v>
                      </c:pt>
                      <c:pt idx="242">
                        <c:v>1.9328000023961067E-2</c:v>
                      </c:pt>
                      <c:pt idx="243">
                        <c:v>2.2742999950423837E-2</c:v>
                      </c:pt>
                      <c:pt idx="244">
                        <c:v>1.6219000099226832E-2</c:v>
                      </c:pt>
                      <c:pt idx="245">
                        <c:v>2.2797999903559685E-2</c:v>
                      </c:pt>
                      <c:pt idx="246">
                        <c:v>1.8387000076472759E-2</c:v>
                      </c:pt>
                      <c:pt idx="247">
                        <c:v>1.9315999932587147E-2</c:v>
                      </c:pt>
                      <c:pt idx="248">
                        <c:v>2.0010000094771385E-2</c:v>
                      </c:pt>
                      <c:pt idx="249">
                        <c:v>1.637899992056191E-2</c:v>
                      </c:pt>
                      <c:pt idx="250">
                        <c:v>2.462300006300211E-2</c:v>
                      </c:pt>
                      <c:pt idx="251">
                        <c:v>2.1915999939665198E-2</c:v>
                      </c:pt>
                      <c:pt idx="252">
                        <c:v>1.8287000013515353E-2</c:v>
                      </c:pt>
                      <c:pt idx="253">
                        <c:v>1.9897000049240887E-2</c:v>
                      </c:pt>
                      <c:pt idx="254">
                        <c:v>2.1634000004269183E-2</c:v>
                      </c:pt>
                      <c:pt idx="255">
                        <c:v>2.0035999943502247E-2</c:v>
                      </c:pt>
                      <c:pt idx="256">
                        <c:v>9.3519999645650387E-3</c:v>
                      </c:pt>
                      <c:pt idx="257">
                        <c:v>2.36940000904724E-2</c:v>
                      </c:pt>
                      <c:pt idx="258">
                        <c:v>2.6398999965749681E-2</c:v>
                      </c:pt>
                      <c:pt idx="259">
                        <c:v>1.988599996548146E-2</c:v>
                      </c:pt>
                      <c:pt idx="260">
                        <c:v>1.442800008226186E-2</c:v>
                      </c:pt>
                      <c:pt idx="261">
                        <c:v>2.4877999909222126E-2</c:v>
                      </c:pt>
                      <c:pt idx="262">
                        <c:v>2.0481000072322786E-2</c:v>
                      </c:pt>
                      <c:pt idx="263">
                        <c:v>1.7177999950945377E-2</c:v>
                      </c:pt>
                      <c:pt idx="264">
                        <c:v>2.3251999984495342E-2</c:v>
                      </c:pt>
                      <c:pt idx="265">
                        <c:v>1.9480000017210841E-2</c:v>
                      </c:pt>
                      <c:pt idx="266">
                        <c:v>1.7507000011391938E-2</c:v>
                      </c:pt>
                      <c:pt idx="267">
                        <c:v>2.3838000022806227E-2</c:v>
                      </c:pt>
                      <c:pt idx="268">
                        <c:v>1.9458999973721802E-2</c:v>
                      </c:pt>
                      <c:pt idx="269">
                        <c:v>1.9935999996960163E-2</c:v>
                      </c:pt>
                      <c:pt idx="270">
                        <c:v>1.8617999972775578E-2</c:v>
                      </c:pt>
                      <c:pt idx="271">
                        <c:v>1.6554000088945031E-2</c:v>
                      </c:pt>
                      <c:pt idx="272">
                        <c:v>2.5452999980188906E-2</c:v>
                      </c:pt>
                      <c:pt idx="273">
                        <c:v>1.0224999976344407E-2</c:v>
                      </c:pt>
                      <c:pt idx="274">
                        <c:v>3.0094000045210123E-2</c:v>
                      </c:pt>
                      <c:pt idx="275">
                        <c:v>1.739099994301796E-2</c:v>
                      </c:pt>
                      <c:pt idx="276">
                        <c:v>1.791099994443357E-2</c:v>
                      </c:pt>
                      <c:pt idx="277">
                        <c:v>2.2924000048078597E-2</c:v>
                      </c:pt>
                      <c:pt idx="278">
                        <c:v>1.7553000012412667E-2</c:v>
                      </c:pt>
                      <c:pt idx="279">
                        <c:v>1.6597999958321452E-2</c:v>
                      </c:pt>
                      <c:pt idx="280">
                        <c:v>2.6579000055789948E-2</c:v>
                      </c:pt>
                      <c:pt idx="281">
                        <c:v>1.6683000023476779E-2</c:v>
                      </c:pt>
                      <c:pt idx="282">
                        <c:v>2.1563999936915934E-2</c:v>
                      </c:pt>
                      <c:pt idx="283">
                        <c:v>2.1032999968156219E-2</c:v>
                      </c:pt>
                      <c:pt idx="284">
                        <c:v>2.0157000049948692E-2</c:v>
                      </c:pt>
                      <c:pt idx="285">
                        <c:v>1.816300000064075E-2</c:v>
                      </c:pt>
                      <c:pt idx="286">
                        <c:v>1.5158000052906573E-2</c:v>
                      </c:pt>
                      <c:pt idx="287">
                        <c:v>2.72019999101758E-2</c:v>
                      </c:pt>
                      <c:pt idx="288">
                        <c:v>2.0154000027105212E-2</c:v>
                      </c:pt>
                      <c:pt idx="289">
                        <c:v>1.7587000038474798E-2</c:v>
                      </c:pt>
                      <c:pt idx="290">
                        <c:v>2.1514000021852553E-2</c:v>
                      </c:pt>
                      <c:pt idx="291">
                        <c:v>1.3222999987192452E-2</c:v>
                      </c:pt>
                      <c:pt idx="292">
                        <c:v>2.4929999955929816E-2</c:v>
                      </c:pt>
                      <c:pt idx="293">
                        <c:v>2.0081000053323805E-2</c:v>
                      </c:pt>
                      <c:pt idx="294">
                        <c:v>2.2032999899238348E-2</c:v>
                      </c:pt>
                      <c:pt idx="295">
                        <c:v>2.0421000081114471E-2</c:v>
                      </c:pt>
                      <c:pt idx="296">
                        <c:v>1.8058000016026199E-2</c:v>
                      </c:pt>
                      <c:pt idx="297">
                        <c:v>2.056599990464747E-2</c:v>
                      </c:pt>
                      <c:pt idx="298">
                        <c:v>2.134400000795722E-2</c:v>
                      </c:pt>
                      <c:pt idx="299">
                        <c:v>1.8227000022307038E-2</c:v>
                      </c:pt>
                      <c:pt idx="300">
                        <c:v>1.9836000050418079E-2</c:v>
                      </c:pt>
                      <c:pt idx="301">
                        <c:v>1.7681999946944416E-2</c:v>
                      </c:pt>
                      <c:pt idx="302">
                        <c:v>2.3138000047765672E-2</c:v>
                      </c:pt>
                      <c:pt idx="303">
                        <c:v>2.0555999944917858E-2</c:v>
                      </c:pt>
                      <c:pt idx="304">
                        <c:v>2.0222000079229474E-2</c:v>
                      </c:pt>
                      <c:pt idx="305">
                        <c:v>2.1203999989666045E-2</c:v>
                      </c:pt>
                      <c:pt idx="306">
                        <c:v>1.4431999996304512E-2</c:v>
                      </c:pt>
                      <c:pt idx="307">
                        <c:v>2.0929999998770654E-2</c:v>
                      </c:pt>
                      <c:pt idx="308">
                        <c:v>1.8586999969556928E-2</c:v>
                      </c:pt>
                      <c:pt idx="309">
                        <c:v>2.6236000005155802E-2</c:v>
                      </c:pt>
                      <c:pt idx="310">
                        <c:v>1.9511000020429492E-2</c:v>
                      </c:pt>
                      <c:pt idx="311">
                        <c:v>1.9315999932587147E-2</c:v>
                      </c:pt>
                      <c:pt idx="312">
                        <c:v>1.5183000010438263E-2</c:v>
                      </c:pt>
                      <c:pt idx="313">
                        <c:v>1.5819000080227852E-2</c:v>
                      </c:pt>
                      <c:pt idx="314">
                        <c:v>2.9217000002972782E-2</c:v>
                      </c:pt>
                      <c:pt idx="315">
                        <c:v>1.6984999994747341E-2</c:v>
                      </c:pt>
                      <c:pt idx="316">
                        <c:v>1.859999995213002E-2</c:v>
                      </c:pt>
                      <c:pt idx="317">
                        <c:v>1.9886999973095953E-2</c:v>
                      </c:pt>
                      <c:pt idx="318">
                        <c:v>2.5574000086635351E-2</c:v>
                      </c:pt>
                      <c:pt idx="319">
                        <c:v>1.9437999930232763E-2</c:v>
                      </c:pt>
                      <c:pt idx="320">
                        <c:v>2.0570000051520765E-2</c:v>
                      </c:pt>
                      <c:pt idx="321">
                        <c:v>2.0036999951116741E-2</c:v>
                      </c:pt>
                      <c:pt idx="322">
                        <c:v>1.6291000065393746E-2</c:v>
                      </c:pt>
                      <c:pt idx="323">
                        <c:v>1.9426999962888658E-2</c:v>
                      </c:pt>
                      <c:pt idx="324">
                        <c:v>2.0358999958261847E-2</c:v>
                      </c:pt>
                      <c:pt idx="325">
                        <c:v>1.6149000031873584E-2</c:v>
                      </c:pt>
                      <c:pt idx="326">
                        <c:v>2.4386000004597008E-2</c:v>
                      </c:pt>
                      <c:pt idx="327">
                        <c:v>1.8892999971285462E-2</c:v>
                      </c:pt>
                      <c:pt idx="328">
                        <c:v>2.0799000049009919E-2</c:v>
                      </c:pt>
                      <c:pt idx="329">
                        <c:v>2.0496999961324036E-2</c:v>
                      </c:pt>
                      <c:pt idx="330">
                        <c:v>2.1442000055685639E-2</c:v>
                      </c:pt>
                      <c:pt idx="331">
                        <c:v>1.9465999910607934E-2</c:v>
                      </c:pt>
                      <c:pt idx="332">
                        <c:v>2.1370000089518726E-2</c:v>
                      </c:pt>
                      <c:pt idx="333">
                        <c:v>1.7709999927319586E-2</c:v>
                      </c:pt>
                      <c:pt idx="334">
                        <c:v>2.1178000024519861E-2</c:v>
                      </c:pt>
                      <c:pt idx="335">
                        <c:v>1.8374999985098839E-2</c:v>
                      </c:pt>
                      <c:pt idx="336">
                        <c:v>2.1792000043205917E-2</c:v>
                      </c:pt>
                      <c:pt idx="337">
                        <c:v>1.9867999944835901E-2</c:v>
                      </c:pt>
                      <c:pt idx="338">
                        <c:v>1.9777000066824257E-2</c:v>
                      </c:pt>
                      <c:pt idx="339">
                        <c:v>1.9448000006377697E-2</c:v>
                      </c:pt>
                      <c:pt idx="340">
                        <c:v>2.2584999911487103E-2</c:v>
                      </c:pt>
                      <c:pt idx="341">
                        <c:v>1.2356000021100044E-2</c:v>
                      </c:pt>
                      <c:pt idx="342">
                        <c:v>2.0538000040687621E-2</c:v>
                      </c:pt>
                      <c:pt idx="343">
                        <c:v>2.2782000014558434E-2</c:v>
                      </c:pt>
                      <c:pt idx="344">
                        <c:v>2.67309999326244E-2</c:v>
                      </c:pt>
                      <c:pt idx="345">
                        <c:v>1.3697999995201826E-2</c:v>
                      </c:pt>
                      <c:pt idx="346">
                        <c:v>2.1041000029072165E-2</c:v>
                      </c:pt>
                      <c:pt idx="347">
                        <c:v>2.1171999978832901E-2</c:v>
                      </c:pt>
                      <c:pt idx="348">
                        <c:v>2.0238000084646046E-2</c:v>
                      </c:pt>
                      <c:pt idx="349">
                        <c:v>1.9595999969169497E-2</c:v>
                      </c:pt>
                      <c:pt idx="350">
                        <c:v>1.862799993250519E-2</c:v>
                      </c:pt>
                      <c:pt idx="351">
                        <c:v>2.1890000090934336E-2</c:v>
                      </c:pt>
                      <c:pt idx="352">
                        <c:v>1.983099989593029E-2</c:v>
                      </c:pt>
                      <c:pt idx="353">
                        <c:v>1.0817000060342252E-2</c:v>
                      </c:pt>
                      <c:pt idx="354">
                        <c:v>2.9330999939702451E-2</c:v>
                      </c:pt>
                      <c:pt idx="355">
                        <c:v>2.0372000057250261E-2</c:v>
                      </c:pt>
                      <c:pt idx="356">
                        <c:v>1.7844000016339123E-2</c:v>
                      </c:pt>
                      <c:pt idx="357">
                        <c:v>2.2813000017777085E-2</c:v>
                      </c:pt>
                      <c:pt idx="358">
                        <c:v>1.5458000008948147E-2</c:v>
                      </c:pt>
                      <c:pt idx="359">
                        <c:v>1.9900999963283539E-2</c:v>
                      </c:pt>
                      <c:pt idx="360">
                        <c:v>2.3288000025786459E-2</c:v>
                      </c:pt>
                      <c:pt idx="361">
                        <c:v>1.6124999965541065E-2</c:v>
                      </c:pt>
                      <c:pt idx="362">
                        <c:v>2.5240999995730817E-2</c:v>
                      </c:pt>
                      <c:pt idx="363">
                        <c:v>1.6168000060133636E-2</c:v>
                      </c:pt>
                      <c:pt idx="364">
                        <c:v>2.5673999916762114E-2</c:v>
                      </c:pt>
                      <c:pt idx="365">
                        <c:v>1.4091000077314675E-2</c:v>
                      </c:pt>
                      <c:pt idx="366">
                        <c:v>2.4375999928452075E-2</c:v>
                      </c:pt>
                      <c:pt idx="367">
                        <c:v>1.4880000031553209E-2</c:v>
                      </c:pt>
                      <c:pt idx="368">
                        <c:v>1.6356999985873699E-2</c:v>
                      </c:pt>
                      <c:pt idx="369">
                        <c:v>2.6205000001937151E-2</c:v>
                      </c:pt>
                      <c:pt idx="370">
                        <c:v>1.8537999945692718E-2</c:v>
                      </c:pt>
                      <c:pt idx="371">
                        <c:v>2.3598000057972968E-2</c:v>
                      </c:pt>
                      <c:pt idx="372">
                        <c:v>1.6106999944895506E-2</c:v>
                      </c:pt>
                      <c:pt idx="373">
                        <c:v>2.0371000049635768E-2</c:v>
                      </c:pt>
                      <c:pt idx="374">
                        <c:v>2.4048999999649823E-2</c:v>
                      </c:pt>
                      <c:pt idx="375">
                        <c:v>1.7131999949924648E-2</c:v>
                      </c:pt>
                      <c:pt idx="376">
                        <c:v>1.8553000059910119E-2</c:v>
                      </c:pt>
                      <c:pt idx="377">
                        <c:v>2.1400999976322055E-2</c:v>
                      </c:pt>
                      <c:pt idx="378">
                        <c:v>2.236200007610023E-2</c:v>
                      </c:pt>
                      <c:pt idx="379">
                        <c:v>1.6979999956674874E-2</c:v>
                      </c:pt>
                      <c:pt idx="380">
                        <c:v>1.9978999975137413E-2</c:v>
                      </c:pt>
                      <c:pt idx="381">
                        <c:v>2.06270000198856E-2</c:v>
                      </c:pt>
                      <c:pt idx="382">
                        <c:v>2.1792000043205917E-2</c:v>
                      </c:pt>
                      <c:pt idx="383">
                        <c:v>1.9549999968148768E-2</c:v>
                      </c:pt>
                      <c:pt idx="384">
                        <c:v>2.0875999936833978E-2</c:v>
                      </c:pt>
                      <c:pt idx="385">
                        <c:v>1.8279000069014728E-2</c:v>
                      </c:pt>
                      <c:pt idx="386">
                        <c:v>2.1684999926947057E-2</c:v>
                      </c:pt>
                      <c:pt idx="387">
                        <c:v>1.643700001295656E-2</c:v>
                      </c:pt>
                      <c:pt idx="388">
                        <c:v>1.6950000077486038E-2</c:v>
                      </c:pt>
                      <c:pt idx="389">
                        <c:v>2.7614999911747873E-2</c:v>
                      </c:pt>
                      <c:pt idx="390">
                        <c:v>1.8389000091701746E-2</c:v>
                      </c:pt>
                      <c:pt idx="391">
                        <c:v>2.0275999908335507E-2</c:v>
                      </c:pt>
                      <c:pt idx="392">
                        <c:v>1.430500007700175E-2</c:v>
                      </c:pt>
                      <c:pt idx="393">
                        <c:v>2.5049999938346446E-2</c:v>
                      </c:pt>
                      <c:pt idx="394">
                        <c:v>2.1335000055842102E-2</c:v>
                      </c:pt>
                      <c:pt idx="395">
                        <c:v>1.9914999953471124E-2</c:v>
                      </c:pt>
                      <c:pt idx="396">
                        <c:v>1.8892999971285462E-2</c:v>
                      </c:pt>
                      <c:pt idx="397">
                        <c:v>2.0375000080093741E-2</c:v>
                      </c:pt>
                      <c:pt idx="398">
                        <c:v>1.8311999971047044E-2</c:v>
                      </c:pt>
                      <c:pt idx="399">
                        <c:v>1.7072999966330826E-2</c:v>
                      </c:pt>
                      <c:pt idx="400">
                        <c:v>2.4322999990545213E-2</c:v>
                      </c:pt>
                      <c:pt idx="401">
                        <c:v>2.0449000061489642E-2</c:v>
                      </c:pt>
                      <c:pt idx="402">
                        <c:v>2.069799997843802E-2</c:v>
                      </c:pt>
                      <c:pt idx="403">
                        <c:v>2.0922999945469201E-2</c:v>
                      </c:pt>
                      <c:pt idx="404">
                        <c:v>1.6254000016488135E-2</c:v>
                      </c:pt>
                      <c:pt idx="405">
                        <c:v>2.0442000008188188E-2</c:v>
                      </c:pt>
                      <c:pt idx="406">
                        <c:v>1.7289999988861382E-2</c:v>
                      </c:pt>
                      <c:pt idx="407">
                        <c:v>2.5452000088989735E-2</c:v>
                      </c:pt>
                      <c:pt idx="408">
                        <c:v>1.7529999953694642E-2</c:v>
                      </c:pt>
                      <c:pt idx="409">
                        <c:v>2.2319999989122152E-2</c:v>
                      </c:pt>
                      <c:pt idx="410">
                        <c:v>1.5802999958395958E-2</c:v>
                      </c:pt>
                      <c:pt idx="411">
                        <c:v>1.9478000001981854E-2</c:v>
                      </c:pt>
                      <c:pt idx="412">
                        <c:v>2.2756000049412251E-2</c:v>
                      </c:pt>
                      <c:pt idx="413">
                        <c:v>1.863099995534867E-2</c:v>
                      </c:pt>
                      <c:pt idx="414">
                        <c:v>2.001800003927201E-2</c:v>
                      </c:pt>
                      <c:pt idx="415">
                        <c:v>2.0536000025458634E-2</c:v>
                      </c:pt>
                      <c:pt idx="416">
                        <c:v>1.9170999992638826E-2</c:v>
                      </c:pt>
                      <c:pt idx="417">
                        <c:v>2.2848999942652881E-2</c:v>
                      </c:pt>
                      <c:pt idx="418">
                        <c:v>1.7390000051818788E-2</c:v>
                      </c:pt>
                      <c:pt idx="419">
                        <c:v>1.8763000029139221E-2</c:v>
                      </c:pt>
                      <c:pt idx="420">
                        <c:v>2.2842000005766749E-2</c:v>
                      </c:pt>
                      <c:pt idx="421">
                        <c:v>1.8478999962098897E-2</c:v>
                      </c:pt>
                      <c:pt idx="422">
                        <c:v>2.0449999952688813E-2</c:v>
                      </c:pt>
                      <c:pt idx="423">
                        <c:v>2.2384000010788441E-2</c:v>
                      </c:pt>
                      <c:pt idx="424">
                        <c:v>1.9351000082679093E-2</c:v>
                      </c:pt>
                      <c:pt idx="425">
                        <c:v>2.076299989130348E-2</c:v>
                      </c:pt>
                      <c:pt idx="426">
                        <c:v>1.9149000057950616E-2</c:v>
                      </c:pt>
                      <c:pt idx="427">
                        <c:v>1.4312000013887882E-2</c:v>
                      </c:pt>
                      <c:pt idx="428">
                        <c:v>2.6435000007040799E-2</c:v>
                      </c:pt>
                      <c:pt idx="429">
                        <c:v>1.7856999998912215E-2</c:v>
                      </c:pt>
                      <c:pt idx="430">
                        <c:v>2.0854000002145767E-2</c:v>
                      </c:pt>
                      <c:pt idx="431">
                        <c:v>1.9394999952055514E-2</c:v>
                      </c:pt>
                      <c:pt idx="432">
                        <c:v>2.0549000008031726E-2</c:v>
                      </c:pt>
                      <c:pt idx="433">
                        <c:v>2.0666999975219369E-2</c:v>
                      </c:pt>
                      <c:pt idx="434">
                        <c:v>2.0847000065259635E-2</c:v>
                      </c:pt>
                      <c:pt idx="435">
                        <c:v>1.8558999989181757E-2</c:v>
                      </c:pt>
                      <c:pt idx="436">
                        <c:v>2.0844999933615327E-2</c:v>
                      </c:pt>
                      <c:pt idx="437">
                        <c:v>1.9354000105522573E-2</c:v>
                      </c:pt>
                      <c:pt idx="438">
                        <c:v>2.0140999928116798E-2</c:v>
                      </c:pt>
                      <c:pt idx="439">
                        <c:v>2.0093000028282404E-2</c:v>
                      </c:pt>
                      <c:pt idx="440">
                        <c:v>2.1088000037707388E-2</c:v>
                      </c:pt>
                      <c:pt idx="441">
                        <c:v>2.0751999923959374E-2</c:v>
                      </c:pt>
                      <c:pt idx="442">
                        <c:v>1.8225000007078052E-2</c:v>
                      </c:pt>
                      <c:pt idx="443">
                        <c:v>2.1109000081196427E-2</c:v>
                      </c:pt>
                      <c:pt idx="444">
                        <c:v>1.5082999947480857E-2</c:v>
                      </c:pt>
                      <c:pt idx="445">
                        <c:v>2.0312999957241118E-2</c:v>
                      </c:pt>
                      <c:pt idx="446">
                        <c:v>2.4090000079013407E-2</c:v>
                      </c:pt>
                      <c:pt idx="447">
                        <c:v>1.6376000014133751E-2</c:v>
                      </c:pt>
                      <c:pt idx="448">
                        <c:v>2.6712999911978841E-2</c:v>
                      </c:pt>
                      <c:pt idx="449">
                        <c:v>1.7295000026933849E-2</c:v>
                      </c:pt>
                      <c:pt idx="450">
                        <c:v>2.0123000023886561E-2</c:v>
                      </c:pt>
                      <c:pt idx="451">
                        <c:v>1.6980999964289367E-2</c:v>
                      </c:pt>
                      <c:pt idx="452">
                        <c:v>2.3088000016286969E-2</c:v>
                      </c:pt>
                      <c:pt idx="453">
                        <c:v>1.7615000018849969E-2</c:v>
                      </c:pt>
                      <c:pt idx="454">
                        <c:v>1.9215999986045063E-2</c:v>
                      </c:pt>
                      <c:pt idx="455">
                        <c:v>1.9465000019408762E-2</c:v>
                      </c:pt>
                      <c:pt idx="456">
                        <c:v>2.2913999971933663E-2</c:v>
                      </c:pt>
                      <c:pt idx="457">
                        <c:v>5.6110000004991889E-3</c:v>
                      </c:pt>
                      <c:pt idx="458">
                        <c:v>3.3637000015005469E-2</c:v>
                      </c:pt>
                      <c:pt idx="459">
                        <c:v>2.2446000017225742E-2</c:v>
                      </c:pt>
                      <c:pt idx="460">
                        <c:v>1.4968000003136694E-2</c:v>
                      </c:pt>
                      <c:pt idx="461">
                        <c:v>2.1547999931499362E-2</c:v>
                      </c:pt>
                      <c:pt idx="462">
                        <c:v>1.8634000094607472E-2</c:v>
                      </c:pt>
                      <c:pt idx="463">
                        <c:v>2.0250999950803816E-2</c:v>
                      </c:pt>
                      <c:pt idx="464">
                        <c:v>2.3779000039212406E-2</c:v>
                      </c:pt>
                      <c:pt idx="465">
                        <c:v>1.7644000006839633E-2</c:v>
                      </c:pt>
                      <c:pt idx="466">
                        <c:v>2.0896999980323017E-2</c:v>
                      </c:pt>
                      <c:pt idx="467">
                        <c:v>2.1084000007249415E-2</c:v>
                      </c:pt>
                      <c:pt idx="468">
                        <c:v>1.6829999978654087E-2</c:v>
                      </c:pt>
                      <c:pt idx="469">
                        <c:v>2.230399998370558E-2</c:v>
                      </c:pt>
                      <c:pt idx="470">
                        <c:v>1.9709000014699996E-2</c:v>
                      </c:pt>
                      <c:pt idx="471">
                        <c:v>2.1082999999634922E-2</c:v>
                      </c:pt>
                      <c:pt idx="472">
                        <c:v>1.9102999940514565E-2</c:v>
                      </c:pt>
                      <c:pt idx="473">
                        <c:v>2.2569000022485852E-2</c:v>
                      </c:pt>
                      <c:pt idx="474">
                        <c:v>1.7727000056765974E-2</c:v>
                      </c:pt>
                      <c:pt idx="475">
                        <c:v>2.0794000010937452E-2</c:v>
                      </c:pt>
                      <c:pt idx="476">
                        <c:v>1.5985999954864383E-2</c:v>
                      </c:pt>
                      <c:pt idx="477">
                        <c:v>2.1919999970123172E-2</c:v>
                      </c:pt>
                      <c:pt idx="478">
                        <c:v>2.1383000072091818E-2</c:v>
                      </c:pt>
                      <c:pt idx="479">
                        <c:v>1.7258999985642731E-2</c:v>
                      </c:pt>
                      <c:pt idx="480">
                        <c:v>2.1935999975539744E-2</c:v>
                      </c:pt>
                      <c:pt idx="481">
                        <c:v>2.0020999945700169E-2</c:v>
                      </c:pt>
                      <c:pt idx="482">
                        <c:v>2.5490000029094517E-2</c:v>
                      </c:pt>
                      <c:pt idx="483">
                        <c:v>1.5459000016562641E-2</c:v>
                      </c:pt>
                      <c:pt idx="484">
                        <c:v>1.9602000014856458E-2</c:v>
                      </c:pt>
                      <c:pt idx="485">
                        <c:v>2.0861999946646392E-2</c:v>
                      </c:pt>
                      <c:pt idx="486">
                        <c:v>1.5015000011771917E-2</c:v>
                      </c:pt>
                      <c:pt idx="487">
                        <c:v>2.4741000030189753E-2</c:v>
                      </c:pt>
                      <c:pt idx="488">
                        <c:v>9.7560000140219927E-3</c:v>
                      </c:pt>
                      <c:pt idx="489">
                        <c:v>2.598000003490597E-2</c:v>
                      </c:pt>
                      <c:pt idx="490">
                        <c:v>1.9213999970816076E-2</c:v>
                      </c:pt>
                      <c:pt idx="491">
                        <c:v>2.0064999931491911E-2</c:v>
                      </c:pt>
                      <c:pt idx="492">
                        <c:v>2.5675000040791929E-2</c:v>
                      </c:pt>
                      <c:pt idx="493">
                        <c:v>1.569599995855242E-2</c:v>
                      </c:pt>
                      <c:pt idx="494">
                        <c:v>2.4738000007346272E-2</c:v>
                      </c:pt>
                      <c:pt idx="495">
                        <c:v>1.4353000093251467E-2</c:v>
                      </c:pt>
                      <c:pt idx="496">
                        <c:v>2.4336999980732799E-2</c:v>
                      </c:pt>
                      <c:pt idx="497">
                        <c:v>1.6495999996550381E-2</c:v>
                      </c:pt>
                      <c:pt idx="498">
                        <c:v>2.1186999976634979E-2</c:v>
                      </c:pt>
                      <c:pt idx="499">
                        <c:v>1.9518999964930117E-2</c:v>
                      </c:pt>
                      <c:pt idx="500">
                        <c:v>2.2164999973028898E-2</c:v>
                      </c:pt>
                      <c:pt idx="501">
                        <c:v>1.7246000003069639E-2</c:v>
                      </c:pt>
                      <c:pt idx="502">
                        <c:v>2.3219000082463026E-2</c:v>
                      </c:pt>
                      <c:pt idx="503">
                        <c:v>2.04519999679178E-2</c:v>
                      </c:pt>
                      <c:pt idx="504">
                        <c:v>1.734799996484071E-2</c:v>
                      </c:pt>
                      <c:pt idx="505">
                        <c:v>1.9593000062741339E-2</c:v>
                      </c:pt>
                      <c:pt idx="506">
                        <c:v>2.1904999972321093E-2</c:v>
                      </c:pt>
                      <c:pt idx="507">
                        <c:v>1.8742999993264675E-2</c:v>
                      </c:pt>
                      <c:pt idx="508">
                        <c:v>1.9350999966263771E-2</c:v>
                      </c:pt>
                      <c:pt idx="509">
                        <c:v>1.7558000050485134E-2</c:v>
                      </c:pt>
                      <c:pt idx="510">
                        <c:v>2.4689999991096556E-2</c:v>
                      </c:pt>
                      <c:pt idx="511">
                        <c:v>2.030700002796948E-2</c:v>
                      </c:pt>
                      <c:pt idx="512">
                        <c:v>2.0096999942325056E-2</c:v>
                      </c:pt>
                      <c:pt idx="513">
                        <c:v>1.9387000007554889E-2</c:v>
                      </c:pt>
                      <c:pt idx="514">
                        <c:v>1.9017999991774559E-2</c:v>
                      </c:pt>
                      <c:pt idx="515">
                        <c:v>1.9739000010304153E-2</c:v>
                      </c:pt>
                      <c:pt idx="516">
                        <c:v>1.5518000000156462E-2</c:v>
                      </c:pt>
                      <c:pt idx="517">
                        <c:v>2.5569000048562884E-2</c:v>
                      </c:pt>
                      <c:pt idx="518">
                        <c:v>1.9558999920263886E-2</c:v>
                      </c:pt>
                      <c:pt idx="519">
                        <c:v>2.0020000054500997E-2</c:v>
                      </c:pt>
                      <c:pt idx="520">
                        <c:v>1.1650000000372529E-2</c:v>
                      </c:pt>
                      <c:pt idx="521">
                        <c:v>3.048399998806417E-2</c:v>
                      </c:pt>
                      <c:pt idx="522">
                        <c:v>1.8936000065878034E-2</c:v>
                      </c:pt>
                      <c:pt idx="523">
                        <c:v>1.9819999928586185E-2</c:v>
                      </c:pt>
                      <c:pt idx="524">
                        <c:v>1.6733000054955482E-2</c:v>
                      </c:pt>
                      <c:pt idx="525">
                        <c:v>2.1645999979227781E-2</c:v>
                      </c:pt>
                      <c:pt idx="526">
                        <c:v>2.1209000027738512E-2</c:v>
                      </c:pt>
                      <c:pt idx="527">
                        <c:v>1.513299997895956E-2</c:v>
                      </c:pt>
                      <c:pt idx="528">
                        <c:v>2.5378999998793006E-2</c:v>
                      </c:pt>
                      <c:pt idx="529">
                        <c:v>2.0035999943502247E-2</c:v>
                      </c:pt>
                      <c:pt idx="530">
                        <c:v>2.001800003927201E-2</c:v>
                      </c:pt>
                      <c:pt idx="531">
                        <c:v>2.1124999970197678E-2</c:v>
                      </c:pt>
                      <c:pt idx="532">
                        <c:v>1.5559999970719218E-2</c:v>
                      </c:pt>
                      <c:pt idx="533">
                        <c:v>2.3943000007420778E-2</c:v>
                      </c:pt>
                      <c:pt idx="534">
                        <c:v>2.014700009021908E-2</c:v>
                      </c:pt>
                      <c:pt idx="535">
                        <c:v>1.5109999920241535E-2</c:v>
                      </c:pt>
                      <c:pt idx="536">
                        <c:v>2.0485999993979931E-2</c:v>
                      </c:pt>
                      <c:pt idx="537">
                        <c:v>2.1299000014550984E-2</c:v>
                      </c:pt>
                      <c:pt idx="538">
                        <c:v>2.2808999987319112E-2</c:v>
                      </c:pt>
                      <c:pt idx="539">
                        <c:v>1.5447000041604042E-2</c:v>
                      </c:pt>
                      <c:pt idx="540">
                        <c:v>2.1005999995395541E-2</c:v>
                      </c:pt>
                      <c:pt idx="541">
                        <c:v>2.096899994648993E-2</c:v>
                      </c:pt>
                      <c:pt idx="542">
                        <c:v>2.1311000105924904E-2</c:v>
                      </c:pt>
                      <c:pt idx="543">
                        <c:v>1.7714999965392053E-2</c:v>
                      </c:pt>
                      <c:pt idx="544">
                        <c:v>1.8398999935016036E-2</c:v>
                      </c:pt>
                      <c:pt idx="545">
                        <c:v>2.3231000057421625E-2</c:v>
                      </c:pt>
                      <c:pt idx="546">
                        <c:v>1.5199000015854836E-2</c:v>
                      </c:pt>
                      <c:pt idx="547">
                        <c:v>2.5130999973043799E-2</c:v>
                      </c:pt>
                      <c:pt idx="548">
                        <c:v>1.8893999978899956E-2</c:v>
                      </c:pt>
                      <c:pt idx="549">
                        <c:v>2.000899997074157E-2</c:v>
                      </c:pt>
                      <c:pt idx="550">
                        <c:v>1.9398000091314316E-2</c:v>
                      </c:pt>
                      <c:pt idx="551">
                        <c:v>2.2534999996423721E-2</c:v>
                      </c:pt>
                      <c:pt idx="552">
                        <c:v>1.9954000017605722E-2</c:v>
                      </c:pt>
                      <c:pt idx="553">
                        <c:v>2.1628999966196716E-2</c:v>
                      </c:pt>
                      <c:pt idx="554">
                        <c:v>1.7899999977089465E-2</c:v>
                      </c:pt>
                      <c:pt idx="555">
                        <c:v>2.0588999963365495E-2</c:v>
                      </c:pt>
                      <c:pt idx="556">
                        <c:v>1.8355000065639615E-2</c:v>
                      </c:pt>
                      <c:pt idx="557">
                        <c:v>2.1430999971926212E-2</c:v>
                      </c:pt>
                      <c:pt idx="558">
                        <c:v>2.0402000052854419E-2</c:v>
                      </c:pt>
                      <c:pt idx="559">
                        <c:v>1.8895999994128942E-2</c:v>
                      </c:pt>
                      <c:pt idx="560">
                        <c:v>1.9560999935492873E-2</c:v>
                      </c:pt>
                      <c:pt idx="561">
                        <c:v>2.0432000048458576E-2</c:v>
                      </c:pt>
                      <c:pt idx="562">
                        <c:v>2.1637000027112663E-2</c:v>
                      </c:pt>
                      <c:pt idx="563">
                        <c:v>1.8704999936744571E-2</c:v>
                      </c:pt>
                      <c:pt idx="564">
                        <c:v>1.9742000033147633E-2</c:v>
                      </c:pt>
                      <c:pt idx="565">
                        <c:v>2.1911000018008053E-2</c:v>
                      </c:pt>
                      <c:pt idx="566">
                        <c:v>1.9194999942556024E-2</c:v>
                      </c:pt>
                      <c:pt idx="567">
                        <c:v>1.9571000011637807E-2</c:v>
                      </c:pt>
                      <c:pt idx="568">
                        <c:v>1.4833000022917986E-2</c:v>
                      </c:pt>
                      <c:pt idx="569">
                        <c:v>2.4088999954983592E-2</c:v>
                      </c:pt>
                      <c:pt idx="570">
                        <c:v>1.8389999982900918E-2</c:v>
                      </c:pt>
                      <c:pt idx="571">
                        <c:v>2.2988000069744885E-2</c:v>
                      </c:pt>
                      <c:pt idx="572">
                        <c:v>1.9588000024668872E-2</c:v>
                      </c:pt>
                      <c:pt idx="573">
                        <c:v>1.6808999935165048E-2</c:v>
                      </c:pt>
                      <c:pt idx="574">
                        <c:v>2.3546000011265278E-2</c:v>
                      </c:pt>
                      <c:pt idx="575">
                        <c:v>2.07010000012815E-2</c:v>
                      </c:pt>
                      <c:pt idx="576">
                        <c:v>1.5200000023469329E-2</c:v>
                      </c:pt>
                      <c:pt idx="577">
                        <c:v>2.520799997728318E-2</c:v>
                      </c:pt>
                      <c:pt idx="578">
                        <c:v>1.5281999949365854E-2</c:v>
                      </c:pt>
                      <c:pt idx="579">
                        <c:v>2.1777000045403838E-2</c:v>
                      </c:pt>
                      <c:pt idx="580">
                        <c:v>2.373400004580617E-2</c:v>
                      </c:pt>
                      <c:pt idx="581">
                        <c:v>1.492399990092963E-2</c:v>
                      </c:pt>
                      <c:pt idx="582">
                        <c:v>2.4176000035367906E-2</c:v>
                      </c:pt>
                      <c:pt idx="583">
                        <c:v>2.0622999989427626E-2</c:v>
                      </c:pt>
                      <c:pt idx="584">
                        <c:v>1.5106000006198883E-2</c:v>
                      </c:pt>
                      <c:pt idx="585">
                        <c:v>2.063300006557256E-2</c:v>
                      </c:pt>
                      <c:pt idx="586">
                        <c:v>2.1049999981187284E-2</c:v>
                      </c:pt>
                      <c:pt idx="587">
                        <c:v>1.8520999932661653E-2</c:v>
                      </c:pt>
                      <c:pt idx="588">
                        <c:v>2.0194999990053475E-2</c:v>
                      </c:pt>
                      <c:pt idx="589">
                        <c:v>2.2147000068798661E-2</c:v>
                      </c:pt>
                      <c:pt idx="590">
                        <c:v>1.8398000043816864E-2</c:v>
                      </c:pt>
                      <c:pt idx="591">
                        <c:v>2.1315999911166728E-2</c:v>
                      </c:pt>
                      <c:pt idx="592">
                        <c:v>1.9383999984711409E-2</c:v>
                      </c:pt>
                      <c:pt idx="593">
                        <c:v>1.8936000065878034E-2</c:v>
                      </c:pt>
                      <c:pt idx="594">
                        <c:v>2.0679999957792461E-2</c:v>
                      </c:pt>
                      <c:pt idx="595">
                        <c:v>1.9751999992877245E-2</c:v>
                      </c:pt>
                      <c:pt idx="596">
                        <c:v>1.8773999996483326E-2</c:v>
                      </c:pt>
                      <c:pt idx="597">
                        <c:v>2.1700000041164458E-2</c:v>
                      </c:pt>
                      <c:pt idx="598">
                        <c:v>2.1810999955050647E-2</c:v>
                      </c:pt>
                      <c:pt idx="599">
                        <c:v>1.4775000046938658E-2</c:v>
                      </c:pt>
                      <c:pt idx="600">
                        <c:v>2.3748000035993755E-2</c:v>
                      </c:pt>
                      <c:pt idx="601">
                        <c:v>2.2396999993361533E-2</c:v>
                      </c:pt>
                      <c:pt idx="602">
                        <c:v>2.261499990709126E-2</c:v>
                      </c:pt>
                      <c:pt idx="603">
                        <c:v>1.2077000108547509E-2</c:v>
                      </c:pt>
                      <c:pt idx="604">
                        <c:v>2.4056999944150448E-2</c:v>
                      </c:pt>
                      <c:pt idx="605">
                        <c:v>1.9541000016033649E-2</c:v>
                      </c:pt>
                      <c:pt idx="606">
                        <c:v>2.0368000026792288E-2</c:v>
                      </c:pt>
                      <c:pt idx="607">
                        <c:v>1.9896999932825565E-2</c:v>
                      </c:pt>
                      <c:pt idx="608">
                        <c:v>2.1134000038728118E-2</c:v>
                      </c:pt>
                      <c:pt idx="609">
                        <c:v>1.389599998947233E-2</c:v>
                      </c:pt>
                      <c:pt idx="610">
                        <c:v>2.4050000007264316E-2</c:v>
                      </c:pt>
                      <c:pt idx="611">
                        <c:v>9.4429999589920044E-3</c:v>
                      </c:pt>
                      <c:pt idx="612">
                        <c:v>1.0123250000178814</c:v>
                      </c:pt>
                      <c:pt idx="613">
                        <c:v>2.0068999961949885E-2</c:v>
                      </c:pt>
                      <c:pt idx="614">
                        <c:v>1.7005000030621886E-2</c:v>
                      </c:pt>
                      <c:pt idx="615">
                        <c:v>1.8531000008806586E-2</c:v>
                      </c:pt>
                      <c:pt idx="616">
                        <c:v>2.2480000043287873E-2</c:v>
                      </c:pt>
                      <c:pt idx="617">
                        <c:v>2.0999999949708581E-2</c:v>
                      </c:pt>
                      <c:pt idx="618">
                        <c:v>1.6745000029914081E-2</c:v>
                      </c:pt>
                      <c:pt idx="619">
                        <c:v>2.1158999996259809E-2</c:v>
                      </c:pt>
                      <c:pt idx="620">
                        <c:v>1.8984999973326921E-2</c:v>
                      </c:pt>
                      <c:pt idx="621">
                        <c:v>2.107600006274879E-2</c:v>
                      </c:pt>
                      <c:pt idx="622">
                        <c:v>2.1047999965958297E-2</c:v>
                      </c:pt>
                      <c:pt idx="623">
                        <c:v>1.8386999960057437E-2</c:v>
                      </c:pt>
                      <c:pt idx="624">
                        <c:v>1.6676000086590648E-2</c:v>
                      </c:pt>
                      <c:pt idx="625">
                        <c:v>2.3740999982692301E-2</c:v>
                      </c:pt>
                      <c:pt idx="626">
                        <c:v>2.3194000008516014E-2</c:v>
                      </c:pt>
                      <c:pt idx="627">
                        <c:v>1.9371000002138317E-2</c:v>
                      </c:pt>
                      <c:pt idx="628">
                        <c:v>1.9407999934628606E-2</c:v>
                      </c:pt>
                      <c:pt idx="629">
                        <c:v>1.9563000067137182E-2</c:v>
                      </c:pt>
                      <c:pt idx="630">
                        <c:v>1.7176999943330884E-2</c:v>
                      </c:pt>
                      <c:pt idx="631">
                        <c:v>2.2379999980330467E-2</c:v>
                      </c:pt>
                      <c:pt idx="632">
                        <c:v>2.0713999983854592E-2</c:v>
                      </c:pt>
                      <c:pt idx="633">
                        <c:v>1.8512000096961856E-2</c:v>
                      </c:pt>
                      <c:pt idx="634">
                        <c:v>2.4959999951533973E-2</c:v>
                      </c:pt>
                      <c:pt idx="635">
                        <c:v>1.5592999989166856E-2</c:v>
                      </c:pt>
                      <c:pt idx="636">
                        <c:v>2.2150999982841313E-2</c:v>
                      </c:pt>
                      <c:pt idx="637">
                        <c:v>1.8662999966181815E-2</c:v>
                      </c:pt>
                      <c:pt idx="638">
                        <c:v>2.0374000072479248E-2</c:v>
                      </c:pt>
                      <c:pt idx="639">
                        <c:v>1.9055999931879342E-2</c:v>
                      </c:pt>
                      <c:pt idx="640">
                        <c:v>2.0006000064313412E-2</c:v>
                      </c:pt>
                      <c:pt idx="641">
                        <c:v>2.2813000017777085E-2</c:v>
                      </c:pt>
                      <c:pt idx="642">
                        <c:v>1.7479999922215939E-2</c:v>
                      </c:pt>
                      <c:pt idx="643">
                        <c:v>2.0210999995470047E-2</c:v>
                      </c:pt>
                      <c:pt idx="644">
                        <c:v>2.2342000040225685E-2</c:v>
                      </c:pt>
                      <c:pt idx="645">
                        <c:v>2.1933999960310757E-2</c:v>
                      </c:pt>
                      <c:pt idx="646">
                        <c:v>1.1049000080674887E-2</c:v>
                      </c:pt>
                      <c:pt idx="647">
                        <c:v>2.5846999953500926E-2</c:v>
                      </c:pt>
                      <c:pt idx="648">
                        <c:v>2.1403999999165535E-2</c:v>
                      </c:pt>
                      <c:pt idx="649">
                        <c:v>1.8868000013753772E-2</c:v>
                      </c:pt>
                      <c:pt idx="650">
                        <c:v>1.9595999969169497E-2</c:v>
                      </c:pt>
                      <c:pt idx="651">
                        <c:v>1.6544000012800097E-2</c:v>
                      </c:pt>
                      <c:pt idx="652">
                        <c:v>1.8295999965630472E-2</c:v>
                      </c:pt>
                      <c:pt idx="653">
                        <c:v>2.0308000035583973E-2</c:v>
                      </c:pt>
                      <c:pt idx="654">
                        <c:v>2.5225999997928739E-2</c:v>
                      </c:pt>
                      <c:pt idx="655">
                        <c:v>2.0252000074833632E-2</c:v>
                      </c:pt>
                      <c:pt idx="656">
                        <c:v>1.6566999955102801E-2</c:v>
                      </c:pt>
                      <c:pt idx="657">
                        <c:v>1.8737999955192208E-2</c:v>
                      </c:pt>
                      <c:pt idx="658">
                        <c:v>2.3214000044390559E-2</c:v>
                      </c:pt>
                      <c:pt idx="659">
                        <c:v>2.0570000051520765E-2</c:v>
                      </c:pt>
                      <c:pt idx="660">
                        <c:v>2.0635999972000718E-2</c:v>
                      </c:pt>
                      <c:pt idx="661">
                        <c:v>1.8702999921515584E-2</c:v>
                      </c:pt>
                      <c:pt idx="662">
                        <c:v>1.7438000068068504E-2</c:v>
                      </c:pt>
                      <c:pt idx="663">
                        <c:v>2.1881000022403896E-2</c:v>
                      </c:pt>
                      <c:pt idx="664">
                        <c:v>2.007999992929399E-2</c:v>
                      </c:pt>
                      <c:pt idx="665">
                        <c:v>3.2379999756813049E-3</c:v>
                      </c:pt>
                      <c:pt idx="666">
                        <c:v>2.7653000084683299E-2</c:v>
                      </c:pt>
                      <c:pt idx="667">
                        <c:v>2.7665999950841069E-2</c:v>
                      </c:pt>
                      <c:pt idx="668">
                        <c:v>2.001800003927201E-2</c:v>
                      </c:pt>
                      <c:pt idx="669">
                        <c:v>2.1942000021226704E-2</c:v>
                      </c:pt>
                      <c:pt idx="670">
                        <c:v>1.564399991184473E-2</c:v>
                      </c:pt>
                      <c:pt idx="671">
                        <c:v>2.4605000042356551E-2</c:v>
                      </c:pt>
                      <c:pt idx="672">
                        <c:v>1.9603000022470951E-2</c:v>
                      </c:pt>
                      <c:pt idx="673">
                        <c:v>2.4062999989837408E-2</c:v>
                      </c:pt>
                      <c:pt idx="674">
                        <c:v>1.5405999962240458E-2</c:v>
                      </c:pt>
                      <c:pt idx="675">
                        <c:v>2.1653000032529235E-2</c:v>
                      </c:pt>
                      <c:pt idx="676">
                        <c:v>1.7985000042244792E-2</c:v>
                      </c:pt>
                      <c:pt idx="677">
                        <c:v>1.9961999962106347E-2</c:v>
                      </c:pt>
                      <c:pt idx="678">
                        <c:v>2.03779999865219E-2</c:v>
                      </c:pt>
                      <c:pt idx="679">
                        <c:v>2.0562999998219311E-2</c:v>
                      </c:pt>
                      <c:pt idx="680">
                        <c:v>1.961499999742955E-2</c:v>
                      </c:pt>
                      <c:pt idx="681">
                        <c:v>2.1212000050581992E-2</c:v>
                      </c:pt>
                      <c:pt idx="682">
                        <c:v>1.5792999998666346E-2</c:v>
                      </c:pt>
                      <c:pt idx="683">
                        <c:v>2.3341999971307814E-2</c:v>
                      </c:pt>
                      <c:pt idx="684">
                        <c:v>2.0492000039666891E-2</c:v>
                      </c:pt>
                      <c:pt idx="685">
                        <c:v>1.9924999913200736E-2</c:v>
                      </c:pt>
                      <c:pt idx="686">
                        <c:v>2.1829999983310699E-2</c:v>
                      </c:pt>
                      <c:pt idx="687">
                        <c:v>2.0863000070676208E-2</c:v>
                      </c:pt>
                      <c:pt idx="688">
                        <c:v>1.7266000038944185E-2</c:v>
                      </c:pt>
                      <c:pt idx="689">
                        <c:v>2.1732999943196774E-2</c:v>
                      </c:pt>
                      <c:pt idx="690">
                        <c:v>2.0721000037156045E-2</c:v>
                      </c:pt>
                      <c:pt idx="691">
                        <c:v>1.8161999993026257E-2</c:v>
                      </c:pt>
                      <c:pt idx="692">
                        <c:v>2.1152999950572848E-2</c:v>
                      </c:pt>
                      <c:pt idx="693">
                        <c:v>5.8359999675303698E-3</c:v>
                      </c:pt>
                      <c:pt idx="694">
                        <c:v>3.2548000104725361E-2</c:v>
                      </c:pt>
                      <c:pt idx="695">
                        <c:v>2.0465999958105385E-2</c:v>
                      </c:pt>
                      <c:pt idx="696">
                        <c:v>2.1380999940447509E-2</c:v>
                      </c:pt>
                      <c:pt idx="697">
                        <c:v>1.5612000017426908E-2</c:v>
                      </c:pt>
                      <c:pt idx="698">
                        <c:v>1.8513999995775521E-2</c:v>
                      </c:pt>
                      <c:pt idx="699">
                        <c:v>1.1624000035226345E-2</c:v>
                      </c:pt>
                      <c:pt idx="700">
                        <c:v>3.124699997715652E-2</c:v>
                      </c:pt>
                      <c:pt idx="701">
                        <c:v>1.9913000054657459E-2</c:v>
                      </c:pt>
                      <c:pt idx="702">
                        <c:v>1.993800001218915E-2</c:v>
                      </c:pt>
                      <c:pt idx="703">
                        <c:v>2.2598000010475516E-2</c:v>
                      </c:pt>
                      <c:pt idx="704">
                        <c:v>1.568699989002198E-2</c:v>
                      </c:pt>
                      <c:pt idx="705">
                        <c:v>2.2937000030651689E-2</c:v>
                      </c:pt>
                      <c:pt idx="706">
                        <c:v>1.7161000054329634E-2</c:v>
                      </c:pt>
                      <c:pt idx="707">
                        <c:v>1.6373999998904765E-2</c:v>
                      </c:pt>
                      <c:pt idx="708">
                        <c:v>2.5387999950908124E-2</c:v>
                      </c:pt>
                      <c:pt idx="709">
                        <c:v>1.080400007776916E-2</c:v>
                      </c:pt>
                      <c:pt idx="710">
                        <c:v>2.5225999997928739E-2</c:v>
                      </c:pt>
                      <c:pt idx="711">
                        <c:v>2.6338999974541366E-2</c:v>
                      </c:pt>
                      <c:pt idx="712">
                        <c:v>5.6709999917075038E-3</c:v>
                      </c:pt>
                      <c:pt idx="713">
                        <c:v>3.0767999938689172E-2</c:v>
                      </c:pt>
                      <c:pt idx="714">
                        <c:v>1.5761999995447695E-2</c:v>
                      </c:pt>
                      <c:pt idx="715">
                        <c:v>2.5093000032939017E-2</c:v>
                      </c:pt>
                      <c:pt idx="716">
                        <c:v>2.1380000049248338E-2</c:v>
                      </c:pt>
                      <c:pt idx="717">
                        <c:v>1.9375999923795462E-2</c:v>
                      </c:pt>
                      <c:pt idx="718">
                        <c:v>2.1592000033706427E-2</c:v>
                      </c:pt>
                      <c:pt idx="719">
                        <c:v>1.7533999984152615E-2</c:v>
                      </c:pt>
                      <c:pt idx="720">
                        <c:v>2.0989999989978969E-2</c:v>
                      </c:pt>
                      <c:pt idx="721">
                        <c:v>2.203900006134063E-2</c:v>
                      </c:pt>
                      <c:pt idx="722">
                        <c:v>1.7534999991767108E-2</c:v>
                      </c:pt>
                      <c:pt idx="723">
                        <c:v>1.9817000022158027E-2</c:v>
                      </c:pt>
                      <c:pt idx="724">
                        <c:v>2.1187999984249473E-2</c:v>
                      </c:pt>
                      <c:pt idx="725">
                        <c:v>1.5590999973937869E-2</c:v>
                      </c:pt>
                      <c:pt idx="726">
                        <c:v>2.6637000031769276E-2</c:v>
                      </c:pt>
                      <c:pt idx="727">
                        <c:v>1.8904999946244061E-2</c:v>
                      </c:pt>
                      <c:pt idx="728">
                        <c:v>1.5490000019781291E-2</c:v>
                      </c:pt>
                      <c:pt idx="729">
                        <c:v>1.8873000051826239E-2</c:v>
                      </c:pt>
                      <c:pt idx="730">
                        <c:v>2.6067999890074134E-2</c:v>
                      </c:pt>
                      <c:pt idx="731">
                        <c:v>1.9034000113606453E-2</c:v>
                      </c:pt>
                      <c:pt idx="732">
                        <c:v>1.6706999973393977E-2</c:v>
                      </c:pt>
                      <c:pt idx="733">
                        <c:v>2.3563000024296343E-2</c:v>
                      </c:pt>
                      <c:pt idx="734">
                        <c:v>1.9702999969013035E-2</c:v>
                      </c:pt>
                      <c:pt idx="735">
                        <c:v>1.9807999953627586E-2</c:v>
                      </c:pt>
                      <c:pt idx="736">
                        <c:v>2.2050000028684735E-2</c:v>
                      </c:pt>
                      <c:pt idx="737">
                        <c:v>1.8692999961785972E-2</c:v>
                      </c:pt>
                      <c:pt idx="738">
                        <c:v>2.0362999988719821E-2</c:v>
                      </c:pt>
                      <c:pt idx="739">
                        <c:v>1.4486000058241189E-2</c:v>
                      </c:pt>
                      <c:pt idx="740">
                        <c:v>2.5494999950751662E-2</c:v>
                      </c:pt>
                      <c:pt idx="741">
                        <c:v>1.949199999216944E-2</c:v>
                      </c:pt>
                      <c:pt idx="742">
                        <c:v>1.5126000042073429E-2</c:v>
                      </c:pt>
                      <c:pt idx="743">
                        <c:v>2.304200001526624E-2</c:v>
                      </c:pt>
                      <c:pt idx="744">
                        <c:v>1.8579000025056303E-2</c:v>
                      </c:pt>
                      <c:pt idx="745">
                        <c:v>2.3547999910078943E-2</c:v>
                      </c:pt>
                      <c:pt idx="746">
                        <c:v>2.0653000101447105E-2</c:v>
                      </c:pt>
                      <c:pt idx="747">
                        <c:v>1.429299998562783E-2</c:v>
                      </c:pt>
                      <c:pt idx="748">
                        <c:v>2.7096999925561249E-2</c:v>
                      </c:pt>
                      <c:pt idx="749">
                        <c:v>1.5175000065937638E-2</c:v>
                      </c:pt>
                      <c:pt idx="750">
                        <c:v>1.9137999974191189E-2</c:v>
                      </c:pt>
                      <c:pt idx="751">
                        <c:v>1.5877999947406352E-2</c:v>
                      </c:pt>
                      <c:pt idx="752">
                        <c:v>2.6848000008612871E-2</c:v>
                      </c:pt>
                      <c:pt idx="753">
                        <c:v>1.7722000018693507E-2</c:v>
                      </c:pt>
                      <c:pt idx="754">
                        <c:v>1.9528000033460557E-2</c:v>
                      </c:pt>
                      <c:pt idx="755">
                        <c:v>1.9758000038564205E-2</c:v>
                      </c:pt>
                      <c:pt idx="756">
                        <c:v>2.3187999962829053E-2</c:v>
                      </c:pt>
                      <c:pt idx="757">
                        <c:v>1.7685999977402389E-2</c:v>
                      </c:pt>
                      <c:pt idx="758">
                        <c:v>2.0209999987855554E-2</c:v>
                      </c:pt>
                      <c:pt idx="759">
                        <c:v>1.8998000072315335E-2</c:v>
                      </c:pt>
                      <c:pt idx="760">
                        <c:v>2.072299993596971E-2</c:v>
                      </c:pt>
                      <c:pt idx="761">
                        <c:v>2.0092000020667911E-2</c:v>
                      </c:pt>
                      <c:pt idx="762">
                        <c:v>7.8509999439120293E-3</c:v>
                      </c:pt>
                      <c:pt idx="763">
                        <c:v>5.1567000104114413E-2</c:v>
                      </c:pt>
                      <c:pt idx="764">
                        <c:v>2.1635999903082848E-2</c:v>
                      </c:pt>
                      <c:pt idx="765">
                        <c:v>1.9719000090844929E-2</c:v>
                      </c:pt>
                      <c:pt idx="766">
                        <c:v>1.5093999914824963E-2</c:v>
                      </c:pt>
                      <c:pt idx="767">
                        <c:v>2.5152000016532838E-2</c:v>
                      </c:pt>
                      <c:pt idx="768">
                        <c:v>2.1746000042185187E-2</c:v>
                      </c:pt>
                      <c:pt idx="769">
                        <c:v>2.1073999931104481E-2</c:v>
                      </c:pt>
                      <c:pt idx="770">
                        <c:v>1.8226000014692545E-2</c:v>
                      </c:pt>
                      <c:pt idx="771">
                        <c:v>1.4268000028096139E-2</c:v>
                      </c:pt>
                      <c:pt idx="772">
                        <c:v>2.3820000002160668E-2</c:v>
                      </c:pt>
                      <c:pt idx="773">
                        <c:v>1.1261999956332147E-2</c:v>
                      </c:pt>
                      <c:pt idx="774">
                        <c:v>3.2193000079132617E-2</c:v>
                      </c:pt>
                      <c:pt idx="775">
                        <c:v>1.9032999989576638E-2</c:v>
                      </c:pt>
                      <c:pt idx="776">
                        <c:v>2.1131000015884638E-2</c:v>
                      </c:pt>
                      <c:pt idx="777">
                        <c:v>1.3634999981150031E-2</c:v>
                      </c:pt>
                      <c:pt idx="778">
                        <c:v>2.4684999953024089E-2</c:v>
                      </c:pt>
                      <c:pt idx="779">
                        <c:v>2.0539000048302114E-2</c:v>
                      </c:pt>
                      <c:pt idx="780">
                        <c:v>1.9457999966107309E-2</c:v>
                      </c:pt>
                      <c:pt idx="781">
                        <c:v>2.0607999991625547E-2</c:v>
                      </c:pt>
                      <c:pt idx="782">
                        <c:v>1.723100000526756E-2</c:v>
                      </c:pt>
                      <c:pt idx="783">
                        <c:v>1.8026000005193055E-2</c:v>
                      </c:pt>
                      <c:pt idx="784">
                        <c:v>2.8457000036723912E-2</c:v>
                      </c:pt>
                      <c:pt idx="785">
                        <c:v>1.6868999926373363E-2</c:v>
                      </c:pt>
                      <c:pt idx="786">
                        <c:v>2.0245000021532178E-2</c:v>
                      </c:pt>
                      <c:pt idx="787">
                        <c:v>1.7798000015318394E-2</c:v>
                      </c:pt>
                      <c:pt idx="788">
                        <c:v>2.1611000061966479E-2</c:v>
                      </c:pt>
                      <c:pt idx="789">
                        <c:v>1.8592999898828566E-2</c:v>
                      </c:pt>
                      <c:pt idx="790">
                        <c:v>1.8666000105440617E-2</c:v>
                      </c:pt>
                      <c:pt idx="791">
                        <c:v>2.3022999987006187E-2</c:v>
                      </c:pt>
                      <c:pt idx="792">
                        <c:v>1.4075999963097274E-2</c:v>
                      </c:pt>
                      <c:pt idx="793">
                        <c:v>1.6699000028893352E-2</c:v>
                      </c:pt>
                      <c:pt idx="794">
                        <c:v>1.9764999975450337E-2</c:v>
                      </c:pt>
                      <c:pt idx="795">
                        <c:v>2.3080999962985516E-2</c:v>
                      </c:pt>
                      <c:pt idx="796">
                        <c:v>2.4569000001065433E-2</c:v>
                      </c:pt>
                      <c:pt idx="797">
                        <c:v>2.2138000000268221E-2</c:v>
                      </c:pt>
                      <c:pt idx="798">
                        <c:v>1.9557000021450222E-2</c:v>
                      </c:pt>
                      <c:pt idx="799">
                        <c:v>9.9990000016987324E-3</c:v>
                      </c:pt>
                      <c:pt idx="800">
                        <c:v>3.0617999960668385E-2</c:v>
                      </c:pt>
                      <c:pt idx="801">
                        <c:v>1.6505000065080822E-2</c:v>
                      </c:pt>
                      <c:pt idx="802">
                        <c:v>2.3051999974995852E-2</c:v>
                      </c:pt>
                      <c:pt idx="803">
                        <c:v>1.2037000036798418E-2</c:v>
                      </c:pt>
                      <c:pt idx="804">
                        <c:v>2.5122000020928681E-2</c:v>
                      </c:pt>
                      <c:pt idx="805">
                        <c:v>2.0230999914929271E-2</c:v>
                      </c:pt>
                      <c:pt idx="806">
                        <c:v>2.1589000010862947E-2</c:v>
                      </c:pt>
                      <c:pt idx="807">
                        <c:v>1.465899997856468E-2</c:v>
                      </c:pt>
                      <c:pt idx="808">
                        <c:v>2.4751999997533858E-2</c:v>
                      </c:pt>
                      <c:pt idx="809">
                        <c:v>1.9954000017605722E-2</c:v>
                      </c:pt>
                      <c:pt idx="810">
                        <c:v>2.0327000063844025E-2</c:v>
                      </c:pt>
                      <c:pt idx="811">
                        <c:v>2.1215999964624643E-2</c:v>
                      </c:pt>
                      <c:pt idx="812">
                        <c:v>1.7164999968372285E-2</c:v>
                      </c:pt>
                      <c:pt idx="813">
                        <c:v>1.8123000045306981E-2</c:v>
                      </c:pt>
                      <c:pt idx="814">
                        <c:v>2.278999995905906E-2</c:v>
                      </c:pt>
                      <c:pt idx="815">
                        <c:v>1.9075000076554716E-2</c:v>
                      </c:pt>
                      <c:pt idx="816">
                        <c:v>2.1596999955363572E-2</c:v>
                      </c:pt>
                      <c:pt idx="817">
                        <c:v>2.1884000045247376E-2</c:v>
                      </c:pt>
                      <c:pt idx="818">
                        <c:v>2.0151000004261732E-2</c:v>
                      </c:pt>
                      <c:pt idx="819">
                        <c:v>5.6789999362081289E-3</c:v>
                      </c:pt>
                      <c:pt idx="820">
                        <c:v>3.2420000061392784E-2</c:v>
                      </c:pt>
                      <c:pt idx="821">
                        <c:v>1.9483999931253493E-2</c:v>
                      </c:pt>
                      <c:pt idx="822">
                        <c:v>1.6285000019706786E-2</c:v>
                      </c:pt>
                      <c:pt idx="823">
                        <c:v>1.6035999986343086E-2</c:v>
                      </c:pt>
                      <c:pt idx="824">
                        <c:v>2.4088999954983592E-2</c:v>
                      </c:pt>
                      <c:pt idx="825">
                        <c:v>2.6182000059634447E-2</c:v>
                      </c:pt>
                      <c:pt idx="826">
                        <c:v>1.853500003926456E-2</c:v>
                      </c:pt>
                      <c:pt idx="827">
                        <c:v>2.1077999961562455E-2</c:v>
                      </c:pt>
                      <c:pt idx="828">
                        <c:v>4.003000003285706E-2</c:v>
                      </c:pt>
                      <c:pt idx="829">
                        <c:v>2.0024999976158142E-2</c:v>
                      </c:pt>
                      <c:pt idx="830">
                        <c:v>4.7609999310225248E-3</c:v>
                      </c:pt>
                      <c:pt idx="831">
                        <c:v>3.5779000027105212E-2</c:v>
                      </c:pt>
                      <c:pt idx="832">
                        <c:v>1.4263999997638166E-2</c:v>
                      </c:pt>
                      <c:pt idx="833">
                        <c:v>2.6488000061362982E-2</c:v>
                      </c:pt>
                      <c:pt idx="834">
                        <c:v>1.0424999985843897E-2</c:v>
                      </c:pt>
                      <c:pt idx="835">
                        <c:v>2.6179999927990139E-2</c:v>
                      </c:pt>
                      <c:pt idx="836">
                        <c:v>3.8200000999495387E-3</c:v>
                      </c:pt>
                      <c:pt idx="837">
                        <c:v>3.7787999957799911E-2</c:v>
                      </c:pt>
                      <c:pt idx="838">
                        <c:v>1.6309999977238476E-2</c:v>
                      </c:pt>
                      <c:pt idx="839">
                        <c:v>2.0222999970428646E-2</c:v>
                      </c:pt>
                      <c:pt idx="840">
                        <c:v>2.0668000099249184E-2</c:v>
                      </c:pt>
                      <c:pt idx="841">
                        <c:v>1.2726999935694039E-2</c:v>
                      </c:pt>
                      <c:pt idx="842">
                        <c:v>2.8777000028640032E-2</c:v>
                      </c:pt>
                      <c:pt idx="843">
                        <c:v>3.9480000268667936E-3</c:v>
                      </c:pt>
                      <c:pt idx="844">
                        <c:v>3.2690999913029373E-2</c:v>
                      </c:pt>
                      <c:pt idx="845">
                        <c:v>2.2587000043131411E-2</c:v>
                      </c:pt>
                      <c:pt idx="846">
                        <c:v>1.2319999979808927E-2</c:v>
                      </c:pt>
                      <c:pt idx="847">
                        <c:v>4.4166999985463917E-2</c:v>
                      </c:pt>
                      <c:pt idx="848">
                        <c:v>6.1141000012867153E-2</c:v>
                      </c:pt>
                      <c:pt idx="849">
                        <c:v>1.2746999971568584E-2</c:v>
                      </c:pt>
                      <c:pt idx="850">
                        <c:v>0.14045599999371916</c:v>
                      </c:pt>
                      <c:pt idx="851">
                        <c:v>5.9125000028871E-2</c:v>
                      </c:pt>
                      <c:pt idx="852">
                        <c:v>2.5442000012844801E-2</c:v>
                      </c:pt>
                      <c:pt idx="853">
                        <c:v>1.7055000062100589E-2</c:v>
                      </c:pt>
                      <c:pt idx="854">
                        <c:v>2.8400999959558249E-2</c:v>
                      </c:pt>
                      <c:pt idx="855">
                        <c:v>6.0689999954774976E-3</c:v>
                      </c:pt>
                      <c:pt idx="856">
                        <c:v>7.4677999946288764E-2</c:v>
                      </c:pt>
                      <c:pt idx="857">
                        <c:v>6.0584000078961253E-2</c:v>
                      </c:pt>
                      <c:pt idx="858">
                        <c:v>7.9929999774321914E-3</c:v>
                      </c:pt>
                      <c:pt idx="859">
                        <c:v>4.3520999955944717E-2</c:v>
                      </c:pt>
                      <c:pt idx="860">
                        <c:v>2.5560999987646937E-2</c:v>
                      </c:pt>
                      <c:pt idx="861">
                        <c:v>3.6316000041551888E-2</c:v>
                      </c:pt>
                      <c:pt idx="862">
                        <c:v>2.178700000513345E-2</c:v>
                      </c:pt>
                      <c:pt idx="863">
                        <c:v>2.4394999956712127E-2</c:v>
                      </c:pt>
                      <c:pt idx="864">
                        <c:v>1.9524000003002584E-2</c:v>
                      </c:pt>
                      <c:pt idx="865">
                        <c:v>1.690799999050796E-2</c:v>
                      </c:pt>
                      <c:pt idx="866">
                        <c:v>6.0518000042065978E-2</c:v>
                      </c:pt>
                      <c:pt idx="867">
                        <c:v>4.4169999891892076E-3</c:v>
                      </c:pt>
                      <c:pt idx="868">
                        <c:v>7.8503999975509942E-2</c:v>
                      </c:pt>
                      <c:pt idx="869">
                        <c:v>1.7624000087380409E-2</c:v>
                      </c:pt>
                      <c:pt idx="870">
                        <c:v>2.0632999949157238E-2</c:v>
                      </c:pt>
                      <c:pt idx="871">
                        <c:v>2.0480000064708292E-2</c:v>
                      </c:pt>
                      <c:pt idx="872">
                        <c:v>1.1011999915353954E-2</c:v>
                      </c:pt>
                      <c:pt idx="873">
                        <c:v>2.903199999127537E-2</c:v>
                      </c:pt>
                      <c:pt idx="874">
                        <c:v>4.0754000074230134E-2</c:v>
                      </c:pt>
                      <c:pt idx="875">
                        <c:v>1.6431999974884093E-2</c:v>
                      </c:pt>
                      <c:pt idx="876">
                        <c:v>2.1720999968238175E-2</c:v>
                      </c:pt>
                      <c:pt idx="877">
                        <c:v>1.160700002219528E-2</c:v>
                      </c:pt>
                      <c:pt idx="878">
                        <c:v>1.4888999983668327E-2</c:v>
                      </c:pt>
                      <c:pt idx="879">
                        <c:v>5.6469000061042607E-2</c:v>
                      </c:pt>
                      <c:pt idx="880">
                        <c:v>1.7660000012256205E-2</c:v>
                      </c:pt>
                      <c:pt idx="881">
                        <c:v>5.9904999914579093E-2</c:v>
                      </c:pt>
                      <c:pt idx="882">
                        <c:v>7.9380000242963433E-3</c:v>
                      </c:pt>
                      <c:pt idx="883">
                        <c:v>5.2805999992415309E-2</c:v>
                      </c:pt>
                      <c:pt idx="884">
                        <c:v>1.6782999970018864E-2</c:v>
                      </c:pt>
                      <c:pt idx="885">
                        <c:v>6.4691000035963953E-2</c:v>
                      </c:pt>
                      <c:pt idx="886">
                        <c:v>4.6510000247508287E-3</c:v>
                      </c:pt>
                      <c:pt idx="887">
                        <c:v>5.3196999942883849E-2</c:v>
                      </c:pt>
                      <c:pt idx="888">
                        <c:v>3.4549999982118607E-3</c:v>
                      </c:pt>
                      <c:pt idx="889">
                        <c:v>8.4996000048704445E-2</c:v>
                      </c:pt>
                      <c:pt idx="890">
                        <c:v>5.0363000016659498E-2</c:v>
                      </c:pt>
                      <c:pt idx="891">
                        <c:v>7.4279999826103449E-3</c:v>
                      </c:pt>
                      <c:pt idx="892">
                        <c:v>6.5260999952442944E-2</c:v>
                      </c:pt>
                      <c:pt idx="893">
                        <c:v>7.305800006724894E-2</c:v>
                      </c:pt>
                      <c:pt idx="894">
                        <c:v>7.5393999926745892E-2</c:v>
                      </c:pt>
                      <c:pt idx="895">
                        <c:v>6.0321000055409968E-2</c:v>
                      </c:pt>
                      <c:pt idx="896">
                        <c:v>5.8260000078007579E-3</c:v>
                      </c:pt>
                      <c:pt idx="897">
                        <c:v>0.13010499998927116</c:v>
                      </c:pt>
                      <c:pt idx="898">
                        <c:v>1.1620000004768372E-2</c:v>
                      </c:pt>
                      <c:pt idx="899">
                        <c:v>4.7844999935477972E-2</c:v>
                      </c:pt>
                      <c:pt idx="900">
                        <c:v>2.0324000041000545E-2</c:v>
                      </c:pt>
                      <c:pt idx="901">
                        <c:v>5.900200002361089E-2</c:v>
                      </c:pt>
                      <c:pt idx="902">
                        <c:v>1.092100003734231E-2</c:v>
                      </c:pt>
                      <c:pt idx="903">
                        <c:v>6.8372999900020659E-2</c:v>
                      </c:pt>
                      <c:pt idx="904">
                        <c:v>0.12821200001053512</c:v>
                      </c:pt>
                      <c:pt idx="905">
                        <c:v>7.9850000329315662E-3</c:v>
                      </c:pt>
                      <c:pt idx="906">
                        <c:v>6.3892000005580485E-2</c:v>
                      </c:pt>
                      <c:pt idx="907">
                        <c:v>6.390599999576807E-2</c:v>
                      </c:pt>
                      <c:pt idx="908">
                        <c:v>1.3053999980911613E-2</c:v>
                      </c:pt>
                      <c:pt idx="909">
                        <c:v>3.6605000030249357E-2</c:v>
                      </c:pt>
                      <c:pt idx="910">
                        <c:v>2.9759999946691096E-2</c:v>
                      </c:pt>
                      <c:pt idx="911">
                        <c:v>2.1433000103570521E-2</c:v>
                      </c:pt>
                      <c:pt idx="912">
                        <c:v>9.9189999746158719E-3</c:v>
                      </c:pt>
                      <c:pt idx="913">
                        <c:v>5.3275999962352216E-2</c:v>
                      </c:pt>
                      <c:pt idx="914">
                        <c:v>1.7258999985642731E-2</c:v>
                      </c:pt>
                      <c:pt idx="915">
                        <c:v>2.1241000038571656E-2</c:v>
                      </c:pt>
                      <c:pt idx="916">
                        <c:v>2.6229999493807554E-3</c:v>
                      </c:pt>
                      <c:pt idx="917">
                        <c:v>5.665799998678267E-2</c:v>
                      </c:pt>
                      <c:pt idx="918">
                        <c:v>1.1744000017642975E-2</c:v>
                      </c:pt>
                      <c:pt idx="919">
                        <c:v>6.9999000057578087E-2</c:v>
                      </c:pt>
                      <c:pt idx="920">
                        <c:v>5.8139999979175627E-2</c:v>
                      </c:pt>
                      <c:pt idx="921">
                        <c:v>7.4089999543502927E-3</c:v>
                      </c:pt>
                      <c:pt idx="922">
                        <c:v>7.2669000015594065E-2</c:v>
                      </c:pt>
                      <c:pt idx="923">
                        <c:v>6.9051000056788325E-2</c:v>
                      </c:pt>
                      <c:pt idx="924">
                        <c:v>6.4432999934069812E-2</c:v>
                      </c:pt>
                      <c:pt idx="925">
                        <c:v>6.5761000034399331E-2</c:v>
                      </c:pt>
                      <c:pt idx="926">
                        <c:v>3.6819999804720283E-3</c:v>
                      </c:pt>
                      <c:pt idx="927">
                        <c:v>7.4480999959632754E-2</c:v>
                      </c:pt>
                      <c:pt idx="928">
                        <c:v>0.12838300003204495</c:v>
                      </c:pt>
                      <c:pt idx="929">
                        <c:v>8.0885000061243773E-2</c:v>
                      </c:pt>
                      <c:pt idx="930">
                        <c:v>0.1948219999903813</c:v>
                      </c:pt>
                      <c:pt idx="931">
                        <c:v>0.1300989999435842</c:v>
                      </c:pt>
                      <c:pt idx="932">
                        <c:v>1.8211000016890466E-2</c:v>
                      </c:pt>
                      <c:pt idx="933">
                        <c:v>0.10946800000965595</c:v>
                      </c:pt>
                      <c:pt idx="934">
                        <c:v>2.1447999984957278E-2</c:v>
                      </c:pt>
                      <c:pt idx="935">
                        <c:v>1.8783000065013766E-2</c:v>
                      </c:pt>
                      <c:pt idx="936">
                        <c:v>1.8902999931015074E-2</c:v>
                      </c:pt>
                      <c:pt idx="937">
                        <c:v>2.0802000071853399E-2</c:v>
                      </c:pt>
                      <c:pt idx="938">
                        <c:v>2.3594999918714166E-2</c:v>
                      </c:pt>
                      <c:pt idx="939">
                        <c:v>1.8006999976933002E-2</c:v>
                      </c:pt>
                      <c:pt idx="940">
                        <c:v>5.8697000029496849E-2</c:v>
                      </c:pt>
                      <c:pt idx="941">
                        <c:v>2.0005000056698918E-2</c:v>
                      </c:pt>
                      <c:pt idx="942">
                        <c:v>2.394699992146343E-2</c:v>
                      </c:pt>
                      <c:pt idx="943">
                        <c:v>6.248100008815527E-2</c:v>
                      </c:pt>
                      <c:pt idx="944">
                        <c:v>5.3425999940373003E-2</c:v>
                      </c:pt>
                      <c:pt idx="945">
                        <c:v>6.9926999974995852E-2</c:v>
                      </c:pt>
                      <c:pt idx="946">
                        <c:v>2.0558000076562166E-2</c:v>
                      </c:pt>
                      <c:pt idx="947">
                        <c:v>0.33751099999062717</c:v>
                      </c:pt>
                      <c:pt idx="948">
                        <c:v>5.5048999958671629E-2</c:v>
                      </c:pt>
                      <c:pt idx="949">
                        <c:v>2.3784999968484044E-2</c:v>
                      </c:pt>
                      <c:pt idx="950">
                        <c:v>0.11842700000852346</c:v>
                      </c:pt>
                      <c:pt idx="951">
                        <c:v>4.2037000064738095E-2</c:v>
                      </c:pt>
                      <c:pt idx="952">
                        <c:v>2.8051999979652464E-2</c:v>
                      </c:pt>
                      <c:pt idx="953">
                        <c:v>4.6213999972678721E-2</c:v>
                      </c:pt>
                      <c:pt idx="954">
                        <c:v>3.0702000018209219E-2</c:v>
                      </c:pt>
                      <c:pt idx="955">
                        <c:v>1.7447000020183623E-2</c:v>
                      </c:pt>
                      <c:pt idx="956">
                        <c:v>1.9176000030711293E-2</c:v>
                      </c:pt>
                      <c:pt idx="957">
                        <c:v>2.3105999920517206E-2</c:v>
                      </c:pt>
                      <c:pt idx="958">
                        <c:v>4.8117000027559698E-2</c:v>
                      </c:pt>
                      <c:pt idx="959">
                        <c:v>2.0545999985188246E-2</c:v>
                      </c:pt>
                      <c:pt idx="960">
                        <c:v>1.7836000071838498E-2</c:v>
                      </c:pt>
                      <c:pt idx="961">
                        <c:v>2.9781999997794628E-2</c:v>
                      </c:pt>
                      <c:pt idx="962">
                        <c:v>2.1095999982208014E-2</c:v>
                      </c:pt>
                      <c:pt idx="963">
                        <c:v>3.4969999920576811E-2</c:v>
                      </c:pt>
                      <c:pt idx="964">
                        <c:v>8.4870000137016177E-3</c:v>
                      </c:pt>
                      <c:pt idx="965">
                        <c:v>2.2542000049725175E-2</c:v>
                      </c:pt>
                      <c:pt idx="966">
                        <c:v>1.7605999950319529E-2</c:v>
                      </c:pt>
                      <c:pt idx="967">
                        <c:v>1.8175999983213842E-2</c:v>
                      </c:pt>
                      <c:pt idx="968">
                        <c:v>1.7995000001974404E-2</c:v>
                      </c:pt>
                      <c:pt idx="969">
                        <c:v>2.9237000038847327E-2</c:v>
                      </c:pt>
                      <c:pt idx="970">
                        <c:v>2.058100001886487E-2</c:v>
                      </c:pt>
                      <c:pt idx="971">
                        <c:v>2.8215999947860837E-2</c:v>
                      </c:pt>
                      <c:pt idx="972">
                        <c:v>3.0235000071115792E-2</c:v>
                      </c:pt>
                      <c:pt idx="973">
                        <c:v>1.8465999979525805E-2</c:v>
                      </c:pt>
                      <c:pt idx="974">
                        <c:v>1.8813999951817095E-2</c:v>
                      </c:pt>
                      <c:pt idx="975">
                        <c:v>1.7686999985016882E-2</c:v>
                      </c:pt>
                      <c:pt idx="976">
                        <c:v>2.3339000064879656E-2</c:v>
                      </c:pt>
                      <c:pt idx="977">
                        <c:v>2.6045999955385923E-2</c:v>
                      </c:pt>
                      <c:pt idx="978">
                        <c:v>2.1617999998852611E-2</c:v>
                      </c:pt>
                      <c:pt idx="979">
                        <c:v>1.6578000038862228E-2</c:v>
                      </c:pt>
                      <c:pt idx="980">
                        <c:v>1.7105999984778464E-2</c:v>
                      </c:pt>
                      <c:pt idx="981">
                        <c:v>1.9262999994680285E-2</c:v>
                      </c:pt>
                      <c:pt idx="982">
                        <c:v>9.9809999810531735E-3</c:v>
                      </c:pt>
                      <c:pt idx="983">
                        <c:v>3.4371000016108155E-2</c:v>
                      </c:pt>
                      <c:pt idx="984">
                        <c:v>1.2670999974943697E-2</c:v>
                      </c:pt>
                      <c:pt idx="985">
                        <c:v>2.767800004221499E-2</c:v>
                      </c:pt>
                      <c:pt idx="986">
                        <c:v>2.2449000040069222E-2</c:v>
                      </c:pt>
                      <c:pt idx="987">
                        <c:v>1.859699992928654E-2</c:v>
                      </c:pt>
                      <c:pt idx="988">
                        <c:v>1.5478000044822693E-2</c:v>
                      </c:pt>
                      <c:pt idx="989">
                        <c:v>2.1379000041633844E-2</c:v>
                      </c:pt>
                      <c:pt idx="990">
                        <c:v>2.0736999926157296E-2</c:v>
                      </c:pt>
                      <c:pt idx="991">
                        <c:v>2.2573000052943826E-2</c:v>
                      </c:pt>
                      <c:pt idx="992">
                        <c:v>2.0371999940834939E-2</c:v>
                      </c:pt>
                      <c:pt idx="993">
                        <c:v>1.9671000074595213E-2</c:v>
                      </c:pt>
                      <c:pt idx="994">
                        <c:v>2.1289999946020544E-2</c:v>
                      </c:pt>
                      <c:pt idx="995">
                        <c:v>1.5633999952115119E-2</c:v>
                      </c:pt>
                      <c:pt idx="996">
                        <c:v>2.1597000071778893E-2</c:v>
                      </c:pt>
                      <c:pt idx="997">
                        <c:v>1.8824000027962029E-2</c:v>
                      </c:pt>
                      <c:pt idx="998">
                        <c:v>2.2249999921768904E-2</c:v>
                      </c:pt>
                      <c:pt idx="999">
                        <c:v>1.3635999988764524E-2</c:v>
                      </c:pt>
                      <c:pt idx="1000">
                        <c:v>2.5200000032782555E-2</c:v>
                      </c:pt>
                      <c:pt idx="1001">
                        <c:v>2.1075000055134296E-2</c:v>
                      </c:pt>
                      <c:pt idx="1002">
                        <c:v>1.9830000004731119E-2</c:v>
                      </c:pt>
                      <c:pt idx="1003">
                        <c:v>1.779399998486042E-2</c:v>
                      </c:pt>
                      <c:pt idx="1004">
                        <c:v>2.06270000198856E-2</c:v>
                      </c:pt>
                      <c:pt idx="1005">
                        <c:v>2.1024999907240272E-2</c:v>
                      </c:pt>
                      <c:pt idx="1006">
                        <c:v>1.9229000085033476E-2</c:v>
                      </c:pt>
                      <c:pt idx="1007">
                        <c:v>1.9593999953940511E-2</c:v>
                      </c:pt>
                      <c:pt idx="1008">
                        <c:v>1.5832999954000115E-2</c:v>
                      </c:pt>
                      <c:pt idx="1009">
                        <c:v>2.5107000023126602E-2</c:v>
                      </c:pt>
                      <c:pt idx="1010">
                        <c:v>1.9964999984949827E-2</c:v>
                      </c:pt>
                      <c:pt idx="1011">
                        <c:v>2.0805999985896051E-2</c:v>
                      </c:pt>
                      <c:pt idx="1012">
                        <c:v>9.2240000376477838E-3</c:v>
                      </c:pt>
                      <c:pt idx="1013">
                        <c:v>3.0477000051178038E-2</c:v>
                      </c:pt>
                      <c:pt idx="1014">
                        <c:v>2.1551999961957335E-2</c:v>
                      </c:pt>
                      <c:pt idx="1015">
                        <c:v>2.0567000028677285E-2</c:v>
                      </c:pt>
                      <c:pt idx="1016">
                        <c:v>1.929800002835691E-2</c:v>
                      </c:pt>
                      <c:pt idx="1017">
                        <c:v>1.847399992402643E-2</c:v>
                      </c:pt>
                      <c:pt idx="1018">
                        <c:v>1.5649000066332519E-2</c:v>
                      </c:pt>
                      <c:pt idx="1019">
                        <c:v>2.5185999926179647E-2</c:v>
                      </c:pt>
                      <c:pt idx="1020">
                        <c:v>1.9297000020742416E-2</c:v>
                      </c:pt>
                      <c:pt idx="1021">
                        <c:v>2.1009000018239021E-2</c:v>
                      </c:pt>
                      <c:pt idx="1022">
                        <c:v>2.0573999965563416E-2</c:v>
                      </c:pt>
                      <c:pt idx="1023">
                        <c:v>2.0983000053092837E-2</c:v>
                      </c:pt>
                      <c:pt idx="1024">
                        <c:v>2.0059000002220273E-2</c:v>
                      </c:pt>
                      <c:pt idx="1025">
                        <c:v>1.360399997793138E-2</c:v>
                      </c:pt>
                      <c:pt idx="1026">
                        <c:v>2.097499999217689E-2</c:v>
                      </c:pt>
                      <c:pt idx="1027">
                        <c:v>2.0537000033073127E-2</c:v>
                      </c:pt>
                      <c:pt idx="1028">
                        <c:v>2.3563999915495515E-2</c:v>
                      </c:pt>
                      <c:pt idx="1029">
                        <c:v>2.0819000084884465E-2</c:v>
                      </c:pt>
                      <c:pt idx="1030">
                        <c:v>1.7205999931320548E-2</c:v>
                      </c:pt>
                      <c:pt idx="1031">
                        <c:v>1.7024000058881938E-2</c:v>
                      </c:pt>
                      <c:pt idx="1032">
                        <c:v>2.1453000023029745E-2</c:v>
                      </c:pt>
                      <c:pt idx="1033">
                        <c:v>2.2243999992497265E-2</c:v>
                      </c:pt>
                      <c:pt idx="1034">
                        <c:v>2.1751999971456826E-2</c:v>
                      </c:pt>
                      <c:pt idx="1035">
                        <c:v>1.6568999970331788E-2</c:v>
                      </c:pt>
                      <c:pt idx="1036">
                        <c:v>1.9091999973170459E-2</c:v>
                      </c:pt>
                      <c:pt idx="1037">
                        <c:v>2.3932000040076673E-2</c:v>
                      </c:pt>
                      <c:pt idx="1038">
                        <c:v>1.6791000030934811E-2</c:v>
                      </c:pt>
                      <c:pt idx="1039">
                        <c:v>2.1677999990060925E-2</c:v>
                      </c:pt>
                      <c:pt idx="1040">
                        <c:v>2.0249999943189323E-2</c:v>
                      </c:pt>
                      <c:pt idx="1041">
                        <c:v>2.0678000058978796E-2</c:v>
                      </c:pt>
                      <c:pt idx="1042">
                        <c:v>1.2060999986715615E-2</c:v>
                      </c:pt>
                      <c:pt idx="1043">
                        <c:v>2.5573999970220029E-2</c:v>
                      </c:pt>
                      <c:pt idx="1044">
                        <c:v>1.5959999989718199E-2</c:v>
                      </c:pt>
                      <c:pt idx="1045">
                        <c:v>1.8706000060774386E-2</c:v>
                      </c:pt>
                      <c:pt idx="1046">
                        <c:v>2.8695999993942678E-2</c:v>
                      </c:pt>
                      <c:pt idx="1047">
                        <c:v>1.7983000027015805E-2</c:v>
                      </c:pt>
                      <c:pt idx="1048">
                        <c:v>1.9993999972939491E-2</c:v>
                      </c:pt>
                      <c:pt idx="1049">
                        <c:v>1.8910999991931021E-2</c:v>
                      </c:pt>
                      <c:pt idx="1050">
                        <c:v>1.9672999973408878E-2</c:v>
                      </c:pt>
                      <c:pt idx="1051">
                        <c:v>2.0430000033229589E-2</c:v>
                      </c:pt>
                      <c:pt idx="1052">
                        <c:v>1.9942999933846295E-2</c:v>
                      </c:pt>
                      <c:pt idx="1053">
                        <c:v>2.0553000038489699E-2</c:v>
                      </c:pt>
                      <c:pt idx="1054">
                        <c:v>2.2016000002622604E-2</c:v>
                      </c:pt>
                      <c:pt idx="1055">
                        <c:v>1.8051999970339239E-2</c:v>
                      </c:pt>
                      <c:pt idx="1056">
                        <c:v>2.1115000010468066E-2</c:v>
                      </c:pt>
                      <c:pt idx="1057">
                        <c:v>1.8767000059597194E-2</c:v>
                      </c:pt>
                      <c:pt idx="1058">
                        <c:v>2.1396999945864081E-2</c:v>
                      </c:pt>
                      <c:pt idx="1059">
                        <c:v>4.4639999978244305E-3</c:v>
                      </c:pt>
                      <c:pt idx="1060">
                        <c:v>3.7998000043444335E-2</c:v>
                      </c:pt>
                      <c:pt idx="1061">
                        <c:v>1.4718999969772995E-2</c:v>
                      </c:pt>
                      <c:pt idx="1062">
                        <c:v>2.1891999989748001E-2</c:v>
                      </c:pt>
                      <c:pt idx="1063">
                        <c:v>2.1166000049561262E-2</c:v>
                      </c:pt>
                      <c:pt idx="1064">
                        <c:v>1.976299996022135E-2</c:v>
                      </c:pt>
                      <c:pt idx="1065">
                        <c:v>1.9672999973408878E-2</c:v>
                      </c:pt>
                      <c:pt idx="1066">
                        <c:v>1.5453000087291002E-2</c:v>
                      </c:pt>
                      <c:pt idx="1067">
                        <c:v>2.0266999956220388E-2</c:v>
                      </c:pt>
                      <c:pt idx="1068">
                        <c:v>2.4952000007033348E-2</c:v>
                      </c:pt>
                      <c:pt idx="1069">
                        <c:v>1.8115999992005527E-2</c:v>
                      </c:pt>
                      <c:pt idx="1070">
                        <c:v>2.2821999969892204E-2</c:v>
                      </c:pt>
                      <c:pt idx="1071">
                        <c:v>1.61230000667274E-2</c:v>
                      </c:pt>
                      <c:pt idx="1072">
                        <c:v>1.8503999919630587E-2</c:v>
                      </c:pt>
                      <c:pt idx="1073">
                        <c:v>2.0033000037074089E-2</c:v>
                      </c:pt>
                      <c:pt idx="1074">
                        <c:v>2.5323000038042665E-2</c:v>
                      </c:pt>
                      <c:pt idx="1075">
                        <c:v>1.9527999917045236E-2</c:v>
                      </c:pt>
                      <c:pt idx="1076">
                        <c:v>1.7873000004328787E-2</c:v>
                      </c:pt>
                      <c:pt idx="1077">
                        <c:v>1.8592000007629395E-2</c:v>
                      </c:pt>
                      <c:pt idx="1078">
                        <c:v>2.3323000059463084E-2</c:v>
                      </c:pt>
                      <c:pt idx="1079">
                        <c:v>1.2163999956101179E-2</c:v>
                      </c:pt>
                      <c:pt idx="1080">
                        <c:v>2.4393000057898462E-2</c:v>
                      </c:pt>
                      <c:pt idx="1081">
                        <c:v>2.0608999999240041E-2</c:v>
                      </c:pt>
                      <c:pt idx="1082">
                        <c:v>2.0929999998770654E-2</c:v>
                      </c:pt>
                      <c:pt idx="1083">
                        <c:v>1.8068999983370304E-2</c:v>
                      </c:pt>
                      <c:pt idx="1084">
                        <c:v>2.1163000026717782E-2</c:v>
                      </c:pt>
                      <c:pt idx="1085">
                        <c:v>1.9083999912254512E-2</c:v>
                      </c:pt>
                      <c:pt idx="1086">
                        <c:v>2.3924999986775219E-2</c:v>
                      </c:pt>
                      <c:pt idx="1087">
                        <c:v>1.6551000066101551E-2</c:v>
                      </c:pt>
                      <c:pt idx="1088">
                        <c:v>2.1197999943979084E-2</c:v>
                      </c:pt>
                      <c:pt idx="1089">
                        <c:v>1.8770000082440674E-2</c:v>
                      </c:pt>
                      <c:pt idx="1090">
                        <c:v>2.0881999982520938E-2</c:v>
                      </c:pt>
                      <c:pt idx="1091">
                        <c:v>1.4452000032179058E-2</c:v>
                      </c:pt>
                      <c:pt idx="1092">
                        <c:v>2.5799999944865704E-2</c:v>
                      </c:pt>
                      <c:pt idx="1093">
                        <c:v>1.9830000004731119E-2</c:v>
                      </c:pt>
                      <c:pt idx="1094">
                        <c:v>2.0941999973729253E-2</c:v>
                      </c:pt>
                      <c:pt idx="1095">
                        <c:v>1.8644000054337084E-2</c:v>
                      </c:pt>
                      <c:pt idx="1096">
                        <c:v>2.0223999978043139E-2</c:v>
                      </c:pt>
                      <c:pt idx="1097">
                        <c:v>2.3153000045567751E-2</c:v>
                      </c:pt>
                      <c:pt idx="1098">
                        <c:v>1.7235999926924706E-2</c:v>
                      </c:pt>
                      <c:pt idx="1099">
                        <c:v>2.0412000012584031E-2</c:v>
                      </c:pt>
                      <c:pt idx="1100">
                        <c:v>2.2133999969810247E-2</c:v>
                      </c:pt>
                      <c:pt idx="1101">
                        <c:v>1.9054000033065677E-2</c:v>
                      </c:pt>
                      <c:pt idx="1102">
                        <c:v>2.0982000045478344E-2</c:v>
                      </c:pt>
                      <c:pt idx="1103">
                        <c:v>1.9782999996095896E-2</c:v>
                      </c:pt>
                      <c:pt idx="1104">
                        <c:v>2.0297999959439039E-2</c:v>
                      </c:pt>
                      <c:pt idx="1105">
                        <c:v>1.801800006069243E-2</c:v>
                      </c:pt>
                      <c:pt idx="1106">
                        <c:v>2.0819999976083636E-2</c:v>
                      </c:pt>
                      <c:pt idx="1107">
                        <c:v>9.4340000068768859E-3</c:v>
                      </c:pt>
                      <c:pt idx="1108">
                        <c:v>3.1245999969542027E-2</c:v>
                      </c:pt>
                      <c:pt idx="1109">
                        <c:v>2.0268999971449375E-2</c:v>
                      </c:pt>
                      <c:pt idx="1110">
                        <c:v>1.9306999980472028E-2</c:v>
                      </c:pt>
                      <c:pt idx="1111">
                        <c:v>2.0552000030875206E-2</c:v>
                      </c:pt>
                      <c:pt idx="1112">
                        <c:v>1.4204000006429851E-2</c:v>
                      </c:pt>
                      <c:pt idx="1113">
                        <c:v>2.2604000056162477E-2</c:v>
                      </c:pt>
                      <c:pt idx="1114">
                        <c:v>1.8145999987609684E-2</c:v>
                      </c:pt>
                      <c:pt idx="1115">
                        <c:v>2.1307999966666102E-2</c:v>
                      </c:pt>
                      <c:pt idx="1116">
                        <c:v>2.4093999993056059E-2</c:v>
                      </c:pt>
                      <c:pt idx="1117">
                        <c:v>1.9924000022001565E-2</c:v>
                      </c:pt>
                      <c:pt idx="1118">
                        <c:v>1.6867000027559698E-2</c:v>
                      </c:pt>
                      <c:pt idx="1119">
                        <c:v>-26.257728000055067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F6CA-46D7-A1DB-19835E7AC8CE}"/>
                  </c:ext>
                </c:extLst>
              </c15:ser>
            </c15:filteredLineSeries>
            <c15:filteredLineSeries>
              <c15:ser>
                <c:idx val="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Calculation!$L$1</c15:sqref>
                        </c15:formulaRef>
                      </c:ext>
                    </c:extLst>
                    <c:strCache>
                      <c:ptCount val="1"/>
                      <c:pt idx="0">
                        <c:v>Variance(Value_raw)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Calculation!$B$2:$B$1124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1.9563999958336353E-2</c:v>
                      </c:pt>
                      <c:pt idx="2">
                        <c:v>3.6159000010229647E-2</c:v>
                      </c:pt>
                      <c:pt idx="3">
                        <c:v>5.6963999988511205E-2</c:v>
                      </c:pt>
                      <c:pt idx="4">
                        <c:v>8.1719000008888543E-2</c:v>
                      </c:pt>
                      <c:pt idx="5">
                        <c:v>9.5315000042319298E-2</c:v>
                      </c:pt>
                      <c:pt idx="6">
                        <c:v>0.11652799998410046</c:v>
                      </c:pt>
                      <c:pt idx="7">
                        <c:v>0.13519900001119822</c:v>
                      </c:pt>
                      <c:pt idx="8">
                        <c:v>0.16087699995841831</c:v>
                      </c:pt>
                      <c:pt idx="9">
                        <c:v>0.18141700001433492</c:v>
                      </c:pt>
                      <c:pt idx="10">
                        <c:v>0.20019400003366172</c:v>
                      </c:pt>
                      <c:pt idx="11">
                        <c:v>0.21545300004072487</c:v>
                      </c:pt>
                      <c:pt idx="12">
                        <c:v>0.23079199995845556</c:v>
                      </c:pt>
                      <c:pt idx="13">
                        <c:v>0.2609230000525713</c:v>
                      </c:pt>
                      <c:pt idx="14">
                        <c:v>0.27603299997281283</c:v>
                      </c:pt>
                      <c:pt idx="15">
                        <c:v>0.3010329999960959</c:v>
                      </c:pt>
                      <c:pt idx="16">
                        <c:v>0.31972799997311085</c:v>
                      </c:pt>
                      <c:pt idx="17">
                        <c:v>0.33597799995914102</c:v>
                      </c:pt>
                      <c:pt idx="18">
                        <c:v>0.35759000002872199</c:v>
                      </c:pt>
                      <c:pt idx="19">
                        <c:v>0.37765299994498491</c:v>
                      </c:pt>
                      <c:pt idx="20">
                        <c:v>0.39710800000466406</c:v>
                      </c:pt>
                      <c:pt idx="21">
                        <c:v>0.41665599995758384</c:v>
                      </c:pt>
                      <c:pt idx="22">
                        <c:v>0.43804300006013364</c:v>
                      </c:pt>
                      <c:pt idx="23">
                        <c:v>0.45675699994899333</c:v>
                      </c:pt>
                      <c:pt idx="24">
                        <c:v>0.47970499994698912</c:v>
                      </c:pt>
                      <c:pt idx="25">
                        <c:v>0.49705999996513128</c:v>
                      </c:pt>
                      <c:pt idx="26">
                        <c:v>0.51856400002725422</c:v>
                      </c:pt>
                      <c:pt idx="27">
                        <c:v>0.54057900002226233</c:v>
                      </c:pt>
                      <c:pt idx="28">
                        <c:v>0.55734399997163564</c:v>
                      </c:pt>
                      <c:pt idx="29">
                        <c:v>0.57929699996020645</c:v>
                      </c:pt>
                      <c:pt idx="30">
                        <c:v>0.59977099997922778</c:v>
                      </c:pt>
                      <c:pt idx="31">
                        <c:v>0.61553199996706098</c:v>
                      </c:pt>
                      <c:pt idx="32">
                        <c:v>0.63737200002651662</c:v>
                      </c:pt>
                      <c:pt idx="33">
                        <c:v>0.65854900004342198</c:v>
                      </c:pt>
                      <c:pt idx="34">
                        <c:v>0.66760799998883158</c:v>
                      </c:pt>
                      <c:pt idx="35">
                        <c:v>0.70031900005415082</c:v>
                      </c:pt>
                      <c:pt idx="36">
                        <c:v>0.71870199998375028</c:v>
                      </c:pt>
                      <c:pt idx="37">
                        <c:v>0.73884600005112588</c:v>
                      </c:pt>
                      <c:pt idx="38">
                        <c:v>0.75902100000530481</c:v>
                      </c:pt>
                      <c:pt idx="39">
                        <c:v>0.77910100005101413</c:v>
                      </c:pt>
                      <c:pt idx="40">
                        <c:v>0.79993099998682737</c:v>
                      </c:pt>
                      <c:pt idx="41">
                        <c:v>0.81429600005503744</c:v>
                      </c:pt>
                      <c:pt idx="42">
                        <c:v>0.83908199996221811</c:v>
                      </c:pt>
                      <c:pt idx="43">
                        <c:v>0.85952599998563528</c:v>
                      </c:pt>
                      <c:pt idx="44">
                        <c:v>0.87445000000298023</c:v>
                      </c:pt>
                      <c:pt idx="45">
                        <c:v>0.89508699998259544</c:v>
                      </c:pt>
                      <c:pt idx="46">
                        <c:v>0.91429800004698336</c:v>
                      </c:pt>
                      <c:pt idx="47">
                        <c:v>0.94034800003282726</c:v>
                      </c:pt>
                      <c:pt idx="48">
                        <c:v>0.95808699994813651</c:v>
                      </c:pt>
                      <c:pt idx="49">
                        <c:v>0.97596299997530878</c:v>
                      </c:pt>
                      <c:pt idx="50">
                        <c:v>1.0003639999777079</c:v>
                      </c:pt>
                      <c:pt idx="51">
                        <c:v>1.0176780000329018</c:v>
                      </c:pt>
                      <c:pt idx="52">
                        <c:v>1.0400709999958053</c:v>
                      </c:pt>
                      <c:pt idx="53">
                        <c:v>1.059497999958694</c:v>
                      </c:pt>
                      <c:pt idx="54">
                        <c:v>1.0803300000261515</c:v>
                      </c:pt>
                      <c:pt idx="55">
                        <c:v>1.0980759999947622</c:v>
                      </c:pt>
                      <c:pt idx="56">
                        <c:v>1.1205570000456646</c:v>
                      </c:pt>
                      <c:pt idx="57">
                        <c:v>1.1408250000094995</c:v>
                      </c:pt>
                      <c:pt idx="58">
                        <c:v>1.1609559999778867</c:v>
                      </c:pt>
                      <c:pt idx="59">
                        <c:v>1.1773840000387281</c:v>
                      </c:pt>
                      <c:pt idx="60">
                        <c:v>1.200942000024952</c:v>
                      </c:pt>
                      <c:pt idx="61">
                        <c:v>1.2181420000270009</c:v>
                      </c:pt>
                      <c:pt idx="62">
                        <c:v>1.2382610000204295</c:v>
                      </c:pt>
                      <c:pt idx="63">
                        <c:v>1.2563780000200495</c:v>
                      </c:pt>
                      <c:pt idx="64">
                        <c:v>1.2730310000479221</c:v>
                      </c:pt>
                      <c:pt idx="65">
                        <c:v>1.3016999999526888</c:v>
                      </c:pt>
                      <c:pt idx="66">
                        <c:v>1.3172239999985322</c:v>
                      </c:pt>
                      <c:pt idx="67">
                        <c:v>1.3370959999738261</c:v>
                      </c:pt>
                      <c:pt idx="68">
                        <c:v>1.3570749999489635</c:v>
                      </c:pt>
                      <c:pt idx="69">
                        <c:v>1.3771339999511838</c:v>
                      </c:pt>
                      <c:pt idx="70">
                        <c:v>1.3982049999758601</c:v>
                      </c:pt>
                      <c:pt idx="71">
                        <c:v>1.4208349999971688</c:v>
                      </c:pt>
                      <c:pt idx="72">
                        <c:v>1.4375699999509379</c:v>
                      </c:pt>
                      <c:pt idx="73">
                        <c:v>1.4597910000011325</c:v>
                      </c:pt>
                      <c:pt idx="74">
                        <c:v>1.4777110000140965</c:v>
                      </c:pt>
                      <c:pt idx="75">
                        <c:v>1.49759299994912</c:v>
                      </c:pt>
                      <c:pt idx="76">
                        <c:v>1.5128290000138804</c:v>
                      </c:pt>
                      <c:pt idx="77">
                        <c:v>1.5384360000025481</c:v>
                      </c:pt>
                      <c:pt idx="78">
                        <c:v>1.5585229999851435</c:v>
                      </c:pt>
                      <c:pt idx="79">
                        <c:v>1.5794140000361949</c:v>
                      </c:pt>
                      <c:pt idx="80">
                        <c:v>1.5950850000372157</c:v>
                      </c:pt>
                      <c:pt idx="81">
                        <c:v>1.6198589999694377</c:v>
                      </c:pt>
                      <c:pt idx="82">
                        <c:v>1.6334839999908581</c:v>
                      </c:pt>
                      <c:pt idx="83">
                        <c:v>1.6539790000533685</c:v>
                      </c:pt>
                      <c:pt idx="84">
                        <c:v>1.6791039999807253</c:v>
                      </c:pt>
                      <c:pt idx="85">
                        <c:v>1.6941850000293925</c:v>
                      </c:pt>
                      <c:pt idx="86">
                        <c:v>1.7199150000233203</c:v>
                      </c:pt>
                      <c:pt idx="87">
                        <c:v>1.7348090000450611</c:v>
                      </c:pt>
                      <c:pt idx="88">
                        <c:v>1.7599459999473765</c:v>
                      </c:pt>
                      <c:pt idx="89">
                        <c:v>1.7692289999686182</c:v>
                      </c:pt>
                      <c:pt idx="90">
                        <c:v>1.8008499999996275</c:v>
                      </c:pt>
                      <c:pt idx="91">
                        <c:v>1.8199289999902248</c:v>
                      </c:pt>
                      <c:pt idx="92">
                        <c:v>1.8306630000006407</c:v>
                      </c:pt>
                      <c:pt idx="93">
                        <c:v>1.8550660000182688</c:v>
                      </c:pt>
                      <c:pt idx="94">
                        <c:v>1.8752830000594258</c:v>
                      </c:pt>
                      <c:pt idx="95">
                        <c:v>1.895213000010699</c:v>
                      </c:pt>
                      <c:pt idx="96">
                        <c:v>1.9197870000498369</c:v>
                      </c:pt>
                      <c:pt idx="97">
                        <c:v>1.9353180000325665</c:v>
                      </c:pt>
                      <c:pt idx="98">
                        <c:v>1.9613520000129938</c:v>
                      </c:pt>
                      <c:pt idx="99">
                        <c:v>1.9765840000472963</c:v>
                      </c:pt>
                      <c:pt idx="100">
                        <c:v>1.9987800000235438</c:v>
                      </c:pt>
                      <c:pt idx="101">
                        <c:v>2.0215359999565408</c:v>
                      </c:pt>
                      <c:pt idx="102">
                        <c:v>2.0409470000304282</c:v>
                      </c:pt>
                      <c:pt idx="103">
                        <c:v>2.0606449999613687</c:v>
                      </c:pt>
                      <c:pt idx="104">
                        <c:v>2.0784840000560507</c:v>
                      </c:pt>
                      <c:pt idx="105">
                        <c:v>2.0982830000575632</c:v>
                      </c:pt>
                      <c:pt idx="106">
                        <c:v>2.1169859999790788</c:v>
                      </c:pt>
                      <c:pt idx="107">
                        <c:v>2.1398549999576062</c:v>
                      </c:pt>
                      <c:pt idx="108">
                        <c:v>2.1563150000292808</c:v>
                      </c:pt>
                      <c:pt idx="109">
                        <c:v>2.1768330000340939</c:v>
                      </c:pt>
                      <c:pt idx="110">
                        <c:v>2.1938620000146329</c:v>
                      </c:pt>
                      <c:pt idx="111">
                        <c:v>2.217049999977462</c:v>
                      </c:pt>
                      <c:pt idx="112">
                        <c:v>2.2374840000411496</c:v>
                      </c:pt>
                      <c:pt idx="113">
                        <c:v>2.2536959999706596</c:v>
                      </c:pt>
                      <c:pt idx="114">
                        <c:v>2.2817140000406653</c:v>
                      </c:pt>
                      <c:pt idx="115">
                        <c:v>2.2981060000602156</c:v>
                      </c:pt>
                      <c:pt idx="116">
                        <c:v>2.3176270000403747</c:v>
                      </c:pt>
                      <c:pt idx="117">
                        <c:v>2.3403809999581426</c:v>
                      </c:pt>
                      <c:pt idx="118">
                        <c:v>2.3574260000605136</c:v>
                      </c:pt>
                      <c:pt idx="119">
                        <c:v>2.3779189999913797</c:v>
                      </c:pt>
                      <c:pt idx="120">
                        <c:v>2.3985589999938384</c:v>
                      </c:pt>
                      <c:pt idx="121">
                        <c:v>2.4186729999491945</c:v>
                      </c:pt>
                      <c:pt idx="122">
                        <c:v>2.4433170000556856</c:v>
                      </c:pt>
                      <c:pt idx="123">
                        <c:v>2.4601069999625906</c:v>
                      </c:pt>
                      <c:pt idx="124">
                        <c:v>2.4782869999762625</c:v>
                      </c:pt>
                      <c:pt idx="125">
                        <c:v>2.499824000056833</c:v>
                      </c:pt>
                      <c:pt idx="126">
                        <c:v>2.5134049999760464</c:v>
                      </c:pt>
                      <c:pt idx="127">
                        <c:v>2.5388850000454113</c:v>
                      </c:pt>
                      <c:pt idx="128">
                        <c:v>2.554041999974288</c:v>
                      </c:pt>
                      <c:pt idx="129">
                        <c:v>2.5800919999601319</c:v>
                      </c:pt>
                      <c:pt idx="130">
                        <c:v>2.6000139999669045</c:v>
                      </c:pt>
                      <c:pt idx="131">
                        <c:v>2.6149969999678433</c:v>
                      </c:pt>
                      <c:pt idx="132">
                        <c:v>2.6399939999682829</c:v>
                      </c:pt>
                      <c:pt idx="133">
                        <c:v>2.6505810000235215</c:v>
                      </c:pt>
                      <c:pt idx="134">
                        <c:v>2.6801719999639317</c:v>
                      </c:pt>
                      <c:pt idx="135">
                        <c:v>2.6892350000562146</c:v>
                      </c:pt>
                      <c:pt idx="136">
                        <c:v>2.7199760000221431</c:v>
                      </c:pt>
                      <c:pt idx="137">
                        <c:v>2.7399689999874681</c:v>
                      </c:pt>
                      <c:pt idx="138">
                        <c:v>2.7497059999732301</c:v>
                      </c:pt>
                      <c:pt idx="139">
                        <c:v>2.7756199999712408</c:v>
                      </c:pt>
                      <c:pt idx="140">
                        <c:v>2.7916589999804273</c:v>
                      </c:pt>
                      <c:pt idx="141">
                        <c:v>2.8166660000570118</c:v>
                      </c:pt>
                      <c:pt idx="142">
                        <c:v>2.8356640000129119</c:v>
                      </c:pt>
                      <c:pt idx="143">
                        <c:v>2.8554289999883622</c:v>
                      </c:pt>
                      <c:pt idx="144">
                        <c:v>2.8780519999563694</c:v>
                      </c:pt>
                      <c:pt idx="145">
                        <c:v>2.8957399999490008</c:v>
                      </c:pt>
                      <c:pt idx="146">
                        <c:v>2.9175410000607371</c:v>
                      </c:pt>
                      <c:pt idx="147">
                        <c:v>2.9359229999827221</c:v>
                      </c:pt>
                      <c:pt idx="148">
                        <c:v>2.9560419999761507</c:v>
                      </c:pt>
                      <c:pt idx="149">
                        <c:v>2.9769930000184104</c:v>
                      </c:pt>
                      <c:pt idx="150">
                        <c:v>2.9972680000355467</c:v>
                      </c:pt>
                      <c:pt idx="151">
                        <c:v>3.0124549999600276</c:v>
                      </c:pt>
                      <c:pt idx="152">
                        <c:v>3.0366609999909997</c:v>
                      </c:pt>
                      <c:pt idx="153">
                        <c:v>3.0607030000537634</c:v>
                      </c:pt>
                      <c:pt idx="154">
                        <c:v>3.081607999978587</c:v>
                      </c:pt>
                      <c:pt idx="155">
                        <c:v>3.096817999961786</c:v>
                      </c:pt>
                      <c:pt idx="156">
                        <c:v>3.1123780000489205</c:v>
                      </c:pt>
                      <c:pt idx="157">
                        <c:v>3.1377489999867976</c:v>
                      </c:pt>
                      <c:pt idx="158">
                        <c:v>3.1620119999861345</c:v>
                      </c:pt>
                      <c:pt idx="159">
                        <c:v>3.1787160000531003</c:v>
                      </c:pt>
                      <c:pt idx="160">
                        <c:v>3.1976929999655113</c:v>
                      </c:pt>
                      <c:pt idx="161">
                        <c:v>3.217534999945201</c:v>
                      </c:pt>
                      <c:pt idx="162">
                        <c:v>3.2402080000611022</c:v>
                      </c:pt>
                      <c:pt idx="163">
                        <c:v>3.2590730000520125</c:v>
                      </c:pt>
                      <c:pt idx="164">
                        <c:v>3.2737450000131503</c:v>
                      </c:pt>
                      <c:pt idx="165">
                        <c:v>3.298462999984622</c:v>
                      </c:pt>
                      <c:pt idx="166">
                        <c:v>3.3203539999667555</c:v>
                      </c:pt>
                      <c:pt idx="167">
                        <c:v>3.3330629999982193</c:v>
                      </c:pt>
                      <c:pt idx="168">
                        <c:v>3.3590489999623969</c:v>
                      </c:pt>
                      <c:pt idx="169">
                        <c:v>3.3684509999584407</c:v>
                      </c:pt>
                      <c:pt idx="170">
                        <c:v>3.3989389999769628</c:v>
                      </c:pt>
                      <c:pt idx="171">
                        <c:v>3.4189079999923706</c:v>
                      </c:pt>
                      <c:pt idx="172">
                        <c:v>3.4370099999941885</c:v>
                      </c:pt>
                      <c:pt idx="173">
                        <c:v>3.4592669999692589</c:v>
                      </c:pt>
                      <c:pt idx="174">
                        <c:v>3.4738849999848753</c:v>
                      </c:pt>
                      <c:pt idx="175">
                        <c:v>3.4990659999893978</c:v>
                      </c:pt>
                      <c:pt idx="176">
                        <c:v>3.5199540000176057</c:v>
                      </c:pt>
                      <c:pt idx="177">
                        <c:v>3.5358130000531673</c:v>
                      </c:pt>
                      <c:pt idx="178">
                        <c:v>3.560689999954775</c:v>
                      </c:pt>
                      <c:pt idx="179">
                        <c:v>3.579937000060454</c:v>
                      </c:pt>
                      <c:pt idx="180">
                        <c:v>3.5947300000116229</c:v>
                      </c:pt>
                      <c:pt idx="181">
                        <c:v>3.6156620000256225</c:v>
                      </c:pt>
                      <c:pt idx="182">
                        <c:v>3.6407449999824166</c:v>
                      </c:pt>
                      <c:pt idx="183">
                        <c:v>3.6617049999767914</c:v>
                      </c:pt>
                      <c:pt idx="184">
                        <c:v>3.6759389999788254</c:v>
                      </c:pt>
                      <c:pt idx="185">
                        <c:v>3.7003740000072867</c:v>
                      </c:pt>
                      <c:pt idx="186">
                        <c:v>3.7108030000235885</c:v>
                      </c:pt>
                      <c:pt idx="187">
                        <c:v>3.7396650000009686</c:v>
                      </c:pt>
                      <c:pt idx="188">
                        <c:v>3.7608539999928325</c:v>
                      </c:pt>
                      <c:pt idx="189">
                        <c:v>3.7809330000309274</c:v>
                      </c:pt>
                      <c:pt idx="190">
                        <c:v>3.7928100000135601</c:v>
                      </c:pt>
                      <c:pt idx="191">
                        <c:v>3.816380999982357</c:v>
                      </c:pt>
                      <c:pt idx="192">
                        <c:v>3.8316750000230968</c:v>
                      </c:pt>
                      <c:pt idx="193">
                        <c:v>3.8584699999773875</c:v>
                      </c:pt>
                      <c:pt idx="194">
                        <c:v>3.8765310000162572</c:v>
                      </c:pt>
                      <c:pt idx="195">
                        <c:v>3.9011620000237599</c:v>
                      </c:pt>
                      <c:pt idx="196">
                        <c:v>3.9168259999714792</c:v>
                      </c:pt>
                      <c:pt idx="197">
                        <c:v>3.9338310000021011</c:v>
                      </c:pt>
                      <c:pt idx="198">
                        <c:v>3.9567779999924824</c:v>
                      </c:pt>
                      <c:pt idx="199">
                        <c:v>3.9779159999452531</c:v>
                      </c:pt>
                      <c:pt idx="200">
                        <c:v>3.9979149999562651</c:v>
                      </c:pt>
                      <c:pt idx="201">
                        <c:v>4.0167750000255182</c:v>
                      </c:pt>
                      <c:pt idx="202">
                        <c:v>4.0324310000287369</c:v>
                      </c:pt>
                      <c:pt idx="203">
                        <c:v>4.0609699999913573</c:v>
                      </c:pt>
                      <c:pt idx="204">
                        <c:v>4.0788310000207275</c:v>
                      </c:pt>
                      <c:pt idx="205">
                        <c:v>4.0982830000575632</c:v>
                      </c:pt>
                      <c:pt idx="206">
                        <c:v>4.117435000021942</c:v>
                      </c:pt>
                      <c:pt idx="207">
                        <c:v>4.1376389999641106</c:v>
                      </c:pt>
                      <c:pt idx="208">
                        <c:v>4.1609389999648556</c:v>
                      </c:pt>
                      <c:pt idx="209">
                        <c:v>4.1806189999915659</c:v>
                      </c:pt>
                      <c:pt idx="210">
                        <c:v>4.1918849999783561</c:v>
                      </c:pt>
                      <c:pt idx="211">
                        <c:v>4.2195150000043213</c:v>
                      </c:pt>
                      <c:pt idx="212">
                        <c:v>4.2387109999544919</c:v>
                      </c:pt>
                      <c:pt idx="213">
                        <c:v>4.2538530000019819</c:v>
                      </c:pt>
                      <c:pt idx="214">
                        <c:v>4.2799090000335127</c:v>
                      </c:pt>
                      <c:pt idx="215">
                        <c:v>4.3002130000386387</c:v>
                      </c:pt>
                      <c:pt idx="216">
                        <c:v>4.3188670000527054</c:v>
                      </c:pt>
                      <c:pt idx="217">
                        <c:v>4.3393990000477061</c:v>
                      </c:pt>
                      <c:pt idx="218">
                        <c:v>4.3597229999722913</c:v>
                      </c:pt>
                      <c:pt idx="219">
                        <c:v>4.3796350000193343</c:v>
                      </c:pt>
                      <c:pt idx="220">
                        <c:v>4.4017689999891445</c:v>
                      </c:pt>
                      <c:pt idx="221">
                        <c:v>4.4201459999894723</c:v>
                      </c:pt>
                      <c:pt idx="222">
                        <c:v>4.4409740000264719</c:v>
                      </c:pt>
                      <c:pt idx="223">
                        <c:v>4.4558569999644533</c:v>
                      </c:pt>
                      <c:pt idx="224">
                        <c:v>4.4798370000207797</c:v>
                      </c:pt>
                      <c:pt idx="225">
                        <c:v>4.4971849999856204</c:v>
                      </c:pt>
                      <c:pt idx="226">
                        <c:v>4.5149039999814704</c:v>
                      </c:pt>
                      <c:pt idx="227">
                        <c:v>4.5362479999894276</c:v>
                      </c:pt>
                      <c:pt idx="228">
                        <c:v>4.5607280000112951</c:v>
                      </c:pt>
                      <c:pt idx="229">
                        <c:v>4.5755409999983385</c:v>
                      </c:pt>
                      <c:pt idx="230">
                        <c:v>4.6004220000468194</c:v>
                      </c:pt>
                      <c:pt idx="231">
                        <c:v>4.6171270000049844</c:v>
                      </c:pt>
                      <c:pt idx="232">
                        <c:v>4.6363140000030398</c:v>
                      </c:pt>
                      <c:pt idx="233">
                        <c:v>4.6604839999927208</c:v>
                      </c:pt>
                      <c:pt idx="234">
                        <c:v>4.6805640000384301</c:v>
                      </c:pt>
                      <c:pt idx="235">
                        <c:v>4.6960709999548271</c:v>
                      </c:pt>
                      <c:pt idx="236">
                        <c:v>4.7201290000230074</c:v>
                      </c:pt>
                      <c:pt idx="237">
                        <c:v>4.7367689999518916</c:v>
                      </c:pt>
                      <c:pt idx="238">
                        <c:v>4.7583550000563264</c:v>
                      </c:pt>
                      <c:pt idx="239">
                        <c:v>4.7792350000236183</c:v>
                      </c:pt>
                      <c:pt idx="240">
                        <c:v>4.7965029999613762</c:v>
                      </c:pt>
                      <c:pt idx="241">
                        <c:v>4.8187799999723211</c:v>
                      </c:pt>
                      <c:pt idx="242">
                        <c:v>4.8381079999962822</c:v>
                      </c:pt>
                      <c:pt idx="243">
                        <c:v>4.860850999946706</c:v>
                      </c:pt>
                      <c:pt idx="244">
                        <c:v>4.8770700000459328</c:v>
                      </c:pt>
                      <c:pt idx="245">
                        <c:v>4.8998679999494925</c:v>
                      </c:pt>
                      <c:pt idx="246">
                        <c:v>4.9182550000259653</c:v>
                      </c:pt>
                      <c:pt idx="247">
                        <c:v>4.9375709999585524</c:v>
                      </c:pt>
                      <c:pt idx="248">
                        <c:v>4.9575810000533238</c:v>
                      </c:pt>
                      <c:pt idx="249">
                        <c:v>4.9739599999738857</c:v>
                      </c:pt>
                      <c:pt idx="250">
                        <c:v>4.9985830000368878</c:v>
                      </c:pt>
                      <c:pt idx="251">
                        <c:v>5.020498999976553</c:v>
                      </c:pt>
                      <c:pt idx="252">
                        <c:v>5.0387859999900684</c:v>
                      </c:pt>
                      <c:pt idx="253">
                        <c:v>5.0586830000393093</c:v>
                      </c:pt>
                      <c:pt idx="254">
                        <c:v>5.0803170000435784</c:v>
                      </c:pt>
                      <c:pt idx="255">
                        <c:v>5.1003529999870807</c:v>
                      </c:pt>
                      <c:pt idx="256">
                        <c:v>5.1097049999516457</c:v>
                      </c:pt>
                      <c:pt idx="257">
                        <c:v>5.1333990000421181</c:v>
                      </c:pt>
                      <c:pt idx="258">
                        <c:v>5.1597980000078678</c:v>
                      </c:pt>
                      <c:pt idx="259">
                        <c:v>5.1796839999733493</c:v>
                      </c:pt>
                      <c:pt idx="260">
                        <c:v>5.1941120000556111</c:v>
                      </c:pt>
                      <c:pt idx="261">
                        <c:v>5.2189899999648333</c:v>
                      </c:pt>
                      <c:pt idx="262">
                        <c:v>5.239471000037156</c:v>
                      </c:pt>
                      <c:pt idx="263">
                        <c:v>5.2566489999881014</c:v>
                      </c:pt>
                      <c:pt idx="264">
                        <c:v>5.2799009999725968</c:v>
                      </c:pt>
                      <c:pt idx="265">
                        <c:v>5.2993809999898076</c:v>
                      </c:pt>
                      <c:pt idx="266">
                        <c:v>5.3168880000011995</c:v>
                      </c:pt>
                      <c:pt idx="267">
                        <c:v>5.3407260000240058</c:v>
                      </c:pt>
                      <c:pt idx="268">
                        <c:v>5.3601849999977276</c:v>
                      </c:pt>
                      <c:pt idx="269">
                        <c:v>5.3801209999946877</c:v>
                      </c:pt>
                      <c:pt idx="270">
                        <c:v>5.3987389999674633</c:v>
                      </c:pt>
                      <c:pt idx="271">
                        <c:v>5.4152930000564083</c:v>
                      </c:pt>
                      <c:pt idx="272">
                        <c:v>5.4407460000365973</c:v>
                      </c:pt>
                      <c:pt idx="273">
                        <c:v>5.4509710000129417</c:v>
                      </c:pt>
                      <c:pt idx="274">
                        <c:v>5.4810650000581518</c:v>
                      </c:pt>
                      <c:pt idx="275">
                        <c:v>5.4984560000011697</c:v>
                      </c:pt>
                      <c:pt idx="276">
                        <c:v>5.5163669999456033</c:v>
                      </c:pt>
                      <c:pt idx="277">
                        <c:v>5.5392909999936819</c:v>
                      </c:pt>
                      <c:pt idx="278">
                        <c:v>5.5568440000060946</c:v>
                      </c:pt>
                      <c:pt idx="279">
                        <c:v>5.573441999964416</c:v>
                      </c:pt>
                      <c:pt idx="280">
                        <c:v>5.600021000020206</c:v>
                      </c:pt>
                      <c:pt idx="281">
                        <c:v>5.6167040000436828</c:v>
                      </c:pt>
                      <c:pt idx="282">
                        <c:v>5.6382679999805987</c:v>
                      </c:pt>
                      <c:pt idx="283">
                        <c:v>5.6593009999487549</c:v>
                      </c:pt>
                      <c:pt idx="284">
                        <c:v>5.6794579999987036</c:v>
                      </c:pt>
                      <c:pt idx="285">
                        <c:v>5.6976209999993443</c:v>
                      </c:pt>
                      <c:pt idx="286">
                        <c:v>5.7127790000522509</c:v>
                      </c:pt>
                      <c:pt idx="287">
                        <c:v>5.7399809999624267</c:v>
                      </c:pt>
                      <c:pt idx="288">
                        <c:v>5.7601349999895319</c:v>
                      </c:pt>
                      <c:pt idx="289">
                        <c:v>5.7777220000280067</c:v>
                      </c:pt>
                      <c:pt idx="290">
                        <c:v>5.7992360000498593</c:v>
                      </c:pt>
                      <c:pt idx="291">
                        <c:v>5.8124590000370517</c:v>
                      </c:pt>
                      <c:pt idx="292">
                        <c:v>5.8373889999929816</c:v>
                      </c:pt>
                      <c:pt idx="293">
                        <c:v>5.8574700000463054</c:v>
                      </c:pt>
                      <c:pt idx="294">
                        <c:v>5.8795029999455437</c:v>
                      </c:pt>
                      <c:pt idx="295">
                        <c:v>5.8999240000266582</c:v>
                      </c:pt>
                      <c:pt idx="296">
                        <c:v>5.9179820000426844</c:v>
                      </c:pt>
                      <c:pt idx="297">
                        <c:v>5.9385479999473318</c:v>
                      </c:pt>
                      <c:pt idx="298">
                        <c:v>5.9598919999552891</c:v>
                      </c:pt>
                      <c:pt idx="299">
                        <c:v>5.9781189999775961</c:v>
                      </c:pt>
                      <c:pt idx="300">
                        <c:v>5.9979550000280142</c:v>
                      </c:pt>
                      <c:pt idx="301">
                        <c:v>6.0156369999749586</c:v>
                      </c:pt>
                      <c:pt idx="302">
                        <c:v>6.0387750000227243</c:v>
                      </c:pt>
                      <c:pt idx="303">
                        <c:v>6.0593309999676421</c:v>
                      </c:pt>
                      <c:pt idx="304">
                        <c:v>6.0795530000468716</c:v>
                      </c:pt>
                      <c:pt idx="305">
                        <c:v>6.1007570000365376</c:v>
                      </c:pt>
                      <c:pt idx="306">
                        <c:v>6.1151890000328422</c:v>
                      </c:pt>
                      <c:pt idx="307">
                        <c:v>6.1361190000316128</c:v>
                      </c:pt>
                      <c:pt idx="308">
                        <c:v>6.1547060000011697</c:v>
                      </c:pt>
                      <c:pt idx="309">
                        <c:v>6.1809420000063255</c:v>
                      </c:pt>
                      <c:pt idx="310">
                        <c:v>6.200453000026755</c:v>
                      </c:pt>
                      <c:pt idx="311">
                        <c:v>6.2197689999593422</c:v>
                      </c:pt>
                      <c:pt idx="312">
                        <c:v>6.2349519999697804</c:v>
                      </c:pt>
                      <c:pt idx="313">
                        <c:v>6.2507710000500083</c:v>
                      </c:pt>
                      <c:pt idx="314">
                        <c:v>6.2799880000529811</c:v>
                      </c:pt>
                      <c:pt idx="315">
                        <c:v>6.2969730000477284</c:v>
                      </c:pt>
                      <c:pt idx="316">
                        <c:v>6.3155729999998584</c:v>
                      </c:pt>
                      <c:pt idx="317">
                        <c:v>6.3354599999729544</c:v>
                      </c:pt>
                      <c:pt idx="318">
                        <c:v>6.3610340000595897</c:v>
                      </c:pt>
                      <c:pt idx="319">
                        <c:v>6.3804719999898225</c:v>
                      </c:pt>
                      <c:pt idx="320">
                        <c:v>6.4010420000413433</c:v>
                      </c:pt>
                      <c:pt idx="321">
                        <c:v>6.42107899999246</c:v>
                      </c:pt>
                      <c:pt idx="322">
                        <c:v>6.4373700000578538</c:v>
                      </c:pt>
                      <c:pt idx="323">
                        <c:v>6.4567970000207424</c:v>
                      </c:pt>
                      <c:pt idx="324">
                        <c:v>6.4771559999790043</c:v>
                      </c:pt>
                      <c:pt idx="325">
                        <c:v>6.4933050000108778</c:v>
                      </c:pt>
                      <c:pt idx="326">
                        <c:v>6.5176910000154749</c:v>
                      </c:pt>
                      <c:pt idx="327">
                        <c:v>6.5365839999867603</c:v>
                      </c:pt>
                      <c:pt idx="328">
                        <c:v>6.5573830000357702</c:v>
                      </c:pt>
                      <c:pt idx="329">
                        <c:v>6.5778799999970943</c:v>
                      </c:pt>
                      <c:pt idx="330">
                        <c:v>6.5993220000527799</c:v>
                      </c:pt>
                      <c:pt idx="331">
                        <c:v>6.6187879999633878</c:v>
                      </c:pt>
                      <c:pt idx="332">
                        <c:v>6.6401580000529066</c:v>
                      </c:pt>
                      <c:pt idx="333">
                        <c:v>6.6578679999802262</c:v>
                      </c:pt>
                      <c:pt idx="334">
                        <c:v>6.679046000004746</c:v>
                      </c:pt>
                      <c:pt idx="335">
                        <c:v>6.6974209999898449</c:v>
                      </c:pt>
                      <c:pt idx="336">
                        <c:v>6.7192130000330508</c:v>
                      </c:pt>
                      <c:pt idx="337">
                        <c:v>6.7390809999778867</c:v>
                      </c:pt>
                      <c:pt idx="338">
                        <c:v>6.7588580000447109</c:v>
                      </c:pt>
                      <c:pt idx="339">
                        <c:v>6.7783060000510886</c:v>
                      </c:pt>
                      <c:pt idx="340">
                        <c:v>6.8008909999625757</c:v>
                      </c:pt>
                      <c:pt idx="341">
                        <c:v>6.8132469999836758</c:v>
                      </c:pt>
                      <c:pt idx="342">
                        <c:v>6.8337850000243634</c:v>
                      </c:pt>
                      <c:pt idx="343">
                        <c:v>6.8565670000389218</c:v>
                      </c:pt>
                      <c:pt idx="344">
                        <c:v>6.8832979999715462</c:v>
                      </c:pt>
                      <c:pt idx="345">
                        <c:v>6.8969959999667481</c:v>
                      </c:pt>
                      <c:pt idx="346">
                        <c:v>6.9180369999958202</c:v>
                      </c:pt>
                      <c:pt idx="347">
                        <c:v>6.9392089999746531</c:v>
                      </c:pt>
                      <c:pt idx="348">
                        <c:v>6.9594470000592992</c:v>
                      </c:pt>
                      <c:pt idx="349">
                        <c:v>6.9790430000284687</c:v>
                      </c:pt>
                      <c:pt idx="350">
                        <c:v>6.9976709999609739</c:v>
                      </c:pt>
                      <c:pt idx="351">
                        <c:v>7.0195610000519082</c:v>
                      </c:pt>
                      <c:pt idx="352">
                        <c:v>7.0393919999478385</c:v>
                      </c:pt>
                      <c:pt idx="353">
                        <c:v>7.0502090000081807</c:v>
                      </c:pt>
                      <c:pt idx="354">
                        <c:v>7.0795399999478832</c:v>
                      </c:pt>
                      <c:pt idx="355">
                        <c:v>7.0999120000051335</c:v>
                      </c:pt>
                      <c:pt idx="356">
                        <c:v>7.1177560000214726</c:v>
                      </c:pt>
                      <c:pt idx="357">
                        <c:v>7.1405690000392497</c:v>
                      </c:pt>
                      <c:pt idx="358">
                        <c:v>7.1560270000481978</c:v>
                      </c:pt>
                      <c:pt idx="359">
                        <c:v>7.1759280000114813</c:v>
                      </c:pt>
                      <c:pt idx="360">
                        <c:v>7.1992160000372678</c:v>
                      </c:pt>
                      <c:pt idx="361">
                        <c:v>7.2153410000028089</c:v>
                      </c:pt>
                      <c:pt idx="362">
                        <c:v>7.2405819999985397</c:v>
                      </c:pt>
                      <c:pt idx="363">
                        <c:v>7.2567500000586733</c:v>
                      </c:pt>
                      <c:pt idx="364">
                        <c:v>7.2824239999754354</c:v>
                      </c:pt>
                      <c:pt idx="365">
                        <c:v>7.2965150000527501</c:v>
                      </c:pt>
                      <c:pt idx="366">
                        <c:v>7.3208909999812022</c:v>
                      </c:pt>
                      <c:pt idx="367">
                        <c:v>7.3357710000127554</c:v>
                      </c:pt>
                      <c:pt idx="368">
                        <c:v>7.3521279999986291</c:v>
                      </c:pt>
                      <c:pt idx="369">
                        <c:v>7.3783330000005662</c:v>
                      </c:pt>
                      <c:pt idx="370">
                        <c:v>7.396870999946259</c:v>
                      </c:pt>
                      <c:pt idx="371">
                        <c:v>7.4204690000042319</c:v>
                      </c:pt>
                      <c:pt idx="372">
                        <c:v>7.4365759999491274</c:v>
                      </c:pt>
                      <c:pt idx="373">
                        <c:v>7.4569469999987632</c:v>
                      </c:pt>
                      <c:pt idx="374">
                        <c:v>7.480995999998413</c:v>
                      </c:pt>
                      <c:pt idx="375">
                        <c:v>7.4981279999483377</c:v>
                      </c:pt>
                      <c:pt idx="376">
                        <c:v>7.5166810000082478</c:v>
                      </c:pt>
                      <c:pt idx="377">
                        <c:v>7.5380819999845698</c:v>
                      </c:pt>
                      <c:pt idx="378">
                        <c:v>7.5604440000606701</c:v>
                      </c:pt>
                      <c:pt idx="379">
                        <c:v>7.577424000017345</c:v>
                      </c:pt>
                      <c:pt idx="380">
                        <c:v>7.5974029999924824</c:v>
                      </c:pt>
                      <c:pt idx="381">
                        <c:v>7.618030000012368</c:v>
                      </c:pt>
                      <c:pt idx="382">
                        <c:v>7.6398220000555739</c:v>
                      </c:pt>
                      <c:pt idx="383">
                        <c:v>7.6593720000237226</c:v>
                      </c:pt>
                      <c:pt idx="384">
                        <c:v>7.6802479999605566</c:v>
                      </c:pt>
                      <c:pt idx="385">
                        <c:v>7.6985270000295714</c:v>
                      </c:pt>
                      <c:pt idx="386">
                        <c:v>7.7202119999565184</c:v>
                      </c:pt>
                      <c:pt idx="387">
                        <c:v>7.736648999969475</c:v>
                      </c:pt>
                      <c:pt idx="388">
                        <c:v>7.753599000046961</c:v>
                      </c:pt>
                      <c:pt idx="389">
                        <c:v>7.7812139999587089</c:v>
                      </c:pt>
                      <c:pt idx="390">
                        <c:v>7.7996030000504106</c:v>
                      </c:pt>
                      <c:pt idx="391">
                        <c:v>7.8198789999587461</c:v>
                      </c:pt>
                      <c:pt idx="392">
                        <c:v>7.8341840000357479</c:v>
                      </c:pt>
                      <c:pt idx="393">
                        <c:v>7.8592339999740943</c:v>
                      </c:pt>
                      <c:pt idx="394">
                        <c:v>7.8805690000299364</c:v>
                      </c:pt>
                      <c:pt idx="395">
                        <c:v>7.9004839999834076</c:v>
                      </c:pt>
                      <c:pt idx="396">
                        <c:v>7.919376999954693</c:v>
                      </c:pt>
                      <c:pt idx="397">
                        <c:v>7.9397520000347868</c:v>
                      </c:pt>
                      <c:pt idx="398">
                        <c:v>7.9580640000058338</c:v>
                      </c:pt>
                      <c:pt idx="399">
                        <c:v>7.9751369999721646</c:v>
                      </c:pt>
                      <c:pt idx="400">
                        <c:v>7.9994599999627098</c:v>
                      </c:pt>
                      <c:pt idx="401">
                        <c:v>8.0199090000241995</c:v>
                      </c:pt>
                      <c:pt idx="402">
                        <c:v>8.0406070000026375</c:v>
                      </c:pt>
                      <c:pt idx="403">
                        <c:v>8.0615299999481067</c:v>
                      </c:pt>
                      <c:pt idx="404">
                        <c:v>8.0777839999645948</c:v>
                      </c:pt>
                      <c:pt idx="405">
                        <c:v>8.098225999972783</c:v>
                      </c:pt>
                      <c:pt idx="406">
                        <c:v>8.1155159999616444</c:v>
                      </c:pt>
                      <c:pt idx="407">
                        <c:v>8.1409680000506341</c:v>
                      </c:pt>
                      <c:pt idx="408">
                        <c:v>8.1584980000043288</c:v>
                      </c:pt>
                      <c:pt idx="409">
                        <c:v>8.1808179999934509</c:v>
                      </c:pt>
                      <c:pt idx="410">
                        <c:v>8.1966209999518469</c:v>
                      </c:pt>
                      <c:pt idx="411">
                        <c:v>8.2160989999538288</c:v>
                      </c:pt>
                      <c:pt idx="412">
                        <c:v>8.238855000003241</c:v>
                      </c:pt>
                      <c:pt idx="413">
                        <c:v>8.2574859999585897</c:v>
                      </c:pt>
                      <c:pt idx="414">
                        <c:v>8.2775039999978617</c:v>
                      </c:pt>
                      <c:pt idx="415">
                        <c:v>8.2980400000233203</c:v>
                      </c:pt>
                      <c:pt idx="416">
                        <c:v>8.3172110000159591</c:v>
                      </c:pt>
                      <c:pt idx="417">
                        <c:v>8.340059999958612</c:v>
                      </c:pt>
                      <c:pt idx="418">
                        <c:v>8.3574500000104308</c:v>
                      </c:pt>
                      <c:pt idx="419">
                        <c:v>8.37621300003957</c:v>
                      </c:pt>
                      <c:pt idx="420">
                        <c:v>8.3990550000453368</c:v>
                      </c:pt>
                      <c:pt idx="421">
                        <c:v>8.4175340000074357</c:v>
                      </c:pt>
                      <c:pt idx="422">
                        <c:v>8.4379839999601245</c:v>
                      </c:pt>
                      <c:pt idx="423">
                        <c:v>8.4603679999709129</c:v>
                      </c:pt>
                      <c:pt idx="424">
                        <c:v>8.479719000053592</c:v>
                      </c:pt>
                      <c:pt idx="425">
                        <c:v>8.5004819999448955</c:v>
                      </c:pt>
                      <c:pt idx="426">
                        <c:v>8.5196310000028461</c:v>
                      </c:pt>
                      <c:pt idx="427">
                        <c:v>8.533943000016734</c:v>
                      </c:pt>
                      <c:pt idx="428">
                        <c:v>8.5603780000237748</c:v>
                      </c:pt>
                      <c:pt idx="429">
                        <c:v>8.578235000022687</c:v>
                      </c:pt>
                      <c:pt idx="430">
                        <c:v>8.5990890000248328</c:v>
                      </c:pt>
                      <c:pt idx="431">
                        <c:v>8.6184839999768883</c:v>
                      </c:pt>
                      <c:pt idx="432">
                        <c:v>8.63903299998492</c:v>
                      </c:pt>
                      <c:pt idx="433">
                        <c:v>8.6596999999601394</c:v>
                      </c:pt>
                      <c:pt idx="434">
                        <c:v>8.680547000025399</c:v>
                      </c:pt>
                      <c:pt idx="435">
                        <c:v>8.6991060000145808</c:v>
                      </c:pt>
                      <c:pt idx="436">
                        <c:v>8.7199509999481961</c:v>
                      </c:pt>
                      <c:pt idx="437">
                        <c:v>8.7393050000537187</c:v>
                      </c:pt>
                      <c:pt idx="438">
                        <c:v>8.7594459999818355</c:v>
                      </c:pt>
                      <c:pt idx="439">
                        <c:v>8.7795390000101179</c:v>
                      </c:pt>
                      <c:pt idx="440">
                        <c:v>8.8006270000478253</c:v>
                      </c:pt>
                      <c:pt idx="441">
                        <c:v>8.8213789999717847</c:v>
                      </c:pt>
                      <c:pt idx="442">
                        <c:v>8.8396039999788627</c:v>
                      </c:pt>
                      <c:pt idx="443">
                        <c:v>8.8607130000600591</c:v>
                      </c:pt>
                      <c:pt idx="444">
                        <c:v>8.87579600000754</c:v>
                      </c:pt>
                      <c:pt idx="445">
                        <c:v>8.8961089999647811</c:v>
                      </c:pt>
                      <c:pt idx="446">
                        <c:v>8.9201990000437945</c:v>
                      </c:pt>
                      <c:pt idx="447">
                        <c:v>8.9365750000579283</c:v>
                      </c:pt>
                      <c:pt idx="448">
                        <c:v>8.9632879999699071</c:v>
                      </c:pt>
                      <c:pt idx="449">
                        <c:v>8.980582999996841</c:v>
                      </c:pt>
                      <c:pt idx="450">
                        <c:v>9.0007060000207275</c:v>
                      </c:pt>
                      <c:pt idx="451">
                        <c:v>9.0176869999850169</c:v>
                      </c:pt>
                      <c:pt idx="452">
                        <c:v>9.0407750000013039</c:v>
                      </c:pt>
                      <c:pt idx="453">
                        <c:v>9.0583900000201538</c:v>
                      </c:pt>
                      <c:pt idx="454">
                        <c:v>9.0776060000061989</c:v>
                      </c:pt>
                      <c:pt idx="455">
                        <c:v>9.0970710000256076</c:v>
                      </c:pt>
                      <c:pt idx="456">
                        <c:v>9.1199849999975413</c:v>
                      </c:pt>
                      <c:pt idx="457">
                        <c:v>9.1255959999980405</c:v>
                      </c:pt>
                      <c:pt idx="458">
                        <c:v>9.159233000013046</c:v>
                      </c:pt>
                      <c:pt idx="459">
                        <c:v>9.1816790000302717</c:v>
                      </c:pt>
                      <c:pt idx="460">
                        <c:v>9.1966470000334084</c:v>
                      </c:pt>
                      <c:pt idx="461">
                        <c:v>9.2181949999649078</c:v>
                      </c:pt>
                      <c:pt idx="462">
                        <c:v>9.2368290000595152</c:v>
                      </c:pt>
                      <c:pt idx="463">
                        <c:v>9.2570800000103191</c:v>
                      </c:pt>
                      <c:pt idx="464">
                        <c:v>9.2808590000495315</c:v>
                      </c:pt>
                      <c:pt idx="465">
                        <c:v>9.2985030000563711</c:v>
                      </c:pt>
                      <c:pt idx="466">
                        <c:v>9.3194000000366941</c:v>
                      </c:pt>
                      <c:pt idx="467">
                        <c:v>9.3404840000439435</c:v>
                      </c:pt>
                      <c:pt idx="468">
                        <c:v>9.3573140000225976</c:v>
                      </c:pt>
                      <c:pt idx="469">
                        <c:v>9.3796180000063032</c:v>
                      </c:pt>
                      <c:pt idx="470">
                        <c:v>9.3993270000210032</c:v>
                      </c:pt>
                      <c:pt idx="471">
                        <c:v>9.4204100000206381</c:v>
                      </c:pt>
                      <c:pt idx="472">
                        <c:v>9.4395129999611527</c:v>
                      </c:pt>
                      <c:pt idx="473">
                        <c:v>9.4620819999836385</c:v>
                      </c:pt>
                      <c:pt idx="474">
                        <c:v>9.4798090000404045</c:v>
                      </c:pt>
                      <c:pt idx="475">
                        <c:v>9.500603000051342</c:v>
                      </c:pt>
                      <c:pt idx="476">
                        <c:v>9.5165890000062063</c:v>
                      </c:pt>
                      <c:pt idx="477">
                        <c:v>9.5385089999763295</c:v>
                      </c:pt>
                      <c:pt idx="478">
                        <c:v>9.5598920000484213</c:v>
                      </c:pt>
                      <c:pt idx="479">
                        <c:v>9.5771510000340641</c:v>
                      </c:pt>
                      <c:pt idx="480">
                        <c:v>9.5990870000096038</c:v>
                      </c:pt>
                      <c:pt idx="481">
                        <c:v>9.619107999955304</c:v>
                      </c:pt>
                      <c:pt idx="482">
                        <c:v>9.6445979999843985</c:v>
                      </c:pt>
                      <c:pt idx="483">
                        <c:v>9.6600570000009611</c:v>
                      </c:pt>
                      <c:pt idx="484">
                        <c:v>9.6796590000158176</c:v>
                      </c:pt>
                      <c:pt idx="485">
                        <c:v>9.700520999962464</c:v>
                      </c:pt>
                      <c:pt idx="486">
                        <c:v>9.7155359999742359</c:v>
                      </c:pt>
                      <c:pt idx="487">
                        <c:v>9.7402770000044256</c:v>
                      </c:pt>
                      <c:pt idx="488">
                        <c:v>9.7500330000184476</c:v>
                      </c:pt>
                      <c:pt idx="489">
                        <c:v>9.7760130000533536</c:v>
                      </c:pt>
                      <c:pt idx="490">
                        <c:v>9.7952270000241697</c:v>
                      </c:pt>
                      <c:pt idx="491">
                        <c:v>9.8152919999556616</c:v>
                      </c:pt>
                      <c:pt idx="492">
                        <c:v>9.8409669999964535</c:v>
                      </c:pt>
                      <c:pt idx="493">
                        <c:v>9.8566629999550059</c:v>
                      </c:pt>
                      <c:pt idx="494">
                        <c:v>9.8814009999623522</c:v>
                      </c:pt>
                      <c:pt idx="495">
                        <c:v>9.8957540000556037</c:v>
                      </c:pt>
                      <c:pt idx="496">
                        <c:v>9.9200910000363365</c:v>
                      </c:pt>
                      <c:pt idx="497">
                        <c:v>9.9365870000328869</c:v>
                      </c:pt>
                      <c:pt idx="498">
                        <c:v>9.9577740000095218</c:v>
                      </c:pt>
                      <c:pt idx="499">
                        <c:v>9.977292999974452</c:v>
                      </c:pt>
                      <c:pt idx="500">
                        <c:v>9.9994579999474809</c:v>
                      </c:pt>
                      <c:pt idx="501">
                        <c:v>10.01670399995055</c:v>
                      </c:pt>
                      <c:pt idx="502">
                        <c:v>10.039923000033014</c:v>
                      </c:pt>
                      <c:pt idx="503">
                        <c:v>10.060375000000931</c:v>
                      </c:pt>
                      <c:pt idx="504">
                        <c:v>10.077722999965772</c:v>
                      </c:pt>
                      <c:pt idx="505">
                        <c:v>10.097316000028513</c:v>
                      </c:pt>
                      <c:pt idx="506">
                        <c:v>10.119221000000834</c:v>
                      </c:pt>
                      <c:pt idx="507">
                        <c:v>10.137963999994099</c:v>
                      </c:pt>
                      <c:pt idx="508">
                        <c:v>10.157314999960363</c:v>
                      </c:pt>
                      <c:pt idx="509">
                        <c:v>10.174873000010848</c:v>
                      </c:pt>
                      <c:pt idx="510">
                        <c:v>10.199563000001945</c:v>
                      </c:pt>
                      <c:pt idx="511">
                        <c:v>10.219870000029914</c:v>
                      </c:pt>
                      <c:pt idx="512">
                        <c:v>10.239966999972239</c:v>
                      </c:pt>
                      <c:pt idx="513">
                        <c:v>10.259353999979794</c:v>
                      </c:pt>
                      <c:pt idx="514">
                        <c:v>10.278371999971569</c:v>
                      </c:pt>
                      <c:pt idx="515">
                        <c:v>10.298110999981873</c:v>
                      </c:pt>
                      <c:pt idx="516">
                        <c:v>10.313628999982029</c:v>
                      </c:pt>
                      <c:pt idx="517">
                        <c:v>10.339198000030592</c:v>
                      </c:pt>
                      <c:pt idx="518">
                        <c:v>10.358756999950856</c:v>
                      </c:pt>
                      <c:pt idx="519">
                        <c:v>10.378777000005357</c:v>
                      </c:pt>
                      <c:pt idx="520">
                        <c:v>10.390427000005729</c:v>
                      </c:pt>
                      <c:pt idx="521">
                        <c:v>10.420910999993794</c:v>
                      </c:pt>
                      <c:pt idx="522">
                        <c:v>10.439847000059672</c:v>
                      </c:pt>
                      <c:pt idx="523">
                        <c:v>10.459666999988258</c:v>
                      </c:pt>
                      <c:pt idx="524">
                        <c:v>10.476400000043213</c:v>
                      </c:pt>
                      <c:pt idx="525">
                        <c:v>10.498046000022441</c:v>
                      </c:pt>
                      <c:pt idx="526">
                        <c:v>10.51925500005018</c:v>
                      </c:pt>
                      <c:pt idx="527">
                        <c:v>10.534388000029139</c:v>
                      </c:pt>
                      <c:pt idx="528">
                        <c:v>10.559767000027932</c:v>
                      </c:pt>
                      <c:pt idx="529">
                        <c:v>10.579802999971434</c:v>
                      </c:pt>
                      <c:pt idx="530">
                        <c:v>10.599821000010706</c:v>
                      </c:pt>
                      <c:pt idx="531">
                        <c:v>10.620945999980904</c:v>
                      </c:pt>
                      <c:pt idx="532">
                        <c:v>10.636505999951623</c:v>
                      </c:pt>
                      <c:pt idx="533">
                        <c:v>10.660448999959044</c:v>
                      </c:pt>
                      <c:pt idx="534">
                        <c:v>10.680596000049263</c:v>
                      </c:pt>
                      <c:pt idx="535">
                        <c:v>10.695705999969505</c:v>
                      </c:pt>
                      <c:pt idx="536">
                        <c:v>10.716191999963485</c:v>
                      </c:pt>
                      <c:pt idx="537">
                        <c:v>10.737490999978036</c:v>
                      </c:pt>
                      <c:pt idx="538">
                        <c:v>10.760299999965355</c:v>
                      </c:pt>
                      <c:pt idx="539">
                        <c:v>10.775747000006959</c:v>
                      </c:pt>
                      <c:pt idx="540">
                        <c:v>10.796753000002354</c:v>
                      </c:pt>
                      <c:pt idx="541">
                        <c:v>10.817721999948844</c:v>
                      </c:pt>
                      <c:pt idx="542">
                        <c:v>10.839033000054769</c:v>
                      </c:pt>
                      <c:pt idx="543">
                        <c:v>10.856748000020161</c:v>
                      </c:pt>
                      <c:pt idx="544">
                        <c:v>10.875146999955177</c:v>
                      </c:pt>
                      <c:pt idx="545">
                        <c:v>10.898378000012599</c:v>
                      </c:pt>
                      <c:pt idx="546">
                        <c:v>10.913577000028454</c:v>
                      </c:pt>
                      <c:pt idx="547">
                        <c:v>10.938708000001498</c:v>
                      </c:pt>
                      <c:pt idx="548">
                        <c:v>10.957601999980398</c:v>
                      </c:pt>
                      <c:pt idx="549">
                        <c:v>10.977610999951139</c:v>
                      </c:pt>
                      <c:pt idx="550">
                        <c:v>10.997009000042453</c:v>
                      </c:pt>
                      <c:pt idx="551">
                        <c:v>11.019544000038877</c:v>
                      </c:pt>
                      <c:pt idx="552">
                        <c:v>11.039498000056483</c:v>
                      </c:pt>
                      <c:pt idx="553">
                        <c:v>11.06112700002268</c:v>
                      </c:pt>
                      <c:pt idx="554">
                        <c:v>11.079026999999769</c:v>
                      </c:pt>
                      <c:pt idx="555">
                        <c:v>11.099615999963135</c:v>
                      </c:pt>
                      <c:pt idx="556">
                        <c:v>11.117971000028774</c:v>
                      </c:pt>
                      <c:pt idx="557">
                        <c:v>11.1394020000007</c:v>
                      </c:pt>
                      <c:pt idx="558">
                        <c:v>11.159804000053555</c:v>
                      </c:pt>
                      <c:pt idx="559">
                        <c:v>11.178700000047684</c:v>
                      </c:pt>
                      <c:pt idx="560">
                        <c:v>11.198260999983177</c:v>
                      </c:pt>
                      <c:pt idx="561">
                        <c:v>11.218693000031635</c:v>
                      </c:pt>
                      <c:pt idx="562">
                        <c:v>11.240330000058748</c:v>
                      </c:pt>
                      <c:pt idx="563">
                        <c:v>11.259034999995492</c:v>
                      </c:pt>
                      <c:pt idx="564">
                        <c:v>11.27877700002864</c:v>
                      </c:pt>
                      <c:pt idx="565">
                        <c:v>11.300688000046648</c:v>
                      </c:pt>
                      <c:pt idx="566">
                        <c:v>11.319882999989204</c:v>
                      </c:pt>
                      <c:pt idx="567">
                        <c:v>11.339454000000842</c:v>
                      </c:pt>
                      <c:pt idx="568">
                        <c:v>11.35428700002376</c:v>
                      </c:pt>
                      <c:pt idx="569">
                        <c:v>11.378375999978743</c:v>
                      </c:pt>
                      <c:pt idx="570">
                        <c:v>11.396765999961644</c:v>
                      </c:pt>
                      <c:pt idx="571">
                        <c:v>11.419754000031389</c:v>
                      </c:pt>
                      <c:pt idx="572">
                        <c:v>11.439342000056058</c:v>
                      </c:pt>
                      <c:pt idx="573">
                        <c:v>11.456150999991223</c:v>
                      </c:pt>
                      <c:pt idx="574">
                        <c:v>11.479697000002488</c:v>
                      </c:pt>
                      <c:pt idx="575">
                        <c:v>11.50039800000377</c:v>
                      </c:pt>
                      <c:pt idx="576">
                        <c:v>11.515598000027239</c:v>
                      </c:pt>
                      <c:pt idx="577">
                        <c:v>11.540806000004523</c:v>
                      </c:pt>
                      <c:pt idx="578">
                        <c:v>11.556087999953888</c:v>
                      </c:pt>
                      <c:pt idx="579">
                        <c:v>11.577864999999292</c:v>
                      </c:pt>
                      <c:pt idx="580">
                        <c:v>11.601599000045098</c:v>
                      </c:pt>
                      <c:pt idx="581">
                        <c:v>11.616522999946028</c:v>
                      </c:pt>
                      <c:pt idx="582">
                        <c:v>11.640698999981396</c:v>
                      </c:pt>
                      <c:pt idx="583">
                        <c:v>11.661321999970824</c:v>
                      </c:pt>
                      <c:pt idx="584">
                        <c:v>11.676427999977022</c:v>
                      </c:pt>
                      <c:pt idx="585">
                        <c:v>11.697061000042595</c:v>
                      </c:pt>
                      <c:pt idx="586">
                        <c:v>11.718111000023782</c:v>
                      </c:pt>
                      <c:pt idx="587">
                        <c:v>11.736631999956444</c:v>
                      </c:pt>
                      <c:pt idx="588">
                        <c:v>11.756826999946497</c:v>
                      </c:pt>
                      <c:pt idx="589">
                        <c:v>11.778974000015296</c:v>
                      </c:pt>
                      <c:pt idx="590">
                        <c:v>11.797372000059113</c:v>
                      </c:pt>
                      <c:pt idx="591">
                        <c:v>11.81868799997028</c:v>
                      </c:pt>
                      <c:pt idx="592">
                        <c:v>11.838071999954991</c:v>
                      </c:pt>
                      <c:pt idx="593">
                        <c:v>11.857008000020869</c:v>
                      </c:pt>
                      <c:pt idx="594">
                        <c:v>11.877687999978662</c:v>
                      </c:pt>
                      <c:pt idx="595">
                        <c:v>11.897439999971539</c:v>
                      </c:pt>
                      <c:pt idx="596">
                        <c:v>11.916213999968022</c:v>
                      </c:pt>
                      <c:pt idx="597">
                        <c:v>11.937914000009187</c:v>
                      </c:pt>
                      <c:pt idx="598">
                        <c:v>11.959724999964237</c:v>
                      </c:pt>
                      <c:pt idx="599">
                        <c:v>11.974500000011176</c:v>
                      </c:pt>
                      <c:pt idx="600">
                        <c:v>11.99824800004717</c:v>
                      </c:pt>
                      <c:pt idx="601">
                        <c:v>12.020645000040531</c:v>
                      </c:pt>
                      <c:pt idx="602">
                        <c:v>12.043259999947622</c:v>
                      </c:pt>
                      <c:pt idx="603">
                        <c:v>12.05533700005617</c:v>
                      </c:pt>
                      <c:pt idx="604">
                        <c:v>12.07939400000032</c:v>
                      </c:pt>
                      <c:pt idx="605">
                        <c:v>12.098935000016354</c:v>
                      </c:pt>
                      <c:pt idx="606">
                        <c:v>12.119303000043146</c:v>
                      </c:pt>
                      <c:pt idx="607">
                        <c:v>12.139199999975972</c:v>
                      </c:pt>
                      <c:pt idx="608">
                        <c:v>12.1603340000147</c:v>
                      </c:pt>
                      <c:pt idx="609">
                        <c:v>12.174230000004172</c:v>
                      </c:pt>
                      <c:pt idx="610">
                        <c:v>12.198280000011437</c:v>
                      </c:pt>
                      <c:pt idx="611">
                        <c:v>12.207722999970429</c:v>
                      </c:pt>
                      <c:pt idx="612">
                        <c:v>13.22004799998831</c:v>
                      </c:pt>
                      <c:pt idx="613">
                        <c:v>13.24011699995026</c:v>
                      </c:pt>
                      <c:pt idx="614">
                        <c:v>13.257121999980882</c:v>
                      </c:pt>
                      <c:pt idx="615">
                        <c:v>13.275652999989688</c:v>
                      </c:pt>
                      <c:pt idx="616">
                        <c:v>13.298133000032976</c:v>
                      </c:pt>
                      <c:pt idx="617">
                        <c:v>13.319132999982685</c:v>
                      </c:pt>
                      <c:pt idx="618">
                        <c:v>13.335878000012599</c:v>
                      </c:pt>
                      <c:pt idx="619">
                        <c:v>13.357037000008859</c:v>
                      </c:pt>
                      <c:pt idx="620">
                        <c:v>13.376021999982186</c:v>
                      </c:pt>
                      <c:pt idx="621">
                        <c:v>13.397098000044934</c:v>
                      </c:pt>
                      <c:pt idx="622">
                        <c:v>13.418146000010893</c:v>
                      </c:pt>
                      <c:pt idx="623">
                        <c:v>13.43653299997095</c:v>
                      </c:pt>
                      <c:pt idx="624">
                        <c:v>13.453209000057541</c:v>
                      </c:pt>
                      <c:pt idx="625">
                        <c:v>13.476950000040233</c:v>
                      </c:pt>
                      <c:pt idx="626">
                        <c:v>13.500144000048749</c:v>
                      </c:pt>
                      <c:pt idx="627">
                        <c:v>13.519515000050887</c:v>
                      </c:pt>
                      <c:pt idx="628">
                        <c:v>13.538922999985516</c:v>
                      </c:pt>
                      <c:pt idx="629">
                        <c:v>13.558486000052653</c:v>
                      </c:pt>
                      <c:pt idx="630">
                        <c:v>13.575662999995984</c:v>
                      </c:pt>
                      <c:pt idx="631">
                        <c:v>13.598042999976315</c:v>
                      </c:pt>
                      <c:pt idx="632">
                        <c:v>13.618756999960169</c:v>
                      </c:pt>
                      <c:pt idx="633">
                        <c:v>13.637269000057131</c:v>
                      </c:pt>
                      <c:pt idx="634">
                        <c:v>13.662229000008665</c:v>
                      </c:pt>
                      <c:pt idx="635">
                        <c:v>13.677821999997832</c:v>
                      </c:pt>
                      <c:pt idx="636">
                        <c:v>13.699972999980673</c:v>
                      </c:pt>
                      <c:pt idx="637">
                        <c:v>13.718635999946855</c:v>
                      </c:pt>
                      <c:pt idx="638">
                        <c:v>13.739010000019334</c:v>
                      </c:pt>
                      <c:pt idx="639">
                        <c:v>13.758065999951214</c:v>
                      </c:pt>
                      <c:pt idx="640">
                        <c:v>13.778072000015527</c:v>
                      </c:pt>
                      <c:pt idx="641">
                        <c:v>13.800885000033304</c:v>
                      </c:pt>
                      <c:pt idx="642">
                        <c:v>13.81836499995552</c:v>
                      </c:pt>
                      <c:pt idx="643">
                        <c:v>13.83857599995099</c:v>
                      </c:pt>
                      <c:pt idx="644">
                        <c:v>13.860917999991216</c:v>
                      </c:pt>
                      <c:pt idx="645">
                        <c:v>13.882851999951527</c:v>
                      </c:pt>
                      <c:pt idx="646">
                        <c:v>13.893901000032201</c:v>
                      </c:pt>
                      <c:pt idx="647">
                        <c:v>13.919747999985702</c:v>
                      </c:pt>
                      <c:pt idx="648">
                        <c:v>13.941151999984868</c:v>
                      </c:pt>
                      <c:pt idx="649">
                        <c:v>13.960019999998622</c:v>
                      </c:pt>
                      <c:pt idx="650">
                        <c:v>13.979615999967791</c:v>
                      </c:pt>
                      <c:pt idx="651">
                        <c:v>13.996159999980591</c:v>
                      </c:pt>
                      <c:pt idx="652">
                        <c:v>14.014455999946222</c:v>
                      </c:pt>
                      <c:pt idx="653">
                        <c:v>14.034763999981806</c:v>
                      </c:pt>
                      <c:pt idx="654">
                        <c:v>14.059989999979734</c:v>
                      </c:pt>
                      <c:pt idx="655">
                        <c:v>14.080242000054568</c:v>
                      </c:pt>
                      <c:pt idx="656">
                        <c:v>14.096809000009671</c:v>
                      </c:pt>
                      <c:pt idx="657">
                        <c:v>14.115546999964863</c:v>
                      </c:pt>
                      <c:pt idx="658">
                        <c:v>14.138761000009254</c:v>
                      </c:pt>
                      <c:pt idx="659">
                        <c:v>14.159331000060774</c:v>
                      </c:pt>
                      <c:pt idx="660">
                        <c:v>14.179967000032775</c:v>
                      </c:pt>
                      <c:pt idx="661">
                        <c:v>14.198669999954291</c:v>
                      </c:pt>
                      <c:pt idx="662">
                        <c:v>14.216108000022359</c:v>
                      </c:pt>
                      <c:pt idx="663">
                        <c:v>14.237989000044763</c:v>
                      </c:pt>
                      <c:pt idx="664">
                        <c:v>14.258068999974057</c:v>
                      </c:pt>
                      <c:pt idx="665">
                        <c:v>14.261306999949738</c:v>
                      </c:pt>
                      <c:pt idx="666">
                        <c:v>14.288960000034422</c:v>
                      </c:pt>
                      <c:pt idx="667">
                        <c:v>14.316625999985263</c:v>
                      </c:pt>
                      <c:pt idx="668">
                        <c:v>14.336644000024535</c:v>
                      </c:pt>
                      <c:pt idx="669">
                        <c:v>14.358586000045761</c:v>
                      </c:pt>
                      <c:pt idx="670">
                        <c:v>14.374229999957606</c:v>
                      </c:pt>
                      <c:pt idx="671">
                        <c:v>14.398834999999963</c:v>
                      </c:pt>
                      <c:pt idx="672">
                        <c:v>14.418438000022434</c:v>
                      </c:pt>
                      <c:pt idx="673">
                        <c:v>14.442501000012271</c:v>
                      </c:pt>
                      <c:pt idx="674">
                        <c:v>14.457906999974512</c:v>
                      </c:pt>
                      <c:pt idx="675">
                        <c:v>14.479560000007041</c:v>
                      </c:pt>
                      <c:pt idx="676">
                        <c:v>14.497545000049286</c:v>
                      </c:pt>
                      <c:pt idx="677">
                        <c:v>14.517507000011392</c:v>
                      </c:pt>
                      <c:pt idx="678">
                        <c:v>14.537884999997914</c:v>
                      </c:pt>
                      <c:pt idx="679">
                        <c:v>14.558447999996133</c:v>
                      </c:pt>
                      <c:pt idx="680">
                        <c:v>14.578062999993563</c:v>
                      </c:pt>
                      <c:pt idx="681">
                        <c:v>14.599275000044145</c:v>
                      </c:pt>
                      <c:pt idx="682">
                        <c:v>14.615068000042811</c:v>
                      </c:pt>
                      <c:pt idx="683">
                        <c:v>14.638410000014119</c:v>
                      </c:pt>
                      <c:pt idx="684">
                        <c:v>14.658902000053786</c:v>
                      </c:pt>
                      <c:pt idx="685">
                        <c:v>14.678826999966986</c:v>
                      </c:pt>
                      <c:pt idx="686">
                        <c:v>14.700656999950297</c:v>
                      </c:pt>
                      <c:pt idx="687">
                        <c:v>14.721520000020973</c:v>
                      </c:pt>
                      <c:pt idx="688">
                        <c:v>14.738786000059918</c:v>
                      </c:pt>
                      <c:pt idx="689">
                        <c:v>14.760519000003114</c:v>
                      </c:pt>
                      <c:pt idx="690">
                        <c:v>14.78124000004027</c:v>
                      </c:pt>
                      <c:pt idx="691">
                        <c:v>14.799402000033297</c:v>
                      </c:pt>
                      <c:pt idx="692">
                        <c:v>14.820554999983869</c:v>
                      </c:pt>
                      <c:pt idx="693">
                        <c:v>14.8263909999514</c:v>
                      </c:pt>
                      <c:pt idx="694">
                        <c:v>14.858939000056125</c:v>
                      </c:pt>
                      <c:pt idx="695">
                        <c:v>14.879405000014231</c:v>
                      </c:pt>
                      <c:pt idx="696">
                        <c:v>14.900785999954678</c:v>
                      </c:pt>
                      <c:pt idx="697">
                        <c:v>14.916397999972105</c:v>
                      </c:pt>
                      <c:pt idx="698">
                        <c:v>14.934911999967881</c:v>
                      </c:pt>
                      <c:pt idx="699">
                        <c:v>14.946536000003107</c:v>
                      </c:pt>
                      <c:pt idx="700">
                        <c:v>14.977782999980263</c:v>
                      </c:pt>
                      <c:pt idx="701">
                        <c:v>14.997696000034921</c:v>
                      </c:pt>
                      <c:pt idx="702">
                        <c:v>15.01763400004711</c:v>
                      </c:pt>
                      <c:pt idx="703">
                        <c:v>15.040232000057586</c:v>
                      </c:pt>
                      <c:pt idx="704">
                        <c:v>15.055918999947608</c:v>
                      </c:pt>
                      <c:pt idx="705">
                        <c:v>15.078855999978259</c:v>
                      </c:pt>
                      <c:pt idx="706">
                        <c:v>15.096017000032589</c:v>
                      </c:pt>
                      <c:pt idx="707">
                        <c:v>15.112391000031494</c:v>
                      </c:pt>
                      <c:pt idx="708">
                        <c:v>15.137778999982402</c:v>
                      </c:pt>
                      <c:pt idx="709">
                        <c:v>15.148583000060171</c:v>
                      </c:pt>
                      <c:pt idx="710">
                        <c:v>15.1738090000581</c:v>
                      </c:pt>
                      <c:pt idx="711">
                        <c:v>15.200148000032641</c:v>
                      </c:pt>
                      <c:pt idx="712">
                        <c:v>15.205819000024348</c:v>
                      </c:pt>
                      <c:pt idx="713">
                        <c:v>15.236586999963038</c:v>
                      </c:pt>
                      <c:pt idx="714">
                        <c:v>15.252348999958485</c:v>
                      </c:pt>
                      <c:pt idx="715">
                        <c:v>15.277441999991424</c:v>
                      </c:pt>
                      <c:pt idx="716">
                        <c:v>15.298822000040673</c:v>
                      </c:pt>
                      <c:pt idx="717">
                        <c:v>15.318197999964468</c:v>
                      </c:pt>
                      <c:pt idx="718">
                        <c:v>15.339789999998175</c:v>
                      </c:pt>
                      <c:pt idx="719">
                        <c:v>15.357323999982327</c:v>
                      </c:pt>
                      <c:pt idx="720">
                        <c:v>15.378313999972306</c:v>
                      </c:pt>
                      <c:pt idx="721">
                        <c:v>15.400353000033647</c:v>
                      </c:pt>
                      <c:pt idx="722">
                        <c:v>15.417888000025414</c:v>
                      </c:pt>
                      <c:pt idx="723">
                        <c:v>15.437705000047572</c:v>
                      </c:pt>
                      <c:pt idx="724">
                        <c:v>15.458893000031821</c:v>
                      </c:pt>
                      <c:pt idx="725">
                        <c:v>15.474484000005759</c:v>
                      </c:pt>
                      <c:pt idx="726">
                        <c:v>15.501121000037529</c:v>
                      </c:pt>
                      <c:pt idx="727">
                        <c:v>15.520025999983773</c:v>
                      </c:pt>
                      <c:pt idx="728">
                        <c:v>15.535516000003554</c:v>
                      </c:pt>
                      <c:pt idx="729">
                        <c:v>15.55438900005538</c:v>
                      </c:pt>
                      <c:pt idx="730">
                        <c:v>15.580456999945454</c:v>
                      </c:pt>
                      <c:pt idx="731">
                        <c:v>15.599491000059061</c:v>
                      </c:pt>
                      <c:pt idx="732">
                        <c:v>15.616198000032455</c:v>
                      </c:pt>
                      <c:pt idx="733">
                        <c:v>15.639761000056751</c:v>
                      </c:pt>
                      <c:pt idx="734">
                        <c:v>15.659464000025764</c:v>
                      </c:pt>
                      <c:pt idx="735">
                        <c:v>15.679271999979392</c:v>
                      </c:pt>
                      <c:pt idx="736">
                        <c:v>15.701322000008076</c:v>
                      </c:pt>
                      <c:pt idx="737">
                        <c:v>15.720014999969862</c:v>
                      </c:pt>
                      <c:pt idx="738">
                        <c:v>15.740377999958582</c:v>
                      </c:pt>
                      <c:pt idx="739">
                        <c:v>15.754864000016823</c:v>
                      </c:pt>
                      <c:pt idx="740">
                        <c:v>15.780358999967575</c:v>
                      </c:pt>
                      <c:pt idx="741">
                        <c:v>15.799850999959745</c:v>
                      </c:pt>
                      <c:pt idx="742">
                        <c:v>15.814977000001818</c:v>
                      </c:pt>
                      <c:pt idx="743">
                        <c:v>15.838019000017084</c:v>
                      </c:pt>
                      <c:pt idx="744">
                        <c:v>15.85659800004214</c:v>
                      </c:pt>
                      <c:pt idx="745">
                        <c:v>15.880145999952219</c:v>
                      </c:pt>
                      <c:pt idx="746">
                        <c:v>15.900799000053667</c:v>
                      </c:pt>
                      <c:pt idx="747">
                        <c:v>15.915092000039294</c:v>
                      </c:pt>
                      <c:pt idx="748">
                        <c:v>15.942188999964856</c:v>
                      </c:pt>
                      <c:pt idx="749">
                        <c:v>15.957364000030793</c:v>
                      </c:pt>
                      <c:pt idx="750">
                        <c:v>15.976502000004984</c:v>
                      </c:pt>
                      <c:pt idx="751">
                        <c:v>15.992379999952391</c:v>
                      </c:pt>
                      <c:pt idx="752">
                        <c:v>16.019227999961004</c:v>
                      </c:pt>
                      <c:pt idx="753">
                        <c:v>16.036949999979697</c:v>
                      </c:pt>
                      <c:pt idx="754">
                        <c:v>16.056478000013158</c:v>
                      </c:pt>
                      <c:pt idx="755">
                        <c:v>16.076236000051722</c:v>
                      </c:pt>
                      <c:pt idx="756">
                        <c:v>16.099424000014551</c:v>
                      </c:pt>
                      <c:pt idx="757">
                        <c:v>16.117109999991953</c:v>
                      </c:pt>
                      <c:pt idx="758">
                        <c:v>16.137319999979809</c:v>
                      </c:pt>
                      <c:pt idx="759">
                        <c:v>16.156318000052124</c:v>
                      </c:pt>
                      <c:pt idx="760">
                        <c:v>16.177040999988094</c:v>
                      </c:pt>
                      <c:pt idx="761">
                        <c:v>16.197133000008762</c:v>
                      </c:pt>
                      <c:pt idx="762">
                        <c:v>16.204983999952674</c:v>
                      </c:pt>
                      <c:pt idx="763">
                        <c:v>16.256551000056788</c:v>
                      </c:pt>
                      <c:pt idx="764">
                        <c:v>16.278186999959871</c:v>
                      </c:pt>
                      <c:pt idx="765">
                        <c:v>16.297906000050716</c:v>
                      </c:pt>
                      <c:pt idx="766">
                        <c:v>16.312999999965541</c:v>
                      </c:pt>
                      <c:pt idx="767">
                        <c:v>16.338151999982074</c:v>
                      </c:pt>
                      <c:pt idx="768">
                        <c:v>16.359898000024259</c:v>
                      </c:pt>
                      <c:pt idx="769">
                        <c:v>16.380971999955364</c:v>
                      </c:pt>
                      <c:pt idx="770">
                        <c:v>16.399197999970056</c:v>
                      </c:pt>
                      <c:pt idx="771">
                        <c:v>16.413465999998152</c:v>
                      </c:pt>
                      <c:pt idx="772">
                        <c:v>16.437286000000313</c:v>
                      </c:pt>
                      <c:pt idx="773">
                        <c:v>16.448547999956645</c:v>
                      </c:pt>
                      <c:pt idx="774">
                        <c:v>16.480741000035778</c:v>
                      </c:pt>
                      <c:pt idx="775">
                        <c:v>16.499774000025354</c:v>
                      </c:pt>
                      <c:pt idx="776">
                        <c:v>16.520905000041239</c:v>
                      </c:pt>
                      <c:pt idx="777">
                        <c:v>16.534540000022389</c:v>
                      </c:pt>
                      <c:pt idx="778">
                        <c:v>16.559224999975413</c:v>
                      </c:pt>
                      <c:pt idx="779">
                        <c:v>16.579764000023715</c:v>
                      </c:pt>
                      <c:pt idx="780">
                        <c:v>16.599221999989823</c:v>
                      </c:pt>
                      <c:pt idx="781">
                        <c:v>16.619829999981448</c:v>
                      </c:pt>
                      <c:pt idx="782">
                        <c:v>16.637060999986716</c:v>
                      </c:pt>
                      <c:pt idx="783">
                        <c:v>16.655086999991909</c:v>
                      </c:pt>
                      <c:pt idx="784">
                        <c:v>16.683544000028633</c:v>
                      </c:pt>
                      <c:pt idx="785">
                        <c:v>16.700412999955006</c:v>
                      </c:pt>
                      <c:pt idx="786">
                        <c:v>16.720657999976538</c:v>
                      </c:pt>
                      <c:pt idx="787">
                        <c:v>16.738455999991857</c:v>
                      </c:pt>
                      <c:pt idx="788">
                        <c:v>16.760067000053823</c:v>
                      </c:pt>
                      <c:pt idx="789">
                        <c:v>16.778659999952652</c:v>
                      </c:pt>
                      <c:pt idx="790">
                        <c:v>16.797326000058092</c:v>
                      </c:pt>
                      <c:pt idx="791">
                        <c:v>16.820349000045098</c:v>
                      </c:pt>
                      <c:pt idx="792">
                        <c:v>16.834425000008196</c:v>
                      </c:pt>
                      <c:pt idx="793">
                        <c:v>16.851124000037089</c:v>
                      </c:pt>
                      <c:pt idx="794">
                        <c:v>16.870889000012539</c:v>
                      </c:pt>
                      <c:pt idx="795">
                        <c:v>16.893969999975525</c:v>
                      </c:pt>
                      <c:pt idx="796">
                        <c:v>16.91853899997659</c:v>
                      </c:pt>
                      <c:pt idx="797">
                        <c:v>16.940676999976858</c:v>
                      </c:pt>
                      <c:pt idx="798">
                        <c:v>16.960233999998309</c:v>
                      </c:pt>
                      <c:pt idx="799">
                        <c:v>16.970233000000007</c:v>
                      </c:pt>
                      <c:pt idx="800">
                        <c:v>17.000850999960676</c:v>
                      </c:pt>
                      <c:pt idx="801">
                        <c:v>17.017356000025757</c:v>
                      </c:pt>
                      <c:pt idx="802">
                        <c:v>17.040408000000753</c:v>
                      </c:pt>
                      <c:pt idx="803">
                        <c:v>17.052445000037551</c:v>
                      </c:pt>
                      <c:pt idx="804">
                        <c:v>17.07756700005848</c:v>
                      </c:pt>
                      <c:pt idx="805">
                        <c:v>17.097797999973409</c:v>
                      </c:pt>
                      <c:pt idx="806">
                        <c:v>17.119386999984272</c:v>
                      </c:pt>
                      <c:pt idx="807">
                        <c:v>17.134045999962837</c:v>
                      </c:pt>
                      <c:pt idx="808">
                        <c:v>17.15879799996037</c:v>
                      </c:pt>
                      <c:pt idx="809">
                        <c:v>17.178751999977976</c:v>
                      </c:pt>
                      <c:pt idx="810">
                        <c:v>17.19907900004182</c:v>
                      </c:pt>
                      <c:pt idx="811">
                        <c:v>17.220295000006445</c:v>
                      </c:pt>
                      <c:pt idx="812">
                        <c:v>17.237459999974817</c:v>
                      </c:pt>
                      <c:pt idx="813">
                        <c:v>17.255583000020124</c:v>
                      </c:pt>
                      <c:pt idx="814">
                        <c:v>17.278372999979183</c:v>
                      </c:pt>
                      <c:pt idx="815">
                        <c:v>17.297448000055738</c:v>
                      </c:pt>
                      <c:pt idx="816">
                        <c:v>17.319045000011101</c:v>
                      </c:pt>
                      <c:pt idx="817">
                        <c:v>17.340929000056349</c:v>
                      </c:pt>
                      <c:pt idx="818">
                        <c:v>17.36108000006061</c:v>
                      </c:pt>
                      <c:pt idx="819">
                        <c:v>17.366758999996819</c:v>
                      </c:pt>
                      <c:pt idx="820">
                        <c:v>17.399179000058211</c:v>
                      </c:pt>
                      <c:pt idx="821">
                        <c:v>17.418662999989465</c:v>
                      </c:pt>
                      <c:pt idx="822">
                        <c:v>17.434948000009172</c:v>
                      </c:pt>
                      <c:pt idx="823">
                        <c:v>17.450983999995515</c:v>
                      </c:pt>
                      <c:pt idx="824">
                        <c:v>17.475072999950498</c:v>
                      </c:pt>
                      <c:pt idx="825">
                        <c:v>17.501255000010133</c:v>
                      </c:pt>
                      <c:pt idx="826">
                        <c:v>17.519790000049397</c:v>
                      </c:pt>
                      <c:pt idx="827">
                        <c:v>17.54086800001096</c:v>
                      </c:pt>
                      <c:pt idx="828">
                        <c:v>17.580898000043817</c:v>
                      </c:pt>
                      <c:pt idx="829">
                        <c:v>17.600923000019975</c:v>
                      </c:pt>
                      <c:pt idx="830">
                        <c:v>17.605683999950998</c:v>
                      </c:pt>
                      <c:pt idx="831">
                        <c:v>17.641462999978103</c:v>
                      </c:pt>
                      <c:pt idx="832">
                        <c:v>17.655726999975741</c:v>
                      </c:pt>
                      <c:pt idx="833">
                        <c:v>17.682215000037104</c:v>
                      </c:pt>
                      <c:pt idx="834">
                        <c:v>17.692640000022948</c:v>
                      </c:pt>
                      <c:pt idx="835">
                        <c:v>17.718819999950938</c:v>
                      </c:pt>
                      <c:pt idx="836">
                        <c:v>17.722640000050887</c:v>
                      </c:pt>
                      <c:pt idx="837">
                        <c:v>17.760428000008687</c:v>
                      </c:pt>
                      <c:pt idx="838">
                        <c:v>17.776737999985926</c:v>
                      </c:pt>
                      <c:pt idx="839">
                        <c:v>17.796960999956354</c:v>
                      </c:pt>
                      <c:pt idx="840">
                        <c:v>17.817629000055604</c:v>
                      </c:pt>
                      <c:pt idx="841">
                        <c:v>17.830355999991298</c:v>
                      </c:pt>
                      <c:pt idx="842">
                        <c:v>17.859133000019938</c:v>
                      </c:pt>
                      <c:pt idx="843">
                        <c:v>17.863081000046805</c:v>
                      </c:pt>
                      <c:pt idx="844">
                        <c:v>17.895771999959834</c:v>
                      </c:pt>
                      <c:pt idx="845">
                        <c:v>17.918359000002965</c:v>
                      </c:pt>
                      <c:pt idx="846">
                        <c:v>17.930678999982774</c:v>
                      </c:pt>
                      <c:pt idx="847">
                        <c:v>17.974845999968238</c:v>
                      </c:pt>
                      <c:pt idx="848">
                        <c:v>18.035986999981105</c:v>
                      </c:pt>
                      <c:pt idx="849">
                        <c:v>18.048733999952674</c:v>
                      </c:pt>
                      <c:pt idx="850">
                        <c:v>18.189189999946393</c:v>
                      </c:pt>
                      <c:pt idx="851">
                        <c:v>18.248314999975264</c:v>
                      </c:pt>
                      <c:pt idx="852">
                        <c:v>18.273756999988109</c:v>
                      </c:pt>
                      <c:pt idx="853">
                        <c:v>18.290812000050209</c:v>
                      </c:pt>
                      <c:pt idx="854">
                        <c:v>18.319213000009768</c:v>
                      </c:pt>
                      <c:pt idx="855">
                        <c:v>18.325282000005245</c:v>
                      </c:pt>
                      <c:pt idx="856">
                        <c:v>18.399959999951534</c:v>
                      </c:pt>
                      <c:pt idx="857">
                        <c:v>18.460544000030495</c:v>
                      </c:pt>
                      <c:pt idx="858">
                        <c:v>18.468537000007927</c:v>
                      </c:pt>
                      <c:pt idx="859">
                        <c:v>18.512057999963872</c:v>
                      </c:pt>
                      <c:pt idx="860">
                        <c:v>18.537618999951519</c:v>
                      </c:pt>
                      <c:pt idx="861">
                        <c:v>18.573934999993071</c:v>
                      </c:pt>
                      <c:pt idx="862">
                        <c:v>18.595721999998204</c:v>
                      </c:pt>
                      <c:pt idx="863">
                        <c:v>18.620116999954917</c:v>
                      </c:pt>
                      <c:pt idx="864">
                        <c:v>18.639640999957919</c:v>
                      </c:pt>
                      <c:pt idx="865">
                        <c:v>18.656548999948427</c:v>
                      </c:pt>
                      <c:pt idx="866">
                        <c:v>18.717066999990493</c:v>
                      </c:pt>
                      <c:pt idx="867">
                        <c:v>18.721483999979682</c:v>
                      </c:pt>
                      <c:pt idx="868">
                        <c:v>18.799987999955192</c:v>
                      </c:pt>
                      <c:pt idx="869">
                        <c:v>18.817612000042573</c:v>
                      </c:pt>
                      <c:pt idx="870">
                        <c:v>18.83824499999173</c:v>
                      </c:pt>
                      <c:pt idx="871">
                        <c:v>18.858725000056438</c:v>
                      </c:pt>
                      <c:pt idx="872">
                        <c:v>18.869736999971792</c:v>
                      </c:pt>
                      <c:pt idx="873">
                        <c:v>18.898768999963067</c:v>
                      </c:pt>
                      <c:pt idx="874">
                        <c:v>18.939523000037298</c:v>
                      </c:pt>
                      <c:pt idx="875">
                        <c:v>18.955955000012182</c:v>
                      </c:pt>
                      <c:pt idx="876">
                        <c:v>18.97767599998042</c:v>
                      </c:pt>
                      <c:pt idx="877">
                        <c:v>18.989283000002615</c:v>
                      </c:pt>
                      <c:pt idx="878">
                        <c:v>19.004171999986283</c:v>
                      </c:pt>
                      <c:pt idx="879">
                        <c:v>19.060641000047326</c:v>
                      </c:pt>
                      <c:pt idx="880">
                        <c:v>19.078301000059582</c:v>
                      </c:pt>
                      <c:pt idx="881">
                        <c:v>19.138205999974161</c:v>
                      </c:pt>
                      <c:pt idx="882">
                        <c:v>19.146143999998458</c:v>
                      </c:pt>
                      <c:pt idx="883">
                        <c:v>19.198949999990873</c:v>
                      </c:pt>
                      <c:pt idx="884">
                        <c:v>19.215732999960892</c:v>
                      </c:pt>
                      <c:pt idx="885">
                        <c:v>19.280423999996856</c:v>
                      </c:pt>
                      <c:pt idx="886">
                        <c:v>19.285075000021607</c:v>
                      </c:pt>
                      <c:pt idx="887">
                        <c:v>19.338271999964491</c:v>
                      </c:pt>
                      <c:pt idx="888">
                        <c:v>19.341726999962702</c:v>
                      </c:pt>
                      <c:pt idx="889">
                        <c:v>19.426723000011407</c:v>
                      </c:pt>
                      <c:pt idx="890">
                        <c:v>19.477086000028066</c:v>
                      </c:pt>
                      <c:pt idx="891">
                        <c:v>19.484514000010677</c:v>
                      </c:pt>
                      <c:pt idx="892">
                        <c:v>19.54977499996312</c:v>
                      </c:pt>
                      <c:pt idx="893">
                        <c:v>19.622833000030369</c:v>
                      </c:pt>
                      <c:pt idx="894">
                        <c:v>19.698226999957114</c:v>
                      </c:pt>
                      <c:pt idx="895">
                        <c:v>19.758548000012524</c:v>
                      </c:pt>
                      <c:pt idx="896">
                        <c:v>19.764374000020325</c:v>
                      </c:pt>
                      <c:pt idx="897">
                        <c:v>19.894479000009596</c:v>
                      </c:pt>
                      <c:pt idx="898">
                        <c:v>19.906099000014365</c:v>
                      </c:pt>
                      <c:pt idx="899">
                        <c:v>19.953943999949843</c:v>
                      </c:pt>
                      <c:pt idx="900">
                        <c:v>19.974267999990843</c:v>
                      </c:pt>
                      <c:pt idx="901">
                        <c:v>20.033270000014454</c:v>
                      </c:pt>
                      <c:pt idx="902">
                        <c:v>20.044191000051796</c:v>
                      </c:pt>
                      <c:pt idx="903">
                        <c:v>20.112563999951817</c:v>
                      </c:pt>
                      <c:pt idx="904">
                        <c:v>20.240775999962352</c:v>
                      </c:pt>
                      <c:pt idx="905">
                        <c:v>20.248760999995284</c:v>
                      </c:pt>
                      <c:pt idx="906">
                        <c:v>20.312653000000864</c:v>
                      </c:pt>
                      <c:pt idx="907">
                        <c:v>20.376558999996632</c:v>
                      </c:pt>
                      <c:pt idx="908">
                        <c:v>20.389612999977544</c:v>
                      </c:pt>
                      <c:pt idx="909">
                        <c:v>20.426218000007793</c:v>
                      </c:pt>
                      <c:pt idx="910">
                        <c:v>20.455977999954484</c:v>
                      </c:pt>
                      <c:pt idx="911">
                        <c:v>20.477411000058055</c:v>
                      </c:pt>
                      <c:pt idx="912">
                        <c:v>20.487330000032671</c:v>
                      </c:pt>
                      <c:pt idx="913">
                        <c:v>20.540605999995023</c:v>
                      </c:pt>
                      <c:pt idx="914">
                        <c:v>20.557864999980666</c:v>
                      </c:pt>
                      <c:pt idx="915">
                        <c:v>20.579106000019237</c:v>
                      </c:pt>
                      <c:pt idx="916">
                        <c:v>20.581728999968618</c:v>
                      </c:pt>
                      <c:pt idx="917">
                        <c:v>20.638386999955401</c:v>
                      </c:pt>
                      <c:pt idx="918">
                        <c:v>20.650130999973044</c:v>
                      </c:pt>
                      <c:pt idx="919">
                        <c:v>20.720130000030622</c:v>
                      </c:pt>
                      <c:pt idx="920">
                        <c:v>20.778270000009798</c:v>
                      </c:pt>
                      <c:pt idx="921">
                        <c:v>20.785678999964148</c:v>
                      </c:pt>
                      <c:pt idx="922">
                        <c:v>20.858347999979742</c:v>
                      </c:pt>
                      <c:pt idx="923">
                        <c:v>20.92739900003653</c:v>
                      </c:pt>
                      <c:pt idx="924">
                        <c:v>20.9918319999706</c:v>
                      </c:pt>
                      <c:pt idx="925">
                        <c:v>21.057593000004999</c:v>
                      </c:pt>
                      <c:pt idx="926">
                        <c:v>21.061274999985471</c:v>
                      </c:pt>
                      <c:pt idx="927">
                        <c:v>21.135755999945104</c:v>
                      </c:pt>
                      <c:pt idx="928">
                        <c:v>21.264138999977149</c:v>
                      </c:pt>
                      <c:pt idx="929">
                        <c:v>21.345024000038393</c:v>
                      </c:pt>
                      <c:pt idx="930">
                        <c:v>21.539846000028774</c:v>
                      </c:pt>
                      <c:pt idx="931">
                        <c:v>21.669944999972358</c:v>
                      </c:pt>
                      <c:pt idx="932">
                        <c:v>21.688155999989249</c:v>
                      </c:pt>
                      <c:pt idx="933">
                        <c:v>21.797623999998905</c:v>
                      </c:pt>
                      <c:pt idx="934">
                        <c:v>21.819071999983862</c:v>
                      </c:pt>
                      <c:pt idx="935">
                        <c:v>21.837855000048876</c:v>
                      </c:pt>
                      <c:pt idx="936">
                        <c:v>21.856757999979891</c:v>
                      </c:pt>
                      <c:pt idx="937">
                        <c:v>21.877560000051744</c:v>
                      </c:pt>
                      <c:pt idx="938">
                        <c:v>21.901154999970458</c:v>
                      </c:pt>
                      <c:pt idx="939">
                        <c:v>21.919161999947391</c:v>
                      </c:pt>
                      <c:pt idx="940">
                        <c:v>21.977858999976888</c:v>
                      </c:pt>
                      <c:pt idx="941">
                        <c:v>21.997864000033587</c:v>
                      </c:pt>
                      <c:pt idx="942">
                        <c:v>22.021810999955051</c:v>
                      </c:pt>
                      <c:pt idx="943">
                        <c:v>22.084292000043206</c:v>
                      </c:pt>
                      <c:pt idx="944">
                        <c:v>22.137717999983579</c:v>
                      </c:pt>
                      <c:pt idx="945">
                        <c:v>22.207644999958575</c:v>
                      </c:pt>
                      <c:pt idx="946">
                        <c:v>22.228203000035137</c:v>
                      </c:pt>
                      <c:pt idx="947">
                        <c:v>22.565714000025764</c:v>
                      </c:pt>
                      <c:pt idx="948">
                        <c:v>22.620762999984436</c:v>
                      </c:pt>
                      <c:pt idx="949">
                        <c:v>22.64454799995292</c:v>
                      </c:pt>
                      <c:pt idx="950">
                        <c:v>22.762974999961443</c:v>
                      </c:pt>
                      <c:pt idx="951">
                        <c:v>22.805012000026181</c:v>
                      </c:pt>
                      <c:pt idx="952">
                        <c:v>22.833064000005834</c:v>
                      </c:pt>
                      <c:pt idx="953">
                        <c:v>22.879277999978513</c:v>
                      </c:pt>
                      <c:pt idx="954">
                        <c:v>22.909979999996722</c:v>
                      </c:pt>
                      <c:pt idx="955">
                        <c:v>22.927427000016905</c:v>
                      </c:pt>
                      <c:pt idx="956">
                        <c:v>22.946603000047617</c:v>
                      </c:pt>
                      <c:pt idx="957">
                        <c:v>22.969708999968134</c:v>
                      </c:pt>
                      <c:pt idx="958">
                        <c:v>23.017825999995694</c:v>
                      </c:pt>
                      <c:pt idx="959">
                        <c:v>23.038371999980882</c:v>
                      </c:pt>
                      <c:pt idx="960">
                        <c:v>23.05620800005272</c:v>
                      </c:pt>
                      <c:pt idx="961">
                        <c:v>23.085990000050515</c:v>
                      </c:pt>
                      <c:pt idx="962">
                        <c:v>23.107086000032723</c:v>
                      </c:pt>
                      <c:pt idx="963">
                        <c:v>23.1420559999533</c:v>
                      </c:pt>
                      <c:pt idx="964">
                        <c:v>23.150542999967001</c:v>
                      </c:pt>
                      <c:pt idx="965">
                        <c:v>23.173085000016727</c:v>
                      </c:pt>
                      <c:pt idx="966">
                        <c:v>23.190690999967046</c:v>
                      </c:pt>
                      <c:pt idx="967">
                        <c:v>23.20886699995026</c:v>
                      </c:pt>
                      <c:pt idx="968">
                        <c:v>23.226861999952234</c:v>
                      </c:pt>
                      <c:pt idx="969">
                        <c:v>23.256098999991082</c:v>
                      </c:pt>
                      <c:pt idx="970">
                        <c:v>23.276680000009947</c:v>
                      </c:pt>
                      <c:pt idx="971">
                        <c:v>23.304895999957807</c:v>
                      </c:pt>
                      <c:pt idx="972">
                        <c:v>23.335131000028923</c:v>
                      </c:pt>
                      <c:pt idx="973">
                        <c:v>23.353597000008449</c:v>
                      </c:pt>
                      <c:pt idx="974">
                        <c:v>23.372410999960266</c:v>
                      </c:pt>
                      <c:pt idx="975">
                        <c:v>23.390097999945283</c:v>
                      </c:pt>
                      <c:pt idx="976">
                        <c:v>23.413437000010163</c:v>
                      </c:pt>
                      <c:pt idx="977">
                        <c:v>23.439482999965549</c:v>
                      </c:pt>
                      <c:pt idx="978">
                        <c:v>23.461100999964401</c:v>
                      </c:pt>
                      <c:pt idx="979">
                        <c:v>23.477679000003263</c:v>
                      </c:pt>
                      <c:pt idx="980">
                        <c:v>23.494784999988042</c:v>
                      </c:pt>
                      <c:pt idx="981">
                        <c:v>23.514047999982722</c:v>
                      </c:pt>
                      <c:pt idx="982">
                        <c:v>23.524028999963775</c:v>
                      </c:pt>
                      <c:pt idx="983">
                        <c:v>23.558399999979883</c:v>
                      </c:pt>
                      <c:pt idx="984">
                        <c:v>23.571070999954827</c:v>
                      </c:pt>
                      <c:pt idx="985">
                        <c:v>23.598748999997042</c:v>
                      </c:pt>
                      <c:pt idx="986">
                        <c:v>23.621198000037111</c:v>
                      </c:pt>
                      <c:pt idx="987">
                        <c:v>23.639794999966398</c:v>
                      </c:pt>
                      <c:pt idx="988">
                        <c:v>23.655273000011221</c:v>
                      </c:pt>
                      <c:pt idx="989">
                        <c:v>23.676652000052854</c:v>
                      </c:pt>
                      <c:pt idx="990">
                        <c:v>23.697388999979012</c:v>
                      </c:pt>
                      <c:pt idx="991">
                        <c:v>23.719962000031956</c:v>
                      </c:pt>
                      <c:pt idx="992">
                        <c:v>23.74033399997279</c:v>
                      </c:pt>
                      <c:pt idx="993">
                        <c:v>23.760005000047386</c:v>
                      </c:pt>
                      <c:pt idx="994">
                        <c:v>23.781294999993406</c:v>
                      </c:pt>
                      <c:pt idx="995">
                        <c:v>23.796928999945521</c:v>
                      </c:pt>
                      <c:pt idx="996">
                        <c:v>23.8185260000173</c:v>
                      </c:pt>
                      <c:pt idx="997">
                        <c:v>23.837350000045262</c:v>
                      </c:pt>
                      <c:pt idx="998">
                        <c:v>23.859599999967031</c:v>
                      </c:pt>
                      <c:pt idx="999">
                        <c:v>23.873235999955796</c:v>
                      </c:pt>
                      <c:pt idx="1000">
                        <c:v>23.898435999988578</c:v>
                      </c:pt>
                      <c:pt idx="1001">
                        <c:v>23.919511000043713</c:v>
                      </c:pt>
                      <c:pt idx="1002">
                        <c:v>23.939341000048444</c:v>
                      </c:pt>
                      <c:pt idx="1003">
                        <c:v>23.957135000033304</c:v>
                      </c:pt>
                      <c:pt idx="1004">
                        <c:v>23.97776200005319</c:v>
                      </c:pt>
                      <c:pt idx="1005">
                        <c:v>23.99878699996043</c:v>
                      </c:pt>
                      <c:pt idx="1006">
                        <c:v>24.018016000045463</c:v>
                      </c:pt>
                      <c:pt idx="1007">
                        <c:v>24.037609999999404</c:v>
                      </c:pt>
                      <c:pt idx="1008">
                        <c:v>24.053442999953404</c:v>
                      </c:pt>
                      <c:pt idx="1009">
                        <c:v>24.078549999976531</c:v>
                      </c:pt>
                      <c:pt idx="1010">
                        <c:v>24.09851499996148</c:v>
                      </c:pt>
                      <c:pt idx="1011">
                        <c:v>24.119320999947377</c:v>
                      </c:pt>
                      <c:pt idx="1012">
                        <c:v>24.128544999985024</c:v>
                      </c:pt>
                      <c:pt idx="1013">
                        <c:v>24.159022000036202</c:v>
                      </c:pt>
                      <c:pt idx="1014">
                        <c:v>24.18057399999816</c:v>
                      </c:pt>
                      <c:pt idx="1015">
                        <c:v>24.201141000026837</c:v>
                      </c:pt>
                      <c:pt idx="1016">
                        <c:v>24.220439000055194</c:v>
                      </c:pt>
                      <c:pt idx="1017">
                        <c:v>24.23891299997922</c:v>
                      </c:pt>
                      <c:pt idx="1018">
                        <c:v>24.254562000045553</c:v>
                      </c:pt>
                      <c:pt idx="1019">
                        <c:v>24.279747999971732</c:v>
                      </c:pt>
                      <c:pt idx="1020">
                        <c:v>24.299044999992475</c:v>
                      </c:pt>
                      <c:pt idx="1021">
                        <c:v>24.320054000010714</c:v>
                      </c:pt>
                      <c:pt idx="1022">
                        <c:v>24.340627999976277</c:v>
                      </c:pt>
                      <c:pt idx="1023">
                        <c:v>24.36161100002937</c:v>
                      </c:pt>
                      <c:pt idx="1024">
                        <c:v>24.38167000003159</c:v>
                      </c:pt>
                      <c:pt idx="1025">
                        <c:v>24.395274000009522</c:v>
                      </c:pt>
                      <c:pt idx="1026">
                        <c:v>24.416249000001699</c:v>
                      </c:pt>
                      <c:pt idx="1027">
                        <c:v>24.436786000034772</c:v>
                      </c:pt>
                      <c:pt idx="1028">
                        <c:v>24.460349999950267</c:v>
                      </c:pt>
                      <c:pt idx="1029">
                        <c:v>24.481169000035152</c:v>
                      </c:pt>
                      <c:pt idx="1030">
                        <c:v>24.498374999966472</c:v>
                      </c:pt>
                      <c:pt idx="1031">
                        <c:v>24.515399000025354</c:v>
                      </c:pt>
                      <c:pt idx="1032">
                        <c:v>24.536852000048384</c:v>
                      </c:pt>
                      <c:pt idx="1033">
                        <c:v>24.559096000040881</c:v>
                      </c:pt>
                      <c:pt idx="1034">
                        <c:v>24.580848000012338</c:v>
                      </c:pt>
                      <c:pt idx="1035">
                        <c:v>24.59741699998267</c:v>
                      </c:pt>
                      <c:pt idx="1036">
                        <c:v>24.61650899995584</c:v>
                      </c:pt>
                      <c:pt idx="1037">
                        <c:v>24.640440999995917</c:v>
                      </c:pt>
                      <c:pt idx="1038">
                        <c:v>24.657232000026852</c:v>
                      </c:pt>
                      <c:pt idx="1039">
                        <c:v>24.678910000016913</c:v>
                      </c:pt>
                      <c:pt idx="1040">
                        <c:v>24.699159999960102</c:v>
                      </c:pt>
                      <c:pt idx="1041">
                        <c:v>24.719838000019081</c:v>
                      </c:pt>
                      <c:pt idx="1042">
                        <c:v>24.731899000005797</c:v>
                      </c:pt>
                      <c:pt idx="1043">
                        <c:v>24.757472999976017</c:v>
                      </c:pt>
                      <c:pt idx="1044">
                        <c:v>24.773432999965735</c:v>
                      </c:pt>
                      <c:pt idx="1045">
                        <c:v>24.792139000026509</c:v>
                      </c:pt>
                      <c:pt idx="1046">
                        <c:v>24.820835000020452</c:v>
                      </c:pt>
                      <c:pt idx="1047">
                        <c:v>24.838818000047468</c:v>
                      </c:pt>
                      <c:pt idx="1048">
                        <c:v>24.858812000020407</c:v>
                      </c:pt>
                      <c:pt idx="1049">
                        <c:v>24.877723000012338</c:v>
                      </c:pt>
                      <c:pt idx="1050">
                        <c:v>24.897395999985747</c:v>
                      </c:pt>
                      <c:pt idx="1051">
                        <c:v>24.917826000018977</c:v>
                      </c:pt>
                      <c:pt idx="1052">
                        <c:v>24.937768999952823</c:v>
                      </c:pt>
                      <c:pt idx="1053">
                        <c:v>24.958321999991313</c:v>
                      </c:pt>
                      <c:pt idx="1054">
                        <c:v>24.980337999993935</c:v>
                      </c:pt>
                      <c:pt idx="1055">
                        <c:v>24.998389999964274</c:v>
                      </c:pt>
                      <c:pt idx="1056">
                        <c:v>25.019504999974743</c:v>
                      </c:pt>
                      <c:pt idx="1057">
                        <c:v>25.03827200003434</c:v>
                      </c:pt>
                      <c:pt idx="1058">
                        <c:v>25.059668999980204</c:v>
                      </c:pt>
                      <c:pt idx="1059">
                        <c:v>25.064132999978028</c:v>
                      </c:pt>
                      <c:pt idx="1060">
                        <c:v>25.102131000021473</c:v>
                      </c:pt>
                      <c:pt idx="1061">
                        <c:v>25.116849999991246</c:v>
                      </c:pt>
                      <c:pt idx="1062">
                        <c:v>25.138741999980994</c:v>
                      </c:pt>
                      <c:pt idx="1063">
                        <c:v>25.159908000030555</c:v>
                      </c:pt>
                      <c:pt idx="1064">
                        <c:v>25.179670999990776</c:v>
                      </c:pt>
                      <c:pt idx="1065">
                        <c:v>25.199343999964185</c:v>
                      </c:pt>
                      <c:pt idx="1066">
                        <c:v>25.214797000051476</c:v>
                      </c:pt>
                      <c:pt idx="1067">
                        <c:v>25.235064000007696</c:v>
                      </c:pt>
                      <c:pt idx="1068">
                        <c:v>25.26001600001473</c:v>
                      </c:pt>
                      <c:pt idx="1069">
                        <c:v>25.278132000006735</c:v>
                      </c:pt>
                      <c:pt idx="1070">
                        <c:v>25.300953999976628</c:v>
                      </c:pt>
                      <c:pt idx="1071">
                        <c:v>25.317077000043355</c:v>
                      </c:pt>
                      <c:pt idx="1072">
                        <c:v>25.335580999962986</c:v>
                      </c:pt>
                      <c:pt idx="1073">
                        <c:v>25.35561400000006</c:v>
                      </c:pt>
                      <c:pt idx="1074">
                        <c:v>25.380937000038102</c:v>
                      </c:pt>
                      <c:pt idx="1075">
                        <c:v>25.400464999955148</c:v>
                      </c:pt>
                      <c:pt idx="1076">
                        <c:v>25.418337999959476</c:v>
                      </c:pt>
                      <c:pt idx="1077">
                        <c:v>25.436929999967106</c:v>
                      </c:pt>
                      <c:pt idx="1078">
                        <c:v>25.460253000026569</c:v>
                      </c:pt>
                      <c:pt idx="1079">
                        <c:v>25.47241699998267</c:v>
                      </c:pt>
                      <c:pt idx="1080">
                        <c:v>25.496810000040568</c:v>
                      </c:pt>
                      <c:pt idx="1081">
                        <c:v>25.517419000039808</c:v>
                      </c:pt>
                      <c:pt idx="1082">
                        <c:v>25.538349000038579</c:v>
                      </c:pt>
                      <c:pt idx="1083">
                        <c:v>25.556418000021949</c:v>
                      </c:pt>
                      <c:pt idx="1084">
                        <c:v>25.577581000048667</c:v>
                      </c:pt>
                      <c:pt idx="1085">
                        <c:v>25.596664999960922</c:v>
                      </c:pt>
                      <c:pt idx="1086">
                        <c:v>25.620589999947697</c:v>
                      </c:pt>
                      <c:pt idx="1087">
                        <c:v>25.637141000013798</c:v>
                      </c:pt>
                      <c:pt idx="1088">
                        <c:v>25.658338999957778</c:v>
                      </c:pt>
                      <c:pt idx="1089">
                        <c:v>25.677109000040218</c:v>
                      </c:pt>
                      <c:pt idx="1090">
                        <c:v>25.697991000022739</c:v>
                      </c:pt>
                      <c:pt idx="1091">
                        <c:v>25.712443000054918</c:v>
                      </c:pt>
                      <c:pt idx="1092">
                        <c:v>25.738242999999784</c:v>
                      </c:pt>
                      <c:pt idx="1093">
                        <c:v>25.758073000004515</c:v>
                      </c:pt>
                      <c:pt idx="1094">
                        <c:v>25.779014999978244</c:v>
                      </c:pt>
                      <c:pt idx="1095">
                        <c:v>25.797659000032581</c:v>
                      </c:pt>
                      <c:pt idx="1096">
                        <c:v>25.817883000010625</c:v>
                      </c:pt>
                      <c:pt idx="1097">
                        <c:v>25.841036000056192</c:v>
                      </c:pt>
                      <c:pt idx="1098">
                        <c:v>25.858271999983117</c:v>
                      </c:pt>
                      <c:pt idx="1099">
                        <c:v>25.878683999995701</c:v>
                      </c:pt>
                      <c:pt idx="1100">
                        <c:v>25.900817999965511</c:v>
                      </c:pt>
                      <c:pt idx="1101">
                        <c:v>25.919871999998577</c:v>
                      </c:pt>
                      <c:pt idx="1102">
                        <c:v>25.940854000044055</c:v>
                      </c:pt>
                      <c:pt idx="1103">
                        <c:v>25.960637000040151</c:v>
                      </c:pt>
                      <c:pt idx="1104">
                        <c:v>25.98093499999959</c:v>
                      </c:pt>
                      <c:pt idx="1105">
                        <c:v>25.998953000060283</c:v>
                      </c:pt>
                      <c:pt idx="1106">
                        <c:v>26.019773000036366</c:v>
                      </c:pt>
                      <c:pt idx="1107">
                        <c:v>26.029207000043243</c:v>
                      </c:pt>
                      <c:pt idx="1108">
                        <c:v>26.060453000012785</c:v>
                      </c:pt>
                      <c:pt idx="1109">
                        <c:v>26.080721999984235</c:v>
                      </c:pt>
                      <c:pt idx="1110">
                        <c:v>26.100028999964707</c:v>
                      </c:pt>
                      <c:pt idx="1111">
                        <c:v>26.120580999995582</c:v>
                      </c:pt>
                      <c:pt idx="1112">
                        <c:v>26.134785000002012</c:v>
                      </c:pt>
                      <c:pt idx="1113">
                        <c:v>26.157389000058174</c:v>
                      </c:pt>
                      <c:pt idx="1114">
                        <c:v>26.175535000045784</c:v>
                      </c:pt>
                      <c:pt idx="1115">
                        <c:v>26.19684300001245</c:v>
                      </c:pt>
                      <c:pt idx="1116">
                        <c:v>26.220937000005506</c:v>
                      </c:pt>
                      <c:pt idx="1117">
                        <c:v>26.240861000027508</c:v>
                      </c:pt>
                      <c:pt idx="1118">
                        <c:v>26.257728000055067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Calculation!$L$2:$L$1124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0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</c:v>
                      </c:pt>
                      <c:pt idx="892">
                        <c:v>0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0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  <c:pt idx="1119">
                        <c:v>0</c:v>
                      </c:pt>
                      <c:pt idx="1120">
                        <c:v>0</c:v>
                      </c:pt>
                      <c:pt idx="1121">
                        <c:v>0</c:v>
                      </c:pt>
                      <c:pt idx="1122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6CA-46D7-A1DB-19835E7AC8CE}"/>
                  </c:ext>
                </c:extLst>
              </c15:ser>
            </c15:filteredLineSeries>
          </c:ext>
        </c:extLst>
      </c:lineChart>
      <c:catAx>
        <c:axId val="73664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36651480"/>
        <c:crosses val="autoZero"/>
        <c:auto val="1"/>
        <c:lblAlgn val="ctr"/>
        <c:lblOffset val="100"/>
        <c:tickLblSkip val="150"/>
        <c:noMultiLvlLbl val="0"/>
      </c:catAx>
      <c:valAx>
        <c:axId val="736651480"/>
        <c:scaling>
          <c:orientation val="minMax"/>
          <c:max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36649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tabSelected="1" zoomScale="92" workbookViewId="0" zoomToFit="1"/>
  </sheetViews>
  <pageMargins left="0.7" right="0.7" top="0.78740157499999996" bottom="0.78740157499999996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92" workbookViewId="0" zoomToFit="1"/>
  </sheetViews>
  <pageMargins left="0.7" right="0.7" top="0.78740157499999996" bottom="0.78740157499999996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92" workbookViewId="0" zoomToFit="1"/>
  </sheetViews>
  <pageMargins left="0.7" right="0.7" top="0.78740157499999996" bottom="0.78740157499999996" header="0.3" footer="0.3"/>
  <drawing r:id="rId1"/>
</chartsheet>
</file>

<file path=xl/ctrlProps/ctrlProp1.xml><?xml version="1.0" encoding="utf-8"?>
<formControlPr xmlns="http://schemas.microsoft.com/office/spreadsheetml/2009/9/main" objectType="Spin" dx="26" fmlaLink="$D$37" max="200" noThreeD="1" page="10" val="53"/>
</file>

<file path=xl/ctrlProps/ctrlProp2.xml><?xml version="1.0" encoding="utf-8"?>
<formControlPr xmlns="http://schemas.microsoft.com/office/spreadsheetml/2009/9/main" objectType="Spin" dx="26" fmlaLink="$D$34" max="100" page="10" val="0"/>
</file>

<file path=xl/ctrlProps/ctrlProp3.xml><?xml version="1.0" encoding="utf-8"?>
<formControlPr xmlns="http://schemas.microsoft.com/office/spreadsheetml/2009/9/main" objectType="Spin" dx="26" fmlaLink="$D$22" max="1150" page="10" val="500"/>
</file>

<file path=xl/ctrlProps/ctrlProp4.xml><?xml version="1.0" encoding="utf-8"?>
<formControlPr xmlns="http://schemas.microsoft.com/office/spreadsheetml/2009/9/main" objectType="Spin" dx="26" fmlaLink="$B$5" max="250" min="1" page="10"/>
</file>

<file path=xl/ctrlProps/ctrlProp5.xml><?xml version="1.0" encoding="utf-8"?>
<formControlPr xmlns="http://schemas.microsoft.com/office/spreadsheetml/2009/9/main" objectType="Spin" dx="26" fmlaLink="$B$6" max="250" min="1" page="10"/>
</file>

<file path=xl/ctrlProps/ctrlProp6.xml><?xml version="1.0" encoding="utf-8"?>
<formControlPr xmlns="http://schemas.microsoft.com/office/spreadsheetml/2009/9/main" objectType="Spin" dx="26" fmlaLink="$B$10" max="1500" min="1" page="10" val="500"/>
</file>

<file path=xl/ctrlProps/ctrlProp7.xml><?xml version="1.0" encoding="utf-8"?>
<formControlPr xmlns="http://schemas.microsoft.com/office/spreadsheetml/2009/9/main" objectType="Spin" dx="26" fmlaLink="$D$36" max="2500" min="1000" noThreeD="1" page="10" val="1987"/>
</file>

<file path=xl/ctrlProps/ctrlProp8.xml><?xml version="1.0" encoding="utf-8"?>
<formControlPr xmlns="http://schemas.microsoft.com/office/spreadsheetml/2009/9/main" objectType="Spin" dx="26" fmlaLink="$B$9" max="500" page="10" val="350"/>
</file>

<file path=xl/ctrlProps/ctrlProp9.xml><?xml version="1.0" encoding="utf-8"?>
<formControlPr xmlns="http://schemas.microsoft.com/office/spreadsheetml/2009/9/main" objectType="CheckBox" fmlaLink="$D$24" lockText="1" noThreeD="1"/>
</file>

<file path=xl/ctrlProps/ctrlProp10.xml><?xml version="1.0" encoding="utf-8"?>
<formControlPr xmlns="http://schemas.microsoft.com/office/spreadsheetml/2009/9/main" objectType="Spin" dx="26" fmlaLink="$D$23" max="1000" page="10" val="500"/>
</file>

<file path=xl/ctrlProps/ctrlProp11.xml><?xml version="1.0" encoding="utf-8"?>
<formControlPr xmlns="http://schemas.microsoft.com/office/spreadsheetml/2009/9/main" objectType="Spin" dx="26" fmlaLink="$D$14" max="1000" min="1" page="10" val="610"/>
</file>

<file path=xl/ctrlProps/ctrlProp12.xml><?xml version="1.0" encoding="utf-8"?>
<formControlPr xmlns="http://schemas.microsoft.com/office/spreadsheetml/2009/9/main" objectType="Spin" dx="26" fmlaLink="$D$28" max="125" page="10" val="50"/>
</file>

<file path=xl/ctrlProps/ctrlProp13.xml><?xml version="1.0" encoding="utf-8"?>
<formControlPr xmlns="http://schemas.microsoft.com/office/spreadsheetml/2009/9/main" objectType="Spin" dx="26" fmlaLink="$D$29" max="300" page="10" val="77"/>
</file>

<file path=xl/ctrlProps/ctrlProp14.xml><?xml version="1.0" encoding="utf-8"?>
<formControlPr xmlns="http://schemas.microsoft.com/office/spreadsheetml/2009/9/main" objectType="Spin" dx="26" fmlaLink="$D$30" max="125" page="10" val="50"/>
</file>

<file path=xl/ctrlProps/ctrlProp15.xml><?xml version="1.0" encoding="utf-8"?>
<formControlPr xmlns="http://schemas.microsoft.com/office/spreadsheetml/2009/9/main" objectType="Spin" dx="26" fmlaLink="$D$31" max="300" page="10" val="69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13174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53340</xdr:rowOff>
    </xdr:from>
    <xdr:to>
      <xdr:col>9</xdr:col>
      <xdr:colOff>70080</xdr:colOff>
      <xdr:row>32</xdr:row>
      <xdr:rowOff>178620</xdr:rowOff>
    </xdr:to>
    <xdr:graphicFrame macro="">
      <xdr:nvGraphicFramePr>
        <xdr:cNvPr id="2" name="Diagram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190500</xdr:colOff>
      <xdr:row>1</xdr:row>
      <xdr:rowOff>53340</xdr:rowOff>
    </xdr:from>
    <xdr:to>
      <xdr:col>18</xdr:col>
      <xdr:colOff>33840</xdr:colOff>
      <xdr:row>32</xdr:row>
      <xdr:rowOff>178620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42</xdr:row>
      <xdr:rowOff>106680</xdr:rowOff>
    </xdr:from>
    <xdr:to>
      <xdr:col>5</xdr:col>
      <xdr:colOff>76200</xdr:colOff>
      <xdr:row>57</xdr:row>
      <xdr:rowOff>106680</xdr:rowOff>
    </xdr:to>
    <xdr:graphicFrame macro="">
      <xdr:nvGraphicFramePr>
        <xdr:cNvPr id="5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2050" name="Spinner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2051" name="Spinner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3</xdr:col>
          <xdr:colOff>358140</xdr:colOff>
          <xdr:row>22</xdr:row>
          <xdr:rowOff>0</xdr:rowOff>
        </xdr:to>
        <xdr:sp macro="" textlink="">
          <xdr:nvSpPr>
            <xdr:cNvPr id="2052" name="Spinner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2053" name="Spinner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54" name="Spinner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55" name="Spinner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2057" name="Spinner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2058" name="Spinner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22</xdr:row>
          <xdr:rowOff>167640</xdr:rowOff>
        </xdr:from>
        <xdr:to>
          <xdr:col>4</xdr:col>
          <xdr:colOff>0</xdr:colOff>
          <xdr:row>24</xdr:row>
          <xdr:rowOff>22860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2060" name="Spinner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327660</xdr:colOff>
      <xdr:row>42</xdr:row>
      <xdr:rowOff>102870</xdr:rowOff>
    </xdr:from>
    <xdr:to>
      <xdr:col>17</xdr:col>
      <xdr:colOff>22860</xdr:colOff>
      <xdr:row>57</xdr:row>
      <xdr:rowOff>102870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13</xdr:row>
          <xdr:rowOff>0</xdr:rowOff>
        </xdr:from>
        <xdr:to>
          <xdr:col>4</xdr:col>
          <xdr:colOff>365760</xdr:colOff>
          <xdr:row>14</xdr:row>
          <xdr:rowOff>0</xdr:rowOff>
        </xdr:to>
        <xdr:sp macro="" textlink="">
          <xdr:nvSpPr>
            <xdr:cNvPr id="2061" name="Spinner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2062" name="Spinner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2063" name="Spinner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7620</xdr:rowOff>
        </xdr:from>
        <xdr:to>
          <xdr:col>4</xdr:col>
          <xdr:colOff>0</xdr:colOff>
          <xdr:row>30</xdr:row>
          <xdr:rowOff>7620</xdr:rowOff>
        </xdr:to>
        <xdr:sp macro="" textlink="">
          <xdr:nvSpPr>
            <xdr:cNvPr id="2064" name="Spinner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7620</xdr:rowOff>
        </xdr:from>
        <xdr:to>
          <xdr:col>4</xdr:col>
          <xdr:colOff>0</xdr:colOff>
          <xdr:row>31</xdr:row>
          <xdr:rowOff>7620</xdr:rowOff>
        </xdr:to>
        <xdr:sp macro="" textlink="">
          <xdr:nvSpPr>
            <xdr:cNvPr id="2065" name="Spinner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2897" cy="5999655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13174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name="Bag 220411_Flight2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E1914"/>
  <sheetViews>
    <sheetView topLeftCell="Q1" zoomScaleNormal="100" workbookViewId="0">
      <pane ySplit="1" topLeftCell="A2" activePane="bottomLeft" state="frozen"/>
      <selection pane="bottomLeft" activeCell="T2" sqref="T2"/>
    </sheetView>
  </sheetViews>
  <sheetFormatPr baseColWidth="10" defaultRowHeight="14.4" x14ac:dyDescent="0.3"/>
  <cols>
    <col min="1" max="1" width="5.5546875" bestFit="1" customWidth="1"/>
    <col min="2" max="2" width="15.33203125" bestFit="1" customWidth="1"/>
    <col min="3" max="3" width="6.44140625" style="5" customWidth="1"/>
    <col min="4" max="4" width="13.109375" style="5" bestFit="1" customWidth="1"/>
    <col min="5" max="6" width="12.44140625" style="5" bestFit="1" customWidth="1"/>
    <col min="7" max="8" width="15.109375" style="5" bestFit="1" customWidth="1"/>
    <col min="9" max="9" width="9.21875" style="5" customWidth="1"/>
    <col min="10" max="11" width="13.109375" style="5" customWidth="1"/>
    <col min="12" max="12" width="13.44140625" style="5" customWidth="1"/>
    <col min="13" max="13" width="8.44140625" style="5" customWidth="1"/>
    <col min="14" max="17" width="9.21875" style="5" customWidth="1"/>
    <col min="18" max="18" width="6.44140625" style="5" customWidth="1"/>
    <col min="19" max="19" width="5" bestFit="1" customWidth="1"/>
  </cols>
  <sheetData>
    <row r="1" spans="1:31" x14ac:dyDescent="0.3">
      <c r="A1" s="1" t="s">
        <v>12</v>
      </c>
      <c r="B1" s="1" t="s">
        <v>1</v>
      </c>
      <c r="C1" s="6" t="s">
        <v>72</v>
      </c>
      <c r="D1" s="6" t="s">
        <v>13</v>
      </c>
      <c r="E1" s="6" t="s">
        <v>14</v>
      </c>
      <c r="F1" s="6" t="s">
        <v>15</v>
      </c>
      <c r="G1" s="6" t="s">
        <v>16</v>
      </c>
      <c r="H1" s="6" t="s">
        <v>17</v>
      </c>
      <c r="I1" s="6" t="s">
        <v>18</v>
      </c>
      <c r="J1" s="6" t="s">
        <v>73</v>
      </c>
      <c r="K1" s="6" t="s">
        <v>74</v>
      </c>
      <c r="L1" s="6" t="s">
        <v>75</v>
      </c>
      <c r="M1" s="6" t="s">
        <v>76</v>
      </c>
      <c r="N1" s="6"/>
      <c r="O1" s="6"/>
      <c r="P1" s="6"/>
      <c r="Q1" s="6"/>
      <c r="R1" s="6"/>
      <c r="S1" s="1" t="s">
        <v>12</v>
      </c>
      <c r="T1" s="1" t="s">
        <v>1</v>
      </c>
      <c r="U1" s="6" t="s">
        <v>61</v>
      </c>
      <c r="V1" s="6" t="s">
        <v>13</v>
      </c>
      <c r="W1" s="6" t="s">
        <v>14</v>
      </c>
      <c r="X1" s="6" t="s">
        <v>15</v>
      </c>
      <c r="Y1" s="6" t="s">
        <v>16</v>
      </c>
      <c r="Z1" s="6" t="s">
        <v>17</v>
      </c>
      <c r="AA1" s="6" t="s">
        <v>18</v>
      </c>
      <c r="AB1" s="6" t="s">
        <v>73</v>
      </c>
      <c r="AC1" s="6" t="s">
        <v>74</v>
      </c>
      <c r="AD1" s="6" t="s">
        <v>75</v>
      </c>
      <c r="AE1" s="6" t="s">
        <v>62</v>
      </c>
    </row>
    <row r="2" spans="1:31" x14ac:dyDescent="0.3">
      <c r="A2">
        <v>0</v>
      </c>
      <c r="B2" s="4">
        <v>-803121163910</v>
      </c>
      <c r="C2" s="5">
        <v>2</v>
      </c>
      <c r="D2" s="5">
        <v>-4.6239999999999996E-3</v>
      </c>
      <c r="E2" s="5">
        <v>1.0572E-2</v>
      </c>
      <c r="F2" s="5">
        <v>1004469</v>
      </c>
      <c r="G2" s="5">
        <v>0</v>
      </c>
      <c r="H2" s="5">
        <v>0</v>
      </c>
      <c r="I2" s="5">
        <v>0</v>
      </c>
      <c r="J2" s="5">
        <v>-9346000</v>
      </c>
      <c r="K2" s="5">
        <v>-9801000</v>
      </c>
      <c r="L2" s="5">
        <v>-0.57799999999999996</v>
      </c>
      <c r="M2" s="5">
        <v>0</v>
      </c>
      <c r="S2">
        <f>A2</f>
        <v>0</v>
      </c>
      <c r="T2">
        <f>Analysis!$B$3+B2/1000000</f>
        <v>0</v>
      </c>
      <c r="U2">
        <f>C2</f>
        <v>2</v>
      </c>
      <c r="V2">
        <f>IF(ABS(D2)&gt;1,D2/1000000,D2)*Analysis!$B$4</f>
        <v>-4.5361439999999996E-2</v>
      </c>
      <c r="W2">
        <f>IF(ABS(E2)&gt;1,E2/1000000,E2)*Analysis!$B$4</f>
        <v>0.10371132000000001</v>
      </c>
      <c r="X2">
        <f>IF(ABS(F2)&gt;1,F2/1000000,F2)*Analysis!$B$4</f>
        <v>9.8538408900000007</v>
      </c>
      <c r="Y2">
        <f>IF(ABS(G2)&gt;1,G2/1000000,G2)</f>
        <v>0</v>
      </c>
      <c r="Z2">
        <f>IF(ABS(H2)&gt;1,H2/1000000,H2)</f>
        <v>0</v>
      </c>
      <c r="AA2">
        <f>IF(ABS(I2)&gt;1,I2/1000000,I2)</f>
        <v>0</v>
      </c>
      <c r="AB2">
        <f t="shared" ref="AB2:AB65" si="0">IF(ABS(J2)&gt;1,J2/1000000,J2)</f>
        <v>-9.3460000000000001</v>
      </c>
      <c r="AC2">
        <f t="shared" ref="AC2:AC65" si="1">IF(ABS(K2)&gt;1,K2/1000000,K2)</f>
        <v>-9.8010000000000002</v>
      </c>
      <c r="AD2">
        <f t="shared" ref="AD2:AD65" si="2">IF(ABS(L2)&gt;1,L2/1000000,L2)</f>
        <v>-0.57799999999999996</v>
      </c>
      <c r="AE2">
        <f t="shared" ref="AE2:AE65" si="3">M2/1000</f>
        <v>0</v>
      </c>
    </row>
    <row r="3" spans="1:31" x14ac:dyDescent="0.3">
      <c r="A3">
        <v>1</v>
      </c>
      <c r="B3" s="4">
        <v>-803121144346</v>
      </c>
      <c r="C3" s="5">
        <v>2</v>
      </c>
      <c r="D3" s="5">
        <v>-5.0029999999999996E-3</v>
      </c>
      <c r="E3" s="5">
        <v>1.1653E-2</v>
      </c>
      <c r="F3" s="5">
        <v>1004433</v>
      </c>
      <c r="G3" s="5">
        <v>0</v>
      </c>
      <c r="H3" s="5">
        <v>0</v>
      </c>
      <c r="I3" s="5">
        <v>0</v>
      </c>
      <c r="J3" s="5">
        <v>-9345000</v>
      </c>
      <c r="K3" s="5">
        <v>-9800000</v>
      </c>
      <c r="L3" s="5">
        <v>-0.57799999999999996</v>
      </c>
      <c r="M3" s="5">
        <v>0</v>
      </c>
      <c r="S3">
        <f>A3</f>
        <v>1</v>
      </c>
      <c r="T3">
        <f>Analysis!$B$3+B3/1000000</f>
        <v>1.9563999958336353E-2</v>
      </c>
      <c r="U3">
        <f>C3</f>
        <v>2</v>
      </c>
      <c r="V3">
        <f>IF(ABS(D3)&gt;1,D3/1000000,D3)*Analysis!$B$4</f>
        <v>-4.907943E-2</v>
      </c>
      <c r="W3">
        <f>IF(ABS(E3)&gt;1,E3/1000000,E3)*Analysis!$B$4</f>
        <v>0.11431593000000001</v>
      </c>
      <c r="X3">
        <f>IF(ABS(F3)&gt;1,F3/1000000,F3)*Analysis!$B$4</f>
        <v>9.8534877299999994</v>
      </c>
      <c r="Y3">
        <f>IF(ABS(G3)&gt;1,G3/1000000,G3)</f>
        <v>0</v>
      </c>
      <c r="Z3">
        <f>IF(ABS(H3)&gt;1,H3/1000000,H3)</f>
        <v>0</v>
      </c>
      <c r="AA3">
        <f>IF(ABS(I3)&gt;1,I3/1000000,I3)</f>
        <v>0</v>
      </c>
      <c r="AB3">
        <f t="shared" si="0"/>
        <v>-9.3450000000000006</v>
      </c>
      <c r="AC3">
        <f t="shared" si="1"/>
        <v>-9.8000000000000007</v>
      </c>
      <c r="AD3">
        <f t="shared" si="2"/>
        <v>-0.57799999999999996</v>
      </c>
      <c r="AE3">
        <f t="shared" si="3"/>
        <v>0</v>
      </c>
    </row>
    <row r="4" spans="1:31" x14ac:dyDescent="0.3">
      <c r="A4">
        <v>2</v>
      </c>
      <c r="B4" s="4">
        <v>-803121127751</v>
      </c>
      <c r="C4" s="5">
        <v>2</v>
      </c>
      <c r="D4" s="5">
        <v>-4.9750000000000003E-3</v>
      </c>
      <c r="E4" s="5">
        <v>1.2695E-2</v>
      </c>
      <c r="F4" s="5">
        <v>1004444</v>
      </c>
      <c r="G4" s="5">
        <v>0</v>
      </c>
      <c r="H4" s="5">
        <v>0</v>
      </c>
      <c r="I4" s="5">
        <v>0</v>
      </c>
      <c r="J4" s="5">
        <v>-9344000</v>
      </c>
      <c r="K4" s="5">
        <v>-9799000</v>
      </c>
      <c r="L4" s="5">
        <v>-0.57899999999999996</v>
      </c>
      <c r="M4" s="5">
        <v>0</v>
      </c>
      <c r="S4">
        <f>A4</f>
        <v>2</v>
      </c>
      <c r="T4">
        <f>Analysis!$B$3+B4/1000000</f>
        <v>3.6159000010229647E-2</v>
      </c>
      <c r="U4">
        <f>C4</f>
        <v>2</v>
      </c>
      <c r="V4">
        <f>IF(ABS(D4)&gt;1,D4/1000000,D4)*Analysis!$B$4</f>
        <v>-4.8804750000000008E-2</v>
      </c>
      <c r="W4">
        <f>IF(ABS(E4)&gt;1,E4/1000000,E4)*Analysis!$B$4</f>
        <v>0.12453795000000001</v>
      </c>
      <c r="X4">
        <f>IF(ABS(F4)&gt;1,F4/1000000,F4)*Analysis!$B$4</f>
        <v>9.85359564</v>
      </c>
      <c r="Y4">
        <f>IF(ABS(G4)&gt;1,G4/1000000,G4)</f>
        <v>0</v>
      </c>
      <c r="Z4">
        <f>IF(ABS(H4)&gt;1,H4/1000000,H4)</f>
        <v>0</v>
      </c>
      <c r="AA4">
        <f>IF(ABS(I4)&gt;1,I4/1000000,I4)</f>
        <v>0</v>
      </c>
      <c r="AB4">
        <f t="shared" si="0"/>
        <v>-9.3439999999999994</v>
      </c>
      <c r="AC4">
        <f t="shared" si="1"/>
        <v>-9.7989999999999995</v>
      </c>
      <c r="AD4">
        <f t="shared" si="2"/>
        <v>-0.57899999999999996</v>
      </c>
      <c r="AE4">
        <f t="shared" si="3"/>
        <v>0</v>
      </c>
    </row>
    <row r="5" spans="1:31" x14ac:dyDescent="0.3">
      <c r="A5">
        <v>3</v>
      </c>
      <c r="B5" s="4">
        <v>-803121106946</v>
      </c>
      <c r="C5" s="5">
        <v>2</v>
      </c>
      <c r="D5" s="5">
        <v>-5.0029999999999996E-3</v>
      </c>
      <c r="E5" s="5">
        <v>1.204E-2</v>
      </c>
      <c r="F5" s="5">
        <v>1004434</v>
      </c>
      <c r="G5" s="5">
        <v>0</v>
      </c>
      <c r="H5" s="5">
        <v>0</v>
      </c>
      <c r="I5" s="5">
        <v>0</v>
      </c>
      <c r="J5" s="5">
        <v>-9345000</v>
      </c>
      <c r="K5" s="5">
        <v>-9796000</v>
      </c>
      <c r="L5" s="5">
        <v>-0.57899999999999996</v>
      </c>
      <c r="M5" s="5">
        <v>0</v>
      </c>
      <c r="S5">
        <f>A5</f>
        <v>3</v>
      </c>
      <c r="T5">
        <f>Analysis!$B$3+B5/1000000</f>
        <v>5.6963999988511205E-2</v>
      </c>
      <c r="U5">
        <f>C5</f>
        <v>2</v>
      </c>
      <c r="V5">
        <f>IF(ABS(D5)&gt;1,D5/1000000,D5)*Analysis!$B$4</f>
        <v>-4.907943E-2</v>
      </c>
      <c r="W5">
        <f>IF(ABS(E5)&gt;1,E5/1000000,E5)*Analysis!$B$4</f>
        <v>0.11811240000000001</v>
      </c>
      <c r="X5">
        <f>IF(ABS(F5)&gt;1,F5/1000000,F5)*Analysis!$B$4</f>
        <v>9.8534975400000011</v>
      </c>
      <c r="Y5">
        <f>IF(ABS(G5)&gt;1,G5/1000000,G5)</f>
        <v>0</v>
      </c>
      <c r="Z5">
        <f>IF(ABS(H5)&gt;1,H5/1000000,H5)</f>
        <v>0</v>
      </c>
      <c r="AA5">
        <f>IF(ABS(I5)&gt;1,I5/1000000,I5)</f>
        <v>0</v>
      </c>
      <c r="AB5">
        <f t="shared" si="0"/>
        <v>-9.3450000000000006</v>
      </c>
      <c r="AC5">
        <f t="shared" si="1"/>
        <v>-9.7959999999999994</v>
      </c>
      <c r="AD5">
        <f t="shared" si="2"/>
        <v>-0.57899999999999996</v>
      </c>
      <c r="AE5">
        <f t="shared" si="3"/>
        <v>0</v>
      </c>
    </row>
    <row r="6" spans="1:31" x14ac:dyDescent="0.3">
      <c r="A6">
        <v>4</v>
      </c>
      <c r="B6" s="4">
        <v>-803121082191</v>
      </c>
      <c r="C6" s="5">
        <v>2</v>
      </c>
      <c r="D6" s="5">
        <v>-4.8659999999999997E-3</v>
      </c>
      <c r="E6" s="5">
        <v>1.2277E-2</v>
      </c>
      <c r="F6" s="5">
        <v>1004436</v>
      </c>
      <c r="G6" s="5">
        <v>0</v>
      </c>
      <c r="H6" s="5">
        <v>0</v>
      </c>
      <c r="I6" s="5">
        <v>0</v>
      </c>
      <c r="J6" s="5">
        <v>-9344000</v>
      </c>
      <c r="K6" s="5">
        <v>-9795000</v>
      </c>
      <c r="L6" s="5">
        <v>-0.57999999999999996</v>
      </c>
      <c r="M6" s="5">
        <v>0</v>
      </c>
      <c r="S6">
        <f>A6</f>
        <v>4</v>
      </c>
      <c r="T6">
        <f>Analysis!$B$3+B6/1000000</f>
        <v>8.1719000008888543E-2</v>
      </c>
      <c r="U6">
        <f>C6</f>
        <v>2</v>
      </c>
      <c r="V6">
        <f>IF(ABS(D6)&gt;1,D6/1000000,D6)*Analysis!$B$4</f>
        <v>-4.773546E-2</v>
      </c>
      <c r="W6">
        <f>IF(ABS(E6)&gt;1,E6/1000000,E6)*Analysis!$B$4</f>
        <v>0.12043737</v>
      </c>
      <c r="X6">
        <f>IF(ABS(F6)&gt;1,F6/1000000,F6)*Analysis!$B$4</f>
        <v>9.8535171600000009</v>
      </c>
      <c r="Y6">
        <f>IF(ABS(G6)&gt;1,G6/1000000,G6)</f>
        <v>0</v>
      </c>
      <c r="Z6">
        <f>IF(ABS(H6)&gt;1,H6/1000000,H6)</f>
        <v>0</v>
      </c>
      <c r="AA6">
        <f>IF(ABS(I6)&gt;1,I6/1000000,I6)</f>
        <v>0</v>
      </c>
      <c r="AB6">
        <f t="shared" si="0"/>
        <v>-9.3439999999999994</v>
      </c>
      <c r="AC6">
        <f t="shared" si="1"/>
        <v>-9.7949999999999999</v>
      </c>
      <c r="AD6">
        <f t="shared" si="2"/>
        <v>-0.57999999999999996</v>
      </c>
      <c r="AE6">
        <f t="shared" si="3"/>
        <v>0</v>
      </c>
    </row>
    <row r="7" spans="1:31" x14ac:dyDescent="0.3">
      <c r="A7">
        <v>5</v>
      </c>
      <c r="B7" s="4">
        <v>-803121068595</v>
      </c>
      <c r="C7" s="5">
        <v>2</v>
      </c>
      <c r="D7" s="5">
        <v>-4.9940000000000002E-3</v>
      </c>
      <c r="E7" s="5">
        <v>1.2246E-2</v>
      </c>
      <c r="F7" s="5">
        <v>1004436</v>
      </c>
      <c r="G7" s="5">
        <v>0</v>
      </c>
      <c r="H7" s="5">
        <v>0</v>
      </c>
      <c r="I7" s="5">
        <v>0</v>
      </c>
      <c r="J7" s="5">
        <v>-9344000</v>
      </c>
      <c r="K7" s="5">
        <v>-9795000</v>
      </c>
      <c r="L7" s="5">
        <v>-0.57999999999999996</v>
      </c>
      <c r="M7" s="5">
        <v>0</v>
      </c>
      <c r="S7">
        <f>A7</f>
        <v>5</v>
      </c>
      <c r="T7">
        <f>Analysis!$B$3+B7/1000000</f>
        <v>9.5315000042319298E-2</v>
      </c>
      <c r="U7">
        <f>C7</f>
        <v>2</v>
      </c>
      <c r="V7">
        <f>IF(ABS(D7)&gt;1,D7/1000000,D7)*Analysis!$B$4</f>
        <v>-4.8991140000000002E-2</v>
      </c>
      <c r="W7">
        <f>IF(ABS(E7)&gt;1,E7/1000000,E7)*Analysis!$B$4</f>
        <v>0.12013326000000001</v>
      </c>
      <c r="X7">
        <f>IF(ABS(F7)&gt;1,F7/1000000,F7)*Analysis!$B$4</f>
        <v>9.8535171600000009</v>
      </c>
      <c r="Y7">
        <f>IF(ABS(G7)&gt;1,G7/1000000,G7)</f>
        <v>0</v>
      </c>
      <c r="Z7">
        <f>IF(ABS(H7)&gt;1,H7/1000000,H7)</f>
        <v>0</v>
      </c>
      <c r="AA7">
        <f>IF(ABS(I7)&gt;1,I7/1000000,I7)</f>
        <v>0</v>
      </c>
      <c r="AB7">
        <f t="shared" si="0"/>
        <v>-9.3439999999999994</v>
      </c>
      <c r="AC7">
        <f t="shared" si="1"/>
        <v>-9.7949999999999999</v>
      </c>
      <c r="AD7">
        <f t="shared" si="2"/>
        <v>-0.57999999999999996</v>
      </c>
      <c r="AE7">
        <f t="shared" si="3"/>
        <v>0</v>
      </c>
    </row>
    <row r="8" spans="1:31" x14ac:dyDescent="0.3">
      <c r="A8">
        <v>6</v>
      </c>
      <c r="B8" s="4">
        <v>-803121047382</v>
      </c>
      <c r="C8" s="5">
        <v>2</v>
      </c>
      <c r="D8" s="5">
        <v>-6.5459999999999997E-3</v>
      </c>
      <c r="E8" s="5">
        <v>5.4209999999999996E-3</v>
      </c>
      <c r="F8" s="5">
        <v>1004392</v>
      </c>
      <c r="G8" s="5">
        <v>0</v>
      </c>
      <c r="H8" s="5">
        <v>0</v>
      </c>
      <c r="I8" s="5">
        <v>0</v>
      </c>
      <c r="J8" s="5">
        <v>-9344000</v>
      </c>
      <c r="K8" s="5">
        <v>-9793000</v>
      </c>
      <c r="L8" s="5">
        <v>-0.58099999999999996</v>
      </c>
      <c r="M8" s="5">
        <v>0</v>
      </c>
      <c r="S8">
        <f>A8</f>
        <v>6</v>
      </c>
      <c r="T8">
        <f>Analysis!$B$3+B8/1000000</f>
        <v>0.11652799998410046</v>
      </c>
      <c r="U8">
        <f>C8</f>
        <v>2</v>
      </c>
      <c r="V8">
        <f>IF(ABS(D8)&gt;1,D8/1000000,D8)*Analysis!$B$4</f>
        <v>-6.4216259999999997E-2</v>
      </c>
      <c r="W8">
        <f>IF(ABS(E8)&gt;1,E8/1000000,E8)*Analysis!$B$4</f>
        <v>5.318001E-2</v>
      </c>
      <c r="X8">
        <f>IF(ABS(F8)&gt;1,F8/1000000,F8)*Analysis!$B$4</f>
        <v>9.8530855200000005</v>
      </c>
      <c r="Y8">
        <f>IF(ABS(G8)&gt;1,G8/1000000,G8)</f>
        <v>0</v>
      </c>
      <c r="Z8">
        <f>IF(ABS(H8)&gt;1,H8/1000000,H8)</f>
        <v>0</v>
      </c>
      <c r="AA8">
        <f>IF(ABS(I8)&gt;1,I8/1000000,I8)</f>
        <v>0</v>
      </c>
      <c r="AB8">
        <f t="shared" si="0"/>
        <v>-9.3439999999999994</v>
      </c>
      <c r="AC8">
        <f t="shared" si="1"/>
        <v>-9.7929999999999993</v>
      </c>
      <c r="AD8">
        <f t="shared" si="2"/>
        <v>-0.58099999999999996</v>
      </c>
      <c r="AE8">
        <f t="shared" si="3"/>
        <v>0</v>
      </c>
    </row>
    <row r="9" spans="1:31" x14ac:dyDescent="0.3">
      <c r="A9">
        <v>7</v>
      </c>
      <c r="B9" s="4">
        <v>-803121028711</v>
      </c>
      <c r="C9" s="5">
        <v>2</v>
      </c>
      <c r="D9" s="5">
        <v>-1.4095E-2</v>
      </c>
      <c r="E9" s="5">
        <v>5.1399999999999996E-3</v>
      </c>
      <c r="F9" s="5">
        <v>1004102</v>
      </c>
      <c r="G9" s="5">
        <v>0</v>
      </c>
      <c r="H9" s="5">
        <v>0</v>
      </c>
      <c r="I9" s="5">
        <v>0</v>
      </c>
      <c r="J9" s="5">
        <v>-9349000</v>
      </c>
      <c r="K9" s="5">
        <v>-9788000</v>
      </c>
      <c r="L9" s="5">
        <v>-0.58099999999999996</v>
      </c>
      <c r="M9" s="5">
        <v>0</v>
      </c>
      <c r="S9">
        <f>A9</f>
        <v>7</v>
      </c>
      <c r="T9">
        <f>Analysis!$B$3+B9/1000000</f>
        <v>0.13519900001119822</v>
      </c>
      <c r="U9">
        <f>C9</f>
        <v>2</v>
      </c>
      <c r="V9">
        <f>IF(ABS(D9)&gt;1,D9/1000000,D9)*Analysis!$B$4</f>
        <v>-0.13827195</v>
      </c>
      <c r="W9">
        <f>IF(ABS(E9)&gt;1,E9/1000000,E9)*Analysis!$B$4</f>
        <v>5.04234E-2</v>
      </c>
      <c r="X9">
        <f>IF(ABS(F9)&gt;1,F9/1000000,F9)*Analysis!$B$4</f>
        <v>9.850240620000001</v>
      </c>
      <c r="Y9">
        <f>IF(ABS(G9)&gt;1,G9/1000000,G9)</f>
        <v>0</v>
      </c>
      <c r="Z9">
        <f>IF(ABS(H9)&gt;1,H9/1000000,H9)</f>
        <v>0</v>
      </c>
      <c r="AA9">
        <f>IF(ABS(I9)&gt;1,I9/1000000,I9)</f>
        <v>0</v>
      </c>
      <c r="AB9">
        <f t="shared" si="0"/>
        <v>-9.3490000000000002</v>
      </c>
      <c r="AC9">
        <f t="shared" si="1"/>
        <v>-9.7880000000000003</v>
      </c>
      <c r="AD9">
        <f t="shared" si="2"/>
        <v>-0.58099999999999996</v>
      </c>
      <c r="AE9">
        <f t="shared" si="3"/>
        <v>0</v>
      </c>
    </row>
    <row r="10" spans="1:31" x14ac:dyDescent="0.3">
      <c r="A10">
        <v>8</v>
      </c>
      <c r="B10" s="4">
        <v>-803121003033</v>
      </c>
      <c r="C10" s="5">
        <v>2</v>
      </c>
      <c r="D10" s="5">
        <v>-1.1861E-2</v>
      </c>
      <c r="E10" s="5">
        <v>4.561E-3</v>
      </c>
      <c r="F10" s="5">
        <v>1004190</v>
      </c>
      <c r="G10" s="5">
        <v>0</v>
      </c>
      <c r="H10" s="5">
        <v>0</v>
      </c>
      <c r="I10" s="5">
        <v>0</v>
      </c>
      <c r="J10" s="5">
        <v>-9354000</v>
      </c>
      <c r="K10" s="5">
        <v>-9780000</v>
      </c>
      <c r="L10" s="5">
        <v>-0.58099999999999996</v>
      </c>
      <c r="M10" s="5">
        <v>0</v>
      </c>
      <c r="S10">
        <f>A10</f>
        <v>8</v>
      </c>
      <c r="T10">
        <f>Analysis!$B$3+B10/1000000</f>
        <v>0.16087699995841831</v>
      </c>
      <c r="U10">
        <f>C10</f>
        <v>2</v>
      </c>
      <c r="V10">
        <f>IF(ABS(D10)&gt;1,D10/1000000,D10)*Analysis!$B$4</f>
        <v>-0.11635641000000001</v>
      </c>
      <c r="W10">
        <f>IF(ABS(E10)&gt;1,E10/1000000,E10)*Analysis!$B$4</f>
        <v>4.4743410000000004E-2</v>
      </c>
      <c r="X10">
        <f>IF(ABS(F10)&gt;1,F10/1000000,F10)*Analysis!$B$4</f>
        <v>9.8511039</v>
      </c>
      <c r="Y10">
        <f>IF(ABS(G10)&gt;1,G10/1000000,G10)</f>
        <v>0</v>
      </c>
      <c r="Z10">
        <f>IF(ABS(H10)&gt;1,H10/1000000,H10)</f>
        <v>0</v>
      </c>
      <c r="AA10">
        <f>IF(ABS(I10)&gt;1,I10/1000000,I10)</f>
        <v>0</v>
      </c>
      <c r="AB10">
        <f t="shared" si="0"/>
        <v>-9.3539999999999992</v>
      </c>
      <c r="AC10">
        <f t="shared" si="1"/>
        <v>-9.7799999999999994</v>
      </c>
      <c r="AD10">
        <f t="shared" si="2"/>
        <v>-0.58099999999999996</v>
      </c>
      <c r="AE10">
        <f t="shared" si="3"/>
        <v>0</v>
      </c>
    </row>
    <row r="11" spans="1:31" x14ac:dyDescent="0.3">
      <c r="A11">
        <v>9</v>
      </c>
      <c r="B11" s="4">
        <v>-803120982493</v>
      </c>
      <c r="C11" s="5">
        <v>2</v>
      </c>
      <c r="D11" s="5">
        <v>-3.571E-3</v>
      </c>
      <c r="E11" s="5">
        <v>5.9420000000000002E-3</v>
      </c>
      <c r="F11" s="5">
        <v>1004501</v>
      </c>
      <c r="G11" s="5">
        <v>0</v>
      </c>
      <c r="H11" s="5">
        <v>0</v>
      </c>
      <c r="I11" s="5">
        <v>0</v>
      </c>
      <c r="J11" s="5">
        <v>-9359000</v>
      </c>
      <c r="K11" s="5">
        <v>-9779000</v>
      </c>
      <c r="L11" s="5">
        <v>-0.58099999999999996</v>
      </c>
      <c r="M11" s="5">
        <v>0</v>
      </c>
      <c r="S11">
        <f>A11</f>
        <v>9</v>
      </c>
      <c r="T11">
        <f>Analysis!$B$3+B11/1000000</f>
        <v>0.18141700001433492</v>
      </c>
      <c r="U11">
        <f>C11</f>
        <v>2</v>
      </c>
      <c r="V11">
        <f>IF(ABS(D11)&gt;1,D11/1000000,D11)*Analysis!$B$4</f>
        <v>-3.5031510000000002E-2</v>
      </c>
      <c r="W11">
        <f>IF(ABS(E11)&gt;1,E11/1000000,E11)*Analysis!$B$4</f>
        <v>5.8291020000000006E-2</v>
      </c>
      <c r="X11">
        <f>IF(ABS(F11)&gt;1,F11/1000000,F11)*Analysis!$B$4</f>
        <v>9.8541548100000007</v>
      </c>
      <c r="Y11">
        <f>IF(ABS(G11)&gt;1,G11/1000000,G11)</f>
        <v>0</v>
      </c>
      <c r="Z11">
        <f>IF(ABS(H11)&gt;1,H11/1000000,H11)</f>
        <v>0</v>
      </c>
      <c r="AA11">
        <f>IF(ABS(I11)&gt;1,I11/1000000,I11)</f>
        <v>0</v>
      </c>
      <c r="AB11">
        <f t="shared" si="0"/>
        <v>-9.359</v>
      </c>
      <c r="AC11">
        <f t="shared" si="1"/>
        <v>-9.7789999999999999</v>
      </c>
      <c r="AD11">
        <f t="shared" si="2"/>
        <v>-0.58099999999999996</v>
      </c>
      <c r="AE11">
        <f t="shared" si="3"/>
        <v>0</v>
      </c>
    </row>
    <row r="12" spans="1:31" x14ac:dyDescent="0.3">
      <c r="A12">
        <v>10</v>
      </c>
      <c r="B12" s="4">
        <v>-803120963716</v>
      </c>
      <c r="C12" s="5">
        <v>2</v>
      </c>
      <c r="D12" s="5">
        <v>-5.3140000000000001E-3</v>
      </c>
      <c r="E12" s="5">
        <v>1.0076E-2</v>
      </c>
      <c r="F12" s="5">
        <v>1004427</v>
      </c>
      <c r="G12" s="5">
        <v>0</v>
      </c>
      <c r="H12" s="5">
        <v>0</v>
      </c>
      <c r="I12" s="5">
        <v>0</v>
      </c>
      <c r="J12" s="5">
        <v>-9360000</v>
      </c>
      <c r="K12" s="5">
        <v>-9777000</v>
      </c>
      <c r="L12" s="5">
        <v>-0.58099999999999996</v>
      </c>
      <c r="M12" s="5">
        <v>0</v>
      </c>
      <c r="S12">
        <f>A12</f>
        <v>10</v>
      </c>
      <c r="T12">
        <f>Analysis!$B$3+B12/1000000</f>
        <v>0.20019400003366172</v>
      </c>
      <c r="U12">
        <f>C12</f>
        <v>2</v>
      </c>
      <c r="V12">
        <f>IF(ABS(D12)&gt;1,D12/1000000,D12)*Analysis!$B$4</f>
        <v>-5.2130340000000004E-2</v>
      </c>
      <c r="W12">
        <f>IF(ABS(E12)&gt;1,E12/1000000,E12)*Analysis!$B$4</f>
        <v>9.8845559999999999E-2</v>
      </c>
      <c r="X12">
        <f>IF(ABS(F12)&gt;1,F12/1000000,F12)*Analysis!$B$4</f>
        <v>9.8534288700000001</v>
      </c>
      <c r="Y12">
        <f>IF(ABS(G12)&gt;1,G12/1000000,G12)</f>
        <v>0</v>
      </c>
      <c r="Z12">
        <f>IF(ABS(H12)&gt;1,H12/1000000,H12)</f>
        <v>0</v>
      </c>
      <c r="AA12">
        <f>IF(ABS(I12)&gt;1,I12/1000000,I12)</f>
        <v>0</v>
      </c>
      <c r="AB12">
        <f t="shared" si="0"/>
        <v>-9.36</v>
      </c>
      <c r="AC12">
        <f t="shared" si="1"/>
        <v>-9.7769999999999992</v>
      </c>
      <c r="AD12">
        <f t="shared" si="2"/>
        <v>-0.58099999999999996</v>
      </c>
      <c r="AE12">
        <f t="shared" si="3"/>
        <v>0</v>
      </c>
    </row>
    <row r="13" spans="1:31" x14ac:dyDescent="0.3">
      <c r="A13">
        <v>11</v>
      </c>
      <c r="B13" s="4">
        <v>-803120948457</v>
      </c>
      <c r="C13" s="5">
        <v>2</v>
      </c>
      <c r="D13" s="5">
        <v>-5.006E-3</v>
      </c>
      <c r="E13" s="5">
        <v>5.9969999999999997E-3</v>
      </c>
      <c r="F13" s="5">
        <v>1004442</v>
      </c>
      <c r="G13" s="5">
        <v>0</v>
      </c>
      <c r="H13" s="5">
        <v>0</v>
      </c>
      <c r="I13" s="5">
        <v>0</v>
      </c>
      <c r="J13" s="5">
        <v>-9362000</v>
      </c>
      <c r="K13" s="5">
        <v>-9776000</v>
      </c>
      <c r="L13" s="5">
        <v>-0.58199999999999996</v>
      </c>
      <c r="M13" s="5">
        <v>0</v>
      </c>
      <c r="S13">
        <f>A13</f>
        <v>11</v>
      </c>
      <c r="T13">
        <f>Analysis!$B$3+B13/1000000</f>
        <v>0.21545300004072487</v>
      </c>
      <c r="U13">
        <f>C13</f>
        <v>2</v>
      </c>
      <c r="V13">
        <f>IF(ABS(D13)&gt;1,D13/1000000,D13)*Analysis!$B$4</f>
        <v>-4.9108860000000004E-2</v>
      </c>
      <c r="W13">
        <f>IF(ABS(E13)&gt;1,E13/1000000,E13)*Analysis!$B$4</f>
        <v>5.8830569999999999E-2</v>
      </c>
      <c r="X13">
        <f>IF(ABS(F13)&gt;1,F13/1000000,F13)*Analysis!$B$4</f>
        <v>9.8535760200000002</v>
      </c>
      <c r="Y13">
        <f>IF(ABS(G13)&gt;1,G13/1000000,G13)</f>
        <v>0</v>
      </c>
      <c r="Z13">
        <f>IF(ABS(H13)&gt;1,H13/1000000,H13)</f>
        <v>0</v>
      </c>
      <c r="AA13">
        <f>IF(ABS(I13)&gt;1,I13/1000000,I13)</f>
        <v>0</v>
      </c>
      <c r="AB13">
        <f t="shared" si="0"/>
        <v>-9.3620000000000001</v>
      </c>
      <c r="AC13">
        <f t="shared" si="1"/>
        <v>-9.7759999999999998</v>
      </c>
      <c r="AD13">
        <f t="shared" si="2"/>
        <v>-0.58199999999999996</v>
      </c>
      <c r="AE13">
        <f t="shared" si="3"/>
        <v>0</v>
      </c>
    </row>
    <row r="14" spans="1:31" x14ac:dyDescent="0.3">
      <c r="A14">
        <v>12</v>
      </c>
      <c r="B14" s="4">
        <v>-803120933118</v>
      </c>
      <c r="C14" s="5">
        <v>2</v>
      </c>
      <c r="D14" s="5">
        <v>-4.7850000000000002E-3</v>
      </c>
      <c r="E14" s="5">
        <v>7.6239999999999997E-3</v>
      </c>
      <c r="F14" s="5">
        <v>1004449</v>
      </c>
      <c r="G14" s="5">
        <v>0</v>
      </c>
      <c r="H14" s="5">
        <v>0</v>
      </c>
      <c r="I14" s="5">
        <v>0</v>
      </c>
      <c r="J14" s="5">
        <v>-9364000</v>
      </c>
      <c r="K14" s="5">
        <v>-9775000</v>
      </c>
      <c r="L14" s="5">
        <v>-0.58199999999999996</v>
      </c>
      <c r="M14" s="5">
        <v>0</v>
      </c>
      <c r="S14">
        <f>A14</f>
        <v>12</v>
      </c>
      <c r="T14">
        <f>Analysis!$B$3+B14/1000000</f>
        <v>0.23079199995845556</v>
      </c>
      <c r="U14">
        <f>C14</f>
        <v>2</v>
      </c>
      <c r="V14">
        <f>IF(ABS(D14)&gt;1,D14/1000000,D14)*Analysis!$B$4</f>
        <v>-4.6940850000000006E-2</v>
      </c>
      <c r="W14">
        <f>IF(ABS(E14)&gt;1,E14/1000000,E14)*Analysis!$B$4</f>
        <v>7.4791440000000001E-2</v>
      </c>
      <c r="X14">
        <f>IF(ABS(F14)&gt;1,F14/1000000,F14)*Analysis!$B$4</f>
        <v>9.8536446899999994</v>
      </c>
      <c r="Y14">
        <f>IF(ABS(G14)&gt;1,G14/1000000,G14)</f>
        <v>0</v>
      </c>
      <c r="Z14">
        <f>IF(ABS(H14)&gt;1,H14/1000000,H14)</f>
        <v>0</v>
      </c>
      <c r="AA14">
        <f>IF(ABS(I14)&gt;1,I14/1000000,I14)</f>
        <v>0</v>
      </c>
      <c r="AB14">
        <f t="shared" si="0"/>
        <v>-9.3640000000000008</v>
      </c>
      <c r="AC14">
        <f t="shared" si="1"/>
        <v>-9.7750000000000004</v>
      </c>
      <c r="AD14">
        <f t="shared" si="2"/>
        <v>-0.58199999999999996</v>
      </c>
      <c r="AE14">
        <f t="shared" si="3"/>
        <v>0</v>
      </c>
    </row>
    <row r="15" spans="1:31" x14ac:dyDescent="0.3">
      <c r="A15">
        <v>13</v>
      </c>
      <c r="B15" s="4">
        <v>-803120902987</v>
      </c>
      <c r="C15" s="5">
        <v>2</v>
      </c>
      <c r="D15" s="5">
        <v>-4.8719999999999996E-3</v>
      </c>
      <c r="E15" s="5">
        <v>1.1916E-2</v>
      </c>
      <c r="F15" s="5">
        <v>0.99896200000000002</v>
      </c>
      <c r="G15" s="5">
        <v>0</v>
      </c>
      <c r="H15" s="5">
        <v>0</v>
      </c>
      <c r="I15" s="5">
        <v>0</v>
      </c>
      <c r="J15" s="5">
        <v>-9363000</v>
      </c>
      <c r="K15" s="5">
        <v>-9774000</v>
      </c>
      <c r="L15" s="5">
        <v>-0.58399999999999996</v>
      </c>
      <c r="M15" s="5">
        <v>0</v>
      </c>
      <c r="S15">
        <f>A15</f>
        <v>13</v>
      </c>
      <c r="T15">
        <f>Analysis!$B$3+B15/1000000</f>
        <v>0.2609230000525713</v>
      </c>
      <c r="U15">
        <f>C15</f>
        <v>2</v>
      </c>
      <c r="V15">
        <f>IF(ABS(D15)&gt;1,D15/1000000,D15)*Analysis!$B$4</f>
        <v>-4.7794320000000001E-2</v>
      </c>
      <c r="W15">
        <f>IF(ABS(E15)&gt;1,E15/1000000,E15)*Analysis!$B$4</f>
        <v>0.11689596000000001</v>
      </c>
      <c r="X15">
        <f>IF(ABS(F15)&gt;1,F15/1000000,F15)*Analysis!$B$4</f>
        <v>9.7998172200000013</v>
      </c>
      <c r="Y15">
        <f>IF(ABS(G15)&gt;1,G15/1000000,G15)</f>
        <v>0</v>
      </c>
      <c r="Z15">
        <f>IF(ABS(H15)&gt;1,H15/1000000,H15)</f>
        <v>0</v>
      </c>
      <c r="AA15">
        <f>IF(ABS(I15)&gt;1,I15/1000000,I15)</f>
        <v>0</v>
      </c>
      <c r="AB15">
        <f t="shared" si="0"/>
        <v>-9.3629999999999995</v>
      </c>
      <c r="AC15">
        <f t="shared" si="1"/>
        <v>-9.7739999999999991</v>
      </c>
      <c r="AD15">
        <f t="shared" si="2"/>
        <v>-0.58399999999999996</v>
      </c>
      <c r="AE15">
        <f t="shared" si="3"/>
        <v>0</v>
      </c>
    </row>
    <row r="16" spans="1:31" x14ac:dyDescent="0.3">
      <c r="A16">
        <v>14</v>
      </c>
      <c r="B16" s="4">
        <v>-803120887877</v>
      </c>
      <c r="C16" s="5">
        <v>2</v>
      </c>
      <c r="D16" s="5">
        <v>-6.8349999999999999E-3</v>
      </c>
      <c r="E16" s="5">
        <v>1.2290000000000001E-2</v>
      </c>
      <c r="F16" s="5">
        <v>1004494</v>
      </c>
      <c r="G16" s="5">
        <v>0</v>
      </c>
      <c r="H16" s="5">
        <v>0</v>
      </c>
      <c r="I16" s="5">
        <v>0</v>
      </c>
      <c r="J16" s="5">
        <v>-9363000</v>
      </c>
      <c r="K16" s="5">
        <v>-9773000</v>
      </c>
      <c r="L16" s="5">
        <v>-0.58399999999999996</v>
      </c>
      <c r="M16" s="5">
        <v>0</v>
      </c>
      <c r="S16">
        <f>A16</f>
        <v>14</v>
      </c>
      <c r="T16">
        <f>Analysis!$B$3+B16/1000000</f>
        <v>0.27603299997281283</v>
      </c>
      <c r="U16">
        <f>C16</f>
        <v>2</v>
      </c>
      <c r="V16">
        <f>IF(ABS(D16)&gt;1,D16/1000000,D16)*Analysis!$B$4</f>
        <v>-6.705135000000001E-2</v>
      </c>
      <c r="W16">
        <f>IF(ABS(E16)&gt;1,E16/1000000,E16)*Analysis!$B$4</f>
        <v>0.12056490000000002</v>
      </c>
      <c r="X16">
        <f>IF(ABS(F16)&gt;1,F16/1000000,F16)*Analysis!$B$4</f>
        <v>9.8540861399999997</v>
      </c>
      <c r="Y16">
        <f>IF(ABS(G16)&gt;1,G16/1000000,G16)</f>
        <v>0</v>
      </c>
      <c r="Z16">
        <f>IF(ABS(H16)&gt;1,H16/1000000,H16)</f>
        <v>0</v>
      </c>
      <c r="AA16">
        <f>IF(ABS(I16)&gt;1,I16/1000000,I16)</f>
        <v>0</v>
      </c>
      <c r="AB16">
        <f t="shared" si="0"/>
        <v>-9.3629999999999995</v>
      </c>
      <c r="AC16">
        <f t="shared" si="1"/>
        <v>-9.7729999999999997</v>
      </c>
      <c r="AD16">
        <f t="shared" si="2"/>
        <v>-0.58399999999999996</v>
      </c>
      <c r="AE16">
        <f t="shared" si="3"/>
        <v>0</v>
      </c>
    </row>
    <row r="17" spans="1:31" x14ac:dyDescent="0.3">
      <c r="A17">
        <v>15</v>
      </c>
      <c r="B17" s="4">
        <v>-803120862877</v>
      </c>
      <c r="C17" s="5">
        <v>2</v>
      </c>
      <c r="D17" s="5">
        <v>-3.6579999999999998E-3</v>
      </c>
      <c r="E17" s="5">
        <v>1.2317E-2</v>
      </c>
      <c r="F17" s="5">
        <v>1004014</v>
      </c>
      <c r="G17" s="5">
        <v>0</v>
      </c>
      <c r="H17" s="5">
        <v>0</v>
      </c>
      <c r="I17" s="5">
        <v>0</v>
      </c>
      <c r="J17" s="5">
        <v>-9362000</v>
      </c>
      <c r="K17" s="5">
        <v>-9772000</v>
      </c>
      <c r="L17" s="5">
        <v>-0.58499999999999996</v>
      </c>
      <c r="M17" s="5">
        <v>0</v>
      </c>
      <c r="S17">
        <f>A17</f>
        <v>15</v>
      </c>
      <c r="T17">
        <f>Analysis!$B$3+B17/1000000</f>
        <v>0.3010329999960959</v>
      </c>
      <c r="U17">
        <f>C17</f>
        <v>2</v>
      </c>
      <c r="V17">
        <f>IF(ABS(D17)&gt;1,D17/1000000,D17)*Analysis!$B$4</f>
        <v>-3.5884979999999997E-2</v>
      </c>
      <c r="W17">
        <f>IF(ABS(E17)&gt;1,E17/1000000,E17)*Analysis!$B$4</f>
        <v>0.12082977</v>
      </c>
      <c r="X17">
        <f>IF(ABS(F17)&gt;1,F17/1000000,F17)*Analysis!$B$4</f>
        <v>9.8493773400000002</v>
      </c>
      <c r="Y17">
        <f>IF(ABS(G17)&gt;1,G17/1000000,G17)</f>
        <v>0</v>
      </c>
      <c r="Z17">
        <f>IF(ABS(H17)&gt;1,H17/1000000,H17)</f>
        <v>0</v>
      </c>
      <c r="AA17">
        <f>IF(ABS(I17)&gt;1,I17/1000000,I17)</f>
        <v>0</v>
      </c>
      <c r="AB17">
        <f t="shared" si="0"/>
        <v>-9.3620000000000001</v>
      </c>
      <c r="AC17">
        <f t="shared" si="1"/>
        <v>-9.7720000000000002</v>
      </c>
      <c r="AD17">
        <f t="shared" si="2"/>
        <v>-0.58499999999999996</v>
      </c>
      <c r="AE17">
        <f t="shared" si="3"/>
        <v>0</v>
      </c>
    </row>
    <row r="18" spans="1:31" x14ac:dyDescent="0.3">
      <c r="A18">
        <v>16</v>
      </c>
      <c r="B18" s="4">
        <v>-803120844182</v>
      </c>
      <c r="C18" s="5">
        <v>2</v>
      </c>
      <c r="D18" s="5">
        <v>-5.8300000000000001E-3</v>
      </c>
      <c r="E18" s="5">
        <v>1.2233000000000001E-2</v>
      </c>
      <c r="F18" s="5">
        <v>1006357</v>
      </c>
      <c r="G18" s="5">
        <v>0</v>
      </c>
      <c r="H18" s="5">
        <v>0</v>
      </c>
      <c r="I18" s="5">
        <v>0</v>
      </c>
      <c r="J18" s="5">
        <v>-9362000</v>
      </c>
      <c r="K18" s="5">
        <v>-9770000</v>
      </c>
      <c r="L18" s="5">
        <v>-0.58599999999999997</v>
      </c>
      <c r="M18" s="5">
        <v>0</v>
      </c>
      <c r="S18">
        <f>A18</f>
        <v>16</v>
      </c>
      <c r="T18">
        <f>Analysis!$B$3+B18/1000000</f>
        <v>0.31972799997311085</v>
      </c>
      <c r="U18">
        <f>C18</f>
        <v>2</v>
      </c>
      <c r="V18">
        <f>IF(ABS(D18)&gt;1,D18/1000000,D18)*Analysis!$B$4</f>
        <v>-5.7192300000000001E-2</v>
      </c>
      <c r="W18">
        <f>IF(ABS(E18)&gt;1,E18/1000000,E18)*Analysis!$B$4</f>
        <v>0.12000573000000002</v>
      </c>
      <c r="X18">
        <f>IF(ABS(F18)&gt;1,F18/1000000,F18)*Analysis!$B$4</f>
        <v>9.8723621700000006</v>
      </c>
      <c r="Y18">
        <f>IF(ABS(G18)&gt;1,G18/1000000,G18)</f>
        <v>0</v>
      </c>
      <c r="Z18">
        <f>IF(ABS(H18)&gt;1,H18/1000000,H18)</f>
        <v>0</v>
      </c>
      <c r="AA18">
        <f>IF(ABS(I18)&gt;1,I18/1000000,I18)</f>
        <v>0</v>
      </c>
      <c r="AB18">
        <f t="shared" si="0"/>
        <v>-9.3620000000000001</v>
      </c>
      <c r="AC18">
        <f t="shared" si="1"/>
        <v>-9.77</v>
      </c>
      <c r="AD18">
        <f t="shared" si="2"/>
        <v>-0.58599999999999997</v>
      </c>
      <c r="AE18">
        <f t="shared" si="3"/>
        <v>0</v>
      </c>
    </row>
    <row r="19" spans="1:31" x14ac:dyDescent="0.3">
      <c r="A19">
        <v>17</v>
      </c>
      <c r="B19" s="4">
        <v>-803120827932</v>
      </c>
      <c r="C19" s="5">
        <v>2</v>
      </c>
      <c r="D19" s="5">
        <v>-4.8310000000000002E-3</v>
      </c>
      <c r="E19" s="5">
        <v>1.2401000000000001E-2</v>
      </c>
      <c r="F19" s="5">
        <v>1009233</v>
      </c>
      <c r="G19" s="5">
        <v>0</v>
      </c>
      <c r="H19" s="5">
        <v>0</v>
      </c>
      <c r="I19" s="5">
        <v>0</v>
      </c>
      <c r="J19" s="5">
        <v>-9360000</v>
      </c>
      <c r="K19" s="5">
        <v>-9769000</v>
      </c>
      <c r="L19" s="5">
        <v>-0.58699999999999997</v>
      </c>
      <c r="M19" s="5">
        <v>0</v>
      </c>
      <c r="S19">
        <f>A19</f>
        <v>17</v>
      </c>
      <c r="T19">
        <f>Analysis!$B$3+B19/1000000</f>
        <v>0.33597799995914102</v>
      </c>
      <c r="U19">
        <f>C19</f>
        <v>2</v>
      </c>
      <c r="V19">
        <f>IF(ABS(D19)&gt;1,D19/1000000,D19)*Analysis!$B$4</f>
        <v>-4.7392110000000001E-2</v>
      </c>
      <c r="W19">
        <f>IF(ABS(E19)&gt;1,E19/1000000,E19)*Analysis!$B$4</f>
        <v>0.12165381000000001</v>
      </c>
      <c r="X19">
        <f>IF(ABS(F19)&gt;1,F19/1000000,F19)*Analysis!$B$4</f>
        <v>9.9005757300000017</v>
      </c>
      <c r="Y19">
        <f>IF(ABS(G19)&gt;1,G19/1000000,G19)</f>
        <v>0</v>
      </c>
      <c r="Z19">
        <f>IF(ABS(H19)&gt;1,H19/1000000,H19)</f>
        <v>0</v>
      </c>
      <c r="AA19">
        <f>IF(ABS(I19)&gt;1,I19/1000000,I19)</f>
        <v>0</v>
      </c>
      <c r="AB19">
        <f t="shared" si="0"/>
        <v>-9.36</v>
      </c>
      <c r="AC19">
        <f t="shared" si="1"/>
        <v>-9.7690000000000001</v>
      </c>
      <c r="AD19">
        <f t="shared" si="2"/>
        <v>-0.58699999999999997</v>
      </c>
      <c r="AE19">
        <f t="shared" si="3"/>
        <v>0</v>
      </c>
    </row>
    <row r="20" spans="1:31" x14ac:dyDescent="0.3">
      <c r="A20">
        <v>18</v>
      </c>
      <c r="B20" s="4">
        <v>-803120806320</v>
      </c>
      <c r="C20" s="5">
        <v>2</v>
      </c>
      <c r="D20" s="5">
        <v>-5.0340000000000003E-3</v>
      </c>
      <c r="E20" s="5">
        <v>5.3670000000000002E-3</v>
      </c>
      <c r="F20" s="5">
        <v>1003309</v>
      </c>
      <c r="G20" s="5">
        <v>0</v>
      </c>
      <c r="H20" s="5">
        <v>0</v>
      </c>
      <c r="I20" s="5">
        <v>0</v>
      </c>
      <c r="J20" s="5">
        <v>-9361000</v>
      </c>
      <c r="K20" s="5">
        <v>-9769000</v>
      </c>
      <c r="L20" s="5">
        <v>-0.58799999999999997</v>
      </c>
      <c r="M20" s="5">
        <v>0</v>
      </c>
      <c r="S20">
        <f>A20</f>
        <v>18</v>
      </c>
      <c r="T20">
        <f>Analysis!$B$3+B20/1000000</f>
        <v>0.35759000002872199</v>
      </c>
      <c r="U20">
        <f>C20</f>
        <v>2</v>
      </c>
      <c r="V20">
        <f>IF(ABS(D20)&gt;1,D20/1000000,D20)*Analysis!$B$4</f>
        <v>-4.9383540000000004E-2</v>
      </c>
      <c r="W20">
        <f>IF(ABS(E20)&gt;1,E20/1000000,E20)*Analysis!$B$4</f>
        <v>5.2650270000000006E-2</v>
      </c>
      <c r="X20">
        <f>IF(ABS(F20)&gt;1,F20/1000000,F20)*Analysis!$B$4</f>
        <v>9.842461290000001</v>
      </c>
      <c r="Y20">
        <f>IF(ABS(G20)&gt;1,G20/1000000,G20)</f>
        <v>0</v>
      </c>
      <c r="Z20">
        <f>IF(ABS(H20)&gt;1,H20/1000000,H20)</f>
        <v>0</v>
      </c>
      <c r="AA20">
        <f>IF(ABS(I20)&gt;1,I20/1000000,I20)</f>
        <v>0</v>
      </c>
      <c r="AB20">
        <f t="shared" si="0"/>
        <v>-9.3610000000000007</v>
      </c>
      <c r="AC20">
        <f t="shared" si="1"/>
        <v>-9.7690000000000001</v>
      </c>
      <c r="AD20">
        <f t="shared" si="2"/>
        <v>-0.58799999999999997</v>
      </c>
      <c r="AE20">
        <f t="shared" si="3"/>
        <v>0</v>
      </c>
    </row>
    <row r="21" spans="1:31" x14ac:dyDescent="0.3">
      <c r="A21">
        <v>19</v>
      </c>
      <c r="B21" s="4">
        <v>-803120786257</v>
      </c>
      <c r="C21" s="5">
        <v>2</v>
      </c>
      <c r="D21" s="5">
        <v>-1.1976000000000001E-2</v>
      </c>
      <c r="E21" s="5">
        <v>5.2160000000000002E-3</v>
      </c>
      <c r="F21" s="5">
        <v>1004474</v>
      </c>
      <c r="G21" s="5">
        <v>0</v>
      </c>
      <c r="H21" s="5">
        <v>0</v>
      </c>
      <c r="I21" s="5">
        <v>0</v>
      </c>
      <c r="J21" s="5">
        <v>-9367000</v>
      </c>
      <c r="K21" s="5">
        <v>-9766000</v>
      </c>
      <c r="L21" s="5">
        <v>-0.58699999999999997</v>
      </c>
      <c r="M21" s="5">
        <v>0</v>
      </c>
      <c r="S21">
        <f>A21</f>
        <v>19</v>
      </c>
      <c r="T21">
        <f>Analysis!$B$3+B21/1000000</f>
        <v>0.37765299994498491</v>
      </c>
      <c r="U21">
        <f>C21</f>
        <v>2</v>
      </c>
      <c r="V21">
        <f>IF(ABS(D21)&gt;1,D21/1000000,D21)*Analysis!$B$4</f>
        <v>-0.11748456000000002</v>
      </c>
      <c r="W21">
        <f>IF(ABS(E21)&gt;1,E21/1000000,E21)*Analysis!$B$4</f>
        <v>5.1168960000000006E-2</v>
      </c>
      <c r="X21">
        <f>IF(ABS(F21)&gt;1,F21/1000000,F21)*Analysis!$B$4</f>
        <v>9.853889940000002</v>
      </c>
      <c r="Y21">
        <f>IF(ABS(G21)&gt;1,G21/1000000,G21)</f>
        <v>0</v>
      </c>
      <c r="Z21">
        <f>IF(ABS(H21)&gt;1,H21/1000000,H21)</f>
        <v>0</v>
      </c>
      <c r="AA21">
        <f>IF(ABS(I21)&gt;1,I21/1000000,I21)</f>
        <v>0</v>
      </c>
      <c r="AB21">
        <f t="shared" si="0"/>
        <v>-9.3670000000000009</v>
      </c>
      <c r="AC21">
        <f t="shared" si="1"/>
        <v>-9.766</v>
      </c>
      <c r="AD21">
        <f t="shared" si="2"/>
        <v>-0.58699999999999997</v>
      </c>
      <c r="AE21">
        <f t="shared" si="3"/>
        <v>0</v>
      </c>
    </row>
    <row r="22" spans="1:31" x14ac:dyDescent="0.3">
      <c r="A22">
        <v>20</v>
      </c>
      <c r="B22" s="4">
        <v>-803120766802</v>
      </c>
      <c r="C22" s="5">
        <v>2</v>
      </c>
      <c r="D22" s="5">
        <v>-1.2009000000000001E-2</v>
      </c>
      <c r="E22" s="5">
        <v>1.1285E-2</v>
      </c>
      <c r="F22" s="5">
        <v>1004341</v>
      </c>
      <c r="G22" s="5">
        <v>0</v>
      </c>
      <c r="H22" s="5">
        <v>0</v>
      </c>
      <c r="I22" s="5">
        <v>0</v>
      </c>
      <c r="J22" s="5">
        <v>-9370000</v>
      </c>
      <c r="K22" s="5">
        <v>-9760000</v>
      </c>
      <c r="L22" s="5">
        <v>-0.58699999999999997</v>
      </c>
      <c r="M22" s="5">
        <v>0</v>
      </c>
      <c r="S22">
        <f>A22</f>
        <v>20</v>
      </c>
      <c r="T22">
        <f>Analysis!$B$3+B22/1000000</f>
        <v>0.39710800000466406</v>
      </c>
      <c r="U22">
        <f>C22</f>
        <v>2</v>
      </c>
      <c r="V22">
        <f>IF(ABS(D22)&gt;1,D22/1000000,D22)*Analysis!$B$4</f>
        <v>-0.11780829000000001</v>
      </c>
      <c r="W22">
        <f>IF(ABS(E22)&gt;1,E22/1000000,E22)*Analysis!$B$4</f>
        <v>0.11070585000000001</v>
      </c>
      <c r="X22">
        <f>IF(ABS(F22)&gt;1,F22/1000000,F22)*Analysis!$B$4</f>
        <v>9.8525852099999991</v>
      </c>
      <c r="Y22">
        <f>IF(ABS(G22)&gt;1,G22/1000000,G22)</f>
        <v>0</v>
      </c>
      <c r="Z22">
        <f>IF(ABS(H22)&gt;1,H22/1000000,H22)</f>
        <v>0</v>
      </c>
      <c r="AA22">
        <f>IF(ABS(I22)&gt;1,I22/1000000,I22)</f>
        <v>0</v>
      </c>
      <c r="AB22">
        <f t="shared" si="0"/>
        <v>-9.3699999999999992</v>
      </c>
      <c r="AC22">
        <f t="shared" si="1"/>
        <v>-9.76</v>
      </c>
      <c r="AD22">
        <f t="shared" si="2"/>
        <v>-0.58699999999999997</v>
      </c>
      <c r="AE22">
        <f t="shared" si="3"/>
        <v>0</v>
      </c>
    </row>
    <row r="23" spans="1:31" x14ac:dyDescent="0.3">
      <c r="A23">
        <v>21</v>
      </c>
      <c r="B23" s="4">
        <v>-803120747254</v>
      </c>
      <c r="C23" s="5">
        <v>2</v>
      </c>
      <c r="D23" s="5">
        <v>-1.2983E-2</v>
      </c>
      <c r="E23" s="5">
        <v>1.1343000000000001E-2</v>
      </c>
      <c r="F23" s="5">
        <v>1004085</v>
      </c>
      <c r="G23" s="5">
        <v>0</v>
      </c>
      <c r="H23" s="5">
        <v>0</v>
      </c>
      <c r="I23" s="5">
        <v>0</v>
      </c>
      <c r="J23" s="5">
        <v>-9369000</v>
      </c>
      <c r="K23" s="5">
        <v>-9755000</v>
      </c>
      <c r="L23" s="5">
        <v>-0.58799999999999997</v>
      </c>
      <c r="M23" s="5">
        <v>0</v>
      </c>
      <c r="S23">
        <f>A23</f>
        <v>21</v>
      </c>
      <c r="T23">
        <f>Analysis!$B$3+B23/1000000</f>
        <v>0.41665599995758384</v>
      </c>
      <c r="U23">
        <f>C23</f>
        <v>2</v>
      </c>
      <c r="V23">
        <f>IF(ABS(D23)&gt;1,D23/1000000,D23)*Analysis!$B$4</f>
        <v>-0.12736322999999999</v>
      </c>
      <c r="W23">
        <f>IF(ABS(E23)&gt;1,E23/1000000,E23)*Analysis!$B$4</f>
        <v>0.11127483000000001</v>
      </c>
      <c r="X23">
        <f>IF(ABS(F23)&gt;1,F23/1000000,F23)*Analysis!$B$4</f>
        <v>9.8500738499999994</v>
      </c>
      <c r="Y23">
        <f>IF(ABS(G23)&gt;1,G23/1000000,G23)</f>
        <v>0</v>
      </c>
      <c r="Z23">
        <f>IF(ABS(H23)&gt;1,H23/1000000,H23)</f>
        <v>0</v>
      </c>
      <c r="AA23">
        <f>IF(ABS(I23)&gt;1,I23/1000000,I23)</f>
        <v>0</v>
      </c>
      <c r="AB23">
        <f t="shared" si="0"/>
        <v>-9.3689999999999998</v>
      </c>
      <c r="AC23">
        <f t="shared" si="1"/>
        <v>-9.7550000000000008</v>
      </c>
      <c r="AD23">
        <f t="shared" si="2"/>
        <v>-0.58799999999999997</v>
      </c>
      <c r="AE23">
        <f t="shared" si="3"/>
        <v>0</v>
      </c>
    </row>
    <row r="24" spans="1:31" x14ac:dyDescent="0.3">
      <c r="A24">
        <v>22</v>
      </c>
      <c r="B24" s="4">
        <v>-803120725867</v>
      </c>
      <c r="C24" s="5">
        <v>2</v>
      </c>
      <c r="D24" s="5">
        <v>-1.1356E-2</v>
      </c>
      <c r="E24" s="5">
        <v>1.2557E-2</v>
      </c>
      <c r="F24" s="5">
        <v>1012927</v>
      </c>
      <c r="G24" s="5">
        <v>0</v>
      </c>
      <c r="H24" s="5">
        <v>0</v>
      </c>
      <c r="I24" s="5">
        <v>0</v>
      </c>
      <c r="J24" s="5">
        <v>-9370000</v>
      </c>
      <c r="K24" s="5">
        <v>-9749000</v>
      </c>
      <c r="L24" s="5">
        <v>-0.58799999999999997</v>
      </c>
      <c r="M24" s="5">
        <v>0</v>
      </c>
      <c r="S24">
        <f>A24</f>
        <v>22</v>
      </c>
      <c r="T24">
        <f>Analysis!$B$3+B24/1000000</f>
        <v>0.43804300006013364</v>
      </c>
      <c r="U24">
        <f>C24</f>
        <v>2</v>
      </c>
      <c r="V24">
        <f>IF(ABS(D24)&gt;1,D24/1000000,D24)*Analysis!$B$4</f>
        <v>-0.11140236000000001</v>
      </c>
      <c r="W24">
        <f>IF(ABS(E24)&gt;1,E24/1000000,E24)*Analysis!$B$4</f>
        <v>0.12318417000000001</v>
      </c>
      <c r="X24">
        <f>IF(ABS(F24)&gt;1,F24/1000000,F24)*Analysis!$B$4</f>
        <v>9.9368138699999999</v>
      </c>
      <c r="Y24">
        <f>IF(ABS(G24)&gt;1,G24/1000000,G24)</f>
        <v>0</v>
      </c>
      <c r="Z24">
        <f>IF(ABS(H24)&gt;1,H24/1000000,H24)</f>
        <v>0</v>
      </c>
      <c r="AA24">
        <f>IF(ABS(I24)&gt;1,I24/1000000,I24)</f>
        <v>0</v>
      </c>
      <c r="AB24">
        <f t="shared" si="0"/>
        <v>-9.3699999999999992</v>
      </c>
      <c r="AC24">
        <f t="shared" si="1"/>
        <v>-9.7490000000000006</v>
      </c>
      <c r="AD24">
        <f t="shared" si="2"/>
        <v>-0.58799999999999997</v>
      </c>
      <c r="AE24">
        <f t="shared" si="3"/>
        <v>0</v>
      </c>
    </row>
    <row r="25" spans="1:31" x14ac:dyDescent="0.3">
      <c r="A25">
        <v>23</v>
      </c>
      <c r="B25" s="4">
        <v>-803120707153</v>
      </c>
      <c r="C25" s="5">
        <v>2</v>
      </c>
      <c r="D25" s="5">
        <v>-1.0007E-2</v>
      </c>
      <c r="E25" s="5">
        <v>1.2512000000000001E-2</v>
      </c>
      <c r="F25" s="5">
        <v>1008664</v>
      </c>
      <c r="G25" s="5">
        <v>0</v>
      </c>
      <c r="H25" s="5">
        <v>0</v>
      </c>
      <c r="I25" s="5">
        <v>0</v>
      </c>
      <c r="J25" s="5">
        <v>-9369000</v>
      </c>
      <c r="K25" s="5">
        <v>-9745000</v>
      </c>
      <c r="L25" s="5">
        <v>-0.58899999999999997</v>
      </c>
      <c r="M25" s="5">
        <v>0</v>
      </c>
      <c r="S25">
        <f>A25</f>
        <v>23</v>
      </c>
      <c r="T25">
        <f>Analysis!$B$3+B25/1000000</f>
        <v>0.45675699994899333</v>
      </c>
      <c r="U25">
        <f>C25</f>
        <v>2</v>
      </c>
      <c r="V25">
        <f>IF(ABS(D25)&gt;1,D25/1000000,D25)*Analysis!$B$4</f>
        <v>-9.8168670000000013E-2</v>
      </c>
      <c r="W25">
        <f>IF(ABS(E25)&gt;1,E25/1000000,E25)*Analysis!$B$4</f>
        <v>0.12274272000000001</v>
      </c>
      <c r="X25">
        <f>IF(ABS(F25)&gt;1,F25/1000000,F25)*Analysis!$B$4</f>
        <v>9.8949938399999997</v>
      </c>
      <c r="Y25">
        <f>IF(ABS(G25)&gt;1,G25/1000000,G25)</f>
        <v>0</v>
      </c>
      <c r="Z25">
        <f>IF(ABS(H25)&gt;1,H25/1000000,H25)</f>
        <v>0</v>
      </c>
      <c r="AA25">
        <f>IF(ABS(I25)&gt;1,I25/1000000,I25)</f>
        <v>0</v>
      </c>
      <c r="AB25">
        <f t="shared" si="0"/>
        <v>-9.3689999999999998</v>
      </c>
      <c r="AC25">
        <f t="shared" si="1"/>
        <v>-9.7449999999999992</v>
      </c>
      <c r="AD25">
        <f t="shared" si="2"/>
        <v>-0.58899999999999997</v>
      </c>
      <c r="AE25">
        <f t="shared" si="3"/>
        <v>0</v>
      </c>
    </row>
    <row r="26" spans="1:31" x14ac:dyDescent="0.3">
      <c r="A26">
        <v>24</v>
      </c>
      <c r="B26" s="4">
        <v>-803120684205</v>
      </c>
      <c r="C26" s="5">
        <v>2</v>
      </c>
      <c r="D26" s="5">
        <v>-4.7790000000000003E-3</v>
      </c>
      <c r="E26" s="5">
        <v>1.2222E-2</v>
      </c>
      <c r="F26" s="5">
        <v>1005450</v>
      </c>
      <c r="G26" s="5">
        <v>0</v>
      </c>
      <c r="H26" s="5">
        <v>0</v>
      </c>
      <c r="I26" s="5">
        <v>0</v>
      </c>
      <c r="J26" s="5">
        <v>-9370000</v>
      </c>
      <c r="K26" s="5">
        <v>-9743000</v>
      </c>
      <c r="L26" s="5">
        <v>-0.58899999999999997</v>
      </c>
      <c r="M26" s="5">
        <v>0</v>
      </c>
      <c r="S26">
        <f>A26</f>
        <v>24</v>
      </c>
      <c r="T26">
        <f>Analysis!$B$3+B26/1000000</f>
        <v>0.47970499994698912</v>
      </c>
      <c r="U26">
        <f>C26</f>
        <v>2</v>
      </c>
      <c r="V26">
        <f>IF(ABS(D26)&gt;1,D26/1000000,D26)*Analysis!$B$4</f>
        <v>-4.6881990000000005E-2</v>
      </c>
      <c r="W26">
        <f>IF(ABS(E26)&gt;1,E26/1000000,E26)*Analysis!$B$4</f>
        <v>0.11989782</v>
      </c>
      <c r="X26">
        <f>IF(ABS(F26)&gt;1,F26/1000000,F26)*Analysis!$B$4</f>
        <v>9.8634644999999992</v>
      </c>
      <c r="Y26">
        <f>IF(ABS(G26)&gt;1,G26/1000000,G26)</f>
        <v>0</v>
      </c>
      <c r="Z26">
        <f>IF(ABS(H26)&gt;1,H26/1000000,H26)</f>
        <v>0</v>
      </c>
      <c r="AA26">
        <f>IF(ABS(I26)&gt;1,I26/1000000,I26)</f>
        <v>0</v>
      </c>
      <c r="AB26">
        <f t="shared" si="0"/>
        <v>-9.3699999999999992</v>
      </c>
      <c r="AC26">
        <f t="shared" si="1"/>
        <v>-9.7430000000000003</v>
      </c>
      <c r="AD26">
        <f t="shared" si="2"/>
        <v>-0.58899999999999997</v>
      </c>
      <c r="AE26">
        <f t="shared" si="3"/>
        <v>0</v>
      </c>
    </row>
    <row r="27" spans="1:31" x14ac:dyDescent="0.3">
      <c r="A27">
        <v>25</v>
      </c>
      <c r="B27" s="4">
        <v>-803120666850</v>
      </c>
      <c r="C27" s="5">
        <v>2</v>
      </c>
      <c r="D27" s="5">
        <v>-5.744E-3</v>
      </c>
      <c r="E27" s="5">
        <v>1.2413E-2</v>
      </c>
      <c r="F27" s="5">
        <v>1008154</v>
      </c>
      <c r="G27" s="5">
        <v>0</v>
      </c>
      <c r="H27" s="5">
        <v>0</v>
      </c>
      <c r="I27" s="5">
        <v>0</v>
      </c>
      <c r="J27" s="5">
        <v>-9370000</v>
      </c>
      <c r="K27" s="5">
        <v>-9742000</v>
      </c>
      <c r="L27" s="5">
        <v>-0.58899999999999997</v>
      </c>
      <c r="M27" s="5">
        <v>0</v>
      </c>
      <c r="S27">
        <f>A27</f>
        <v>25</v>
      </c>
      <c r="T27">
        <f>Analysis!$B$3+B27/1000000</f>
        <v>0.49705999996513128</v>
      </c>
      <c r="U27">
        <f>C27</f>
        <v>2</v>
      </c>
      <c r="V27">
        <f>IF(ABS(D27)&gt;1,D27/1000000,D27)*Analysis!$B$4</f>
        <v>-5.6348640000000005E-2</v>
      </c>
      <c r="W27">
        <f>IF(ABS(E27)&gt;1,E27/1000000,E27)*Analysis!$B$4</f>
        <v>0.12177153000000002</v>
      </c>
      <c r="X27">
        <f>IF(ABS(F27)&gt;1,F27/1000000,F27)*Analysis!$B$4</f>
        <v>9.88999074</v>
      </c>
      <c r="Y27">
        <f>IF(ABS(G27)&gt;1,G27/1000000,G27)</f>
        <v>0</v>
      </c>
      <c r="Z27">
        <f>IF(ABS(H27)&gt;1,H27/1000000,H27)</f>
        <v>0</v>
      </c>
      <c r="AA27">
        <f>IF(ABS(I27)&gt;1,I27/1000000,I27)</f>
        <v>0</v>
      </c>
      <c r="AB27">
        <f t="shared" si="0"/>
        <v>-9.3699999999999992</v>
      </c>
      <c r="AC27">
        <f t="shared" si="1"/>
        <v>-9.7420000000000009</v>
      </c>
      <c r="AD27">
        <f t="shared" si="2"/>
        <v>-0.58899999999999997</v>
      </c>
      <c r="AE27">
        <f t="shared" si="3"/>
        <v>0</v>
      </c>
    </row>
    <row r="28" spans="1:31" x14ac:dyDescent="0.3">
      <c r="A28">
        <v>26</v>
      </c>
      <c r="B28" s="4">
        <v>-803120645346</v>
      </c>
      <c r="C28" s="5">
        <v>2</v>
      </c>
      <c r="D28" s="5">
        <v>-1.3231E-2</v>
      </c>
      <c r="E28" s="5">
        <v>1.2165E-2</v>
      </c>
      <c r="F28" s="5">
        <v>1002730</v>
      </c>
      <c r="G28" s="5">
        <v>0</v>
      </c>
      <c r="H28" s="5">
        <v>0</v>
      </c>
      <c r="I28" s="5">
        <v>0</v>
      </c>
      <c r="J28" s="5">
        <v>-9369000</v>
      </c>
      <c r="K28" s="5">
        <v>-9738000</v>
      </c>
      <c r="L28" s="5">
        <v>-0.58899999999999997</v>
      </c>
      <c r="M28" s="5">
        <v>0</v>
      </c>
      <c r="S28">
        <f>A28</f>
        <v>26</v>
      </c>
      <c r="T28">
        <f>Analysis!$B$3+B28/1000000</f>
        <v>0.51856400002725422</v>
      </c>
      <c r="U28">
        <f>C28</f>
        <v>2</v>
      </c>
      <c r="V28">
        <f>IF(ABS(D28)&gt;1,D28/1000000,D28)*Analysis!$B$4</f>
        <v>-0.12979610999999999</v>
      </c>
      <c r="W28">
        <f>IF(ABS(E28)&gt;1,E28/1000000,E28)*Analysis!$B$4</f>
        <v>0.11933865</v>
      </c>
      <c r="X28">
        <f>IF(ABS(F28)&gt;1,F28/1000000,F28)*Analysis!$B$4</f>
        <v>9.8367813000000002</v>
      </c>
      <c r="Y28">
        <f>IF(ABS(G28)&gt;1,G28/1000000,G28)</f>
        <v>0</v>
      </c>
      <c r="Z28">
        <f>IF(ABS(H28)&gt;1,H28/1000000,H28)</f>
        <v>0</v>
      </c>
      <c r="AA28">
        <f>IF(ABS(I28)&gt;1,I28/1000000,I28)</f>
        <v>0</v>
      </c>
      <c r="AB28">
        <f t="shared" si="0"/>
        <v>-9.3689999999999998</v>
      </c>
      <c r="AC28">
        <f t="shared" si="1"/>
        <v>-9.7379999999999995</v>
      </c>
      <c r="AD28">
        <f t="shared" si="2"/>
        <v>-0.58899999999999997</v>
      </c>
      <c r="AE28">
        <f t="shared" si="3"/>
        <v>0</v>
      </c>
    </row>
    <row r="29" spans="1:31" x14ac:dyDescent="0.3">
      <c r="A29">
        <v>27</v>
      </c>
      <c r="B29" s="4">
        <v>-803120623331</v>
      </c>
      <c r="C29" s="5">
        <v>2</v>
      </c>
      <c r="D29" s="5">
        <v>-1.1228999999999999E-2</v>
      </c>
      <c r="E29" s="5">
        <v>1.2161E-2</v>
      </c>
      <c r="F29" s="5">
        <v>1003689</v>
      </c>
      <c r="G29" s="5">
        <v>0</v>
      </c>
      <c r="H29" s="5">
        <v>0</v>
      </c>
      <c r="I29" s="5">
        <v>0</v>
      </c>
      <c r="J29" s="5">
        <v>-9368000</v>
      </c>
      <c r="K29" s="5">
        <v>-9732000</v>
      </c>
      <c r="L29" s="5">
        <v>-0.59</v>
      </c>
      <c r="M29" s="5">
        <v>0</v>
      </c>
      <c r="S29">
        <f>A29</f>
        <v>27</v>
      </c>
      <c r="T29">
        <f>Analysis!$B$3+B29/1000000</f>
        <v>0.54057900002226233</v>
      </c>
      <c r="U29">
        <f>C29</f>
        <v>2</v>
      </c>
      <c r="V29">
        <f>IF(ABS(D29)&gt;1,D29/1000000,D29)*Analysis!$B$4</f>
        <v>-0.11015649</v>
      </c>
      <c r="W29">
        <f>IF(ABS(E29)&gt;1,E29/1000000,E29)*Analysis!$B$4</f>
        <v>0.11929941000000001</v>
      </c>
      <c r="X29">
        <f>IF(ABS(F29)&gt;1,F29/1000000,F29)*Analysis!$B$4</f>
        <v>9.8461890900000011</v>
      </c>
      <c r="Y29">
        <f>IF(ABS(G29)&gt;1,G29/1000000,G29)</f>
        <v>0</v>
      </c>
      <c r="Z29">
        <f>IF(ABS(H29)&gt;1,H29/1000000,H29)</f>
        <v>0</v>
      </c>
      <c r="AA29">
        <f>IF(ABS(I29)&gt;1,I29/1000000,I29)</f>
        <v>0</v>
      </c>
      <c r="AB29">
        <f t="shared" si="0"/>
        <v>-9.3680000000000003</v>
      </c>
      <c r="AC29">
        <f t="shared" si="1"/>
        <v>-9.7319999999999993</v>
      </c>
      <c r="AD29">
        <f t="shared" si="2"/>
        <v>-0.59</v>
      </c>
      <c r="AE29">
        <f t="shared" si="3"/>
        <v>0</v>
      </c>
    </row>
    <row r="30" spans="1:31" x14ac:dyDescent="0.3">
      <c r="A30">
        <v>28</v>
      </c>
      <c r="B30" s="4">
        <v>-803120606566</v>
      </c>
      <c r="C30" s="5">
        <v>2</v>
      </c>
      <c r="D30" s="5">
        <v>-3.5769999999999999E-3</v>
      </c>
      <c r="E30" s="5">
        <v>1.2282E-2</v>
      </c>
      <c r="F30" s="5">
        <v>1004874</v>
      </c>
      <c r="G30" s="5">
        <v>0</v>
      </c>
      <c r="H30" s="5">
        <v>0</v>
      </c>
      <c r="I30" s="5">
        <v>0</v>
      </c>
      <c r="J30" s="5">
        <v>-9367000</v>
      </c>
      <c r="K30" s="5">
        <v>-9731000</v>
      </c>
      <c r="L30" s="5">
        <v>-0.59</v>
      </c>
      <c r="M30" s="5">
        <v>0</v>
      </c>
      <c r="S30">
        <f>A30</f>
        <v>28</v>
      </c>
      <c r="T30">
        <f>Analysis!$B$3+B30/1000000</f>
        <v>0.55734399997163564</v>
      </c>
      <c r="U30">
        <f>C30</f>
        <v>2</v>
      </c>
      <c r="V30">
        <f>IF(ABS(D30)&gt;1,D30/1000000,D30)*Analysis!$B$4</f>
        <v>-3.5090370000000003E-2</v>
      </c>
      <c r="W30">
        <f>IF(ABS(E30)&gt;1,E30/1000000,E30)*Analysis!$B$4</f>
        <v>0.12048642</v>
      </c>
      <c r="X30">
        <f>IF(ABS(F30)&gt;1,F30/1000000,F30)*Analysis!$B$4</f>
        <v>9.8578139400000016</v>
      </c>
      <c r="Y30">
        <f>IF(ABS(G30)&gt;1,G30/1000000,G30)</f>
        <v>0</v>
      </c>
      <c r="Z30">
        <f>IF(ABS(H30)&gt;1,H30/1000000,H30)</f>
        <v>0</v>
      </c>
      <c r="AA30">
        <f>IF(ABS(I30)&gt;1,I30/1000000,I30)</f>
        <v>0</v>
      </c>
      <c r="AB30">
        <f t="shared" si="0"/>
        <v>-9.3670000000000009</v>
      </c>
      <c r="AC30">
        <f t="shared" si="1"/>
        <v>-9.7309999999999999</v>
      </c>
      <c r="AD30">
        <f t="shared" si="2"/>
        <v>-0.59</v>
      </c>
      <c r="AE30">
        <f t="shared" si="3"/>
        <v>0</v>
      </c>
    </row>
    <row r="31" spans="1:31" x14ac:dyDescent="0.3">
      <c r="A31">
        <v>29</v>
      </c>
      <c r="B31" s="4">
        <v>-803120584613</v>
      </c>
      <c r="C31" s="5">
        <v>2</v>
      </c>
      <c r="D31" s="5">
        <v>-5.3210000000000002E-3</v>
      </c>
      <c r="E31" s="5">
        <v>1.2343E-2</v>
      </c>
      <c r="F31" s="5">
        <v>1004294</v>
      </c>
      <c r="G31" s="5">
        <v>0</v>
      </c>
      <c r="H31" s="5">
        <v>0</v>
      </c>
      <c r="I31" s="5">
        <v>0</v>
      </c>
      <c r="J31" s="5">
        <v>-9366000</v>
      </c>
      <c r="K31" s="5">
        <v>-9731000</v>
      </c>
      <c r="L31" s="5">
        <v>-0.59</v>
      </c>
      <c r="M31" s="5">
        <v>0</v>
      </c>
      <c r="S31">
        <f>A31</f>
        <v>29</v>
      </c>
      <c r="T31">
        <f>Analysis!$B$3+B31/1000000</f>
        <v>0.57929699996020645</v>
      </c>
      <c r="U31">
        <f>C31</f>
        <v>2</v>
      </c>
      <c r="V31">
        <f>IF(ABS(D31)&gt;1,D31/1000000,D31)*Analysis!$B$4</f>
        <v>-5.2199010000000004E-2</v>
      </c>
      <c r="W31">
        <f>IF(ABS(E31)&gt;1,E31/1000000,E31)*Analysis!$B$4</f>
        <v>0.12108483</v>
      </c>
      <c r="X31">
        <f>IF(ABS(F31)&gt;1,F31/1000000,F31)*Analysis!$B$4</f>
        <v>9.8521241400000008</v>
      </c>
      <c r="Y31">
        <f>IF(ABS(G31)&gt;1,G31/1000000,G31)</f>
        <v>0</v>
      </c>
      <c r="Z31">
        <f>IF(ABS(H31)&gt;1,H31/1000000,H31)</f>
        <v>0</v>
      </c>
      <c r="AA31">
        <f>IF(ABS(I31)&gt;1,I31/1000000,I31)</f>
        <v>0</v>
      </c>
      <c r="AB31">
        <f t="shared" si="0"/>
        <v>-9.3659999999999997</v>
      </c>
      <c r="AC31">
        <f t="shared" si="1"/>
        <v>-9.7309999999999999</v>
      </c>
      <c r="AD31">
        <f t="shared" si="2"/>
        <v>-0.59</v>
      </c>
      <c r="AE31">
        <f t="shared" si="3"/>
        <v>0</v>
      </c>
    </row>
    <row r="32" spans="1:31" x14ac:dyDescent="0.3">
      <c r="A32">
        <v>30</v>
      </c>
      <c r="B32" s="4">
        <v>-803120564139</v>
      </c>
      <c r="C32" s="5">
        <v>2</v>
      </c>
      <c r="D32" s="5">
        <v>-5.0410000000000003E-3</v>
      </c>
      <c r="E32" s="5">
        <v>1.2356000000000001E-2</v>
      </c>
      <c r="F32" s="5">
        <v>1004472</v>
      </c>
      <c r="G32" s="5">
        <v>0</v>
      </c>
      <c r="H32" s="5">
        <v>0</v>
      </c>
      <c r="I32" s="5">
        <v>0</v>
      </c>
      <c r="J32" s="5">
        <v>-9367000</v>
      </c>
      <c r="K32" s="5">
        <v>-9732000</v>
      </c>
      <c r="L32" s="5">
        <v>-0.59199999999999997</v>
      </c>
      <c r="M32" s="5">
        <v>0</v>
      </c>
      <c r="S32">
        <f>A32</f>
        <v>30</v>
      </c>
      <c r="T32">
        <f>Analysis!$B$3+B32/1000000</f>
        <v>0.59977099997922778</v>
      </c>
      <c r="U32">
        <f>C32</f>
        <v>2</v>
      </c>
      <c r="V32">
        <f>IF(ABS(D32)&gt;1,D32/1000000,D32)*Analysis!$B$4</f>
        <v>-4.9452210000000003E-2</v>
      </c>
      <c r="W32">
        <f>IF(ABS(E32)&gt;1,E32/1000000,E32)*Analysis!$B$4</f>
        <v>0.12121236000000002</v>
      </c>
      <c r="X32">
        <f>IF(ABS(F32)&gt;1,F32/1000000,F32)*Analysis!$B$4</f>
        <v>9.8538703200000004</v>
      </c>
      <c r="Y32">
        <f>IF(ABS(G32)&gt;1,G32/1000000,G32)</f>
        <v>0</v>
      </c>
      <c r="Z32">
        <f>IF(ABS(H32)&gt;1,H32/1000000,H32)</f>
        <v>0</v>
      </c>
      <c r="AA32">
        <f>IF(ABS(I32)&gt;1,I32/1000000,I32)</f>
        <v>0</v>
      </c>
      <c r="AB32">
        <f t="shared" si="0"/>
        <v>-9.3670000000000009</v>
      </c>
      <c r="AC32">
        <f t="shared" si="1"/>
        <v>-9.7319999999999993</v>
      </c>
      <c r="AD32">
        <f t="shared" si="2"/>
        <v>-0.59199999999999997</v>
      </c>
      <c r="AE32">
        <f t="shared" si="3"/>
        <v>0</v>
      </c>
    </row>
    <row r="33" spans="1:31" x14ac:dyDescent="0.3">
      <c r="A33">
        <v>31</v>
      </c>
      <c r="B33" s="4">
        <v>-803120548378</v>
      </c>
      <c r="C33" s="5">
        <v>2</v>
      </c>
      <c r="D33" s="5">
        <v>-5.0650000000000001E-3</v>
      </c>
      <c r="E33" s="5">
        <v>1.2370000000000001E-2</v>
      </c>
      <c r="F33" s="5">
        <v>1004425</v>
      </c>
      <c r="G33" s="5">
        <v>0</v>
      </c>
      <c r="H33" s="5">
        <v>0</v>
      </c>
      <c r="I33" s="5">
        <v>0</v>
      </c>
      <c r="J33" s="5">
        <v>-9366000</v>
      </c>
      <c r="K33" s="5">
        <v>-9733000</v>
      </c>
      <c r="L33" s="5">
        <v>-0.59299999999999997</v>
      </c>
      <c r="M33" s="5">
        <v>0</v>
      </c>
      <c r="S33">
        <f>A33</f>
        <v>31</v>
      </c>
      <c r="T33">
        <f>Analysis!$B$3+B33/1000000</f>
        <v>0.61553199996706098</v>
      </c>
      <c r="U33">
        <f>C33</f>
        <v>2</v>
      </c>
      <c r="V33">
        <f>IF(ABS(D33)&gt;1,D33/1000000,D33)*Analysis!$B$4</f>
        <v>-4.968765E-2</v>
      </c>
      <c r="W33">
        <f>IF(ABS(E33)&gt;1,E33/1000000,E33)*Analysis!$B$4</f>
        <v>0.12134970000000002</v>
      </c>
      <c r="X33">
        <f>IF(ABS(F33)&gt;1,F33/1000000,F33)*Analysis!$B$4</f>
        <v>9.8534092500000003</v>
      </c>
      <c r="Y33">
        <f>IF(ABS(G33)&gt;1,G33/1000000,G33)</f>
        <v>0</v>
      </c>
      <c r="Z33">
        <f>IF(ABS(H33)&gt;1,H33/1000000,H33)</f>
        <v>0</v>
      </c>
      <c r="AA33">
        <f>IF(ABS(I33)&gt;1,I33/1000000,I33)</f>
        <v>0</v>
      </c>
      <c r="AB33">
        <f t="shared" si="0"/>
        <v>-9.3659999999999997</v>
      </c>
      <c r="AC33">
        <f t="shared" si="1"/>
        <v>-9.7330000000000005</v>
      </c>
      <c r="AD33">
        <f t="shared" si="2"/>
        <v>-0.59299999999999997</v>
      </c>
      <c r="AE33">
        <f t="shared" si="3"/>
        <v>0</v>
      </c>
    </row>
    <row r="34" spans="1:31" x14ac:dyDescent="0.3">
      <c r="A34">
        <v>32</v>
      </c>
      <c r="B34" s="4">
        <v>-803120526538</v>
      </c>
      <c r="C34" s="5">
        <v>2</v>
      </c>
      <c r="D34" s="5">
        <v>-4.8770000000000003E-3</v>
      </c>
      <c r="E34" s="5">
        <v>1.2279999999999999E-2</v>
      </c>
      <c r="F34" s="5">
        <v>1004433</v>
      </c>
      <c r="G34" s="5">
        <v>0</v>
      </c>
      <c r="H34" s="5">
        <v>0</v>
      </c>
      <c r="I34" s="5">
        <v>0</v>
      </c>
      <c r="J34" s="5">
        <v>-9366000</v>
      </c>
      <c r="K34" s="5">
        <v>-9732000</v>
      </c>
      <c r="L34" s="5">
        <v>-0.59399999999999997</v>
      </c>
      <c r="M34" s="5">
        <v>0</v>
      </c>
      <c r="S34">
        <f>A34</f>
        <v>32</v>
      </c>
      <c r="T34">
        <f>Analysis!$B$3+B34/1000000</f>
        <v>0.63737200002651662</v>
      </c>
      <c r="U34">
        <f>C34</f>
        <v>2</v>
      </c>
      <c r="V34">
        <f>IF(ABS(D34)&gt;1,D34/1000000,D34)*Analysis!$B$4</f>
        <v>-4.7843370000000003E-2</v>
      </c>
      <c r="W34">
        <f>IF(ABS(E34)&gt;1,E34/1000000,E34)*Analysis!$B$4</f>
        <v>0.1204668</v>
      </c>
      <c r="X34">
        <f>IF(ABS(F34)&gt;1,F34/1000000,F34)*Analysis!$B$4</f>
        <v>9.8534877299999994</v>
      </c>
      <c r="Y34">
        <f>IF(ABS(G34)&gt;1,G34/1000000,G34)</f>
        <v>0</v>
      </c>
      <c r="Z34">
        <f>IF(ABS(H34)&gt;1,H34/1000000,H34)</f>
        <v>0</v>
      </c>
      <c r="AA34">
        <f>IF(ABS(I34)&gt;1,I34/1000000,I34)</f>
        <v>0</v>
      </c>
      <c r="AB34">
        <f t="shared" si="0"/>
        <v>-9.3659999999999997</v>
      </c>
      <c r="AC34">
        <f t="shared" si="1"/>
        <v>-9.7319999999999993</v>
      </c>
      <c r="AD34">
        <f t="shared" si="2"/>
        <v>-0.59399999999999997</v>
      </c>
      <c r="AE34">
        <f t="shared" si="3"/>
        <v>0</v>
      </c>
    </row>
    <row r="35" spans="1:31" x14ac:dyDescent="0.3">
      <c r="A35">
        <v>33</v>
      </c>
      <c r="B35" s="4">
        <v>-803120505361</v>
      </c>
      <c r="C35" s="5">
        <v>2</v>
      </c>
      <c r="D35" s="5">
        <v>3.7889999999999998E-3</v>
      </c>
      <c r="E35" s="5">
        <v>1.2348E-2</v>
      </c>
      <c r="F35" s="5">
        <v>1004769</v>
      </c>
      <c r="G35" s="5">
        <v>0</v>
      </c>
      <c r="H35" s="5">
        <v>0</v>
      </c>
      <c r="I35" s="5">
        <v>0</v>
      </c>
      <c r="J35" s="5">
        <v>-9366000</v>
      </c>
      <c r="K35" s="5">
        <v>-9735000</v>
      </c>
      <c r="L35" s="5">
        <v>-0.59499999999999997</v>
      </c>
      <c r="M35" s="5">
        <v>0</v>
      </c>
      <c r="S35">
        <f>A35</f>
        <v>33</v>
      </c>
      <c r="T35">
        <f>Analysis!$B$3+B35/1000000</f>
        <v>0.65854900004342198</v>
      </c>
      <c r="U35">
        <f>C35</f>
        <v>2</v>
      </c>
      <c r="V35">
        <f>IF(ABS(D35)&gt;1,D35/1000000,D35)*Analysis!$B$4</f>
        <v>3.7170090000000003E-2</v>
      </c>
      <c r="W35">
        <f>IF(ABS(E35)&gt;1,E35/1000000,E35)*Analysis!$B$4</f>
        <v>0.12113388</v>
      </c>
      <c r="X35">
        <f>IF(ABS(F35)&gt;1,F35/1000000,F35)*Analysis!$B$4</f>
        <v>9.8567838900000009</v>
      </c>
      <c r="Y35">
        <f>IF(ABS(G35)&gt;1,G35/1000000,G35)</f>
        <v>0</v>
      </c>
      <c r="Z35">
        <f>IF(ABS(H35)&gt;1,H35/1000000,H35)</f>
        <v>0</v>
      </c>
      <c r="AA35">
        <f>IF(ABS(I35)&gt;1,I35/1000000,I35)</f>
        <v>0</v>
      </c>
      <c r="AB35">
        <f t="shared" si="0"/>
        <v>-9.3659999999999997</v>
      </c>
      <c r="AC35">
        <f t="shared" si="1"/>
        <v>-9.7349999999999994</v>
      </c>
      <c r="AD35">
        <f t="shared" si="2"/>
        <v>-0.59499999999999997</v>
      </c>
      <c r="AE35">
        <f t="shared" si="3"/>
        <v>0</v>
      </c>
    </row>
    <row r="36" spans="1:31" x14ac:dyDescent="0.3">
      <c r="A36">
        <v>34</v>
      </c>
      <c r="B36" s="4">
        <v>-803120496302</v>
      </c>
      <c r="C36" s="5">
        <v>2</v>
      </c>
      <c r="D36" s="5">
        <v>3.565E-3</v>
      </c>
      <c r="E36" s="5">
        <v>1.2337000000000001E-2</v>
      </c>
      <c r="F36" s="5">
        <v>1004757</v>
      </c>
      <c r="G36" s="5">
        <v>0</v>
      </c>
      <c r="H36" s="5">
        <v>0</v>
      </c>
      <c r="I36" s="5">
        <v>0</v>
      </c>
      <c r="J36" s="5">
        <v>-9366000</v>
      </c>
      <c r="K36" s="5">
        <v>-9739000</v>
      </c>
      <c r="L36" s="5">
        <v>-0.59599999999999997</v>
      </c>
      <c r="M36" s="5">
        <v>0</v>
      </c>
      <c r="S36">
        <f>A36</f>
        <v>34</v>
      </c>
      <c r="T36">
        <f>Analysis!$B$3+B36/1000000</f>
        <v>0.66760799998883158</v>
      </c>
      <c r="U36">
        <f>C36</f>
        <v>2</v>
      </c>
      <c r="V36">
        <f>IF(ABS(D36)&gt;1,D36/1000000,D36)*Analysis!$B$4</f>
        <v>3.4972650000000001E-2</v>
      </c>
      <c r="W36">
        <f>IF(ABS(E36)&gt;1,E36/1000000,E36)*Analysis!$B$4</f>
        <v>0.12102597000000001</v>
      </c>
      <c r="X36">
        <f>IF(ABS(F36)&gt;1,F36/1000000,F36)*Analysis!$B$4</f>
        <v>9.8566661699999987</v>
      </c>
      <c r="Y36">
        <f>IF(ABS(G36)&gt;1,G36/1000000,G36)</f>
        <v>0</v>
      </c>
      <c r="Z36">
        <f>IF(ABS(H36)&gt;1,H36/1000000,H36)</f>
        <v>0</v>
      </c>
      <c r="AA36">
        <f>IF(ABS(I36)&gt;1,I36/1000000,I36)</f>
        <v>0</v>
      </c>
      <c r="AB36">
        <f t="shared" si="0"/>
        <v>-9.3659999999999997</v>
      </c>
      <c r="AC36">
        <f t="shared" si="1"/>
        <v>-9.7390000000000008</v>
      </c>
      <c r="AD36">
        <f t="shared" si="2"/>
        <v>-0.59599999999999997</v>
      </c>
      <c r="AE36">
        <f t="shared" si="3"/>
        <v>0</v>
      </c>
    </row>
    <row r="37" spans="1:31" x14ac:dyDescent="0.3">
      <c r="A37">
        <v>35</v>
      </c>
      <c r="B37" s="4">
        <v>-803120463591</v>
      </c>
      <c r="C37" s="5">
        <v>2</v>
      </c>
      <c r="D37" s="5">
        <v>-5.1050000000000002E-3</v>
      </c>
      <c r="E37" s="5">
        <v>1.1712999999999999E-2</v>
      </c>
      <c r="F37" s="5">
        <v>1003742</v>
      </c>
      <c r="G37" s="5">
        <v>0</v>
      </c>
      <c r="H37" s="5">
        <v>0</v>
      </c>
      <c r="I37" s="5">
        <v>0</v>
      </c>
      <c r="J37" s="5">
        <v>-9366000</v>
      </c>
      <c r="K37" s="5">
        <v>-9740000</v>
      </c>
      <c r="L37" s="5">
        <v>-0.59699999999999998</v>
      </c>
      <c r="M37" s="5">
        <v>0</v>
      </c>
      <c r="S37">
        <f>A37</f>
        <v>35</v>
      </c>
      <c r="T37">
        <f>Analysis!$B$3+B37/1000000</f>
        <v>0.70031900005415082</v>
      </c>
      <c r="U37">
        <f>C37</f>
        <v>2</v>
      </c>
      <c r="V37">
        <f>IF(ABS(D37)&gt;1,D37/1000000,D37)*Analysis!$B$4</f>
        <v>-5.0080050000000001E-2</v>
      </c>
      <c r="W37">
        <f>IF(ABS(E37)&gt;1,E37/1000000,E37)*Analysis!$B$4</f>
        <v>0.11490453</v>
      </c>
      <c r="X37">
        <f>IF(ABS(F37)&gt;1,F37/1000000,F37)*Analysis!$B$4</f>
        <v>9.8467090200000005</v>
      </c>
      <c r="Y37">
        <f>IF(ABS(G37)&gt;1,G37/1000000,G37)</f>
        <v>0</v>
      </c>
      <c r="Z37">
        <f>IF(ABS(H37)&gt;1,H37/1000000,H37)</f>
        <v>0</v>
      </c>
      <c r="AA37">
        <f>IF(ABS(I37)&gt;1,I37/1000000,I37)</f>
        <v>0</v>
      </c>
      <c r="AB37">
        <f t="shared" si="0"/>
        <v>-9.3659999999999997</v>
      </c>
      <c r="AC37">
        <f t="shared" si="1"/>
        <v>-9.74</v>
      </c>
      <c r="AD37">
        <f t="shared" si="2"/>
        <v>-0.59699999999999998</v>
      </c>
      <c r="AE37">
        <f t="shared" si="3"/>
        <v>0</v>
      </c>
    </row>
    <row r="38" spans="1:31" x14ac:dyDescent="0.3">
      <c r="A38">
        <v>36</v>
      </c>
      <c r="B38" s="4">
        <v>-803120445208</v>
      </c>
      <c r="C38" s="5">
        <v>2</v>
      </c>
      <c r="D38" s="5">
        <v>-5.5380000000000004E-3</v>
      </c>
      <c r="E38" s="5">
        <v>1.2512000000000001E-2</v>
      </c>
      <c r="F38" s="5">
        <v>1005266</v>
      </c>
      <c r="G38" s="5">
        <v>0</v>
      </c>
      <c r="H38" s="5">
        <v>0</v>
      </c>
      <c r="I38" s="5">
        <v>0</v>
      </c>
      <c r="J38" s="5">
        <v>-9366000</v>
      </c>
      <c r="K38" s="5">
        <v>-9740000</v>
      </c>
      <c r="L38" s="5">
        <v>-0.59799999999999998</v>
      </c>
      <c r="M38" s="5">
        <v>0</v>
      </c>
      <c r="S38">
        <f>A38</f>
        <v>36</v>
      </c>
      <c r="T38">
        <f>Analysis!$B$3+B38/1000000</f>
        <v>0.71870199998375028</v>
      </c>
      <c r="U38">
        <f>C38</f>
        <v>2</v>
      </c>
      <c r="V38">
        <f>IF(ABS(D38)&gt;1,D38/1000000,D38)*Analysis!$B$4</f>
        <v>-5.4327780000000006E-2</v>
      </c>
      <c r="W38">
        <f>IF(ABS(E38)&gt;1,E38/1000000,E38)*Analysis!$B$4</f>
        <v>0.12274272000000001</v>
      </c>
      <c r="X38">
        <f>IF(ABS(F38)&gt;1,F38/1000000,F38)*Analysis!$B$4</f>
        <v>9.8616594600000003</v>
      </c>
      <c r="Y38">
        <f>IF(ABS(G38)&gt;1,G38/1000000,G38)</f>
        <v>0</v>
      </c>
      <c r="Z38">
        <f>IF(ABS(H38)&gt;1,H38/1000000,H38)</f>
        <v>0</v>
      </c>
      <c r="AA38">
        <f>IF(ABS(I38)&gt;1,I38/1000000,I38)</f>
        <v>0</v>
      </c>
      <c r="AB38">
        <f t="shared" si="0"/>
        <v>-9.3659999999999997</v>
      </c>
      <c r="AC38">
        <f t="shared" si="1"/>
        <v>-9.74</v>
      </c>
      <c r="AD38">
        <f t="shared" si="2"/>
        <v>-0.59799999999999998</v>
      </c>
      <c r="AE38">
        <f t="shared" si="3"/>
        <v>0</v>
      </c>
    </row>
    <row r="39" spans="1:31" x14ac:dyDescent="0.3">
      <c r="A39">
        <v>37</v>
      </c>
      <c r="B39" s="4">
        <v>-803120425064</v>
      </c>
      <c r="C39" s="5">
        <v>2</v>
      </c>
      <c r="D39" s="5">
        <v>-4.5880000000000001E-3</v>
      </c>
      <c r="E39" s="5">
        <v>1.2187999999999999E-2</v>
      </c>
      <c r="F39" s="5">
        <v>1004288</v>
      </c>
      <c r="G39" s="5">
        <v>0</v>
      </c>
      <c r="H39" s="5">
        <v>0</v>
      </c>
      <c r="I39" s="5">
        <v>0</v>
      </c>
      <c r="J39" s="5">
        <v>-9365000</v>
      </c>
      <c r="K39" s="5">
        <v>-9739000</v>
      </c>
      <c r="L39" s="5">
        <v>-0.59899999999999998</v>
      </c>
      <c r="M39" s="5">
        <v>0</v>
      </c>
      <c r="S39">
        <f>A39</f>
        <v>37</v>
      </c>
      <c r="T39">
        <f>Analysis!$B$3+B39/1000000</f>
        <v>0.73884600005112588</v>
      </c>
      <c r="U39">
        <f>C39</f>
        <v>2</v>
      </c>
      <c r="V39">
        <f>IF(ABS(D39)&gt;1,D39/1000000,D39)*Analysis!$B$4</f>
        <v>-4.5008280000000005E-2</v>
      </c>
      <c r="W39">
        <f>IF(ABS(E39)&gt;1,E39/1000000,E39)*Analysis!$B$4</f>
        <v>0.11956428</v>
      </c>
      <c r="X39">
        <f>IF(ABS(F39)&gt;1,F39/1000000,F39)*Analysis!$B$4</f>
        <v>9.8520652800000015</v>
      </c>
      <c r="Y39">
        <f>IF(ABS(G39)&gt;1,G39/1000000,G39)</f>
        <v>0</v>
      </c>
      <c r="Z39">
        <f>IF(ABS(H39)&gt;1,H39/1000000,H39)</f>
        <v>0</v>
      </c>
      <c r="AA39">
        <f>IF(ABS(I39)&gt;1,I39/1000000,I39)</f>
        <v>0</v>
      </c>
      <c r="AB39">
        <f t="shared" si="0"/>
        <v>-9.3650000000000002</v>
      </c>
      <c r="AC39">
        <f t="shared" si="1"/>
        <v>-9.7390000000000008</v>
      </c>
      <c r="AD39">
        <f t="shared" si="2"/>
        <v>-0.59899999999999998</v>
      </c>
      <c r="AE39">
        <f t="shared" si="3"/>
        <v>0</v>
      </c>
    </row>
    <row r="40" spans="1:31" x14ac:dyDescent="0.3">
      <c r="A40">
        <v>38</v>
      </c>
      <c r="B40" s="4">
        <v>-803120404889</v>
      </c>
      <c r="C40" s="5">
        <v>2</v>
      </c>
      <c r="D40" s="5">
        <v>-5.1009999999999996E-3</v>
      </c>
      <c r="E40" s="5">
        <v>1.2324E-2</v>
      </c>
      <c r="F40" s="5">
        <v>1004490</v>
      </c>
      <c r="G40" s="5">
        <v>0</v>
      </c>
      <c r="H40" s="5">
        <v>0</v>
      </c>
      <c r="I40" s="5">
        <v>0</v>
      </c>
      <c r="J40" s="5">
        <v>-9363000</v>
      </c>
      <c r="K40" s="5">
        <v>-9739000</v>
      </c>
      <c r="L40" s="5">
        <v>-0.59899999999999998</v>
      </c>
      <c r="M40" s="5">
        <v>0</v>
      </c>
      <c r="S40">
        <f>A40</f>
        <v>38</v>
      </c>
      <c r="T40">
        <f>Analysis!$B$3+B40/1000000</f>
        <v>0.75902100000530481</v>
      </c>
      <c r="U40">
        <f>C40</f>
        <v>2</v>
      </c>
      <c r="V40">
        <f>IF(ABS(D40)&gt;1,D40/1000000,D40)*Analysis!$B$4</f>
        <v>-5.0040809999999998E-2</v>
      </c>
      <c r="W40">
        <f>IF(ABS(E40)&gt;1,E40/1000000,E40)*Analysis!$B$4</f>
        <v>0.12089844000000001</v>
      </c>
      <c r="X40">
        <f>IF(ABS(F40)&gt;1,F40/1000000,F40)*Analysis!$B$4</f>
        <v>9.8540469000000019</v>
      </c>
      <c r="Y40">
        <f>IF(ABS(G40)&gt;1,G40/1000000,G40)</f>
        <v>0</v>
      </c>
      <c r="Z40">
        <f>IF(ABS(H40)&gt;1,H40/1000000,H40)</f>
        <v>0</v>
      </c>
      <c r="AA40">
        <f>IF(ABS(I40)&gt;1,I40/1000000,I40)</f>
        <v>0</v>
      </c>
      <c r="AB40">
        <f t="shared" si="0"/>
        <v>-9.3629999999999995</v>
      </c>
      <c r="AC40">
        <f t="shared" si="1"/>
        <v>-9.7390000000000008</v>
      </c>
      <c r="AD40">
        <f t="shared" si="2"/>
        <v>-0.59899999999999998</v>
      </c>
      <c r="AE40">
        <f t="shared" si="3"/>
        <v>0</v>
      </c>
    </row>
    <row r="41" spans="1:31" x14ac:dyDescent="0.3">
      <c r="A41">
        <v>39</v>
      </c>
      <c r="B41" s="4">
        <v>-803120384809</v>
      </c>
      <c r="C41" s="5">
        <v>2</v>
      </c>
      <c r="D41" s="5">
        <v>-4.947E-3</v>
      </c>
      <c r="E41" s="5">
        <v>1.2266000000000001E-2</v>
      </c>
      <c r="F41" s="5">
        <v>1004418</v>
      </c>
      <c r="G41" s="5">
        <v>0</v>
      </c>
      <c r="H41" s="5">
        <v>0</v>
      </c>
      <c r="I41" s="5">
        <v>0</v>
      </c>
      <c r="J41" s="5">
        <v>-9364000</v>
      </c>
      <c r="K41" s="5">
        <v>-9738000</v>
      </c>
      <c r="L41" s="5">
        <v>-0.59899999999999998</v>
      </c>
      <c r="M41" s="5">
        <v>0</v>
      </c>
      <c r="S41">
        <f>A41</f>
        <v>39</v>
      </c>
      <c r="T41">
        <f>Analysis!$B$3+B41/1000000</f>
        <v>0.77910100005101413</v>
      </c>
      <c r="U41">
        <f>C41</f>
        <v>2</v>
      </c>
      <c r="V41">
        <f>IF(ABS(D41)&gt;1,D41/1000000,D41)*Analysis!$B$4</f>
        <v>-4.8530070000000002E-2</v>
      </c>
      <c r="W41">
        <f>IF(ABS(E41)&gt;1,E41/1000000,E41)*Analysis!$B$4</f>
        <v>0.12032946000000001</v>
      </c>
      <c r="X41">
        <f>IF(ABS(F41)&gt;1,F41/1000000,F41)*Analysis!$B$4</f>
        <v>9.8533405800000011</v>
      </c>
      <c r="Y41">
        <f>IF(ABS(G41)&gt;1,G41/1000000,G41)</f>
        <v>0</v>
      </c>
      <c r="Z41">
        <f>IF(ABS(H41)&gt;1,H41/1000000,H41)</f>
        <v>0</v>
      </c>
      <c r="AA41">
        <f>IF(ABS(I41)&gt;1,I41/1000000,I41)</f>
        <v>0</v>
      </c>
      <c r="AB41">
        <f t="shared" si="0"/>
        <v>-9.3640000000000008</v>
      </c>
      <c r="AC41">
        <f t="shared" si="1"/>
        <v>-9.7379999999999995</v>
      </c>
      <c r="AD41">
        <f t="shared" si="2"/>
        <v>-0.59899999999999998</v>
      </c>
      <c r="AE41">
        <f t="shared" si="3"/>
        <v>0</v>
      </c>
    </row>
    <row r="42" spans="1:31" x14ac:dyDescent="0.3">
      <c r="A42">
        <v>40</v>
      </c>
      <c r="B42" s="4">
        <v>-803120363979</v>
      </c>
      <c r="C42" s="5">
        <v>2</v>
      </c>
      <c r="D42" s="5">
        <v>-4.888E-3</v>
      </c>
      <c r="E42" s="5">
        <v>1.2385E-2</v>
      </c>
      <c r="F42" s="5">
        <v>1004433</v>
      </c>
      <c r="G42" s="5">
        <v>0</v>
      </c>
      <c r="H42" s="5">
        <v>0</v>
      </c>
      <c r="I42" s="5">
        <v>0</v>
      </c>
      <c r="J42" s="5">
        <v>-9364000</v>
      </c>
      <c r="K42" s="5">
        <v>-9738000</v>
      </c>
      <c r="L42" s="5">
        <v>-0.6</v>
      </c>
      <c r="M42" s="5">
        <v>0</v>
      </c>
      <c r="S42">
        <f>A42</f>
        <v>40</v>
      </c>
      <c r="T42">
        <f>Analysis!$B$3+B42/1000000</f>
        <v>0.79993099998682737</v>
      </c>
      <c r="U42">
        <f>C42</f>
        <v>2</v>
      </c>
      <c r="V42">
        <f>IF(ABS(D42)&gt;1,D42/1000000,D42)*Analysis!$B$4</f>
        <v>-4.7951279999999999E-2</v>
      </c>
      <c r="W42">
        <f>IF(ABS(E42)&gt;1,E42/1000000,E42)*Analysis!$B$4</f>
        <v>0.12149685</v>
      </c>
      <c r="X42">
        <f>IF(ABS(F42)&gt;1,F42/1000000,F42)*Analysis!$B$4</f>
        <v>9.8534877299999994</v>
      </c>
      <c r="Y42">
        <f>IF(ABS(G42)&gt;1,G42/1000000,G42)</f>
        <v>0</v>
      </c>
      <c r="Z42">
        <f>IF(ABS(H42)&gt;1,H42/1000000,H42)</f>
        <v>0</v>
      </c>
      <c r="AA42">
        <f>IF(ABS(I42)&gt;1,I42/1000000,I42)</f>
        <v>0</v>
      </c>
      <c r="AB42">
        <f t="shared" si="0"/>
        <v>-9.3640000000000008</v>
      </c>
      <c r="AC42">
        <f t="shared" si="1"/>
        <v>-9.7379999999999995</v>
      </c>
      <c r="AD42">
        <f t="shared" si="2"/>
        <v>-0.6</v>
      </c>
      <c r="AE42">
        <f t="shared" si="3"/>
        <v>0</v>
      </c>
    </row>
    <row r="43" spans="1:31" x14ac:dyDescent="0.3">
      <c r="A43">
        <v>41</v>
      </c>
      <c r="B43" s="4">
        <v>-803120349614</v>
      </c>
      <c r="C43" s="5">
        <v>2</v>
      </c>
      <c r="D43" s="5">
        <v>-4.9820000000000003E-3</v>
      </c>
      <c r="E43" s="5">
        <v>1.238E-2</v>
      </c>
      <c r="F43" s="5">
        <v>1004424</v>
      </c>
      <c r="G43" s="5">
        <v>0</v>
      </c>
      <c r="H43" s="5">
        <v>0</v>
      </c>
      <c r="I43" s="5">
        <v>0</v>
      </c>
      <c r="J43" s="5">
        <v>-9363000</v>
      </c>
      <c r="K43" s="5">
        <v>-9737000</v>
      </c>
      <c r="L43" s="5">
        <v>-0.6</v>
      </c>
      <c r="M43" s="5">
        <v>0</v>
      </c>
      <c r="S43">
        <f>A43</f>
        <v>41</v>
      </c>
      <c r="T43">
        <f>Analysis!$B$3+B43/1000000</f>
        <v>0.81429600005503744</v>
      </c>
      <c r="U43">
        <f>C43</f>
        <v>2</v>
      </c>
      <c r="V43">
        <f>IF(ABS(D43)&gt;1,D43/1000000,D43)*Analysis!$B$4</f>
        <v>-4.8873420000000008E-2</v>
      </c>
      <c r="W43">
        <f>IF(ABS(E43)&gt;1,E43/1000000,E43)*Analysis!$B$4</f>
        <v>0.12144780000000001</v>
      </c>
      <c r="X43">
        <f>IF(ABS(F43)&gt;1,F43/1000000,F43)*Analysis!$B$4</f>
        <v>9.8533994400000005</v>
      </c>
      <c r="Y43">
        <f>IF(ABS(G43)&gt;1,G43/1000000,G43)</f>
        <v>0</v>
      </c>
      <c r="Z43">
        <f>IF(ABS(H43)&gt;1,H43/1000000,H43)</f>
        <v>0</v>
      </c>
      <c r="AA43">
        <f>IF(ABS(I43)&gt;1,I43/1000000,I43)</f>
        <v>0</v>
      </c>
      <c r="AB43">
        <f t="shared" si="0"/>
        <v>-9.3629999999999995</v>
      </c>
      <c r="AC43">
        <f t="shared" si="1"/>
        <v>-9.7370000000000001</v>
      </c>
      <c r="AD43">
        <f t="shared" si="2"/>
        <v>-0.6</v>
      </c>
      <c r="AE43">
        <f t="shared" si="3"/>
        <v>0</v>
      </c>
    </row>
    <row r="44" spans="1:31" x14ac:dyDescent="0.3">
      <c r="A44">
        <v>42</v>
      </c>
      <c r="B44" s="4">
        <v>-803120324828</v>
      </c>
      <c r="C44" s="5">
        <v>2</v>
      </c>
      <c r="D44" s="5">
        <v>-4.7169999999999998E-3</v>
      </c>
      <c r="E44" s="5">
        <v>1.205E-2</v>
      </c>
      <c r="F44" s="5">
        <v>0.99739199999999995</v>
      </c>
      <c r="G44" s="5">
        <v>0</v>
      </c>
      <c r="H44" s="5">
        <v>0</v>
      </c>
      <c r="I44" s="5">
        <v>0</v>
      </c>
      <c r="J44" s="5">
        <v>-9362000</v>
      </c>
      <c r="K44" s="5">
        <v>-9737000</v>
      </c>
      <c r="L44" s="5">
        <v>-0.6</v>
      </c>
      <c r="M44" s="5">
        <v>0</v>
      </c>
      <c r="S44">
        <f>A44</f>
        <v>42</v>
      </c>
      <c r="T44">
        <f>Analysis!$B$3+B44/1000000</f>
        <v>0.83908199996221811</v>
      </c>
      <c r="U44">
        <f>C44</f>
        <v>2</v>
      </c>
      <c r="V44">
        <f>IF(ABS(D44)&gt;1,D44/1000000,D44)*Analysis!$B$4</f>
        <v>-4.6273769999999999E-2</v>
      </c>
      <c r="W44">
        <f>IF(ABS(E44)&gt;1,E44/1000000,E44)*Analysis!$B$4</f>
        <v>0.11821050000000001</v>
      </c>
      <c r="X44">
        <f>IF(ABS(F44)&gt;1,F44/1000000,F44)*Analysis!$B$4</f>
        <v>9.7844155199999996</v>
      </c>
      <c r="Y44">
        <f>IF(ABS(G44)&gt;1,G44/1000000,G44)</f>
        <v>0</v>
      </c>
      <c r="Z44">
        <f>IF(ABS(H44)&gt;1,H44/1000000,H44)</f>
        <v>0</v>
      </c>
      <c r="AA44">
        <f>IF(ABS(I44)&gt;1,I44/1000000,I44)</f>
        <v>0</v>
      </c>
      <c r="AB44">
        <f t="shared" si="0"/>
        <v>-9.3620000000000001</v>
      </c>
      <c r="AC44">
        <f t="shared" si="1"/>
        <v>-9.7370000000000001</v>
      </c>
      <c r="AD44">
        <f t="shared" si="2"/>
        <v>-0.6</v>
      </c>
      <c r="AE44">
        <f t="shared" si="3"/>
        <v>0</v>
      </c>
    </row>
    <row r="45" spans="1:31" x14ac:dyDescent="0.3">
      <c r="A45">
        <v>43</v>
      </c>
      <c r="B45" s="4">
        <v>-803120304384</v>
      </c>
      <c r="C45" s="5">
        <v>2</v>
      </c>
      <c r="D45" s="5">
        <v>-4.986E-3</v>
      </c>
      <c r="E45" s="5">
        <v>1.23E-2</v>
      </c>
      <c r="F45" s="5">
        <v>1004220</v>
      </c>
      <c r="G45" s="5">
        <v>0</v>
      </c>
      <c r="H45" s="5">
        <v>0</v>
      </c>
      <c r="I45" s="5">
        <v>0</v>
      </c>
      <c r="J45" s="5">
        <v>-9361000</v>
      </c>
      <c r="K45" s="5">
        <v>-9737000</v>
      </c>
      <c r="L45" s="5">
        <v>-0.60099999999999998</v>
      </c>
      <c r="M45" s="5">
        <v>0</v>
      </c>
      <c r="S45">
        <f>A45</f>
        <v>43</v>
      </c>
      <c r="T45">
        <f>Analysis!$B$3+B45/1000000</f>
        <v>0.85952599998563528</v>
      </c>
      <c r="U45">
        <f>C45</f>
        <v>2</v>
      </c>
      <c r="V45">
        <f>IF(ABS(D45)&gt;1,D45/1000000,D45)*Analysis!$B$4</f>
        <v>-4.8912660000000004E-2</v>
      </c>
      <c r="W45">
        <f>IF(ABS(E45)&gt;1,E45/1000000,E45)*Analysis!$B$4</f>
        <v>0.12066300000000001</v>
      </c>
      <c r="X45">
        <f>IF(ABS(F45)&gt;1,F45/1000000,F45)*Analysis!$B$4</f>
        <v>9.8513982000000002</v>
      </c>
      <c r="Y45">
        <f>IF(ABS(G45)&gt;1,G45/1000000,G45)</f>
        <v>0</v>
      </c>
      <c r="Z45">
        <f>IF(ABS(H45)&gt;1,H45/1000000,H45)</f>
        <v>0</v>
      </c>
      <c r="AA45">
        <f>IF(ABS(I45)&gt;1,I45/1000000,I45)</f>
        <v>0</v>
      </c>
      <c r="AB45">
        <f t="shared" si="0"/>
        <v>-9.3610000000000007</v>
      </c>
      <c r="AC45">
        <f t="shared" si="1"/>
        <v>-9.7370000000000001</v>
      </c>
      <c r="AD45">
        <f t="shared" si="2"/>
        <v>-0.60099999999999998</v>
      </c>
      <c r="AE45">
        <f t="shared" si="3"/>
        <v>0</v>
      </c>
    </row>
    <row r="46" spans="1:31" x14ac:dyDescent="0.3">
      <c r="A46">
        <v>44</v>
      </c>
      <c r="B46" s="4">
        <v>-803120289460</v>
      </c>
      <c r="C46" s="5">
        <v>2</v>
      </c>
      <c r="D46" s="5">
        <v>-4.9979999999999998E-3</v>
      </c>
      <c r="E46" s="5">
        <v>1.2388E-2</v>
      </c>
      <c r="F46" s="5">
        <v>1006061</v>
      </c>
      <c r="G46" s="5">
        <v>0</v>
      </c>
      <c r="H46" s="5">
        <v>0</v>
      </c>
      <c r="I46" s="5">
        <v>0</v>
      </c>
      <c r="J46" s="5">
        <v>-9360000</v>
      </c>
      <c r="K46" s="5">
        <v>-9736000</v>
      </c>
      <c r="L46" s="5">
        <v>-0.60199999999999998</v>
      </c>
      <c r="M46" s="5">
        <v>0</v>
      </c>
      <c r="S46">
        <f>A46</f>
        <v>44</v>
      </c>
      <c r="T46">
        <f>Analysis!$B$3+B46/1000000</f>
        <v>0.87445000000298023</v>
      </c>
      <c r="U46">
        <f>C46</f>
        <v>2</v>
      </c>
      <c r="V46">
        <f>IF(ABS(D46)&gt;1,D46/1000000,D46)*Analysis!$B$4</f>
        <v>-4.9030379999999998E-2</v>
      </c>
      <c r="W46">
        <f>IF(ABS(E46)&gt;1,E46/1000000,E46)*Analysis!$B$4</f>
        <v>0.12152628</v>
      </c>
      <c r="X46">
        <f>IF(ABS(F46)&gt;1,F46/1000000,F46)*Analysis!$B$4</f>
        <v>9.8694584100000018</v>
      </c>
      <c r="Y46">
        <f>IF(ABS(G46)&gt;1,G46/1000000,G46)</f>
        <v>0</v>
      </c>
      <c r="Z46">
        <f>IF(ABS(H46)&gt;1,H46/1000000,H46)</f>
        <v>0</v>
      </c>
      <c r="AA46">
        <f>IF(ABS(I46)&gt;1,I46/1000000,I46)</f>
        <v>0</v>
      </c>
      <c r="AB46">
        <f t="shared" si="0"/>
        <v>-9.36</v>
      </c>
      <c r="AC46">
        <f t="shared" si="1"/>
        <v>-9.7360000000000007</v>
      </c>
      <c r="AD46">
        <f t="shared" si="2"/>
        <v>-0.60199999999999998</v>
      </c>
      <c r="AE46">
        <f t="shared" si="3"/>
        <v>0</v>
      </c>
    </row>
    <row r="47" spans="1:31" x14ac:dyDescent="0.3">
      <c r="A47">
        <v>45</v>
      </c>
      <c r="B47" s="4">
        <v>-803120268823</v>
      </c>
      <c r="C47" s="5">
        <v>2</v>
      </c>
      <c r="D47" s="5">
        <v>-4.9059999999999998E-3</v>
      </c>
      <c r="E47" s="5">
        <v>1.2335E-2</v>
      </c>
      <c r="F47" s="5">
        <v>1005658</v>
      </c>
      <c r="G47" s="5">
        <v>0</v>
      </c>
      <c r="H47" s="5">
        <v>0</v>
      </c>
      <c r="I47" s="5">
        <v>0</v>
      </c>
      <c r="J47" s="5">
        <v>-9359000</v>
      </c>
      <c r="K47" s="5">
        <v>-9735000</v>
      </c>
      <c r="L47" s="5">
        <v>-0.60199999999999998</v>
      </c>
      <c r="M47" s="5">
        <v>0</v>
      </c>
      <c r="S47">
        <f>A47</f>
        <v>45</v>
      </c>
      <c r="T47">
        <f>Analysis!$B$3+B47/1000000</f>
        <v>0.89508699998259544</v>
      </c>
      <c r="U47">
        <f>C47</f>
        <v>2</v>
      </c>
      <c r="V47">
        <f>IF(ABS(D47)&gt;1,D47/1000000,D47)*Analysis!$B$4</f>
        <v>-4.8127860000000001E-2</v>
      </c>
      <c r="W47">
        <f>IF(ABS(E47)&gt;1,E47/1000000,E47)*Analysis!$B$4</f>
        <v>0.12100635000000001</v>
      </c>
      <c r="X47">
        <f>IF(ABS(F47)&gt;1,F47/1000000,F47)*Analysis!$B$4</f>
        <v>9.8655049800000008</v>
      </c>
      <c r="Y47">
        <f>IF(ABS(G47)&gt;1,G47/1000000,G47)</f>
        <v>0</v>
      </c>
      <c r="Z47">
        <f>IF(ABS(H47)&gt;1,H47/1000000,H47)</f>
        <v>0</v>
      </c>
      <c r="AA47">
        <f>IF(ABS(I47)&gt;1,I47/1000000,I47)</f>
        <v>0</v>
      </c>
      <c r="AB47">
        <f t="shared" si="0"/>
        <v>-9.359</v>
      </c>
      <c r="AC47">
        <f t="shared" si="1"/>
        <v>-9.7349999999999994</v>
      </c>
      <c r="AD47">
        <f t="shared" si="2"/>
        <v>-0.60199999999999998</v>
      </c>
      <c r="AE47">
        <f t="shared" si="3"/>
        <v>0</v>
      </c>
    </row>
    <row r="48" spans="1:31" x14ac:dyDescent="0.3">
      <c r="A48">
        <v>46</v>
      </c>
      <c r="B48" s="4">
        <v>-803120249612</v>
      </c>
      <c r="C48" s="5">
        <v>2</v>
      </c>
      <c r="D48" s="5">
        <v>-4.9420000000000002E-3</v>
      </c>
      <c r="E48" s="5">
        <v>1.2281E-2</v>
      </c>
      <c r="F48" s="5">
        <v>1004034</v>
      </c>
      <c r="G48" s="5">
        <v>0</v>
      </c>
      <c r="H48" s="5">
        <v>0</v>
      </c>
      <c r="I48" s="5">
        <v>0</v>
      </c>
      <c r="J48" s="5">
        <v>-9358000</v>
      </c>
      <c r="K48" s="5">
        <v>-9734000</v>
      </c>
      <c r="L48" s="5">
        <v>-0.60399999999999998</v>
      </c>
      <c r="M48" s="5">
        <v>0</v>
      </c>
      <c r="S48">
        <f>A48</f>
        <v>46</v>
      </c>
      <c r="T48">
        <f>Analysis!$B$3+B48/1000000</f>
        <v>0.91429800004698336</v>
      </c>
      <c r="U48">
        <f>C48</f>
        <v>2</v>
      </c>
      <c r="V48">
        <f>IF(ABS(D48)&gt;1,D48/1000000,D48)*Analysis!$B$4</f>
        <v>-4.8481020000000007E-2</v>
      </c>
      <c r="W48">
        <f>IF(ABS(E48)&gt;1,E48/1000000,E48)*Analysis!$B$4</f>
        <v>0.12047661000000001</v>
      </c>
      <c r="X48">
        <f>IF(ABS(F48)&gt;1,F48/1000000,F48)*Analysis!$B$4</f>
        <v>9.8495735400000015</v>
      </c>
      <c r="Y48">
        <f>IF(ABS(G48)&gt;1,G48/1000000,G48)</f>
        <v>0</v>
      </c>
      <c r="Z48">
        <f>IF(ABS(H48)&gt;1,H48/1000000,H48)</f>
        <v>0</v>
      </c>
      <c r="AA48">
        <f>IF(ABS(I48)&gt;1,I48/1000000,I48)</f>
        <v>0</v>
      </c>
      <c r="AB48">
        <f t="shared" si="0"/>
        <v>-9.3580000000000005</v>
      </c>
      <c r="AC48">
        <f t="shared" si="1"/>
        <v>-9.734</v>
      </c>
      <c r="AD48">
        <f t="shared" si="2"/>
        <v>-0.60399999999999998</v>
      </c>
      <c r="AE48">
        <f t="shared" si="3"/>
        <v>0</v>
      </c>
    </row>
    <row r="49" spans="1:31" x14ac:dyDescent="0.3">
      <c r="A49">
        <v>47</v>
      </c>
      <c r="B49" s="4">
        <v>-803120223562</v>
      </c>
      <c r="C49" s="5">
        <v>2</v>
      </c>
      <c r="D49" s="5">
        <v>-4.9490000000000003E-3</v>
      </c>
      <c r="E49" s="5">
        <v>1.2274999999999999E-2</v>
      </c>
      <c r="F49" s="5">
        <v>1004200</v>
      </c>
      <c r="G49" s="5">
        <v>0</v>
      </c>
      <c r="H49" s="5">
        <v>0</v>
      </c>
      <c r="I49" s="5">
        <v>0</v>
      </c>
      <c r="J49" s="5">
        <v>-9357000</v>
      </c>
      <c r="K49" s="5">
        <v>-9733000</v>
      </c>
      <c r="L49" s="5">
        <v>-0.60499999999999998</v>
      </c>
      <c r="M49" s="5">
        <v>0</v>
      </c>
      <c r="S49">
        <f>A49</f>
        <v>47</v>
      </c>
      <c r="T49">
        <f>Analysis!$B$3+B49/1000000</f>
        <v>0.94034800003282726</v>
      </c>
      <c r="U49">
        <f>C49</f>
        <v>2</v>
      </c>
      <c r="V49">
        <f>IF(ABS(D49)&gt;1,D49/1000000,D49)*Analysis!$B$4</f>
        <v>-4.8549690000000006E-2</v>
      </c>
      <c r="W49">
        <f>IF(ABS(E49)&gt;1,E49/1000000,E49)*Analysis!$B$4</f>
        <v>0.12041775</v>
      </c>
      <c r="X49">
        <f>IF(ABS(F49)&gt;1,F49/1000000,F49)*Analysis!$B$4</f>
        <v>9.8512020000000007</v>
      </c>
      <c r="Y49">
        <f>IF(ABS(G49)&gt;1,G49/1000000,G49)</f>
        <v>0</v>
      </c>
      <c r="Z49">
        <f>IF(ABS(H49)&gt;1,H49/1000000,H49)</f>
        <v>0</v>
      </c>
      <c r="AA49">
        <f>IF(ABS(I49)&gt;1,I49/1000000,I49)</f>
        <v>0</v>
      </c>
      <c r="AB49">
        <f t="shared" si="0"/>
        <v>-9.3569999999999993</v>
      </c>
      <c r="AC49">
        <f t="shared" si="1"/>
        <v>-9.7330000000000005</v>
      </c>
      <c r="AD49">
        <f t="shared" si="2"/>
        <v>-0.60499999999999998</v>
      </c>
      <c r="AE49">
        <f t="shared" si="3"/>
        <v>0</v>
      </c>
    </row>
    <row r="50" spans="1:31" x14ac:dyDescent="0.3">
      <c r="A50">
        <v>48</v>
      </c>
      <c r="B50" s="4">
        <v>-803120205823</v>
      </c>
      <c r="C50" s="5">
        <v>2</v>
      </c>
      <c r="D50" s="5">
        <v>-4.8329999999999996E-3</v>
      </c>
      <c r="E50" s="5">
        <v>1.2253999999999999E-2</v>
      </c>
      <c r="F50" s="5">
        <v>1000802</v>
      </c>
      <c r="G50" s="5">
        <v>0</v>
      </c>
      <c r="H50" s="5">
        <v>0</v>
      </c>
      <c r="I50" s="5">
        <v>0</v>
      </c>
      <c r="J50" s="5">
        <v>-9357000</v>
      </c>
      <c r="K50" s="5">
        <v>-9732000</v>
      </c>
      <c r="L50" s="5">
        <v>-0.60599999999999998</v>
      </c>
      <c r="M50" s="5">
        <v>0</v>
      </c>
      <c r="S50">
        <f>A50</f>
        <v>48</v>
      </c>
      <c r="T50">
        <f>Analysis!$B$3+B50/1000000</f>
        <v>0.95808699994813651</v>
      </c>
      <c r="U50">
        <f>C50</f>
        <v>2</v>
      </c>
      <c r="V50">
        <f>IF(ABS(D50)&gt;1,D50/1000000,D50)*Analysis!$B$4</f>
        <v>-4.7411729999999999E-2</v>
      </c>
      <c r="W50">
        <f>IF(ABS(E50)&gt;1,E50/1000000,E50)*Analysis!$B$4</f>
        <v>0.12021174</v>
      </c>
      <c r="X50">
        <f>IF(ABS(F50)&gt;1,F50/1000000,F50)*Analysis!$B$4</f>
        <v>9.8178676199999995</v>
      </c>
      <c r="Y50">
        <f>IF(ABS(G50)&gt;1,G50/1000000,G50)</f>
        <v>0</v>
      </c>
      <c r="Z50">
        <f>IF(ABS(H50)&gt;1,H50/1000000,H50)</f>
        <v>0</v>
      </c>
      <c r="AA50">
        <f>IF(ABS(I50)&gt;1,I50/1000000,I50)</f>
        <v>0</v>
      </c>
      <c r="AB50">
        <f t="shared" si="0"/>
        <v>-9.3569999999999993</v>
      </c>
      <c r="AC50">
        <f t="shared" si="1"/>
        <v>-9.7319999999999993</v>
      </c>
      <c r="AD50">
        <f t="shared" si="2"/>
        <v>-0.60599999999999998</v>
      </c>
      <c r="AE50">
        <f t="shared" si="3"/>
        <v>0</v>
      </c>
    </row>
    <row r="51" spans="1:31" x14ac:dyDescent="0.3">
      <c r="A51">
        <v>49</v>
      </c>
      <c r="B51" s="4">
        <v>-803120187947</v>
      </c>
      <c r="C51" s="5">
        <v>2</v>
      </c>
      <c r="D51" s="5">
        <v>-4.9150000000000001E-3</v>
      </c>
      <c r="E51" s="5">
        <v>1.2375000000000001E-2</v>
      </c>
      <c r="F51" s="5">
        <v>1005755</v>
      </c>
      <c r="G51" s="5">
        <v>0</v>
      </c>
      <c r="H51" s="5">
        <v>0</v>
      </c>
      <c r="I51" s="5">
        <v>0</v>
      </c>
      <c r="J51" s="5">
        <v>-9356000</v>
      </c>
      <c r="K51" s="5">
        <v>-9730000</v>
      </c>
      <c r="L51" s="5">
        <v>-0.60599999999999998</v>
      </c>
      <c r="M51" s="5">
        <v>0</v>
      </c>
      <c r="S51">
        <f>A51</f>
        <v>49</v>
      </c>
      <c r="T51">
        <f>Analysis!$B$3+B51/1000000</f>
        <v>0.97596299997530878</v>
      </c>
      <c r="U51">
        <f>C51</f>
        <v>2</v>
      </c>
      <c r="V51">
        <f>IF(ABS(D51)&gt;1,D51/1000000,D51)*Analysis!$B$4</f>
        <v>-4.8216150000000006E-2</v>
      </c>
      <c r="W51">
        <f>IF(ABS(E51)&gt;1,E51/1000000,E51)*Analysis!$B$4</f>
        <v>0.12139875000000001</v>
      </c>
      <c r="X51">
        <f>IF(ABS(F51)&gt;1,F51/1000000,F51)*Analysis!$B$4</f>
        <v>9.8664565500000005</v>
      </c>
      <c r="Y51">
        <f>IF(ABS(G51)&gt;1,G51/1000000,G51)</f>
        <v>0</v>
      </c>
      <c r="Z51">
        <f>IF(ABS(H51)&gt;1,H51/1000000,H51)</f>
        <v>0</v>
      </c>
      <c r="AA51">
        <f>IF(ABS(I51)&gt;1,I51/1000000,I51)</f>
        <v>0</v>
      </c>
      <c r="AB51">
        <f t="shared" si="0"/>
        <v>-9.3559999999999999</v>
      </c>
      <c r="AC51">
        <f t="shared" si="1"/>
        <v>-9.73</v>
      </c>
      <c r="AD51">
        <f t="shared" si="2"/>
        <v>-0.60599999999999998</v>
      </c>
      <c r="AE51">
        <f t="shared" si="3"/>
        <v>0</v>
      </c>
    </row>
    <row r="52" spans="1:31" x14ac:dyDescent="0.3">
      <c r="A52">
        <v>50</v>
      </c>
      <c r="B52" s="4">
        <v>-803120163546</v>
      </c>
      <c r="C52" s="5">
        <v>2</v>
      </c>
      <c r="D52" s="5">
        <v>-5.0000000000000001E-3</v>
      </c>
      <c r="E52" s="5">
        <v>1.2253E-2</v>
      </c>
      <c r="F52" s="5">
        <v>1004670</v>
      </c>
      <c r="G52" s="5">
        <v>0</v>
      </c>
      <c r="H52" s="5">
        <v>0</v>
      </c>
      <c r="I52" s="5">
        <v>0</v>
      </c>
      <c r="J52" s="5">
        <v>-9355000</v>
      </c>
      <c r="K52" s="5">
        <v>-9730000</v>
      </c>
      <c r="L52" s="5">
        <v>-0.60699999999999998</v>
      </c>
      <c r="M52" s="5">
        <v>0</v>
      </c>
      <c r="S52">
        <f>A52</f>
        <v>50</v>
      </c>
      <c r="T52">
        <f>Analysis!$B$3+B52/1000000</f>
        <v>1.0003639999777079</v>
      </c>
      <c r="U52">
        <f>C52</f>
        <v>2</v>
      </c>
      <c r="V52">
        <f>IF(ABS(D52)&gt;1,D52/1000000,D52)*Analysis!$B$4</f>
        <v>-4.9050000000000003E-2</v>
      </c>
      <c r="W52">
        <f>IF(ABS(E52)&gt;1,E52/1000000,E52)*Analysis!$B$4</f>
        <v>0.12020193000000001</v>
      </c>
      <c r="X52">
        <f>IF(ABS(F52)&gt;1,F52/1000000,F52)*Analysis!$B$4</f>
        <v>9.8558126999999995</v>
      </c>
      <c r="Y52">
        <f>IF(ABS(G52)&gt;1,G52/1000000,G52)</f>
        <v>0</v>
      </c>
      <c r="Z52">
        <f>IF(ABS(H52)&gt;1,H52/1000000,H52)</f>
        <v>0</v>
      </c>
      <c r="AA52">
        <f>IF(ABS(I52)&gt;1,I52/1000000,I52)</f>
        <v>0</v>
      </c>
      <c r="AB52">
        <f t="shared" si="0"/>
        <v>-9.3550000000000004</v>
      </c>
      <c r="AC52">
        <f t="shared" si="1"/>
        <v>-9.73</v>
      </c>
      <c r="AD52">
        <f t="shared" si="2"/>
        <v>-0.60699999999999998</v>
      </c>
      <c r="AE52">
        <f t="shared" si="3"/>
        <v>0</v>
      </c>
    </row>
    <row r="53" spans="1:31" x14ac:dyDescent="0.3">
      <c r="A53" s="4">
        <v>51</v>
      </c>
      <c r="B53" s="4">
        <v>-803120146232</v>
      </c>
      <c r="C53" s="5">
        <v>2</v>
      </c>
      <c r="D53" s="5">
        <v>-5.091E-3</v>
      </c>
      <c r="E53" s="5">
        <v>1.2281E-2</v>
      </c>
      <c r="F53" s="5">
        <v>1004145</v>
      </c>
      <c r="G53" s="5">
        <v>0</v>
      </c>
      <c r="H53" s="5">
        <v>0</v>
      </c>
      <c r="I53" s="5">
        <v>0</v>
      </c>
      <c r="J53" s="5">
        <v>-9354000</v>
      </c>
      <c r="K53" s="5">
        <v>-9729000</v>
      </c>
      <c r="L53" s="5">
        <v>-0.60699999999999998</v>
      </c>
      <c r="M53" s="5">
        <v>0</v>
      </c>
      <c r="S53">
        <f>A53</f>
        <v>51</v>
      </c>
      <c r="T53">
        <f>Analysis!$B$3+B53/1000000</f>
        <v>1.0176780000329018</v>
      </c>
      <c r="U53">
        <f>C53</f>
        <v>2</v>
      </c>
      <c r="V53">
        <f>IF(ABS(D53)&gt;1,D53/1000000,D53)*Analysis!$B$4</f>
        <v>-4.9942710000000001E-2</v>
      </c>
      <c r="W53">
        <f>IF(ABS(E53)&gt;1,E53/1000000,E53)*Analysis!$B$4</f>
        <v>0.12047661000000001</v>
      </c>
      <c r="X53">
        <f>IF(ABS(F53)&gt;1,F53/1000000,F53)*Analysis!$B$4</f>
        <v>9.8506624500000015</v>
      </c>
      <c r="Y53">
        <f>IF(ABS(G53)&gt;1,G53/1000000,G53)</f>
        <v>0</v>
      </c>
      <c r="Z53">
        <f>IF(ABS(H53)&gt;1,H53/1000000,H53)</f>
        <v>0</v>
      </c>
      <c r="AA53">
        <f>IF(ABS(I53)&gt;1,I53/1000000,I53)</f>
        <v>0</v>
      </c>
      <c r="AB53">
        <f t="shared" si="0"/>
        <v>-9.3539999999999992</v>
      </c>
      <c r="AC53">
        <f t="shared" si="1"/>
        <v>-9.7289999999999992</v>
      </c>
      <c r="AD53">
        <f t="shared" si="2"/>
        <v>-0.60699999999999998</v>
      </c>
      <c r="AE53">
        <f t="shared" si="3"/>
        <v>0</v>
      </c>
    </row>
    <row r="54" spans="1:31" x14ac:dyDescent="0.3">
      <c r="A54" s="4">
        <v>52</v>
      </c>
      <c r="B54" s="4">
        <v>-803120123839</v>
      </c>
      <c r="C54" s="5">
        <v>2</v>
      </c>
      <c r="D54" s="5">
        <v>-4.9259999999999998E-3</v>
      </c>
      <c r="E54" s="5">
        <v>1.2295E-2</v>
      </c>
      <c r="F54" s="5">
        <v>1006258</v>
      </c>
      <c r="G54" s="5">
        <v>0</v>
      </c>
      <c r="H54" s="5">
        <v>0</v>
      </c>
      <c r="I54" s="5">
        <v>0</v>
      </c>
      <c r="J54" s="5">
        <v>-9354000</v>
      </c>
      <c r="K54" s="5">
        <v>-9727000</v>
      </c>
      <c r="L54" s="5">
        <v>-0.60699999999999998</v>
      </c>
      <c r="M54" s="5">
        <v>0</v>
      </c>
      <c r="S54">
        <f>A54</f>
        <v>52</v>
      </c>
      <c r="T54">
        <f>Analysis!$B$3+B54/1000000</f>
        <v>1.0400709999958053</v>
      </c>
      <c r="U54">
        <f>C54</f>
        <v>2</v>
      </c>
      <c r="V54">
        <f>IF(ABS(D54)&gt;1,D54/1000000,D54)*Analysis!$B$4</f>
        <v>-4.8324060000000002E-2</v>
      </c>
      <c r="W54">
        <f>IF(ABS(E54)&gt;1,E54/1000000,E54)*Analysis!$B$4</f>
        <v>0.12061395000000001</v>
      </c>
      <c r="X54">
        <f>IF(ABS(F54)&gt;1,F54/1000000,F54)*Analysis!$B$4</f>
        <v>9.871390980000001</v>
      </c>
      <c r="Y54">
        <f>IF(ABS(G54)&gt;1,G54/1000000,G54)</f>
        <v>0</v>
      </c>
      <c r="Z54">
        <f>IF(ABS(H54)&gt;1,H54/1000000,H54)</f>
        <v>0</v>
      </c>
      <c r="AA54">
        <f>IF(ABS(I54)&gt;1,I54/1000000,I54)</f>
        <v>0</v>
      </c>
      <c r="AB54">
        <f t="shared" si="0"/>
        <v>-9.3539999999999992</v>
      </c>
      <c r="AC54">
        <f t="shared" si="1"/>
        <v>-9.7270000000000003</v>
      </c>
      <c r="AD54">
        <f t="shared" si="2"/>
        <v>-0.60699999999999998</v>
      </c>
      <c r="AE54">
        <f t="shared" si="3"/>
        <v>0</v>
      </c>
    </row>
    <row r="55" spans="1:31" x14ac:dyDescent="0.3">
      <c r="A55" s="4">
        <v>53</v>
      </c>
      <c r="B55" s="4">
        <v>-803120104412</v>
      </c>
      <c r="C55" s="5">
        <v>2</v>
      </c>
      <c r="D55" s="5">
        <v>-4.914E-3</v>
      </c>
      <c r="E55" s="5">
        <v>1.242E-2</v>
      </c>
      <c r="F55" s="5">
        <v>1008535</v>
      </c>
      <c r="G55" s="5">
        <v>0</v>
      </c>
      <c r="H55" s="5">
        <v>0</v>
      </c>
      <c r="I55" s="5">
        <v>0</v>
      </c>
      <c r="J55" s="5">
        <v>-9353000</v>
      </c>
      <c r="K55" s="5">
        <v>-9727000</v>
      </c>
      <c r="L55" s="5">
        <v>-0.60799999999999998</v>
      </c>
      <c r="M55" s="5">
        <v>0</v>
      </c>
      <c r="S55">
        <f>A55</f>
        <v>53</v>
      </c>
      <c r="T55">
        <f>Analysis!$B$3+B55/1000000</f>
        <v>1.059497999958694</v>
      </c>
      <c r="U55">
        <f>C55</f>
        <v>2</v>
      </c>
      <c r="V55">
        <f>IF(ABS(D55)&gt;1,D55/1000000,D55)*Analysis!$B$4</f>
        <v>-4.820634E-2</v>
      </c>
      <c r="W55">
        <f>IF(ABS(E55)&gt;1,E55/1000000,E55)*Analysis!$B$4</f>
        <v>0.12184020000000001</v>
      </c>
      <c r="X55">
        <f>IF(ABS(F55)&gt;1,F55/1000000,F55)*Analysis!$B$4</f>
        <v>9.8937283499999999</v>
      </c>
      <c r="Y55">
        <f>IF(ABS(G55)&gt;1,G55/1000000,G55)</f>
        <v>0</v>
      </c>
      <c r="Z55">
        <f>IF(ABS(H55)&gt;1,H55/1000000,H55)</f>
        <v>0</v>
      </c>
      <c r="AA55">
        <f>IF(ABS(I55)&gt;1,I55/1000000,I55)</f>
        <v>0</v>
      </c>
      <c r="AB55">
        <f t="shared" si="0"/>
        <v>-9.3529999999999998</v>
      </c>
      <c r="AC55">
        <f t="shared" si="1"/>
        <v>-9.7270000000000003</v>
      </c>
      <c r="AD55">
        <f t="shared" si="2"/>
        <v>-0.60799999999999998</v>
      </c>
      <c r="AE55">
        <f t="shared" si="3"/>
        <v>0</v>
      </c>
    </row>
    <row r="56" spans="1:31" x14ac:dyDescent="0.3">
      <c r="A56" s="4">
        <v>54</v>
      </c>
      <c r="B56" s="4">
        <v>-803120083580</v>
      </c>
      <c r="C56" s="5">
        <v>2</v>
      </c>
      <c r="D56" s="5">
        <v>-5.0899999999999999E-3</v>
      </c>
      <c r="E56" s="5">
        <v>1.2382000000000001E-2</v>
      </c>
      <c r="F56" s="5">
        <v>1005925</v>
      </c>
      <c r="G56" s="5">
        <v>0</v>
      </c>
      <c r="H56" s="5">
        <v>0</v>
      </c>
      <c r="I56" s="5">
        <v>0</v>
      </c>
      <c r="J56" s="5">
        <v>-9353000</v>
      </c>
      <c r="K56" s="5">
        <v>-9727000</v>
      </c>
      <c r="L56" s="5">
        <v>-0.60899999999999999</v>
      </c>
      <c r="M56" s="5">
        <v>0</v>
      </c>
      <c r="S56">
        <f>A56</f>
        <v>54</v>
      </c>
      <c r="T56">
        <f>Analysis!$B$3+B56/1000000</f>
        <v>1.0803300000261515</v>
      </c>
      <c r="U56">
        <f>C56</f>
        <v>2</v>
      </c>
      <c r="V56">
        <f>IF(ABS(D56)&gt;1,D56/1000000,D56)*Analysis!$B$4</f>
        <v>-4.9932900000000002E-2</v>
      </c>
      <c r="W56">
        <f>IF(ABS(E56)&gt;1,E56/1000000,E56)*Analysis!$B$4</f>
        <v>0.12146742000000001</v>
      </c>
      <c r="X56">
        <f>IF(ABS(F56)&gt;1,F56/1000000,F56)*Analysis!$B$4</f>
        <v>9.8681242499999993</v>
      </c>
      <c r="Y56">
        <f>IF(ABS(G56)&gt;1,G56/1000000,G56)</f>
        <v>0</v>
      </c>
      <c r="Z56">
        <f>IF(ABS(H56)&gt;1,H56/1000000,H56)</f>
        <v>0</v>
      </c>
      <c r="AA56">
        <f>IF(ABS(I56)&gt;1,I56/1000000,I56)</f>
        <v>0</v>
      </c>
      <c r="AB56">
        <f t="shared" si="0"/>
        <v>-9.3529999999999998</v>
      </c>
      <c r="AC56">
        <f t="shared" si="1"/>
        <v>-9.7270000000000003</v>
      </c>
      <c r="AD56">
        <f t="shared" si="2"/>
        <v>-0.60899999999999999</v>
      </c>
      <c r="AE56">
        <f t="shared" si="3"/>
        <v>0</v>
      </c>
    </row>
    <row r="57" spans="1:31" x14ac:dyDescent="0.3">
      <c r="A57" s="4">
        <v>55</v>
      </c>
      <c r="B57" s="4">
        <v>-803120065834</v>
      </c>
      <c r="C57" s="5">
        <v>2</v>
      </c>
      <c r="D57" s="5">
        <v>3.4099999999999999E-4</v>
      </c>
      <c r="E57" s="5">
        <v>1.2361E-2</v>
      </c>
      <c r="F57" s="5">
        <v>1004395</v>
      </c>
      <c r="G57" s="5">
        <v>0</v>
      </c>
      <c r="H57" s="5">
        <v>0</v>
      </c>
      <c r="I57" s="5">
        <v>0</v>
      </c>
      <c r="J57" s="5">
        <v>-9353000</v>
      </c>
      <c r="K57" s="5">
        <v>-9730000</v>
      </c>
      <c r="L57" s="5">
        <v>-0.60899999999999999</v>
      </c>
      <c r="M57" s="5">
        <v>0</v>
      </c>
      <c r="S57">
        <f>A57</f>
        <v>55</v>
      </c>
      <c r="T57">
        <f>Analysis!$B$3+B57/1000000</f>
        <v>1.0980759999947622</v>
      </c>
      <c r="U57">
        <f>C57</f>
        <v>2</v>
      </c>
      <c r="V57">
        <f>IF(ABS(D57)&gt;1,D57/1000000,D57)*Analysis!$B$4</f>
        <v>3.3452099999999999E-3</v>
      </c>
      <c r="W57">
        <f>IF(ABS(E57)&gt;1,E57/1000000,E57)*Analysis!$B$4</f>
        <v>0.12126141000000001</v>
      </c>
      <c r="X57">
        <f>IF(ABS(F57)&gt;1,F57/1000000,F57)*Analysis!$B$4</f>
        <v>9.8531149500000001</v>
      </c>
      <c r="Y57">
        <f>IF(ABS(G57)&gt;1,G57/1000000,G57)</f>
        <v>0</v>
      </c>
      <c r="Z57">
        <f>IF(ABS(H57)&gt;1,H57/1000000,H57)</f>
        <v>0</v>
      </c>
      <c r="AA57">
        <f>IF(ABS(I57)&gt;1,I57/1000000,I57)</f>
        <v>0</v>
      </c>
      <c r="AB57">
        <f t="shared" si="0"/>
        <v>-9.3529999999999998</v>
      </c>
      <c r="AC57">
        <f t="shared" si="1"/>
        <v>-9.73</v>
      </c>
      <c r="AD57">
        <f t="shared" si="2"/>
        <v>-0.60899999999999999</v>
      </c>
      <c r="AE57">
        <f t="shared" si="3"/>
        <v>0</v>
      </c>
    </row>
    <row r="58" spans="1:31" x14ac:dyDescent="0.3">
      <c r="A58" s="4">
        <v>56</v>
      </c>
      <c r="B58" s="4">
        <v>-803120043353</v>
      </c>
      <c r="C58" s="5">
        <v>2</v>
      </c>
      <c r="D58" s="5">
        <v>-5.5129999999999997E-3</v>
      </c>
      <c r="E58" s="5">
        <v>1.2144E-2</v>
      </c>
      <c r="F58" s="5">
        <v>0.99666200000000005</v>
      </c>
      <c r="G58" s="5">
        <v>0</v>
      </c>
      <c r="H58" s="5">
        <v>0</v>
      </c>
      <c r="I58" s="5">
        <v>0</v>
      </c>
      <c r="J58" s="5">
        <v>-9353000</v>
      </c>
      <c r="K58" s="5">
        <v>-9732000</v>
      </c>
      <c r="L58" s="5">
        <v>-0.61099999999999999</v>
      </c>
      <c r="M58" s="5">
        <v>0</v>
      </c>
      <c r="S58">
        <f>A58</f>
        <v>56</v>
      </c>
      <c r="T58">
        <f>Analysis!$B$3+B58/1000000</f>
        <v>1.1205570000456646</v>
      </c>
      <c r="U58">
        <f>C58</f>
        <v>2</v>
      </c>
      <c r="V58">
        <f>IF(ABS(D58)&gt;1,D58/1000000,D58)*Analysis!$B$4</f>
        <v>-5.4082529999999997E-2</v>
      </c>
      <c r="W58">
        <f>IF(ABS(E58)&gt;1,E58/1000000,E58)*Analysis!$B$4</f>
        <v>0.11913264000000001</v>
      </c>
      <c r="X58">
        <f>IF(ABS(F58)&gt;1,F58/1000000,F58)*Analysis!$B$4</f>
        <v>9.7772542200000014</v>
      </c>
      <c r="Y58">
        <f>IF(ABS(G58)&gt;1,G58/1000000,G58)</f>
        <v>0</v>
      </c>
      <c r="Z58">
        <f>IF(ABS(H58)&gt;1,H58/1000000,H58)</f>
        <v>0</v>
      </c>
      <c r="AA58">
        <f>IF(ABS(I58)&gt;1,I58/1000000,I58)</f>
        <v>0</v>
      </c>
      <c r="AB58">
        <f t="shared" si="0"/>
        <v>-9.3529999999999998</v>
      </c>
      <c r="AC58">
        <f t="shared" si="1"/>
        <v>-9.7319999999999993</v>
      </c>
      <c r="AD58">
        <f t="shared" si="2"/>
        <v>-0.61099999999999999</v>
      </c>
      <c r="AE58">
        <f t="shared" si="3"/>
        <v>0</v>
      </c>
    </row>
    <row r="59" spans="1:31" x14ac:dyDescent="0.3">
      <c r="A59" s="4">
        <v>57</v>
      </c>
      <c r="B59" s="4">
        <v>-803120023085</v>
      </c>
      <c r="C59" s="5">
        <v>2</v>
      </c>
      <c r="D59" s="5">
        <v>-5.3959999999999998E-3</v>
      </c>
      <c r="E59" s="5">
        <v>1.2232E-2</v>
      </c>
      <c r="F59" s="5">
        <v>1002537</v>
      </c>
      <c r="G59" s="5">
        <v>0</v>
      </c>
      <c r="H59" s="5">
        <v>0</v>
      </c>
      <c r="I59" s="5">
        <v>0</v>
      </c>
      <c r="J59" s="5">
        <v>-9354000</v>
      </c>
      <c r="K59" s="5">
        <v>-9732000</v>
      </c>
      <c r="L59" s="5">
        <v>-0.61099999999999999</v>
      </c>
      <c r="M59" s="5">
        <v>0</v>
      </c>
      <c r="S59">
        <f>A59</f>
        <v>57</v>
      </c>
      <c r="T59">
        <f>Analysis!$B$3+B59/1000000</f>
        <v>1.1408250000094995</v>
      </c>
      <c r="U59">
        <f>C59</f>
        <v>2</v>
      </c>
      <c r="V59">
        <f>IF(ABS(D59)&gt;1,D59/1000000,D59)*Analysis!$B$4</f>
        <v>-5.2934759999999997E-2</v>
      </c>
      <c r="W59">
        <f>IF(ABS(E59)&gt;1,E59/1000000,E59)*Analysis!$B$4</f>
        <v>0.11999592000000001</v>
      </c>
      <c r="X59">
        <f>IF(ABS(F59)&gt;1,F59/1000000,F59)*Analysis!$B$4</f>
        <v>9.8348879700000005</v>
      </c>
      <c r="Y59">
        <f>IF(ABS(G59)&gt;1,G59/1000000,G59)</f>
        <v>0</v>
      </c>
      <c r="Z59">
        <f>IF(ABS(H59)&gt;1,H59/1000000,H59)</f>
        <v>0</v>
      </c>
      <c r="AA59">
        <f>IF(ABS(I59)&gt;1,I59/1000000,I59)</f>
        <v>0</v>
      </c>
      <c r="AB59">
        <f t="shared" si="0"/>
        <v>-9.3539999999999992</v>
      </c>
      <c r="AC59">
        <f t="shared" si="1"/>
        <v>-9.7319999999999993</v>
      </c>
      <c r="AD59">
        <f t="shared" si="2"/>
        <v>-0.61099999999999999</v>
      </c>
      <c r="AE59">
        <f t="shared" si="3"/>
        <v>0</v>
      </c>
    </row>
    <row r="60" spans="1:31" x14ac:dyDescent="0.3">
      <c r="A60" s="4">
        <v>58</v>
      </c>
      <c r="B60" s="4">
        <v>-803120002954</v>
      </c>
      <c r="C60" s="5">
        <v>2</v>
      </c>
      <c r="D60" s="5">
        <v>-3.1649999999999998E-3</v>
      </c>
      <c r="E60" s="5">
        <v>1.2359E-2</v>
      </c>
      <c r="F60" s="5">
        <v>1005232</v>
      </c>
      <c r="G60" s="5">
        <v>0</v>
      </c>
      <c r="H60" s="5">
        <v>0</v>
      </c>
      <c r="I60" s="5">
        <v>0</v>
      </c>
      <c r="J60" s="5">
        <v>-9354000</v>
      </c>
      <c r="K60" s="5">
        <v>-9731000</v>
      </c>
      <c r="L60" s="5">
        <v>-0.61199999999999999</v>
      </c>
      <c r="M60" s="5">
        <v>0</v>
      </c>
      <c r="S60">
        <f>A60</f>
        <v>58</v>
      </c>
      <c r="T60">
        <f>Analysis!$B$3+B60/1000000</f>
        <v>1.1609559999778867</v>
      </c>
      <c r="U60">
        <f>C60</f>
        <v>2</v>
      </c>
      <c r="V60">
        <f>IF(ABS(D60)&gt;1,D60/1000000,D60)*Analysis!$B$4</f>
        <v>-3.1048650000000001E-2</v>
      </c>
      <c r="W60">
        <f>IF(ABS(E60)&gt;1,E60/1000000,E60)*Analysis!$B$4</f>
        <v>0.12124179</v>
      </c>
      <c r="X60">
        <f>IF(ABS(F60)&gt;1,F60/1000000,F60)*Analysis!$B$4</f>
        <v>9.8613259199999987</v>
      </c>
      <c r="Y60">
        <f>IF(ABS(G60)&gt;1,G60/1000000,G60)</f>
        <v>0</v>
      </c>
      <c r="Z60">
        <f>IF(ABS(H60)&gt;1,H60/1000000,H60)</f>
        <v>0</v>
      </c>
      <c r="AA60">
        <f>IF(ABS(I60)&gt;1,I60/1000000,I60)</f>
        <v>0</v>
      </c>
      <c r="AB60">
        <f t="shared" si="0"/>
        <v>-9.3539999999999992</v>
      </c>
      <c r="AC60">
        <f t="shared" si="1"/>
        <v>-9.7309999999999999</v>
      </c>
      <c r="AD60">
        <f t="shared" si="2"/>
        <v>-0.61199999999999999</v>
      </c>
      <c r="AE60">
        <f t="shared" si="3"/>
        <v>0</v>
      </c>
    </row>
    <row r="61" spans="1:31" x14ac:dyDescent="0.3">
      <c r="A61" s="4">
        <v>59</v>
      </c>
      <c r="B61" s="4">
        <v>-803119986526</v>
      </c>
      <c r="C61" s="5">
        <v>2</v>
      </c>
      <c r="D61" s="5">
        <v>-4.3810000000000003E-3</v>
      </c>
      <c r="E61" s="5">
        <v>1.2322E-2</v>
      </c>
      <c r="F61" s="5">
        <v>1003420</v>
      </c>
      <c r="G61" s="5">
        <v>0</v>
      </c>
      <c r="H61" s="5">
        <v>0</v>
      </c>
      <c r="I61" s="5">
        <v>0</v>
      </c>
      <c r="J61" s="5">
        <v>-9353000</v>
      </c>
      <c r="K61" s="5">
        <v>-9732000</v>
      </c>
      <c r="L61" s="5">
        <v>-0.61199999999999999</v>
      </c>
      <c r="M61" s="5">
        <v>0</v>
      </c>
      <c r="S61">
        <f>A61</f>
        <v>59</v>
      </c>
      <c r="T61">
        <f>Analysis!$B$3+B61/1000000</f>
        <v>1.1773840000387281</v>
      </c>
      <c r="U61">
        <f>C61</f>
        <v>2</v>
      </c>
      <c r="V61">
        <f>IF(ABS(D61)&gt;1,D61/1000000,D61)*Analysis!$B$4</f>
        <v>-4.2977610000000006E-2</v>
      </c>
      <c r="W61">
        <f>IF(ABS(E61)&gt;1,E61/1000000,E61)*Analysis!$B$4</f>
        <v>0.12087882</v>
      </c>
      <c r="X61">
        <f>IF(ABS(F61)&gt;1,F61/1000000,F61)*Analysis!$B$4</f>
        <v>9.843550200000001</v>
      </c>
      <c r="Y61">
        <f>IF(ABS(G61)&gt;1,G61/1000000,G61)</f>
        <v>0</v>
      </c>
      <c r="Z61">
        <f>IF(ABS(H61)&gt;1,H61/1000000,H61)</f>
        <v>0</v>
      </c>
      <c r="AA61">
        <f>IF(ABS(I61)&gt;1,I61/1000000,I61)</f>
        <v>0</v>
      </c>
      <c r="AB61">
        <f t="shared" si="0"/>
        <v>-9.3529999999999998</v>
      </c>
      <c r="AC61">
        <f t="shared" si="1"/>
        <v>-9.7319999999999993</v>
      </c>
      <c r="AD61">
        <f t="shared" si="2"/>
        <v>-0.61199999999999999</v>
      </c>
      <c r="AE61">
        <f t="shared" si="3"/>
        <v>0</v>
      </c>
    </row>
    <row r="62" spans="1:31" x14ac:dyDescent="0.3">
      <c r="A62" s="4">
        <v>60</v>
      </c>
      <c r="B62" s="4">
        <v>-803119962968</v>
      </c>
      <c r="C62" s="5">
        <v>2</v>
      </c>
      <c r="D62" s="5">
        <v>-4.1240000000000001E-3</v>
      </c>
      <c r="E62" s="5">
        <v>1.2286999999999999E-2</v>
      </c>
      <c r="F62" s="5">
        <v>1004148</v>
      </c>
      <c r="G62" s="5">
        <v>0</v>
      </c>
      <c r="H62" s="5">
        <v>0</v>
      </c>
      <c r="I62" s="5">
        <v>0</v>
      </c>
      <c r="J62" s="5">
        <v>-9353000</v>
      </c>
      <c r="K62" s="5">
        <v>-9730000</v>
      </c>
      <c r="L62" s="5">
        <v>-0.61299999999999999</v>
      </c>
      <c r="M62" s="5">
        <v>0</v>
      </c>
      <c r="S62">
        <f>A62</f>
        <v>60</v>
      </c>
      <c r="T62">
        <f>Analysis!$B$3+B62/1000000</f>
        <v>1.200942000024952</v>
      </c>
      <c r="U62">
        <f>C62</f>
        <v>2</v>
      </c>
      <c r="V62">
        <f>IF(ABS(D62)&gt;1,D62/1000000,D62)*Analysis!$B$4</f>
        <v>-4.0456440000000003E-2</v>
      </c>
      <c r="W62">
        <f>IF(ABS(E62)&gt;1,E62/1000000,E62)*Analysis!$B$4</f>
        <v>0.12053547000000001</v>
      </c>
      <c r="X62">
        <f>IF(ABS(F62)&gt;1,F62/1000000,F62)*Analysis!$B$4</f>
        <v>9.8506918800000012</v>
      </c>
      <c r="Y62">
        <f>IF(ABS(G62)&gt;1,G62/1000000,G62)</f>
        <v>0</v>
      </c>
      <c r="Z62">
        <f>IF(ABS(H62)&gt;1,H62/1000000,H62)</f>
        <v>0</v>
      </c>
      <c r="AA62">
        <f>IF(ABS(I62)&gt;1,I62/1000000,I62)</f>
        <v>0</v>
      </c>
      <c r="AB62">
        <f t="shared" si="0"/>
        <v>-9.3529999999999998</v>
      </c>
      <c r="AC62">
        <f t="shared" si="1"/>
        <v>-9.73</v>
      </c>
      <c r="AD62">
        <f t="shared" si="2"/>
        <v>-0.61299999999999999</v>
      </c>
      <c r="AE62">
        <f t="shared" si="3"/>
        <v>0</v>
      </c>
    </row>
    <row r="63" spans="1:31" x14ac:dyDescent="0.3">
      <c r="A63" s="4">
        <v>61</v>
      </c>
      <c r="B63" s="4">
        <v>-803119945768</v>
      </c>
      <c r="C63" s="5">
        <v>2</v>
      </c>
      <c r="D63" s="5">
        <v>-4.8050000000000002E-3</v>
      </c>
      <c r="E63" s="5">
        <v>1.2312E-2</v>
      </c>
      <c r="F63" s="5">
        <v>1004439</v>
      </c>
      <c r="G63" s="5">
        <v>0</v>
      </c>
      <c r="H63" s="5">
        <v>0</v>
      </c>
      <c r="I63" s="5">
        <v>0</v>
      </c>
      <c r="J63" s="5">
        <v>-9352000</v>
      </c>
      <c r="K63" s="5">
        <v>-9730000</v>
      </c>
      <c r="L63" s="5">
        <v>-0.61299999999999999</v>
      </c>
      <c r="M63" s="5">
        <v>0</v>
      </c>
      <c r="S63">
        <f>A63</f>
        <v>61</v>
      </c>
      <c r="T63">
        <f>Analysis!$B$3+B63/1000000</f>
        <v>1.2181420000270009</v>
      </c>
      <c r="U63">
        <f>C63</f>
        <v>2</v>
      </c>
      <c r="V63">
        <f>IF(ABS(D63)&gt;1,D63/1000000,D63)*Analysis!$B$4</f>
        <v>-4.7137050000000007E-2</v>
      </c>
      <c r="W63">
        <f>IF(ABS(E63)&gt;1,E63/1000000,E63)*Analysis!$B$4</f>
        <v>0.12078072000000001</v>
      </c>
      <c r="X63">
        <f>IF(ABS(F63)&gt;1,F63/1000000,F63)*Analysis!$B$4</f>
        <v>9.8535465900000005</v>
      </c>
      <c r="Y63">
        <f>IF(ABS(G63)&gt;1,G63/1000000,G63)</f>
        <v>0</v>
      </c>
      <c r="Z63">
        <f>IF(ABS(H63)&gt;1,H63/1000000,H63)</f>
        <v>0</v>
      </c>
      <c r="AA63">
        <f>IF(ABS(I63)&gt;1,I63/1000000,I63)</f>
        <v>0</v>
      </c>
      <c r="AB63">
        <f t="shared" si="0"/>
        <v>-9.3520000000000003</v>
      </c>
      <c r="AC63">
        <f t="shared" si="1"/>
        <v>-9.73</v>
      </c>
      <c r="AD63">
        <f t="shared" si="2"/>
        <v>-0.61299999999999999</v>
      </c>
      <c r="AE63">
        <f t="shared" si="3"/>
        <v>0</v>
      </c>
    </row>
    <row r="64" spans="1:31" x14ac:dyDescent="0.3">
      <c r="A64" s="4">
        <v>62</v>
      </c>
      <c r="B64" s="4">
        <v>-803119925649</v>
      </c>
      <c r="C64" s="5">
        <v>2</v>
      </c>
      <c r="D64" s="5">
        <v>-5.0699999999999999E-3</v>
      </c>
      <c r="E64" s="5">
        <v>1.2212000000000001E-2</v>
      </c>
      <c r="F64" s="5">
        <v>1004425</v>
      </c>
      <c r="G64" s="5">
        <v>0</v>
      </c>
      <c r="H64" s="5">
        <v>0</v>
      </c>
      <c r="I64" s="5">
        <v>0</v>
      </c>
      <c r="J64" s="5">
        <v>-9351000</v>
      </c>
      <c r="K64" s="5">
        <v>-9730000</v>
      </c>
      <c r="L64" s="5">
        <v>-0.61299999999999999</v>
      </c>
      <c r="M64" s="5">
        <v>0</v>
      </c>
      <c r="S64">
        <f>A64</f>
        <v>62</v>
      </c>
      <c r="T64">
        <f>Analysis!$B$3+B64/1000000</f>
        <v>1.2382610000204295</v>
      </c>
      <c r="U64">
        <f>C64</f>
        <v>2</v>
      </c>
      <c r="V64">
        <f>IF(ABS(D64)&gt;1,D64/1000000,D64)*Analysis!$B$4</f>
        <v>-4.9736700000000002E-2</v>
      </c>
      <c r="W64">
        <f>IF(ABS(E64)&gt;1,E64/1000000,E64)*Analysis!$B$4</f>
        <v>0.11979972000000001</v>
      </c>
      <c r="X64">
        <f>IF(ABS(F64)&gt;1,F64/1000000,F64)*Analysis!$B$4</f>
        <v>9.8534092500000003</v>
      </c>
      <c r="Y64">
        <f>IF(ABS(G64)&gt;1,G64/1000000,G64)</f>
        <v>0</v>
      </c>
      <c r="Z64">
        <f>IF(ABS(H64)&gt;1,H64/1000000,H64)</f>
        <v>0</v>
      </c>
      <c r="AA64">
        <f>IF(ABS(I64)&gt;1,I64/1000000,I64)</f>
        <v>0</v>
      </c>
      <c r="AB64">
        <f t="shared" si="0"/>
        <v>-9.3510000000000009</v>
      </c>
      <c r="AC64">
        <f t="shared" si="1"/>
        <v>-9.73</v>
      </c>
      <c r="AD64">
        <f t="shared" si="2"/>
        <v>-0.61299999999999999</v>
      </c>
      <c r="AE64">
        <f t="shared" si="3"/>
        <v>0</v>
      </c>
    </row>
    <row r="65" spans="1:31" x14ac:dyDescent="0.3">
      <c r="A65" s="4">
        <v>63</v>
      </c>
      <c r="B65" s="4">
        <v>-803119907532</v>
      </c>
      <c r="C65" s="5">
        <v>2</v>
      </c>
      <c r="D65" s="5">
        <v>3.5829999999999998E-3</v>
      </c>
      <c r="E65" s="5">
        <v>1.2305E-2</v>
      </c>
      <c r="F65" s="5">
        <v>1004778</v>
      </c>
      <c r="G65" s="5">
        <v>0</v>
      </c>
      <c r="H65" s="5">
        <v>0</v>
      </c>
      <c r="I65" s="5">
        <v>0</v>
      </c>
      <c r="J65" s="5">
        <v>-9350000</v>
      </c>
      <c r="K65" s="5">
        <v>-9732000</v>
      </c>
      <c r="L65" s="5">
        <v>-0.61399999999999999</v>
      </c>
      <c r="M65" s="5">
        <v>0</v>
      </c>
      <c r="S65">
        <f>A65</f>
        <v>63</v>
      </c>
      <c r="T65">
        <f>Analysis!$B$3+B65/1000000</f>
        <v>1.2563780000200495</v>
      </c>
      <c r="U65">
        <f>C65</f>
        <v>2</v>
      </c>
      <c r="V65">
        <f>IF(ABS(D65)&gt;1,D65/1000000,D65)*Analysis!$B$4</f>
        <v>3.5149229999999997E-2</v>
      </c>
      <c r="W65">
        <f>IF(ABS(E65)&gt;1,E65/1000000,E65)*Analysis!$B$4</f>
        <v>0.12071205</v>
      </c>
      <c r="X65">
        <f>IF(ABS(F65)&gt;1,F65/1000000,F65)*Analysis!$B$4</f>
        <v>9.8568721799999999</v>
      </c>
      <c r="Y65">
        <f>IF(ABS(G65)&gt;1,G65/1000000,G65)</f>
        <v>0</v>
      </c>
      <c r="Z65">
        <f>IF(ABS(H65)&gt;1,H65/1000000,H65)</f>
        <v>0</v>
      </c>
      <c r="AA65">
        <f>IF(ABS(I65)&gt;1,I65/1000000,I65)</f>
        <v>0</v>
      </c>
      <c r="AB65">
        <f t="shared" si="0"/>
        <v>-9.35</v>
      </c>
      <c r="AC65">
        <f t="shared" si="1"/>
        <v>-9.7319999999999993</v>
      </c>
      <c r="AD65">
        <f t="shared" si="2"/>
        <v>-0.61399999999999999</v>
      </c>
      <c r="AE65">
        <f t="shared" si="3"/>
        <v>0</v>
      </c>
    </row>
    <row r="66" spans="1:31" x14ac:dyDescent="0.3">
      <c r="A66" s="4">
        <v>64</v>
      </c>
      <c r="B66" s="4">
        <v>-803119890879</v>
      </c>
      <c r="C66" s="5">
        <v>2</v>
      </c>
      <c r="D66" s="5">
        <v>2.281E-3</v>
      </c>
      <c r="E66" s="5">
        <v>1.2382000000000001E-2</v>
      </c>
      <c r="F66" s="5">
        <v>1004721</v>
      </c>
      <c r="G66" s="5">
        <v>0</v>
      </c>
      <c r="H66" s="5">
        <v>0</v>
      </c>
      <c r="I66" s="5">
        <v>0</v>
      </c>
      <c r="J66" s="5">
        <v>-9350000</v>
      </c>
      <c r="K66" s="5">
        <v>-9736000</v>
      </c>
      <c r="L66" s="5">
        <v>-0.61399999999999999</v>
      </c>
      <c r="M66" s="5">
        <v>0</v>
      </c>
      <c r="S66">
        <f>A66</f>
        <v>64</v>
      </c>
      <c r="T66">
        <f>Analysis!$B$3+B66/1000000</f>
        <v>1.2730310000479221</v>
      </c>
      <c r="U66">
        <f>C66</f>
        <v>2</v>
      </c>
      <c r="V66">
        <f>IF(ABS(D66)&gt;1,D66/1000000,D66)*Analysis!$B$4</f>
        <v>2.2376610000000002E-2</v>
      </c>
      <c r="W66">
        <f>IF(ABS(E66)&gt;1,E66/1000000,E66)*Analysis!$B$4</f>
        <v>0.12146742000000001</v>
      </c>
      <c r="X66">
        <f>IF(ABS(F66)&gt;1,F66/1000000,F66)*Analysis!$B$4</f>
        <v>9.8563130100000009</v>
      </c>
      <c r="Y66">
        <f>IF(ABS(G66)&gt;1,G66/1000000,G66)</f>
        <v>0</v>
      </c>
      <c r="Z66">
        <f>IF(ABS(H66)&gt;1,H66/1000000,H66)</f>
        <v>0</v>
      </c>
      <c r="AA66">
        <f>IF(ABS(I66)&gt;1,I66/1000000,I66)</f>
        <v>0</v>
      </c>
      <c r="AB66">
        <f t="shared" ref="AB66:AB129" si="4">IF(ABS(J66)&gt;1,J66/1000000,J66)</f>
        <v>-9.35</v>
      </c>
      <c r="AC66">
        <f t="shared" ref="AC66:AC129" si="5">IF(ABS(K66)&gt;1,K66/1000000,K66)</f>
        <v>-9.7360000000000007</v>
      </c>
      <c r="AD66">
        <f t="shared" ref="AD66:AD129" si="6">IF(ABS(L66)&gt;1,L66/1000000,L66)</f>
        <v>-0.61399999999999999</v>
      </c>
      <c r="AE66">
        <f t="shared" ref="AE66:AE129" si="7">M66/1000</f>
        <v>0</v>
      </c>
    </row>
    <row r="67" spans="1:31" x14ac:dyDescent="0.3">
      <c r="A67" s="4">
        <v>65</v>
      </c>
      <c r="B67" s="4">
        <v>-803119862210</v>
      </c>
      <c r="C67" s="5">
        <v>2</v>
      </c>
      <c r="D67" s="5">
        <v>3.124E-3</v>
      </c>
      <c r="E67" s="5">
        <v>1.2341E-2</v>
      </c>
      <c r="F67" s="5">
        <v>0.997695</v>
      </c>
      <c r="G67" s="5">
        <v>0</v>
      </c>
      <c r="H67" s="5">
        <v>0</v>
      </c>
      <c r="I67" s="5">
        <v>0</v>
      </c>
      <c r="J67" s="5">
        <v>-9351000</v>
      </c>
      <c r="K67" s="5">
        <v>-9741000</v>
      </c>
      <c r="L67" s="5">
        <v>-0.61499999999999999</v>
      </c>
      <c r="M67" s="5">
        <v>0</v>
      </c>
      <c r="S67">
        <f>A67</f>
        <v>65</v>
      </c>
      <c r="T67">
        <f>Analysis!$B$3+B67/1000000</f>
        <v>1.3016999999526888</v>
      </c>
      <c r="U67">
        <f>C67</f>
        <v>2</v>
      </c>
      <c r="V67">
        <f>IF(ABS(D67)&gt;1,D67/1000000,D67)*Analysis!$B$4</f>
        <v>3.064644E-2</v>
      </c>
      <c r="W67">
        <f>IF(ABS(E67)&gt;1,E67/1000000,E67)*Analysis!$B$4</f>
        <v>0.12106521000000001</v>
      </c>
      <c r="X67">
        <f>IF(ABS(F67)&gt;1,F67/1000000,F67)*Analysis!$B$4</f>
        <v>9.7873879500000012</v>
      </c>
      <c r="Y67">
        <f>IF(ABS(G67)&gt;1,G67/1000000,G67)</f>
        <v>0</v>
      </c>
      <c r="Z67">
        <f>IF(ABS(H67)&gt;1,H67/1000000,H67)</f>
        <v>0</v>
      </c>
      <c r="AA67">
        <f>IF(ABS(I67)&gt;1,I67/1000000,I67)</f>
        <v>0</v>
      </c>
      <c r="AB67">
        <f t="shared" si="4"/>
        <v>-9.3510000000000009</v>
      </c>
      <c r="AC67">
        <f t="shared" si="5"/>
        <v>-9.7409999999999997</v>
      </c>
      <c r="AD67">
        <f t="shared" si="6"/>
        <v>-0.61499999999999999</v>
      </c>
      <c r="AE67">
        <f t="shared" si="7"/>
        <v>0</v>
      </c>
    </row>
    <row r="68" spans="1:31" x14ac:dyDescent="0.3">
      <c r="A68" s="4">
        <v>66</v>
      </c>
      <c r="B68" s="4">
        <v>-803119846686</v>
      </c>
      <c r="C68" s="5">
        <v>2</v>
      </c>
      <c r="D68" s="5">
        <v>3.091E-3</v>
      </c>
      <c r="E68" s="5">
        <v>1.2286999999999999E-2</v>
      </c>
      <c r="F68" s="5">
        <v>1001264</v>
      </c>
      <c r="G68" s="5">
        <v>0</v>
      </c>
      <c r="H68" s="5">
        <v>0</v>
      </c>
      <c r="I68" s="5">
        <v>0</v>
      </c>
      <c r="J68" s="5">
        <v>-9351000</v>
      </c>
      <c r="K68" s="5">
        <v>-9745000</v>
      </c>
      <c r="L68" s="5">
        <v>-0.61599999999999999</v>
      </c>
      <c r="M68" s="5">
        <v>0</v>
      </c>
      <c r="S68">
        <f>A68</f>
        <v>66</v>
      </c>
      <c r="T68">
        <f>Analysis!$B$3+B68/1000000</f>
        <v>1.3172239999985322</v>
      </c>
      <c r="U68">
        <f>C68</f>
        <v>2</v>
      </c>
      <c r="V68">
        <f>IF(ABS(D68)&gt;1,D68/1000000,D68)*Analysis!$B$4</f>
        <v>3.0322710000000003E-2</v>
      </c>
      <c r="W68">
        <f>IF(ABS(E68)&gt;1,E68/1000000,E68)*Analysis!$B$4</f>
        <v>0.12053547000000001</v>
      </c>
      <c r="X68">
        <f>IF(ABS(F68)&gt;1,F68/1000000,F68)*Analysis!$B$4</f>
        <v>9.8223998399999992</v>
      </c>
      <c r="Y68">
        <f>IF(ABS(G68)&gt;1,G68/1000000,G68)</f>
        <v>0</v>
      </c>
      <c r="Z68">
        <f>IF(ABS(H68)&gt;1,H68/1000000,H68)</f>
        <v>0</v>
      </c>
      <c r="AA68">
        <f>IF(ABS(I68)&gt;1,I68/1000000,I68)</f>
        <v>0</v>
      </c>
      <c r="AB68">
        <f t="shared" si="4"/>
        <v>-9.3510000000000009</v>
      </c>
      <c r="AC68">
        <f t="shared" si="5"/>
        <v>-9.7449999999999992</v>
      </c>
      <c r="AD68">
        <f t="shared" si="6"/>
        <v>-0.61599999999999999</v>
      </c>
      <c r="AE68">
        <f t="shared" si="7"/>
        <v>0</v>
      </c>
    </row>
    <row r="69" spans="1:31" x14ac:dyDescent="0.3">
      <c r="A69" s="4">
        <v>67</v>
      </c>
      <c r="B69" s="4">
        <v>-803119826814</v>
      </c>
      <c r="C69" s="5">
        <v>2</v>
      </c>
      <c r="D69" s="5">
        <v>2.9979999999999998E-3</v>
      </c>
      <c r="E69" s="5">
        <v>1.2253E-2</v>
      </c>
      <c r="F69" s="5">
        <v>1004153</v>
      </c>
      <c r="G69" s="5">
        <v>0</v>
      </c>
      <c r="H69" s="5">
        <v>0</v>
      </c>
      <c r="I69" s="5">
        <v>0</v>
      </c>
      <c r="J69" s="5">
        <v>-9351000</v>
      </c>
      <c r="K69" s="5">
        <v>-9750000</v>
      </c>
      <c r="L69" s="5">
        <v>-0.61699999999999999</v>
      </c>
      <c r="M69" s="5">
        <v>0</v>
      </c>
      <c r="S69">
        <f>A69</f>
        <v>67</v>
      </c>
      <c r="T69">
        <f>Analysis!$B$3+B69/1000000</f>
        <v>1.3370959999738261</v>
      </c>
      <c r="U69">
        <f>C69</f>
        <v>2</v>
      </c>
      <c r="V69">
        <f>IF(ABS(D69)&gt;1,D69/1000000,D69)*Analysis!$B$4</f>
        <v>2.941038E-2</v>
      </c>
      <c r="W69">
        <f>IF(ABS(E69)&gt;1,E69/1000000,E69)*Analysis!$B$4</f>
        <v>0.12020193000000001</v>
      </c>
      <c r="X69">
        <f>IF(ABS(F69)&gt;1,F69/1000000,F69)*Analysis!$B$4</f>
        <v>9.8507409300000006</v>
      </c>
      <c r="Y69">
        <f>IF(ABS(G69)&gt;1,G69/1000000,G69)</f>
        <v>0</v>
      </c>
      <c r="Z69">
        <f>IF(ABS(H69)&gt;1,H69/1000000,H69)</f>
        <v>0</v>
      </c>
      <c r="AA69">
        <f>IF(ABS(I69)&gt;1,I69/1000000,I69)</f>
        <v>0</v>
      </c>
      <c r="AB69">
        <f t="shared" si="4"/>
        <v>-9.3510000000000009</v>
      </c>
      <c r="AC69">
        <f t="shared" si="5"/>
        <v>-9.75</v>
      </c>
      <c r="AD69">
        <f t="shared" si="6"/>
        <v>-0.61699999999999999</v>
      </c>
      <c r="AE69">
        <f t="shared" si="7"/>
        <v>0</v>
      </c>
    </row>
    <row r="70" spans="1:31" x14ac:dyDescent="0.3">
      <c r="A70" s="4">
        <v>68</v>
      </c>
      <c r="B70" s="4">
        <v>-803119806835</v>
      </c>
      <c r="C70" s="5">
        <v>2</v>
      </c>
      <c r="D70" s="5">
        <v>1.351E-3</v>
      </c>
      <c r="E70" s="5">
        <v>1.0744E-2</v>
      </c>
      <c r="F70" s="5">
        <v>1004099</v>
      </c>
      <c r="G70" s="5">
        <v>0</v>
      </c>
      <c r="H70" s="5">
        <v>0</v>
      </c>
      <c r="I70" s="5">
        <v>0</v>
      </c>
      <c r="J70" s="5">
        <v>-9352000</v>
      </c>
      <c r="K70" s="5">
        <v>-9753000</v>
      </c>
      <c r="L70" s="5">
        <v>-0.61699999999999999</v>
      </c>
      <c r="M70" s="5">
        <v>0</v>
      </c>
      <c r="S70">
        <f>A70</f>
        <v>68</v>
      </c>
      <c r="T70">
        <f>Analysis!$B$3+B70/1000000</f>
        <v>1.3570749999489635</v>
      </c>
      <c r="U70">
        <f>C70</f>
        <v>2</v>
      </c>
      <c r="V70">
        <f>IF(ABS(D70)&gt;1,D70/1000000,D70)*Analysis!$B$4</f>
        <v>1.3253310000000001E-2</v>
      </c>
      <c r="W70">
        <f>IF(ABS(E70)&gt;1,E70/1000000,E70)*Analysis!$B$4</f>
        <v>0.10539864</v>
      </c>
      <c r="X70">
        <f>IF(ABS(F70)&gt;1,F70/1000000,F70)*Analysis!$B$4</f>
        <v>9.8502111900000013</v>
      </c>
      <c r="Y70">
        <f>IF(ABS(G70)&gt;1,G70/1000000,G70)</f>
        <v>0</v>
      </c>
      <c r="Z70">
        <f>IF(ABS(H70)&gt;1,H70/1000000,H70)</f>
        <v>0</v>
      </c>
      <c r="AA70">
        <f>IF(ABS(I70)&gt;1,I70/1000000,I70)</f>
        <v>0</v>
      </c>
      <c r="AB70">
        <f t="shared" si="4"/>
        <v>-9.3520000000000003</v>
      </c>
      <c r="AC70">
        <f t="shared" si="5"/>
        <v>-9.7530000000000001</v>
      </c>
      <c r="AD70">
        <f t="shared" si="6"/>
        <v>-0.61699999999999999</v>
      </c>
      <c r="AE70">
        <f t="shared" si="7"/>
        <v>0</v>
      </c>
    </row>
    <row r="71" spans="1:31" x14ac:dyDescent="0.3">
      <c r="A71" s="4">
        <v>69</v>
      </c>
      <c r="B71" s="4">
        <v>-803119786776</v>
      </c>
      <c r="C71" s="5">
        <v>2</v>
      </c>
      <c r="D71" s="5">
        <v>-6.1310000000000002E-3</v>
      </c>
      <c r="E71" s="5">
        <v>1.1686999999999999E-2</v>
      </c>
      <c r="F71" s="5">
        <v>1004646</v>
      </c>
      <c r="G71" s="5">
        <v>0</v>
      </c>
      <c r="H71" s="5">
        <v>0</v>
      </c>
      <c r="I71" s="5">
        <v>0</v>
      </c>
      <c r="J71" s="5">
        <v>-9352000</v>
      </c>
      <c r="K71" s="5">
        <v>-9752000</v>
      </c>
      <c r="L71" s="5">
        <v>-0.61699999999999999</v>
      </c>
      <c r="M71" s="5">
        <v>0</v>
      </c>
      <c r="S71">
        <f>A71</f>
        <v>69</v>
      </c>
      <c r="T71">
        <f>Analysis!$B$3+B71/1000000</f>
        <v>1.3771339999511838</v>
      </c>
      <c r="U71">
        <f>C71</f>
        <v>2</v>
      </c>
      <c r="V71">
        <f>IF(ABS(D71)&gt;1,D71/1000000,D71)*Analysis!$B$4</f>
        <v>-6.0145110000000002E-2</v>
      </c>
      <c r="W71">
        <f>IF(ABS(E71)&gt;1,E71/1000000,E71)*Analysis!$B$4</f>
        <v>0.11464947</v>
      </c>
      <c r="X71">
        <f>IF(ABS(F71)&gt;1,F71/1000000,F71)*Analysis!$B$4</f>
        <v>9.8555772600000005</v>
      </c>
      <c r="Y71">
        <f>IF(ABS(G71)&gt;1,G71/1000000,G71)</f>
        <v>0</v>
      </c>
      <c r="Z71">
        <f>IF(ABS(H71)&gt;1,H71/1000000,H71)</f>
        <v>0</v>
      </c>
      <c r="AA71">
        <f>IF(ABS(I71)&gt;1,I71/1000000,I71)</f>
        <v>0</v>
      </c>
      <c r="AB71">
        <f t="shared" si="4"/>
        <v>-9.3520000000000003</v>
      </c>
      <c r="AC71">
        <f t="shared" si="5"/>
        <v>-9.7520000000000007</v>
      </c>
      <c r="AD71">
        <f t="shared" si="6"/>
        <v>-0.61699999999999999</v>
      </c>
      <c r="AE71">
        <f t="shared" si="7"/>
        <v>0</v>
      </c>
    </row>
    <row r="72" spans="1:31" x14ac:dyDescent="0.3">
      <c r="A72" s="4">
        <v>70</v>
      </c>
      <c r="B72" s="4">
        <v>-803119765705</v>
      </c>
      <c r="C72" s="5">
        <v>2</v>
      </c>
      <c r="D72" s="5">
        <v>-4.5269999999999998E-3</v>
      </c>
      <c r="E72" s="5">
        <v>1.2455000000000001E-2</v>
      </c>
      <c r="F72" s="5">
        <v>1004346</v>
      </c>
      <c r="G72" s="5">
        <v>0</v>
      </c>
      <c r="H72" s="5">
        <v>0</v>
      </c>
      <c r="I72" s="5">
        <v>0</v>
      </c>
      <c r="J72" s="5">
        <v>-9350000</v>
      </c>
      <c r="K72" s="5">
        <v>-9752000</v>
      </c>
      <c r="L72" s="5">
        <v>-0.61799999999999999</v>
      </c>
      <c r="M72" s="5">
        <v>0</v>
      </c>
      <c r="S72">
        <f>A72</f>
        <v>70</v>
      </c>
      <c r="T72">
        <f>Analysis!$B$3+B72/1000000</f>
        <v>1.3982049999758601</v>
      </c>
      <c r="U72">
        <f>C72</f>
        <v>2</v>
      </c>
      <c r="V72">
        <f>IF(ABS(D72)&gt;1,D72/1000000,D72)*Analysis!$B$4</f>
        <v>-4.4409869999999997E-2</v>
      </c>
      <c r="W72">
        <f>IF(ABS(E72)&gt;1,E72/1000000,E72)*Analysis!$B$4</f>
        <v>0.12218355000000002</v>
      </c>
      <c r="X72">
        <f>IF(ABS(F72)&gt;1,F72/1000000,F72)*Analysis!$B$4</f>
        <v>9.8526342600000003</v>
      </c>
      <c r="Y72">
        <f>IF(ABS(G72)&gt;1,G72/1000000,G72)</f>
        <v>0</v>
      </c>
      <c r="Z72">
        <f>IF(ABS(H72)&gt;1,H72/1000000,H72)</f>
        <v>0</v>
      </c>
      <c r="AA72">
        <f>IF(ABS(I72)&gt;1,I72/1000000,I72)</f>
        <v>0</v>
      </c>
      <c r="AB72">
        <f t="shared" si="4"/>
        <v>-9.35</v>
      </c>
      <c r="AC72">
        <f t="shared" si="5"/>
        <v>-9.7520000000000007</v>
      </c>
      <c r="AD72">
        <f t="shared" si="6"/>
        <v>-0.61799999999999999</v>
      </c>
      <c r="AE72">
        <f t="shared" si="7"/>
        <v>0</v>
      </c>
    </row>
    <row r="73" spans="1:31" x14ac:dyDescent="0.3">
      <c r="A73" s="4">
        <v>71</v>
      </c>
      <c r="B73" s="4">
        <v>-803119743075</v>
      </c>
      <c r="C73" s="5">
        <v>2</v>
      </c>
      <c r="D73" s="5">
        <v>-5.0489999999999997E-3</v>
      </c>
      <c r="E73" s="5">
        <v>1.2322E-2</v>
      </c>
      <c r="F73" s="5">
        <v>1004468</v>
      </c>
      <c r="G73" s="5">
        <v>0</v>
      </c>
      <c r="H73" s="5">
        <v>0</v>
      </c>
      <c r="I73" s="5">
        <v>0</v>
      </c>
      <c r="J73" s="5">
        <v>-9350000</v>
      </c>
      <c r="K73" s="5">
        <v>-9751000</v>
      </c>
      <c r="L73" s="5">
        <v>-0.61899999999999999</v>
      </c>
      <c r="M73" s="5">
        <v>0</v>
      </c>
      <c r="S73">
        <f>A73</f>
        <v>71</v>
      </c>
      <c r="T73">
        <f>Analysis!$B$3+B73/1000000</f>
        <v>1.4208349999971688</v>
      </c>
      <c r="U73">
        <f>C73</f>
        <v>2</v>
      </c>
      <c r="V73">
        <f>IF(ABS(D73)&gt;1,D73/1000000,D73)*Analysis!$B$4</f>
        <v>-4.9530690000000002E-2</v>
      </c>
      <c r="W73">
        <f>IF(ABS(E73)&gt;1,E73/1000000,E73)*Analysis!$B$4</f>
        <v>0.12087882</v>
      </c>
      <c r="X73">
        <f>IF(ABS(F73)&gt;1,F73/1000000,F73)*Analysis!$B$4</f>
        <v>9.8538310799999991</v>
      </c>
      <c r="Y73">
        <f>IF(ABS(G73)&gt;1,G73/1000000,G73)</f>
        <v>0</v>
      </c>
      <c r="Z73">
        <f>IF(ABS(H73)&gt;1,H73/1000000,H73)</f>
        <v>0</v>
      </c>
      <c r="AA73">
        <f>IF(ABS(I73)&gt;1,I73/1000000,I73)</f>
        <v>0</v>
      </c>
      <c r="AB73">
        <f t="shared" si="4"/>
        <v>-9.35</v>
      </c>
      <c r="AC73">
        <f t="shared" si="5"/>
        <v>-9.7509999999999994</v>
      </c>
      <c r="AD73">
        <f t="shared" si="6"/>
        <v>-0.61899999999999999</v>
      </c>
      <c r="AE73">
        <f t="shared" si="7"/>
        <v>0</v>
      </c>
    </row>
    <row r="74" spans="1:31" x14ac:dyDescent="0.3">
      <c r="A74" s="4">
        <v>72</v>
      </c>
      <c r="B74" s="4">
        <v>-803119726340</v>
      </c>
      <c r="C74" s="5">
        <v>2</v>
      </c>
      <c r="D74" s="5">
        <v>-4.9189999999999998E-3</v>
      </c>
      <c r="E74" s="5">
        <v>1.2296E-2</v>
      </c>
      <c r="F74" s="5">
        <v>1004439</v>
      </c>
      <c r="G74" s="5">
        <v>0</v>
      </c>
      <c r="H74" s="5">
        <v>0</v>
      </c>
      <c r="I74" s="5">
        <v>0</v>
      </c>
      <c r="J74" s="5">
        <v>-9350000</v>
      </c>
      <c r="K74" s="5">
        <v>-9751000</v>
      </c>
      <c r="L74" s="5">
        <v>-0.62</v>
      </c>
      <c r="M74" s="5">
        <v>0</v>
      </c>
      <c r="S74">
        <f>A74</f>
        <v>72</v>
      </c>
      <c r="T74">
        <f>Analysis!$B$3+B74/1000000</f>
        <v>1.4375699999509379</v>
      </c>
      <c r="U74">
        <f>C74</f>
        <v>2</v>
      </c>
      <c r="V74">
        <f>IF(ABS(D74)&gt;1,D74/1000000,D74)*Analysis!$B$4</f>
        <v>-4.8255390000000002E-2</v>
      </c>
      <c r="W74">
        <f>IF(ABS(E74)&gt;1,E74/1000000,E74)*Analysis!$B$4</f>
        <v>0.12062376</v>
      </c>
      <c r="X74">
        <f>IF(ABS(F74)&gt;1,F74/1000000,F74)*Analysis!$B$4</f>
        <v>9.8535465900000005</v>
      </c>
      <c r="Y74">
        <f>IF(ABS(G74)&gt;1,G74/1000000,G74)</f>
        <v>0</v>
      </c>
      <c r="Z74">
        <f>IF(ABS(H74)&gt;1,H74/1000000,H74)</f>
        <v>0</v>
      </c>
      <c r="AA74">
        <f>IF(ABS(I74)&gt;1,I74/1000000,I74)</f>
        <v>0</v>
      </c>
      <c r="AB74">
        <f t="shared" si="4"/>
        <v>-9.35</v>
      </c>
      <c r="AC74">
        <f t="shared" si="5"/>
        <v>-9.7509999999999994</v>
      </c>
      <c r="AD74">
        <f t="shared" si="6"/>
        <v>-0.62</v>
      </c>
      <c r="AE74">
        <f t="shared" si="7"/>
        <v>0</v>
      </c>
    </row>
    <row r="75" spans="1:31" x14ac:dyDescent="0.3">
      <c r="A75" s="4">
        <v>73</v>
      </c>
      <c r="B75" s="4">
        <v>-803119704119</v>
      </c>
      <c r="C75" s="5">
        <v>2</v>
      </c>
      <c r="D75" s="5">
        <v>-4.9119999999999997E-3</v>
      </c>
      <c r="E75" s="5">
        <v>1.2351000000000001E-2</v>
      </c>
      <c r="F75" s="5">
        <v>1002512</v>
      </c>
      <c r="G75" s="5">
        <v>0</v>
      </c>
      <c r="H75" s="5">
        <v>0</v>
      </c>
      <c r="I75" s="5">
        <v>0</v>
      </c>
      <c r="J75" s="5">
        <v>-9350000</v>
      </c>
      <c r="K75" s="5">
        <v>-9750000</v>
      </c>
      <c r="L75" s="5">
        <v>-0.622</v>
      </c>
      <c r="M75" s="5">
        <v>0</v>
      </c>
      <c r="S75">
        <f>A75</f>
        <v>73</v>
      </c>
      <c r="T75">
        <f>Analysis!$B$3+B75/1000000</f>
        <v>1.4597910000011325</v>
      </c>
      <c r="U75">
        <f>C75</f>
        <v>2</v>
      </c>
      <c r="V75">
        <f>IF(ABS(D75)&gt;1,D75/1000000,D75)*Analysis!$B$4</f>
        <v>-4.8186720000000002E-2</v>
      </c>
      <c r="W75">
        <f>IF(ABS(E75)&gt;1,E75/1000000,E75)*Analysis!$B$4</f>
        <v>0.12116331000000001</v>
      </c>
      <c r="X75">
        <f>IF(ABS(F75)&gt;1,F75/1000000,F75)*Analysis!$B$4</f>
        <v>9.8346427200000015</v>
      </c>
      <c r="Y75">
        <f>IF(ABS(G75)&gt;1,G75/1000000,G75)</f>
        <v>0</v>
      </c>
      <c r="Z75">
        <f>IF(ABS(H75)&gt;1,H75/1000000,H75)</f>
        <v>0</v>
      </c>
      <c r="AA75">
        <f>IF(ABS(I75)&gt;1,I75/1000000,I75)</f>
        <v>0</v>
      </c>
      <c r="AB75">
        <f t="shared" si="4"/>
        <v>-9.35</v>
      </c>
      <c r="AC75">
        <f t="shared" si="5"/>
        <v>-9.75</v>
      </c>
      <c r="AD75">
        <f t="shared" si="6"/>
        <v>-0.622</v>
      </c>
      <c r="AE75">
        <f t="shared" si="7"/>
        <v>0</v>
      </c>
    </row>
    <row r="76" spans="1:31" x14ac:dyDescent="0.3">
      <c r="A76" s="4">
        <v>74</v>
      </c>
      <c r="B76" s="4">
        <v>-803119686199</v>
      </c>
      <c r="C76" s="5">
        <v>2</v>
      </c>
      <c r="D76" s="5">
        <v>-4.7479999999999996E-3</v>
      </c>
      <c r="E76" s="5">
        <v>1.2203E-2</v>
      </c>
      <c r="F76" s="5">
        <v>0.99809999999999999</v>
      </c>
      <c r="G76" s="5">
        <v>0</v>
      </c>
      <c r="H76" s="5">
        <v>0</v>
      </c>
      <c r="I76" s="5">
        <v>0</v>
      </c>
      <c r="J76" s="5">
        <v>-9351000</v>
      </c>
      <c r="K76" s="5">
        <v>-9749000</v>
      </c>
      <c r="L76" s="5">
        <v>-0.622</v>
      </c>
      <c r="M76" s="5">
        <v>0</v>
      </c>
      <c r="S76">
        <f>A76</f>
        <v>74</v>
      </c>
      <c r="T76">
        <f>Analysis!$B$3+B76/1000000</f>
        <v>1.4777110000140965</v>
      </c>
      <c r="U76">
        <f>C76</f>
        <v>2</v>
      </c>
      <c r="V76">
        <f>IF(ABS(D76)&gt;1,D76/1000000,D76)*Analysis!$B$4</f>
        <v>-4.6577880000000002E-2</v>
      </c>
      <c r="W76">
        <f>IF(ABS(E76)&gt;1,E76/1000000,E76)*Analysis!$B$4</f>
        <v>0.11971143000000001</v>
      </c>
      <c r="X76">
        <f>IF(ABS(F76)&gt;1,F76/1000000,F76)*Analysis!$B$4</f>
        <v>9.7913610000000002</v>
      </c>
      <c r="Y76">
        <f>IF(ABS(G76)&gt;1,G76/1000000,G76)</f>
        <v>0</v>
      </c>
      <c r="Z76">
        <f>IF(ABS(H76)&gt;1,H76/1000000,H76)</f>
        <v>0</v>
      </c>
      <c r="AA76">
        <f>IF(ABS(I76)&gt;1,I76/1000000,I76)</f>
        <v>0</v>
      </c>
      <c r="AB76">
        <f t="shared" si="4"/>
        <v>-9.3510000000000009</v>
      </c>
      <c r="AC76">
        <f t="shared" si="5"/>
        <v>-9.7490000000000006</v>
      </c>
      <c r="AD76">
        <f t="shared" si="6"/>
        <v>-0.622</v>
      </c>
      <c r="AE76">
        <f t="shared" si="7"/>
        <v>0</v>
      </c>
    </row>
    <row r="77" spans="1:31" x14ac:dyDescent="0.3">
      <c r="A77" s="4">
        <v>75</v>
      </c>
      <c r="B77" s="4">
        <v>-803119666317</v>
      </c>
      <c r="C77" s="5">
        <v>2</v>
      </c>
      <c r="D77" s="5">
        <v>2.2290000000000001E-3</v>
      </c>
      <c r="E77" s="5">
        <v>1.2258E-2</v>
      </c>
      <c r="F77" s="5">
        <v>0.99632399999999999</v>
      </c>
      <c r="G77" s="5">
        <v>0</v>
      </c>
      <c r="H77" s="5">
        <v>0</v>
      </c>
      <c r="I77" s="5">
        <v>0</v>
      </c>
      <c r="J77" s="5">
        <v>-9351000</v>
      </c>
      <c r="K77" s="5">
        <v>-9751000</v>
      </c>
      <c r="L77" s="5">
        <v>-0.623</v>
      </c>
      <c r="M77" s="5">
        <v>0</v>
      </c>
      <c r="S77">
        <f>A77</f>
        <v>75</v>
      </c>
      <c r="T77">
        <f>Analysis!$B$3+B77/1000000</f>
        <v>1.49759299994912</v>
      </c>
      <c r="U77">
        <f>C77</f>
        <v>2</v>
      </c>
      <c r="V77">
        <f>IF(ABS(D77)&gt;1,D77/1000000,D77)*Analysis!$B$4</f>
        <v>2.1866490000000002E-2</v>
      </c>
      <c r="W77">
        <f>IF(ABS(E77)&gt;1,E77/1000000,E77)*Analysis!$B$4</f>
        <v>0.12025098000000001</v>
      </c>
      <c r="X77">
        <f>IF(ABS(F77)&gt;1,F77/1000000,F77)*Analysis!$B$4</f>
        <v>9.7739384400000002</v>
      </c>
      <c r="Y77">
        <f>IF(ABS(G77)&gt;1,G77/1000000,G77)</f>
        <v>0</v>
      </c>
      <c r="Z77">
        <f>IF(ABS(H77)&gt;1,H77/1000000,H77)</f>
        <v>0</v>
      </c>
      <c r="AA77">
        <f>IF(ABS(I77)&gt;1,I77/1000000,I77)</f>
        <v>0</v>
      </c>
      <c r="AB77">
        <f t="shared" si="4"/>
        <v>-9.3510000000000009</v>
      </c>
      <c r="AC77">
        <f t="shared" si="5"/>
        <v>-9.7509999999999994</v>
      </c>
      <c r="AD77">
        <f t="shared" si="6"/>
        <v>-0.623</v>
      </c>
      <c r="AE77">
        <f t="shared" si="7"/>
        <v>0</v>
      </c>
    </row>
    <row r="78" spans="1:31" x14ac:dyDescent="0.3">
      <c r="A78" s="4">
        <v>76</v>
      </c>
      <c r="B78" s="4">
        <v>-803119651081</v>
      </c>
      <c r="C78" s="5">
        <v>2</v>
      </c>
      <c r="D78" s="5">
        <v>2.3389999999999999E-3</v>
      </c>
      <c r="E78" s="5">
        <v>1.2181000000000001E-2</v>
      </c>
      <c r="F78" s="5">
        <v>0.99604000000000004</v>
      </c>
      <c r="G78" s="5">
        <v>0</v>
      </c>
      <c r="H78" s="5">
        <v>0</v>
      </c>
      <c r="I78" s="5">
        <v>0</v>
      </c>
      <c r="J78" s="5">
        <v>-9351000</v>
      </c>
      <c r="K78" s="5">
        <v>-9756000</v>
      </c>
      <c r="L78" s="5">
        <v>-0.622</v>
      </c>
      <c r="M78" s="5">
        <v>0</v>
      </c>
      <c r="S78">
        <f>A78</f>
        <v>76</v>
      </c>
      <c r="T78">
        <f>Analysis!$B$3+B78/1000000</f>
        <v>1.5128290000138804</v>
      </c>
      <c r="U78">
        <f>C78</f>
        <v>2</v>
      </c>
      <c r="V78">
        <f>IF(ABS(D78)&gt;1,D78/1000000,D78)*Analysis!$B$4</f>
        <v>2.2945590000000002E-2</v>
      </c>
      <c r="W78">
        <f>IF(ABS(E78)&gt;1,E78/1000000,E78)*Analysis!$B$4</f>
        <v>0.11949561000000002</v>
      </c>
      <c r="X78">
        <f>IF(ABS(F78)&gt;1,F78/1000000,F78)*Analysis!$B$4</f>
        <v>9.7711524000000001</v>
      </c>
      <c r="Y78">
        <f>IF(ABS(G78)&gt;1,G78/1000000,G78)</f>
        <v>0</v>
      </c>
      <c r="Z78">
        <f>IF(ABS(H78)&gt;1,H78/1000000,H78)</f>
        <v>0</v>
      </c>
      <c r="AA78">
        <f>IF(ABS(I78)&gt;1,I78/1000000,I78)</f>
        <v>0</v>
      </c>
      <c r="AB78">
        <f t="shared" si="4"/>
        <v>-9.3510000000000009</v>
      </c>
      <c r="AC78">
        <f t="shared" si="5"/>
        <v>-9.7560000000000002</v>
      </c>
      <c r="AD78">
        <f t="shared" si="6"/>
        <v>-0.622</v>
      </c>
      <c r="AE78">
        <f t="shared" si="7"/>
        <v>0</v>
      </c>
    </row>
    <row r="79" spans="1:31" x14ac:dyDescent="0.3">
      <c r="A79" s="4">
        <v>77</v>
      </c>
      <c r="B79" s="4">
        <v>-803119625474</v>
      </c>
      <c r="C79" s="5">
        <v>2</v>
      </c>
      <c r="D79" s="5">
        <v>2.8159999999999999E-3</v>
      </c>
      <c r="E79" s="5">
        <v>1.2351000000000001E-2</v>
      </c>
      <c r="F79" s="5">
        <v>1005809</v>
      </c>
      <c r="G79" s="5">
        <v>0</v>
      </c>
      <c r="H79" s="5">
        <v>0</v>
      </c>
      <c r="I79" s="5">
        <v>0</v>
      </c>
      <c r="J79" s="5">
        <v>-9351000</v>
      </c>
      <c r="K79" s="5">
        <v>-9761000</v>
      </c>
      <c r="L79" s="5">
        <v>-0.624</v>
      </c>
      <c r="M79" s="5">
        <v>0</v>
      </c>
      <c r="S79">
        <f>A79</f>
        <v>77</v>
      </c>
      <c r="T79">
        <f>Analysis!$B$3+B79/1000000</f>
        <v>1.5384360000025481</v>
      </c>
      <c r="U79">
        <f>C79</f>
        <v>2</v>
      </c>
      <c r="V79">
        <f>IF(ABS(D79)&gt;1,D79/1000000,D79)*Analysis!$B$4</f>
        <v>2.762496E-2</v>
      </c>
      <c r="W79">
        <f>IF(ABS(E79)&gt;1,E79/1000000,E79)*Analysis!$B$4</f>
        <v>0.12116331000000001</v>
      </c>
      <c r="X79">
        <f>IF(ABS(F79)&gt;1,F79/1000000,F79)*Analysis!$B$4</f>
        <v>9.8669862899999998</v>
      </c>
      <c r="Y79">
        <f>IF(ABS(G79)&gt;1,G79/1000000,G79)</f>
        <v>0</v>
      </c>
      <c r="Z79">
        <f>IF(ABS(H79)&gt;1,H79/1000000,H79)</f>
        <v>0</v>
      </c>
      <c r="AA79">
        <f>IF(ABS(I79)&gt;1,I79/1000000,I79)</f>
        <v>0</v>
      </c>
      <c r="AB79">
        <f t="shared" si="4"/>
        <v>-9.3510000000000009</v>
      </c>
      <c r="AC79">
        <f t="shared" si="5"/>
        <v>-9.7609999999999992</v>
      </c>
      <c r="AD79">
        <f t="shared" si="6"/>
        <v>-0.624</v>
      </c>
      <c r="AE79">
        <f t="shared" si="7"/>
        <v>0</v>
      </c>
    </row>
    <row r="80" spans="1:31" x14ac:dyDescent="0.3">
      <c r="A80" s="4">
        <v>78</v>
      </c>
      <c r="B80" s="4">
        <v>-803119605387</v>
      </c>
      <c r="C80" s="5">
        <v>2</v>
      </c>
      <c r="D80" s="5">
        <v>-3.7500000000000001E-4</v>
      </c>
      <c r="E80" s="5">
        <v>1.2315E-2</v>
      </c>
      <c r="F80" s="5">
        <v>1004328</v>
      </c>
      <c r="G80" s="5">
        <v>0</v>
      </c>
      <c r="H80" s="5">
        <v>0</v>
      </c>
      <c r="I80" s="5">
        <v>0</v>
      </c>
      <c r="J80" s="5">
        <v>-9350000</v>
      </c>
      <c r="K80" s="5">
        <v>-9764000</v>
      </c>
      <c r="L80" s="5">
        <v>-0.625</v>
      </c>
      <c r="M80" s="5">
        <v>0</v>
      </c>
      <c r="S80">
        <f>A80</f>
        <v>78</v>
      </c>
      <c r="T80">
        <f>Analysis!$B$3+B80/1000000</f>
        <v>1.5585229999851435</v>
      </c>
      <c r="U80">
        <f>C80</f>
        <v>2</v>
      </c>
      <c r="V80">
        <f>IF(ABS(D80)&gt;1,D80/1000000,D80)*Analysis!$B$4</f>
        <v>-3.6787500000000002E-3</v>
      </c>
      <c r="W80">
        <f>IF(ABS(E80)&gt;1,E80/1000000,E80)*Analysis!$B$4</f>
        <v>0.12081015000000001</v>
      </c>
      <c r="X80">
        <f>IF(ABS(F80)&gt;1,F80/1000000,F80)*Analysis!$B$4</f>
        <v>9.8524576800000023</v>
      </c>
      <c r="Y80">
        <f>IF(ABS(G80)&gt;1,G80/1000000,G80)</f>
        <v>0</v>
      </c>
      <c r="Z80">
        <f>IF(ABS(H80)&gt;1,H80/1000000,H80)</f>
        <v>0</v>
      </c>
      <c r="AA80">
        <f>IF(ABS(I80)&gt;1,I80/1000000,I80)</f>
        <v>0</v>
      </c>
      <c r="AB80">
        <f t="shared" si="4"/>
        <v>-9.35</v>
      </c>
      <c r="AC80">
        <f t="shared" si="5"/>
        <v>-9.7639999999999993</v>
      </c>
      <c r="AD80">
        <f t="shared" si="6"/>
        <v>-0.625</v>
      </c>
      <c r="AE80">
        <f t="shared" si="7"/>
        <v>0</v>
      </c>
    </row>
    <row r="81" spans="1:31" x14ac:dyDescent="0.3">
      <c r="A81" s="4">
        <v>79</v>
      </c>
      <c r="B81" s="4">
        <v>-803119584496</v>
      </c>
      <c r="C81" s="5">
        <v>2</v>
      </c>
      <c r="D81" s="5">
        <v>-5.476E-3</v>
      </c>
      <c r="E81" s="5">
        <v>1.2295E-2</v>
      </c>
      <c r="F81" s="5">
        <v>1004411</v>
      </c>
      <c r="G81" s="5">
        <v>0</v>
      </c>
      <c r="H81" s="5">
        <v>0</v>
      </c>
      <c r="I81" s="5">
        <v>0</v>
      </c>
      <c r="J81" s="5">
        <v>-9349000</v>
      </c>
      <c r="K81" s="5">
        <v>-9763000</v>
      </c>
      <c r="L81" s="5">
        <v>-0.626</v>
      </c>
      <c r="M81" s="5">
        <v>0</v>
      </c>
      <c r="S81">
        <f>A81</f>
        <v>79</v>
      </c>
      <c r="T81">
        <f>Analysis!$B$3+B81/1000000</f>
        <v>1.5794140000361949</v>
      </c>
      <c r="U81">
        <f>C81</f>
        <v>2</v>
      </c>
      <c r="V81">
        <f>IF(ABS(D81)&gt;1,D81/1000000,D81)*Analysis!$B$4</f>
        <v>-5.371956E-2</v>
      </c>
      <c r="W81">
        <f>IF(ABS(E81)&gt;1,E81/1000000,E81)*Analysis!$B$4</f>
        <v>0.12061395000000001</v>
      </c>
      <c r="X81">
        <f>IF(ABS(F81)&gt;1,F81/1000000,F81)*Analysis!$B$4</f>
        <v>9.8532719100000001</v>
      </c>
      <c r="Y81">
        <f>IF(ABS(G81)&gt;1,G81/1000000,G81)</f>
        <v>0</v>
      </c>
      <c r="Z81">
        <f>IF(ABS(H81)&gt;1,H81/1000000,H81)</f>
        <v>0</v>
      </c>
      <c r="AA81">
        <f>IF(ABS(I81)&gt;1,I81/1000000,I81)</f>
        <v>0</v>
      </c>
      <c r="AB81">
        <f t="shared" si="4"/>
        <v>-9.3490000000000002</v>
      </c>
      <c r="AC81">
        <f t="shared" si="5"/>
        <v>-9.7629999999999999</v>
      </c>
      <c r="AD81">
        <f t="shared" si="6"/>
        <v>-0.626</v>
      </c>
      <c r="AE81">
        <f t="shared" si="7"/>
        <v>0</v>
      </c>
    </row>
    <row r="82" spans="1:31" x14ac:dyDescent="0.3">
      <c r="A82" s="4">
        <v>80</v>
      </c>
      <c r="B82" s="4">
        <v>-803119568825</v>
      </c>
      <c r="C82" s="5">
        <v>2</v>
      </c>
      <c r="D82" s="5">
        <v>-4.5719999999999997E-3</v>
      </c>
      <c r="E82" s="5">
        <v>1.2304000000000001E-2</v>
      </c>
      <c r="F82" s="5">
        <v>1004500</v>
      </c>
      <c r="G82" s="5">
        <v>0</v>
      </c>
      <c r="H82" s="5">
        <v>0</v>
      </c>
      <c r="I82" s="5">
        <v>0</v>
      </c>
      <c r="J82" s="5">
        <v>-9349000</v>
      </c>
      <c r="K82" s="5">
        <v>-9761000</v>
      </c>
      <c r="L82" s="5">
        <v>-0.627</v>
      </c>
      <c r="M82" s="5">
        <v>0</v>
      </c>
      <c r="S82">
        <f>A82</f>
        <v>80</v>
      </c>
      <c r="T82">
        <f>Analysis!$B$3+B82/1000000</f>
        <v>1.5950850000372157</v>
      </c>
      <c r="U82">
        <f>C82</f>
        <v>2</v>
      </c>
      <c r="V82">
        <f>IF(ABS(D82)&gt;1,D82/1000000,D82)*Analysis!$B$4</f>
        <v>-4.485132E-2</v>
      </c>
      <c r="W82">
        <f>IF(ABS(E82)&gt;1,E82/1000000,E82)*Analysis!$B$4</f>
        <v>0.12070224000000002</v>
      </c>
      <c r="X82">
        <f>IF(ABS(F82)&gt;1,F82/1000000,F82)*Analysis!$B$4</f>
        <v>9.8541450000000008</v>
      </c>
      <c r="Y82">
        <f>IF(ABS(G82)&gt;1,G82/1000000,G82)</f>
        <v>0</v>
      </c>
      <c r="Z82">
        <f>IF(ABS(H82)&gt;1,H82/1000000,H82)</f>
        <v>0</v>
      </c>
      <c r="AA82">
        <f>IF(ABS(I82)&gt;1,I82/1000000,I82)</f>
        <v>0</v>
      </c>
      <c r="AB82">
        <f t="shared" si="4"/>
        <v>-9.3490000000000002</v>
      </c>
      <c r="AC82">
        <f t="shared" si="5"/>
        <v>-9.7609999999999992</v>
      </c>
      <c r="AD82">
        <f t="shared" si="6"/>
        <v>-0.627</v>
      </c>
      <c r="AE82">
        <f t="shared" si="7"/>
        <v>0</v>
      </c>
    </row>
    <row r="83" spans="1:31" x14ac:dyDescent="0.3">
      <c r="A83" s="4">
        <v>81</v>
      </c>
      <c r="B83" s="4">
        <v>-803119544051</v>
      </c>
      <c r="C83" s="5">
        <v>2</v>
      </c>
      <c r="D83" s="5">
        <v>-4.725E-3</v>
      </c>
      <c r="E83" s="5">
        <v>1.2324999999999999E-2</v>
      </c>
      <c r="F83" s="5">
        <v>1004457</v>
      </c>
      <c r="G83" s="5">
        <v>0</v>
      </c>
      <c r="H83" s="5">
        <v>0</v>
      </c>
      <c r="I83" s="5">
        <v>0</v>
      </c>
      <c r="J83" s="5">
        <v>-9349000</v>
      </c>
      <c r="K83" s="5">
        <v>-9760000</v>
      </c>
      <c r="L83" s="5">
        <v>-0.627</v>
      </c>
      <c r="M83" s="5">
        <v>0</v>
      </c>
      <c r="S83">
        <f>A83</f>
        <v>81</v>
      </c>
      <c r="T83">
        <f>Analysis!$B$3+B83/1000000</f>
        <v>1.6198589999694377</v>
      </c>
      <c r="U83">
        <f>C83</f>
        <v>2</v>
      </c>
      <c r="V83">
        <f>IF(ABS(D83)&gt;1,D83/1000000,D83)*Analysis!$B$4</f>
        <v>-4.6352250000000005E-2</v>
      </c>
      <c r="W83">
        <f>IF(ABS(E83)&gt;1,E83/1000000,E83)*Analysis!$B$4</f>
        <v>0.12090824999999999</v>
      </c>
      <c r="X83">
        <f>IF(ABS(F83)&gt;1,F83/1000000,F83)*Analysis!$B$4</f>
        <v>9.8537231700000003</v>
      </c>
      <c r="Y83">
        <f>IF(ABS(G83)&gt;1,G83/1000000,G83)</f>
        <v>0</v>
      </c>
      <c r="Z83">
        <f>IF(ABS(H83)&gt;1,H83/1000000,H83)</f>
        <v>0</v>
      </c>
      <c r="AA83">
        <f>IF(ABS(I83)&gt;1,I83/1000000,I83)</f>
        <v>0</v>
      </c>
      <c r="AB83">
        <f t="shared" si="4"/>
        <v>-9.3490000000000002</v>
      </c>
      <c r="AC83">
        <f t="shared" si="5"/>
        <v>-9.76</v>
      </c>
      <c r="AD83">
        <f t="shared" si="6"/>
        <v>-0.627</v>
      </c>
      <c r="AE83">
        <f t="shared" si="7"/>
        <v>0</v>
      </c>
    </row>
    <row r="84" spans="1:31" x14ac:dyDescent="0.3">
      <c r="A84" s="4">
        <v>82</v>
      </c>
      <c r="B84" s="4">
        <v>-803119530426</v>
      </c>
      <c r="C84" s="5">
        <v>2</v>
      </c>
      <c r="D84" s="5">
        <v>-4.9820000000000003E-3</v>
      </c>
      <c r="E84" s="5">
        <v>1.2383E-2</v>
      </c>
      <c r="F84" s="5">
        <v>1004421</v>
      </c>
      <c r="G84" s="5">
        <v>0</v>
      </c>
      <c r="H84" s="5">
        <v>0</v>
      </c>
      <c r="I84" s="5">
        <v>0</v>
      </c>
      <c r="J84" s="5">
        <v>-9350000</v>
      </c>
      <c r="K84" s="5">
        <v>-9759000</v>
      </c>
      <c r="L84" s="5">
        <v>-0.627</v>
      </c>
      <c r="M84" s="5">
        <v>0</v>
      </c>
      <c r="S84">
        <f>A84</f>
        <v>82</v>
      </c>
      <c r="T84">
        <f>Analysis!$B$3+B84/1000000</f>
        <v>1.6334839999908581</v>
      </c>
      <c r="U84">
        <f>C84</f>
        <v>2</v>
      </c>
      <c r="V84">
        <f>IF(ABS(D84)&gt;1,D84/1000000,D84)*Analysis!$B$4</f>
        <v>-4.8873420000000008E-2</v>
      </c>
      <c r="W84">
        <f>IF(ABS(E84)&gt;1,E84/1000000,E84)*Analysis!$B$4</f>
        <v>0.12147723000000001</v>
      </c>
      <c r="X84">
        <f>IF(ABS(F84)&gt;1,F84/1000000,F84)*Analysis!$B$4</f>
        <v>9.8533700100000008</v>
      </c>
      <c r="Y84">
        <f>IF(ABS(G84)&gt;1,G84/1000000,G84)</f>
        <v>0</v>
      </c>
      <c r="Z84">
        <f>IF(ABS(H84)&gt;1,H84/1000000,H84)</f>
        <v>0</v>
      </c>
      <c r="AA84">
        <f>IF(ABS(I84)&gt;1,I84/1000000,I84)</f>
        <v>0</v>
      </c>
      <c r="AB84">
        <f t="shared" si="4"/>
        <v>-9.35</v>
      </c>
      <c r="AC84">
        <f t="shared" si="5"/>
        <v>-9.7590000000000003</v>
      </c>
      <c r="AD84">
        <f t="shared" si="6"/>
        <v>-0.627</v>
      </c>
      <c r="AE84">
        <f t="shared" si="7"/>
        <v>0</v>
      </c>
    </row>
    <row r="85" spans="1:31" x14ac:dyDescent="0.3">
      <c r="A85" s="4">
        <v>83</v>
      </c>
      <c r="B85" s="4">
        <v>-803119509931</v>
      </c>
      <c r="C85" s="5">
        <v>2</v>
      </c>
      <c r="D85" s="5">
        <v>-5.0229999999999997E-3</v>
      </c>
      <c r="E85" s="5">
        <v>1.2348E-2</v>
      </c>
      <c r="F85" s="5">
        <v>1004443</v>
      </c>
      <c r="G85" s="5">
        <v>0</v>
      </c>
      <c r="H85" s="5">
        <v>0</v>
      </c>
      <c r="I85" s="5">
        <v>0</v>
      </c>
      <c r="J85" s="5">
        <v>-9349000</v>
      </c>
      <c r="K85" s="5">
        <v>-9758000</v>
      </c>
      <c r="L85" s="5">
        <v>-0.628</v>
      </c>
      <c r="M85" s="5">
        <v>0</v>
      </c>
      <c r="S85">
        <f>A85</f>
        <v>83</v>
      </c>
      <c r="T85">
        <f>Analysis!$B$3+B85/1000000</f>
        <v>1.6539790000533685</v>
      </c>
      <c r="U85">
        <f>C85</f>
        <v>2</v>
      </c>
      <c r="V85">
        <f>IF(ABS(D85)&gt;1,D85/1000000,D85)*Analysis!$B$4</f>
        <v>-4.9275630000000001E-2</v>
      </c>
      <c r="W85">
        <f>IF(ABS(E85)&gt;1,E85/1000000,E85)*Analysis!$B$4</f>
        <v>0.12113388</v>
      </c>
      <c r="X85">
        <f>IF(ABS(F85)&gt;1,F85/1000000,F85)*Analysis!$B$4</f>
        <v>9.8535858300000001</v>
      </c>
      <c r="Y85">
        <f>IF(ABS(G85)&gt;1,G85/1000000,G85)</f>
        <v>0</v>
      </c>
      <c r="Z85">
        <f>IF(ABS(H85)&gt;1,H85/1000000,H85)</f>
        <v>0</v>
      </c>
      <c r="AA85">
        <f>IF(ABS(I85)&gt;1,I85/1000000,I85)</f>
        <v>0</v>
      </c>
      <c r="AB85">
        <f t="shared" si="4"/>
        <v>-9.3490000000000002</v>
      </c>
      <c r="AC85">
        <f t="shared" si="5"/>
        <v>-9.7579999999999991</v>
      </c>
      <c r="AD85">
        <f t="shared" si="6"/>
        <v>-0.628</v>
      </c>
      <c r="AE85">
        <f t="shared" si="7"/>
        <v>0</v>
      </c>
    </row>
    <row r="86" spans="1:31" x14ac:dyDescent="0.3">
      <c r="A86" s="4">
        <v>84</v>
      </c>
      <c r="B86" s="4">
        <v>-803119484806</v>
      </c>
      <c r="C86" s="5">
        <v>2</v>
      </c>
      <c r="D86" s="5">
        <v>-4.986E-3</v>
      </c>
      <c r="E86" s="5">
        <v>1.2229E-2</v>
      </c>
      <c r="F86" s="5">
        <v>1004439</v>
      </c>
      <c r="G86" s="5">
        <v>0</v>
      </c>
      <c r="H86" s="5">
        <v>0</v>
      </c>
      <c r="I86" s="5">
        <v>0</v>
      </c>
      <c r="J86" s="5">
        <v>-9350000</v>
      </c>
      <c r="K86" s="5">
        <v>-9758000</v>
      </c>
      <c r="L86" s="5">
        <v>-0.628</v>
      </c>
      <c r="M86" s="5">
        <v>0</v>
      </c>
      <c r="S86">
        <f>A86</f>
        <v>84</v>
      </c>
      <c r="T86">
        <f>Analysis!$B$3+B86/1000000</f>
        <v>1.6791039999807253</v>
      </c>
      <c r="U86">
        <f>C86</f>
        <v>2</v>
      </c>
      <c r="V86">
        <f>IF(ABS(D86)&gt;1,D86/1000000,D86)*Analysis!$B$4</f>
        <v>-4.8912660000000004E-2</v>
      </c>
      <c r="W86">
        <f>IF(ABS(E86)&gt;1,E86/1000000,E86)*Analysis!$B$4</f>
        <v>0.11996649000000001</v>
      </c>
      <c r="X86">
        <f>IF(ABS(F86)&gt;1,F86/1000000,F86)*Analysis!$B$4</f>
        <v>9.8535465900000005</v>
      </c>
      <c r="Y86">
        <f>IF(ABS(G86)&gt;1,G86/1000000,G86)</f>
        <v>0</v>
      </c>
      <c r="Z86">
        <f>IF(ABS(H86)&gt;1,H86/1000000,H86)</f>
        <v>0</v>
      </c>
      <c r="AA86">
        <f>IF(ABS(I86)&gt;1,I86/1000000,I86)</f>
        <v>0</v>
      </c>
      <c r="AB86">
        <f t="shared" si="4"/>
        <v>-9.35</v>
      </c>
      <c r="AC86">
        <f t="shared" si="5"/>
        <v>-9.7579999999999991</v>
      </c>
      <c r="AD86">
        <f t="shared" si="6"/>
        <v>-0.628</v>
      </c>
      <c r="AE86">
        <f t="shared" si="7"/>
        <v>0</v>
      </c>
    </row>
    <row r="87" spans="1:31" x14ac:dyDescent="0.3">
      <c r="A87" s="4">
        <v>85</v>
      </c>
      <c r="B87" s="4">
        <v>-803119469725</v>
      </c>
      <c r="C87" s="5">
        <v>2</v>
      </c>
      <c r="D87" s="5">
        <v>-4.9649999999999998E-3</v>
      </c>
      <c r="E87" s="5">
        <v>5.4999999999999997E-3</v>
      </c>
      <c r="F87" s="5">
        <v>1004450</v>
      </c>
      <c r="G87" s="5">
        <v>0</v>
      </c>
      <c r="H87" s="5">
        <v>0</v>
      </c>
      <c r="I87" s="5">
        <v>0</v>
      </c>
      <c r="J87" s="5">
        <v>-9352000</v>
      </c>
      <c r="K87" s="5">
        <v>-9757000</v>
      </c>
      <c r="L87" s="5">
        <v>-0.628</v>
      </c>
      <c r="M87" s="5">
        <v>0</v>
      </c>
      <c r="S87">
        <f>A87</f>
        <v>85</v>
      </c>
      <c r="T87">
        <f>Analysis!$B$3+B87/1000000</f>
        <v>1.6941850000293925</v>
      </c>
      <c r="U87">
        <f>C87</f>
        <v>2</v>
      </c>
      <c r="V87">
        <f>IF(ABS(D87)&gt;1,D87/1000000,D87)*Analysis!$B$4</f>
        <v>-4.8706649999999997E-2</v>
      </c>
      <c r="W87">
        <f>IF(ABS(E87)&gt;1,E87/1000000,E87)*Analysis!$B$4</f>
        <v>5.3955000000000003E-2</v>
      </c>
      <c r="X87">
        <f>IF(ABS(F87)&gt;1,F87/1000000,F87)*Analysis!$B$4</f>
        <v>9.8536545000000011</v>
      </c>
      <c r="Y87">
        <f>IF(ABS(G87)&gt;1,G87/1000000,G87)</f>
        <v>0</v>
      </c>
      <c r="Z87">
        <f>IF(ABS(H87)&gt;1,H87/1000000,H87)</f>
        <v>0</v>
      </c>
      <c r="AA87">
        <f>IF(ABS(I87)&gt;1,I87/1000000,I87)</f>
        <v>0</v>
      </c>
      <c r="AB87">
        <f t="shared" si="4"/>
        <v>-9.3520000000000003</v>
      </c>
      <c r="AC87">
        <f t="shared" si="5"/>
        <v>-9.7569999999999997</v>
      </c>
      <c r="AD87">
        <f t="shared" si="6"/>
        <v>-0.628</v>
      </c>
      <c r="AE87">
        <f t="shared" si="7"/>
        <v>0</v>
      </c>
    </row>
    <row r="88" spans="1:31" x14ac:dyDescent="0.3">
      <c r="A88" s="4">
        <v>86</v>
      </c>
      <c r="B88" s="4">
        <v>-803119443995</v>
      </c>
      <c r="C88" s="5">
        <v>2</v>
      </c>
      <c r="D88" s="5">
        <v>-4.8260000000000004E-3</v>
      </c>
      <c r="E88" s="5">
        <v>4.5129999999999997E-3</v>
      </c>
      <c r="F88" s="5">
        <v>1000967</v>
      </c>
      <c r="G88" s="5">
        <v>0</v>
      </c>
      <c r="H88" s="5">
        <v>0</v>
      </c>
      <c r="I88" s="5">
        <v>0</v>
      </c>
      <c r="J88" s="5">
        <v>-9359000</v>
      </c>
      <c r="K88" s="5">
        <v>-9755000</v>
      </c>
      <c r="L88" s="5">
        <v>-0.629</v>
      </c>
      <c r="M88" s="5">
        <v>0</v>
      </c>
      <c r="S88">
        <f>A88</f>
        <v>86</v>
      </c>
      <c r="T88">
        <f>Analysis!$B$3+B88/1000000</f>
        <v>1.7199150000233203</v>
      </c>
      <c r="U88">
        <f>C88</f>
        <v>2</v>
      </c>
      <c r="V88">
        <f>IF(ABS(D88)&gt;1,D88/1000000,D88)*Analysis!$B$4</f>
        <v>-4.7343060000000006E-2</v>
      </c>
      <c r="W88">
        <f>IF(ABS(E88)&gt;1,E88/1000000,E88)*Analysis!$B$4</f>
        <v>4.4272529999999997E-2</v>
      </c>
      <c r="X88">
        <f>IF(ABS(F88)&gt;1,F88/1000000,F88)*Analysis!$B$4</f>
        <v>9.8194862700000005</v>
      </c>
      <c r="Y88">
        <f>IF(ABS(G88)&gt;1,G88/1000000,G88)</f>
        <v>0</v>
      </c>
      <c r="Z88">
        <f>IF(ABS(H88)&gt;1,H88/1000000,H88)</f>
        <v>0</v>
      </c>
      <c r="AA88">
        <f>IF(ABS(I88)&gt;1,I88/1000000,I88)</f>
        <v>0</v>
      </c>
      <c r="AB88">
        <f t="shared" si="4"/>
        <v>-9.359</v>
      </c>
      <c r="AC88">
        <f t="shared" si="5"/>
        <v>-9.7550000000000008</v>
      </c>
      <c r="AD88">
        <f t="shared" si="6"/>
        <v>-0.629</v>
      </c>
      <c r="AE88">
        <f t="shared" si="7"/>
        <v>0</v>
      </c>
    </row>
    <row r="89" spans="1:31" x14ac:dyDescent="0.3">
      <c r="A89" s="4">
        <v>87</v>
      </c>
      <c r="B89" s="4">
        <v>-803119429101</v>
      </c>
      <c r="C89" s="5">
        <v>2</v>
      </c>
      <c r="D89" s="5">
        <v>-4.8430000000000001E-3</v>
      </c>
      <c r="E89" s="5">
        <v>4.2880000000000001E-3</v>
      </c>
      <c r="F89" s="5">
        <v>1002198</v>
      </c>
      <c r="G89" s="5">
        <v>0</v>
      </c>
      <c r="H89" s="5">
        <v>0</v>
      </c>
      <c r="I89" s="5">
        <v>0</v>
      </c>
      <c r="J89" s="5">
        <v>-9362000</v>
      </c>
      <c r="K89" s="5">
        <v>-9755000</v>
      </c>
      <c r="L89" s="5">
        <v>-0.629</v>
      </c>
      <c r="M89" s="5">
        <v>0</v>
      </c>
      <c r="S89">
        <f>A89</f>
        <v>87</v>
      </c>
      <c r="T89">
        <f>Analysis!$B$3+B89/1000000</f>
        <v>1.7348090000450611</v>
      </c>
      <c r="U89">
        <f>C89</f>
        <v>2</v>
      </c>
      <c r="V89">
        <f>IF(ABS(D89)&gt;1,D89/1000000,D89)*Analysis!$B$4</f>
        <v>-4.7509830000000003E-2</v>
      </c>
      <c r="W89">
        <f>IF(ABS(E89)&gt;1,E89/1000000,E89)*Analysis!$B$4</f>
        <v>4.2065280000000004E-2</v>
      </c>
      <c r="X89">
        <f>IF(ABS(F89)&gt;1,F89/1000000,F89)*Analysis!$B$4</f>
        <v>9.8315623799999994</v>
      </c>
      <c r="Y89">
        <f>IF(ABS(G89)&gt;1,G89/1000000,G89)</f>
        <v>0</v>
      </c>
      <c r="Z89">
        <f>IF(ABS(H89)&gt;1,H89/1000000,H89)</f>
        <v>0</v>
      </c>
      <c r="AA89">
        <f>IF(ABS(I89)&gt;1,I89/1000000,I89)</f>
        <v>0</v>
      </c>
      <c r="AB89">
        <f t="shared" si="4"/>
        <v>-9.3620000000000001</v>
      </c>
      <c r="AC89">
        <f t="shared" si="5"/>
        <v>-9.7550000000000008</v>
      </c>
      <c r="AD89">
        <f t="shared" si="6"/>
        <v>-0.629</v>
      </c>
      <c r="AE89">
        <f t="shared" si="7"/>
        <v>0</v>
      </c>
    </row>
    <row r="90" spans="1:31" x14ac:dyDescent="0.3">
      <c r="A90" s="4">
        <v>88</v>
      </c>
      <c r="B90" s="4">
        <v>-803119403964</v>
      </c>
      <c r="C90" s="5">
        <v>2</v>
      </c>
      <c r="D90" s="5">
        <v>-5.0899999999999999E-3</v>
      </c>
      <c r="E90" s="5">
        <v>7.7759999999999999E-3</v>
      </c>
      <c r="F90" s="5">
        <v>1003807</v>
      </c>
      <c r="G90" s="5">
        <v>0</v>
      </c>
      <c r="H90" s="5">
        <v>0</v>
      </c>
      <c r="I90" s="5">
        <v>0</v>
      </c>
      <c r="J90" s="5">
        <v>-9367000</v>
      </c>
      <c r="K90" s="5">
        <v>-9755000</v>
      </c>
      <c r="L90" s="5">
        <v>-0.629</v>
      </c>
      <c r="M90" s="5">
        <v>0</v>
      </c>
      <c r="S90">
        <f>A90</f>
        <v>88</v>
      </c>
      <c r="T90">
        <f>Analysis!$B$3+B90/1000000</f>
        <v>1.7599459999473765</v>
      </c>
      <c r="U90">
        <f>C90</f>
        <v>2</v>
      </c>
      <c r="V90">
        <f>IF(ABS(D90)&gt;1,D90/1000000,D90)*Analysis!$B$4</f>
        <v>-4.9932900000000002E-2</v>
      </c>
      <c r="W90">
        <f>IF(ABS(E90)&gt;1,E90/1000000,E90)*Analysis!$B$4</f>
        <v>7.6282559999999999E-2</v>
      </c>
      <c r="X90">
        <f>IF(ABS(F90)&gt;1,F90/1000000,F90)*Analysis!$B$4</f>
        <v>9.8473466700000003</v>
      </c>
      <c r="Y90">
        <f>IF(ABS(G90)&gt;1,G90/1000000,G90)</f>
        <v>0</v>
      </c>
      <c r="Z90">
        <f>IF(ABS(H90)&gt;1,H90/1000000,H90)</f>
        <v>0</v>
      </c>
      <c r="AA90">
        <f>IF(ABS(I90)&gt;1,I90/1000000,I90)</f>
        <v>0</v>
      </c>
      <c r="AB90">
        <f t="shared" si="4"/>
        <v>-9.3670000000000009</v>
      </c>
      <c r="AC90">
        <f t="shared" si="5"/>
        <v>-9.7550000000000008</v>
      </c>
      <c r="AD90">
        <f t="shared" si="6"/>
        <v>-0.629</v>
      </c>
      <c r="AE90">
        <f t="shared" si="7"/>
        <v>0</v>
      </c>
    </row>
    <row r="91" spans="1:31" x14ac:dyDescent="0.3">
      <c r="A91" s="4">
        <v>89</v>
      </c>
      <c r="B91" s="4">
        <v>-803119394681</v>
      </c>
      <c r="C91" s="5">
        <v>2</v>
      </c>
      <c r="D91" s="5">
        <v>-5.0959999999999998E-3</v>
      </c>
      <c r="E91" s="5">
        <v>1.2952E-2</v>
      </c>
      <c r="F91" s="5">
        <v>1005057</v>
      </c>
      <c r="G91" s="5">
        <v>0</v>
      </c>
      <c r="H91" s="5">
        <v>0</v>
      </c>
      <c r="I91" s="5">
        <v>0</v>
      </c>
      <c r="J91" s="5">
        <v>-9367000</v>
      </c>
      <c r="K91" s="5">
        <v>-9755000</v>
      </c>
      <c r="L91" s="5">
        <v>-0.629</v>
      </c>
      <c r="M91" s="5">
        <v>0</v>
      </c>
      <c r="S91">
        <f>A91</f>
        <v>89</v>
      </c>
      <c r="T91">
        <f>Analysis!$B$3+B91/1000000</f>
        <v>1.7692289999686182</v>
      </c>
      <c r="U91">
        <f>C91</f>
        <v>2</v>
      </c>
      <c r="V91">
        <f>IF(ABS(D91)&gt;1,D91/1000000,D91)*Analysis!$B$4</f>
        <v>-4.9991760000000003E-2</v>
      </c>
      <c r="W91">
        <f>IF(ABS(E91)&gt;1,E91/1000000,E91)*Analysis!$B$4</f>
        <v>0.12705912</v>
      </c>
      <c r="X91">
        <f>IF(ABS(F91)&gt;1,F91/1000000,F91)*Analysis!$B$4</f>
        <v>9.8596091700000006</v>
      </c>
      <c r="Y91">
        <f>IF(ABS(G91)&gt;1,G91/1000000,G91)</f>
        <v>0</v>
      </c>
      <c r="Z91">
        <f>IF(ABS(H91)&gt;1,H91/1000000,H91)</f>
        <v>0</v>
      </c>
      <c r="AA91">
        <f>IF(ABS(I91)&gt;1,I91/1000000,I91)</f>
        <v>0</v>
      </c>
      <c r="AB91">
        <f t="shared" si="4"/>
        <v>-9.3670000000000009</v>
      </c>
      <c r="AC91">
        <f t="shared" si="5"/>
        <v>-9.7550000000000008</v>
      </c>
      <c r="AD91">
        <f t="shared" si="6"/>
        <v>-0.629</v>
      </c>
      <c r="AE91">
        <f t="shared" si="7"/>
        <v>0</v>
      </c>
    </row>
    <row r="92" spans="1:31" x14ac:dyDescent="0.3">
      <c r="A92" s="4">
        <v>90</v>
      </c>
      <c r="B92" s="4">
        <v>-803119363060</v>
      </c>
      <c r="C92" s="5">
        <v>2</v>
      </c>
      <c r="D92" s="5">
        <v>-9.9959999999999997E-3</v>
      </c>
      <c r="E92" s="5">
        <v>1.2824E-2</v>
      </c>
      <c r="F92" s="5">
        <v>1004252</v>
      </c>
      <c r="G92" s="5">
        <v>0</v>
      </c>
      <c r="H92" s="5">
        <v>0</v>
      </c>
      <c r="I92" s="5">
        <v>0</v>
      </c>
      <c r="J92" s="5">
        <v>-9366000</v>
      </c>
      <c r="K92" s="5">
        <v>-9751000</v>
      </c>
      <c r="L92" s="5">
        <v>-0.63100000000000001</v>
      </c>
      <c r="M92" s="5">
        <v>0</v>
      </c>
      <c r="S92">
        <f>A92</f>
        <v>90</v>
      </c>
      <c r="T92">
        <f>Analysis!$B$3+B92/1000000</f>
        <v>1.8008499999996275</v>
      </c>
      <c r="U92">
        <f>C92</f>
        <v>2</v>
      </c>
      <c r="V92">
        <f>IF(ABS(D92)&gt;1,D92/1000000,D92)*Analysis!$B$4</f>
        <v>-9.8060759999999997E-2</v>
      </c>
      <c r="W92">
        <f>IF(ABS(E92)&gt;1,E92/1000000,E92)*Analysis!$B$4</f>
        <v>0.12580344000000002</v>
      </c>
      <c r="X92">
        <f>IF(ABS(F92)&gt;1,F92/1000000,F92)*Analysis!$B$4</f>
        <v>9.8517121200000002</v>
      </c>
      <c r="Y92">
        <f>IF(ABS(G92)&gt;1,G92/1000000,G92)</f>
        <v>0</v>
      </c>
      <c r="Z92">
        <f>IF(ABS(H92)&gt;1,H92/1000000,H92)</f>
        <v>0</v>
      </c>
      <c r="AA92">
        <f>IF(ABS(I92)&gt;1,I92/1000000,I92)</f>
        <v>0</v>
      </c>
      <c r="AB92">
        <f t="shared" si="4"/>
        <v>-9.3659999999999997</v>
      </c>
      <c r="AC92">
        <f t="shared" si="5"/>
        <v>-9.7509999999999994</v>
      </c>
      <c r="AD92">
        <f t="shared" si="6"/>
        <v>-0.63100000000000001</v>
      </c>
      <c r="AE92">
        <f t="shared" si="7"/>
        <v>0</v>
      </c>
    </row>
    <row r="93" spans="1:31" x14ac:dyDescent="0.3">
      <c r="A93" s="4">
        <v>91</v>
      </c>
      <c r="B93" s="4">
        <v>-803119343981</v>
      </c>
      <c r="C93" s="5">
        <v>2</v>
      </c>
      <c r="D93" s="5">
        <v>-4.2500000000000003E-3</v>
      </c>
      <c r="E93" s="5">
        <v>1.2092E-2</v>
      </c>
      <c r="F93" s="5">
        <v>1004503</v>
      </c>
      <c r="G93" s="5">
        <v>0</v>
      </c>
      <c r="H93" s="5">
        <v>0</v>
      </c>
      <c r="I93" s="5">
        <v>0</v>
      </c>
      <c r="J93" s="5">
        <v>-9366000</v>
      </c>
      <c r="K93" s="5">
        <v>-9751000</v>
      </c>
      <c r="L93" s="5">
        <v>-0.63200000000000001</v>
      </c>
      <c r="M93" s="5">
        <v>0</v>
      </c>
      <c r="S93">
        <f>A93</f>
        <v>91</v>
      </c>
      <c r="T93">
        <f>Analysis!$B$3+B93/1000000</f>
        <v>1.8199289999902248</v>
      </c>
      <c r="U93">
        <f>C93</f>
        <v>2</v>
      </c>
      <c r="V93">
        <f>IF(ABS(D93)&gt;1,D93/1000000,D93)*Analysis!$B$4</f>
        <v>-4.1692500000000007E-2</v>
      </c>
      <c r="W93">
        <f>IF(ABS(E93)&gt;1,E93/1000000,E93)*Analysis!$B$4</f>
        <v>0.11862252000000001</v>
      </c>
      <c r="X93">
        <f>IF(ABS(F93)&gt;1,F93/1000000,F93)*Analysis!$B$4</f>
        <v>9.8541744300000005</v>
      </c>
      <c r="Y93">
        <f>IF(ABS(G93)&gt;1,G93/1000000,G93)</f>
        <v>0</v>
      </c>
      <c r="Z93">
        <f>IF(ABS(H93)&gt;1,H93/1000000,H93)</f>
        <v>0</v>
      </c>
      <c r="AA93">
        <f>IF(ABS(I93)&gt;1,I93/1000000,I93)</f>
        <v>0</v>
      </c>
      <c r="AB93">
        <f t="shared" si="4"/>
        <v>-9.3659999999999997</v>
      </c>
      <c r="AC93">
        <f t="shared" si="5"/>
        <v>-9.7509999999999994</v>
      </c>
      <c r="AD93">
        <f t="shared" si="6"/>
        <v>-0.63200000000000001</v>
      </c>
      <c r="AE93">
        <f t="shared" si="7"/>
        <v>0</v>
      </c>
    </row>
    <row r="94" spans="1:31" x14ac:dyDescent="0.3">
      <c r="A94" s="4">
        <v>92</v>
      </c>
      <c r="B94" s="4">
        <v>-803119333247</v>
      </c>
      <c r="C94" s="5">
        <v>2</v>
      </c>
      <c r="D94" s="5">
        <v>-5.6569999999999997E-3</v>
      </c>
      <c r="E94" s="5">
        <v>1.2286E-2</v>
      </c>
      <c r="F94" s="5">
        <v>1004426</v>
      </c>
      <c r="G94" s="5">
        <v>0</v>
      </c>
      <c r="H94" s="5">
        <v>0</v>
      </c>
      <c r="I94" s="5">
        <v>0</v>
      </c>
      <c r="J94" s="5">
        <v>-9366000</v>
      </c>
      <c r="K94" s="5">
        <v>-9750000</v>
      </c>
      <c r="L94" s="5">
        <v>-0.63200000000000001</v>
      </c>
      <c r="M94" s="5">
        <v>0</v>
      </c>
      <c r="S94">
        <f>A94</f>
        <v>92</v>
      </c>
      <c r="T94">
        <f>Analysis!$B$3+B94/1000000</f>
        <v>1.8306630000006407</v>
      </c>
      <c r="U94">
        <f>C94</f>
        <v>2</v>
      </c>
      <c r="V94">
        <f>IF(ABS(D94)&gt;1,D94/1000000,D94)*Analysis!$B$4</f>
        <v>-5.5495169999999996E-2</v>
      </c>
      <c r="W94">
        <f>IF(ABS(E94)&gt;1,E94/1000000,E94)*Analysis!$B$4</f>
        <v>0.12052566000000001</v>
      </c>
      <c r="X94">
        <f>IF(ABS(F94)&gt;1,F94/1000000,F94)*Analysis!$B$4</f>
        <v>9.8534190600000002</v>
      </c>
      <c r="Y94">
        <f>IF(ABS(G94)&gt;1,G94/1000000,G94)</f>
        <v>0</v>
      </c>
      <c r="Z94">
        <f>IF(ABS(H94)&gt;1,H94/1000000,H94)</f>
        <v>0</v>
      </c>
      <c r="AA94">
        <f>IF(ABS(I94)&gt;1,I94/1000000,I94)</f>
        <v>0</v>
      </c>
      <c r="AB94">
        <f t="shared" si="4"/>
        <v>-9.3659999999999997</v>
      </c>
      <c r="AC94">
        <f t="shared" si="5"/>
        <v>-9.75</v>
      </c>
      <c r="AD94">
        <f t="shared" si="6"/>
        <v>-0.63200000000000001</v>
      </c>
      <c r="AE94">
        <f t="shared" si="7"/>
        <v>0</v>
      </c>
    </row>
    <row r="95" spans="1:31" x14ac:dyDescent="0.3">
      <c r="A95" s="4">
        <v>93</v>
      </c>
      <c r="B95" s="4">
        <v>-803119308844</v>
      </c>
      <c r="C95" s="5">
        <v>2</v>
      </c>
      <c r="D95" s="5">
        <v>-5.0470000000000003E-3</v>
      </c>
      <c r="E95" s="5">
        <v>1.2324999999999999E-2</v>
      </c>
      <c r="F95" s="5">
        <v>1004435</v>
      </c>
      <c r="G95" s="5">
        <v>0</v>
      </c>
      <c r="H95" s="5">
        <v>0</v>
      </c>
      <c r="I95" s="5">
        <v>0</v>
      </c>
      <c r="J95" s="5">
        <v>-9364000</v>
      </c>
      <c r="K95" s="5">
        <v>-9750000</v>
      </c>
      <c r="L95" s="5">
        <v>-0.63400000000000001</v>
      </c>
      <c r="M95" s="5">
        <v>0</v>
      </c>
      <c r="S95">
        <f>A95</f>
        <v>93</v>
      </c>
      <c r="T95">
        <f>Analysis!$B$3+B95/1000000</f>
        <v>1.8550660000182688</v>
      </c>
      <c r="U95">
        <f>C95</f>
        <v>2</v>
      </c>
      <c r="V95">
        <f>IF(ABS(D95)&gt;1,D95/1000000,D95)*Analysis!$B$4</f>
        <v>-4.9511070000000004E-2</v>
      </c>
      <c r="W95">
        <f>IF(ABS(E95)&gt;1,E95/1000000,E95)*Analysis!$B$4</f>
        <v>0.12090824999999999</v>
      </c>
      <c r="X95">
        <f>IF(ABS(F95)&gt;1,F95/1000000,F95)*Analysis!$B$4</f>
        <v>9.853507350000001</v>
      </c>
      <c r="Y95">
        <f>IF(ABS(G95)&gt;1,G95/1000000,G95)</f>
        <v>0</v>
      </c>
      <c r="Z95">
        <f>IF(ABS(H95)&gt;1,H95/1000000,H95)</f>
        <v>0</v>
      </c>
      <c r="AA95">
        <f>IF(ABS(I95)&gt;1,I95/1000000,I95)</f>
        <v>0</v>
      </c>
      <c r="AB95">
        <f t="shared" si="4"/>
        <v>-9.3640000000000008</v>
      </c>
      <c r="AC95">
        <f t="shared" si="5"/>
        <v>-9.75</v>
      </c>
      <c r="AD95">
        <f t="shared" si="6"/>
        <v>-0.63400000000000001</v>
      </c>
      <c r="AE95">
        <f t="shared" si="7"/>
        <v>0</v>
      </c>
    </row>
    <row r="96" spans="1:31" x14ac:dyDescent="0.3">
      <c r="A96" s="4">
        <v>94</v>
      </c>
      <c r="B96" s="4">
        <v>-803119288627</v>
      </c>
      <c r="C96" s="5">
        <v>2</v>
      </c>
      <c r="D96" s="5">
        <v>-4.8840000000000003E-3</v>
      </c>
      <c r="E96" s="5">
        <v>1.2234E-2</v>
      </c>
      <c r="F96" s="5">
        <v>1004436</v>
      </c>
      <c r="G96" s="5">
        <v>0</v>
      </c>
      <c r="H96" s="5">
        <v>0</v>
      </c>
      <c r="I96" s="5">
        <v>0</v>
      </c>
      <c r="J96" s="5">
        <v>-9363000</v>
      </c>
      <c r="K96" s="5">
        <v>-9749000</v>
      </c>
      <c r="L96" s="5">
        <v>-0.63400000000000001</v>
      </c>
      <c r="M96" s="5">
        <v>0</v>
      </c>
      <c r="S96">
        <f>A96</f>
        <v>94</v>
      </c>
      <c r="T96">
        <f>Analysis!$B$3+B96/1000000</f>
        <v>1.8752830000594258</v>
      </c>
      <c r="U96">
        <f>C96</f>
        <v>2</v>
      </c>
      <c r="V96">
        <f>IF(ABS(D96)&gt;1,D96/1000000,D96)*Analysis!$B$4</f>
        <v>-4.7912040000000003E-2</v>
      </c>
      <c r="W96">
        <f>IF(ABS(E96)&gt;1,E96/1000000,E96)*Analysis!$B$4</f>
        <v>0.12001554</v>
      </c>
      <c r="X96">
        <f>IF(ABS(F96)&gt;1,F96/1000000,F96)*Analysis!$B$4</f>
        <v>9.8535171600000009</v>
      </c>
      <c r="Y96">
        <f>IF(ABS(G96)&gt;1,G96/1000000,G96)</f>
        <v>0</v>
      </c>
      <c r="Z96">
        <f>IF(ABS(H96)&gt;1,H96/1000000,H96)</f>
        <v>0</v>
      </c>
      <c r="AA96">
        <f>IF(ABS(I96)&gt;1,I96/1000000,I96)</f>
        <v>0</v>
      </c>
      <c r="AB96">
        <f t="shared" si="4"/>
        <v>-9.3629999999999995</v>
      </c>
      <c r="AC96">
        <f t="shared" si="5"/>
        <v>-9.7490000000000006</v>
      </c>
      <c r="AD96">
        <f t="shared" si="6"/>
        <v>-0.63400000000000001</v>
      </c>
      <c r="AE96">
        <f t="shared" si="7"/>
        <v>0</v>
      </c>
    </row>
    <row r="97" spans="1:31" x14ac:dyDescent="0.3">
      <c r="A97" s="4">
        <v>95</v>
      </c>
      <c r="B97" s="4">
        <v>-803119268697</v>
      </c>
      <c r="C97" s="5">
        <v>2</v>
      </c>
      <c r="D97" s="5">
        <v>-4.9459999999999999E-3</v>
      </c>
      <c r="E97" s="5">
        <v>1.2307E-2</v>
      </c>
      <c r="F97" s="5">
        <v>1004439</v>
      </c>
      <c r="G97" s="5">
        <v>0</v>
      </c>
      <c r="H97" s="5">
        <v>0</v>
      </c>
      <c r="I97" s="5">
        <v>0</v>
      </c>
      <c r="J97" s="5">
        <v>-9362000</v>
      </c>
      <c r="K97" s="5">
        <v>-9748000</v>
      </c>
      <c r="L97" s="5">
        <v>-0.63500000000000001</v>
      </c>
      <c r="M97" s="5">
        <v>0</v>
      </c>
      <c r="S97">
        <f>A97</f>
        <v>95</v>
      </c>
      <c r="T97">
        <f>Analysis!$B$3+B97/1000000</f>
        <v>1.895213000010699</v>
      </c>
      <c r="U97">
        <f>C97</f>
        <v>2</v>
      </c>
      <c r="V97">
        <f>IF(ABS(D97)&gt;1,D97/1000000,D97)*Analysis!$B$4</f>
        <v>-4.8520260000000003E-2</v>
      </c>
      <c r="W97">
        <f>IF(ABS(E97)&gt;1,E97/1000000,E97)*Analysis!$B$4</f>
        <v>0.12073167000000001</v>
      </c>
      <c r="X97">
        <f>IF(ABS(F97)&gt;1,F97/1000000,F97)*Analysis!$B$4</f>
        <v>9.8535465900000005</v>
      </c>
      <c r="Y97">
        <f>IF(ABS(G97)&gt;1,G97/1000000,G97)</f>
        <v>0</v>
      </c>
      <c r="Z97">
        <f>IF(ABS(H97)&gt;1,H97/1000000,H97)</f>
        <v>0</v>
      </c>
      <c r="AA97">
        <f>IF(ABS(I97)&gt;1,I97/1000000,I97)</f>
        <v>0</v>
      </c>
      <c r="AB97">
        <f t="shared" si="4"/>
        <v>-9.3620000000000001</v>
      </c>
      <c r="AC97">
        <f t="shared" si="5"/>
        <v>-9.7479999999999993</v>
      </c>
      <c r="AD97">
        <f t="shared" si="6"/>
        <v>-0.63500000000000001</v>
      </c>
      <c r="AE97">
        <f t="shared" si="7"/>
        <v>0</v>
      </c>
    </row>
    <row r="98" spans="1:31" x14ac:dyDescent="0.3">
      <c r="A98" s="4">
        <v>96</v>
      </c>
      <c r="B98" s="4">
        <v>-803119244123</v>
      </c>
      <c r="C98" s="5">
        <v>2</v>
      </c>
      <c r="D98" s="5">
        <v>-4.9309999999999996E-3</v>
      </c>
      <c r="E98" s="5">
        <v>1.2296E-2</v>
      </c>
      <c r="F98" s="5">
        <v>1004437</v>
      </c>
      <c r="G98" s="5">
        <v>0</v>
      </c>
      <c r="H98" s="5">
        <v>0</v>
      </c>
      <c r="I98" s="5">
        <v>0</v>
      </c>
      <c r="J98" s="5">
        <v>-9362000</v>
      </c>
      <c r="K98" s="5">
        <v>-9747000</v>
      </c>
      <c r="L98" s="5">
        <v>-0.63600000000000001</v>
      </c>
      <c r="M98" s="5">
        <v>0</v>
      </c>
      <c r="S98">
        <f>A98</f>
        <v>96</v>
      </c>
      <c r="T98">
        <f>Analysis!$B$3+B98/1000000</f>
        <v>1.9197870000498369</v>
      </c>
      <c r="U98">
        <f>C98</f>
        <v>2</v>
      </c>
      <c r="V98">
        <f>IF(ABS(D98)&gt;1,D98/1000000,D98)*Analysis!$B$4</f>
        <v>-4.8373109999999997E-2</v>
      </c>
      <c r="W98">
        <f>IF(ABS(E98)&gt;1,E98/1000000,E98)*Analysis!$B$4</f>
        <v>0.12062376</v>
      </c>
      <c r="X98">
        <f>IF(ABS(F98)&gt;1,F98/1000000,F98)*Analysis!$B$4</f>
        <v>9.8535269700000008</v>
      </c>
      <c r="Y98">
        <f>IF(ABS(G98)&gt;1,G98/1000000,G98)</f>
        <v>0</v>
      </c>
      <c r="Z98">
        <f>IF(ABS(H98)&gt;1,H98/1000000,H98)</f>
        <v>0</v>
      </c>
      <c r="AA98">
        <f>IF(ABS(I98)&gt;1,I98/1000000,I98)</f>
        <v>0</v>
      </c>
      <c r="AB98">
        <f t="shared" si="4"/>
        <v>-9.3620000000000001</v>
      </c>
      <c r="AC98">
        <f t="shared" si="5"/>
        <v>-9.7469999999999999</v>
      </c>
      <c r="AD98">
        <f t="shared" si="6"/>
        <v>-0.63600000000000001</v>
      </c>
      <c r="AE98">
        <f t="shared" si="7"/>
        <v>0</v>
      </c>
    </row>
    <row r="99" spans="1:31" x14ac:dyDescent="0.3">
      <c r="A99" s="4">
        <v>97</v>
      </c>
      <c r="B99" s="4">
        <v>-803119228592</v>
      </c>
      <c r="C99" s="5">
        <v>2</v>
      </c>
      <c r="D99" s="5">
        <v>-3.437E-3</v>
      </c>
      <c r="E99" s="5">
        <v>1.2359E-2</v>
      </c>
      <c r="F99" s="5">
        <v>1004495</v>
      </c>
      <c r="G99" s="5">
        <v>0</v>
      </c>
      <c r="H99" s="5">
        <v>0</v>
      </c>
      <c r="I99" s="5">
        <v>0</v>
      </c>
      <c r="J99" s="5">
        <v>-9362000</v>
      </c>
      <c r="K99" s="5">
        <v>-9747000</v>
      </c>
      <c r="L99" s="5">
        <v>-0.63700000000000001</v>
      </c>
      <c r="M99" s="5">
        <v>0</v>
      </c>
      <c r="S99">
        <f>A99</f>
        <v>97</v>
      </c>
      <c r="T99">
        <f>Analysis!$B$3+B99/1000000</f>
        <v>1.9353180000325665</v>
      </c>
      <c r="U99">
        <f>C99</f>
        <v>2</v>
      </c>
      <c r="V99">
        <f>IF(ABS(D99)&gt;1,D99/1000000,D99)*Analysis!$B$4</f>
        <v>-3.3716969999999999E-2</v>
      </c>
      <c r="W99">
        <f>IF(ABS(E99)&gt;1,E99/1000000,E99)*Analysis!$B$4</f>
        <v>0.12124179</v>
      </c>
      <c r="X99">
        <f>IF(ABS(F99)&gt;1,F99/1000000,F99)*Analysis!$B$4</f>
        <v>9.8540959499999996</v>
      </c>
      <c r="Y99">
        <f>IF(ABS(G99)&gt;1,G99/1000000,G99)</f>
        <v>0</v>
      </c>
      <c r="Z99">
        <f>IF(ABS(H99)&gt;1,H99/1000000,H99)</f>
        <v>0</v>
      </c>
      <c r="AA99">
        <f>IF(ABS(I99)&gt;1,I99/1000000,I99)</f>
        <v>0</v>
      </c>
      <c r="AB99">
        <f t="shared" si="4"/>
        <v>-9.3620000000000001</v>
      </c>
      <c r="AC99">
        <f t="shared" si="5"/>
        <v>-9.7469999999999999</v>
      </c>
      <c r="AD99">
        <f t="shared" si="6"/>
        <v>-0.63700000000000001</v>
      </c>
      <c r="AE99">
        <f t="shared" si="7"/>
        <v>0</v>
      </c>
    </row>
    <row r="100" spans="1:31" x14ac:dyDescent="0.3">
      <c r="A100" s="4">
        <v>98</v>
      </c>
      <c r="B100" s="4">
        <v>-803119202558</v>
      </c>
      <c r="C100" s="5">
        <v>2</v>
      </c>
      <c r="D100" s="5">
        <v>3.19E-4</v>
      </c>
      <c r="E100" s="5">
        <v>1.2341E-2</v>
      </c>
      <c r="F100" s="5">
        <v>1004637</v>
      </c>
      <c r="G100" s="5">
        <v>0</v>
      </c>
      <c r="H100" s="5">
        <v>0</v>
      </c>
      <c r="I100" s="5">
        <v>0</v>
      </c>
      <c r="J100" s="5">
        <v>-9359000</v>
      </c>
      <c r="K100" s="5">
        <v>-9751000</v>
      </c>
      <c r="L100" s="5">
        <v>-0.63800000000000001</v>
      </c>
      <c r="M100" s="5">
        <v>0</v>
      </c>
      <c r="S100">
        <f>A100</f>
        <v>98</v>
      </c>
      <c r="T100">
        <f>Analysis!$B$3+B100/1000000</f>
        <v>1.9613520000129938</v>
      </c>
      <c r="U100">
        <f>C100</f>
        <v>2</v>
      </c>
      <c r="V100">
        <f>IF(ABS(D100)&gt;1,D100/1000000,D100)*Analysis!$B$4</f>
        <v>3.1293900000000001E-3</v>
      </c>
      <c r="W100">
        <f>IF(ABS(E100)&gt;1,E100/1000000,E100)*Analysis!$B$4</f>
        <v>0.12106521000000001</v>
      </c>
      <c r="X100">
        <f>IF(ABS(F100)&gt;1,F100/1000000,F100)*Analysis!$B$4</f>
        <v>9.8554889699999997</v>
      </c>
      <c r="Y100">
        <f>IF(ABS(G100)&gt;1,G100/1000000,G100)</f>
        <v>0</v>
      </c>
      <c r="Z100">
        <f>IF(ABS(H100)&gt;1,H100/1000000,H100)</f>
        <v>0</v>
      </c>
      <c r="AA100">
        <f>IF(ABS(I100)&gt;1,I100/1000000,I100)</f>
        <v>0</v>
      </c>
      <c r="AB100">
        <f t="shared" si="4"/>
        <v>-9.359</v>
      </c>
      <c r="AC100">
        <f t="shared" si="5"/>
        <v>-9.7509999999999994</v>
      </c>
      <c r="AD100">
        <f t="shared" si="6"/>
        <v>-0.63800000000000001</v>
      </c>
      <c r="AE100">
        <f t="shared" si="7"/>
        <v>0</v>
      </c>
    </row>
    <row r="101" spans="1:31" x14ac:dyDescent="0.3">
      <c r="A101" s="4">
        <v>99</v>
      </c>
      <c r="B101" s="4">
        <v>-803119187326</v>
      </c>
      <c r="C101" s="5">
        <v>2</v>
      </c>
      <c r="D101" s="5">
        <v>-4.5710000000000004E-3</v>
      </c>
      <c r="E101" s="5">
        <v>1.2128999999999999E-2</v>
      </c>
      <c r="F101" s="5">
        <v>1000894</v>
      </c>
      <c r="G101" s="5">
        <v>0</v>
      </c>
      <c r="H101" s="5">
        <v>0</v>
      </c>
      <c r="I101" s="5">
        <v>0</v>
      </c>
      <c r="J101" s="5">
        <v>-9358000</v>
      </c>
      <c r="K101" s="5">
        <v>-9750000</v>
      </c>
      <c r="L101" s="5">
        <v>-0.63800000000000001</v>
      </c>
      <c r="M101" s="5">
        <v>0</v>
      </c>
      <c r="S101">
        <f>A101</f>
        <v>99</v>
      </c>
      <c r="T101">
        <f>Analysis!$B$3+B101/1000000</f>
        <v>1.9765840000472963</v>
      </c>
      <c r="U101">
        <f>C101</f>
        <v>2</v>
      </c>
      <c r="V101">
        <f>IF(ABS(D101)&gt;1,D101/1000000,D101)*Analysis!$B$4</f>
        <v>-4.4841510000000008E-2</v>
      </c>
      <c r="W101">
        <f>IF(ABS(E101)&gt;1,E101/1000000,E101)*Analysis!$B$4</f>
        <v>0.11898549</v>
      </c>
      <c r="X101">
        <f>IF(ABS(F101)&gt;1,F101/1000000,F101)*Analysis!$B$4</f>
        <v>9.8187701399999998</v>
      </c>
      <c r="Y101">
        <f>IF(ABS(G101)&gt;1,G101/1000000,G101)</f>
        <v>0</v>
      </c>
      <c r="Z101">
        <f>IF(ABS(H101)&gt;1,H101/1000000,H101)</f>
        <v>0</v>
      </c>
      <c r="AA101">
        <f>IF(ABS(I101)&gt;1,I101/1000000,I101)</f>
        <v>0</v>
      </c>
      <c r="AB101">
        <f t="shared" si="4"/>
        <v>-9.3580000000000005</v>
      </c>
      <c r="AC101">
        <f t="shared" si="5"/>
        <v>-9.75</v>
      </c>
      <c r="AD101">
        <f t="shared" si="6"/>
        <v>-0.63800000000000001</v>
      </c>
      <c r="AE101">
        <f t="shared" si="7"/>
        <v>0</v>
      </c>
    </row>
    <row r="102" spans="1:31" x14ac:dyDescent="0.3">
      <c r="A102" s="4">
        <v>100</v>
      </c>
      <c r="B102" s="4">
        <v>-803119165130</v>
      </c>
      <c r="C102" s="5">
        <v>2</v>
      </c>
      <c r="D102" s="5">
        <v>-4.424E-3</v>
      </c>
      <c r="E102" s="5">
        <v>1.2272999999999999E-2</v>
      </c>
      <c r="F102" s="5">
        <v>1005794</v>
      </c>
      <c r="G102" s="5">
        <v>0</v>
      </c>
      <c r="H102" s="5">
        <v>0</v>
      </c>
      <c r="I102" s="5">
        <v>0</v>
      </c>
      <c r="J102" s="5">
        <v>-9357000</v>
      </c>
      <c r="K102" s="5">
        <v>-9748000</v>
      </c>
      <c r="L102" s="5">
        <v>-0.64</v>
      </c>
      <c r="M102" s="5">
        <v>0</v>
      </c>
      <c r="S102">
        <f>A102</f>
        <v>100</v>
      </c>
      <c r="T102">
        <f>Analysis!$B$3+B102/1000000</f>
        <v>1.9987800000235438</v>
      </c>
      <c r="U102">
        <f>C102</f>
        <v>2</v>
      </c>
      <c r="V102">
        <f>IF(ABS(D102)&gt;1,D102/1000000,D102)*Analysis!$B$4</f>
        <v>-4.3399440000000004E-2</v>
      </c>
      <c r="W102">
        <f>IF(ABS(E102)&gt;1,E102/1000000,E102)*Analysis!$B$4</f>
        <v>0.12039812999999999</v>
      </c>
      <c r="X102">
        <f>IF(ABS(F102)&gt;1,F102/1000000,F102)*Analysis!$B$4</f>
        <v>9.8668391400000015</v>
      </c>
      <c r="Y102">
        <f>IF(ABS(G102)&gt;1,G102/1000000,G102)</f>
        <v>0</v>
      </c>
      <c r="Z102">
        <f>IF(ABS(H102)&gt;1,H102/1000000,H102)</f>
        <v>0</v>
      </c>
      <c r="AA102">
        <f>IF(ABS(I102)&gt;1,I102/1000000,I102)</f>
        <v>0</v>
      </c>
      <c r="AB102">
        <f t="shared" si="4"/>
        <v>-9.3569999999999993</v>
      </c>
      <c r="AC102">
        <f t="shared" si="5"/>
        <v>-9.7479999999999993</v>
      </c>
      <c r="AD102">
        <f t="shared" si="6"/>
        <v>-0.64</v>
      </c>
      <c r="AE102">
        <f t="shared" si="7"/>
        <v>0</v>
      </c>
    </row>
    <row r="103" spans="1:31" x14ac:dyDescent="0.3">
      <c r="A103" s="4">
        <v>101</v>
      </c>
      <c r="B103" s="4">
        <v>-803119142374</v>
      </c>
      <c r="C103" s="5">
        <v>2</v>
      </c>
      <c r="D103" s="5">
        <v>-1.274E-3</v>
      </c>
      <c r="E103" s="5">
        <v>1.2392E-2</v>
      </c>
      <c r="F103" s="5">
        <v>1004244</v>
      </c>
      <c r="G103" s="5">
        <v>0</v>
      </c>
      <c r="H103" s="5">
        <v>0</v>
      </c>
      <c r="I103" s="5">
        <v>0</v>
      </c>
      <c r="J103" s="5">
        <v>-9356000</v>
      </c>
      <c r="K103" s="5">
        <v>-9748000</v>
      </c>
      <c r="L103" s="5">
        <v>-0.64100000000000001</v>
      </c>
      <c r="M103" s="5">
        <v>0</v>
      </c>
      <c r="S103">
        <f>A103</f>
        <v>101</v>
      </c>
      <c r="T103">
        <f>Analysis!$B$3+B103/1000000</f>
        <v>2.0215359999565408</v>
      </c>
      <c r="U103">
        <f>C103</f>
        <v>2</v>
      </c>
      <c r="V103">
        <f>IF(ABS(D103)&gt;1,D103/1000000,D103)*Analysis!$B$4</f>
        <v>-1.2497940000000001E-2</v>
      </c>
      <c r="W103">
        <f>IF(ABS(E103)&gt;1,E103/1000000,E103)*Analysis!$B$4</f>
        <v>0.12156552000000001</v>
      </c>
      <c r="X103">
        <f>IF(ABS(F103)&gt;1,F103/1000000,F103)*Analysis!$B$4</f>
        <v>9.8516336399999993</v>
      </c>
      <c r="Y103">
        <f>IF(ABS(G103)&gt;1,G103/1000000,G103)</f>
        <v>0</v>
      </c>
      <c r="Z103">
        <f>IF(ABS(H103)&gt;1,H103/1000000,H103)</f>
        <v>0</v>
      </c>
      <c r="AA103">
        <f>IF(ABS(I103)&gt;1,I103/1000000,I103)</f>
        <v>0</v>
      </c>
      <c r="AB103">
        <f t="shared" si="4"/>
        <v>-9.3559999999999999</v>
      </c>
      <c r="AC103">
        <f t="shared" si="5"/>
        <v>-9.7479999999999993</v>
      </c>
      <c r="AD103">
        <f t="shared" si="6"/>
        <v>-0.64100000000000001</v>
      </c>
      <c r="AE103">
        <f t="shared" si="7"/>
        <v>0</v>
      </c>
    </row>
    <row r="104" spans="1:31" x14ac:dyDescent="0.3">
      <c r="A104" s="4">
        <v>102</v>
      </c>
      <c r="B104" s="4">
        <v>-803119122963</v>
      </c>
      <c r="C104" s="5">
        <v>2</v>
      </c>
      <c r="D104" s="5">
        <v>-4.4990000000000004E-3</v>
      </c>
      <c r="E104" s="5">
        <v>7.1739999999999998E-3</v>
      </c>
      <c r="F104" s="5">
        <v>1004763</v>
      </c>
      <c r="G104" s="5">
        <v>0</v>
      </c>
      <c r="H104" s="5">
        <v>0</v>
      </c>
      <c r="I104" s="5">
        <v>0</v>
      </c>
      <c r="J104" s="5">
        <v>-9358000</v>
      </c>
      <c r="K104" s="5">
        <v>-9747000</v>
      </c>
      <c r="L104" s="5">
        <v>-0.64100000000000001</v>
      </c>
      <c r="M104" s="5">
        <v>0</v>
      </c>
      <c r="S104">
        <f>A104</f>
        <v>102</v>
      </c>
      <c r="T104">
        <f>Analysis!$B$3+B104/1000000</f>
        <v>2.0409470000304282</v>
      </c>
      <c r="U104">
        <f>C104</f>
        <v>2</v>
      </c>
      <c r="V104">
        <f>IF(ABS(D104)&gt;1,D104/1000000,D104)*Analysis!$B$4</f>
        <v>-4.4135190000000005E-2</v>
      </c>
      <c r="W104">
        <f>IF(ABS(E104)&gt;1,E104/1000000,E104)*Analysis!$B$4</f>
        <v>7.0376939999999999E-2</v>
      </c>
      <c r="X104">
        <f>IF(ABS(F104)&gt;1,F104/1000000,F104)*Analysis!$B$4</f>
        <v>9.8567250300000016</v>
      </c>
      <c r="Y104">
        <f>IF(ABS(G104)&gt;1,G104/1000000,G104)</f>
        <v>0</v>
      </c>
      <c r="Z104">
        <f>IF(ABS(H104)&gt;1,H104/1000000,H104)</f>
        <v>0</v>
      </c>
      <c r="AA104">
        <f>IF(ABS(I104)&gt;1,I104/1000000,I104)</f>
        <v>0</v>
      </c>
      <c r="AB104">
        <f t="shared" si="4"/>
        <v>-9.3580000000000005</v>
      </c>
      <c r="AC104">
        <f t="shared" si="5"/>
        <v>-9.7469999999999999</v>
      </c>
      <c r="AD104">
        <f t="shared" si="6"/>
        <v>-0.64100000000000001</v>
      </c>
      <c r="AE104">
        <f t="shared" si="7"/>
        <v>0</v>
      </c>
    </row>
    <row r="105" spans="1:31" x14ac:dyDescent="0.3">
      <c r="A105" s="4">
        <v>103</v>
      </c>
      <c r="B105" s="4">
        <v>-803119103265</v>
      </c>
      <c r="C105" s="5">
        <v>2</v>
      </c>
      <c r="D105" s="5">
        <v>-4.4669999999999996E-3</v>
      </c>
      <c r="E105" s="5">
        <v>1.2999999999999999E-2</v>
      </c>
      <c r="F105" s="5">
        <v>1004233</v>
      </c>
      <c r="G105" s="5">
        <v>0</v>
      </c>
      <c r="H105" s="5">
        <v>0</v>
      </c>
      <c r="I105" s="5">
        <v>0</v>
      </c>
      <c r="J105" s="5">
        <v>-9356000</v>
      </c>
      <c r="K105" s="5">
        <v>-9746000</v>
      </c>
      <c r="L105" s="5">
        <v>-0.64200000000000002</v>
      </c>
      <c r="M105" s="5">
        <v>0</v>
      </c>
      <c r="S105">
        <f>A105</f>
        <v>103</v>
      </c>
      <c r="T105">
        <f>Analysis!$B$3+B105/1000000</f>
        <v>2.0606449999613687</v>
      </c>
      <c r="U105">
        <f>C105</f>
        <v>2</v>
      </c>
      <c r="V105">
        <f>IF(ABS(D105)&gt;1,D105/1000000,D105)*Analysis!$B$4</f>
        <v>-4.3821269999999996E-2</v>
      </c>
      <c r="W105">
        <f>IF(ABS(E105)&gt;1,E105/1000000,E105)*Analysis!$B$4</f>
        <v>0.12753</v>
      </c>
      <c r="X105">
        <f>IF(ABS(F105)&gt;1,F105/1000000,F105)*Analysis!$B$4</f>
        <v>9.8515257300000005</v>
      </c>
      <c r="Y105">
        <f>IF(ABS(G105)&gt;1,G105/1000000,G105)</f>
        <v>0</v>
      </c>
      <c r="Z105">
        <f>IF(ABS(H105)&gt;1,H105/1000000,H105)</f>
        <v>0</v>
      </c>
      <c r="AA105">
        <f>IF(ABS(I105)&gt;1,I105/1000000,I105)</f>
        <v>0</v>
      </c>
      <c r="AB105">
        <f t="shared" si="4"/>
        <v>-9.3559999999999999</v>
      </c>
      <c r="AC105">
        <f t="shared" si="5"/>
        <v>-9.7460000000000004</v>
      </c>
      <c r="AD105">
        <f t="shared" si="6"/>
        <v>-0.64200000000000002</v>
      </c>
      <c r="AE105">
        <f t="shared" si="7"/>
        <v>0</v>
      </c>
    </row>
    <row r="106" spans="1:31" x14ac:dyDescent="0.3">
      <c r="A106" s="4">
        <v>104</v>
      </c>
      <c r="B106" s="4">
        <v>-803119085426</v>
      </c>
      <c r="C106" s="5">
        <v>2</v>
      </c>
      <c r="D106" s="5">
        <v>1.781E-3</v>
      </c>
      <c r="E106" s="5">
        <v>1.1887E-2</v>
      </c>
      <c r="F106" s="5">
        <v>1004745</v>
      </c>
      <c r="G106" s="5">
        <v>0</v>
      </c>
      <c r="H106" s="5">
        <v>0</v>
      </c>
      <c r="I106" s="5">
        <v>0</v>
      </c>
      <c r="J106" s="5">
        <v>-9356000</v>
      </c>
      <c r="K106" s="5">
        <v>-9749000</v>
      </c>
      <c r="L106" s="5">
        <v>-0.64200000000000002</v>
      </c>
      <c r="M106" s="5">
        <v>0</v>
      </c>
      <c r="S106">
        <f>A106</f>
        <v>104</v>
      </c>
      <c r="T106">
        <f>Analysis!$B$3+B106/1000000</f>
        <v>2.0784840000560507</v>
      </c>
      <c r="U106">
        <f>C106</f>
        <v>2</v>
      </c>
      <c r="V106">
        <f>IF(ABS(D106)&gt;1,D106/1000000,D106)*Analysis!$B$4</f>
        <v>1.7471610000000002E-2</v>
      </c>
      <c r="W106">
        <f>IF(ABS(E106)&gt;1,E106/1000000,E106)*Analysis!$B$4</f>
        <v>0.11661147000000001</v>
      </c>
      <c r="X106">
        <f>IF(ABS(F106)&gt;1,F106/1000000,F106)*Analysis!$B$4</f>
        <v>9.85654845</v>
      </c>
      <c r="Y106">
        <f>IF(ABS(G106)&gt;1,G106/1000000,G106)</f>
        <v>0</v>
      </c>
      <c r="Z106">
        <f>IF(ABS(H106)&gt;1,H106/1000000,H106)</f>
        <v>0</v>
      </c>
      <c r="AA106">
        <f>IF(ABS(I106)&gt;1,I106/1000000,I106)</f>
        <v>0</v>
      </c>
      <c r="AB106">
        <f t="shared" si="4"/>
        <v>-9.3559999999999999</v>
      </c>
      <c r="AC106">
        <f t="shared" si="5"/>
        <v>-9.7490000000000006</v>
      </c>
      <c r="AD106">
        <f t="shared" si="6"/>
        <v>-0.64200000000000002</v>
      </c>
      <c r="AE106">
        <f t="shared" si="7"/>
        <v>0</v>
      </c>
    </row>
    <row r="107" spans="1:31" x14ac:dyDescent="0.3">
      <c r="A107" s="4">
        <v>105</v>
      </c>
      <c r="B107" s="4">
        <v>-803119065627</v>
      </c>
      <c r="C107" s="5">
        <v>2</v>
      </c>
      <c r="D107" s="5">
        <v>-6.1830000000000001E-3</v>
      </c>
      <c r="E107" s="5">
        <v>1.2196E-2</v>
      </c>
      <c r="F107" s="5">
        <v>1004310</v>
      </c>
      <c r="G107" s="5">
        <v>0</v>
      </c>
      <c r="H107" s="5">
        <v>0</v>
      </c>
      <c r="I107" s="5">
        <v>0</v>
      </c>
      <c r="J107" s="5">
        <v>-9356000</v>
      </c>
      <c r="K107" s="5">
        <v>-9749000</v>
      </c>
      <c r="L107" s="5">
        <v>-0.64300000000000002</v>
      </c>
      <c r="M107" s="5">
        <v>0</v>
      </c>
      <c r="S107">
        <f>A107</f>
        <v>105</v>
      </c>
      <c r="T107">
        <f>Analysis!$B$3+B107/1000000</f>
        <v>2.0982830000575632</v>
      </c>
      <c r="U107">
        <f>C107</f>
        <v>2</v>
      </c>
      <c r="V107">
        <f>IF(ABS(D107)&gt;1,D107/1000000,D107)*Analysis!$B$4</f>
        <v>-6.0655230000000004E-2</v>
      </c>
      <c r="W107">
        <f>IF(ABS(E107)&gt;1,E107/1000000,E107)*Analysis!$B$4</f>
        <v>0.11964276000000001</v>
      </c>
      <c r="X107">
        <f>IF(ABS(F107)&gt;1,F107/1000000,F107)*Analysis!$B$4</f>
        <v>9.8522811000000008</v>
      </c>
      <c r="Y107">
        <f>IF(ABS(G107)&gt;1,G107/1000000,G107)</f>
        <v>0</v>
      </c>
      <c r="Z107">
        <f>IF(ABS(H107)&gt;1,H107/1000000,H107)</f>
        <v>0</v>
      </c>
      <c r="AA107">
        <f>IF(ABS(I107)&gt;1,I107/1000000,I107)</f>
        <v>0</v>
      </c>
      <c r="AB107">
        <f t="shared" si="4"/>
        <v>-9.3559999999999999</v>
      </c>
      <c r="AC107">
        <f t="shared" si="5"/>
        <v>-9.7490000000000006</v>
      </c>
      <c r="AD107">
        <f t="shared" si="6"/>
        <v>-0.64300000000000002</v>
      </c>
      <c r="AE107">
        <f t="shared" si="7"/>
        <v>0</v>
      </c>
    </row>
    <row r="108" spans="1:31" x14ac:dyDescent="0.3">
      <c r="A108" s="4">
        <v>106</v>
      </c>
      <c r="B108" s="4">
        <v>-803119046924</v>
      </c>
      <c r="C108" s="5">
        <v>2</v>
      </c>
      <c r="D108" s="5">
        <v>-4.8390000000000004E-3</v>
      </c>
      <c r="E108" s="5">
        <v>1.2354E-2</v>
      </c>
      <c r="F108" s="5">
        <v>1004481</v>
      </c>
      <c r="G108" s="5">
        <v>0</v>
      </c>
      <c r="H108" s="5">
        <v>0</v>
      </c>
      <c r="I108" s="5">
        <v>0</v>
      </c>
      <c r="J108" s="5">
        <v>-9355000</v>
      </c>
      <c r="K108" s="5">
        <v>-9747000</v>
      </c>
      <c r="L108" s="5">
        <v>-0.64300000000000002</v>
      </c>
      <c r="M108" s="5">
        <v>0</v>
      </c>
      <c r="S108">
        <f>A108</f>
        <v>106</v>
      </c>
      <c r="T108">
        <f>Analysis!$B$3+B108/1000000</f>
        <v>2.1169859999790788</v>
      </c>
      <c r="U108">
        <f>C108</f>
        <v>2</v>
      </c>
      <c r="V108">
        <f>IF(ABS(D108)&gt;1,D108/1000000,D108)*Analysis!$B$4</f>
        <v>-4.7470590000000007E-2</v>
      </c>
      <c r="W108">
        <f>IF(ABS(E108)&gt;1,E108/1000000,E108)*Analysis!$B$4</f>
        <v>0.12119274000000001</v>
      </c>
      <c r="X108">
        <f>IF(ABS(F108)&gt;1,F108/1000000,F108)*Analysis!$B$4</f>
        <v>9.8539586099999994</v>
      </c>
      <c r="Y108">
        <f>IF(ABS(G108)&gt;1,G108/1000000,G108)</f>
        <v>0</v>
      </c>
      <c r="Z108">
        <f>IF(ABS(H108)&gt;1,H108/1000000,H108)</f>
        <v>0</v>
      </c>
      <c r="AA108">
        <f>IF(ABS(I108)&gt;1,I108/1000000,I108)</f>
        <v>0</v>
      </c>
      <c r="AB108">
        <f t="shared" si="4"/>
        <v>-9.3550000000000004</v>
      </c>
      <c r="AC108">
        <f t="shared" si="5"/>
        <v>-9.7469999999999999</v>
      </c>
      <c r="AD108">
        <f t="shared" si="6"/>
        <v>-0.64300000000000002</v>
      </c>
      <c r="AE108">
        <f t="shared" si="7"/>
        <v>0</v>
      </c>
    </row>
    <row r="109" spans="1:31" x14ac:dyDescent="0.3">
      <c r="A109" s="4">
        <v>107</v>
      </c>
      <c r="B109" s="4">
        <v>-803119024055</v>
      </c>
      <c r="C109" s="5">
        <v>2</v>
      </c>
      <c r="D109" s="5">
        <v>-4.8570000000000002E-3</v>
      </c>
      <c r="E109" s="5">
        <v>1.2264000000000001E-2</v>
      </c>
      <c r="F109" s="5">
        <v>1004424</v>
      </c>
      <c r="G109" s="5">
        <v>0</v>
      </c>
      <c r="H109" s="5">
        <v>0</v>
      </c>
      <c r="I109" s="5">
        <v>0</v>
      </c>
      <c r="J109" s="5">
        <v>-9354000</v>
      </c>
      <c r="K109" s="5">
        <v>-9746000</v>
      </c>
      <c r="L109" s="5">
        <v>-0.64300000000000002</v>
      </c>
      <c r="M109" s="5">
        <v>0</v>
      </c>
      <c r="S109">
        <f>A109</f>
        <v>107</v>
      </c>
      <c r="T109">
        <f>Analysis!$B$3+B109/1000000</f>
        <v>2.1398549999576062</v>
      </c>
      <c r="U109">
        <f>C109</f>
        <v>2</v>
      </c>
      <c r="V109">
        <f>IF(ABS(D109)&gt;1,D109/1000000,D109)*Analysis!$B$4</f>
        <v>-4.7647170000000003E-2</v>
      </c>
      <c r="W109">
        <f>IF(ABS(E109)&gt;1,E109/1000000,E109)*Analysis!$B$4</f>
        <v>0.12030984000000002</v>
      </c>
      <c r="X109">
        <f>IF(ABS(F109)&gt;1,F109/1000000,F109)*Analysis!$B$4</f>
        <v>9.8533994400000005</v>
      </c>
      <c r="Y109">
        <f>IF(ABS(G109)&gt;1,G109/1000000,G109)</f>
        <v>0</v>
      </c>
      <c r="Z109">
        <f>IF(ABS(H109)&gt;1,H109/1000000,H109)</f>
        <v>0</v>
      </c>
      <c r="AA109">
        <f>IF(ABS(I109)&gt;1,I109/1000000,I109)</f>
        <v>0</v>
      </c>
      <c r="AB109">
        <f t="shared" si="4"/>
        <v>-9.3539999999999992</v>
      </c>
      <c r="AC109">
        <f t="shared" si="5"/>
        <v>-9.7460000000000004</v>
      </c>
      <c r="AD109">
        <f t="shared" si="6"/>
        <v>-0.64300000000000002</v>
      </c>
      <c r="AE109">
        <f t="shared" si="7"/>
        <v>0</v>
      </c>
    </row>
    <row r="110" spans="1:31" x14ac:dyDescent="0.3">
      <c r="A110" s="4">
        <v>108</v>
      </c>
      <c r="B110" s="4">
        <v>-803119007595</v>
      </c>
      <c r="C110" s="5">
        <v>2</v>
      </c>
      <c r="D110" s="5">
        <v>-4.9069999999999999E-3</v>
      </c>
      <c r="E110" s="5">
        <v>1.2341E-2</v>
      </c>
      <c r="F110" s="5">
        <v>1004445</v>
      </c>
      <c r="G110" s="5">
        <v>0</v>
      </c>
      <c r="H110" s="5">
        <v>0</v>
      </c>
      <c r="I110" s="5">
        <v>0</v>
      </c>
      <c r="J110" s="5">
        <v>-9354000</v>
      </c>
      <c r="K110" s="5">
        <v>-9746000</v>
      </c>
      <c r="L110" s="5">
        <v>-0.64400000000000002</v>
      </c>
      <c r="M110" s="5">
        <v>0</v>
      </c>
      <c r="S110">
        <f>A110</f>
        <v>108</v>
      </c>
      <c r="T110">
        <f>Analysis!$B$3+B110/1000000</f>
        <v>2.1563150000292808</v>
      </c>
      <c r="U110">
        <f>C110</f>
        <v>2</v>
      </c>
      <c r="V110">
        <f>IF(ABS(D110)&gt;1,D110/1000000,D110)*Analysis!$B$4</f>
        <v>-4.813767E-2</v>
      </c>
      <c r="W110">
        <f>IF(ABS(E110)&gt;1,E110/1000000,E110)*Analysis!$B$4</f>
        <v>0.12106521000000001</v>
      </c>
      <c r="X110">
        <f>IF(ABS(F110)&gt;1,F110/1000000,F110)*Analysis!$B$4</f>
        <v>9.8536054500000017</v>
      </c>
      <c r="Y110">
        <f>IF(ABS(G110)&gt;1,G110/1000000,G110)</f>
        <v>0</v>
      </c>
      <c r="Z110">
        <f>IF(ABS(H110)&gt;1,H110/1000000,H110)</f>
        <v>0</v>
      </c>
      <c r="AA110">
        <f>IF(ABS(I110)&gt;1,I110/1000000,I110)</f>
        <v>0</v>
      </c>
      <c r="AB110">
        <f t="shared" si="4"/>
        <v>-9.3539999999999992</v>
      </c>
      <c r="AC110">
        <f t="shared" si="5"/>
        <v>-9.7460000000000004</v>
      </c>
      <c r="AD110">
        <f t="shared" si="6"/>
        <v>-0.64400000000000002</v>
      </c>
      <c r="AE110">
        <f t="shared" si="7"/>
        <v>0</v>
      </c>
    </row>
    <row r="111" spans="1:31" x14ac:dyDescent="0.3">
      <c r="A111" s="4">
        <v>109</v>
      </c>
      <c r="B111" s="4">
        <v>-803118987077</v>
      </c>
      <c r="C111" s="5">
        <v>2</v>
      </c>
      <c r="D111" s="5">
        <v>-5.0410000000000003E-3</v>
      </c>
      <c r="E111" s="5">
        <v>1.2362E-2</v>
      </c>
      <c r="F111" s="5">
        <v>1004435</v>
      </c>
      <c r="G111" s="5">
        <v>0</v>
      </c>
      <c r="H111" s="5">
        <v>0</v>
      </c>
      <c r="I111" s="5">
        <v>0</v>
      </c>
      <c r="J111" s="5">
        <v>-9355000</v>
      </c>
      <c r="K111" s="5">
        <v>-9744000</v>
      </c>
      <c r="L111" s="5">
        <v>-0.64500000000000002</v>
      </c>
      <c r="M111" s="5">
        <v>0</v>
      </c>
      <c r="S111">
        <f>A111</f>
        <v>109</v>
      </c>
      <c r="T111">
        <f>Analysis!$B$3+B111/1000000</f>
        <v>2.1768330000340939</v>
      </c>
      <c r="U111">
        <f>C111</f>
        <v>2</v>
      </c>
      <c r="V111">
        <f>IF(ABS(D111)&gt;1,D111/1000000,D111)*Analysis!$B$4</f>
        <v>-4.9452210000000003E-2</v>
      </c>
      <c r="W111">
        <f>IF(ABS(E111)&gt;1,E111/1000000,E111)*Analysis!$B$4</f>
        <v>0.12127122</v>
      </c>
      <c r="X111">
        <f>IF(ABS(F111)&gt;1,F111/1000000,F111)*Analysis!$B$4</f>
        <v>9.853507350000001</v>
      </c>
      <c r="Y111">
        <f>IF(ABS(G111)&gt;1,G111/1000000,G111)</f>
        <v>0</v>
      </c>
      <c r="Z111">
        <f>IF(ABS(H111)&gt;1,H111/1000000,H111)</f>
        <v>0</v>
      </c>
      <c r="AA111">
        <f>IF(ABS(I111)&gt;1,I111/1000000,I111)</f>
        <v>0</v>
      </c>
      <c r="AB111">
        <f t="shared" si="4"/>
        <v>-9.3550000000000004</v>
      </c>
      <c r="AC111">
        <f t="shared" si="5"/>
        <v>-9.7439999999999998</v>
      </c>
      <c r="AD111">
        <f t="shared" si="6"/>
        <v>-0.64500000000000002</v>
      </c>
      <c r="AE111">
        <f t="shared" si="7"/>
        <v>0</v>
      </c>
    </row>
    <row r="112" spans="1:31" x14ac:dyDescent="0.3">
      <c r="A112" s="4">
        <v>110</v>
      </c>
      <c r="B112" s="4">
        <v>-803118970048</v>
      </c>
      <c r="C112" s="5">
        <v>2</v>
      </c>
      <c r="D112" s="5">
        <v>-4.8690000000000001E-3</v>
      </c>
      <c r="E112" s="5">
        <v>1.2345E-2</v>
      </c>
      <c r="F112" s="5">
        <v>1004440</v>
      </c>
      <c r="G112" s="5">
        <v>0</v>
      </c>
      <c r="H112" s="5">
        <v>0</v>
      </c>
      <c r="I112" s="5">
        <v>0</v>
      </c>
      <c r="J112" s="5">
        <v>-9354000</v>
      </c>
      <c r="K112" s="5">
        <v>-9744000</v>
      </c>
      <c r="L112" s="5">
        <v>-0.64600000000000002</v>
      </c>
      <c r="M112" s="5">
        <v>0</v>
      </c>
      <c r="S112">
        <f>A112</f>
        <v>110</v>
      </c>
      <c r="T112">
        <f>Analysis!$B$3+B112/1000000</f>
        <v>2.1938620000146329</v>
      </c>
      <c r="U112">
        <f>C112</f>
        <v>2</v>
      </c>
      <c r="V112">
        <f>IF(ABS(D112)&gt;1,D112/1000000,D112)*Analysis!$B$4</f>
        <v>-4.7764890000000004E-2</v>
      </c>
      <c r="W112">
        <f>IF(ABS(E112)&gt;1,E112/1000000,E112)*Analysis!$B$4</f>
        <v>0.12110445</v>
      </c>
      <c r="X112">
        <f>IF(ABS(F112)&gt;1,F112/1000000,F112)*Analysis!$B$4</f>
        <v>9.8535564000000004</v>
      </c>
      <c r="Y112">
        <f>IF(ABS(G112)&gt;1,G112/1000000,G112)</f>
        <v>0</v>
      </c>
      <c r="Z112">
        <f>IF(ABS(H112)&gt;1,H112/1000000,H112)</f>
        <v>0</v>
      </c>
      <c r="AA112">
        <f>IF(ABS(I112)&gt;1,I112/1000000,I112)</f>
        <v>0</v>
      </c>
      <c r="AB112">
        <f t="shared" si="4"/>
        <v>-9.3539999999999992</v>
      </c>
      <c r="AC112">
        <f t="shared" si="5"/>
        <v>-9.7439999999999998</v>
      </c>
      <c r="AD112">
        <f t="shared" si="6"/>
        <v>-0.64600000000000002</v>
      </c>
      <c r="AE112">
        <f t="shared" si="7"/>
        <v>0</v>
      </c>
    </row>
    <row r="113" spans="1:31" x14ac:dyDescent="0.3">
      <c r="A113" s="4">
        <v>111</v>
      </c>
      <c r="B113" s="4">
        <v>-803118946860</v>
      </c>
      <c r="C113" s="5">
        <v>2</v>
      </c>
      <c r="D113" s="5">
        <v>-1.2435999999999999E-2</v>
      </c>
      <c r="E113" s="5">
        <v>8.7539999999999996E-3</v>
      </c>
      <c r="F113" s="5">
        <v>1004159</v>
      </c>
      <c r="G113" s="5">
        <v>0</v>
      </c>
      <c r="H113" s="5">
        <v>0</v>
      </c>
      <c r="I113" s="5">
        <v>0</v>
      </c>
      <c r="J113" s="5">
        <v>-9354000</v>
      </c>
      <c r="K113" s="5">
        <v>-9739000</v>
      </c>
      <c r="L113" s="5">
        <v>-0.64700000000000002</v>
      </c>
      <c r="M113" s="5">
        <v>0</v>
      </c>
      <c r="S113">
        <f>A113</f>
        <v>111</v>
      </c>
      <c r="T113">
        <f>Analysis!$B$3+B113/1000000</f>
        <v>2.217049999977462</v>
      </c>
      <c r="U113">
        <f>C113</f>
        <v>2</v>
      </c>
      <c r="V113">
        <f>IF(ABS(D113)&gt;1,D113/1000000,D113)*Analysis!$B$4</f>
        <v>-0.12199715999999999</v>
      </c>
      <c r="W113">
        <f>IF(ABS(E113)&gt;1,E113/1000000,E113)*Analysis!$B$4</f>
        <v>8.5876740000000007E-2</v>
      </c>
      <c r="X113">
        <f>IF(ABS(F113)&gt;1,F113/1000000,F113)*Analysis!$B$4</f>
        <v>9.8507997899999999</v>
      </c>
      <c r="Y113">
        <f>IF(ABS(G113)&gt;1,G113/1000000,G113)</f>
        <v>0</v>
      </c>
      <c r="Z113">
        <f>IF(ABS(H113)&gt;1,H113/1000000,H113)</f>
        <v>0</v>
      </c>
      <c r="AA113">
        <f>IF(ABS(I113)&gt;1,I113/1000000,I113)</f>
        <v>0</v>
      </c>
      <c r="AB113">
        <f t="shared" si="4"/>
        <v>-9.3539999999999992</v>
      </c>
      <c r="AC113">
        <f t="shared" si="5"/>
        <v>-9.7390000000000008</v>
      </c>
      <c r="AD113">
        <f t="shared" si="6"/>
        <v>-0.64700000000000002</v>
      </c>
      <c r="AE113">
        <f t="shared" si="7"/>
        <v>0</v>
      </c>
    </row>
    <row r="114" spans="1:31" x14ac:dyDescent="0.3">
      <c r="A114" s="4">
        <v>112</v>
      </c>
      <c r="B114" s="4">
        <v>-803118926426</v>
      </c>
      <c r="C114" s="5">
        <v>2</v>
      </c>
      <c r="D114" s="5">
        <v>-4.9670000000000001E-3</v>
      </c>
      <c r="E114" s="5">
        <v>1.0736000000000001E-2</v>
      </c>
      <c r="F114" s="5">
        <v>1004439</v>
      </c>
      <c r="G114" s="5">
        <v>0</v>
      </c>
      <c r="H114" s="5">
        <v>0</v>
      </c>
      <c r="I114" s="5">
        <v>0</v>
      </c>
      <c r="J114" s="5">
        <v>-9357000</v>
      </c>
      <c r="K114" s="5">
        <v>-9736000</v>
      </c>
      <c r="L114" s="5">
        <v>-0.64700000000000002</v>
      </c>
      <c r="M114" s="5">
        <v>0</v>
      </c>
      <c r="S114">
        <f>A114</f>
        <v>112</v>
      </c>
      <c r="T114">
        <f>Analysis!$B$3+B114/1000000</f>
        <v>2.2374840000411496</v>
      </c>
      <c r="U114">
        <f>C114</f>
        <v>2</v>
      </c>
      <c r="V114">
        <f>IF(ABS(D114)&gt;1,D114/1000000,D114)*Analysis!$B$4</f>
        <v>-4.8726270000000002E-2</v>
      </c>
      <c r="W114">
        <f>IF(ABS(E114)&gt;1,E114/1000000,E114)*Analysis!$B$4</f>
        <v>0.10532016000000001</v>
      </c>
      <c r="X114">
        <f>IF(ABS(F114)&gt;1,F114/1000000,F114)*Analysis!$B$4</f>
        <v>9.8535465900000005</v>
      </c>
      <c r="Y114">
        <f>IF(ABS(G114)&gt;1,G114/1000000,G114)</f>
        <v>0</v>
      </c>
      <c r="Z114">
        <f>IF(ABS(H114)&gt;1,H114/1000000,H114)</f>
        <v>0</v>
      </c>
      <c r="AA114">
        <f>IF(ABS(I114)&gt;1,I114/1000000,I114)</f>
        <v>0</v>
      </c>
      <c r="AB114">
        <f t="shared" si="4"/>
        <v>-9.3569999999999993</v>
      </c>
      <c r="AC114">
        <f t="shared" si="5"/>
        <v>-9.7360000000000007</v>
      </c>
      <c r="AD114">
        <f t="shared" si="6"/>
        <v>-0.64700000000000002</v>
      </c>
      <c r="AE114">
        <f t="shared" si="7"/>
        <v>0</v>
      </c>
    </row>
    <row r="115" spans="1:31" x14ac:dyDescent="0.3">
      <c r="A115" s="4">
        <v>113</v>
      </c>
      <c r="B115" s="4">
        <v>-803118910214</v>
      </c>
      <c r="C115" s="5">
        <v>2</v>
      </c>
      <c r="D115" s="5">
        <v>-4.6810000000000003E-3</v>
      </c>
      <c r="E115" s="5">
        <v>1.3231E-2</v>
      </c>
      <c r="F115" s="5">
        <v>1004446</v>
      </c>
      <c r="G115" s="5">
        <v>0</v>
      </c>
      <c r="H115" s="5">
        <v>0</v>
      </c>
      <c r="I115" s="5">
        <v>0</v>
      </c>
      <c r="J115" s="5">
        <v>-9356000</v>
      </c>
      <c r="K115" s="5">
        <v>-9736000</v>
      </c>
      <c r="L115" s="5">
        <v>-0.64800000000000002</v>
      </c>
      <c r="M115" s="5">
        <v>0</v>
      </c>
      <c r="S115">
        <f>A115</f>
        <v>113</v>
      </c>
      <c r="T115">
        <f>Analysis!$B$3+B115/1000000</f>
        <v>2.2536959999706596</v>
      </c>
      <c r="U115">
        <f>C115</f>
        <v>2</v>
      </c>
      <c r="V115">
        <f>IF(ABS(D115)&gt;1,D115/1000000,D115)*Analysis!$B$4</f>
        <v>-4.5920610000000008E-2</v>
      </c>
      <c r="W115">
        <f>IF(ABS(E115)&gt;1,E115/1000000,E115)*Analysis!$B$4</f>
        <v>0.12979610999999999</v>
      </c>
      <c r="X115">
        <f>IF(ABS(F115)&gt;1,F115/1000000,F115)*Analysis!$B$4</f>
        <v>9.8536152599999998</v>
      </c>
      <c r="Y115">
        <f>IF(ABS(G115)&gt;1,G115/1000000,G115)</f>
        <v>0</v>
      </c>
      <c r="Z115">
        <f>IF(ABS(H115)&gt;1,H115/1000000,H115)</f>
        <v>0</v>
      </c>
      <c r="AA115">
        <f>IF(ABS(I115)&gt;1,I115/1000000,I115)</f>
        <v>0</v>
      </c>
      <c r="AB115">
        <f t="shared" si="4"/>
        <v>-9.3559999999999999</v>
      </c>
      <c r="AC115">
        <f t="shared" si="5"/>
        <v>-9.7360000000000007</v>
      </c>
      <c r="AD115">
        <f t="shared" si="6"/>
        <v>-0.64800000000000002</v>
      </c>
      <c r="AE115">
        <f t="shared" si="7"/>
        <v>0</v>
      </c>
    </row>
    <row r="116" spans="1:31" x14ac:dyDescent="0.3">
      <c r="A116" s="4">
        <v>114</v>
      </c>
      <c r="B116" s="4">
        <v>-803118882196</v>
      </c>
      <c r="C116" s="5">
        <v>2</v>
      </c>
      <c r="D116" s="5">
        <v>-4.2379999999999996E-3</v>
      </c>
      <c r="E116" s="5">
        <v>1.2872E-2</v>
      </c>
      <c r="F116" s="5">
        <v>1004464</v>
      </c>
      <c r="G116" s="5">
        <v>0</v>
      </c>
      <c r="H116" s="5">
        <v>0</v>
      </c>
      <c r="I116" s="5">
        <v>0</v>
      </c>
      <c r="J116" s="5">
        <v>-9356000</v>
      </c>
      <c r="K116" s="5">
        <v>-9735000</v>
      </c>
      <c r="L116" s="5">
        <v>-0.64800000000000002</v>
      </c>
      <c r="M116" s="5">
        <v>0</v>
      </c>
      <c r="S116">
        <f>A116</f>
        <v>114</v>
      </c>
      <c r="T116">
        <f>Analysis!$B$3+B116/1000000</f>
        <v>2.2817140000406653</v>
      </c>
      <c r="U116">
        <f>C116</f>
        <v>2</v>
      </c>
      <c r="V116">
        <f>IF(ABS(D116)&gt;1,D116/1000000,D116)*Analysis!$B$4</f>
        <v>-4.1574779999999999E-2</v>
      </c>
      <c r="W116">
        <f>IF(ABS(E116)&gt;1,E116/1000000,E116)*Analysis!$B$4</f>
        <v>0.12627432</v>
      </c>
      <c r="X116">
        <f>IF(ABS(F116)&gt;1,F116/1000000,F116)*Analysis!$B$4</f>
        <v>9.8537918400000013</v>
      </c>
      <c r="Y116">
        <f>IF(ABS(G116)&gt;1,G116/1000000,G116)</f>
        <v>0</v>
      </c>
      <c r="Z116">
        <f>IF(ABS(H116)&gt;1,H116/1000000,H116)</f>
        <v>0</v>
      </c>
      <c r="AA116">
        <f>IF(ABS(I116)&gt;1,I116/1000000,I116)</f>
        <v>0</v>
      </c>
      <c r="AB116">
        <f t="shared" si="4"/>
        <v>-9.3559999999999999</v>
      </c>
      <c r="AC116">
        <f t="shared" si="5"/>
        <v>-9.7349999999999994</v>
      </c>
      <c r="AD116">
        <f t="shared" si="6"/>
        <v>-0.64800000000000002</v>
      </c>
      <c r="AE116">
        <f t="shared" si="7"/>
        <v>0</v>
      </c>
    </row>
    <row r="117" spans="1:31" x14ac:dyDescent="0.3">
      <c r="A117" s="4">
        <v>115</v>
      </c>
      <c r="B117" s="4">
        <v>-803118865804</v>
      </c>
      <c r="C117" s="5">
        <v>2</v>
      </c>
      <c r="D117" s="5">
        <v>-1.238E-3</v>
      </c>
      <c r="E117" s="5">
        <v>7.0540000000000004E-3</v>
      </c>
      <c r="F117" s="5">
        <v>1004018</v>
      </c>
      <c r="G117" s="5">
        <v>0</v>
      </c>
      <c r="H117" s="5">
        <v>0</v>
      </c>
      <c r="I117" s="5">
        <v>0</v>
      </c>
      <c r="J117" s="5">
        <v>-9359000</v>
      </c>
      <c r="K117" s="5">
        <v>-9735000</v>
      </c>
      <c r="L117" s="5">
        <v>-0.64900000000000002</v>
      </c>
      <c r="M117" s="5">
        <v>0</v>
      </c>
      <c r="S117">
        <f>A117</f>
        <v>115</v>
      </c>
      <c r="T117">
        <f>Analysis!$B$3+B117/1000000</f>
        <v>2.2981060000602156</v>
      </c>
      <c r="U117">
        <f>C117</f>
        <v>2</v>
      </c>
      <c r="V117">
        <f>IF(ABS(D117)&gt;1,D117/1000000,D117)*Analysis!$B$4</f>
        <v>-1.2144780000000001E-2</v>
      </c>
      <c r="W117">
        <f>IF(ABS(E117)&gt;1,E117/1000000,E117)*Analysis!$B$4</f>
        <v>6.919974000000001E-2</v>
      </c>
      <c r="X117">
        <f>IF(ABS(F117)&gt;1,F117/1000000,F117)*Analysis!$B$4</f>
        <v>9.8494165800000015</v>
      </c>
      <c r="Y117">
        <f>IF(ABS(G117)&gt;1,G117/1000000,G117)</f>
        <v>0</v>
      </c>
      <c r="Z117">
        <f>IF(ABS(H117)&gt;1,H117/1000000,H117)</f>
        <v>0</v>
      </c>
      <c r="AA117">
        <f>IF(ABS(I117)&gt;1,I117/1000000,I117)</f>
        <v>0</v>
      </c>
      <c r="AB117">
        <f t="shared" si="4"/>
        <v>-9.359</v>
      </c>
      <c r="AC117">
        <f t="shared" si="5"/>
        <v>-9.7349999999999994</v>
      </c>
      <c r="AD117">
        <f t="shared" si="6"/>
        <v>-0.64900000000000002</v>
      </c>
      <c r="AE117">
        <f t="shared" si="7"/>
        <v>0</v>
      </c>
    </row>
    <row r="118" spans="1:31" x14ac:dyDescent="0.3">
      <c r="A118" s="4">
        <v>116</v>
      </c>
      <c r="B118" s="4">
        <v>-803118846283</v>
      </c>
      <c r="C118" s="5">
        <v>2</v>
      </c>
      <c r="D118" s="5">
        <v>-1.333E-3</v>
      </c>
      <c r="E118" s="5">
        <v>7.2680000000000002E-3</v>
      </c>
      <c r="F118" s="5">
        <v>1004800</v>
      </c>
      <c r="G118" s="5">
        <v>0</v>
      </c>
      <c r="H118" s="5">
        <v>0</v>
      </c>
      <c r="I118" s="5">
        <v>0</v>
      </c>
      <c r="J118" s="5">
        <v>-9362000</v>
      </c>
      <c r="K118" s="5">
        <v>-9735000</v>
      </c>
      <c r="L118" s="5">
        <v>-0.64800000000000002</v>
      </c>
      <c r="M118" s="5">
        <v>0</v>
      </c>
      <c r="S118">
        <f>A118</f>
        <v>116</v>
      </c>
      <c r="T118">
        <f>Analysis!$B$3+B118/1000000</f>
        <v>2.3176270000403747</v>
      </c>
      <c r="U118">
        <f>C118</f>
        <v>2</v>
      </c>
      <c r="V118">
        <f>IF(ABS(D118)&gt;1,D118/1000000,D118)*Analysis!$B$4</f>
        <v>-1.307673E-2</v>
      </c>
      <c r="W118">
        <f>IF(ABS(E118)&gt;1,E118/1000000,E118)*Analysis!$B$4</f>
        <v>7.1299080000000001E-2</v>
      </c>
      <c r="X118">
        <f>IF(ABS(F118)&gt;1,F118/1000000,F118)*Analysis!$B$4</f>
        <v>9.8570879999999992</v>
      </c>
      <c r="Y118">
        <f>IF(ABS(G118)&gt;1,G118/1000000,G118)</f>
        <v>0</v>
      </c>
      <c r="Z118">
        <f>IF(ABS(H118)&gt;1,H118/1000000,H118)</f>
        <v>0</v>
      </c>
      <c r="AA118">
        <f>IF(ABS(I118)&gt;1,I118/1000000,I118)</f>
        <v>0</v>
      </c>
      <c r="AB118">
        <f t="shared" si="4"/>
        <v>-9.3620000000000001</v>
      </c>
      <c r="AC118">
        <f t="shared" si="5"/>
        <v>-9.7349999999999994</v>
      </c>
      <c r="AD118">
        <f t="shared" si="6"/>
        <v>-0.64800000000000002</v>
      </c>
      <c r="AE118">
        <f t="shared" si="7"/>
        <v>0</v>
      </c>
    </row>
    <row r="119" spans="1:31" x14ac:dyDescent="0.3">
      <c r="A119" s="4">
        <v>117</v>
      </c>
      <c r="B119" s="4">
        <v>-803118823529</v>
      </c>
      <c r="C119" s="5">
        <v>2</v>
      </c>
      <c r="D119" s="5">
        <v>2.5490000000000001E-3</v>
      </c>
      <c r="E119" s="5">
        <v>1.3220000000000001E-2</v>
      </c>
      <c r="F119" s="5">
        <v>1004589</v>
      </c>
      <c r="G119" s="5">
        <v>0</v>
      </c>
      <c r="H119" s="5">
        <v>0</v>
      </c>
      <c r="I119" s="5">
        <v>0</v>
      </c>
      <c r="J119" s="5">
        <v>-9363000</v>
      </c>
      <c r="K119" s="5">
        <v>-9739000</v>
      </c>
      <c r="L119" s="5">
        <v>-0.64800000000000002</v>
      </c>
      <c r="M119" s="5">
        <v>0</v>
      </c>
      <c r="S119">
        <f>A119</f>
        <v>117</v>
      </c>
      <c r="T119">
        <f>Analysis!$B$3+B119/1000000</f>
        <v>2.3403809999581426</v>
      </c>
      <c r="U119">
        <f>C119</f>
        <v>2</v>
      </c>
      <c r="V119">
        <f>IF(ABS(D119)&gt;1,D119/1000000,D119)*Analysis!$B$4</f>
        <v>2.5005690000000001E-2</v>
      </c>
      <c r="W119">
        <f>IF(ABS(E119)&gt;1,E119/1000000,E119)*Analysis!$B$4</f>
        <v>0.1296882</v>
      </c>
      <c r="X119">
        <f>IF(ABS(F119)&gt;1,F119/1000000,F119)*Analysis!$B$4</f>
        <v>9.8550180899999997</v>
      </c>
      <c r="Y119">
        <f>IF(ABS(G119)&gt;1,G119/1000000,G119)</f>
        <v>0</v>
      </c>
      <c r="Z119">
        <f>IF(ABS(H119)&gt;1,H119/1000000,H119)</f>
        <v>0</v>
      </c>
      <c r="AA119">
        <f>IF(ABS(I119)&gt;1,I119/1000000,I119)</f>
        <v>0</v>
      </c>
      <c r="AB119">
        <f t="shared" si="4"/>
        <v>-9.3629999999999995</v>
      </c>
      <c r="AC119">
        <f t="shared" si="5"/>
        <v>-9.7390000000000008</v>
      </c>
      <c r="AD119">
        <f t="shared" si="6"/>
        <v>-0.64800000000000002</v>
      </c>
      <c r="AE119">
        <f t="shared" si="7"/>
        <v>0</v>
      </c>
    </row>
    <row r="120" spans="1:31" x14ac:dyDescent="0.3">
      <c r="A120" s="4">
        <v>118</v>
      </c>
      <c r="B120" s="4">
        <v>-803118806484</v>
      </c>
      <c r="C120" s="5">
        <v>2</v>
      </c>
      <c r="D120" s="5">
        <v>2.5110000000000002E-3</v>
      </c>
      <c r="E120" s="5">
        <v>1.1976000000000001E-2</v>
      </c>
      <c r="F120" s="5">
        <v>1004790</v>
      </c>
      <c r="G120" s="5">
        <v>0</v>
      </c>
      <c r="H120" s="5">
        <v>0</v>
      </c>
      <c r="I120" s="5">
        <v>0</v>
      </c>
      <c r="J120" s="5">
        <v>-9362000</v>
      </c>
      <c r="K120" s="5">
        <v>-9743000</v>
      </c>
      <c r="L120" s="5">
        <v>-0.64800000000000002</v>
      </c>
      <c r="M120" s="5">
        <v>0</v>
      </c>
      <c r="S120">
        <f>A120</f>
        <v>118</v>
      </c>
      <c r="T120">
        <f>Analysis!$B$3+B120/1000000</f>
        <v>2.3574260000605136</v>
      </c>
      <c r="U120">
        <f>C120</f>
        <v>2</v>
      </c>
      <c r="V120">
        <f>IF(ABS(D120)&gt;1,D120/1000000,D120)*Analysis!$B$4</f>
        <v>2.4632910000000004E-2</v>
      </c>
      <c r="W120">
        <f>IF(ABS(E120)&gt;1,E120/1000000,E120)*Analysis!$B$4</f>
        <v>0.11748456000000002</v>
      </c>
      <c r="X120">
        <f>IF(ABS(F120)&gt;1,F120/1000000,F120)*Analysis!$B$4</f>
        <v>9.8569899000000021</v>
      </c>
      <c r="Y120">
        <f>IF(ABS(G120)&gt;1,G120/1000000,G120)</f>
        <v>0</v>
      </c>
      <c r="Z120">
        <f>IF(ABS(H120)&gt;1,H120/1000000,H120)</f>
        <v>0</v>
      </c>
      <c r="AA120">
        <f>IF(ABS(I120)&gt;1,I120/1000000,I120)</f>
        <v>0</v>
      </c>
      <c r="AB120">
        <f t="shared" si="4"/>
        <v>-9.3620000000000001</v>
      </c>
      <c r="AC120">
        <f t="shared" si="5"/>
        <v>-9.7430000000000003</v>
      </c>
      <c r="AD120">
        <f t="shared" si="6"/>
        <v>-0.64800000000000002</v>
      </c>
      <c r="AE120">
        <f t="shared" si="7"/>
        <v>0</v>
      </c>
    </row>
    <row r="121" spans="1:31" x14ac:dyDescent="0.3">
      <c r="A121" s="4">
        <v>119</v>
      </c>
      <c r="B121" s="4">
        <v>-803118785991</v>
      </c>
      <c r="C121" s="5">
        <v>2</v>
      </c>
      <c r="D121" s="5">
        <v>3.1470000000000001E-3</v>
      </c>
      <c r="E121" s="5">
        <v>1.2311000000000001E-2</v>
      </c>
      <c r="F121" s="5">
        <v>1004767</v>
      </c>
      <c r="G121" s="5">
        <v>0</v>
      </c>
      <c r="H121" s="5">
        <v>0</v>
      </c>
      <c r="I121" s="5">
        <v>0</v>
      </c>
      <c r="J121" s="5">
        <v>-9361000</v>
      </c>
      <c r="K121" s="5">
        <v>-9748000</v>
      </c>
      <c r="L121" s="5">
        <v>-0.64900000000000002</v>
      </c>
      <c r="M121" s="5">
        <v>0</v>
      </c>
      <c r="S121">
        <f>A121</f>
        <v>119</v>
      </c>
      <c r="T121">
        <f>Analysis!$B$3+B121/1000000</f>
        <v>2.3779189999913797</v>
      </c>
      <c r="U121">
        <f>C121</f>
        <v>2</v>
      </c>
      <c r="V121">
        <f>IF(ABS(D121)&gt;1,D121/1000000,D121)*Analysis!$B$4</f>
        <v>3.0872070000000001E-2</v>
      </c>
      <c r="W121">
        <f>IF(ABS(E121)&gt;1,E121/1000000,E121)*Analysis!$B$4</f>
        <v>0.12077091000000001</v>
      </c>
      <c r="X121">
        <f>IF(ABS(F121)&gt;1,F121/1000000,F121)*Analysis!$B$4</f>
        <v>9.8567642699999993</v>
      </c>
      <c r="Y121">
        <f>IF(ABS(G121)&gt;1,G121/1000000,G121)</f>
        <v>0</v>
      </c>
      <c r="Z121">
        <f>IF(ABS(H121)&gt;1,H121/1000000,H121)</f>
        <v>0</v>
      </c>
      <c r="AA121">
        <f>IF(ABS(I121)&gt;1,I121/1000000,I121)</f>
        <v>0</v>
      </c>
      <c r="AB121">
        <f t="shared" si="4"/>
        <v>-9.3610000000000007</v>
      </c>
      <c r="AC121">
        <f t="shared" si="5"/>
        <v>-9.7479999999999993</v>
      </c>
      <c r="AD121">
        <f t="shared" si="6"/>
        <v>-0.64900000000000002</v>
      </c>
      <c r="AE121">
        <f t="shared" si="7"/>
        <v>0</v>
      </c>
    </row>
    <row r="122" spans="1:31" x14ac:dyDescent="0.3">
      <c r="A122" s="4">
        <v>120</v>
      </c>
      <c r="B122" s="4">
        <v>-803118765351</v>
      </c>
      <c r="C122" s="5">
        <v>2</v>
      </c>
      <c r="D122" s="5">
        <v>-5.7700000000000004E-4</v>
      </c>
      <c r="E122" s="5">
        <v>1.2298999999999999E-2</v>
      </c>
      <c r="F122" s="5">
        <v>1004576</v>
      </c>
      <c r="G122" s="5">
        <v>0</v>
      </c>
      <c r="H122" s="5">
        <v>0</v>
      </c>
      <c r="I122" s="5">
        <v>0</v>
      </c>
      <c r="J122" s="5">
        <v>-9361000</v>
      </c>
      <c r="K122" s="5">
        <v>-9750000</v>
      </c>
      <c r="L122" s="5">
        <v>-0.65</v>
      </c>
      <c r="M122" s="5">
        <v>0</v>
      </c>
      <c r="S122">
        <f>A122</f>
        <v>120</v>
      </c>
      <c r="T122">
        <f>Analysis!$B$3+B122/1000000</f>
        <v>2.3985589999938384</v>
      </c>
      <c r="U122">
        <f>C122</f>
        <v>2</v>
      </c>
      <c r="V122">
        <f>IF(ABS(D122)&gt;1,D122/1000000,D122)*Analysis!$B$4</f>
        <v>-5.6603700000000005E-3</v>
      </c>
      <c r="W122">
        <f>IF(ABS(E122)&gt;1,E122/1000000,E122)*Analysis!$B$4</f>
        <v>0.12065318999999999</v>
      </c>
      <c r="X122">
        <f>IF(ABS(F122)&gt;1,F122/1000000,F122)*Analysis!$B$4</f>
        <v>9.8548905599999994</v>
      </c>
      <c r="Y122">
        <f>IF(ABS(G122)&gt;1,G122/1000000,G122)</f>
        <v>0</v>
      </c>
      <c r="Z122">
        <f>IF(ABS(H122)&gt;1,H122/1000000,H122)</f>
        <v>0</v>
      </c>
      <c r="AA122">
        <f>IF(ABS(I122)&gt;1,I122/1000000,I122)</f>
        <v>0</v>
      </c>
      <c r="AB122">
        <f t="shared" si="4"/>
        <v>-9.3610000000000007</v>
      </c>
      <c r="AC122">
        <f t="shared" si="5"/>
        <v>-9.75</v>
      </c>
      <c r="AD122">
        <f t="shared" si="6"/>
        <v>-0.65</v>
      </c>
      <c r="AE122">
        <f t="shared" si="7"/>
        <v>0</v>
      </c>
    </row>
    <row r="123" spans="1:31" x14ac:dyDescent="0.3">
      <c r="A123" s="4">
        <v>121</v>
      </c>
      <c r="B123" s="4">
        <v>-803118745237</v>
      </c>
      <c r="C123" s="5">
        <v>2</v>
      </c>
      <c r="D123" s="5">
        <v>-5.3699999999999998E-3</v>
      </c>
      <c r="E123" s="5">
        <v>1.2364E-2</v>
      </c>
      <c r="F123" s="5">
        <v>1004430</v>
      </c>
      <c r="G123" s="5">
        <v>0</v>
      </c>
      <c r="H123" s="5">
        <v>0</v>
      </c>
      <c r="I123" s="5">
        <v>0</v>
      </c>
      <c r="J123" s="5">
        <v>-9360000</v>
      </c>
      <c r="K123" s="5">
        <v>-9749000</v>
      </c>
      <c r="L123" s="5">
        <v>-0.65100000000000002</v>
      </c>
      <c r="M123" s="5">
        <v>0</v>
      </c>
      <c r="S123">
        <f>A123</f>
        <v>121</v>
      </c>
      <c r="T123">
        <f>Analysis!$B$3+B123/1000000</f>
        <v>2.4186729999491945</v>
      </c>
      <c r="U123">
        <f>C123</f>
        <v>2</v>
      </c>
      <c r="V123">
        <f>IF(ABS(D123)&gt;1,D123/1000000,D123)*Analysis!$B$4</f>
        <v>-5.2679700000000003E-2</v>
      </c>
      <c r="W123">
        <f>IF(ABS(E123)&gt;1,E123/1000000,E123)*Analysis!$B$4</f>
        <v>0.12129084000000001</v>
      </c>
      <c r="X123">
        <f>IF(ABS(F123)&gt;1,F123/1000000,F123)*Analysis!$B$4</f>
        <v>9.8534582999999998</v>
      </c>
      <c r="Y123">
        <f>IF(ABS(G123)&gt;1,G123/1000000,G123)</f>
        <v>0</v>
      </c>
      <c r="Z123">
        <f>IF(ABS(H123)&gt;1,H123/1000000,H123)</f>
        <v>0</v>
      </c>
      <c r="AA123">
        <f>IF(ABS(I123)&gt;1,I123/1000000,I123)</f>
        <v>0</v>
      </c>
      <c r="AB123">
        <f t="shared" si="4"/>
        <v>-9.36</v>
      </c>
      <c r="AC123">
        <f t="shared" si="5"/>
        <v>-9.7490000000000006</v>
      </c>
      <c r="AD123">
        <f t="shared" si="6"/>
        <v>-0.65100000000000002</v>
      </c>
      <c r="AE123">
        <f t="shared" si="7"/>
        <v>0</v>
      </c>
    </row>
    <row r="124" spans="1:31" x14ac:dyDescent="0.3">
      <c r="A124" s="4">
        <v>122</v>
      </c>
      <c r="B124" s="4">
        <v>-803118720593</v>
      </c>
      <c r="C124" s="5">
        <v>2</v>
      </c>
      <c r="D124" s="5">
        <v>-3.516E-3</v>
      </c>
      <c r="E124" s="5">
        <v>1.2265E-2</v>
      </c>
      <c r="F124" s="5">
        <v>1004498</v>
      </c>
      <c r="G124" s="5">
        <v>0</v>
      </c>
      <c r="H124" s="5">
        <v>0</v>
      </c>
      <c r="I124" s="5">
        <v>0</v>
      </c>
      <c r="J124" s="5">
        <v>-9359000</v>
      </c>
      <c r="K124" s="5">
        <v>-9748000</v>
      </c>
      <c r="L124" s="5">
        <v>-0.65100000000000002</v>
      </c>
      <c r="M124" s="5">
        <v>0</v>
      </c>
      <c r="S124">
        <f>A124</f>
        <v>122</v>
      </c>
      <c r="T124">
        <f>Analysis!$B$3+B124/1000000</f>
        <v>2.4433170000556856</v>
      </c>
      <c r="U124">
        <f>C124</f>
        <v>2</v>
      </c>
      <c r="V124">
        <f>IF(ABS(D124)&gt;1,D124/1000000,D124)*Analysis!$B$4</f>
        <v>-3.4491960000000002E-2</v>
      </c>
      <c r="W124">
        <f>IF(ABS(E124)&gt;1,E124/1000000,E124)*Analysis!$B$4</f>
        <v>0.12031965</v>
      </c>
      <c r="X124">
        <f>IF(ABS(F124)&gt;1,F124/1000000,F124)*Analysis!$B$4</f>
        <v>9.8541253799999993</v>
      </c>
      <c r="Y124">
        <f>IF(ABS(G124)&gt;1,G124/1000000,G124)</f>
        <v>0</v>
      </c>
      <c r="Z124">
        <f>IF(ABS(H124)&gt;1,H124/1000000,H124)</f>
        <v>0</v>
      </c>
      <c r="AA124">
        <f>IF(ABS(I124)&gt;1,I124/1000000,I124)</f>
        <v>0</v>
      </c>
      <c r="AB124">
        <f t="shared" si="4"/>
        <v>-9.359</v>
      </c>
      <c r="AC124">
        <f t="shared" si="5"/>
        <v>-9.7479999999999993</v>
      </c>
      <c r="AD124">
        <f t="shared" si="6"/>
        <v>-0.65100000000000002</v>
      </c>
      <c r="AE124">
        <f t="shared" si="7"/>
        <v>0</v>
      </c>
    </row>
    <row r="125" spans="1:31" x14ac:dyDescent="0.3">
      <c r="A125" s="4">
        <v>123</v>
      </c>
      <c r="B125" s="4">
        <v>-803118703803</v>
      </c>
      <c r="C125" s="5">
        <v>2</v>
      </c>
      <c r="D125" s="5">
        <v>1.939E-3</v>
      </c>
      <c r="E125" s="5">
        <v>1.2321E-2</v>
      </c>
      <c r="F125" s="5">
        <v>1004703</v>
      </c>
      <c r="G125" s="5">
        <v>0</v>
      </c>
      <c r="H125" s="5">
        <v>0</v>
      </c>
      <c r="I125" s="5">
        <v>0</v>
      </c>
      <c r="J125" s="5">
        <v>-9359000</v>
      </c>
      <c r="K125" s="5">
        <v>-9749000</v>
      </c>
      <c r="L125" s="5">
        <v>-0.65100000000000002</v>
      </c>
      <c r="M125" s="5">
        <v>0</v>
      </c>
      <c r="S125">
        <f>A125</f>
        <v>123</v>
      </c>
      <c r="T125">
        <f>Analysis!$B$3+B125/1000000</f>
        <v>2.4601069999625906</v>
      </c>
      <c r="U125">
        <f>C125</f>
        <v>2</v>
      </c>
      <c r="V125">
        <f>IF(ABS(D125)&gt;1,D125/1000000,D125)*Analysis!$B$4</f>
        <v>1.9021590000000001E-2</v>
      </c>
      <c r="W125">
        <f>IF(ABS(E125)&gt;1,E125/1000000,E125)*Analysis!$B$4</f>
        <v>0.12086901000000001</v>
      </c>
      <c r="X125">
        <f>IF(ABS(F125)&gt;1,F125/1000000,F125)*Analysis!$B$4</f>
        <v>9.8561364299999994</v>
      </c>
      <c r="Y125">
        <f>IF(ABS(G125)&gt;1,G125/1000000,G125)</f>
        <v>0</v>
      </c>
      <c r="Z125">
        <f>IF(ABS(H125)&gt;1,H125/1000000,H125)</f>
        <v>0</v>
      </c>
      <c r="AA125">
        <f>IF(ABS(I125)&gt;1,I125/1000000,I125)</f>
        <v>0</v>
      </c>
      <c r="AB125">
        <f t="shared" si="4"/>
        <v>-9.359</v>
      </c>
      <c r="AC125">
        <f t="shared" si="5"/>
        <v>-9.7490000000000006</v>
      </c>
      <c r="AD125">
        <f t="shared" si="6"/>
        <v>-0.65100000000000002</v>
      </c>
      <c r="AE125">
        <f t="shared" si="7"/>
        <v>0</v>
      </c>
    </row>
    <row r="126" spans="1:31" x14ac:dyDescent="0.3">
      <c r="A126" s="4">
        <v>124</v>
      </c>
      <c r="B126" s="4">
        <v>-803118685623</v>
      </c>
      <c r="C126" s="5">
        <v>2</v>
      </c>
      <c r="D126" s="5">
        <v>-6.11E-4</v>
      </c>
      <c r="E126" s="5">
        <v>1.2366E-2</v>
      </c>
      <c r="F126" s="5">
        <v>1004602</v>
      </c>
      <c r="G126" s="5">
        <v>0</v>
      </c>
      <c r="H126" s="5">
        <v>0</v>
      </c>
      <c r="I126" s="5">
        <v>0</v>
      </c>
      <c r="J126" s="5">
        <v>-9359000</v>
      </c>
      <c r="K126" s="5">
        <v>-9754000</v>
      </c>
      <c r="L126" s="5">
        <v>-0.65200000000000002</v>
      </c>
      <c r="M126" s="5">
        <v>0</v>
      </c>
      <c r="S126">
        <f>A126</f>
        <v>124</v>
      </c>
      <c r="T126">
        <f>Analysis!$B$3+B126/1000000</f>
        <v>2.4782869999762625</v>
      </c>
      <c r="U126">
        <f>C126</f>
        <v>2</v>
      </c>
      <c r="V126">
        <f>IF(ABS(D126)&gt;1,D126/1000000,D126)*Analysis!$B$4</f>
        <v>-5.9939099999999999E-3</v>
      </c>
      <c r="W126">
        <f>IF(ABS(E126)&gt;1,E126/1000000,E126)*Analysis!$B$4</f>
        <v>0.12131046000000001</v>
      </c>
      <c r="X126">
        <f>IF(ABS(F126)&gt;1,F126/1000000,F126)*Analysis!$B$4</f>
        <v>9.8551456200000001</v>
      </c>
      <c r="Y126">
        <f>IF(ABS(G126)&gt;1,G126/1000000,G126)</f>
        <v>0</v>
      </c>
      <c r="Z126">
        <f>IF(ABS(H126)&gt;1,H126/1000000,H126)</f>
        <v>0</v>
      </c>
      <c r="AA126">
        <f>IF(ABS(I126)&gt;1,I126/1000000,I126)</f>
        <v>0</v>
      </c>
      <c r="AB126">
        <f t="shared" si="4"/>
        <v>-9.359</v>
      </c>
      <c r="AC126">
        <f t="shared" si="5"/>
        <v>-9.7539999999999996</v>
      </c>
      <c r="AD126">
        <f t="shared" si="6"/>
        <v>-0.65200000000000002</v>
      </c>
      <c r="AE126">
        <f t="shared" si="7"/>
        <v>0</v>
      </c>
    </row>
    <row r="127" spans="1:31" x14ac:dyDescent="0.3">
      <c r="A127" s="4">
        <v>125</v>
      </c>
      <c r="B127" s="4">
        <v>-803118664086</v>
      </c>
      <c r="C127" s="5">
        <v>2</v>
      </c>
      <c r="D127" s="5">
        <v>-5.1450000000000003E-3</v>
      </c>
      <c r="E127" s="5">
        <v>1.2300999999999999E-2</v>
      </c>
      <c r="F127" s="5">
        <v>1004428</v>
      </c>
      <c r="G127" s="5">
        <v>0</v>
      </c>
      <c r="H127" s="5">
        <v>0</v>
      </c>
      <c r="I127" s="5">
        <v>0</v>
      </c>
      <c r="J127" s="5">
        <v>-9358000</v>
      </c>
      <c r="K127" s="5">
        <v>-9753000</v>
      </c>
      <c r="L127" s="5">
        <v>-0.65200000000000002</v>
      </c>
      <c r="M127" s="5">
        <v>0</v>
      </c>
      <c r="S127">
        <f>A127</f>
        <v>125</v>
      </c>
      <c r="T127">
        <f>Analysis!$B$3+B127/1000000</f>
        <v>2.499824000056833</v>
      </c>
      <c r="U127">
        <f>C127</f>
        <v>2</v>
      </c>
      <c r="V127">
        <f>IF(ABS(D127)&gt;1,D127/1000000,D127)*Analysis!$B$4</f>
        <v>-5.0472450000000002E-2</v>
      </c>
      <c r="W127">
        <f>IF(ABS(E127)&gt;1,E127/1000000,E127)*Analysis!$B$4</f>
        <v>0.12067281000000001</v>
      </c>
      <c r="X127">
        <f>IF(ABS(F127)&gt;1,F127/1000000,F127)*Analysis!$B$4</f>
        <v>9.8534386800000018</v>
      </c>
      <c r="Y127">
        <f>IF(ABS(G127)&gt;1,G127/1000000,G127)</f>
        <v>0</v>
      </c>
      <c r="Z127">
        <f>IF(ABS(H127)&gt;1,H127/1000000,H127)</f>
        <v>0</v>
      </c>
      <c r="AA127">
        <f>IF(ABS(I127)&gt;1,I127/1000000,I127)</f>
        <v>0</v>
      </c>
      <c r="AB127">
        <f t="shared" si="4"/>
        <v>-9.3580000000000005</v>
      </c>
      <c r="AC127">
        <f t="shared" si="5"/>
        <v>-9.7530000000000001</v>
      </c>
      <c r="AD127">
        <f t="shared" si="6"/>
        <v>-0.65200000000000002</v>
      </c>
      <c r="AE127">
        <f t="shared" si="7"/>
        <v>0</v>
      </c>
    </row>
    <row r="128" spans="1:31" x14ac:dyDescent="0.3">
      <c r="A128" s="4">
        <v>126</v>
      </c>
      <c r="B128" s="4">
        <v>-803118650505</v>
      </c>
      <c r="C128" s="5">
        <v>2</v>
      </c>
      <c r="D128" s="5">
        <v>-4.4609999999999997E-3</v>
      </c>
      <c r="E128" s="5">
        <v>1.2257000000000001E-2</v>
      </c>
      <c r="F128" s="5">
        <v>1004455</v>
      </c>
      <c r="G128" s="5">
        <v>0</v>
      </c>
      <c r="H128" s="5">
        <v>0</v>
      </c>
      <c r="I128" s="5">
        <v>0</v>
      </c>
      <c r="J128" s="5">
        <v>-9356000</v>
      </c>
      <c r="K128" s="5">
        <v>-9752000</v>
      </c>
      <c r="L128" s="5">
        <v>-0.65300000000000002</v>
      </c>
      <c r="M128" s="5">
        <v>0</v>
      </c>
      <c r="S128">
        <f>A128</f>
        <v>126</v>
      </c>
      <c r="T128">
        <f>Analysis!$B$3+B128/1000000</f>
        <v>2.5134049999760464</v>
      </c>
      <c r="U128">
        <f>C128</f>
        <v>2</v>
      </c>
      <c r="V128">
        <f>IF(ABS(D128)&gt;1,D128/1000000,D128)*Analysis!$B$4</f>
        <v>-4.3762410000000002E-2</v>
      </c>
      <c r="W128">
        <f>IF(ABS(E128)&gt;1,E128/1000000,E128)*Analysis!$B$4</f>
        <v>0.12024117000000001</v>
      </c>
      <c r="X128">
        <f>IF(ABS(F128)&gt;1,F128/1000000,F128)*Analysis!$B$4</f>
        <v>9.8537035500000023</v>
      </c>
      <c r="Y128">
        <f>IF(ABS(G128)&gt;1,G128/1000000,G128)</f>
        <v>0</v>
      </c>
      <c r="Z128">
        <f>IF(ABS(H128)&gt;1,H128/1000000,H128)</f>
        <v>0</v>
      </c>
      <c r="AA128">
        <f>IF(ABS(I128)&gt;1,I128/1000000,I128)</f>
        <v>0</v>
      </c>
      <c r="AB128">
        <f t="shared" si="4"/>
        <v>-9.3559999999999999</v>
      </c>
      <c r="AC128">
        <f t="shared" si="5"/>
        <v>-9.7520000000000007</v>
      </c>
      <c r="AD128">
        <f t="shared" si="6"/>
        <v>-0.65300000000000002</v>
      </c>
      <c r="AE128">
        <f t="shared" si="7"/>
        <v>0</v>
      </c>
    </row>
    <row r="129" spans="1:31" x14ac:dyDescent="0.3">
      <c r="A129" s="4">
        <v>127</v>
      </c>
      <c r="B129" s="4">
        <v>-803118625025</v>
      </c>
      <c r="C129" s="5">
        <v>2</v>
      </c>
      <c r="D129" s="5">
        <v>-4.7429999999999998E-3</v>
      </c>
      <c r="E129" s="5">
        <v>1.2292000000000001E-2</v>
      </c>
      <c r="F129" s="5">
        <v>1004446</v>
      </c>
      <c r="G129" s="5">
        <v>0</v>
      </c>
      <c r="H129" s="5">
        <v>0</v>
      </c>
      <c r="I129" s="5">
        <v>0</v>
      </c>
      <c r="J129" s="5">
        <v>-9357000</v>
      </c>
      <c r="K129" s="5">
        <v>-9750000</v>
      </c>
      <c r="L129" s="5">
        <v>-0.65400000000000003</v>
      </c>
      <c r="M129" s="5">
        <v>0</v>
      </c>
      <c r="S129">
        <f>A129</f>
        <v>127</v>
      </c>
      <c r="T129">
        <f>Analysis!$B$3+B129/1000000</f>
        <v>2.5388850000454113</v>
      </c>
      <c r="U129">
        <f>C129</f>
        <v>2</v>
      </c>
      <c r="V129">
        <f>IF(ABS(D129)&gt;1,D129/1000000,D129)*Analysis!$B$4</f>
        <v>-4.652883E-2</v>
      </c>
      <c r="W129">
        <f>IF(ABS(E129)&gt;1,E129/1000000,E129)*Analysis!$B$4</f>
        <v>0.12058452000000001</v>
      </c>
      <c r="X129">
        <f>IF(ABS(F129)&gt;1,F129/1000000,F129)*Analysis!$B$4</f>
        <v>9.8536152599999998</v>
      </c>
      <c r="Y129">
        <f>IF(ABS(G129)&gt;1,G129/1000000,G129)</f>
        <v>0</v>
      </c>
      <c r="Z129">
        <f>IF(ABS(H129)&gt;1,H129/1000000,H129)</f>
        <v>0</v>
      </c>
      <c r="AA129">
        <f>IF(ABS(I129)&gt;1,I129/1000000,I129)</f>
        <v>0</v>
      </c>
      <c r="AB129">
        <f t="shared" si="4"/>
        <v>-9.3569999999999993</v>
      </c>
      <c r="AC129">
        <f t="shared" si="5"/>
        <v>-9.75</v>
      </c>
      <c r="AD129">
        <f t="shared" si="6"/>
        <v>-0.65400000000000003</v>
      </c>
      <c r="AE129">
        <f t="shared" si="7"/>
        <v>0</v>
      </c>
    </row>
    <row r="130" spans="1:31" x14ac:dyDescent="0.3">
      <c r="A130" s="4">
        <v>128</v>
      </c>
      <c r="B130" s="4">
        <v>-803118609868</v>
      </c>
      <c r="C130" s="5">
        <v>2</v>
      </c>
      <c r="D130" s="5">
        <v>-4.8970000000000003E-3</v>
      </c>
      <c r="E130" s="5">
        <v>1.2408000000000001E-2</v>
      </c>
      <c r="F130" s="5">
        <v>1004441</v>
      </c>
      <c r="G130" s="5">
        <v>0</v>
      </c>
      <c r="H130" s="5">
        <v>0</v>
      </c>
      <c r="I130" s="5">
        <v>0</v>
      </c>
      <c r="J130" s="5">
        <v>-9357000</v>
      </c>
      <c r="K130" s="5">
        <v>-9750000</v>
      </c>
      <c r="L130" s="5">
        <v>-0.65400000000000003</v>
      </c>
      <c r="M130" s="5">
        <v>0</v>
      </c>
      <c r="S130">
        <f>A130</f>
        <v>128</v>
      </c>
      <c r="T130">
        <f>Analysis!$B$3+B130/1000000</f>
        <v>2.554041999974288</v>
      </c>
      <c r="U130">
        <f>C130</f>
        <v>2</v>
      </c>
      <c r="V130">
        <f>IF(ABS(D130)&gt;1,D130/1000000,D130)*Analysis!$B$4</f>
        <v>-4.8039570000000004E-2</v>
      </c>
      <c r="W130">
        <f>IF(ABS(E130)&gt;1,E130/1000000,E130)*Analysis!$B$4</f>
        <v>0.12172248000000001</v>
      </c>
      <c r="X130">
        <f>IF(ABS(F130)&gt;1,F130/1000000,F130)*Analysis!$B$4</f>
        <v>9.8535662100000003</v>
      </c>
      <c r="Y130">
        <f>IF(ABS(G130)&gt;1,G130/1000000,G130)</f>
        <v>0</v>
      </c>
      <c r="Z130">
        <f>IF(ABS(H130)&gt;1,H130/1000000,H130)</f>
        <v>0</v>
      </c>
      <c r="AA130">
        <f>IF(ABS(I130)&gt;1,I130/1000000,I130)</f>
        <v>0</v>
      </c>
      <c r="AB130">
        <f t="shared" ref="AB130:AB193" si="8">IF(ABS(J130)&gt;1,J130/1000000,J130)</f>
        <v>-9.3569999999999993</v>
      </c>
      <c r="AC130">
        <f t="shared" ref="AC130:AC193" si="9">IF(ABS(K130)&gt;1,K130/1000000,K130)</f>
        <v>-9.75</v>
      </c>
      <c r="AD130">
        <f t="shared" ref="AD130:AD193" si="10">IF(ABS(L130)&gt;1,L130/1000000,L130)</f>
        <v>-0.65400000000000003</v>
      </c>
      <c r="AE130">
        <f t="shared" ref="AE130:AE193" si="11">M130/1000</f>
        <v>0</v>
      </c>
    </row>
    <row r="131" spans="1:31" x14ac:dyDescent="0.3">
      <c r="A131" s="4">
        <v>129</v>
      </c>
      <c r="B131" s="4">
        <v>-803118583818</v>
      </c>
      <c r="C131" s="5">
        <v>2</v>
      </c>
      <c r="D131" s="5">
        <v>-5.0080000000000003E-3</v>
      </c>
      <c r="E131" s="5">
        <v>1.2363000000000001E-2</v>
      </c>
      <c r="F131" s="5">
        <v>1004439</v>
      </c>
      <c r="G131" s="5">
        <v>0</v>
      </c>
      <c r="H131" s="5">
        <v>0</v>
      </c>
      <c r="I131" s="5">
        <v>0</v>
      </c>
      <c r="J131" s="5">
        <v>-9357000</v>
      </c>
      <c r="K131" s="5">
        <v>-9749000</v>
      </c>
      <c r="L131" s="5">
        <v>-0.65400000000000003</v>
      </c>
      <c r="M131" s="5">
        <v>0</v>
      </c>
      <c r="S131">
        <f>A131</f>
        <v>129</v>
      </c>
      <c r="T131">
        <f>Analysis!$B$3+B131/1000000</f>
        <v>2.5800919999601319</v>
      </c>
      <c r="U131">
        <f>C131</f>
        <v>2</v>
      </c>
      <c r="V131">
        <f>IF(ABS(D131)&gt;1,D131/1000000,D131)*Analysis!$B$4</f>
        <v>-4.9128480000000002E-2</v>
      </c>
      <c r="W131">
        <f>IF(ABS(E131)&gt;1,E131/1000000,E131)*Analysis!$B$4</f>
        <v>0.12128103000000001</v>
      </c>
      <c r="X131">
        <f>IF(ABS(F131)&gt;1,F131/1000000,F131)*Analysis!$B$4</f>
        <v>9.8535465900000005</v>
      </c>
      <c r="Y131">
        <f>IF(ABS(G131)&gt;1,G131/1000000,G131)</f>
        <v>0</v>
      </c>
      <c r="Z131">
        <f>IF(ABS(H131)&gt;1,H131/1000000,H131)</f>
        <v>0</v>
      </c>
      <c r="AA131">
        <f>IF(ABS(I131)&gt;1,I131/1000000,I131)</f>
        <v>0</v>
      </c>
      <c r="AB131">
        <f t="shared" si="8"/>
        <v>-9.3569999999999993</v>
      </c>
      <c r="AC131">
        <f t="shared" si="9"/>
        <v>-9.7490000000000006</v>
      </c>
      <c r="AD131">
        <f t="shared" si="10"/>
        <v>-0.65400000000000003</v>
      </c>
      <c r="AE131">
        <f t="shared" si="11"/>
        <v>0</v>
      </c>
    </row>
    <row r="132" spans="1:31" x14ac:dyDescent="0.3">
      <c r="A132" s="4">
        <v>130</v>
      </c>
      <c r="B132" s="4">
        <v>-803118563896</v>
      </c>
      <c r="C132" s="5">
        <v>2</v>
      </c>
      <c r="D132" s="5">
        <v>-4.9509999999999997E-3</v>
      </c>
      <c r="E132" s="5">
        <v>1.2233000000000001E-2</v>
      </c>
      <c r="F132" s="5">
        <v>1004436</v>
      </c>
      <c r="G132" s="5">
        <v>0</v>
      </c>
      <c r="H132" s="5">
        <v>0</v>
      </c>
      <c r="I132" s="5">
        <v>0</v>
      </c>
      <c r="J132" s="5">
        <v>-9356000</v>
      </c>
      <c r="K132" s="5">
        <v>-9748000</v>
      </c>
      <c r="L132" s="5">
        <v>-0.65400000000000003</v>
      </c>
      <c r="M132" s="5">
        <v>0</v>
      </c>
      <c r="S132">
        <f>A132</f>
        <v>130</v>
      </c>
      <c r="T132">
        <f>Analysis!$B$3+B132/1000000</f>
        <v>2.6000139999669045</v>
      </c>
      <c r="U132">
        <f>C132</f>
        <v>2</v>
      </c>
      <c r="V132">
        <f>IF(ABS(D132)&gt;1,D132/1000000,D132)*Analysis!$B$4</f>
        <v>-4.8569309999999997E-2</v>
      </c>
      <c r="W132">
        <f>IF(ABS(E132)&gt;1,E132/1000000,E132)*Analysis!$B$4</f>
        <v>0.12000573000000002</v>
      </c>
      <c r="X132">
        <f>IF(ABS(F132)&gt;1,F132/1000000,F132)*Analysis!$B$4</f>
        <v>9.8535171600000009</v>
      </c>
      <c r="Y132">
        <f>IF(ABS(G132)&gt;1,G132/1000000,G132)</f>
        <v>0</v>
      </c>
      <c r="Z132">
        <f>IF(ABS(H132)&gt;1,H132/1000000,H132)</f>
        <v>0</v>
      </c>
      <c r="AA132">
        <f>IF(ABS(I132)&gt;1,I132/1000000,I132)</f>
        <v>0</v>
      </c>
      <c r="AB132">
        <f t="shared" si="8"/>
        <v>-9.3559999999999999</v>
      </c>
      <c r="AC132">
        <f t="shared" si="9"/>
        <v>-9.7479999999999993</v>
      </c>
      <c r="AD132">
        <f t="shared" si="10"/>
        <v>-0.65400000000000003</v>
      </c>
      <c r="AE132">
        <f t="shared" si="11"/>
        <v>0</v>
      </c>
    </row>
    <row r="133" spans="1:31" x14ac:dyDescent="0.3">
      <c r="A133" s="4">
        <v>131</v>
      </c>
      <c r="B133" s="4">
        <v>-803118548913</v>
      </c>
      <c r="C133" s="5">
        <v>2</v>
      </c>
      <c r="D133" s="5">
        <v>-4.9020000000000001E-3</v>
      </c>
      <c r="E133" s="5">
        <v>1.2177E-2</v>
      </c>
      <c r="F133" s="5">
        <v>1004439</v>
      </c>
      <c r="G133" s="5">
        <v>0</v>
      </c>
      <c r="H133" s="5">
        <v>0</v>
      </c>
      <c r="I133" s="5">
        <v>0</v>
      </c>
      <c r="J133" s="5">
        <v>-9355000</v>
      </c>
      <c r="K133" s="5">
        <v>-9747000</v>
      </c>
      <c r="L133" s="5">
        <v>-0.65500000000000003</v>
      </c>
      <c r="M133" s="5">
        <v>0</v>
      </c>
      <c r="S133">
        <f>A133</f>
        <v>131</v>
      </c>
      <c r="T133">
        <f>Analysis!$B$3+B133/1000000</f>
        <v>2.6149969999678433</v>
      </c>
      <c r="U133">
        <f>C133</f>
        <v>2</v>
      </c>
      <c r="V133">
        <f>IF(ABS(D133)&gt;1,D133/1000000,D133)*Analysis!$B$4</f>
        <v>-4.8088620000000006E-2</v>
      </c>
      <c r="W133">
        <f>IF(ABS(E133)&gt;1,E133/1000000,E133)*Analysis!$B$4</f>
        <v>0.11945637000000001</v>
      </c>
      <c r="X133">
        <f>IF(ABS(F133)&gt;1,F133/1000000,F133)*Analysis!$B$4</f>
        <v>9.8535465900000005</v>
      </c>
      <c r="Y133">
        <f>IF(ABS(G133)&gt;1,G133/1000000,G133)</f>
        <v>0</v>
      </c>
      <c r="Z133">
        <f>IF(ABS(H133)&gt;1,H133/1000000,H133)</f>
        <v>0</v>
      </c>
      <c r="AA133">
        <f>IF(ABS(I133)&gt;1,I133/1000000,I133)</f>
        <v>0</v>
      </c>
      <c r="AB133">
        <f t="shared" si="8"/>
        <v>-9.3550000000000004</v>
      </c>
      <c r="AC133">
        <f t="shared" si="9"/>
        <v>-9.7469999999999999</v>
      </c>
      <c r="AD133">
        <f t="shared" si="10"/>
        <v>-0.65500000000000003</v>
      </c>
      <c r="AE133">
        <f t="shared" si="11"/>
        <v>0</v>
      </c>
    </row>
    <row r="134" spans="1:31" x14ac:dyDescent="0.3">
      <c r="A134" s="4">
        <v>132</v>
      </c>
      <c r="B134" s="4">
        <v>-803118523916</v>
      </c>
      <c r="C134" s="5">
        <v>2</v>
      </c>
      <c r="D134" s="5">
        <v>-4.9100000000000003E-3</v>
      </c>
      <c r="E134" s="5">
        <v>1.2333999999999999E-2</v>
      </c>
      <c r="F134" s="5">
        <v>1004438</v>
      </c>
      <c r="G134" s="5">
        <v>0</v>
      </c>
      <c r="H134" s="5">
        <v>0</v>
      </c>
      <c r="I134" s="5">
        <v>0</v>
      </c>
      <c r="J134" s="5">
        <v>-9355000</v>
      </c>
      <c r="K134" s="5">
        <v>-9746000</v>
      </c>
      <c r="L134" s="5">
        <v>-0.65500000000000003</v>
      </c>
      <c r="M134" s="5">
        <v>0</v>
      </c>
      <c r="S134">
        <f>A134</f>
        <v>132</v>
      </c>
      <c r="T134">
        <f>Analysis!$B$3+B134/1000000</f>
        <v>2.6399939999682829</v>
      </c>
      <c r="U134">
        <f>C134</f>
        <v>2</v>
      </c>
      <c r="V134">
        <f>IF(ABS(D134)&gt;1,D134/1000000,D134)*Analysis!$B$4</f>
        <v>-4.8167100000000004E-2</v>
      </c>
      <c r="W134">
        <f>IF(ABS(E134)&gt;1,E134/1000000,E134)*Analysis!$B$4</f>
        <v>0.12099654</v>
      </c>
      <c r="X134">
        <f>IF(ABS(F134)&gt;1,F134/1000000,F134)*Analysis!$B$4</f>
        <v>9.8535367800000007</v>
      </c>
      <c r="Y134">
        <f>IF(ABS(G134)&gt;1,G134/1000000,G134)</f>
        <v>0</v>
      </c>
      <c r="Z134">
        <f>IF(ABS(H134)&gt;1,H134/1000000,H134)</f>
        <v>0</v>
      </c>
      <c r="AA134">
        <f>IF(ABS(I134)&gt;1,I134/1000000,I134)</f>
        <v>0</v>
      </c>
      <c r="AB134">
        <f t="shared" si="8"/>
        <v>-9.3550000000000004</v>
      </c>
      <c r="AC134">
        <f t="shared" si="9"/>
        <v>-9.7460000000000004</v>
      </c>
      <c r="AD134">
        <f t="shared" si="10"/>
        <v>-0.65500000000000003</v>
      </c>
      <c r="AE134">
        <f t="shared" si="11"/>
        <v>0</v>
      </c>
    </row>
    <row r="135" spans="1:31" x14ac:dyDescent="0.3">
      <c r="A135" s="4">
        <v>133</v>
      </c>
      <c r="B135" s="4">
        <v>-803118513329</v>
      </c>
      <c r="C135" s="5">
        <v>2</v>
      </c>
      <c r="D135" s="5">
        <v>-4.934E-3</v>
      </c>
      <c r="E135" s="5">
        <v>1.2370000000000001E-2</v>
      </c>
      <c r="F135" s="5">
        <v>1004437</v>
      </c>
      <c r="G135" s="5">
        <v>0</v>
      </c>
      <c r="H135" s="5">
        <v>0</v>
      </c>
      <c r="I135" s="5">
        <v>0</v>
      </c>
      <c r="J135" s="5">
        <v>-9354000</v>
      </c>
      <c r="K135" s="5">
        <v>-9746000</v>
      </c>
      <c r="L135" s="5">
        <v>-0.65500000000000003</v>
      </c>
      <c r="M135" s="5">
        <v>0</v>
      </c>
      <c r="S135">
        <f>A135</f>
        <v>133</v>
      </c>
      <c r="T135">
        <f>Analysis!$B$3+B135/1000000</f>
        <v>2.6505810000235215</v>
      </c>
      <c r="U135">
        <f>C135</f>
        <v>2</v>
      </c>
      <c r="V135">
        <f>IF(ABS(D135)&gt;1,D135/1000000,D135)*Analysis!$B$4</f>
        <v>-4.8402540000000001E-2</v>
      </c>
      <c r="W135">
        <f>IF(ABS(E135)&gt;1,E135/1000000,E135)*Analysis!$B$4</f>
        <v>0.12134970000000002</v>
      </c>
      <c r="X135">
        <f>IF(ABS(F135)&gt;1,F135/1000000,F135)*Analysis!$B$4</f>
        <v>9.8535269700000008</v>
      </c>
      <c r="Y135">
        <f>IF(ABS(G135)&gt;1,G135/1000000,G135)</f>
        <v>0</v>
      </c>
      <c r="Z135">
        <f>IF(ABS(H135)&gt;1,H135/1000000,H135)</f>
        <v>0</v>
      </c>
      <c r="AA135">
        <f>IF(ABS(I135)&gt;1,I135/1000000,I135)</f>
        <v>0</v>
      </c>
      <c r="AB135">
        <f t="shared" si="8"/>
        <v>-9.3539999999999992</v>
      </c>
      <c r="AC135">
        <f t="shared" si="9"/>
        <v>-9.7460000000000004</v>
      </c>
      <c r="AD135">
        <f t="shared" si="10"/>
        <v>-0.65500000000000003</v>
      </c>
      <c r="AE135">
        <f t="shared" si="11"/>
        <v>0</v>
      </c>
    </row>
    <row r="136" spans="1:31" x14ac:dyDescent="0.3">
      <c r="A136" s="4">
        <v>134</v>
      </c>
      <c r="B136" s="4">
        <v>-803118483738</v>
      </c>
      <c r="C136" s="5">
        <v>2</v>
      </c>
      <c r="D136" s="5">
        <v>-4.9670000000000001E-3</v>
      </c>
      <c r="E136" s="5">
        <v>1.2297000000000001E-2</v>
      </c>
      <c r="F136" s="5">
        <v>1004438</v>
      </c>
      <c r="G136" s="5">
        <v>0</v>
      </c>
      <c r="H136" s="5">
        <v>0</v>
      </c>
      <c r="I136" s="5">
        <v>0</v>
      </c>
      <c r="J136" s="5">
        <v>-9354000</v>
      </c>
      <c r="K136" s="5">
        <v>-9745000</v>
      </c>
      <c r="L136" s="5">
        <v>-0.65600000000000003</v>
      </c>
      <c r="M136" s="5">
        <v>0</v>
      </c>
      <c r="S136">
        <f>A136</f>
        <v>134</v>
      </c>
      <c r="T136">
        <f>Analysis!$B$3+B136/1000000</f>
        <v>2.6801719999639317</v>
      </c>
      <c r="U136">
        <f>C136</f>
        <v>2</v>
      </c>
      <c r="V136">
        <f>IF(ABS(D136)&gt;1,D136/1000000,D136)*Analysis!$B$4</f>
        <v>-4.8726270000000002E-2</v>
      </c>
      <c r="W136">
        <f>IF(ABS(E136)&gt;1,E136/1000000,E136)*Analysis!$B$4</f>
        <v>0.12063357000000001</v>
      </c>
      <c r="X136">
        <f>IF(ABS(F136)&gt;1,F136/1000000,F136)*Analysis!$B$4</f>
        <v>9.8535367800000007</v>
      </c>
      <c r="Y136">
        <f>IF(ABS(G136)&gt;1,G136/1000000,G136)</f>
        <v>0</v>
      </c>
      <c r="Z136">
        <f>IF(ABS(H136)&gt;1,H136/1000000,H136)</f>
        <v>0</v>
      </c>
      <c r="AA136">
        <f>IF(ABS(I136)&gt;1,I136/1000000,I136)</f>
        <v>0</v>
      </c>
      <c r="AB136">
        <f t="shared" si="8"/>
        <v>-9.3539999999999992</v>
      </c>
      <c r="AC136">
        <f t="shared" si="9"/>
        <v>-9.7449999999999992</v>
      </c>
      <c r="AD136">
        <f t="shared" si="10"/>
        <v>-0.65600000000000003</v>
      </c>
      <c r="AE136">
        <f t="shared" si="11"/>
        <v>0</v>
      </c>
    </row>
    <row r="137" spans="1:31" x14ac:dyDescent="0.3">
      <c r="A137" s="4">
        <v>135</v>
      </c>
      <c r="B137" s="4">
        <v>-803118474675</v>
      </c>
      <c r="C137" s="5">
        <v>2</v>
      </c>
      <c r="D137" s="5">
        <v>-1.542E-3</v>
      </c>
      <c r="E137" s="5">
        <v>1.2323000000000001E-2</v>
      </c>
      <c r="F137" s="5">
        <v>1004569</v>
      </c>
      <c r="G137" s="5">
        <v>0</v>
      </c>
      <c r="H137" s="5">
        <v>0</v>
      </c>
      <c r="I137" s="5">
        <v>0</v>
      </c>
      <c r="J137" s="5">
        <v>-9353000</v>
      </c>
      <c r="K137" s="5">
        <v>-9745000</v>
      </c>
      <c r="L137" s="5">
        <v>-0.65600000000000003</v>
      </c>
      <c r="M137" s="5">
        <v>0</v>
      </c>
      <c r="S137">
        <f>A137</f>
        <v>135</v>
      </c>
      <c r="T137">
        <f>Analysis!$B$3+B137/1000000</f>
        <v>2.6892350000562146</v>
      </c>
      <c r="U137">
        <f>C137</f>
        <v>2</v>
      </c>
      <c r="V137">
        <f>IF(ABS(D137)&gt;1,D137/1000000,D137)*Analysis!$B$4</f>
        <v>-1.512702E-2</v>
      </c>
      <c r="W137">
        <f>IF(ABS(E137)&gt;1,E137/1000000,E137)*Analysis!$B$4</f>
        <v>0.12088863000000001</v>
      </c>
      <c r="X137">
        <f>IF(ABS(F137)&gt;1,F137/1000000,F137)*Analysis!$B$4</f>
        <v>9.8548218900000002</v>
      </c>
      <c r="Y137">
        <f>IF(ABS(G137)&gt;1,G137/1000000,G137)</f>
        <v>0</v>
      </c>
      <c r="Z137">
        <f>IF(ABS(H137)&gt;1,H137/1000000,H137)</f>
        <v>0</v>
      </c>
      <c r="AA137">
        <f>IF(ABS(I137)&gt;1,I137/1000000,I137)</f>
        <v>0</v>
      </c>
      <c r="AB137">
        <f t="shared" si="8"/>
        <v>-9.3529999999999998</v>
      </c>
      <c r="AC137">
        <f t="shared" si="9"/>
        <v>-9.7449999999999992</v>
      </c>
      <c r="AD137">
        <f t="shared" si="10"/>
        <v>-0.65600000000000003</v>
      </c>
      <c r="AE137">
        <f t="shared" si="11"/>
        <v>0</v>
      </c>
    </row>
    <row r="138" spans="1:31" x14ac:dyDescent="0.3">
      <c r="A138" s="4">
        <v>136</v>
      </c>
      <c r="B138" s="4">
        <v>-803118443934</v>
      </c>
      <c r="C138" s="5">
        <v>2</v>
      </c>
      <c r="D138" s="5">
        <v>-5.7289999999999997E-3</v>
      </c>
      <c r="E138" s="5">
        <v>1.2359E-2</v>
      </c>
      <c r="F138" s="5">
        <v>1004406</v>
      </c>
      <c r="G138" s="5">
        <v>0</v>
      </c>
      <c r="H138" s="5">
        <v>0</v>
      </c>
      <c r="I138" s="5">
        <v>0</v>
      </c>
      <c r="J138" s="5">
        <v>-9354000</v>
      </c>
      <c r="K138" s="5">
        <v>-9749000</v>
      </c>
      <c r="L138" s="5">
        <v>-0.65800000000000003</v>
      </c>
      <c r="M138" s="5">
        <v>0</v>
      </c>
      <c r="S138">
        <f>A138</f>
        <v>136</v>
      </c>
      <c r="T138">
        <f>Analysis!$B$3+B138/1000000</f>
        <v>2.7199760000221431</v>
      </c>
      <c r="U138">
        <f>C138</f>
        <v>2</v>
      </c>
      <c r="V138">
        <f>IF(ABS(D138)&gt;1,D138/1000000,D138)*Analysis!$B$4</f>
        <v>-5.620149E-2</v>
      </c>
      <c r="W138">
        <f>IF(ABS(E138)&gt;1,E138/1000000,E138)*Analysis!$B$4</f>
        <v>0.12124179</v>
      </c>
      <c r="X138">
        <f>IF(ABS(F138)&gt;1,F138/1000000,F138)*Analysis!$B$4</f>
        <v>9.8532228599999989</v>
      </c>
      <c r="Y138">
        <f>IF(ABS(G138)&gt;1,G138/1000000,G138)</f>
        <v>0</v>
      </c>
      <c r="Z138">
        <f>IF(ABS(H138)&gt;1,H138/1000000,H138)</f>
        <v>0</v>
      </c>
      <c r="AA138">
        <f>IF(ABS(I138)&gt;1,I138/1000000,I138)</f>
        <v>0</v>
      </c>
      <c r="AB138">
        <f t="shared" si="8"/>
        <v>-9.3539999999999992</v>
      </c>
      <c r="AC138">
        <f t="shared" si="9"/>
        <v>-9.7490000000000006</v>
      </c>
      <c r="AD138">
        <f t="shared" si="10"/>
        <v>-0.65800000000000003</v>
      </c>
      <c r="AE138">
        <f t="shared" si="11"/>
        <v>0</v>
      </c>
    </row>
    <row r="139" spans="1:31" x14ac:dyDescent="0.3">
      <c r="A139" s="4">
        <v>137</v>
      </c>
      <c r="B139" s="4">
        <v>-803118423941</v>
      </c>
      <c r="C139" s="5">
        <v>2</v>
      </c>
      <c r="D139" s="5">
        <v>-4.9360000000000003E-3</v>
      </c>
      <c r="E139" s="5">
        <v>1.2326999999999999E-2</v>
      </c>
      <c r="F139" s="5">
        <v>1004438</v>
      </c>
      <c r="G139" s="5">
        <v>0</v>
      </c>
      <c r="H139" s="5">
        <v>0</v>
      </c>
      <c r="I139" s="5">
        <v>0</v>
      </c>
      <c r="J139" s="5">
        <v>-9353000</v>
      </c>
      <c r="K139" s="5">
        <v>-9747000</v>
      </c>
      <c r="L139" s="5">
        <v>-0.66</v>
      </c>
      <c r="M139" s="5">
        <v>0</v>
      </c>
      <c r="S139">
        <f>A139</f>
        <v>137</v>
      </c>
      <c r="T139">
        <f>Analysis!$B$3+B139/1000000</f>
        <v>2.7399689999874681</v>
      </c>
      <c r="U139">
        <f>C139</f>
        <v>2</v>
      </c>
      <c r="V139">
        <f>IF(ABS(D139)&gt;1,D139/1000000,D139)*Analysis!$B$4</f>
        <v>-4.8422160000000006E-2</v>
      </c>
      <c r="W139">
        <f>IF(ABS(E139)&gt;1,E139/1000000,E139)*Analysis!$B$4</f>
        <v>0.12092787000000001</v>
      </c>
      <c r="X139">
        <f>IF(ABS(F139)&gt;1,F139/1000000,F139)*Analysis!$B$4</f>
        <v>9.8535367800000007</v>
      </c>
      <c r="Y139">
        <f>IF(ABS(G139)&gt;1,G139/1000000,G139)</f>
        <v>0</v>
      </c>
      <c r="Z139">
        <f>IF(ABS(H139)&gt;1,H139/1000000,H139)</f>
        <v>0</v>
      </c>
      <c r="AA139">
        <f>IF(ABS(I139)&gt;1,I139/1000000,I139)</f>
        <v>0</v>
      </c>
      <c r="AB139">
        <f t="shared" si="8"/>
        <v>-9.3529999999999998</v>
      </c>
      <c r="AC139">
        <f t="shared" si="9"/>
        <v>-9.7469999999999999</v>
      </c>
      <c r="AD139">
        <f t="shared" si="10"/>
        <v>-0.66</v>
      </c>
      <c r="AE139">
        <f t="shared" si="11"/>
        <v>0</v>
      </c>
    </row>
    <row r="140" spans="1:31" x14ac:dyDescent="0.3">
      <c r="A140" s="4">
        <v>138</v>
      </c>
      <c r="B140" s="4">
        <v>-803118414204</v>
      </c>
      <c r="C140" s="5">
        <v>2</v>
      </c>
      <c r="D140" s="5">
        <v>-5.5380000000000004E-3</v>
      </c>
      <c r="E140" s="5">
        <v>1.2245000000000001E-2</v>
      </c>
      <c r="F140" s="5">
        <v>1004413</v>
      </c>
      <c r="G140" s="5">
        <v>0</v>
      </c>
      <c r="H140" s="5">
        <v>0</v>
      </c>
      <c r="I140" s="5">
        <v>0</v>
      </c>
      <c r="J140" s="5">
        <v>-9352000</v>
      </c>
      <c r="K140" s="5">
        <v>-9746000</v>
      </c>
      <c r="L140" s="5">
        <v>-0.66200000000000003</v>
      </c>
      <c r="M140" s="5">
        <v>0</v>
      </c>
      <c r="S140">
        <f>A140</f>
        <v>138</v>
      </c>
      <c r="T140">
        <f>Analysis!$B$3+B140/1000000</f>
        <v>2.7497059999732301</v>
      </c>
      <c r="U140">
        <f>C140</f>
        <v>2</v>
      </c>
      <c r="V140">
        <f>IF(ABS(D140)&gt;1,D140/1000000,D140)*Analysis!$B$4</f>
        <v>-5.4327780000000006E-2</v>
      </c>
      <c r="W140">
        <f>IF(ABS(E140)&gt;1,E140/1000000,E140)*Analysis!$B$4</f>
        <v>0.12012345000000001</v>
      </c>
      <c r="X140">
        <f>IF(ABS(F140)&gt;1,F140/1000000,F140)*Analysis!$B$4</f>
        <v>9.8532915299999999</v>
      </c>
      <c r="Y140">
        <f>IF(ABS(G140)&gt;1,G140/1000000,G140)</f>
        <v>0</v>
      </c>
      <c r="Z140">
        <f>IF(ABS(H140)&gt;1,H140/1000000,H140)</f>
        <v>0</v>
      </c>
      <c r="AA140">
        <f>IF(ABS(I140)&gt;1,I140/1000000,I140)</f>
        <v>0</v>
      </c>
      <c r="AB140">
        <f t="shared" si="8"/>
        <v>-9.3520000000000003</v>
      </c>
      <c r="AC140">
        <f t="shared" si="9"/>
        <v>-9.7460000000000004</v>
      </c>
      <c r="AD140">
        <f t="shared" si="10"/>
        <v>-0.66200000000000003</v>
      </c>
      <c r="AE140">
        <f t="shared" si="11"/>
        <v>0</v>
      </c>
    </row>
    <row r="141" spans="1:31" x14ac:dyDescent="0.3">
      <c r="A141" s="4">
        <v>139</v>
      </c>
      <c r="B141" s="4">
        <v>-803118388290</v>
      </c>
      <c r="C141" s="5">
        <v>2</v>
      </c>
      <c r="D141" s="5">
        <v>-5.0879999999999996E-3</v>
      </c>
      <c r="E141" s="5">
        <v>1.2248999999999999E-2</v>
      </c>
      <c r="F141" s="5">
        <v>1004431</v>
      </c>
      <c r="G141" s="5">
        <v>0</v>
      </c>
      <c r="H141" s="5">
        <v>0</v>
      </c>
      <c r="I141" s="5">
        <v>0</v>
      </c>
      <c r="J141" s="5">
        <v>-9352000</v>
      </c>
      <c r="K141" s="5">
        <v>-9745000</v>
      </c>
      <c r="L141" s="5">
        <v>-0.66200000000000003</v>
      </c>
      <c r="M141" s="5">
        <v>0</v>
      </c>
      <c r="S141">
        <f>A141</f>
        <v>139</v>
      </c>
      <c r="T141">
        <f>Analysis!$B$3+B141/1000000</f>
        <v>2.7756199999712408</v>
      </c>
      <c r="U141">
        <f>C141</f>
        <v>2</v>
      </c>
      <c r="V141">
        <f>IF(ABS(D141)&gt;1,D141/1000000,D141)*Analysis!$B$4</f>
        <v>-4.9913279999999997E-2</v>
      </c>
      <c r="W141">
        <f>IF(ABS(E141)&gt;1,E141/1000000,E141)*Analysis!$B$4</f>
        <v>0.12016269</v>
      </c>
      <c r="X141">
        <f>IF(ABS(F141)&gt;1,F141/1000000,F141)*Analysis!$B$4</f>
        <v>9.8534681100000014</v>
      </c>
      <c r="Y141">
        <f>IF(ABS(G141)&gt;1,G141/1000000,G141)</f>
        <v>0</v>
      </c>
      <c r="Z141">
        <f>IF(ABS(H141)&gt;1,H141/1000000,H141)</f>
        <v>0</v>
      </c>
      <c r="AA141">
        <f>IF(ABS(I141)&gt;1,I141/1000000,I141)</f>
        <v>0</v>
      </c>
      <c r="AB141">
        <f t="shared" si="8"/>
        <v>-9.3520000000000003</v>
      </c>
      <c r="AC141">
        <f t="shared" si="9"/>
        <v>-9.7449999999999992</v>
      </c>
      <c r="AD141">
        <f t="shared" si="10"/>
        <v>-0.66200000000000003</v>
      </c>
      <c r="AE141">
        <f t="shared" si="11"/>
        <v>0</v>
      </c>
    </row>
    <row r="142" spans="1:31" x14ac:dyDescent="0.3">
      <c r="A142" s="4">
        <v>140</v>
      </c>
      <c r="B142" s="4">
        <v>-803118372251</v>
      </c>
      <c r="C142" s="5">
        <v>2</v>
      </c>
      <c r="D142" s="5">
        <v>-5.0590000000000001E-3</v>
      </c>
      <c r="E142" s="5">
        <v>1.2338999999999999E-2</v>
      </c>
      <c r="F142" s="5">
        <v>1004436</v>
      </c>
      <c r="G142" s="5">
        <v>0</v>
      </c>
      <c r="H142" s="5">
        <v>0</v>
      </c>
      <c r="I142" s="5">
        <v>0</v>
      </c>
      <c r="J142" s="5">
        <v>-9351000</v>
      </c>
      <c r="K142" s="5">
        <v>-9743000</v>
      </c>
      <c r="L142" s="5">
        <v>-0.66200000000000003</v>
      </c>
      <c r="M142" s="5">
        <v>0</v>
      </c>
      <c r="S142">
        <f>A142</f>
        <v>140</v>
      </c>
      <c r="T142">
        <f>Analysis!$B$3+B142/1000000</f>
        <v>2.7916589999804273</v>
      </c>
      <c r="U142">
        <f>C142</f>
        <v>2</v>
      </c>
      <c r="V142">
        <f>IF(ABS(D142)&gt;1,D142/1000000,D142)*Analysis!$B$4</f>
        <v>-4.9628790000000006E-2</v>
      </c>
      <c r="W142">
        <f>IF(ABS(E142)&gt;1,E142/1000000,E142)*Analysis!$B$4</f>
        <v>0.12104558999999999</v>
      </c>
      <c r="X142">
        <f>IF(ABS(F142)&gt;1,F142/1000000,F142)*Analysis!$B$4</f>
        <v>9.8535171600000009</v>
      </c>
      <c r="Y142">
        <f>IF(ABS(G142)&gt;1,G142/1000000,G142)</f>
        <v>0</v>
      </c>
      <c r="Z142">
        <f>IF(ABS(H142)&gt;1,H142/1000000,H142)</f>
        <v>0</v>
      </c>
      <c r="AA142">
        <f>IF(ABS(I142)&gt;1,I142/1000000,I142)</f>
        <v>0</v>
      </c>
      <c r="AB142">
        <f t="shared" si="8"/>
        <v>-9.3510000000000009</v>
      </c>
      <c r="AC142">
        <f t="shared" si="9"/>
        <v>-9.7430000000000003</v>
      </c>
      <c r="AD142">
        <f t="shared" si="10"/>
        <v>-0.66200000000000003</v>
      </c>
      <c r="AE142">
        <f t="shared" si="11"/>
        <v>0</v>
      </c>
    </row>
    <row r="143" spans="1:31" x14ac:dyDescent="0.3">
      <c r="A143" s="4">
        <v>141</v>
      </c>
      <c r="B143" s="4">
        <v>-803118347244</v>
      </c>
      <c r="C143" s="5">
        <v>2</v>
      </c>
      <c r="D143" s="5">
        <v>-4.9410000000000001E-3</v>
      </c>
      <c r="E143" s="5">
        <v>1.2293E-2</v>
      </c>
      <c r="F143" s="5">
        <v>1004436</v>
      </c>
      <c r="G143" s="5">
        <v>0</v>
      </c>
      <c r="H143" s="5">
        <v>0</v>
      </c>
      <c r="I143" s="5">
        <v>0</v>
      </c>
      <c r="J143" s="5">
        <v>-9351000</v>
      </c>
      <c r="K143" s="5">
        <v>-9741000</v>
      </c>
      <c r="L143" s="5">
        <v>-0.66400000000000003</v>
      </c>
      <c r="M143" s="5">
        <v>0</v>
      </c>
      <c r="S143">
        <f>A143</f>
        <v>141</v>
      </c>
      <c r="T143">
        <f>Analysis!$B$3+B143/1000000</f>
        <v>2.8166660000570118</v>
      </c>
      <c r="U143">
        <f>C143</f>
        <v>2</v>
      </c>
      <c r="V143">
        <f>IF(ABS(D143)&gt;1,D143/1000000,D143)*Analysis!$B$4</f>
        <v>-4.8471210000000001E-2</v>
      </c>
      <c r="W143">
        <f>IF(ABS(E143)&gt;1,E143/1000000,E143)*Analysis!$B$4</f>
        <v>0.12059433000000001</v>
      </c>
      <c r="X143">
        <f>IF(ABS(F143)&gt;1,F143/1000000,F143)*Analysis!$B$4</f>
        <v>9.8535171600000009</v>
      </c>
      <c r="Y143">
        <f>IF(ABS(G143)&gt;1,G143/1000000,G143)</f>
        <v>0</v>
      </c>
      <c r="Z143">
        <f>IF(ABS(H143)&gt;1,H143/1000000,H143)</f>
        <v>0</v>
      </c>
      <c r="AA143">
        <f>IF(ABS(I143)&gt;1,I143/1000000,I143)</f>
        <v>0</v>
      </c>
      <c r="AB143">
        <f t="shared" si="8"/>
        <v>-9.3510000000000009</v>
      </c>
      <c r="AC143">
        <f t="shared" si="9"/>
        <v>-9.7409999999999997</v>
      </c>
      <c r="AD143">
        <f t="shared" si="10"/>
        <v>-0.66400000000000003</v>
      </c>
      <c r="AE143">
        <f t="shared" si="11"/>
        <v>0</v>
      </c>
    </row>
    <row r="144" spans="1:31" x14ac:dyDescent="0.3">
      <c r="A144" s="4">
        <v>142</v>
      </c>
      <c r="B144" s="4">
        <v>-803118328246</v>
      </c>
      <c r="C144" s="5">
        <v>2</v>
      </c>
      <c r="D144" s="5">
        <v>-5.0670000000000003E-3</v>
      </c>
      <c r="E144" s="5">
        <v>1.2451E-2</v>
      </c>
      <c r="F144" s="5">
        <v>1013162</v>
      </c>
      <c r="G144" s="5">
        <v>0</v>
      </c>
      <c r="H144" s="5">
        <v>0</v>
      </c>
      <c r="I144" s="5">
        <v>0</v>
      </c>
      <c r="J144" s="5">
        <v>-9350000</v>
      </c>
      <c r="K144" s="5">
        <v>-9740000</v>
      </c>
      <c r="L144" s="5">
        <v>-0.66500000000000004</v>
      </c>
      <c r="M144" s="5">
        <v>0</v>
      </c>
      <c r="S144">
        <f>A144</f>
        <v>142</v>
      </c>
      <c r="T144">
        <f>Analysis!$B$3+B144/1000000</f>
        <v>2.8356640000129119</v>
      </c>
      <c r="U144">
        <f>C144</f>
        <v>2</v>
      </c>
      <c r="V144">
        <f>IF(ABS(D144)&gt;1,D144/1000000,D144)*Analysis!$B$4</f>
        <v>-4.9707270000000005E-2</v>
      </c>
      <c r="W144">
        <f>IF(ABS(E144)&gt;1,E144/1000000,E144)*Analysis!$B$4</f>
        <v>0.12214431000000001</v>
      </c>
      <c r="X144">
        <f>IF(ABS(F144)&gt;1,F144/1000000,F144)*Analysis!$B$4</f>
        <v>9.9391192200000003</v>
      </c>
      <c r="Y144">
        <f>IF(ABS(G144)&gt;1,G144/1000000,G144)</f>
        <v>0</v>
      </c>
      <c r="Z144">
        <f>IF(ABS(H144)&gt;1,H144/1000000,H144)</f>
        <v>0</v>
      </c>
      <c r="AA144">
        <f>IF(ABS(I144)&gt;1,I144/1000000,I144)</f>
        <v>0</v>
      </c>
      <c r="AB144">
        <f t="shared" si="8"/>
        <v>-9.35</v>
      </c>
      <c r="AC144">
        <f t="shared" si="9"/>
        <v>-9.74</v>
      </c>
      <c r="AD144">
        <f t="shared" si="10"/>
        <v>-0.66500000000000004</v>
      </c>
      <c r="AE144">
        <f t="shared" si="11"/>
        <v>0</v>
      </c>
    </row>
    <row r="145" spans="1:31" x14ac:dyDescent="0.3">
      <c r="A145" s="4">
        <v>143</v>
      </c>
      <c r="B145" s="4">
        <v>-803118308481</v>
      </c>
      <c r="C145" s="5">
        <v>2</v>
      </c>
      <c r="D145" s="5">
        <v>-5.1999999999999998E-3</v>
      </c>
      <c r="E145" s="5">
        <v>1.2383E-2</v>
      </c>
      <c r="F145" s="5">
        <v>1012339</v>
      </c>
      <c r="G145" s="5">
        <v>0</v>
      </c>
      <c r="H145" s="5">
        <v>0</v>
      </c>
      <c r="I145" s="5">
        <v>0</v>
      </c>
      <c r="J145" s="5">
        <v>-9349000</v>
      </c>
      <c r="K145" s="5">
        <v>-9738000</v>
      </c>
      <c r="L145" s="5">
        <v>-0.66600000000000004</v>
      </c>
      <c r="M145" s="5">
        <v>0</v>
      </c>
      <c r="S145">
        <f>A145</f>
        <v>143</v>
      </c>
      <c r="T145">
        <f>Analysis!$B$3+B145/1000000</f>
        <v>2.8554289999883622</v>
      </c>
      <c r="U145">
        <f>C145</f>
        <v>2</v>
      </c>
      <c r="V145">
        <f>IF(ABS(D145)&gt;1,D145/1000000,D145)*Analysis!$B$4</f>
        <v>-5.1012000000000002E-2</v>
      </c>
      <c r="W145">
        <f>IF(ABS(E145)&gt;1,E145/1000000,E145)*Analysis!$B$4</f>
        <v>0.12147723000000001</v>
      </c>
      <c r="X145">
        <f>IF(ABS(F145)&gt;1,F145/1000000,F145)*Analysis!$B$4</f>
        <v>9.9310455900000019</v>
      </c>
      <c r="Y145">
        <f>IF(ABS(G145)&gt;1,G145/1000000,G145)</f>
        <v>0</v>
      </c>
      <c r="Z145">
        <f>IF(ABS(H145)&gt;1,H145/1000000,H145)</f>
        <v>0</v>
      </c>
      <c r="AA145">
        <f>IF(ABS(I145)&gt;1,I145/1000000,I145)</f>
        <v>0</v>
      </c>
      <c r="AB145">
        <f t="shared" si="8"/>
        <v>-9.3490000000000002</v>
      </c>
      <c r="AC145">
        <f t="shared" si="9"/>
        <v>-9.7379999999999995</v>
      </c>
      <c r="AD145">
        <f t="shared" si="10"/>
        <v>-0.66600000000000004</v>
      </c>
      <c r="AE145">
        <f t="shared" si="11"/>
        <v>0</v>
      </c>
    </row>
    <row r="146" spans="1:31" x14ac:dyDescent="0.3">
      <c r="A146" s="4">
        <v>144</v>
      </c>
      <c r="B146" s="4">
        <v>-803118285858</v>
      </c>
      <c r="C146" s="5">
        <v>2</v>
      </c>
      <c r="D146" s="5">
        <v>-4.947E-3</v>
      </c>
      <c r="E146" s="5">
        <v>1.2312E-2</v>
      </c>
      <c r="F146" s="5">
        <v>1003629</v>
      </c>
      <c r="G146" s="5">
        <v>0</v>
      </c>
      <c r="H146" s="5">
        <v>0</v>
      </c>
      <c r="I146" s="5">
        <v>0</v>
      </c>
      <c r="J146" s="5">
        <v>-9348000</v>
      </c>
      <c r="K146" s="5">
        <v>-9736000</v>
      </c>
      <c r="L146" s="5">
        <v>-0.66600000000000004</v>
      </c>
      <c r="M146" s="5">
        <v>0</v>
      </c>
      <c r="S146">
        <f>A146</f>
        <v>144</v>
      </c>
      <c r="T146">
        <f>Analysis!$B$3+B146/1000000</f>
        <v>2.8780519999563694</v>
      </c>
      <c r="U146">
        <f>C146</f>
        <v>2</v>
      </c>
      <c r="V146">
        <f>IF(ABS(D146)&gt;1,D146/1000000,D146)*Analysis!$B$4</f>
        <v>-4.8530070000000002E-2</v>
      </c>
      <c r="W146">
        <f>IF(ABS(E146)&gt;1,E146/1000000,E146)*Analysis!$B$4</f>
        <v>0.12078072000000001</v>
      </c>
      <c r="X146">
        <f>IF(ABS(F146)&gt;1,F146/1000000,F146)*Analysis!$B$4</f>
        <v>9.8456004900000007</v>
      </c>
      <c r="Y146">
        <f>IF(ABS(G146)&gt;1,G146/1000000,G146)</f>
        <v>0</v>
      </c>
      <c r="Z146">
        <f>IF(ABS(H146)&gt;1,H146/1000000,H146)</f>
        <v>0</v>
      </c>
      <c r="AA146">
        <f>IF(ABS(I146)&gt;1,I146/1000000,I146)</f>
        <v>0</v>
      </c>
      <c r="AB146">
        <f t="shared" si="8"/>
        <v>-9.3480000000000008</v>
      </c>
      <c r="AC146">
        <f t="shared" si="9"/>
        <v>-9.7360000000000007</v>
      </c>
      <c r="AD146">
        <f t="shared" si="10"/>
        <v>-0.66600000000000004</v>
      </c>
      <c r="AE146">
        <f t="shared" si="11"/>
        <v>0</v>
      </c>
    </row>
    <row r="147" spans="1:31" x14ac:dyDescent="0.3">
      <c r="A147" s="4">
        <v>145</v>
      </c>
      <c r="B147" s="4">
        <v>-803118268170</v>
      </c>
      <c r="C147" s="5">
        <v>2</v>
      </c>
      <c r="D147" s="5">
        <v>-4.8809999999999999E-3</v>
      </c>
      <c r="E147" s="5">
        <v>1.2305999999999999E-2</v>
      </c>
      <c r="F147" s="5">
        <v>1004617</v>
      </c>
      <c r="G147" s="5">
        <v>0</v>
      </c>
      <c r="H147" s="5">
        <v>0</v>
      </c>
      <c r="I147" s="5">
        <v>0</v>
      </c>
      <c r="J147" s="5">
        <v>-9348000</v>
      </c>
      <c r="K147" s="5">
        <v>-9735000</v>
      </c>
      <c r="L147" s="5">
        <v>-0.66700000000000004</v>
      </c>
      <c r="M147" s="5">
        <v>0</v>
      </c>
      <c r="S147">
        <f>A147</f>
        <v>145</v>
      </c>
      <c r="T147">
        <f>Analysis!$B$3+B147/1000000</f>
        <v>2.8957399999490008</v>
      </c>
      <c r="U147">
        <f>C147</f>
        <v>2</v>
      </c>
      <c r="V147">
        <f>IF(ABS(D147)&gt;1,D147/1000000,D147)*Analysis!$B$4</f>
        <v>-4.7882609999999999E-2</v>
      </c>
      <c r="W147">
        <f>IF(ABS(E147)&gt;1,E147/1000000,E147)*Analysis!$B$4</f>
        <v>0.12072186</v>
      </c>
      <c r="X147">
        <f>IF(ABS(F147)&gt;1,F147/1000000,F147)*Analysis!$B$4</f>
        <v>9.8552927700000019</v>
      </c>
      <c r="Y147">
        <f>IF(ABS(G147)&gt;1,G147/1000000,G147)</f>
        <v>0</v>
      </c>
      <c r="Z147">
        <f>IF(ABS(H147)&gt;1,H147/1000000,H147)</f>
        <v>0</v>
      </c>
      <c r="AA147">
        <f>IF(ABS(I147)&gt;1,I147/1000000,I147)</f>
        <v>0</v>
      </c>
      <c r="AB147">
        <f t="shared" si="8"/>
        <v>-9.3480000000000008</v>
      </c>
      <c r="AC147">
        <f t="shared" si="9"/>
        <v>-9.7349999999999994</v>
      </c>
      <c r="AD147">
        <f t="shared" si="10"/>
        <v>-0.66700000000000004</v>
      </c>
      <c r="AE147">
        <f t="shared" si="11"/>
        <v>0</v>
      </c>
    </row>
    <row r="148" spans="1:31" x14ac:dyDescent="0.3">
      <c r="A148" s="4">
        <v>146</v>
      </c>
      <c r="B148" s="4">
        <v>-803118246369</v>
      </c>
      <c r="C148" s="5">
        <v>2</v>
      </c>
      <c r="D148" s="5">
        <v>-4.901E-3</v>
      </c>
      <c r="E148" s="5">
        <v>1.223E-2</v>
      </c>
      <c r="F148" s="5">
        <v>1001112</v>
      </c>
      <c r="G148" s="5">
        <v>0</v>
      </c>
      <c r="H148" s="5">
        <v>0</v>
      </c>
      <c r="I148" s="5">
        <v>0</v>
      </c>
      <c r="J148" s="5">
        <v>-9348000</v>
      </c>
      <c r="K148" s="5">
        <v>-9734000</v>
      </c>
      <c r="L148" s="5">
        <v>-0.66800000000000004</v>
      </c>
      <c r="M148" s="5">
        <v>0</v>
      </c>
      <c r="S148">
        <f>A148</f>
        <v>146</v>
      </c>
      <c r="T148">
        <f>Analysis!$B$3+B148/1000000</f>
        <v>2.9175410000607371</v>
      </c>
      <c r="U148">
        <f>C148</f>
        <v>2</v>
      </c>
      <c r="V148">
        <f>IF(ABS(D148)&gt;1,D148/1000000,D148)*Analysis!$B$4</f>
        <v>-4.807881E-2</v>
      </c>
      <c r="W148">
        <f>IF(ABS(E148)&gt;1,E148/1000000,E148)*Analysis!$B$4</f>
        <v>0.11997630000000001</v>
      </c>
      <c r="X148">
        <f>IF(ABS(F148)&gt;1,F148/1000000,F148)*Analysis!$B$4</f>
        <v>9.8209087200000003</v>
      </c>
      <c r="Y148">
        <f>IF(ABS(G148)&gt;1,G148/1000000,G148)</f>
        <v>0</v>
      </c>
      <c r="Z148">
        <f>IF(ABS(H148)&gt;1,H148/1000000,H148)</f>
        <v>0</v>
      </c>
      <c r="AA148">
        <f>IF(ABS(I148)&gt;1,I148/1000000,I148)</f>
        <v>0</v>
      </c>
      <c r="AB148">
        <f t="shared" si="8"/>
        <v>-9.3480000000000008</v>
      </c>
      <c r="AC148">
        <f t="shared" si="9"/>
        <v>-9.734</v>
      </c>
      <c r="AD148">
        <f t="shared" si="10"/>
        <v>-0.66800000000000004</v>
      </c>
      <c r="AE148">
        <f t="shared" si="11"/>
        <v>0</v>
      </c>
    </row>
    <row r="149" spans="1:31" x14ac:dyDescent="0.3">
      <c r="A149" s="4">
        <v>147</v>
      </c>
      <c r="B149" s="4">
        <v>-803118227987</v>
      </c>
      <c r="C149" s="5">
        <v>2</v>
      </c>
      <c r="D149" s="5">
        <v>-4.8199999999999996E-3</v>
      </c>
      <c r="E149" s="5">
        <v>1.2267E-2</v>
      </c>
      <c r="F149" s="5">
        <v>0.99926700000000002</v>
      </c>
      <c r="G149" s="5">
        <v>0</v>
      </c>
      <c r="H149" s="5">
        <v>0</v>
      </c>
      <c r="I149" s="5">
        <v>0</v>
      </c>
      <c r="J149" s="5">
        <v>-9348000</v>
      </c>
      <c r="K149" s="5">
        <v>-9734000</v>
      </c>
      <c r="L149" s="5">
        <v>-0.66700000000000004</v>
      </c>
      <c r="M149" s="5">
        <v>0</v>
      </c>
      <c r="S149">
        <f>A149</f>
        <v>147</v>
      </c>
      <c r="T149">
        <f>Analysis!$B$3+B149/1000000</f>
        <v>2.9359229999827221</v>
      </c>
      <c r="U149">
        <f>C149</f>
        <v>2</v>
      </c>
      <c r="V149">
        <f>IF(ABS(D149)&gt;1,D149/1000000,D149)*Analysis!$B$4</f>
        <v>-4.7284199999999998E-2</v>
      </c>
      <c r="W149">
        <f>IF(ABS(E149)&gt;1,E149/1000000,E149)*Analysis!$B$4</f>
        <v>0.12033927000000001</v>
      </c>
      <c r="X149">
        <f>IF(ABS(F149)&gt;1,F149/1000000,F149)*Analysis!$B$4</f>
        <v>9.8028092700000009</v>
      </c>
      <c r="Y149">
        <f>IF(ABS(G149)&gt;1,G149/1000000,G149)</f>
        <v>0</v>
      </c>
      <c r="Z149">
        <f>IF(ABS(H149)&gt;1,H149/1000000,H149)</f>
        <v>0</v>
      </c>
      <c r="AA149">
        <f>IF(ABS(I149)&gt;1,I149/1000000,I149)</f>
        <v>0</v>
      </c>
      <c r="AB149">
        <f t="shared" si="8"/>
        <v>-9.3480000000000008</v>
      </c>
      <c r="AC149">
        <f t="shared" si="9"/>
        <v>-9.734</v>
      </c>
      <c r="AD149">
        <f t="shared" si="10"/>
        <v>-0.66700000000000004</v>
      </c>
      <c r="AE149">
        <f t="shared" si="11"/>
        <v>0</v>
      </c>
    </row>
    <row r="150" spans="1:31" x14ac:dyDescent="0.3">
      <c r="A150" s="4">
        <v>148</v>
      </c>
      <c r="B150" s="4">
        <v>-803118207868</v>
      </c>
      <c r="C150" s="5">
        <v>2</v>
      </c>
      <c r="D150" s="5">
        <v>-4.9410000000000001E-3</v>
      </c>
      <c r="E150" s="5">
        <v>1.227E-2</v>
      </c>
      <c r="F150" s="5">
        <v>1002546</v>
      </c>
      <c r="G150" s="5">
        <v>0</v>
      </c>
      <c r="H150" s="5">
        <v>0</v>
      </c>
      <c r="I150" s="5">
        <v>0</v>
      </c>
      <c r="J150" s="5">
        <v>-9347000</v>
      </c>
      <c r="K150" s="5">
        <v>-9734000</v>
      </c>
      <c r="L150" s="5">
        <v>-0.66900000000000004</v>
      </c>
      <c r="M150" s="5">
        <v>0</v>
      </c>
      <c r="S150">
        <f>A150</f>
        <v>148</v>
      </c>
      <c r="T150">
        <f>Analysis!$B$3+B150/1000000</f>
        <v>2.9560419999761507</v>
      </c>
      <c r="U150">
        <f>C150</f>
        <v>2</v>
      </c>
      <c r="V150">
        <f>IF(ABS(D150)&gt;1,D150/1000000,D150)*Analysis!$B$4</f>
        <v>-4.8471210000000001E-2</v>
      </c>
      <c r="W150">
        <f>IF(ABS(E150)&gt;1,E150/1000000,E150)*Analysis!$B$4</f>
        <v>0.12036870000000001</v>
      </c>
      <c r="X150">
        <f>IF(ABS(F150)&gt;1,F150/1000000,F150)*Analysis!$B$4</f>
        <v>9.8349762599999995</v>
      </c>
      <c r="Y150">
        <f>IF(ABS(G150)&gt;1,G150/1000000,G150)</f>
        <v>0</v>
      </c>
      <c r="Z150">
        <f>IF(ABS(H150)&gt;1,H150/1000000,H150)</f>
        <v>0</v>
      </c>
      <c r="AA150">
        <f>IF(ABS(I150)&gt;1,I150/1000000,I150)</f>
        <v>0</v>
      </c>
      <c r="AB150">
        <f t="shared" si="8"/>
        <v>-9.3469999999999995</v>
      </c>
      <c r="AC150">
        <f t="shared" si="9"/>
        <v>-9.734</v>
      </c>
      <c r="AD150">
        <f t="shared" si="10"/>
        <v>-0.66900000000000004</v>
      </c>
      <c r="AE150">
        <f t="shared" si="11"/>
        <v>0</v>
      </c>
    </row>
    <row r="151" spans="1:31" x14ac:dyDescent="0.3">
      <c r="A151" s="4">
        <v>149</v>
      </c>
      <c r="B151" s="4">
        <v>-803118186917</v>
      </c>
      <c r="C151" s="5">
        <v>2</v>
      </c>
      <c r="D151" s="5">
        <v>-4.9230000000000003E-3</v>
      </c>
      <c r="E151" s="5">
        <v>1.2201999999999999E-2</v>
      </c>
      <c r="F151" s="5">
        <v>1004466</v>
      </c>
      <c r="G151" s="5">
        <v>0</v>
      </c>
      <c r="H151" s="5">
        <v>0</v>
      </c>
      <c r="I151" s="5">
        <v>0</v>
      </c>
      <c r="J151" s="5">
        <v>-9346000</v>
      </c>
      <c r="K151" s="5">
        <v>-9732000</v>
      </c>
      <c r="L151" s="5">
        <v>-0.66900000000000004</v>
      </c>
      <c r="M151" s="5">
        <v>0</v>
      </c>
      <c r="S151">
        <f>A151</f>
        <v>149</v>
      </c>
      <c r="T151">
        <f>Analysis!$B$3+B151/1000000</f>
        <v>2.9769930000184104</v>
      </c>
      <c r="U151">
        <f>C151</f>
        <v>2</v>
      </c>
      <c r="V151">
        <f>IF(ABS(D151)&gt;1,D151/1000000,D151)*Analysis!$B$4</f>
        <v>-4.8294630000000005E-2</v>
      </c>
      <c r="W151">
        <f>IF(ABS(E151)&gt;1,E151/1000000,E151)*Analysis!$B$4</f>
        <v>0.11970161999999999</v>
      </c>
      <c r="X151">
        <f>IF(ABS(F151)&gt;1,F151/1000000,F151)*Analysis!$B$4</f>
        <v>9.8538114600000011</v>
      </c>
      <c r="Y151">
        <f>IF(ABS(G151)&gt;1,G151/1000000,G151)</f>
        <v>0</v>
      </c>
      <c r="Z151">
        <f>IF(ABS(H151)&gt;1,H151/1000000,H151)</f>
        <v>0</v>
      </c>
      <c r="AA151">
        <f>IF(ABS(I151)&gt;1,I151/1000000,I151)</f>
        <v>0</v>
      </c>
      <c r="AB151">
        <f t="shared" si="8"/>
        <v>-9.3460000000000001</v>
      </c>
      <c r="AC151">
        <f t="shared" si="9"/>
        <v>-9.7319999999999993</v>
      </c>
      <c r="AD151">
        <f t="shared" si="10"/>
        <v>-0.66900000000000004</v>
      </c>
      <c r="AE151">
        <f t="shared" si="11"/>
        <v>0</v>
      </c>
    </row>
    <row r="152" spans="1:31" x14ac:dyDescent="0.3">
      <c r="A152" s="4">
        <v>150</v>
      </c>
      <c r="B152" s="4">
        <v>-803118166642</v>
      </c>
      <c r="C152" s="5">
        <v>2</v>
      </c>
      <c r="D152" s="5">
        <v>-4.9230000000000003E-3</v>
      </c>
      <c r="E152" s="5">
        <v>1.2347E-2</v>
      </c>
      <c r="F152" s="5">
        <v>1004486</v>
      </c>
      <c r="G152" s="5">
        <v>0</v>
      </c>
      <c r="H152" s="5">
        <v>0</v>
      </c>
      <c r="I152" s="5">
        <v>0</v>
      </c>
      <c r="J152" s="5">
        <v>-9346000</v>
      </c>
      <c r="K152" s="5">
        <v>-9732000</v>
      </c>
      <c r="L152" s="5">
        <v>-0.67</v>
      </c>
      <c r="M152" s="5">
        <v>0</v>
      </c>
      <c r="S152">
        <f>A152</f>
        <v>150</v>
      </c>
      <c r="T152">
        <f>Analysis!$B$3+B152/1000000</f>
        <v>2.9972680000355467</v>
      </c>
      <c r="U152">
        <f>C152</f>
        <v>2</v>
      </c>
      <c r="V152">
        <f>IF(ABS(D152)&gt;1,D152/1000000,D152)*Analysis!$B$4</f>
        <v>-4.8294630000000005E-2</v>
      </c>
      <c r="W152">
        <f>IF(ABS(E152)&gt;1,E152/1000000,E152)*Analysis!$B$4</f>
        <v>0.12112407000000001</v>
      </c>
      <c r="X152">
        <f>IF(ABS(F152)&gt;1,F152/1000000,F152)*Analysis!$B$4</f>
        <v>9.8540076600000006</v>
      </c>
      <c r="Y152">
        <f>IF(ABS(G152)&gt;1,G152/1000000,G152)</f>
        <v>0</v>
      </c>
      <c r="Z152">
        <f>IF(ABS(H152)&gt;1,H152/1000000,H152)</f>
        <v>0</v>
      </c>
      <c r="AA152">
        <f>IF(ABS(I152)&gt;1,I152/1000000,I152)</f>
        <v>0</v>
      </c>
      <c r="AB152">
        <f t="shared" si="8"/>
        <v>-9.3460000000000001</v>
      </c>
      <c r="AC152">
        <f t="shared" si="9"/>
        <v>-9.7319999999999993</v>
      </c>
      <c r="AD152">
        <f t="shared" si="10"/>
        <v>-0.67</v>
      </c>
      <c r="AE152">
        <f t="shared" si="11"/>
        <v>0</v>
      </c>
    </row>
    <row r="153" spans="1:31" x14ac:dyDescent="0.3">
      <c r="A153" s="4">
        <v>151</v>
      </c>
      <c r="B153" s="4">
        <v>-803118151455</v>
      </c>
      <c r="C153" s="5">
        <v>2</v>
      </c>
      <c r="D153" s="5">
        <v>-5.0350000000000004E-3</v>
      </c>
      <c r="E153" s="5">
        <v>1.2392E-2</v>
      </c>
      <c r="F153" s="5">
        <v>1004121</v>
      </c>
      <c r="G153" s="5">
        <v>0</v>
      </c>
      <c r="H153" s="5">
        <v>0</v>
      </c>
      <c r="I153" s="5">
        <v>0</v>
      </c>
      <c r="J153" s="5">
        <v>-9346000</v>
      </c>
      <c r="K153" s="5">
        <v>-9732000</v>
      </c>
      <c r="L153" s="5">
        <v>-0.67</v>
      </c>
      <c r="M153" s="5">
        <v>0</v>
      </c>
      <c r="S153">
        <f>A153</f>
        <v>151</v>
      </c>
      <c r="T153">
        <f>Analysis!$B$3+B153/1000000</f>
        <v>3.0124549999600276</v>
      </c>
      <c r="U153">
        <f>C153</f>
        <v>2</v>
      </c>
      <c r="V153">
        <f>IF(ABS(D153)&gt;1,D153/1000000,D153)*Analysis!$B$4</f>
        <v>-4.9393350000000009E-2</v>
      </c>
      <c r="W153">
        <f>IF(ABS(E153)&gt;1,E153/1000000,E153)*Analysis!$B$4</f>
        <v>0.12156552000000001</v>
      </c>
      <c r="X153">
        <f>IF(ABS(F153)&gt;1,F153/1000000,F153)*Analysis!$B$4</f>
        <v>9.8504270100000006</v>
      </c>
      <c r="Y153">
        <f>IF(ABS(G153)&gt;1,G153/1000000,G153)</f>
        <v>0</v>
      </c>
      <c r="Z153">
        <f>IF(ABS(H153)&gt;1,H153/1000000,H153)</f>
        <v>0</v>
      </c>
      <c r="AA153">
        <f>IF(ABS(I153)&gt;1,I153/1000000,I153)</f>
        <v>0</v>
      </c>
      <c r="AB153">
        <f t="shared" si="8"/>
        <v>-9.3460000000000001</v>
      </c>
      <c r="AC153">
        <f t="shared" si="9"/>
        <v>-9.7319999999999993</v>
      </c>
      <c r="AD153">
        <f t="shared" si="10"/>
        <v>-0.67</v>
      </c>
      <c r="AE153">
        <f t="shared" si="11"/>
        <v>0</v>
      </c>
    </row>
    <row r="154" spans="1:31" x14ac:dyDescent="0.3">
      <c r="A154" s="4">
        <v>152</v>
      </c>
      <c r="B154" s="4">
        <v>-803118127249</v>
      </c>
      <c r="C154" s="5">
        <v>2</v>
      </c>
      <c r="D154" s="5">
        <v>-5.0340000000000003E-3</v>
      </c>
      <c r="E154" s="5">
        <v>1.2428E-2</v>
      </c>
      <c r="F154" s="5">
        <v>1008387</v>
      </c>
      <c r="G154" s="5">
        <v>0</v>
      </c>
      <c r="H154" s="5">
        <v>0</v>
      </c>
      <c r="I154" s="5">
        <v>0</v>
      </c>
      <c r="J154" s="5">
        <v>-9346000</v>
      </c>
      <c r="K154" s="5">
        <v>-9731000</v>
      </c>
      <c r="L154" s="5">
        <v>-0.67100000000000004</v>
      </c>
      <c r="M154" s="5">
        <v>0</v>
      </c>
      <c r="S154">
        <f>A154</f>
        <v>152</v>
      </c>
      <c r="T154">
        <f>Analysis!$B$3+B154/1000000</f>
        <v>3.0366609999909997</v>
      </c>
      <c r="U154">
        <f>C154</f>
        <v>2</v>
      </c>
      <c r="V154">
        <f>IF(ABS(D154)&gt;1,D154/1000000,D154)*Analysis!$B$4</f>
        <v>-4.9383540000000004E-2</v>
      </c>
      <c r="W154">
        <f>IF(ABS(E154)&gt;1,E154/1000000,E154)*Analysis!$B$4</f>
        <v>0.12191868</v>
      </c>
      <c r="X154">
        <f>IF(ABS(F154)&gt;1,F154/1000000,F154)*Analysis!$B$4</f>
        <v>9.8922764700000005</v>
      </c>
      <c r="Y154">
        <f>IF(ABS(G154)&gt;1,G154/1000000,G154)</f>
        <v>0</v>
      </c>
      <c r="Z154">
        <f>IF(ABS(H154)&gt;1,H154/1000000,H154)</f>
        <v>0</v>
      </c>
      <c r="AA154">
        <f>IF(ABS(I154)&gt;1,I154/1000000,I154)</f>
        <v>0</v>
      </c>
      <c r="AB154">
        <f t="shared" si="8"/>
        <v>-9.3460000000000001</v>
      </c>
      <c r="AC154">
        <f t="shared" si="9"/>
        <v>-9.7309999999999999</v>
      </c>
      <c r="AD154">
        <f t="shared" si="10"/>
        <v>-0.67100000000000004</v>
      </c>
      <c r="AE154">
        <f t="shared" si="11"/>
        <v>0</v>
      </c>
    </row>
    <row r="155" spans="1:31" x14ac:dyDescent="0.3">
      <c r="A155" s="4">
        <v>153</v>
      </c>
      <c r="B155" s="4">
        <v>-803118103207</v>
      </c>
      <c r="C155" s="5">
        <v>2</v>
      </c>
      <c r="D155" s="5">
        <v>-4.9769999999999997E-3</v>
      </c>
      <c r="E155" s="5">
        <v>1.2252000000000001E-2</v>
      </c>
      <c r="F155" s="5">
        <v>1005814</v>
      </c>
      <c r="G155" s="5">
        <v>0</v>
      </c>
      <c r="H155" s="5">
        <v>0</v>
      </c>
      <c r="I155" s="5">
        <v>0</v>
      </c>
      <c r="J155" s="5">
        <v>-9346000</v>
      </c>
      <c r="K155" s="5">
        <v>-9731000</v>
      </c>
      <c r="L155" s="5">
        <v>-0.67100000000000004</v>
      </c>
      <c r="M155" s="5">
        <v>0</v>
      </c>
      <c r="S155">
        <f>A155</f>
        <v>153</v>
      </c>
      <c r="T155">
        <f>Analysis!$B$3+B155/1000000</f>
        <v>3.0607030000537634</v>
      </c>
      <c r="U155">
        <f>C155</f>
        <v>2</v>
      </c>
      <c r="V155">
        <f>IF(ABS(D155)&gt;1,D155/1000000,D155)*Analysis!$B$4</f>
        <v>-4.8824369999999999E-2</v>
      </c>
      <c r="W155">
        <f>IF(ABS(E155)&gt;1,E155/1000000,E155)*Analysis!$B$4</f>
        <v>0.12019212000000001</v>
      </c>
      <c r="X155">
        <f>IF(ABS(F155)&gt;1,F155/1000000,F155)*Analysis!$B$4</f>
        <v>9.867035340000001</v>
      </c>
      <c r="Y155">
        <f>IF(ABS(G155)&gt;1,G155/1000000,G155)</f>
        <v>0</v>
      </c>
      <c r="Z155">
        <f>IF(ABS(H155)&gt;1,H155/1000000,H155)</f>
        <v>0</v>
      </c>
      <c r="AA155">
        <f>IF(ABS(I155)&gt;1,I155/1000000,I155)</f>
        <v>0</v>
      </c>
      <c r="AB155">
        <f t="shared" si="8"/>
        <v>-9.3460000000000001</v>
      </c>
      <c r="AC155">
        <f t="shared" si="9"/>
        <v>-9.7309999999999999</v>
      </c>
      <c r="AD155">
        <f t="shared" si="10"/>
        <v>-0.67100000000000004</v>
      </c>
      <c r="AE155">
        <f t="shared" si="11"/>
        <v>0</v>
      </c>
    </row>
    <row r="156" spans="1:31" x14ac:dyDescent="0.3">
      <c r="A156" s="4">
        <v>154</v>
      </c>
      <c r="B156" s="4">
        <v>-803118082302</v>
      </c>
      <c r="C156" s="5">
        <v>2</v>
      </c>
      <c r="D156" s="5">
        <v>-4.895E-3</v>
      </c>
      <c r="E156" s="5">
        <v>1.235E-2</v>
      </c>
      <c r="F156" s="5">
        <v>1004545</v>
      </c>
      <c r="G156" s="5">
        <v>0</v>
      </c>
      <c r="H156" s="5">
        <v>0</v>
      </c>
      <c r="I156" s="5">
        <v>0</v>
      </c>
      <c r="J156" s="5">
        <v>-9346000</v>
      </c>
      <c r="K156" s="5">
        <v>-9730000</v>
      </c>
      <c r="L156" s="5">
        <v>-0.67200000000000004</v>
      </c>
      <c r="M156" s="5">
        <v>0</v>
      </c>
      <c r="S156">
        <f>A156</f>
        <v>154</v>
      </c>
      <c r="T156">
        <f>Analysis!$B$3+B156/1000000</f>
        <v>3.081607999978587</v>
      </c>
      <c r="U156">
        <f>C156</f>
        <v>2</v>
      </c>
      <c r="V156">
        <f>IF(ABS(D156)&gt;1,D156/1000000,D156)*Analysis!$B$4</f>
        <v>-4.8019950000000006E-2</v>
      </c>
      <c r="W156">
        <f>IF(ABS(E156)&gt;1,E156/1000000,E156)*Analysis!$B$4</f>
        <v>0.12115350000000001</v>
      </c>
      <c r="X156">
        <f>IF(ABS(F156)&gt;1,F156/1000000,F156)*Analysis!$B$4</f>
        <v>9.8545864500000011</v>
      </c>
      <c r="Y156">
        <f>IF(ABS(G156)&gt;1,G156/1000000,G156)</f>
        <v>0</v>
      </c>
      <c r="Z156">
        <f>IF(ABS(H156)&gt;1,H156/1000000,H156)</f>
        <v>0</v>
      </c>
      <c r="AA156">
        <f>IF(ABS(I156)&gt;1,I156/1000000,I156)</f>
        <v>0</v>
      </c>
      <c r="AB156">
        <f t="shared" si="8"/>
        <v>-9.3460000000000001</v>
      </c>
      <c r="AC156">
        <f t="shared" si="9"/>
        <v>-9.73</v>
      </c>
      <c r="AD156">
        <f t="shared" si="10"/>
        <v>-0.67200000000000004</v>
      </c>
      <c r="AE156">
        <f t="shared" si="11"/>
        <v>0</v>
      </c>
    </row>
    <row r="157" spans="1:31" x14ac:dyDescent="0.3">
      <c r="A157" s="4">
        <v>155</v>
      </c>
      <c r="B157" s="4">
        <v>-803118067092</v>
      </c>
      <c r="C157" s="5">
        <v>2</v>
      </c>
      <c r="D157" s="5">
        <v>-4.8700000000000002E-3</v>
      </c>
      <c r="E157" s="5">
        <v>1.2297000000000001E-2</v>
      </c>
      <c r="F157" s="5">
        <v>1004099</v>
      </c>
      <c r="G157" s="5">
        <v>0</v>
      </c>
      <c r="H157" s="5">
        <v>0</v>
      </c>
      <c r="I157" s="5">
        <v>0</v>
      </c>
      <c r="J157" s="5">
        <v>-9347000</v>
      </c>
      <c r="K157" s="5">
        <v>-9730000</v>
      </c>
      <c r="L157" s="5">
        <v>-0.67300000000000004</v>
      </c>
      <c r="M157" s="5">
        <v>0</v>
      </c>
      <c r="S157">
        <f>A157</f>
        <v>155</v>
      </c>
      <c r="T157">
        <f>Analysis!$B$3+B157/1000000</f>
        <v>3.096817999961786</v>
      </c>
      <c r="U157">
        <f>C157</f>
        <v>2</v>
      </c>
      <c r="V157">
        <f>IF(ABS(D157)&gt;1,D157/1000000,D157)*Analysis!$B$4</f>
        <v>-4.7774700000000003E-2</v>
      </c>
      <c r="W157">
        <f>IF(ABS(E157)&gt;1,E157/1000000,E157)*Analysis!$B$4</f>
        <v>0.12063357000000001</v>
      </c>
      <c r="X157">
        <f>IF(ABS(F157)&gt;1,F157/1000000,F157)*Analysis!$B$4</f>
        <v>9.8502111900000013</v>
      </c>
      <c r="Y157">
        <f>IF(ABS(G157)&gt;1,G157/1000000,G157)</f>
        <v>0</v>
      </c>
      <c r="Z157">
        <f>IF(ABS(H157)&gt;1,H157/1000000,H157)</f>
        <v>0</v>
      </c>
      <c r="AA157">
        <f>IF(ABS(I157)&gt;1,I157/1000000,I157)</f>
        <v>0</v>
      </c>
      <c r="AB157">
        <f t="shared" si="8"/>
        <v>-9.3469999999999995</v>
      </c>
      <c r="AC157">
        <f t="shared" si="9"/>
        <v>-9.73</v>
      </c>
      <c r="AD157">
        <f t="shared" si="10"/>
        <v>-0.67300000000000004</v>
      </c>
      <c r="AE157">
        <f t="shared" si="11"/>
        <v>0</v>
      </c>
    </row>
    <row r="158" spans="1:31" x14ac:dyDescent="0.3">
      <c r="A158" s="4">
        <v>156</v>
      </c>
      <c r="B158" s="4">
        <v>-803118051532</v>
      </c>
      <c r="C158" s="5">
        <v>2</v>
      </c>
      <c r="D158" s="5">
        <v>-4.8370000000000002E-3</v>
      </c>
      <c r="E158" s="5">
        <v>1.2239999999999999E-2</v>
      </c>
      <c r="F158" s="5">
        <v>0.99917800000000001</v>
      </c>
      <c r="G158" s="5">
        <v>0</v>
      </c>
      <c r="H158" s="5">
        <v>0</v>
      </c>
      <c r="I158" s="5">
        <v>0</v>
      </c>
      <c r="J158" s="5">
        <v>-9347000</v>
      </c>
      <c r="K158" s="5">
        <v>-9729000</v>
      </c>
      <c r="L158" s="5">
        <v>-0.67400000000000004</v>
      </c>
      <c r="M158" s="5">
        <v>0</v>
      </c>
      <c r="S158">
        <f>A158</f>
        <v>156</v>
      </c>
      <c r="T158">
        <f>Analysis!$B$3+B158/1000000</f>
        <v>3.1123780000489205</v>
      </c>
      <c r="U158">
        <f>C158</f>
        <v>2</v>
      </c>
      <c r="V158">
        <f>IF(ABS(D158)&gt;1,D158/1000000,D158)*Analysis!$B$4</f>
        <v>-4.7450970000000002E-2</v>
      </c>
      <c r="W158">
        <f>IF(ABS(E158)&gt;1,E158/1000000,E158)*Analysis!$B$4</f>
        <v>0.1200744</v>
      </c>
      <c r="X158">
        <f>IF(ABS(F158)&gt;1,F158/1000000,F158)*Analysis!$B$4</f>
        <v>9.8019361800000002</v>
      </c>
      <c r="Y158">
        <f>IF(ABS(G158)&gt;1,G158/1000000,G158)</f>
        <v>0</v>
      </c>
      <c r="Z158">
        <f>IF(ABS(H158)&gt;1,H158/1000000,H158)</f>
        <v>0</v>
      </c>
      <c r="AA158">
        <f>IF(ABS(I158)&gt;1,I158/1000000,I158)</f>
        <v>0</v>
      </c>
      <c r="AB158">
        <f t="shared" si="8"/>
        <v>-9.3469999999999995</v>
      </c>
      <c r="AC158">
        <f t="shared" si="9"/>
        <v>-9.7289999999999992</v>
      </c>
      <c r="AD158">
        <f t="shared" si="10"/>
        <v>-0.67400000000000004</v>
      </c>
      <c r="AE158">
        <f t="shared" si="11"/>
        <v>0</v>
      </c>
    </row>
    <row r="159" spans="1:31" x14ac:dyDescent="0.3">
      <c r="A159" s="4">
        <v>157</v>
      </c>
      <c r="B159" s="4">
        <v>-803118026161</v>
      </c>
      <c r="C159" s="5">
        <v>2</v>
      </c>
      <c r="D159" s="5">
        <v>-4.9189999999999998E-3</v>
      </c>
      <c r="E159" s="5">
        <v>1.2319999999999999E-2</v>
      </c>
      <c r="F159" s="5">
        <v>1005212</v>
      </c>
      <c r="G159" s="5">
        <v>0</v>
      </c>
      <c r="H159" s="5">
        <v>0</v>
      </c>
      <c r="I159" s="5">
        <v>0</v>
      </c>
      <c r="J159" s="5">
        <v>-9347000</v>
      </c>
      <c r="K159" s="5">
        <v>-9728000</v>
      </c>
      <c r="L159" s="5">
        <v>-0.67600000000000005</v>
      </c>
      <c r="M159" s="5">
        <v>0</v>
      </c>
      <c r="S159">
        <f>A159</f>
        <v>157</v>
      </c>
      <c r="T159">
        <f>Analysis!$B$3+B159/1000000</f>
        <v>3.1377489999867976</v>
      </c>
      <c r="U159">
        <f>C159</f>
        <v>2</v>
      </c>
      <c r="V159">
        <f>IF(ABS(D159)&gt;1,D159/1000000,D159)*Analysis!$B$4</f>
        <v>-4.8255390000000002E-2</v>
      </c>
      <c r="W159">
        <f>IF(ABS(E159)&gt;1,E159/1000000,E159)*Analysis!$B$4</f>
        <v>0.1208592</v>
      </c>
      <c r="X159">
        <f>IF(ABS(F159)&gt;1,F159/1000000,F159)*Analysis!$B$4</f>
        <v>9.861129720000001</v>
      </c>
      <c r="Y159">
        <f>IF(ABS(G159)&gt;1,G159/1000000,G159)</f>
        <v>0</v>
      </c>
      <c r="Z159">
        <f>IF(ABS(H159)&gt;1,H159/1000000,H159)</f>
        <v>0</v>
      </c>
      <c r="AA159">
        <f>IF(ABS(I159)&gt;1,I159/1000000,I159)</f>
        <v>0</v>
      </c>
      <c r="AB159">
        <f t="shared" si="8"/>
        <v>-9.3469999999999995</v>
      </c>
      <c r="AC159">
        <f t="shared" si="9"/>
        <v>-9.7279999999999998</v>
      </c>
      <c r="AD159">
        <f t="shared" si="10"/>
        <v>-0.67600000000000005</v>
      </c>
      <c r="AE159">
        <f t="shared" si="11"/>
        <v>0</v>
      </c>
    </row>
    <row r="160" spans="1:31" x14ac:dyDescent="0.3">
      <c r="A160" s="4">
        <v>158</v>
      </c>
      <c r="B160" s="4">
        <v>-803118001898</v>
      </c>
      <c r="C160" s="5">
        <v>2</v>
      </c>
      <c r="D160" s="5">
        <v>-4.9630000000000004E-3</v>
      </c>
      <c r="E160" s="5">
        <v>1.2284E-2</v>
      </c>
      <c r="F160" s="5">
        <v>1004571</v>
      </c>
      <c r="G160" s="5">
        <v>0</v>
      </c>
      <c r="H160" s="5">
        <v>0</v>
      </c>
      <c r="I160" s="5">
        <v>0</v>
      </c>
      <c r="J160" s="5">
        <v>-9348000</v>
      </c>
      <c r="K160" s="5">
        <v>-9727000</v>
      </c>
      <c r="L160" s="5">
        <v>-0.67600000000000005</v>
      </c>
      <c r="M160" s="5">
        <v>0</v>
      </c>
      <c r="S160">
        <f>A160</f>
        <v>158</v>
      </c>
      <c r="T160">
        <f>Analysis!$B$3+B160/1000000</f>
        <v>3.1620119999861345</v>
      </c>
      <c r="U160">
        <f>C160</f>
        <v>2</v>
      </c>
      <c r="V160">
        <f>IF(ABS(D160)&gt;1,D160/1000000,D160)*Analysis!$B$4</f>
        <v>-4.8687030000000006E-2</v>
      </c>
      <c r="W160">
        <f>IF(ABS(E160)&gt;1,E160/1000000,E160)*Analysis!$B$4</f>
        <v>0.12050604000000001</v>
      </c>
      <c r="X160">
        <f>IF(ABS(F160)&gt;1,F160/1000000,F160)*Analysis!$B$4</f>
        <v>9.8548415100000017</v>
      </c>
      <c r="Y160">
        <f>IF(ABS(G160)&gt;1,G160/1000000,G160)</f>
        <v>0</v>
      </c>
      <c r="Z160">
        <f>IF(ABS(H160)&gt;1,H160/1000000,H160)</f>
        <v>0</v>
      </c>
      <c r="AA160">
        <f>IF(ABS(I160)&gt;1,I160/1000000,I160)</f>
        <v>0</v>
      </c>
      <c r="AB160">
        <f t="shared" si="8"/>
        <v>-9.3480000000000008</v>
      </c>
      <c r="AC160">
        <f t="shared" si="9"/>
        <v>-9.7270000000000003</v>
      </c>
      <c r="AD160">
        <f t="shared" si="10"/>
        <v>-0.67600000000000005</v>
      </c>
      <c r="AE160">
        <f t="shared" si="11"/>
        <v>0</v>
      </c>
    </row>
    <row r="161" spans="1:31" x14ac:dyDescent="0.3">
      <c r="A161" s="4">
        <v>159</v>
      </c>
      <c r="B161" s="4">
        <v>-803117985194</v>
      </c>
      <c r="C161" s="5">
        <v>2</v>
      </c>
      <c r="D161" s="5">
        <v>-5.0130000000000001E-3</v>
      </c>
      <c r="E161" s="5">
        <v>1.2292000000000001E-2</v>
      </c>
      <c r="F161" s="5">
        <v>1004254</v>
      </c>
      <c r="G161" s="5">
        <v>0</v>
      </c>
      <c r="H161" s="5">
        <v>0</v>
      </c>
      <c r="I161" s="5">
        <v>0</v>
      </c>
      <c r="J161" s="5">
        <v>-9348000</v>
      </c>
      <c r="K161" s="5">
        <v>-9727000</v>
      </c>
      <c r="L161" s="5">
        <v>-0.67700000000000005</v>
      </c>
      <c r="M161" s="5">
        <v>0</v>
      </c>
      <c r="S161">
        <f>A161</f>
        <v>159</v>
      </c>
      <c r="T161">
        <f>Analysis!$B$3+B161/1000000</f>
        <v>3.1787160000531003</v>
      </c>
      <c r="U161">
        <f>C161</f>
        <v>2</v>
      </c>
      <c r="V161">
        <f>IF(ABS(D161)&gt;1,D161/1000000,D161)*Analysis!$B$4</f>
        <v>-4.9177530000000004E-2</v>
      </c>
      <c r="W161">
        <f>IF(ABS(E161)&gt;1,E161/1000000,E161)*Analysis!$B$4</f>
        <v>0.12058452000000001</v>
      </c>
      <c r="X161">
        <f>IF(ABS(F161)&gt;1,F161/1000000,F161)*Analysis!$B$4</f>
        <v>9.85173174</v>
      </c>
      <c r="Y161">
        <f>IF(ABS(G161)&gt;1,G161/1000000,G161)</f>
        <v>0</v>
      </c>
      <c r="Z161">
        <f>IF(ABS(H161)&gt;1,H161/1000000,H161)</f>
        <v>0</v>
      </c>
      <c r="AA161">
        <f>IF(ABS(I161)&gt;1,I161/1000000,I161)</f>
        <v>0</v>
      </c>
      <c r="AB161">
        <f t="shared" si="8"/>
        <v>-9.3480000000000008</v>
      </c>
      <c r="AC161">
        <f t="shared" si="9"/>
        <v>-9.7270000000000003</v>
      </c>
      <c r="AD161">
        <f t="shared" si="10"/>
        <v>-0.67700000000000005</v>
      </c>
      <c r="AE161">
        <f t="shared" si="11"/>
        <v>0</v>
      </c>
    </row>
    <row r="162" spans="1:31" x14ac:dyDescent="0.3">
      <c r="A162" s="4">
        <v>160</v>
      </c>
      <c r="B162" s="4">
        <v>-803117966217</v>
      </c>
      <c r="C162" s="5">
        <v>2</v>
      </c>
      <c r="D162" s="5">
        <v>1.9449999999999999E-3</v>
      </c>
      <c r="E162" s="5">
        <v>1.2292000000000001E-2</v>
      </c>
      <c r="F162" s="5">
        <v>1004694</v>
      </c>
      <c r="G162" s="5">
        <v>0</v>
      </c>
      <c r="H162" s="5">
        <v>0</v>
      </c>
      <c r="I162" s="5">
        <v>0</v>
      </c>
      <c r="J162" s="5">
        <v>-9347000</v>
      </c>
      <c r="K162" s="5">
        <v>-9729000</v>
      </c>
      <c r="L162" s="5">
        <v>-0.67700000000000005</v>
      </c>
      <c r="M162" s="5">
        <v>0</v>
      </c>
      <c r="S162">
        <f>A162</f>
        <v>160</v>
      </c>
      <c r="T162">
        <f>Analysis!$B$3+B162/1000000</f>
        <v>3.1976929999655113</v>
      </c>
      <c r="U162">
        <f>C162</f>
        <v>2</v>
      </c>
      <c r="V162">
        <f>IF(ABS(D162)&gt;1,D162/1000000,D162)*Analysis!$B$4</f>
        <v>1.9080449999999999E-2</v>
      </c>
      <c r="W162">
        <f>IF(ABS(E162)&gt;1,E162/1000000,E162)*Analysis!$B$4</f>
        <v>0.12058452000000001</v>
      </c>
      <c r="X162">
        <f>IF(ABS(F162)&gt;1,F162/1000000,F162)*Analysis!$B$4</f>
        <v>9.8560481400000004</v>
      </c>
      <c r="Y162">
        <f>IF(ABS(G162)&gt;1,G162/1000000,G162)</f>
        <v>0</v>
      </c>
      <c r="Z162">
        <f>IF(ABS(H162)&gt;1,H162/1000000,H162)</f>
        <v>0</v>
      </c>
      <c r="AA162">
        <f>IF(ABS(I162)&gt;1,I162/1000000,I162)</f>
        <v>0</v>
      </c>
      <c r="AB162">
        <f t="shared" si="8"/>
        <v>-9.3469999999999995</v>
      </c>
      <c r="AC162">
        <f t="shared" si="9"/>
        <v>-9.7289999999999992</v>
      </c>
      <c r="AD162">
        <f t="shared" si="10"/>
        <v>-0.67700000000000005</v>
      </c>
      <c r="AE162">
        <f t="shared" si="11"/>
        <v>0</v>
      </c>
    </row>
    <row r="163" spans="1:31" x14ac:dyDescent="0.3">
      <c r="A163" s="4">
        <v>161</v>
      </c>
      <c r="B163" s="4">
        <v>-803117946375</v>
      </c>
      <c r="C163" s="5">
        <v>2</v>
      </c>
      <c r="D163" s="5">
        <v>-6.4209999999999996E-3</v>
      </c>
      <c r="E163" s="5">
        <v>1.2239999999999999E-2</v>
      </c>
      <c r="F163" s="5">
        <v>1004392</v>
      </c>
      <c r="G163" s="5">
        <v>0</v>
      </c>
      <c r="H163" s="5">
        <v>0</v>
      </c>
      <c r="I163" s="5">
        <v>0</v>
      </c>
      <c r="J163" s="5">
        <v>-9347000</v>
      </c>
      <c r="K163" s="5">
        <v>-9732000</v>
      </c>
      <c r="L163" s="5">
        <v>-0.67800000000000005</v>
      </c>
      <c r="M163" s="5">
        <v>0</v>
      </c>
      <c r="S163">
        <f>A163</f>
        <v>161</v>
      </c>
      <c r="T163">
        <f>Analysis!$B$3+B163/1000000</f>
        <v>3.217534999945201</v>
      </c>
      <c r="U163">
        <f>C163</f>
        <v>2</v>
      </c>
      <c r="V163">
        <f>IF(ABS(D163)&gt;1,D163/1000000,D163)*Analysis!$B$4</f>
        <v>-6.2990009999999999E-2</v>
      </c>
      <c r="W163">
        <f>IF(ABS(E163)&gt;1,E163/1000000,E163)*Analysis!$B$4</f>
        <v>0.1200744</v>
      </c>
      <c r="X163">
        <f>IF(ABS(F163)&gt;1,F163/1000000,F163)*Analysis!$B$4</f>
        <v>9.8530855200000005</v>
      </c>
      <c r="Y163">
        <f>IF(ABS(G163)&gt;1,G163/1000000,G163)</f>
        <v>0</v>
      </c>
      <c r="Z163">
        <f>IF(ABS(H163)&gt;1,H163/1000000,H163)</f>
        <v>0</v>
      </c>
      <c r="AA163">
        <f>IF(ABS(I163)&gt;1,I163/1000000,I163)</f>
        <v>0</v>
      </c>
      <c r="AB163">
        <f t="shared" si="8"/>
        <v>-9.3469999999999995</v>
      </c>
      <c r="AC163">
        <f t="shared" si="9"/>
        <v>-9.7319999999999993</v>
      </c>
      <c r="AD163">
        <f t="shared" si="10"/>
        <v>-0.67800000000000005</v>
      </c>
      <c r="AE163">
        <f t="shared" si="11"/>
        <v>0</v>
      </c>
    </row>
    <row r="164" spans="1:31" x14ac:dyDescent="0.3">
      <c r="A164" s="4">
        <v>162</v>
      </c>
      <c r="B164" s="4">
        <v>-803117923702</v>
      </c>
      <c r="C164" s="5">
        <v>2</v>
      </c>
      <c r="D164" s="5">
        <v>-4.6940000000000003E-3</v>
      </c>
      <c r="E164" s="5">
        <v>1.2370000000000001E-2</v>
      </c>
      <c r="F164" s="5">
        <v>1004443</v>
      </c>
      <c r="G164" s="5">
        <v>0</v>
      </c>
      <c r="H164" s="5">
        <v>0</v>
      </c>
      <c r="I164" s="5">
        <v>0</v>
      </c>
      <c r="J164" s="5">
        <v>-9346000</v>
      </c>
      <c r="K164" s="5">
        <v>-9731000</v>
      </c>
      <c r="L164" s="5">
        <v>-0.67900000000000005</v>
      </c>
      <c r="M164" s="5">
        <v>0</v>
      </c>
      <c r="S164">
        <f>A164</f>
        <v>162</v>
      </c>
      <c r="T164">
        <f>Analysis!$B$3+B164/1000000</f>
        <v>3.2402080000611022</v>
      </c>
      <c r="U164">
        <f>C164</f>
        <v>2</v>
      </c>
      <c r="V164">
        <f>IF(ABS(D164)&gt;1,D164/1000000,D164)*Analysis!$B$4</f>
        <v>-4.6048140000000008E-2</v>
      </c>
      <c r="W164">
        <f>IF(ABS(E164)&gt;1,E164/1000000,E164)*Analysis!$B$4</f>
        <v>0.12134970000000002</v>
      </c>
      <c r="X164">
        <f>IF(ABS(F164)&gt;1,F164/1000000,F164)*Analysis!$B$4</f>
        <v>9.8535858300000001</v>
      </c>
      <c r="Y164">
        <f>IF(ABS(G164)&gt;1,G164/1000000,G164)</f>
        <v>0</v>
      </c>
      <c r="Z164">
        <f>IF(ABS(H164)&gt;1,H164/1000000,H164)</f>
        <v>0</v>
      </c>
      <c r="AA164">
        <f>IF(ABS(I164)&gt;1,I164/1000000,I164)</f>
        <v>0</v>
      </c>
      <c r="AB164">
        <f t="shared" si="8"/>
        <v>-9.3460000000000001</v>
      </c>
      <c r="AC164">
        <f t="shared" si="9"/>
        <v>-9.7309999999999999</v>
      </c>
      <c r="AD164">
        <f t="shared" si="10"/>
        <v>-0.67900000000000005</v>
      </c>
      <c r="AE164">
        <f t="shared" si="11"/>
        <v>0</v>
      </c>
    </row>
    <row r="165" spans="1:31" x14ac:dyDescent="0.3">
      <c r="A165" s="4">
        <v>163</v>
      </c>
      <c r="B165" s="4">
        <v>-803117904837</v>
      </c>
      <c r="C165" s="5">
        <v>2</v>
      </c>
      <c r="D165" s="5">
        <v>-4.627E-3</v>
      </c>
      <c r="E165" s="5">
        <v>1.0617E-2</v>
      </c>
      <c r="F165" s="5">
        <v>1004453</v>
      </c>
      <c r="G165" s="5">
        <v>0</v>
      </c>
      <c r="H165" s="5">
        <v>0</v>
      </c>
      <c r="I165" s="5">
        <v>0</v>
      </c>
      <c r="J165" s="5">
        <v>-9347000</v>
      </c>
      <c r="K165" s="5">
        <v>-9730000</v>
      </c>
      <c r="L165" s="5">
        <v>-0.67800000000000005</v>
      </c>
      <c r="M165" s="5">
        <v>0</v>
      </c>
      <c r="S165">
        <f>A165</f>
        <v>163</v>
      </c>
      <c r="T165">
        <f>Analysis!$B$3+B165/1000000</f>
        <v>3.2590730000520125</v>
      </c>
      <c r="U165">
        <f>C165</f>
        <v>2</v>
      </c>
      <c r="V165">
        <f>IF(ABS(D165)&gt;1,D165/1000000,D165)*Analysis!$B$4</f>
        <v>-4.539087E-2</v>
      </c>
      <c r="W165">
        <f>IF(ABS(E165)&gt;1,E165/1000000,E165)*Analysis!$B$4</f>
        <v>0.10415277000000001</v>
      </c>
      <c r="X165">
        <f>IF(ABS(F165)&gt;1,F165/1000000,F165)*Analysis!$B$4</f>
        <v>9.8536839300000008</v>
      </c>
      <c r="Y165">
        <f>IF(ABS(G165)&gt;1,G165/1000000,G165)</f>
        <v>0</v>
      </c>
      <c r="Z165">
        <f>IF(ABS(H165)&gt;1,H165/1000000,H165)</f>
        <v>0</v>
      </c>
      <c r="AA165">
        <f>IF(ABS(I165)&gt;1,I165/1000000,I165)</f>
        <v>0</v>
      </c>
      <c r="AB165">
        <f t="shared" si="8"/>
        <v>-9.3469999999999995</v>
      </c>
      <c r="AC165">
        <f t="shared" si="9"/>
        <v>-9.73</v>
      </c>
      <c r="AD165">
        <f t="shared" si="10"/>
        <v>-0.67800000000000005</v>
      </c>
      <c r="AE165">
        <f t="shared" si="11"/>
        <v>0</v>
      </c>
    </row>
    <row r="166" spans="1:31" x14ac:dyDescent="0.3">
      <c r="A166" s="4">
        <v>164</v>
      </c>
      <c r="B166" s="4">
        <v>-803117890165</v>
      </c>
      <c r="C166" s="5">
        <v>2</v>
      </c>
      <c r="D166" s="5">
        <v>-4.751E-3</v>
      </c>
      <c r="E166" s="5">
        <v>1.2912E-2</v>
      </c>
      <c r="F166" s="5">
        <v>1004440</v>
      </c>
      <c r="G166" s="5">
        <v>0</v>
      </c>
      <c r="H166" s="5">
        <v>0</v>
      </c>
      <c r="I166" s="5">
        <v>0</v>
      </c>
      <c r="J166" s="5">
        <v>-9345000</v>
      </c>
      <c r="K166" s="5">
        <v>-9729000</v>
      </c>
      <c r="L166" s="5">
        <v>-0.67900000000000005</v>
      </c>
      <c r="M166" s="5">
        <v>0</v>
      </c>
      <c r="S166">
        <f>A166</f>
        <v>164</v>
      </c>
      <c r="T166">
        <f>Analysis!$B$3+B166/1000000</f>
        <v>3.2737450000131503</v>
      </c>
      <c r="U166">
        <f>C166</f>
        <v>2</v>
      </c>
      <c r="V166">
        <f>IF(ABS(D166)&gt;1,D166/1000000,D166)*Analysis!$B$4</f>
        <v>-4.6607310000000006E-2</v>
      </c>
      <c r="W166">
        <f>IF(ABS(E166)&gt;1,E166/1000000,E166)*Analysis!$B$4</f>
        <v>0.12666672000000001</v>
      </c>
      <c r="X166">
        <f>IF(ABS(F166)&gt;1,F166/1000000,F166)*Analysis!$B$4</f>
        <v>9.8535564000000004</v>
      </c>
      <c r="Y166">
        <f>IF(ABS(G166)&gt;1,G166/1000000,G166)</f>
        <v>0</v>
      </c>
      <c r="Z166">
        <f>IF(ABS(H166)&gt;1,H166/1000000,H166)</f>
        <v>0</v>
      </c>
      <c r="AA166">
        <f>IF(ABS(I166)&gt;1,I166/1000000,I166)</f>
        <v>0</v>
      </c>
      <c r="AB166">
        <f t="shared" si="8"/>
        <v>-9.3450000000000006</v>
      </c>
      <c r="AC166">
        <f t="shared" si="9"/>
        <v>-9.7289999999999992</v>
      </c>
      <c r="AD166">
        <f t="shared" si="10"/>
        <v>-0.67900000000000005</v>
      </c>
      <c r="AE166">
        <f t="shared" si="11"/>
        <v>0</v>
      </c>
    </row>
    <row r="167" spans="1:31" x14ac:dyDescent="0.3">
      <c r="A167" s="4">
        <v>165</v>
      </c>
      <c r="B167" s="4">
        <v>-803117865447</v>
      </c>
      <c r="C167" s="5">
        <v>2</v>
      </c>
      <c r="D167" s="5">
        <v>-4.96E-3</v>
      </c>
      <c r="E167" s="5">
        <v>1.256E-2</v>
      </c>
      <c r="F167" s="5">
        <v>1004436</v>
      </c>
      <c r="G167" s="5">
        <v>0</v>
      </c>
      <c r="H167" s="5">
        <v>0</v>
      </c>
      <c r="I167" s="5">
        <v>0</v>
      </c>
      <c r="J167" s="5">
        <v>-9345000</v>
      </c>
      <c r="K167" s="5">
        <v>-9728000</v>
      </c>
      <c r="L167" s="5">
        <v>-0.68100000000000005</v>
      </c>
      <c r="M167" s="5">
        <v>0</v>
      </c>
      <c r="S167">
        <f>A167</f>
        <v>165</v>
      </c>
      <c r="T167">
        <f>Analysis!$B$3+B167/1000000</f>
        <v>3.298462999984622</v>
      </c>
      <c r="U167">
        <f>C167</f>
        <v>2</v>
      </c>
      <c r="V167">
        <f>IF(ABS(D167)&gt;1,D167/1000000,D167)*Analysis!$B$4</f>
        <v>-4.8657600000000002E-2</v>
      </c>
      <c r="W167">
        <f>IF(ABS(E167)&gt;1,E167/1000000,E167)*Analysis!$B$4</f>
        <v>0.12321360000000001</v>
      </c>
      <c r="X167">
        <f>IF(ABS(F167)&gt;1,F167/1000000,F167)*Analysis!$B$4</f>
        <v>9.8535171600000009</v>
      </c>
      <c r="Y167">
        <f>IF(ABS(G167)&gt;1,G167/1000000,G167)</f>
        <v>0</v>
      </c>
      <c r="Z167">
        <f>IF(ABS(H167)&gt;1,H167/1000000,H167)</f>
        <v>0</v>
      </c>
      <c r="AA167">
        <f>IF(ABS(I167)&gt;1,I167/1000000,I167)</f>
        <v>0</v>
      </c>
      <c r="AB167">
        <f t="shared" si="8"/>
        <v>-9.3450000000000006</v>
      </c>
      <c r="AC167">
        <f t="shared" si="9"/>
        <v>-9.7279999999999998</v>
      </c>
      <c r="AD167">
        <f t="shared" si="10"/>
        <v>-0.68100000000000005</v>
      </c>
      <c r="AE167">
        <f t="shared" si="11"/>
        <v>0</v>
      </c>
    </row>
    <row r="168" spans="1:31" x14ac:dyDescent="0.3">
      <c r="A168" s="4">
        <v>166</v>
      </c>
      <c r="B168" s="4">
        <v>-803117843556</v>
      </c>
      <c r="C168" s="5">
        <v>2</v>
      </c>
      <c r="D168" s="5">
        <v>-4.9119999999999997E-3</v>
      </c>
      <c r="E168" s="5">
        <v>1.2496999999999999E-2</v>
      </c>
      <c r="F168" s="5">
        <v>1004437</v>
      </c>
      <c r="G168" s="5">
        <v>0</v>
      </c>
      <c r="H168" s="5">
        <v>0</v>
      </c>
      <c r="I168" s="5">
        <v>0</v>
      </c>
      <c r="J168" s="5">
        <v>-9345000</v>
      </c>
      <c r="K168" s="5">
        <v>-9726000</v>
      </c>
      <c r="L168" s="5">
        <v>-0.68200000000000005</v>
      </c>
      <c r="M168" s="5">
        <v>0</v>
      </c>
      <c r="S168">
        <f>A168</f>
        <v>166</v>
      </c>
      <c r="T168">
        <f>Analysis!$B$3+B168/1000000</f>
        <v>3.3203539999667555</v>
      </c>
      <c r="U168">
        <f>C168</f>
        <v>2</v>
      </c>
      <c r="V168">
        <f>IF(ABS(D168)&gt;1,D168/1000000,D168)*Analysis!$B$4</f>
        <v>-4.8186720000000002E-2</v>
      </c>
      <c r="W168">
        <f>IF(ABS(E168)&gt;1,E168/1000000,E168)*Analysis!$B$4</f>
        <v>0.12259557</v>
      </c>
      <c r="X168">
        <f>IF(ABS(F168)&gt;1,F168/1000000,F168)*Analysis!$B$4</f>
        <v>9.8535269700000008</v>
      </c>
      <c r="Y168">
        <f>IF(ABS(G168)&gt;1,G168/1000000,G168)</f>
        <v>0</v>
      </c>
      <c r="Z168">
        <f>IF(ABS(H168)&gt;1,H168/1000000,H168)</f>
        <v>0</v>
      </c>
      <c r="AA168">
        <f>IF(ABS(I168)&gt;1,I168/1000000,I168)</f>
        <v>0</v>
      </c>
      <c r="AB168">
        <f t="shared" si="8"/>
        <v>-9.3450000000000006</v>
      </c>
      <c r="AC168">
        <f t="shared" si="9"/>
        <v>-9.7260000000000009</v>
      </c>
      <c r="AD168">
        <f t="shared" si="10"/>
        <v>-0.68200000000000005</v>
      </c>
      <c r="AE168">
        <f t="shared" si="11"/>
        <v>0</v>
      </c>
    </row>
    <row r="169" spans="1:31" x14ac:dyDescent="0.3">
      <c r="A169" s="4">
        <v>167</v>
      </c>
      <c r="B169" s="4">
        <v>-803117830847</v>
      </c>
      <c r="C169" s="5">
        <v>2</v>
      </c>
      <c r="D169" s="5">
        <v>-4.8900000000000002E-3</v>
      </c>
      <c r="E169" s="5">
        <v>1.2390999999999999E-2</v>
      </c>
      <c r="F169" s="5">
        <v>1004438</v>
      </c>
      <c r="G169" s="5">
        <v>0</v>
      </c>
      <c r="H169" s="5">
        <v>0</v>
      </c>
      <c r="I169" s="5">
        <v>0</v>
      </c>
      <c r="J169" s="5">
        <v>-9345000</v>
      </c>
      <c r="K169" s="5">
        <v>-9726000</v>
      </c>
      <c r="L169" s="5">
        <v>-0.68200000000000005</v>
      </c>
      <c r="M169" s="5">
        <v>0</v>
      </c>
      <c r="S169">
        <f>A169</f>
        <v>167</v>
      </c>
      <c r="T169">
        <f>Analysis!$B$3+B169/1000000</f>
        <v>3.3330629999982193</v>
      </c>
      <c r="U169">
        <f>C169</f>
        <v>2</v>
      </c>
      <c r="V169">
        <f>IF(ABS(D169)&gt;1,D169/1000000,D169)*Analysis!$B$4</f>
        <v>-4.7970900000000004E-2</v>
      </c>
      <c r="W169">
        <f>IF(ABS(E169)&gt;1,E169/1000000,E169)*Analysis!$B$4</f>
        <v>0.12155571</v>
      </c>
      <c r="X169">
        <f>IF(ABS(F169)&gt;1,F169/1000000,F169)*Analysis!$B$4</f>
        <v>9.8535367800000007</v>
      </c>
      <c r="Y169">
        <f>IF(ABS(G169)&gt;1,G169/1000000,G169)</f>
        <v>0</v>
      </c>
      <c r="Z169">
        <f>IF(ABS(H169)&gt;1,H169/1000000,H169)</f>
        <v>0</v>
      </c>
      <c r="AA169">
        <f>IF(ABS(I169)&gt;1,I169/1000000,I169)</f>
        <v>0</v>
      </c>
      <c r="AB169">
        <f t="shared" si="8"/>
        <v>-9.3450000000000006</v>
      </c>
      <c r="AC169">
        <f t="shared" si="9"/>
        <v>-9.7260000000000009</v>
      </c>
      <c r="AD169">
        <f t="shared" si="10"/>
        <v>-0.68200000000000005</v>
      </c>
      <c r="AE169">
        <f t="shared" si="11"/>
        <v>0</v>
      </c>
    </row>
    <row r="170" spans="1:31" x14ac:dyDescent="0.3">
      <c r="A170" s="4">
        <v>168</v>
      </c>
      <c r="B170" s="4">
        <v>-803117804861</v>
      </c>
      <c r="C170" s="5">
        <v>2</v>
      </c>
      <c r="D170" s="5">
        <v>-5.045E-3</v>
      </c>
      <c r="E170" s="5">
        <v>1.2317E-2</v>
      </c>
      <c r="F170" s="5">
        <v>1004438</v>
      </c>
      <c r="G170" s="5">
        <v>0</v>
      </c>
      <c r="H170" s="5">
        <v>0</v>
      </c>
      <c r="I170" s="5">
        <v>0</v>
      </c>
      <c r="J170" s="5">
        <v>-9345000</v>
      </c>
      <c r="K170" s="5">
        <v>-9726000</v>
      </c>
      <c r="L170" s="5">
        <v>-0.68100000000000005</v>
      </c>
      <c r="M170" s="5">
        <v>0</v>
      </c>
      <c r="S170">
        <f>A170</f>
        <v>168</v>
      </c>
      <c r="T170">
        <f>Analysis!$B$3+B170/1000000</f>
        <v>3.3590489999623969</v>
      </c>
      <c r="U170">
        <f>C170</f>
        <v>2</v>
      </c>
      <c r="V170">
        <f>IF(ABS(D170)&gt;1,D170/1000000,D170)*Analysis!$B$4</f>
        <v>-4.9491449999999999E-2</v>
      </c>
      <c r="W170">
        <f>IF(ABS(E170)&gt;1,E170/1000000,E170)*Analysis!$B$4</f>
        <v>0.12082977</v>
      </c>
      <c r="X170">
        <f>IF(ABS(F170)&gt;1,F170/1000000,F170)*Analysis!$B$4</f>
        <v>9.8535367800000007</v>
      </c>
      <c r="Y170">
        <f>IF(ABS(G170)&gt;1,G170/1000000,G170)</f>
        <v>0</v>
      </c>
      <c r="Z170">
        <f>IF(ABS(H170)&gt;1,H170/1000000,H170)</f>
        <v>0</v>
      </c>
      <c r="AA170">
        <f>IF(ABS(I170)&gt;1,I170/1000000,I170)</f>
        <v>0</v>
      </c>
      <c r="AB170">
        <f t="shared" si="8"/>
        <v>-9.3450000000000006</v>
      </c>
      <c r="AC170">
        <f t="shared" si="9"/>
        <v>-9.7260000000000009</v>
      </c>
      <c r="AD170">
        <f t="shared" si="10"/>
        <v>-0.68100000000000005</v>
      </c>
      <c r="AE170">
        <f t="shared" si="11"/>
        <v>0</v>
      </c>
    </row>
    <row r="171" spans="1:31" x14ac:dyDescent="0.3">
      <c r="A171" s="4">
        <v>169</v>
      </c>
      <c r="B171" s="4">
        <v>-803117795459</v>
      </c>
      <c r="C171" s="5">
        <v>2</v>
      </c>
      <c r="D171" s="5">
        <v>-5.0530000000000002E-3</v>
      </c>
      <c r="E171" s="5">
        <v>1.2303E-2</v>
      </c>
      <c r="F171" s="5">
        <v>1004436</v>
      </c>
      <c r="G171" s="5">
        <v>0</v>
      </c>
      <c r="H171" s="5">
        <v>0</v>
      </c>
      <c r="I171" s="5">
        <v>0</v>
      </c>
      <c r="J171" s="5">
        <v>-9345000</v>
      </c>
      <c r="K171" s="5">
        <v>-9726000</v>
      </c>
      <c r="L171" s="5">
        <v>-0.68200000000000005</v>
      </c>
      <c r="M171" s="5">
        <v>0</v>
      </c>
      <c r="S171">
        <f>A171</f>
        <v>169</v>
      </c>
      <c r="T171">
        <f>Analysis!$B$3+B171/1000000</f>
        <v>3.3684509999584407</v>
      </c>
      <c r="U171">
        <f>C171</f>
        <v>2</v>
      </c>
      <c r="V171">
        <f>IF(ABS(D171)&gt;1,D171/1000000,D171)*Analysis!$B$4</f>
        <v>-4.9569930000000005E-2</v>
      </c>
      <c r="W171">
        <f>IF(ABS(E171)&gt;1,E171/1000000,E171)*Analysis!$B$4</f>
        <v>0.12069243</v>
      </c>
      <c r="X171">
        <f>IF(ABS(F171)&gt;1,F171/1000000,F171)*Analysis!$B$4</f>
        <v>9.8535171600000009</v>
      </c>
      <c r="Y171">
        <f>IF(ABS(G171)&gt;1,G171/1000000,G171)</f>
        <v>0</v>
      </c>
      <c r="Z171">
        <f>IF(ABS(H171)&gt;1,H171/1000000,H171)</f>
        <v>0</v>
      </c>
      <c r="AA171">
        <f>IF(ABS(I171)&gt;1,I171/1000000,I171)</f>
        <v>0</v>
      </c>
      <c r="AB171">
        <f t="shared" si="8"/>
        <v>-9.3450000000000006</v>
      </c>
      <c r="AC171">
        <f t="shared" si="9"/>
        <v>-9.7260000000000009</v>
      </c>
      <c r="AD171">
        <f t="shared" si="10"/>
        <v>-0.68200000000000005</v>
      </c>
      <c r="AE171">
        <f t="shared" si="11"/>
        <v>0</v>
      </c>
    </row>
    <row r="172" spans="1:31" x14ac:dyDescent="0.3">
      <c r="A172" s="4">
        <v>170</v>
      </c>
      <c r="B172" s="4">
        <v>-803117764971</v>
      </c>
      <c r="C172" s="5">
        <v>2</v>
      </c>
      <c r="D172" s="5">
        <v>-4.895E-3</v>
      </c>
      <c r="E172" s="5">
        <v>1.2309E-2</v>
      </c>
      <c r="F172" s="5">
        <v>1004438</v>
      </c>
      <c r="G172" s="5">
        <v>0</v>
      </c>
      <c r="H172" s="5">
        <v>0</v>
      </c>
      <c r="I172" s="5">
        <v>0</v>
      </c>
      <c r="J172" s="5">
        <v>-9345000</v>
      </c>
      <c r="K172" s="5">
        <v>-9725000</v>
      </c>
      <c r="L172" s="5">
        <v>-0.68200000000000005</v>
      </c>
      <c r="M172" s="5">
        <v>0</v>
      </c>
      <c r="S172">
        <f>A172</f>
        <v>170</v>
      </c>
      <c r="T172">
        <f>Analysis!$B$3+B172/1000000</f>
        <v>3.3989389999769628</v>
      </c>
      <c r="U172">
        <f>C172</f>
        <v>2</v>
      </c>
      <c r="V172">
        <f>IF(ABS(D172)&gt;1,D172/1000000,D172)*Analysis!$B$4</f>
        <v>-4.8019950000000006E-2</v>
      </c>
      <c r="W172">
        <f>IF(ABS(E172)&gt;1,E172/1000000,E172)*Analysis!$B$4</f>
        <v>0.12075129000000001</v>
      </c>
      <c r="X172">
        <f>IF(ABS(F172)&gt;1,F172/1000000,F172)*Analysis!$B$4</f>
        <v>9.8535367800000007</v>
      </c>
      <c r="Y172">
        <f>IF(ABS(G172)&gt;1,G172/1000000,G172)</f>
        <v>0</v>
      </c>
      <c r="Z172">
        <f>IF(ABS(H172)&gt;1,H172/1000000,H172)</f>
        <v>0</v>
      </c>
      <c r="AA172">
        <f>IF(ABS(I172)&gt;1,I172/1000000,I172)</f>
        <v>0</v>
      </c>
      <c r="AB172">
        <f t="shared" si="8"/>
        <v>-9.3450000000000006</v>
      </c>
      <c r="AC172">
        <f t="shared" si="9"/>
        <v>-9.7249999999999996</v>
      </c>
      <c r="AD172">
        <f t="shared" si="10"/>
        <v>-0.68200000000000005</v>
      </c>
      <c r="AE172">
        <f t="shared" si="11"/>
        <v>0</v>
      </c>
    </row>
    <row r="173" spans="1:31" x14ac:dyDescent="0.3">
      <c r="A173" s="4">
        <v>171</v>
      </c>
      <c r="B173" s="4">
        <v>-803117745002</v>
      </c>
      <c r="C173" s="5">
        <v>2</v>
      </c>
      <c r="D173" s="5">
        <v>-4.8279999999999998E-3</v>
      </c>
      <c r="E173" s="5">
        <v>1.2279999999999999E-2</v>
      </c>
      <c r="F173" s="5">
        <v>1004436</v>
      </c>
      <c r="G173" s="5">
        <v>0</v>
      </c>
      <c r="H173" s="5">
        <v>0</v>
      </c>
      <c r="I173" s="5">
        <v>0</v>
      </c>
      <c r="J173" s="5">
        <v>-9344000</v>
      </c>
      <c r="K173" s="5">
        <v>-9723000</v>
      </c>
      <c r="L173" s="5">
        <v>-0.68300000000000005</v>
      </c>
      <c r="M173" s="5">
        <v>0</v>
      </c>
      <c r="S173">
        <f>A173</f>
        <v>171</v>
      </c>
      <c r="T173">
        <f>Analysis!$B$3+B173/1000000</f>
        <v>3.4189079999923706</v>
      </c>
      <c r="U173">
        <f>C173</f>
        <v>2</v>
      </c>
      <c r="V173">
        <f>IF(ABS(D173)&gt;1,D173/1000000,D173)*Analysis!$B$4</f>
        <v>-4.7362679999999997E-2</v>
      </c>
      <c r="W173">
        <f>IF(ABS(E173)&gt;1,E173/1000000,E173)*Analysis!$B$4</f>
        <v>0.1204668</v>
      </c>
      <c r="X173">
        <f>IF(ABS(F173)&gt;1,F173/1000000,F173)*Analysis!$B$4</f>
        <v>9.8535171600000009</v>
      </c>
      <c r="Y173">
        <f>IF(ABS(G173)&gt;1,G173/1000000,G173)</f>
        <v>0</v>
      </c>
      <c r="Z173">
        <f>IF(ABS(H173)&gt;1,H173/1000000,H173)</f>
        <v>0</v>
      </c>
      <c r="AA173">
        <f>IF(ABS(I173)&gt;1,I173/1000000,I173)</f>
        <v>0</v>
      </c>
      <c r="AB173">
        <f t="shared" si="8"/>
        <v>-9.3439999999999994</v>
      </c>
      <c r="AC173">
        <f t="shared" si="9"/>
        <v>-9.7230000000000008</v>
      </c>
      <c r="AD173">
        <f t="shared" si="10"/>
        <v>-0.68300000000000005</v>
      </c>
      <c r="AE173">
        <f t="shared" si="11"/>
        <v>0</v>
      </c>
    </row>
    <row r="174" spans="1:31" x14ac:dyDescent="0.3">
      <c r="A174" s="4">
        <v>172</v>
      </c>
      <c r="B174" s="4">
        <v>-803117726900</v>
      </c>
      <c r="C174" s="5">
        <v>2</v>
      </c>
      <c r="D174" s="5">
        <v>-4.8690000000000001E-3</v>
      </c>
      <c r="E174" s="5">
        <v>1.2234999999999999E-2</v>
      </c>
      <c r="F174" s="5">
        <v>1004439</v>
      </c>
      <c r="G174" s="5">
        <v>0</v>
      </c>
      <c r="H174" s="5">
        <v>0</v>
      </c>
      <c r="I174" s="5">
        <v>0</v>
      </c>
      <c r="J174" s="5">
        <v>-9344000</v>
      </c>
      <c r="K174" s="5">
        <v>-9722000</v>
      </c>
      <c r="L174" s="5">
        <v>-0.68300000000000005</v>
      </c>
      <c r="M174" s="5">
        <v>0</v>
      </c>
      <c r="S174">
        <f>A174</f>
        <v>172</v>
      </c>
      <c r="T174">
        <f>Analysis!$B$3+B174/1000000</f>
        <v>3.4370099999941885</v>
      </c>
      <c r="U174">
        <f>C174</f>
        <v>2</v>
      </c>
      <c r="V174">
        <f>IF(ABS(D174)&gt;1,D174/1000000,D174)*Analysis!$B$4</f>
        <v>-4.7764890000000004E-2</v>
      </c>
      <c r="W174">
        <f>IF(ABS(E174)&gt;1,E174/1000000,E174)*Analysis!$B$4</f>
        <v>0.12002535</v>
      </c>
      <c r="X174">
        <f>IF(ABS(F174)&gt;1,F174/1000000,F174)*Analysis!$B$4</f>
        <v>9.8535465900000005</v>
      </c>
      <c r="Y174">
        <f>IF(ABS(G174)&gt;1,G174/1000000,G174)</f>
        <v>0</v>
      </c>
      <c r="Z174">
        <f>IF(ABS(H174)&gt;1,H174/1000000,H174)</f>
        <v>0</v>
      </c>
      <c r="AA174">
        <f>IF(ABS(I174)&gt;1,I174/1000000,I174)</f>
        <v>0</v>
      </c>
      <c r="AB174">
        <f t="shared" si="8"/>
        <v>-9.3439999999999994</v>
      </c>
      <c r="AC174">
        <f t="shared" si="9"/>
        <v>-9.7219999999999995</v>
      </c>
      <c r="AD174">
        <f t="shared" si="10"/>
        <v>-0.68300000000000005</v>
      </c>
      <c r="AE174">
        <f t="shared" si="11"/>
        <v>0</v>
      </c>
    </row>
    <row r="175" spans="1:31" x14ac:dyDescent="0.3">
      <c r="A175" s="4">
        <v>173</v>
      </c>
      <c r="B175" s="4">
        <v>-803117704643</v>
      </c>
      <c r="C175" s="5">
        <v>2</v>
      </c>
      <c r="D175" s="5">
        <v>-5.0130000000000001E-3</v>
      </c>
      <c r="E175" s="5">
        <v>1.2368000000000001E-2</v>
      </c>
      <c r="F175" s="5">
        <v>1004438</v>
      </c>
      <c r="G175" s="5">
        <v>0</v>
      </c>
      <c r="H175" s="5">
        <v>0</v>
      </c>
      <c r="I175" s="5">
        <v>0</v>
      </c>
      <c r="J175" s="5">
        <v>-9344000</v>
      </c>
      <c r="K175" s="5">
        <v>-9720000</v>
      </c>
      <c r="L175" s="5">
        <v>-0.68300000000000005</v>
      </c>
      <c r="M175" s="5">
        <v>0</v>
      </c>
      <c r="S175">
        <f>A175</f>
        <v>173</v>
      </c>
      <c r="T175">
        <f>Analysis!$B$3+B175/1000000</f>
        <v>3.4592669999692589</v>
      </c>
      <c r="U175">
        <f>C175</f>
        <v>2</v>
      </c>
      <c r="V175">
        <f>IF(ABS(D175)&gt;1,D175/1000000,D175)*Analysis!$B$4</f>
        <v>-4.9177530000000004E-2</v>
      </c>
      <c r="W175">
        <f>IF(ABS(E175)&gt;1,E175/1000000,E175)*Analysis!$B$4</f>
        <v>0.12133008000000001</v>
      </c>
      <c r="X175">
        <f>IF(ABS(F175)&gt;1,F175/1000000,F175)*Analysis!$B$4</f>
        <v>9.8535367800000007</v>
      </c>
      <c r="Y175">
        <f>IF(ABS(G175)&gt;1,G175/1000000,G175)</f>
        <v>0</v>
      </c>
      <c r="Z175">
        <f>IF(ABS(H175)&gt;1,H175/1000000,H175)</f>
        <v>0</v>
      </c>
      <c r="AA175">
        <f>IF(ABS(I175)&gt;1,I175/1000000,I175)</f>
        <v>0</v>
      </c>
      <c r="AB175">
        <f t="shared" si="8"/>
        <v>-9.3439999999999994</v>
      </c>
      <c r="AC175">
        <f t="shared" si="9"/>
        <v>-9.7200000000000006</v>
      </c>
      <c r="AD175">
        <f t="shared" si="10"/>
        <v>-0.68300000000000005</v>
      </c>
      <c r="AE175">
        <f t="shared" si="11"/>
        <v>0</v>
      </c>
    </row>
    <row r="176" spans="1:31" x14ac:dyDescent="0.3">
      <c r="A176" s="4">
        <v>174</v>
      </c>
      <c r="B176" s="4">
        <v>-803117690025</v>
      </c>
      <c r="C176" s="5">
        <v>2</v>
      </c>
      <c r="D176" s="5">
        <v>-4.9490000000000003E-3</v>
      </c>
      <c r="E176" s="5">
        <v>1.235E-2</v>
      </c>
      <c r="F176" s="5">
        <v>1004438</v>
      </c>
      <c r="G176" s="5">
        <v>0</v>
      </c>
      <c r="H176" s="5">
        <v>0</v>
      </c>
      <c r="I176" s="5">
        <v>0</v>
      </c>
      <c r="J176" s="5">
        <v>-9344000</v>
      </c>
      <c r="K176" s="5">
        <v>-9720000</v>
      </c>
      <c r="L176" s="5">
        <v>-0.68400000000000005</v>
      </c>
      <c r="M176" s="5">
        <v>0</v>
      </c>
      <c r="S176">
        <f>A176</f>
        <v>174</v>
      </c>
      <c r="T176">
        <f>Analysis!$B$3+B176/1000000</f>
        <v>3.4738849999848753</v>
      </c>
      <c r="U176">
        <f>C176</f>
        <v>2</v>
      </c>
      <c r="V176">
        <f>IF(ABS(D176)&gt;1,D176/1000000,D176)*Analysis!$B$4</f>
        <v>-4.8549690000000006E-2</v>
      </c>
      <c r="W176">
        <f>IF(ABS(E176)&gt;1,E176/1000000,E176)*Analysis!$B$4</f>
        <v>0.12115350000000001</v>
      </c>
      <c r="X176">
        <f>IF(ABS(F176)&gt;1,F176/1000000,F176)*Analysis!$B$4</f>
        <v>9.8535367800000007</v>
      </c>
      <c r="Y176">
        <f>IF(ABS(G176)&gt;1,G176/1000000,G176)</f>
        <v>0</v>
      </c>
      <c r="Z176">
        <f>IF(ABS(H176)&gt;1,H176/1000000,H176)</f>
        <v>0</v>
      </c>
      <c r="AA176">
        <f>IF(ABS(I176)&gt;1,I176/1000000,I176)</f>
        <v>0</v>
      </c>
      <c r="AB176">
        <f t="shared" si="8"/>
        <v>-9.3439999999999994</v>
      </c>
      <c r="AC176">
        <f t="shared" si="9"/>
        <v>-9.7200000000000006</v>
      </c>
      <c r="AD176">
        <f t="shared" si="10"/>
        <v>-0.68400000000000005</v>
      </c>
      <c r="AE176">
        <f t="shared" si="11"/>
        <v>0</v>
      </c>
    </row>
    <row r="177" spans="1:31" x14ac:dyDescent="0.3">
      <c r="A177" s="4">
        <v>175</v>
      </c>
      <c r="B177" s="4">
        <v>-803117664844</v>
      </c>
      <c r="C177" s="5">
        <v>2</v>
      </c>
      <c r="D177" s="5">
        <v>-4.9810000000000002E-3</v>
      </c>
      <c r="E177" s="5">
        <v>1.2281E-2</v>
      </c>
      <c r="F177" s="5">
        <v>1004438</v>
      </c>
      <c r="G177" s="5">
        <v>0</v>
      </c>
      <c r="H177" s="5">
        <v>0</v>
      </c>
      <c r="I177" s="5">
        <v>0</v>
      </c>
      <c r="J177" s="5">
        <v>-9344000</v>
      </c>
      <c r="K177" s="5">
        <v>-9719000</v>
      </c>
      <c r="L177" s="5">
        <v>-0.68400000000000005</v>
      </c>
      <c r="M177" s="5">
        <v>0</v>
      </c>
      <c r="S177">
        <f>A177</f>
        <v>175</v>
      </c>
      <c r="T177">
        <f>Analysis!$B$3+B177/1000000</f>
        <v>3.4990659999893978</v>
      </c>
      <c r="U177">
        <f>C177</f>
        <v>2</v>
      </c>
      <c r="V177">
        <f>IF(ABS(D177)&gt;1,D177/1000000,D177)*Analysis!$B$4</f>
        <v>-4.8863610000000002E-2</v>
      </c>
      <c r="W177">
        <f>IF(ABS(E177)&gt;1,E177/1000000,E177)*Analysis!$B$4</f>
        <v>0.12047661000000001</v>
      </c>
      <c r="X177">
        <f>IF(ABS(F177)&gt;1,F177/1000000,F177)*Analysis!$B$4</f>
        <v>9.8535367800000007</v>
      </c>
      <c r="Y177">
        <f>IF(ABS(G177)&gt;1,G177/1000000,G177)</f>
        <v>0</v>
      </c>
      <c r="Z177">
        <f>IF(ABS(H177)&gt;1,H177/1000000,H177)</f>
        <v>0</v>
      </c>
      <c r="AA177">
        <f>IF(ABS(I177)&gt;1,I177/1000000,I177)</f>
        <v>0</v>
      </c>
      <c r="AB177">
        <f t="shared" si="8"/>
        <v>-9.3439999999999994</v>
      </c>
      <c r="AC177">
        <f t="shared" si="9"/>
        <v>-9.7189999999999994</v>
      </c>
      <c r="AD177">
        <f t="shared" si="10"/>
        <v>-0.68400000000000005</v>
      </c>
      <c r="AE177">
        <f t="shared" si="11"/>
        <v>0</v>
      </c>
    </row>
    <row r="178" spans="1:31" x14ac:dyDescent="0.3">
      <c r="A178" s="4">
        <v>176</v>
      </c>
      <c r="B178" s="4">
        <v>-803117643956</v>
      </c>
      <c r="C178" s="5">
        <v>2</v>
      </c>
      <c r="D178" s="5">
        <v>-4.96E-3</v>
      </c>
      <c r="E178" s="5">
        <v>1.0645999999999999E-2</v>
      </c>
      <c r="F178" s="5">
        <v>1004440</v>
      </c>
      <c r="G178" s="5">
        <v>0</v>
      </c>
      <c r="H178" s="5">
        <v>0</v>
      </c>
      <c r="I178" s="5">
        <v>0</v>
      </c>
      <c r="J178" s="5">
        <v>-9344000</v>
      </c>
      <c r="K178" s="5">
        <v>-9719000</v>
      </c>
      <c r="L178" s="5">
        <v>-0.68300000000000005</v>
      </c>
      <c r="M178" s="5">
        <v>0</v>
      </c>
      <c r="S178">
        <f>A178</f>
        <v>176</v>
      </c>
      <c r="T178">
        <f>Analysis!$B$3+B178/1000000</f>
        <v>3.5199540000176057</v>
      </c>
      <c r="U178">
        <f>C178</f>
        <v>2</v>
      </c>
      <c r="V178">
        <f>IF(ABS(D178)&gt;1,D178/1000000,D178)*Analysis!$B$4</f>
        <v>-4.8657600000000002E-2</v>
      </c>
      <c r="W178">
        <f>IF(ABS(E178)&gt;1,E178/1000000,E178)*Analysis!$B$4</f>
        <v>0.10443726</v>
      </c>
      <c r="X178">
        <f>IF(ABS(F178)&gt;1,F178/1000000,F178)*Analysis!$B$4</f>
        <v>9.8535564000000004</v>
      </c>
      <c r="Y178">
        <f>IF(ABS(G178)&gt;1,G178/1000000,G178)</f>
        <v>0</v>
      </c>
      <c r="Z178">
        <f>IF(ABS(H178)&gt;1,H178/1000000,H178)</f>
        <v>0</v>
      </c>
      <c r="AA178">
        <f>IF(ABS(I178)&gt;1,I178/1000000,I178)</f>
        <v>0</v>
      </c>
      <c r="AB178">
        <f t="shared" si="8"/>
        <v>-9.3439999999999994</v>
      </c>
      <c r="AC178">
        <f t="shared" si="9"/>
        <v>-9.7189999999999994</v>
      </c>
      <c r="AD178">
        <f t="shared" si="10"/>
        <v>-0.68300000000000005</v>
      </c>
      <c r="AE178">
        <f t="shared" si="11"/>
        <v>0</v>
      </c>
    </row>
    <row r="179" spans="1:31" x14ac:dyDescent="0.3">
      <c r="A179" s="4">
        <v>177</v>
      </c>
      <c r="B179" s="4">
        <v>-803117628097</v>
      </c>
      <c r="C179" s="5">
        <v>2</v>
      </c>
      <c r="D179" s="5">
        <v>-4.9589999999999999E-3</v>
      </c>
      <c r="E179" s="5">
        <v>1.355E-2</v>
      </c>
      <c r="F179" s="5">
        <v>1004436</v>
      </c>
      <c r="G179" s="5">
        <v>0</v>
      </c>
      <c r="H179" s="5">
        <v>0</v>
      </c>
      <c r="I179" s="5">
        <v>0</v>
      </c>
      <c r="J179" s="5">
        <v>-9343000</v>
      </c>
      <c r="K179" s="5">
        <v>-9718000</v>
      </c>
      <c r="L179" s="5">
        <v>-0.68400000000000005</v>
      </c>
      <c r="M179" s="5">
        <v>0</v>
      </c>
      <c r="S179">
        <f>A179</f>
        <v>177</v>
      </c>
      <c r="T179">
        <f>Analysis!$B$3+B179/1000000</f>
        <v>3.5358130000531673</v>
      </c>
      <c r="U179">
        <f>C179</f>
        <v>2</v>
      </c>
      <c r="V179">
        <f>IF(ABS(D179)&gt;1,D179/1000000,D179)*Analysis!$B$4</f>
        <v>-4.8647790000000003E-2</v>
      </c>
      <c r="W179">
        <f>IF(ABS(E179)&gt;1,E179/1000000,E179)*Analysis!$B$4</f>
        <v>0.1329255</v>
      </c>
      <c r="X179">
        <f>IF(ABS(F179)&gt;1,F179/1000000,F179)*Analysis!$B$4</f>
        <v>9.8535171600000009</v>
      </c>
      <c r="Y179">
        <f>IF(ABS(G179)&gt;1,G179/1000000,G179)</f>
        <v>0</v>
      </c>
      <c r="Z179">
        <f>IF(ABS(H179)&gt;1,H179/1000000,H179)</f>
        <v>0</v>
      </c>
      <c r="AA179">
        <f>IF(ABS(I179)&gt;1,I179/1000000,I179)</f>
        <v>0</v>
      </c>
      <c r="AB179">
        <f t="shared" si="8"/>
        <v>-9.343</v>
      </c>
      <c r="AC179">
        <f t="shared" si="9"/>
        <v>-9.718</v>
      </c>
      <c r="AD179">
        <f t="shared" si="10"/>
        <v>-0.68400000000000005</v>
      </c>
      <c r="AE179">
        <f t="shared" si="11"/>
        <v>0</v>
      </c>
    </row>
    <row r="180" spans="1:31" x14ac:dyDescent="0.3">
      <c r="A180" s="4">
        <v>178</v>
      </c>
      <c r="B180" s="4">
        <v>-803117603220</v>
      </c>
      <c r="C180" s="5">
        <v>2</v>
      </c>
      <c r="D180" s="5">
        <v>-1.2383999999999999E-2</v>
      </c>
      <c r="E180" s="5">
        <v>1.2482999999999999E-2</v>
      </c>
      <c r="F180" s="5">
        <v>1004154</v>
      </c>
      <c r="G180" s="5">
        <v>0</v>
      </c>
      <c r="H180" s="5">
        <v>0</v>
      </c>
      <c r="I180" s="5">
        <v>0</v>
      </c>
      <c r="J180" s="5">
        <v>-9342000</v>
      </c>
      <c r="K180" s="5">
        <v>-9713000</v>
      </c>
      <c r="L180" s="5">
        <v>-0.68400000000000005</v>
      </c>
      <c r="M180" s="5">
        <v>0</v>
      </c>
      <c r="S180">
        <f>A180</f>
        <v>178</v>
      </c>
      <c r="T180">
        <f>Analysis!$B$3+B180/1000000</f>
        <v>3.560689999954775</v>
      </c>
      <c r="U180">
        <f>C180</f>
        <v>2</v>
      </c>
      <c r="V180">
        <f>IF(ABS(D180)&gt;1,D180/1000000,D180)*Analysis!$B$4</f>
        <v>-0.12148704</v>
      </c>
      <c r="W180">
        <f>IF(ABS(E180)&gt;1,E180/1000000,E180)*Analysis!$B$4</f>
        <v>0.12245823</v>
      </c>
      <c r="X180">
        <f>IF(ABS(F180)&gt;1,F180/1000000,F180)*Analysis!$B$4</f>
        <v>9.8507507400000005</v>
      </c>
      <c r="Y180">
        <f>IF(ABS(G180)&gt;1,G180/1000000,G180)</f>
        <v>0</v>
      </c>
      <c r="Z180">
        <f>IF(ABS(H180)&gt;1,H180/1000000,H180)</f>
        <v>0</v>
      </c>
      <c r="AA180">
        <f>IF(ABS(I180)&gt;1,I180/1000000,I180)</f>
        <v>0</v>
      </c>
      <c r="AB180">
        <f t="shared" si="8"/>
        <v>-9.3420000000000005</v>
      </c>
      <c r="AC180">
        <f t="shared" si="9"/>
        <v>-9.7129999999999992</v>
      </c>
      <c r="AD180">
        <f t="shared" si="10"/>
        <v>-0.68400000000000005</v>
      </c>
      <c r="AE180">
        <f t="shared" si="11"/>
        <v>0</v>
      </c>
    </row>
    <row r="181" spans="1:31" x14ac:dyDescent="0.3">
      <c r="A181" s="4">
        <v>179</v>
      </c>
      <c r="B181" s="4">
        <v>-803117583973</v>
      </c>
      <c r="C181" s="5">
        <v>2</v>
      </c>
      <c r="D181" s="5">
        <v>-1.3993999999999999E-2</v>
      </c>
      <c r="E181" s="5">
        <v>1.1995E-2</v>
      </c>
      <c r="F181" s="5">
        <v>1004093</v>
      </c>
      <c r="G181" s="5">
        <v>0</v>
      </c>
      <c r="H181" s="5">
        <v>0</v>
      </c>
      <c r="I181" s="5">
        <v>0</v>
      </c>
      <c r="J181" s="5">
        <v>-9342000</v>
      </c>
      <c r="K181" s="5">
        <v>-9709000</v>
      </c>
      <c r="L181" s="5">
        <v>-0.68400000000000005</v>
      </c>
      <c r="M181" s="5">
        <v>0</v>
      </c>
      <c r="S181">
        <f>A181</f>
        <v>179</v>
      </c>
      <c r="T181">
        <f>Analysis!$B$3+B181/1000000</f>
        <v>3.579937000060454</v>
      </c>
      <c r="U181">
        <f>C181</f>
        <v>2</v>
      </c>
      <c r="V181">
        <f>IF(ABS(D181)&gt;1,D181/1000000,D181)*Analysis!$B$4</f>
        <v>-0.13728114</v>
      </c>
      <c r="W181">
        <f>IF(ABS(E181)&gt;1,E181/1000000,E181)*Analysis!$B$4</f>
        <v>0.11767095000000001</v>
      </c>
      <c r="X181">
        <f>IF(ABS(F181)&gt;1,F181/1000000,F181)*Analysis!$B$4</f>
        <v>9.8501523300000002</v>
      </c>
      <c r="Y181">
        <f>IF(ABS(G181)&gt;1,G181/1000000,G181)</f>
        <v>0</v>
      </c>
      <c r="Z181">
        <f>IF(ABS(H181)&gt;1,H181/1000000,H181)</f>
        <v>0</v>
      </c>
      <c r="AA181">
        <f>IF(ABS(I181)&gt;1,I181/1000000,I181)</f>
        <v>0</v>
      </c>
      <c r="AB181">
        <f t="shared" si="8"/>
        <v>-9.3420000000000005</v>
      </c>
      <c r="AC181">
        <f t="shared" si="9"/>
        <v>-9.7089999999999996</v>
      </c>
      <c r="AD181">
        <f t="shared" si="10"/>
        <v>-0.68400000000000005</v>
      </c>
      <c r="AE181">
        <f t="shared" si="11"/>
        <v>0</v>
      </c>
    </row>
    <row r="182" spans="1:31" x14ac:dyDescent="0.3">
      <c r="A182" s="4">
        <v>180</v>
      </c>
      <c r="B182" s="4">
        <v>-803117569180</v>
      </c>
      <c r="C182" s="5">
        <v>2</v>
      </c>
      <c r="D182" s="5">
        <v>-8.0579999999999992E-3</v>
      </c>
      <c r="E182" s="5">
        <v>1.2421E-2</v>
      </c>
      <c r="F182" s="5">
        <v>1004320</v>
      </c>
      <c r="G182" s="5">
        <v>0</v>
      </c>
      <c r="H182" s="5">
        <v>0</v>
      </c>
      <c r="I182" s="5">
        <v>0</v>
      </c>
      <c r="J182" s="5">
        <v>-9342000</v>
      </c>
      <c r="K182" s="5">
        <v>-9706000</v>
      </c>
      <c r="L182" s="5">
        <v>-0.68500000000000005</v>
      </c>
      <c r="M182" s="5">
        <v>0</v>
      </c>
      <c r="S182">
        <f>A182</f>
        <v>180</v>
      </c>
      <c r="T182">
        <f>Analysis!$B$3+B182/1000000</f>
        <v>3.5947300000116229</v>
      </c>
      <c r="U182">
        <f>C182</f>
        <v>2</v>
      </c>
      <c r="V182">
        <f>IF(ABS(D182)&gt;1,D182/1000000,D182)*Analysis!$B$4</f>
        <v>-7.9048979999999991E-2</v>
      </c>
      <c r="W182">
        <f>IF(ABS(E182)&gt;1,E182/1000000,E182)*Analysis!$B$4</f>
        <v>0.12185001000000001</v>
      </c>
      <c r="X182">
        <f>IF(ABS(F182)&gt;1,F182/1000000,F182)*Analysis!$B$4</f>
        <v>9.8523792000000014</v>
      </c>
      <c r="Y182">
        <f>IF(ABS(G182)&gt;1,G182/1000000,G182)</f>
        <v>0</v>
      </c>
      <c r="Z182">
        <f>IF(ABS(H182)&gt;1,H182/1000000,H182)</f>
        <v>0</v>
      </c>
      <c r="AA182">
        <f>IF(ABS(I182)&gt;1,I182/1000000,I182)</f>
        <v>0</v>
      </c>
      <c r="AB182">
        <f t="shared" si="8"/>
        <v>-9.3420000000000005</v>
      </c>
      <c r="AC182">
        <f t="shared" si="9"/>
        <v>-9.7059999999999995</v>
      </c>
      <c r="AD182">
        <f t="shared" si="10"/>
        <v>-0.68500000000000005</v>
      </c>
      <c r="AE182">
        <f t="shared" si="11"/>
        <v>0</v>
      </c>
    </row>
    <row r="183" spans="1:31" x14ac:dyDescent="0.3">
      <c r="A183" s="4">
        <v>181</v>
      </c>
      <c r="B183" s="4">
        <v>-803117548248</v>
      </c>
      <c r="C183" s="5">
        <v>2</v>
      </c>
      <c r="D183" s="5">
        <v>-3.6029999999999999E-3</v>
      </c>
      <c r="E183" s="5">
        <v>1.2352E-2</v>
      </c>
      <c r="F183" s="5">
        <v>1004491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-0.68500000000000005</v>
      </c>
      <c r="M183" s="5">
        <v>0</v>
      </c>
      <c r="S183">
        <f>A183</f>
        <v>181</v>
      </c>
      <c r="T183">
        <f>Analysis!$B$3+B183/1000000</f>
        <v>3.6156620000256225</v>
      </c>
      <c r="U183">
        <f>C183</f>
        <v>2</v>
      </c>
      <c r="V183">
        <f>IF(ABS(D183)&gt;1,D183/1000000,D183)*Analysis!$B$4</f>
        <v>-3.5345429999999997E-2</v>
      </c>
      <c r="W183">
        <f>IF(ABS(E183)&gt;1,E183/1000000,E183)*Analysis!$B$4</f>
        <v>0.12117312000000001</v>
      </c>
      <c r="X183">
        <f>IF(ABS(F183)&gt;1,F183/1000000,F183)*Analysis!$B$4</f>
        <v>9.8540567100000001</v>
      </c>
      <c r="Y183">
        <f>IF(ABS(G183)&gt;1,G183/1000000,G183)</f>
        <v>0</v>
      </c>
      <c r="Z183">
        <f>IF(ABS(H183)&gt;1,H183/1000000,H183)</f>
        <v>0</v>
      </c>
      <c r="AA183">
        <f>IF(ABS(I183)&gt;1,I183/1000000,I183)</f>
        <v>0</v>
      </c>
      <c r="AB183">
        <f t="shared" si="8"/>
        <v>0</v>
      </c>
      <c r="AC183">
        <f t="shared" si="9"/>
        <v>0</v>
      </c>
      <c r="AD183">
        <f t="shared" si="10"/>
        <v>-0.68500000000000005</v>
      </c>
      <c r="AE183">
        <f t="shared" si="11"/>
        <v>0</v>
      </c>
    </row>
    <row r="184" spans="1:31" x14ac:dyDescent="0.3">
      <c r="A184" s="4">
        <v>182</v>
      </c>
      <c r="B184" s="4">
        <v>-803117523165</v>
      </c>
      <c r="C184" s="5">
        <v>2</v>
      </c>
      <c r="D184" s="5">
        <v>-4.4819999999999999E-3</v>
      </c>
      <c r="E184" s="5">
        <v>1.0638E-2</v>
      </c>
      <c r="F184" s="5">
        <v>1004453</v>
      </c>
      <c r="G184" s="5">
        <v>0</v>
      </c>
      <c r="H184" s="5">
        <v>0</v>
      </c>
      <c r="I184" s="5">
        <v>0</v>
      </c>
      <c r="J184" s="5">
        <v>-1E-3</v>
      </c>
      <c r="K184" s="5">
        <v>-1E-3</v>
      </c>
      <c r="L184" s="5">
        <v>-0.68500000000000005</v>
      </c>
      <c r="M184" s="5">
        <v>0</v>
      </c>
      <c r="S184">
        <f>A184</f>
        <v>182</v>
      </c>
      <c r="T184">
        <f>Analysis!$B$3+B184/1000000</f>
        <v>3.6407449999824166</v>
      </c>
      <c r="U184">
        <f>C184</f>
        <v>2</v>
      </c>
      <c r="V184">
        <f>IF(ABS(D184)&gt;1,D184/1000000,D184)*Analysis!$B$4</f>
        <v>-4.3968420000000001E-2</v>
      </c>
      <c r="W184">
        <f>IF(ABS(E184)&gt;1,E184/1000000,E184)*Analysis!$B$4</f>
        <v>0.10435878</v>
      </c>
      <c r="X184">
        <f>IF(ABS(F184)&gt;1,F184/1000000,F184)*Analysis!$B$4</f>
        <v>9.8536839300000008</v>
      </c>
      <c r="Y184">
        <f>IF(ABS(G184)&gt;1,G184/1000000,G184)</f>
        <v>0</v>
      </c>
      <c r="Z184">
        <f>IF(ABS(H184)&gt;1,H184/1000000,H184)</f>
        <v>0</v>
      </c>
      <c r="AA184">
        <f>IF(ABS(I184)&gt;1,I184/1000000,I184)</f>
        <v>0</v>
      </c>
      <c r="AB184">
        <f t="shared" si="8"/>
        <v>-1E-3</v>
      </c>
      <c r="AC184">
        <f t="shared" si="9"/>
        <v>-1E-3</v>
      </c>
      <c r="AD184">
        <f t="shared" si="10"/>
        <v>-0.68500000000000005</v>
      </c>
      <c r="AE184">
        <f t="shared" si="11"/>
        <v>0</v>
      </c>
    </row>
    <row r="185" spans="1:31" x14ac:dyDescent="0.3">
      <c r="A185" s="4">
        <v>183</v>
      </c>
      <c r="B185" s="4">
        <v>-803117502205</v>
      </c>
      <c r="C185" s="5">
        <v>2</v>
      </c>
      <c r="D185" s="5">
        <v>-4.8929999999999998E-3</v>
      </c>
      <c r="E185" s="5">
        <v>6.711E-3</v>
      </c>
      <c r="F185" s="5">
        <v>1004446</v>
      </c>
      <c r="G185" s="5">
        <v>0</v>
      </c>
      <c r="H185" s="5">
        <v>0</v>
      </c>
      <c r="I185" s="5">
        <v>0</v>
      </c>
      <c r="J185" s="5">
        <v>-5.0000000000000001E-3</v>
      </c>
      <c r="K185" s="5">
        <v>-2E-3</v>
      </c>
      <c r="L185" s="5">
        <v>-0.68500000000000005</v>
      </c>
      <c r="M185" s="5">
        <v>0</v>
      </c>
      <c r="S185">
        <f>A185</f>
        <v>183</v>
      </c>
      <c r="T185">
        <f>Analysis!$B$3+B185/1000000</f>
        <v>3.6617049999767914</v>
      </c>
      <c r="U185">
        <f>C185</f>
        <v>2</v>
      </c>
      <c r="V185">
        <f>IF(ABS(D185)&gt;1,D185/1000000,D185)*Analysis!$B$4</f>
        <v>-4.8000330000000001E-2</v>
      </c>
      <c r="W185">
        <f>IF(ABS(E185)&gt;1,E185/1000000,E185)*Analysis!$B$4</f>
        <v>6.5834909999999996E-2</v>
      </c>
      <c r="X185">
        <f>IF(ABS(F185)&gt;1,F185/1000000,F185)*Analysis!$B$4</f>
        <v>9.8536152599999998</v>
      </c>
      <c r="Y185">
        <f>IF(ABS(G185)&gt;1,G185/1000000,G185)</f>
        <v>0</v>
      </c>
      <c r="Z185">
        <f>IF(ABS(H185)&gt;1,H185/1000000,H185)</f>
        <v>0</v>
      </c>
      <c r="AA185">
        <f>IF(ABS(I185)&gt;1,I185/1000000,I185)</f>
        <v>0</v>
      </c>
      <c r="AB185">
        <f t="shared" si="8"/>
        <v>-5.0000000000000001E-3</v>
      </c>
      <c r="AC185">
        <f t="shared" si="9"/>
        <v>-2E-3</v>
      </c>
      <c r="AD185">
        <f t="shared" si="10"/>
        <v>-0.68500000000000005</v>
      </c>
      <c r="AE185">
        <f t="shared" si="11"/>
        <v>0</v>
      </c>
    </row>
    <row r="186" spans="1:31" x14ac:dyDescent="0.3">
      <c r="A186" s="4">
        <v>184</v>
      </c>
      <c r="B186" s="4">
        <v>-803117487971</v>
      </c>
      <c r="C186" s="5">
        <v>2</v>
      </c>
      <c r="D186" s="5">
        <v>-6.365E-3</v>
      </c>
      <c r="E186" s="5">
        <v>1.0782E-2</v>
      </c>
      <c r="F186" s="5">
        <v>1002823</v>
      </c>
      <c r="G186" s="5">
        <v>0</v>
      </c>
      <c r="H186" s="5">
        <v>0</v>
      </c>
      <c r="I186" s="5">
        <v>0</v>
      </c>
      <c r="J186" s="5">
        <v>-6.0000000000000001E-3</v>
      </c>
      <c r="K186" s="5">
        <v>-2E-3</v>
      </c>
      <c r="L186" s="5">
        <v>-0.68500000000000005</v>
      </c>
      <c r="M186" s="5">
        <v>0</v>
      </c>
      <c r="S186">
        <f>A186</f>
        <v>184</v>
      </c>
      <c r="T186">
        <f>Analysis!$B$3+B186/1000000</f>
        <v>3.6759389999788254</v>
      </c>
      <c r="U186">
        <f>C186</f>
        <v>2</v>
      </c>
      <c r="V186">
        <f>IF(ABS(D186)&gt;1,D186/1000000,D186)*Analysis!$B$4</f>
        <v>-6.244065E-2</v>
      </c>
      <c r="W186">
        <f>IF(ABS(E186)&gt;1,E186/1000000,E186)*Analysis!$B$4</f>
        <v>0.10577142</v>
      </c>
      <c r="X186">
        <f>IF(ABS(F186)&gt;1,F186/1000000,F186)*Analysis!$B$4</f>
        <v>9.8376936300000004</v>
      </c>
      <c r="Y186">
        <f>IF(ABS(G186)&gt;1,G186/1000000,G186)</f>
        <v>0</v>
      </c>
      <c r="Z186">
        <f>IF(ABS(H186)&gt;1,H186/1000000,H186)</f>
        <v>0</v>
      </c>
      <c r="AA186">
        <f>IF(ABS(I186)&gt;1,I186/1000000,I186)</f>
        <v>0</v>
      </c>
      <c r="AB186">
        <f t="shared" si="8"/>
        <v>-6.0000000000000001E-3</v>
      </c>
      <c r="AC186">
        <f t="shared" si="9"/>
        <v>-2E-3</v>
      </c>
      <c r="AD186">
        <f t="shared" si="10"/>
        <v>-0.68500000000000005</v>
      </c>
      <c r="AE186">
        <f t="shared" si="11"/>
        <v>0</v>
      </c>
    </row>
    <row r="187" spans="1:31" x14ac:dyDescent="0.3">
      <c r="A187" s="4">
        <v>185</v>
      </c>
      <c r="B187" s="4">
        <v>-803117463536</v>
      </c>
      <c r="C187" s="5">
        <v>2</v>
      </c>
      <c r="D187" s="5">
        <v>-1.3179E-2</v>
      </c>
      <c r="E187" s="5">
        <v>1.1578E-2</v>
      </c>
      <c r="F187" s="5">
        <v>0.99552300000000005</v>
      </c>
      <c r="G187" s="5">
        <v>0</v>
      </c>
      <c r="H187" s="5">
        <v>0</v>
      </c>
      <c r="I187" s="5">
        <v>0</v>
      </c>
      <c r="J187" s="5">
        <v>-8.0000000000000002E-3</v>
      </c>
      <c r="K187" s="5">
        <v>2E-3</v>
      </c>
      <c r="L187" s="5">
        <v>-0.68400000000000005</v>
      </c>
      <c r="M187" s="5">
        <v>0</v>
      </c>
      <c r="S187">
        <f>A187</f>
        <v>185</v>
      </c>
      <c r="T187">
        <f>Analysis!$B$3+B187/1000000</f>
        <v>3.7003740000072867</v>
      </c>
      <c r="U187">
        <f>C187</f>
        <v>2</v>
      </c>
      <c r="V187">
        <f>IF(ABS(D187)&gt;1,D187/1000000,D187)*Analysis!$B$4</f>
        <v>-0.12928599000000002</v>
      </c>
      <c r="W187">
        <f>IF(ABS(E187)&gt;1,E187/1000000,E187)*Analysis!$B$4</f>
        <v>0.11358018</v>
      </c>
      <c r="X187">
        <f>IF(ABS(F187)&gt;1,F187/1000000,F187)*Analysis!$B$4</f>
        <v>9.7660806300000012</v>
      </c>
      <c r="Y187">
        <f>IF(ABS(G187)&gt;1,G187/1000000,G187)</f>
        <v>0</v>
      </c>
      <c r="Z187">
        <f>IF(ABS(H187)&gt;1,H187/1000000,H187)</f>
        <v>0</v>
      </c>
      <c r="AA187">
        <f>IF(ABS(I187)&gt;1,I187/1000000,I187)</f>
        <v>0</v>
      </c>
      <c r="AB187">
        <f t="shared" si="8"/>
        <v>-8.0000000000000002E-3</v>
      </c>
      <c r="AC187">
        <f t="shared" si="9"/>
        <v>2E-3</v>
      </c>
      <c r="AD187">
        <f t="shared" si="10"/>
        <v>-0.68400000000000005</v>
      </c>
      <c r="AE187">
        <f t="shared" si="11"/>
        <v>0</v>
      </c>
    </row>
    <row r="188" spans="1:31" x14ac:dyDescent="0.3">
      <c r="A188" s="4">
        <v>186</v>
      </c>
      <c r="B188" s="4">
        <v>-803117453107</v>
      </c>
      <c r="C188" s="5">
        <v>2</v>
      </c>
      <c r="D188" s="5">
        <v>-1.2579E-2</v>
      </c>
      <c r="E188" s="5">
        <v>1.2739E-2</v>
      </c>
      <c r="F188" s="5">
        <v>0.99972399999999995</v>
      </c>
      <c r="G188" s="5">
        <v>0</v>
      </c>
      <c r="H188" s="5">
        <v>0</v>
      </c>
      <c r="I188" s="5">
        <v>0</v>
      </c>
      <c r="J188" s="5">
        <v>-8.0000000000000002E-3</v>
      </c>
      <c r="K188" s="5">
        <v>4.0000000000000001E-3</v>
      </c>
      <c r="L188" s="5">
        <v>-0.68400000000000005</v>
      </c>
      <c r="M188" s="5">
        <v>0</v>
      </c>
      <c r="S188">
        <f>A188</f>
        <v>186</v>
      </c>
      <c r="T188">
        <f>Analysis!$B$3+B188/1000000</f>
        <v>3.7108030000235885</v>
      </c>
      <c r="U188">
        <f>C188</f>
        <v>2</v>
      </c>
      <c r="V188">
        <f>IF(ABS(D188)&gt;1,D188/1000000,D188)*Analysis!$B$4</f>
        <v>-0.12339999</v>
      </c>
      <c r="W188">
        <f>IF(ABS(E188)&gt;1,E188/1000000,E188)*Analysis!$B$4</f>
        <v>0.12496959000000001</v>
      </c>
      <c r="X188">
        <f>IF(ABS(F188)&gt;1,F188/1000000,F188)*Analysis!$B$4</f>
        <v>9.8072924399999994</v>
      </c>
      <c r="Y188">
        <f>IF(ABS(G188)&gt;1,G188/1000000,G188)</f>
        <v>0</v>
      </c>
      <c r="Z188">
        <f>IF(ABS(H188)&gt;1,H188/1000000,H188)</f>
        <v>0</v>
      </c>
      <c r="AA188">
        <f>IF(ABS(I188)&gt;1,I188/1000000,I188)</f>
        <v>0</v>
      </c>
      <c r="AB188">
        <f t="shared" si="8"/>
        <v>-8.0000000000000002E-3</v>
      </c>
      <c r="AC188">
        <f t="shared" si="9"/>
        <v>4.0000000000000001E-3</v>
      </c>
      <c r="AD188">
        <f t="shared" si="10"/>
        <v>-0.68400000000000005</v>
      </c>
      <c r="AE188">
        <f t="shared" si="11"/>
        <v>0</v>
      </c>
    </row>
    <row r="189" spans="1:31" x14ac:dyDescent="0.3">
      <c r="A189" s="4">
        <v>187</v>
      </c>
      <c r="B189" s="4">
        <v>-803117424245</v>
      </c>
      <c r="C189" s="5">
        <v>2</v>
      </c>
      <c r="D189" s="5">
        <v>-6.8890000000000002E-3</v>
      </c>
      <c r="E189" s="5">
        <v>1.2435E-2</v>
      </c>
      <c r="F189" s="5">
        <v>1003572</v>
      </c>
      <c r="G189" s="5">
        <v>0</v>
      </c>
      <c r="H189" s="5">
        <v>0</v>
      </c>
      <c r="I189" s="5">
        <v>0</v>
      </c>
      <c r="J189" s="5">
        <v>-0.01</v>
      </c>
      <c r="K189" s="5">
        <v>7.0000000000000001E-3</v>
      </c>
      <c r="L189" s="5">
        <v>-0.68400000000000005</v>
      </c>
      <c r="M189" s="5">
        <v>0</v>
      </c>
      <c r="S189">
        <f>A189</f>
        <v>187</v>
      </c>
      <c r="T189">
        <f>Analysis!$B$3+B189/1000000</f>
        <v>3.7396650000009686</v>
      </c>
      <c r="U189">
        <f>C189</f>
        <v>2</v>
      </c>
      <c r="V189">
        <f>IF(ABS(D189)&gt;1,D189/1000000,D189)*Analysis!$B$4</f>
        <v>-6.758109000000001E-2</v>
      </c>
      <c r="W189">
        <f>IF(ABS(E189)&gt;1,E189/1000000,E189)*Analysis!$B$4</f>
        <v>0.12198735000000001</v>
      </c>
      <c r="X189">
        <f>IF(ABS(F189)&gt;1,F189/1000000,F189)*Analysis!$B$4</f>
        <v>9.84504132</v>
      </c>
      <c r="Y189">
        <f>IF(ABS(G189)&gt;1,G189/1000000,G189)</f>
        <v>0</v>
      </c>
      <c r="Z189">
        <f>IF(ABS(H189)&gt;1,H189/1000000,H189)</f>
        <v>0</v>
      </c>
      <c r="AA189">
        <f>IF(ABS(I189)&gt;1,I189/1000000,I189)</f>
        <v>0</v>
      </c>
      <c r="AB189">
        <f t="shared" si="8"/>
        <v>-0.01</v>
      </c>
      <c r="AC189">
        <f t="shared" si="9"/>
        <v>7.0000000000000001E-3</v>
      </c>
      <c r="AD189">
        <f t="shared" si="10"/>
        <v>-0.68400000000000005</v>
      </c>
      <c r="AE189">
        <f t="shared" si="11"/>
        <v>0</v>
      </c>
    </row>
    <row r="190" spans="1:31" x14ac:dyDescent="0.3">
      <c r="A190" s="4">
        <v>188</v>
      </c>
      <c r="B190" s="4">
        <v>-803117403056</v>
      </c>
      <c r="C190" s="5">
        <v>2</v>
      </c>
      <c r="D190" s="5">
        <v>-1.0577E-2</v>
      </c>
      <c r="E190" s="5">
        <v>1.2252000000000001E-2</v>
      </c>
      <c r="F190" s="5">
        <v>0.99882700000000002</v>
      </c>
      <c r="G190" s="5">
        <v>0</v>
      </c>
      <c r="H190" s="5">
        <v>0</v>
      </c>
      <c r="I190" s="5">
        <v>0</v>
      </c>
      <c r="J190" s="5">
        <v>-0.01</v>
      </c>
      <c r="K190" s="5">
        <v>8.9999999999999993E-3</v>
      </c>
      <c r="L190" s="5">
        <v>-0.68400000000000005</v>
      </c>
      <c r="M190" s="5">
        <v>0</v>
      </c>
      <c r="S190">
        <f>A190</f>
        <v>188</v>
      </c>
      <c r="T190">
        <f>Analysis!$B$3+B190/1000000</f>
        <v>3.7608539999928325</v>
      </c>
      <c r="U190">
        <f>C190</f>
        <v>2</v>
      </c>
      <c r="V190">
        <f>IF(ABS(D190)&gt;1,D190/1000000,D190)*Analysis!$B$4</f>
        <v>-0.10376037</v>
      </c>
      <c r="W190">
        <f>IF(ABS(E190)&gt;1,E190/1000000,E190)*Analysis!$B$4</f>
        <v>0.12019212000000001</v>
      </c>
      <c r="X190">
        <f>IF(ABS(F190)&gt;1,F190/1000000,F190)*Analysis!$B$4</f>
        <v>9.7984928700000005</v>
      </c>
      <c r="Y190">
        <f>IF(ABS(G190)&gt;1,G190/1000000,G190)</f>
        <v>0</v>
      </c>
      <c r="Z190">
        <f>IF(ABS(H190)&gt;1,H190/1000000,H190)</f>
        <v>0</v>
      </c>
      <c r="AA190">
        <f>IF(ABS(I190)&gt;1,I190/1000000,I190)</f>
        <v>0</v>
      </c>
      <c r="AB190">
        <f t="shared" si="8"/>
        <v>-0.01</v>
      </c>
      <c r="AC190">
        <f t="shared" si="9"/>
        <v>8.9999999999999993E-3</v>
      </c>
      <c r="AD190">
        <f t="shared" si="10"/>
        <v>-0.68400000000000005</v>
      </c>
      <c r="AE190">
        <f t="shared" si="11"/>
        <v>0</v>
      </c>
    </row>
    <row r="191" spans="1:31" x14ac:dyDescent="0.3">
      <c r="A191" s="4">
        <v>189</v>
      </c>
      <c r="B191" s="4">
        <v>-803117382977</v>
      </c>
      <c r="C191" s="5">
        <v>2</v>
      </c>
      <c r="D191" s="5">
        <v>-6.3839999999999999E-3</v>
      </c>
      <c r="E191" s="5">
        <v>1.2224E-2</v>
      </c>
      <c r="F191" s="5">
        <v>1005126</v>
      </c>
      <c r="G191" s="5">
        <v>0</v>
      </c>
      <c r="H191" s="5">
        <v>0</v>
      </c>
      <c r="I191" s="5">
        <v>0</v>
      </c>
      <c r="J191" s="5">
        <v>-1.0999999999999999E-2</v>
      </c>
      <c r="K191" s="5">
        <v>1.0999999999999999E-2</v>
      </c>
      <c r="L191" s="5">
        <v>-0.68400000000000005</v>
      </c>
      <c r="M191" s="5">
        <v>0</v>
      </c>
      <c r="S191">
        <f>A191</f>
        <v>189</v>
      </c>
      <c r="T191">
        <f>Analysis!$B$3+B191/1000000</f>
        <v>3.7809330000309274</v>
      </c>
      <c r="U191">
        <f>C191</f>
        <v>2</v>
      </c>
      <c r="V191">
        <f>IF(ABS(D191)&gt;1,D191/1000000,D191)*Analysis!$B$4</f>
        <v>-6.2627040000000009E-2</v>
      </c>
      <c r="W191">
        <f>IF(ABS(E191)&gt;1,E191/1000000,E191)*Analysis!$B$4</f>
        <v>0.11991744000000001</v>
      </c>
      <c r="X191">
        <f>IF(ABS(F191)&gt;1,F191/1000000,F191)*Analysis!$B$4</f>
        <v>9.86028606</v>
      </c>
      <c r="Y191">
        <f>IF(ABS(G191)&gt;1,G191/1000000,G191)</f>
        <v>0</v>
      </c>
      <c r="Z191">
        <f>IF(ABS(H191)&gt;1,H191/1000000,H191)</f>
        <v>0</v>
      </c>
      <c r="AA191">
        <f>IF(ABS(I191)&gt;1,I191/1000000,I191)</f>
        <v>0</v>
      </c>
      <c r="AB191">
        <f t="shared" si="8"/>
        <v>-1.0999999999999999E-2</v>
      </c>
      <c r="AC191">
        <f t="shared" si="9"/>
        <v>1.0999999999999999E-2</v>
      </c>
      <c r="AD191">
        <f t="shared" si="10"/>
        <v>-0.68400000000000005</v>
      </c>
      <c r="AE191">
        <f t="shared" si="11"/>
        <v>0</v>
      </c>
    </row>
    <row r="192" spans="1:31" x14ac:dyDescent="0.3">
      <c r="A192" s="4">
        <v>190</v>
      </c>
      <c r="B192" s="4">
        <v>-803117371100</v>
      </c>
      <c r="C192" s="5">
        <v>2</v>
      </c>
      <c r="D192" s="5">
        <v>-5.4219999999999997E-3</v>
      </c>
      <c r="E192" s="5">
        <v>1.2248E-2</v>
      </c>
      <c r="F192" s="5">
        <v>1003825</v>
      </c>
      <c r="G192" s="5">
        <v>0</v>
      </c>
      <c r="H192" s="5">
        <v>0</v>
      </c>
      <c r="I192" s="5">
        <v>0</v>
      </c>
      <c r="J192" s="5">
        <v>-1.2E-2</v>
      </c>
      <c r="K192" s="5">
        <v>1.0999999999999999E-2</v>
      </c>
      <c r="L192" s="5">
        <v>-0.68400000000000005</v>
      </c>
      <c r="M192" s="5">
        <v>0</v>
      </c>
      <c r="S192">
        <f>A192</f>
        <v>190</v>
      </c>
      <c r="T192">
        <f>Analysis!$B$3+B192/1000000</f>
        <v>3.7928100000135601</v>
      </c>
      <c r="U192">
        <f>C192</f>
        <v>2</v>
      </c>
      <c r="V192">
        <f>IF(ABS(D192)&gt;1,D192/1000000,D192)*Analysis!$B$4</f>
        <v>-5.3189819999999999E-2</v>
      </c>
      <c r="W192">
        <f>IF(ABS(E192)&gt;1,E192/1000000,E192)*Analysis!$B$4</f>
        <v>0.12015288</v>
      </c>
      <c r="X192">
        <f>IF(ABS(F192)&gt;1,F192/1000000,F192)*Analysis!$B$4</f>
        <v>9.8475232500000001</v>
      </c>
      <c r="Y192">
        <f>IF(ABS(G192)&gt;1,G192/1000000,G192)</f>
        <v>0</v>
      </c>
      <c r="Z192">
        <f>IF(ABS(H192)&gt;1,H192/1000000,H192)</f>
        <v>0</v>
      </c>
      <c r="AA192">
        <f>IF(ABS(I192)&gt;1,I192/1000000,I192)</f>
        <v>0</v>
      </c>
      <c r="AB192">
        <f t="shared" si="8"/>
        <v>-1.2E-2</v>
      </c>
      <c r="AC192">
        <f t="shared" si="9"/>
        <v>1.0999999999999999E-2</v>
      </c>
      <c r="AD192">
        <f t="shared" si="10"/>
        <v>-0.68400000000000005</v>
      </c>
      <c r="AE192">
        <f t="shared" si="11"/>
        <v>0</v>
      </c>
    </row>
    <row r="193" spans="1:31" x14ac:dyDescent="0.3">
      <c r="A193" s="4">
        <v>191</v>
      </c>
      <c r="B193" s="4">
        <v>-803117347529</v>
      </c>
      <c r="C193" s="5">
        <v>2</v>
      </c>
      <c r="D193" s="5">
        <v>-4.79E-3</v>
      </c>
      <c r="E193" s="5">
        <v>1.2328E-2</v>
      </c>
      <c r="F193" s="5">
        <v>1004352</v>
      </c>
      <c r="G193" s="5">
        <v>0</v>
      </c>
      <c r="H193" s="5">
        <v>0</v>
      </c>
      <c r="I193" s="5">
        <v>0</v>
      </c>
      <c r="J193" s="5">
        <v>-1.2E-2</v>
      </c>
      <c r="K193" s="5">
        <v>0.01</v>
      </c>
      <c r="L193" s="5">
        <v>-0.68500000000000005</v>
      </c>
      <c r="M193" s="5">
        <v>0</v>
      </c>
      <c r="S193">
        <f>A193</f>
        <v>191</v>
      </c>
      <c r="T193">
        <f>Analysis!$B$3+B193/1000000</f>
        <v>3.816380999982357</v>
      </c>
      <c r="U193">
        <f>C193</f>
        <v>2</v>
      </c>
      <c r="V193">
        <f>IF(ABS(D193)&gt;1,D193/1000000,D193)*Analysis!$B$4</f>
        <v>-4.6989900000000001E-2</v>
      </c>
      <c r="W193">
        <f>IF(ABS(E193)&gt;1,E193/1000000,E193)*Analysis!$B$4</f>
        <v>0.12093768000000001</v>
      </c>
      <c r="X193">
        <f>IF(ABS(F193)&gt;1,F193/1000000,F193)*Analysis!$B$4</f>
        <v>9.8526931199999996</v>
      </c>
      <c r="Y193">
        <f>IF(ABS(G193)&gt;1,G193/1000000,G193)</f>
        <v>0</v>
      </c>
      <c r="Z193">
        <f>IF(ABS(H193)&gt;1,H193/1000000,H193)</f>
        <v>0</v>
      </c>
      <c r="AA193">
        <f>IF(ABS(I193)&gt;1,I193/1000000,I193)</f>
        <v>0</v>
      </c>
      <c r="AB193">
        <f t="shared" si="8"/>
        <v>-1.2E-2</v>
      </c>
      <c r="AC193">
        <f t="shared" si="9"/>
        <v>0.01</v>
      </c>
      <c r="AD193">
        <f t="shared" si="10"/>
        <v>-0.68500000000000005</v>
      </c>
      <c r="AE193">
        <f t="shared" si="11"/>
        <v>0</v>
      </c>
    </row>
    <row r="194" spans="1:31" x14ac:dyDescent="0.3">
      <c r="A194" s="4">
        <v>192</v>
      </c>
      <c r="B194" s="4">
        <v>-803117332235</v>
      </c>
      <c r="C194" s="5">
        <v>2</v>
      </c>
      <c r="D194" s="5">
        <v>-4.8910000000000004E-3</v>
      </c>
      <c r="E194" s="5">
        <v>1.2262E-2</v>
      </c>
      <c r="F194" s="5">
        <v>1004457</v>
      </c>
      <c r="G194" s="5">
        <v>0</v>
      </c>
      <c r="H194" s="5">
        <v>0</v>
      </c>
      <c r="I194" s="5">
        <v>0</v>
      </c>
      <c r="J194" s="5">
        <v>-1.2E-2</v>
      </c>
      <c r="K194" s="5">
        <v>0.01</v>
      </c>
      <c r="L194" s="5">
        <v>-0.68500000000000005</v>
      </c>
      <c r="M194" s="5">
        <v>0</v>
      </c>
      <c r="S194">
        <f>A194</f>
        <v>192</v>
      </c>
      <c r="T194">
        <f>Analysis!$B$3+B194/1000000</f>
        <v>3.8316750000230968</v>
      </c>
      <c r="U194">
        <f>C194</f>
        <v>2</v>
      </c>
      <c r="V194">
        <f>IF(ABS(D194)&gt;1,D194/1000000,D194)*Analysis!$B$4</f>
        <v>-4.7980710000000003E-2</v>
      </c>
      <c r="W194">
        <f>IF(ABS(E194)&gt;1,E194/1000000,E194)*Analysis!$B$4</f>
        <v>0.12029022</v>
      </c>
      <c r="X194">
        <f>IF(ABS(F194)&gt;1,F194/1000000,F194)*Analysis!$B$4</f>
        <v>9.8537231700000003</v>
      </c>
      <c r="Y194">
        <f>IF(ABS(G194)&gt;1,G194/1000000,G194)</f>
        <v>0</v>
      </c>
      <c r="Z194">
        <f>IF(ABS(H194)&gt;1,H194/1000000,H194)</f>
        <v>0</v>
      </c>
      <c r="AA194">
        <f>IF(ABS(I194)&gt;1,I194/1000000,I194)</f>
        <v>0</v>
      </c>
      <c r="AB194">
        <f t="shared" ref="AB194:AB233" si="12">IF(ABS(J194)&gt;1,J194/1000000,J194)</f>
        <v>-1.2E-2</v>
      </c>
      <c r="AC194">
        <f t="shared" ref="AC194:AC233" si="13">IF(ABS(K194)&gt;1,K194/1000000,K194)</f>
        <v>0.01</v>
      </c>
      <c r="AD194">
        <f t="shared" ref="AD194:AD233" si="14">IF(ABS(L194)&gt;1,L194/1000000,L194)</f>
        <v>-0.68500000000000005</v>
      </c>
      <c r="AE194">
        <f t="shared" ref="AE194:AE233" si="15">M194/1000</f>
        <v>0</v>
      </c>
    </row>
    <row r="195" spans="1:31" x14ac:dyDescent="0.3">
      <c r="A195" s="4">
        <v>193</v>
      </c>
      <c r="B195" s="4">
        <v>-803117305440</v>
      </c>
      <c r="C195" s="5">
        <v>2</v>
      </c>
      <c r="D195" s="5">
        <v>-4.8799999999999998E-3</v>
      </c>
      <c r="E195" s="5">
        <v>1.2256E-2</v>
      </c>
      <c r="F195" s="5">
        <v>1004436</v>
      </c>
      <c r="G195" s="5">
        <v>0</v>
      </c>
      <c r="H195" s="5">
        <v>0</v>
      </c>
      <c r="I195" s="5">
        <v>0</v>
      </c>
      <c r="J195" s="5">
        <v>-1.2999999999999999E-2</v>
      </c>
      <c r="K195" s="5">
        <v>8.9999999999999993E-3</v>
      </c>
      <c r="L195" s="5">
        <v>-0.68500000000000005</v>
      </c>
      <c r="M195" s="5">
        <v>0</v>
      </c>
      <c r="S195">
        <f>A195</f>
        <v>193</v>
      </c>
      <c r="T195">
        <f>Analysis!$B$3+B195/1000000</f>
        <v>3.8584699999773875</v>
      </c>
      <c r="U195">
        <f>C195</f>
        <v>2</v>
      </c>
      <c r="V195">
        <f>IF(ABS(D195)&gt;1,D195/1000000,D195)*Analysis!$B$4</f>
        <v>-4.78728E-2</v>
      </c>
      <c r="W195">
        <f>IF(ABS(E195)&gt;1,E195/1000000,E195)*Analysis!$B$4</f>
        <v>0.12023136</v>
      </c>
      <c r="X195">
        <f>IF(ABS(F195)&gt;1,F195/1000000,F195)*Analysis!$B$4</f>
        <v>9.8535171600000009</v>
      </c>
      <c r="Y195">
        <f>IF(ABS(G195)&gt;1,G195/1000000,G195)</f>
        <v>0</v>
      </c>
      <c r="Z195">
        <f>IF(ABS(H195)&gt;1,H195/1000000,H195)</f>
        <v>0</v>
      </c>
      <c r="AA195">
        <f>IF(ABS(I195)&gt;1,I195/1000000,I195)</f>
        <v>0</v>
      </c>
      <c r="AB195">
        <f t="shared" si="12"/>
        <v>-1.2999999999999999E-2</v>
      </c>
      <c r="AC195">
        <f t="shared" si="13"/>
        <v>8.9999999999999993E-3</v>
      </c>
      <c r="AD195">
        <f t="shared" si="14"/>
        <v>-0.68500000000000005</v>
      </c>
      <c r="AE195">
        <f t="shared" si="15"/>
        <v>0</v>
      </c>
    </row>
    <row r="196" spans="1:31" x14ac:dyDescent="0.3">
      <c r="A196" s="4">
        <v>194</v>
      </c>
      <c r="B196" s="4">
        <v>-803117287379</v>
      </c>
      <c r="C196" s="5">
        <v>2</v>
      </c>
      <c r="D196" s="5">
        <v>-4.9509999999999997E-3</v>
      </c>
      <c r="E196" s="5">
        <v>1.2312E-2</v>
      </c>
      <c r="F196" s="5">
        <v>1004450</v>
      </c>
      <c r="G196" s="5">
        <v>0</v>
      </c>
      <c r="H196" s="5">
        <v>0</v>
      </c>
      <c r="I196" s="5">
        <v>0</v>
      </c>
      <c r="J196" s="5">
        <v>-1.2999999999999999E-2</v>
      </c>
      <c r="K196" s="5">
        <v>8.9999999999999993E-3</v>
      </c>
      <c r="L196" s="5">
        <v>-0.68600000000000005</v>
      </c>
      <c r="M196" s="5">
        <v>0</v>
      </c>
      <c r="S196">
        <f>A196</f>
        <v>194</v>
      </c>
      <c r="T196">
        <f>Analysis!$B$3+B196/1000000</f>
        <v>3.8765310000162572</v>
      </c>
      <c r="U196">
        <f>C196</f>
        <v>2</v>
      </c>
      <c r="V196">
        <f>IF(ABS(D196)&gt;1,D196/1000000,D196)*Analysis!$B$4</f>
        <v>-4.8569309999999997E-2</v>
      </c>
      <c r="W196">
        <f>IF(ABS(E196)&gt;1,E196/1000000,E196)*Analysis!$B$4</f>
        <v>0.12078072000000001</v>
      </c>
      <c r="X196">
        <f>IF(ABS(F196)&gt;1,F196/1000000,F196)*Analysis!$B$4</f>
        <v>9.8536545000000011</v>
      </c>
      <c r="Y196">
        <f>IF(ABS(G196)&gt;1,G196/1000000,G196)</f>
        <v>0</v>
      </c>
      <c r="Z196">
        <f>IF(ABS(H196)&gt;1,H196/1000000,H196)</f>
        <v>0</v>
      </c>
      <c r="AA196">
        <f>IF(ABS(I196)&gt;1,I196/1000000,I196)</f>
        <v>0</v>
      </c>
      <c r="AB196">
        <f t="shared" si="12"/>
        <v>-1.2999999999999999E-2</v>
      </c>
      <c r="AC196">
        <f t="shared" si="13"/>
        <v>8.9999999999999993E-3</v>
      </c>
      <c r="AD196">
        <f t="shared" si="14"/>
        <v>-0.68600000000000005</v>
      </c>
      <c r="AE196">
        <f t="shared" si="15"/>
        <v>0</v>
      </c>
    </row>
    <row r="197" spans="1:31" x14ac:dyDescent="0.3">
      <c r="A197" s="4">
        <v>195</v>
      </c>
      <c r="B197" s="4">
        <v>-803117262748</v>
      </c>
      <c r="C197" s="5">
        <v>2</v>
      </c>
      <c r="D197" s="5">
        <v>-4.947E-3</v>
      </c>
      <c r="E197" s="5">
        <v>8.8699999999999994E-3</v>
      </c>
      <c r="F197" s="5">
        <v>1004449</v>
      </c>
      <c r="G197" s="5">
        <v>0</v>
      </c>
      <c r="H197" s="5">
        <v>0</v>
      </c>
      <c r="I197" s="5">
        <v>0</v>
      </c>
      <c r="J197" s="5">
        <v>-1.4999999999999999E-2</v>
      </c>
      <c r="K197" s="5">
        <v>8.0000000000000002E-3</v>
      </c>
      <c r="L197" s="5">
        <v>-0.68600000000000005</v>
      </c>
      <c r="M197" s="5">
        <v>0</v>
      </c>
      <c r="S197">
        <f>A197</f>
        <v>195</v>
      </c>
      <c r="T197">
        <f>Analysis!$B$3+B197/1000000</f>
        <v>3.9011620000237599</v>
      </c>
      <c r="U197">
        <f>C197</f>
        <v>2</v>
      </c>
      <c r="V197">
        <f>IF(ABS(D197)&gt;1,D197/1000000,D197)*Analysis!$B$4</f>
        <v>-4.8530070000000002E-2</v>
      </c>
      <c r="W197">
        <f>IF(ABS(E197)&gt;1,E197/1000000,E197)*Analysis!$B$4</f>
        <v>8.70147E-2</v>
      </c>
      <c r="X197">
        <f>IF(ABS(F197)&gt;1,F197/1000000,F197)*Analysis!$B$4</f>
        <v>9.8536446899999994</v>
      </c>
      <c r="Y197">
        <f>IF(ABS(G197)&gt;1,G197/1000000,G197)</f>
        <v>0</v>
      </c>
      <c r="Z197">
        <f>IF(ABS(H197)&gt;1,H197/1000000,H197)</f>
        <v>0</v>
      </c>
      <c r="AA197">
        <f>IF(ABS(I197)&gt;1,I197/1000000,I197)</f>
        <v>0</v>
      </c>
      <c r="AB197">
        <f t="shared" si="12"/>
        <v>-1.4999999999999999E-2</v>
      </c>
      <c r="AC197">
        <f t="shared" si="13"/>
        <v>8.0000000000000002E-3</v>
      </c>
      <c r="AD197">
        <f t="shared" si="14"/>
        <v>-0.68600000000000005</v>
      </c>
      <c r="AE197">
        <f t="shared" si="15"/>
        <v>0</v>
      </c>
    </row>
    <row r="198" spans="1:31" x14ac:dyDescent="0.3">
      <c r="A198" s="4">
        <v>196</v>
      </c>
      <c r="B198" s="4">
        <v>-803117247084</v>
      </c>
      <c r="C198" s="5">
        <v>2</v>
      </c>
      <c r="D198" s="5">
        <v>-4.9760000000000004E-3</v>
      </c>
      <c r="E198" s="5">
        <v>1.3029000000000001E-2</v>
      </c>
      <c r="F198" s="5">
        <v>1004439</v>
      </c>
      <c r="G198" s="5">
        <v>0</v>
      </c>
      <c r="H198" s="5">
        <v>0</v>
      </c>
      <c r="I198" s="5">
        <v>0</v>
      </c>
      <c r="J198" s="5">
        <v>-1.6E-2</v>
      </c>
      <c r="K198" s="5">
        <v>7.0000000000000001E-3</v>
      </c>
      <c r="L198" s="5">
        <v>-0.68700000000000006</v>
      </c>
      <c r="M198" s="5">
        <v>0</v>
      </c>
      <c r="S198">
        <f>A198</f>
        <v>196</v>
      </c>
      <c r="T198">
        <f>Analysis!$B$3+B198/1000000</f>
        <v>3.9168259999714792</v>
      </c>
      <c r="U198">
        <f>C198</f>
        <v>2</v>
      </c>
      <c r="V198">
        <f>IF(ABS(D198)&gt;1,D198/1000000,D198)*Analysis!$B$4</f>
        <v>-4.8814560000000007E-2</v>
      </c>
      <c r="W198">
        <f>IF(ABS(E198)&gt;1,E198/1000000,E198)*Analysis!$B$4</f>
        <v>0.12781449</v>
      </c>
      <c r="X198">
        <f>IF(ABS(F198)&gt;1,F198/1000000,F198)*Analysis!$B$4</f>
        <v>9.8535465900000005</v>
      </c>
      <c r="Y198">
        <f>IF(ABS(G198)&gt;1,G198/1000000,G198)</f>
        <v>0</v>
      </c>
      <c r="Z198">
        <f>IF(ABS(H198)&gt;1,H198/1000000,H198)</f>
        <v>0</v>
      </c>
      <c r="AA198">
        <f>IF(ABS(I198)&gt;1,I198/1000000,I198)</f>
        <v>0</v>
      </c>
      <c r="AB198">
        <f t="shared" si="12"/>
        <v>-1.6E-2</v>
      </c>
      <c r="AC198">
        <f t="shared" si="13"/>
        <v>7.0000000000000001E-3</v>
      </c>
      <c r="AD198">
        <f t="shared" si="14"/>
        <v>-0.68700000000000006</v>
      </c>
      <c r="AE198">
        <f t="shared" si="15"/>
        <v>0</v>
      </c>
    </row>
    <row r="199" spans="1:31" x14ac:dyDescent="0.3">
      <c r="A199" s="4">
        <v>197</v>
      </c>
      <c r="B199" s="4">
        <v>-803117230079</v>
      </c>
      <c r="C199" s="5">
        <v>2</v>
      </c>
      <c r="D199" s="5">
        <v>-5.0020000000000004E-3</v>
      </c>
      <c r="E199" s="5">
        <v>1.2578000000000001E-2</v>
      </c>
      <c r="F199" s="5">
        <v>1004435</v>
      </c>
      <c r="G199" s="5">
        <v>0</v>
      </c>
      <c r="H199" s="5">
        <v>0</v>
      </c>
      <c r="I199" s="5">
        <v>0</v>
      </c>
      <c r="J199" s="5">
        <v>-1.7000000000000001E-2</v>
      </c>
      <c r="K199" s="5">
        <v>6.0000000000000001E-3</v>
      </c>
      <c r="L199" s="5">
        <v>-0.68700000000000006</v>
      </c>
      <c r="M199" s="5">
        <v>0</v>
      </c>
      <c r="S199">
        <f>A199</f>
        <v>197</v>
      </c>
      <c r="T199">
        <f>Analysis!$B$3+B199/1000000</f>
        <v>3.9338310000021011</v>
      </c>
      <c r="U199">
        <f>C199</f>
        <v>2</v>
      </c>
      <c r="V199">
        <f>IF(ABS(D199)&gt;1,D199/1000000,D199)*Analysis!$B$4</f>
        <v>-4.9069620000000008E-2</v>
      </c>
      <c r="W199">
        <f>IF(ABS(E199)&gt;1,E199/1000000,E199)*Analysis!$B$4</f>
        <v>0.12339018000000002</v>
      </c>
      <c r="X199">
        <f>IF(ABS(F199)&gt;1,F199/1000000,F199)*Analysis!$B$4</f>
        <v>9.853507350000001</v>
      </c>
      <c r="Y199">
        <f>IF(ABS(G199)&gt;1,G199/1000000,G199)</f>
        <v>0</v>
      </c>
      <c r="Z199">
        <f>IF(ABS(H199)&gt;1,H199/1000000,H199)</f>
        <v>0</v>
      </c>
      <c r="AA199">
        <f>IF(ABS(I199)&gt;1,I199/1000000,I199)</f>
        <v>0</v>
      </c>
      <c r="AB199">
        <f t="shared" si="12"/>
        <v>-1.7000000000000001E-2</v>
      </c>
      <c r="AC199">
        <f t="shared" si="13"/>
        <v>6.0000000000000001E-3</v>
      </c>
      <c r="AD199">
        <f t="shared" si="14"/>
        <v>-0.68700000000000006</v>
      </c>
      <c r="AE199">
        <f t="shared" si="15"/>
        <v>0</v>
      </c>
    </row>
    <row r="200" spans="1:31" x14ac:dyDescent="0.3">
      <c r="A200" s="4">
        <v>198</v>
      </c>
      <c r="B200" s="4">
        <v>-803117207132</v>
      </c>
      <c r="C200" s="5">
        <v>2</v>
      </c>
      <c r="D200" s="5">
        <v>-4.9319999999999998E-3</v>
      </c>
      <c r="E200" s="5">
        <v>1.2463E-2</v>
      </c>
      <c r="F200" s="5">
        <v>1004436</v>
      </c>
      <c r="G200" s="5">
        <v>0</v>
      </c>
      <c r="H200" s="5">
        <v>0</v>
      </c>
      <c r="I200" s="5">
        <v>0</v>
      </c>
      <c r="J200" s="5">
        <v>-1.9E-2</v>
      </c>
      <c r="K200" s="5">
        <v>6.0000000000000001E-3</v>
      </c>
      <c r="L200" s="5">
        <v>-0.68700000000000006</v>
      </c>
      <c r="M200" s="5">
        <v>0</v>
      </c>
      <c r="S200">
        <f>A200</f>
        <v>198</v>
      </c>
      <c r="T200">
        <f>Analysis!$B$3+B200/1000000</f>
        <v>3.9567779999924824</v>
      </c>
      <c r="U200">
        <f>C200</f>
        <v>2</v>
      </c>
      <c r="V200">
        <f>IF(ABS(D200)&gt;1,D200/1000000,D200)*Analysis!$B$4</f>
        <v>-4.8382920000000003E-2</v>
      </c>
      <c r="W200">
        <f>IF(ABS(E200)&gt;1,E200/1000000,E200)*Analysis!$B$4</f>
        <v>0.12226203000000001</v>
      </c>
      <c r="X200">
        <f>IF(ABS(F200)&gt;1,F200/1000000,F200)*Analysis!$B$4</f>
        <v>9.8535171600000009</v>
      </c>
      <c r="Y200">
        <f>IF(ABS(G200)&gt;1,G200/1000000,G200)</f>
        <v>0</v>
      </c>
      <c r="Z200">
        <f>IF(ABS(H200)&gt;1,H200/1000000,H200)</f>
        <v>0</v>
      </c>
      <c r="AA200">
        <f>IF(ABS(I200)&gt;1,I200/1000000,I200)</f>
        <v>0</v>
      </c>
      <c r="AB200">
        <f t="shared" si="12"/>
        <v>-1.9E-2</v>
      </c>
      <c r="AC200">
        <f t="shared" si="13"/>
        <v>6.0000000000000001E-3</v>
      </c>
      <c r="AD200">
        <f t="shared" si="14"/>
        <v>-0.68700000000000006</v>
      </c>
      <c r="AE200">
        <f t="shared" si="15"/>
        <v>0</v>
      </c>
    </row>
    <row r="201" spans="1:31" x14ac:dyDescent="0.3">
      <c r="A201" s="4">
        <v>199</v>
      </c>
      <c r="B201" s="4">
        <v>-803117185994</v>
      </c>
      <c r="C201" s="5">
        <v>2</v>
      </c>
      <c r="D201" s="5">
        <v>-4.8380000000000003E-3</v>
      </c>
      <c r="E201" s="5">
        <v>1.2222E-2</v>
      </c>
      <c r="F201" s="5">
        <v>1004439</v>
      </c>
      <c r="G201" s="5">
        <v>0</v>
      </c>
      <c r="H201" s="5">
        <v>0</v>
      </c>
      <c r="I201" s="5">
        <v>0</v>
      </c>
      <c r="J201" s="5">
        <v>-0.02</v>
      </c>
      <c r="K201" s="5">
        <v>6.0000000000000001E-3</v>
      </c>
      <c r="L201" s="5">
        <v>-0.68799999999999994</v>
      </c>
      <c r="M201" s="5">
        <v>0</v>
      </c>
      <c r="S201">
        <f>A201</f>
        <v>199</v>
      </c>
      <c r="T201">
        <f>Analysis!$B$3+B201/1000000</f>
        <v>3.9779159999452531</v>
      </c>
      <c r="U201">
        <f>C201</f>
        <v>2</v>
      </c>
      <c r="V201">
        <f>IF(ABS(D201)&gt;1,D201/1000000,D201)*Analysis!$B$4</f>
        <v>-4.7460780000000008E-2</v>
      </c>
      <c r="W201">
        <f>IF(ABS(E201)&gt;1,E201/1000000,E201)*Analysis!$B$4</f>
        <v>0.11989782</v>
      </c>
      <c r="X201">
        <f>IF(ABS(F201)&gt;1,F201/1000000,F201)*Analysis!$B$4</f>
        <v>9.8535465900000005</v>
      </c>
      <c r="Y201">
        <f>IF(ABS(G201)&gt;1,G201/1000000,G201)</f>
        <v>0</v>
      </c>
      <c r="Z201">
        <f>IF(ABS(H201)&gt;1,H201/1000000,H201)</f>
        <v>0</v>
      </c>
      <c r="AA201">
        <f>IF(ABS(I201)&gt;1,I201/1000000,I201)</f>
        <v>0</v>
      </c>
      <c r="AB201">
        <f t="shared" si="12"/>
        <v>-0.02</v>
      </c>
      <c r="AC201">
        <f t="shared" si="13"/>
        <v>6.0000000000000001E-3</v>
      </c>
      <c r="AD201">
        <f t="shared" si="14"/>
        <v>-0.68799999999999994</v>
      </c>
      <c r="AE201">
        <f t="shared" si="15"/>
        <v>0</v>
      </c>
    </row>
    <row r="202" spans="1:31" x14ac:dyDescent="0.3">
      <c r="A202" s="4">
        <v>200</v>
      </c>
      <c r="B202" s="4">
        <v>-803117165995</v>
      </c>
      <c r="C202" s="5">
        <v>2</v>
      </c>
      <c r="D202" s="5">
        <v>-4.9150000000000001E-3</v>
      </c>
      <c r="E202" s="5">
        <v>1.2317E-2</v>
      </c>
      <c r="F202" s="5">
        <v>1004437</v>
      </c>
      <c r="G202" s="5">
        <v>0</v>
      </c>
      <c r="H202" s="5">
        <v>0</v>
      </c>
      <c r="I202" s="5">
        <v>0</v>
      </c>
      <c r="J202" s="5">
        <v>-2.1000000000000001E-2</v>
      </c>
      <c r="K202" s="5">
        <v>5.0000000000000001E-3</v>
      </c>
      <c r="L202" s="5">
        <v>-0.68799999999999994</v>
      </c>
      <c r="M202" s="5">
        <v>0</v>
      </c>
      <c r="S202">
        <f>A202</f>
        <v>200</v>
      </c>
      <c r="T202">
        <f>Analysis!$B$3+B202/1000000</f>
        <v>3.9979149999562651</v>
      </c>
      <c r="U202">
        <f>C202</f>
        <v>2</v>
      </c>
      <c r="V202">
        <f>IF(ABS(D202)&gt;1,D202/1000000,D202)*Analysis!$B$4</f>
        <v>-4.8216150000000006E-2</v>
      </c>
      <c r="W202">
        <f>IF(ABS(E202)&gt;1,E202/1000000,E202)*Analysis!$B$4</f>
        <v>0.12082977</v>
      </c>
      <c r="X202">
        <f>IF(ABS(F202)&gt;1,F202/1000000,F202)*Analysis!$B$4</f>
        <v>9.8535269700000008</v>
      </c>
      <c r="Y202">
        <f>IF(ABS(G202)&gt;1,G202/1000000,G202)</f>
        <v>0</v>
      </c>
      <c r="Z202">
        <f>IF(ABS(H202)&gt;1,H202/1000000,H202)</f>
        <v>0</v>
      </c>
      <c r="AA202">
        <f>IF(ABS(I202)&gt;1,I202/1000000,I202)</f>
        <v>0</v>
      </c>
      <c r="AB202">
        <f t="shared" si="12"/>
        <v>-2.1000000000000001E-2</v>
      </c>
      <c r="AC202">
        <f t="shared" si="13"/>
        <v>5.0000000000000001E-3</v>
      </c>
      <c r="AD202">
        <f t="shared" si="14"/>
        <v>-0.68799999999999994</v>
      </c>
      <c r="AE202">
        <f t="shared" si="15"/>
        <v>0</v>
      </c>
    </row>
    <row r="203" spans="1:31" x14ac:dyDescent="0.3">
      <c r="A203" s="4">
        <v>201</v>
      </c>
      <c r="B203" s="4">
        <v>-803117147135</v>
      </c>
      <c r="C203" s="5">
        <v>2</v>
      </c>
      <c r="D203" s="5">
        <v>-5.019E-3</v>
      </c>
      <c r="E203" s="5">
        <v>1.239E-2</v>
      </c>
      <c r="F203" s="5">
        <v>1004437</v>
      </c>
      <c r="G203" s="5">
        <v>0</v>
      </c>
      <c r="H203" s="5">
        <v>0</v>
      </c>
      <c r="I203" s="5">
        <v>0</v>
      </c>
      <c r="J203" s="5">
        <v>-2.4E-2</v>
      </c>
      <c r="K203" s="5">
        <v>5.0000000000000001E-3</v>
      </c>
      <c r="L203" s="5">
        <v>-0.68899999999999995</v>
      </c>
      <c r="M203" s="5">
        <v>0</v>
      </c>
      <c r="S203">
        <f>A203</f>
        <v>201</v>
      </c>
      <c r="T203">
        <f>Analysis!$B$3+B203/1000000</f>
        <v>4.0167750000255182</v>
      </c>
      <c r="U203">
        <f>C203</f>
        <v>2</v>
      </c>
      <c r="V203">
        <f>IF(ABS(D203)&gt;1,D203/1000000,D203)*Analysis!$B$4</f>
        <v>-4.9236390000000005E-2</v>
      </c>
      <c r="W203">
        <f>IF(ABS(E203)&gt;1,E203/1000000,E203)*Analysis!$B$4</f>
        <v>0.12154590000000001</v>
      </c>
      <c r="X203">
        <f>IF(ABS(F203)&gt;1,F203/1000000,F203)*Analysis!$B$4</f>
        <v>9.8535269700000008</v>
      </c>
      <c r="Y203">
        <f>IF(ABS(G203)&gt;1,G203/1000000,G203)</f>
        <v>0</v>
      </c>
      <c r="Z203">
        <f>IF(ABS(H203)&gt;1,H203/1000000,H203)</f>
        <v>0</v>
      </c>
      <c r="AA203">
        <f>IF(ABS(I203)&gt;1,I203/1000000,I203)</f>
        <v>0</v>
      </c>
      <c r="AB203">
        <f t="shared" si="12"/>
        <v>-2.4E-2</v>
      </c>
      <c r="AC203">
        <f t="shared" si="13"/>
        <v>5.0000000000000001E-3</v>
      </c>
      <c r="AD203">
        <f t="shared" si="14"/>
        <v>-0.68899999999999995</v>
      </c>
      <c r="AE203">
        <f t="shared" si="15"/>
        <v>0</v>
      </c>
    </row>
    <row r="204" spans="1:31" x14ac:dyDescent="0.3">
      <c r="A204" s="4">
        <v>202</v>
      </c>
      <c r="B204" s="4">
        <v>-803117131479</v>
      </c>
      <c r="C204" s="5">
        <v>2</v>
      </c>
      <c r="D204" s="5">
        <v>-4.8939999999999999E-3</v>
      </c>
      <c r="E204" s="5">
        <v>1.2385E-2</v>
      </c>
      <c r="F204" s="5">
        <v>1004436</v>
      </c>
      <c r="G204" s="5">
        <v>0</v>
      </c>
      <c r="H204" s="5">
        <v>0</v>
      </c>
      <c r="I204" s="5">
        <v>0</v>
      </c>
      <c r="J204" s="5">
        <v>-2.4E-2</v>
      </c>
      <c r="K204" s="5">
        <v>4.0000000000000001E-3</v>
      </c>
      <c r="L204" s="5">
        <v>-0.69</v>
      </c>
      <c r="M204" s="5">
        <v>0</v>
      </c>
      <c r="S204">
        <f>A204</f>
        <v>202</v>
      </c>
      <c r="T204">
        <f>Analysis!$B$3+B204/1000000</f>
        <v>4.0324310000287369</v>
      </c>
      <c r="U204">
        <f>C204</f>
        <v>2</v>
      </c>
      <c r="V204">
        <f>IF(ABS(D204)&gt;1,D204/1000000,D204)*Analysis!$B$4</f>
        <v>-4.801014E-2</v>
      </c>
      <c r="W204">
        <f>IF(ABS(E204)&gt;1,E204/1000000,E204)*Analysis!$B$4</f>
        <v>0.12149685</v>
      </c>
      <c r="X204">
        <f>IF(ABS(F204)&gt;1,F204/1000000,F204)*Analysis!$B$4</f>
        <v>9.8535171600000009</v>
      </c>
      <c r="Y204">
        <f>IF(ABS(G204)&gt;1,G204/1000000,G204)</f>
        <v>0</v>
      </c>
      <c r="Z204">
        <f>IF(ABS(H204)&gt;1,H204/1000000,H204)</f>
        <v>0</v>
      </c>
      <c r="AA204">
        <f>IF(ABS(I204)&gt;1,I204/1000000,I204)</f>
        <v>0</v>
      </c>
      <c r="AB204">
        <f t="shared" si="12"/>
        <v>-2.4E-2</v>
      </c>
      <c r="AC204">
        <f t="shared" si="13"/>
        <v>4.0000000000000001E-3</v>
      </c>
      <c r="AD204">
        <f t="shared" si="14"/>
        <v>-0.69</v>
      </c>
      <c r="AE204">
        <f t="shared" si="15"/>
        <v>0</v>
      </c>
    </row>
    <row r="205" spans="1:31" x14ac:dyDescent="0.3">
      <c r="A205" s="4">
        <v>203</v>
      </c>
      <c r="B205" s="4">
        <v>-803117102940</v>
      </c>
      <c r="C205" s="5">
        <v>2</v>
      </c>
      <c r="D205" s="5">
        <v>-1.0375000000000001E-2</v>
      </c>
      <c r="E205" s="5">
        <v>1.2120000000000001E-2</v>
      </c>
      <c r="F205" s="5">
        <v>1004231</v>
      </c>
      <c r="G205" s="5">
        <v>0</v>
      </c>
      <c r="H205" s="5">
        <v>0</v>
      </c>
      <c r="I205" s="5">
        <v>0</v>
      </c>
      <c r="J205" s="5">
        <v>-2.5000000000000001E-2</v>
      </c>
      <c r="K205" s="5">
        <v>5.0000000000000001E-3</v>
      </c>
      <c r="L205" s="5">
        <v>-0.69099999999999995</v>
      </c>
      <c r="M205" s="5">
        <v>0</v>
      </c>
      <c r="S205">
        <f>A205</f>
        <v>203</v>
      </c>
      <c r="T205">
        <f>Analysis!$B$3+B205/1000000</f>
        <v>4.0609699999913573</v>
      </c>
      <c r="U205">
        <f>C205</f>
        <v>2</v>
      </c>
      <c r="V205">
        <f>IF(ABS(D205)&gt;1,D205/1000000,D205)*Analysis!$B$4</f>
        <v>-0.10177875000000002</v>
      </c>
      <c r="W205">
        <f>IF(ABS(E205)&gt;1,E205/1000000,E205)*Analysis!$B$4</f>
        <v>0.11889720000000001</v>
      </c>
      <c r="X205">
        <f>IF(ABS(F205)&gt;1,F205/1000000,F205)*Analysis!$B$4</f>
        <v>9.8515061100000008</v>
      </c>
      <c r="Y205">
        <f>IF(ABS(G205)&gt;1,G205/1000000,G205)</f>
        <v>0</v>
      </c>
      <c r="Z205">
        <f>IF(ABS(H205)&gt;1,H205/1000000,H205)</f>
        <v>0</v>
      </c>
      <c r="AA205">
        <f>IF(ABS(I205)&gt;1,I205/1000000,I205)</f>
        <v>0</v>
      </c>
      <c r="AB205">
        <f t="shared" si="12"/>
        <v>-2.5000000000000001E-2</v>
      </c>
      <c r="AC205">
        <f t="shared" si="13"/>
        <v>5.0000000000000001E-3</v>
      </c>
      <c r="AD205">
        <f t="shared" si="14"/>
        <v>-0.69099999999999995</v>
      </c>
      <c r="AE205">
        <f t="shared" si="15"/>
        <v>0</v>
      </c>
    </row>
    <row r="206" spans="1:31" x14ac:dyDescent="0.3">
      <c r="A206" s="4">
        <v>204</v>
      </c>
      <c r="B206" s="4">
        <v>-803117085079</v>
      </c>
      <c r="C206" s="5">
        <v>2</v>
      </c>
      <c r="D206" s="5">
        <v>-2.993E-3</v>
      </c>
      <c r="E206" s="5">
        <v>1.2349000000000001E-2</v>
      </c>
      <c r="F206" s="5">
        <v>1004513</v>
      </c>
      <c r="G206" s="5">
        <v>0</v>
      </c>
      <c r="H206" s="5">
        <v>0</v>
      </c>
      <c r="I206" s="5">
        <v>0</v>
      </c>
      <c r="J206" s="5">
        <v>-2.7E-2</v>
      </c>
      <c r="K206" s="5">
        <v>5.0000000000000001E-3</v>
      </c>
      <c r="L206" s="5">
        <v>-0.69199999999999995</v>
      </c>
      <c r="M206" s="5">
        <v>0</v>
      </c>
      <c r="S206">
        <f>A206</f>
        <v>204</v>
      </c>
      <c r="T206">
        <f>Analysis!$B$3+B206/1000000</f>
        <v>4.0788310000207275</v>
      </c>
      <c r="U206">
        <f>C206</f>
        <v>2</v>
      </c>
      <c r="V206">
        <f>IF(ABS(D206)&gt;1,D206/1000000,D206)*Analysis!$B$4</f>
        <v>-2.9361330000000001E-2</v>
      </c>
      <c r="W206">
        <f>IF(ABS(E206)&gt;1,E206/1000000,E206)*Analysis!$B$4</f>
        <v>0.12114369000000001</v>
      </c>
      <c r="X206">
        <f>IF(ABS(F206)&gt;1,F206/1000000,F206)*Analysis!$B$4</f>
        <v>9.8542725300000011</v>
      </c>
      <c r="Y206">
        <f>IF(ABS(G206)&gt;1,G206/1000000,G206)</f>
        <v>0</v>
      </c>
      <c r="Z206">
        <f>IF(ABS(H206)&gt;1,H206/1000000,H206)</f>
        <v>0</v>
      </c>
      <c r="AA206">
        <f>IF(ABS(I206)&gt;1,I206/1000000,I206)</f>
        <v>0</v>
      </c>
      <c r="AB206">
        <f t="shared" si="12"/>
        <v>-2.7E-2</v>
      </c>
      <c r="AC206">
        <f t="shared" si="13"/>
        <v>5.0000000000000001E-3</v>
      </c>
      <c r="AD206">
        <f t="shared" si="14"/>
        <v>-0.69199999999999995</v>
      </c>
      <c r="AE206">
        <f t="shared" si="15"/>
        <v>0</v>
      </c>
    </row>
    <row r="207" spans="1:31" x14ac:dyDescent="0.3">
      <c r="A207" s="4">
        <v>205</v>
      </c>
      <c r="B207" s="4">
        <v>-803117065627</v>
      </c>
      <c r="C207" s="5">
        <v>2</v>
      </c>
      <c r="D207" s="5">
        <v>-5.411E-3</v>
      </c>
      <c r="E207" s="5">
        <v>1.2407E-2</v>
      </c>
      <c r="F207" s="5">
        <v>1004420</v>
      </c>
      <c r="G207" s="5">
        <v>0</v>
      </c>
      <c r="H207" s="5">
        <v>0</v>
      </c>
      <c r="I207" s="5">
        <v>0</v>
      </c>
      <c r="J207" s="5">
        <v>-2.8000000000000001E-2</v>
      </c>
      <c r="K207" s="5">
        <v>3.0000000000000001E-3</v>
      </c>
      <c r="L207" s="5">
        <v>-0.69299999999999995</v>
      </c>
      <c r="M207" s="5">
        <v>0</v>
      </c>
      <c r="S207">
        <f>A207</f>
        <v>205</v>
      </c>
      <c r="T207">
        <f>Analysis!$B$3+B207/1000000</f>
        <v>4.0982830000575632</v>
      </c>
      <c r="U207">
        <f>C207</f>
        <v>2</v>
      </c>
      <c r="V207">
        <f>IF(ABS(D207)&gt;1,D207/1000000,D207)*Analysis!$B$4</f>
        <v>-5.3081910000000003E-2</v>
      </c>
      <c r="W207">
        <f>IF(ABS(E207)&gt;1,E207/1000000,E207)*Analysis!$B$4</f>
        <v>0.12171267000000001</v>
      </c>
      <c r="X207">
        <f>IF(ABS(F207)&gt;1,F207/1000000,F207)*Analysis!$B$4</f>
        <v>9.8533602000000009</v>
      </c>
      <c r="Y207">
        <f>IF(ABS(G207)&gt;1,G207/1000000,G207)</f>
        <v>0</v>
      </c>
      <c r="Z207">
        <f>IF(ABS(H207)&gt;1,H207/1000000,H207)</f>
        <v>0</v>
      </c>
      <c r="AA207">
        <f>IF(ABS(I207)&gt;1,I207/1000000,I207)</f>
        <v>0</v>
      </c>
      <c r="AB207">
        <f t="shared" si="12"/>
        <v>-2.8000000000000001E-2</v>
      </c>
      <c r="AC207">
        <f t="shared" si="13"/>
        <v>3.0000000000000001E-3</v>
      </c>
      <c r="AD207">
        <f t="shared" si="14"/>
        <v>-0.69299999999999995</v>
      </c>
      <c r="AE207">
        <f t="shared" si="15"/>
        <v>0</v>
      </c>
    </row>
    <row r="208" spans="1:31" x14ac:dyDescent="0.3">
      <c r="A208" s="4">
        <v>206</v>
      </c>
      <c r="B208" s="4">
        <v>-803117046475</v>
      </c>
      <c r="C208" s="5">
        <v>2</v>
      </c>
      <c r="D208" s="5">
        <v>-4.9350000000000002E-3</v>
      </c>
      <c r="E208" s="5">
        <v>1.2158E-2</v>
      </c>
      <c r="F208" s="5">
        <v>0.997394</v>
      </c>
      <c r="G208" s="5">
        <v>0</v>
      </c>
      <c r="H208" s="5">
        <v>0</v>
      </c>
      <c r="I208" s="5">
        <v>0</v>
      </c>
      <c r="J208" s="5">
        <v>-2.9000000000000001E-2</v>
      </c>
      <c r="K208" s="5">
        <v>2E-3</v>
      </c>
      <c r="L208" s="5">
        <v>-0.69299999999999995</v>
      </c>
      <c r="M208" s="5">
        <v>0</v>
      </c>
      <c r="S208">
        <f>A208</f>
        <v>206</v>
      </c>
      <c r="T208">
        <f>Analysis!$B$3+B208/1000000</f>
        <v>4.117435000021942</v>
      </c>
      <c r="U208">
        <f>C208</f>
        <v>2</v>
      </c>
      <c r="V208">
        <f>IF(ABS(D208)&gt;1,D208/1000000,D208)*Analysis!$B$4</f>
        <v>-4.8412350000000007E-2</v>
      </c>
      <c r="W208">
        <f>IF(ABS(E208)&gt;1,E208/1000000,E208)*Analysis!$B$4</f>
        <v>0.11926998000000001</v>
      </c>
      <c r="X208">
        <f>IF(ABS(F208)&gt;1,F208/1000000,F208)*Analysis!$B$4</f>
        <v>9.7844351400000011</v>
      </c>
      <c r="Y208">
        <f>IF(ABS(G208)&gt;1,G208/1000000,G208)</f>
        <v>0</v>
      </c>
      <c r="Z208">
        <f>IF(ABS(H208)&gt;1,H208/1000000,H208)</f>
        <v>0</v>
      </c>
      <c r="AA208">
        <f>IF(ABS(I208)&gt;1,I208/1000000,I208)</f>
        <v>0</v>
      </c>
      <c r="AB208">
        <f t="shared" si="12"/>
        <v>-2.9000000000000001E-2</v>
      </c>
      <c r="AC208">
        <f t="shared" si="13"/>
        <v>2E-3</v>
      </c>
      <c r="AD208">
        <f t="shared" si="14"/>
        <v>-0.69299999999999995</v>
      </c>
      <c r="AE208">
        <f t="shared" si="15"/>
        <v>0</v>
      </c>
    </row>
    <row r="209" spans="1:31" x14ac:dyDescent="0.3">
      <c r="A209" s="4">
        <v>207</v>
      </c>
      <c r="B209" s="4">
        <v>-803117026271</v>
      </c>
      <c r="C209" s="5">
        <v>2</v>
      </c>
      <c r="D209" s="5">
        <v>-8.2730000000000008E-3</v>
      </c>
      <c r="E209" s="5">
        <v>8.6920000000000001E-3</v>
      </c>
      <c r="F209" s="5">
        <v>0.997054</v>
      </c>
      <c r="G209" s="5">
        <v>0</v>
      </c>
      <c r="H209" s="5">
        <v>0</v>
      </c>
      <c r="I209" s="5">
        <v>0</v>
      </c>
      <c r="J209" s="5">
        <v>-3.1E-2</v>
      </c>
      <c r="K209" s="5">
        <v>1E-3</v>
      </c>
      <c r="L209" s="5">
        <v>-0.69299999999999995</v>
      </c>
      <c r="M209" s="5">
        <v>0</v>
      </c>
      <c r="S209">
        <f>A209</f>
        <v>207</v>
      </c>
      <c r="T209">
        <f>Analysis!$B$3+B209/1000000</f>
        <v>4.1376389999641106</v>
      </c>
      <c r="U209">
        <f>C209</f>
        <v>2</v>
      </c>
      <c r="V209">
        <f>IF(ABS(D209)&gt;1,D209/1000000,D209)*Analysis!$B$4</f>
        <v>-8.1158130000000009E-2</v>
      </c>
      <c r="W209">
        <f>IF(ABS(E209)&gt;1,E209/1000000,E209)*Analysis!$B$4</f>
        <v>8.526852E-2</v>
      </c>
      <c r="X209">
        <f>IF(ABS(F209)&gt;1,F209/1000000,F209)*Analysis!$B$4</f>
        <v>9.7810997400000002</v>
      </c>
      <c r="Y209">
        <f>IF(ABS(G209)&gt;1,G209/1000000,G209)</f>
        <v>0</v>
      </c>
      <c r="Z209">
        <f>IF(ABS(H209)&gt;1,H209/1000000,H209)</f>
        <v>0</v>
      </c>
      <c r="AA209">
        <f>IF(ABS(I209)&gt;1,I209/1000000,I209)</f>
        <v>0</v>
      </c>
      <c r="AB209">
        <f t="shared" si="12"/>
        <v>-3.1E-2</v>
      </c>
      <c r="AC209">
        <f t="shared" si="13"/>
        <v>1E-3</v>
      </c>
      <c r="AD209">
        <f t="shared" si="14"/>
        <v>-0.69299999999999995</v>
      </c>
      <c r="AE209">
        <f t="shared" si="15"/>
        <v>0</v>
      </c>
    </row>
    <row r="210" spans="1:31" x14ac:dyDescent="0.3">
      <c r="A210" s="4">
        <v>208</v>
      </c>
      <c r="B210" s="4">
        <v>-803117002971</v>
      </c>
      <c r="C210" s="5">
        <v>2</v>
      </c>
      <c r="D210" s="5">
        <v>-3.6129999999999999E-3</v>
      </c>
      <c r="E210" s="5">
        <v>1.357E-2</v>
      </c>
      <c r="F210" s="5">
        <v>1003368</v>
      </c>
      <c r="G210" s="5">
        <v>0</v>
      </c>
      <c r="H210" s="5">
        <v>0</v>
      </c>
      <c r="I210" s="5">
        <v>0</v>
      </c>
      <c r="J210" s="5">
        <v>-3.2000000000000001E-2</v>
      </c>
      <c r="K210" s="5">
        <v>0</v>
      </c>
      <c r="L210" s="5">
        <v>-0.69499999999999995</v>
      </c>
      <c r="M210" s="5">
        <v>0</v>
      </c>
      <c r="S210">
        <f>A210</f>
        <v>208</v>
      </c>
      <c r="T210">
        <f>Analysis!$B$3+B210/1000000</f>
        <v>4.1609389999648556</v>
      </c>
      <c r="U210">
        <f>C210</f>
        <v>2</v>
      </c>
      <c r="V210">
        <f>IF(ABS(D210)&gt;1,D210/1000000,D210)*Analysis!$B$4</f>
        <v>-3.5443530000000001E-2</v>
      </c>
      <c r="W210">
        <f>IF(ABS(E210)&gt;1,E210/1000000,E210)*Analysis!$B$4</f>
        <v>0.13312170000000001</v>
      </c>
      <c r="X210">
        <f>IF(ABS(F210)&gt;1,F210/1000000,F210)*Analysis!$B$4</f>
        <v>9.8430400800000015</v>
      </c>
      <c r="Y210">
        <f>IF(ABS(G210)&gt;1,G210/1000000,G210)</f>
        <v>0</v>
      </c>
      <c r="Z210">
        <f>IF(ABS(H210)&gt;1,H210/1000000,H210)</f>
        <v>0</v>
      </c>
      <c r="AA210">
        <f>IF(ABS(I210)&gt;1,I210/1000000,I210)</f>
        <v>0</v>
      </c>
      <c r="AB210">
        <f t="shared" si="12"/>
        <v>-3.2000000000000001E-2</v>
      </c>
      <c r="AC210">
        <f t="shared" si="13"/>
        <v>0</v>
      </c>
      <c r="AD210">
        <f t="shared" si="14"/>
        <v>-0.69499999999999995</v>
      </c>
      <c r="AE210">
        <f t="shared" si="15"/>
        <v>0</v>
      </c>
    </row>
    <row r="211" spans="1:31" x14ac:dyDescent="0.3">
      <c r="A211" s="4">
        <v>209</v>
      </c>
      <c r="B211" s="4">
        <v>-803116983291</v>
      </c>
      <c r="C211" s="5">
        <v>2</v>
      </c>
      <c r="D211" s="5">
        <v>-4.4929999999999996E-3</v>
      </c>
      <c r="E211" s="5">
        <v>1.2659E-2</v>
      </c>
      <c r="F211" s="5">
        <v>1003550</v>
      </c>
      <c r="G211" s="5">
        <v>0</v>
      </c>
      <c r="H211" s="5">
        <v>0</v>
      </c>
      <c r="I211" s="5">
        <v>0</v>
      </c>
      <c r="J211" s="5">
        <v>-3.3000000000000002E-2</v>
      </c>
      <c r="K211" s="5">
        <v>0</v>
      </c>
      <c r="L211" s="5">
        <v>-0.69499999999999995</v>
      </c>
      <c r="M211" s="5">
        <v>0</v>
      </c>
      <c r="S211">
        <f>A211</f>
        <v>209</v>
      </c>
      <c r="T211">
        <f>Analysis!$B$3+B211/1000000</f>
        <v>4.1806189999915659</v>
      </c>
      <c r="U211">
        <f>C211</f>
        <v>2</v>
      </c>
      <c r="V211">
        <f>IF(ABS(D211)&gt;1,D211/1000000,D211)*Analysis!$B$4</f>
        <v>-4.4076329999999997E-2</v>
      </c>
      <c r="W211">
        <f>IF(ABS(E211)&gt;1,E211/1000000,E211)*Analysis!$B$4</f>
        <v>0.12418479</v>
      </c>
      <c r="X211">
        <f>IF(ABS(F211)&gt;1,F211/1000000,F211)*Analysis!$B$4</f>
        <v>9.8448255000000007</v>
      </c>
      <c r="Y211">
        <f>IF(ABS(G211)&gt;1,G211/1000000,G211)</f>
        <v>0</v>
      </c>
      <c r="Z211">
        <f>IF(ABS(H211)&gt;1,H211/1000000,H211)</f>
        <v>0</v>
      </c>
      <c r="AA211">
        <f>IF(ABS(I211)&gt;1,I211/1000000,I211)</f>
        <v>0</v>
      </c>
      <c r="AB211">
        <f t="shared" si="12"/>
        <v>-3.3000000000000002E-2</v>
      </c>
      <c r="AC211">
        <f t="shared" si="13"/>
        <v>0</v>
      </c>
      <c r="AD211">
        <f t="shared" si="14"/>
        <v>-0.69499999999999995</v>
      </c>
      <c r="AE211">
        <f t="shared" si="15"/>
        <v>0</v>
      </c>
    </row>
    <row r="212" spans="1:31" x14ac:dyDescent="0.3">
      <c r="A212" s="4">
        <v>210</v>
      </c>
      <c r="B212" s="4">
        <v>-803116972025</v>
      </c>
      <c r="C212" s="5">
        <v>2</v>
      </c>
      <c r="D212" s="5">
        <v>-5.0489999999999997E-3</v>
      </c>
      <c r="E212" s="5">
        <v>1.2135999999999999E-2</v>
      </c>
      <c r="F212" s="5">
        <v>1004102</v>
      </c>
      <c r="G212" s="5">
        <v>0</v>
      </c>
      <c r="H212" s="5">
        <v>0</v>
      </c>
      <c r="I212" s="5">
        <v>0</v>
      </c>
      <c r="J212" s="5">
        <v>-3.3000000000000002E-2</v>
      </c>
      <c r="K212" s="5">
        <v>-1E-3</v>
      </c>
      <c r="L212" s="5">
        <v>-0.69499999999999995</v>
      </c>
      <c r="M212" s="5">
        <v>0</v>
      </c>
      <c r="S212">
        <f>A212</f>
        <v>210</v>
      </c>
      <c r="T212">
        <f>Analysis!$B$3+B212/1000000</f>
        <v>4.1918849999783561</v>
      </c>
      <c r="U212">
        <f>C212</f>
        <v>2</v>
      </c>
      <c r="V212">
        <f>IF(ABS(D212)&gt;1,D212/1000000,D212)*Analysis!$B$4</f>
        <v>-4.9530690000000002E-2</v>
      </c>
      <c r="W212">
        <f>IF(ABS(E212)&gt;1,E212/1000000,E212)*Analysis!$B$4</f>
        <v>0.11905415999999999</v>
      </c>
      <c r="X212">
        <f>IF(ABS(F212)&gt;1,F212/1000000,F212)*Analysis!$B$4</f>
        <v>9.850240620000001</v>
      </c>
      <c r="Y212">
        <f>IF(ABS(G212)&gt;1,G212/1000000,G212)</f>
        <v>0</v>
      </c>
      <c r="Z212">
        <f>IF(ABS(H212)&gt;1,H212/1000000,H212)</f>
        <v>0</v>
      </c>
      <c r="AA212">
        <f>IF(ABS(I212)&gt;1,I212/1000000,I212)</f>
        <v>0</v>
      </c>
      <c r="AB212">
        <f t="shared" si="12"/>
        <v>-3.3000000000000002E-2</v>
      </c>
      <c r="AC212">
        <f t="shared" si="13"/>
        <v>-1E-3</v>
      </c>
      <c r="AD212">
        <f t="shared" si="14"/>
        <v>-0.69499999999999995</v>
      </c>
      <c r="AE212">
        <f t="shared" si="15"/>
        <v>0</v>
      </c>
    </row>
    <row r="213" spans="1:31" x14ac:dyDescent="0.3">
      <c r="A213" s="4">
        <v>211</v>
      </c>
      <c r="B213" s="4">
        <v>-803116944395</v>
      </c>
      <c r="C213" s="5">
        <v>2</v>
      </c>
      <c r="D213" s="5">
        <v>-4.8370000000000002E-3</v>
      </c>
      <c r="E213" s="5">
        <v>1.2460000000000001E-2</v>
      </c>
      <c r="F213" s="5">
        <v>1004542</v>
      </c>
      <c r="G213" s="5">
        <v>0</v>
      </c>
      <c r="H213" s="5">
        <v>0</v>
      </c>
      <c r="I213" s="5">
        <v>0</v>
      </c>
      <c r="J213" s="5">
        <v>-3.5000000000000003E-2</v>
      </c>
      <c r="K213" s="5">
        <v>-1E-3</v>
      </c>
      <c r="L213" s="5">
        <v>-0.69499999999999995</v>
      </c>
      <c r="M213" s="5">
        <v>0</v>
      </c>
      <c r="S213">
        <f>A213</f>
        <v>211</v>
      </c>
      <c r="T213">
        <f>Analysis!$B$3+B213/1000000</f>
        <v>4.2195150000043213</v>
      </c>
      <c r="U213">
        <f>C213</f>
        <v>2</v>
      </c>
      <c r="V213">
        <f>IF(ABS(D213)&gt;1,D213/1000000,D213)*Analysis!$B$4</f>
        <v>-4.7450970000000002E-2</v>
      </c>
      <c r="W213">
        <f>IF(ABS(E213)&gt;1,E213/1000000,E213)*Analysis!$B$4</f>
        <v>0.12223260000000001</v>
      </c>
      <c r="X213">
        <f>IF(ABS(F213)&gt;1,F213/1000000,F213)*Analysis!$B$4</f>
        <v>9.8545570200000014</v>
      </c>
      <c r="Y213">
        <f>IF(ABS(G213)&gt;1,G213/1000000,G213)</f>
        <v>0</v>
      </c>
      <c r="Z213">
        <f>IF(ABS(H213)&gt;1,H213/1000000,H213)</f>
        <v>0</v>
      </c>
      <c r="AA213">
        <f>IF(ABS(I213)&gt;1,I213/1000000,I213)</f>
        <v>0</v>
      </c>
      <c r="AB213">
        <f t="shared" si="12"/>
        <v>-3.5000000000000003E-2</v>
      </c>
      <c r="AC213">
        <f t="shared" si="13"/>
        <v>-1E-3</v>
      </c>
      <c r="AD213">
        <f t="shared" si="14"/>
        <v>-0.69499999999999995</v>
      </c>
      <c r="AE213">
        <f t="shared" si="15"/>
        <v>0</v>
      </c>
    </row>
    <row r="214" spans="1:31" x14ac:dyDescent="0.3">
      <c r="A214" s="4">
        <v>212</v>
      </c>
      <c r="B214" s="4">
        <v>-803116925199</v>
      </c>
      <c r="C214" s="5">
        <v>2</v>
      </c>
      <c r="D214" s="5">
        <v>-4.8970000000000003E-3</v>
      </c>
      <c r="E214" s="5">
        <v>1.2239E-2</v>
      </c>
      <c r="F214" s="5">
        <v>1004381</v>
      </c>
      <c r="G214" s="5">
        <v>0</v>
      </c>
      <c r="H214" s="5">
        <v>0</v>
      </c>
      <c r="I214" s="5">
        <v>0</v>
      </c>
      <c r="J214" s="5">
        <v>-3.5000000000000003E-2</v>
      </c>
      <c r="K214" s="5">
        <v>-1E-3</v>
      </c>
      <c r="L214" s="5">
        <v>-0.69599999999999995</v>
      </c>
      <c r="M214" s="5">
        <v>0</v>
      </c>
      <c r="S214">
        <f>A214</f>
        <v>212</v>
      </c>
      <c r="T214">
        <f>Analysis!$B$3+B214/1000000</f>
        <v>4.2387109999544919</v>
      </c>
      <c r="U214">
        <f>C214</f>
        <v>2</v>
      </c>
      <c r="V214">
        <f>IF(ABS(D214)&gt;1,D214/1000000,D214)*Analysis!$B$4</f>
        <v>-4.8039570000000004E-2</v>
      </c>
      <c r="W214">
        <f>IF(ABS(E214)&gt;1,E214/1000000,E214)*Analysis!$B$4</f>
        <v>0.12006459</v>
      </c>
      <c r="X214">
        <f>IF(ABS(F214)&gt;1,F214/1000000,F214)*Analysis!$B$4</f>
        <v>9.8529776099999999</v>
      </c>
      <c r="Y214">
        <f>IF(ABS(G214)&gt;1,G214/1000000,G214)</f>
        <v>0</v>
      </c>
      <c r="Z214">
        <f>IF(ABS(H214)&gt;1,H214/1000000,H214)</f>
        <v>0</v>
      </c>
      <c r="AA214">
        <f>IF(ABS(I214)&gt;1,I214/1000000,I214)</f>
        <v>0</v>
      </c>
      <c r="AB214">
        <f t="shared" si="12"/>
        <v>-3.5000000000000003E-2</v>
      </c>
      <c r="AC214">
        <f t="shared" si="13"/>
        <v>-1E-3</v>
      </c>
      <c r="AD214">
        <f t="shared" si="14"/>
        <v>-0.69599999999999995</v>
      </c>
      <c r="AE214">
        <f t="shared" si="15"/>
        <v>0</v>
      </c>
    </row>
    <row r="215" spans="1:31" x14ac:dyDescent="0.3">
      <c r="A215" s="4">
        <v>213</v>
      </c>
      <c r="B215" s="4">
        <v>-803116910057</v>
      </c>
      <c r="C215" s="5">
        <v>2</v>
      </c>
      <c r="D215" s="5">
        <v>-6.4419999999999998E-3</v>
      </c>
      <c r="E215" s="5">
        <v>1.2194999999999999E-2</v>
      </c>
      <c r="F215" s="5">
        <v>1004367</v>
      </c>
      <c r="G215" s="5">
        <v>0</v>
      </c>
      <c r="H215" s="5">
        <v>0</v>
      </c>
      <c r="I215" s="5">
        <v>0</v>
      </c>
      <c r="J215" s="5">
        <v>-3.5000000000000003E-2</v>
      </c>
      <c r="K215" s="5">
        <v>-1E-3</v>
      </c>
      <c r="L215" s="5">
        <v>-0.69699999999999995</v>
      </c>
      <c r="M215" s="5">
        <v>0</v>
      </c>
      <c r="S215">
        <f>A215</f>
        <v>213</v>
      </c>
      <c r="T215">
        <f>Analysis!$B$3+B215/1000000</f>
        <v>4.2538530000019819</v>
      </c>
      <c r="U215">
        <f>C215</f>
        <v>2</v>
      </c>
      <c r="V215">
        <f>IF(ABS(D215)&gt;1,D215/1000000,D215)*Analysis!$B$4</f>
        <v>-6.3196020000000006E-2</v>
      </c>
      <c r="W215">
        <f>IF(ABS(E215)&gt;1,E215/1000000,E215)*Analysis!$B$4</f>
        <v>0.11963295</v>
      </c>
      <c r="X215">
        <f>IF(ABS(F215)&gt;1,F215/1000000,F215)*Analysis!$B$4</f>
        <v>9.8528402699999997</v>
      </c>
      <c r="Y215">
        <f>IF(ABS(G215)&gt;1,G215/1000000,G215)</f>
        <v>0</v>
      </c>
      <c r="Z215">
        <f>IF(ABS(H215)&gt;1,H215/1000000,H215)</f>
        <v>0</v>
      </c>
      <c r="AA215">
        <f>IF(ABS(I215)&gt;1,I215/1000000,I215)</f>
        <v>0</v>
      </c>
      <c r="AB215">
        <f t="shared" si="12"/>
        <v>-3.5000000000000003E-2</v>
      </c>
      <c r="AC215">
        <f t="shared" si="13"/>
        <v>-1E-3</v>
      </c>
      <c r="AD215">
        <f t="shared" si="14"/>
        <v>-0.69699999999999995</v>
      </c>
      <c r="AE215">
        <f t="shared" si="15"/>
        <v>0</v>
      </c>
    </row>
    <row r="216" spans="1:31" x14ac:dyDescent="0.3">
      <c r="A216" s="4">
        <v>214</v>
      </c>
      <c r="B216" s="4">
        <v>-803116884001</v>
      </c>
      <c r="C216" s="5">
        <v>2</v>
      </c>
      <c r="D216" s="5">
        <v>-1.0024E-2</v>
      </c>
      <c r="E216" s="5">
        <v>1.2303E-2</v>
      </c>
      <c r="F216" s="5">
        <v>1004242</v>
      </c>
      <c r="G216" s="5">
        <v>0</v>
      </c>
      <c r="H216" s="5">
        <v>0</v>
      </c>
      <c r="I216" s="5">
        <v>0</v>
      </c>
      <c r="J216" s="5">
        <v>-3.6999999999999998E-2</v>
      </c>
      <c r="K216" s="5">
        <v>2E-3</v>
      </c>
      <c r="L216" s="5">
        <v>-0.69699999999999995</v>
      </c>
      <c r="M216" s="5">
        <v>0</v>
      </c>
      <c r="S216">
        <f>A216</f>
        <v>214</v>
      </c>
      <c r="T216">
        <f>Analysis!$B$3+B216/1000000</f>
        <v>4.2799090000335127</v>
      </c>
      <c r="U216">
        <f>C216</f>
        <v>2</v>
      </c>
      <c r="V216">
        <f>IF(ABS(D216)&gt;1,D216/1000000,D216)*Analysis!$B$4</f>
        <v>-9.833544000000001E-2</v>
      </c>
      <c r="W216">
        <f>IF(ABS(E216)&gt;1,E216/1000000,E216)*Analysis!$B$4</f>
        <v>0.12069243</v>
      </c>
      <c r="X216">
        <f>IF(ABS(F216)&gt;1,F216/1000000,F216)*Analysis!$B$4</f>
        <v>9.8516140200000013</v>
      </c>
      <c r="Y216">
        <f>IF(ABS(G216)&gt;1,G216/1000000,G216)</f>
        <v>0</v>
      </c>
      <c r="Z216">
        <f>IF(ABS(H216)&gt;1,H216/1000000,H216)</f>
        <v>0</v>
      </c>
      <c r="AA216">
        <f>IF(ABS(I216)&gt;1,I216/1000000,I216)</f>
        <v>0</v>
      </c>
      <c r="AB216">
        <f t="shared" si="12"/>
        <v>-3.6999999999999998E-2</v>
      </c>
      <c r="AC216">
        <f t="shared" si="13"/>
        <v>2E-3</v>
      </c>
      <c r="AD216">
        <f t="shared" si="14"/>
        <v>-0.69699999999999995</v>
      </c>
      <c r="AE216">
        <f t="shared" si="15"/>
        <v>0</v>
      </c>
    </row>
    <row r="217" spans="1:31" x14ac:dyDescent="0.3">
      <c r="A217" s="4">
        <v>215</v>
      </c>
      <c r="B217" s="4">
        <v>-803116863697</v>
      </c>
      <c r="C217" s="5">
        <v>2</v>
      </c>
      <c r="D217" s="5">
        <v>-8.4139999999999996E-3</v>
      </c>
      <c r="E217" s="5">
        <v>1.2383E-2</v>
      </c>
      <c r="F217" s="5">
        <v>1004308</v>
      </c>
      <c r="G217" s="5">
        <v>0</v>
      </c>
      <c r="H217" s="5">
        <v>0</v>
      </c>
      <c r="I217" s="5">
        <v>0</v>
      </c>
      <c r="J217" s="5">
        <v>-3.5999999999999997E-2</v>
      </c>
      <c r="K217" s="5">
        <v>2E-3</v>
      </c>
      <c r="L217" s="5">
        <v>-0.69799999999999995</v>
      </c>
      <c r="M217" s="5">
        <v>0</v>
      </c>
      <c r="S217">
        <f>A217</f>
        <v>215</v>
      </c>
      <c r="T217">
        <f>Analysis!$B$3+B217/1000000</f>
        <v>4.3002130000386387</v>
      </c>
      <c r="U217">
        <f>C217</f>
        <v>2</v>
      </c>
      <c r="V217">
        <f>IF(ABS(D217)&gt;1,D217/1000000,D217)*Analysis!$B$4</f>
        <v>-8.2541340000000005E-2</v>
      </c>
      <c r="W217">
        <f>IF(ABS(E217)&gt;1,E217/1000000,E217)*Analysis!$B$4</f>
        <v>0.12147723000000001</v>
      </c>
      <c r="X217">
        <f>IF(ABS(F217)&gt;1,F217/1000000,F217)*Analysis!$B$4</f>
        <v>9.852261480000001</v>
      </c>
      <c r="Y217">
        <f>IF(ABS(G217)&gt;1,G217/1000000,G217)</f>
        <v>0</v>
      </c>
      <c r="Z217">
        <f>IF(ABS(H217)&gt;1,H217/1000000,H217)</f>
        <v>0</v>
      </c>
      <c r="AA217">
        <f>IF(ABS(I217)&gt;1,I217/1000000,I217)</f>
        <v>0</v>
      </c>
      <c r="AB217">
        <f t="shared" si="12"/>
        <v>-3.5999999999999997E-2</v>
      </c>
      <c r="AC217">
        <f t="shared" si="13"/>
        <v>2E-3</v>
      </c>
      <c r="AD217">
        <f t="shared" si="14"/>
        <v>-0.69799999999999995</v>
      </c>
      <c r="AE217">
        <f t="shared" si="15"/>
        <v>0</v>
      </c>
    </row>
    <row r="218" spans="1:31" x14ac:dyDescent="0.3">
      <c r="A218" s="4">
        <v>216</v>
      </c>
      <c r="B218" s="4">
        <v>-803116845043</v>
      </c>
      <c r="C218" s="5">
        <v>2</v>
      </c>
      <c r="D218" s="5">
        <v>-6.2579999999999997E-3</v>
      </c>
      <c r="E218" s="5">
        <v>1.2069E-2</v>
      </c>
      <c r="F218" s="5">
        <v>0.99734199999999995</v>
      </c>
      <c r="G218" s="5">
        <v>0</v>
      </c>
      <c r="H218" s="5">
        <v>0</v>
      </c>
      <c r="I218" s="5">
        <v>0</v>
      </c>
      <c r="J218" s="5">
        <v>-3.5999999999999997E-2</v>
      </c>
      <c r="K218" s="5">
        <v>2E-3</v>
      </c>
      <c r="L218" s="5">
        <v>-0.69599999999999995</v>
      </c>
      <c r="M218" s="5">
        <v>0</v>
      </c>
      <c r="S218">
        <f>A218</f>
        <v>216</v>
      </c>
      <c r="T218">
        <f>Analysis!$B$3+B218/1000000</f>
        <v>4.3188670000527054</v>
      </c>
      <c r="U218">
        <f>C218</f>
        <v>2</v>
      </c>
      <c r="V218">
        <f>IF(ABS(D218)&gt;1,D218/1000000,D218)*Analysis!$B$4</f>
        <v>-6.1390979999999998E-2</v>
      </c>
      <c r="W218">
        <f>IF(ABS(E218)&gt;1,E218/1000000,E218)*Analysis!$B$4</f>
        <v>0.11839689</v>
      </c>
      <c r="X218">
        <f>IF(ABS(F218)&gt;1,F218/1000000,F218)*Analysis!$B$4</f>
        <v>9.7839250199999999</v>
      </c>
      <c r="Y218">
        <f>IF(ABS(G218)&gt;1,G218/1000000,G218)</f>
        <v>0</v>
      </c>
      <c r="Z218">
        <f>IF(ABS(H218)&gt;1,H218/1000000,H218)</f>
        <v>0</v>
      </c>
      <c r="AA218">
        <f>IF(ABS(I218)&gt;1,I218/1000000,I218)</f>
        <v>0</v>
      </c>
      <c r="AB218">
        <f t="shared" si="12"/>
        <v>-3.5999999999999997E-2</v>
      </c>
      <c r="AC218">
        <f t="shared" si="13"/>
        <v>2E-3</v>
      </c>
      <c r="AD218">
        <f t="shared" si="14"/>
        <v>-0.69599999999999995</v>
      </c>
      <c r="AE218">
        <f t="shared" si="15"/>
        <v>0</v>
      </c>
    </row>
    <row r="219" spans="1:31" x14ac:dyDescent="0.3">
      <c r="A219" s="4">
        <v>217</v>
      </c>
      <c r="B219" s="4">
        <v>-803116824511</v>
      </c>
      <c r="C219" s="5">
        <v>2</v>
      </c>
      <c r="D219" s="5">
        <v>-1.3056E-2</v>
      </c>
      <c r="E219" s="5">
        <v>1.2137999999999999E-2</v>
      </c>
      <c r="F219" s="5">
        <v>0.99854799999999999</v>
      </c>
      <c r="G219" s="5">
        <v>0</v>
      </c>
      <c r="H219" s="5">
        <v>0</v>
      </c>
      <c r="I219" s="5">
        <v>0</v>
      </c>
      <c r="J219" s="5">
        <v>-3.6999999999999998E-2</v>
      </c>
      <c r="K219" s="5">
        <v>7.0000000000000001E-3</v>
      </c>
      <c r="L219" s="5">
        <v>-0.69599999999999995</v>
      </c>
      <c r="M219" s="5">
        <v>0</v>
      </c>
      <c r="S219">
        <f>A219</f>
        <v>217</v>
      </c>
      <c r="T219">
        <f>Analysis!$B$3+B219/1000000</f>
        <v>4.3393990000477061</v>
      </c>
      <c r="U219">
        <f>C219</f>
        <v>2</v>
      </c>
      <c r="V219">
        <f>IF(ABS(D219)&gt;1,D219/1000000,D219)*Analysis!$B$4</f>
        <v>-0.12807936</v>
      </c>
      <c r="W219">
        <f>IF(ABS(E219)&gt;1,E219/1000000,E219)*Analysis!$B$4</f>
        <v>0.11907378</v>
      </c>
      <c r="X219">
        <f>IF(ABS(F219)&gt;1,F219/1000000,F219)*Analysis!$B$4</f>
        <v>9.7957558799999997</v>
      </c>
      <c r="Y219">
        <f>IF(ABS(G219)&gt;1,G219/1000000,G219)</f>
        <v>0</v>
      </c>
      <c r="Z219">
        <f>IF(ABS(H219)&gt;1,H219/1000000,H219)</f>
        <v>0</v>
      </c>
      <c r="AA219">
        <f>IF(ABS(I219)&gt;1,I219/1000000,I219)</f>
        <v>0</v>
      </c>
      <c r="AB219">
        <f t="shared" si="12"/>
        <v>-3.6999999999999998E-2</v>
      </c>
      <c r="AC219">
        <f t="shared" si="13"/>
        <v>7.0000000000000001E-3</v>
      </c>
      <c r="AD219">
        <f t="shared" si="14"/>
        <v>-0.69599999999999995</v>
      </c>
      <c r="AE219">
        <f t="shared" si="15"/>
        <v>0</v>
      </c>
    </row>
    <row r="220" spans="1:31" x14ac:dyDescent="0.3">
      <c r="A220" s="4">
        <v>218</v>
      </c>
      <c r="B220" s="4">
        <v>-803116804187</v>
      </c>
      <c r="C220" s="5">
        <v>2</v>
      </c>
      <c r="D220" s="5">
        <v>-1.0076999999999999E-2</v>
      </c>
      <c r="E220" s="5">
        <v>1.2462000000000001E-2</v>
      </c>
      <c r="F220" s="5">
        <v>1005454</v>
      </c>
      <c r="G220" s="5">
        <v>0</v>
      </c>
      <c r="H220" s="5">
        <v>0</v>
      </c>
      <c r="I220" s="5">
        <v>0</v>
      </c>
      <c r="J220" s="5">
        <v>-3.7999999999999999E-2</v>
      </c>
      <c r="K220" s="5">
        <v>8.9999999999999993E-3</v>
      </c>
      <c r="L220" s="5">
        <v>-0.69599999999999995</v>
      </c>
      <c r="M220" s="5">
        <v>0</v>
      </c>
      <c r="S220">
        <f>A220</f>
        <v>218</v>
      </c>
      <c r="T220">
        <f>Analysis!$B$3+B220/1000000</f>
        <v>4.3597229999722913</v>
      </c>
      <c r="U220">
        <f>C220</f>
        <v>2</v>
      </c>
      <c r="V220">
        <f>IF(ABS(D220)&gt;1,D220/1000000,D220)*Analysis!$B$4</f>
        <v>-9.8855369999999998E-2</v>
      </c>
      <c r="W220">
        <f>IF(ABS(E220)&gt;1,E220/1000000,E220)*Analysis!$B$4</f>
        <v>0.12225222000000001</v>
      </c>
      <c r="X220">
        <f>IF(ABS(F220)&gt;1,F220/1000000,F220)*Analysis!$B$4</f>
        <v>9.8635037400000005</v>
      </c>
      <c r="Y220">
        <f>IF(ABS(G220)&gt;1,G220/1000000,G220)</f>
        <v>0</v>
      </c>
      <c r="Z220">
        <f>IF(ABS(H220)&gt;1,H220/1000000,H220)</f>
        <v>0</v>
      </c>
      <c r="AA220">
        <f>IF(ABS(I220)&gt;1,I220/1000000,I220)</f>
        <v>0</v>
      </c>
      <c r="AB220">
        <f t="shared" si="12"/>
        <v>-3.7999999999999999E-2</v>
      </c>
      <c r="AC220">
        <f t="shared" si="13"/>
        <v>8.9999999999999993E-3</v>
      </c>
      <c r="AD220">
        <f t="shared" si="14"/>
        <v>-0.69599999999999995</v>
      </c>
      <c r="AE220">
        <f t="shared" si="15"/>
        <v>0</v>
      </c>
    </row>
    <row r="221" spans="1:31" x14ac:dyDescent="0.3">
      <c r="A221" s="4">
        <v>219</v>
      </c>
      <c r="B221" s="4">
        <v>-803116784275</v>
      </c>
      <c r="C221" s="5">
        <v>2</v>
      </c>
      <c r="D221" s="5">
        <v>-9.5119999999999996E-3</v>
      </c>
      <c r="E221" s="5">
        <v>1.2292000000000001E-2</v>
      </c>
      <c r="F221" s="5">
        <v>1003764</v>
      </c>
      <c r="G221" s="5">
        <v>0</v>
      </c>
      <c r="H221" s="5">
        <v>0</v>
      </c>
      <c r="I221" s="5">
        <v>0</v>
      </c>
      <c r="J221" s="5">
        <v>-3.7999999999999999E-2</v>
      </c>
      <c r="K221" s="5">
        <v>1.0999999999999999E-2</v>
      </c>
      <c r="L221" s="5">
        <v>-0.69499999999999995</v>
      </c>
      <c r="M221" s="5">
        <v>0</v>
      </c>
      <c r="S221">
        <f>A221</f>
        <v>219</v>
      </c>
      <c r="T221">
        <f>Analysis!$B$3+B221/1000000</f>
        <v>4.3796350000193343</v>
      </c>
      <c r="U221">
        <f>C221</f>
        <v>2</v>
      </c>
      <c r="V221">
        <f>IF(ABS(D221)&gt;1,D221/1000000,D221)*Analysis!$B$4</f>
        <v>-9.3312720000000002E-2</v>
      </c>
      <c r="W221">
        <f>IF(ABS(E221)&gt;1,E221/1000000,E221)*Analysis!$B$4</f>
        <v>0.12058452000000001</v>
      </c>
      <c r="X221">
        <f>IF(ABS(F221)&gt;1,F221/1000000,F221)*Analysis!$B$4</f>
        <v>9.8469248400000016</v>
      </c>
      <c r="Y221">
        <f>IF(ABS(G221)&gt;1,G221/1000000,G221)</f>
        <v>0</v>
      </c>
      <c r="Z221">
        <f>IF(ABS(H221)&gt;1,H221/1000000,H221)</f>
        <v>0</v>
      </c>
      <c r="AA221">
        <f>IF(ABS(I221)&gt;1,I221/1000000,I221)</f>
        <v>0</v>
      </c>
      <c r="AB221">
        <f t="shared" si="12"/>
        <v>-3.7999999999999999E-2</v>
      </c>
      <c r="AC221">
        <f t="shared" si="13"/>
        <v>1.0999999999999999E-2</v>
      </c>
      <c r="AD221">
        <f t="shared" si="14"/>
        <v>-0.69499999999999995</v>
      </c>
      <c r="AE221">
        <f t="shared" si="15"/>
        <v>0</v>
      </c>
    </row>
    <row r="222" spans="1:31" x14ac:dyDescent="0.3">
      <c r="A222" s="4">
        <v>220</v>
      </c>
      <c r="B222" s="4">
        <v>-803116762141</v>
      </c>
      <c r="C222" s="5">
        <v>2</v>
      </c>
      <c r="D222" s="5">
        <v>-6.0359999999999997E-3</v>
      </c>
      <c r="E222" s="5">
        <v>1.2163E-2</v>
      </c>
      <c r="F222" s="5">
        <v>1004251</v>
      </c>
      <c r="G222" s="5">
        <v>0</v>
      </c>
      <c r="H222" s="5">
        <v>0</v>
      </c>
      <c r="I222" s="5">
        <v>0</v>
      </c>
      <c r="J222" s="5">
        <v>-3.7999999999999999E-2</v>
      </c>
      <c r="K222" s="5">
        <v>1.2E-2</v>
      </c>
      <c r="L222" s="5">
        <v>-0.69499999999999995</v>
      </c>
      <c r="M222" s="5">
        <v>0</v>
      </c>
      <c r="S222">
        <f>A222</f>
        <v>220</v>
      </c>
      <c r="T222">
        <f>Analysis!$B$3+B222/1000000</f>
        <v>4.4017689999891445</v>
      </c>
      <c r="U222">
        <f>C222</f>
        <v>2</v>
      </c>
      <c r="V222">
        <f>IF(ABS(D222)&gt;1,D222/1000000,D222)*Analysis!$B$4</f>
        <v>-5.9213160000000001E-2</v>
      </c>
      <c r="W222">
        <f>IF(ABS(E222)&gt;1,E222/1000000,E222)*Analysis!$B$4</f>
        <v>0.11931903000000001</v>
      </c>
      <c r="X222">
        <f>IF(ABS(F222)&gt;1,F222/1000000,F222)*Analysis!$B$4</f>
        <v>9.8517023100000003</v>
      </c>
      <c r="Y222">
        <f>IF(ABS(G222)&gt;1,G222/1000000,G222)</f>
        <v>0</v>
      </c>
      <c r="Z222">
        <f>IF(ABS(H222)&gt;1,H222/1000000,H222)</f>
        <v>0</v>
      </c>
      <c r="AA222">
        <f>IF(ABS(I222)&gt;1,I222/1000000,I222)</f>
        <v>0</v>
      </c>
      <c r="AB222">
        <f t="shared" si="12"/>
        <v>-3.7999999999999999E-2</v>
      </c>
      <c r="AC222">
        <f t="shared" si="13"/>
        <v>1.2E-2</v>
      </c>
      <c r="AD222">
        <f t="shared" si="14"/>
        <v>-0.69499999999999995</v>
      </c>
      <c r="AE222">
        <f t="shared" si="15"/>
        <v>0</v>
      </c>
    </row>
    <row r="223" spans="1:31" x14ac:dyDescent="0.3">
      <c r="A223" s="4">
        <v>221</v>
      </c>
      <c r="B223" s="4">
        <v>-803116743764</v>
      </c>
      <c r="C223" s="5">
        <v>2</v>
      </c>
      <c r="D223" s="5">
        <v>-7.8320000000000004E-3</v>
      </c>
      <c r="E223" s="5">
        <v>1.23E-2</v>
      </c>
      <c r="F223" s="5">
        <v>1004437</v>
      </c>
      <c r="G223" s="5">
        <v>0</v>
      </c>
      <c r="H223" s="5">
        <v>0</v>
      </c>
      <c r="I223" s="5">
        <v>0</v>
      </c>
      <c r="J223" s="5">
        <v>-0.04</v>
      </c>
      <c r="K223" s="5">
        <v>1.2999999999999999E-2</v>
      </c>
      <c r="L223" s="5">
        <v>-0.69499999999999995</v>
      </c>
      <c r="M223" s="5">
        <v>0</v>
      </c>
      <c r="S223">
        <f>A223</f>
        <v>221</v>
      </c>
      <c r="T223">
        <f>Analysis!$B$3+B223/1000000</f>
        <v>4.4201459999894723</v>
      </c>
      <c r="U223">
        <f>C223</f>
        <v>2</v>
      </c>
      <c r="V223">
        <f>IF(ABS(D223)&gt;1,D223/1000000,D223)*Analysis!$B$4</f>
        <v>-7.6831920000000012E-2</v>
      </c>
      <c r="W223">
        <f>IF(ABS(E223)&gt;1,E223/1000000,E223)*Analysis!$B$4</f>
        <v>0.12066300000000001</v>
      </c>
      <c r="X223">
        <f>IF(ABS(F223)&gt;1,F223/1000000,F223)*Analysis!$B$4</f>
        <v>9.8535269700000008</v>
      </c>
      <c r="Y223">
        <f>IF(ABS(G223)&gt;1,G223/1000000,G223)</f>
        <v>0</v>
      </c>
      <c r="Z223">
        <f>IF(ABS(H223)&gt;1,H223/1000000,H223)</f>
        <v>0</v>
      </c>
      <c r="AA223">
        <f>IF(ABS(I223)&gt;1,I223/1000000,I223)</f>
        <v>0</v>
      </c>
      <c r="AB223">
        <f t="shared" si="12"/>
        <v>-0.04</v>
      </c>
      <c r="AC223">
        <f t="shared" si="13"/>
        <v>1.2999999999999999E-2</v>
      </c>
      <c r="AD223">
        <f t="shared" si="14"/>
        <v>-0.69499999999999995</v>
      </c>
      <c r="AE223">
        <f t="shared" si="15"/>
        <v>0</v>
      </c>
    </row>
    <row r="224" spans="1:31" x14ac:dyDescent="0.3">
      <c r="A224" s="4">
        <v>222</v>
      </c>
      <c r="B224" s="4">
        <v>-803116722936</v>
      </c>
      <c r="C224" s="5">
        <v>2</v>
      </c>
      <c r="D224" s="5">
        <v>-1.2955E-2</v>
      </c>
      <c r="E224" s="5">
        <v>1.2381E-2</v>
      </c>
      <c r="F224" s="5">
        <v>1004132</v>
      </c>
      <c r="G224" s="5">
        <v>0</v>
      </c>
      <c r="H224" s="5">
        <v>0</v>
      </c>
      <c r="I224" s="5">
        <v>0</v>
      </c>
      <c r="J224" s="5">
        <v>-4.1000000000000002E-2</v>
      </c>
      <c r="K224" s="5">
        <v>1.7999999999999999E-2</v>
      </c>
      <c r="L224" s="5">
        <v>-0.69399999999999995</v>
      </c>
      <c r="M224" s="5">
        <v>0</v>
      </c>
      <c r="S224">
        <f>A224</f>
        <v>222</v>
      </c>
      <c r="T224">
        <f>Analysis!$B$3+B224/1000000</f>
        <v>4.4409740000264719</v>
      </c>
      <c r="U224">
        <f>C224</f>
        <v>2</v>
      </c>
      <c r="V224">
        <f>IF(ABS(D224)&gt;1,D224/1000000,D224)*Analysis!$B$4</f>
        <v>-0.12708854999999999</v>
      </c>
      <c r="W224">
        <f>IF(ABS(E224)&gt;1,E224/1000000,E224)*Analysis!$B$4</f>
        <v>0.12145761000000001</v>
      </c>
      <c r="X224">
        <f>IF(ABS(F224)&gt;1,F224/1000000,F224)*Analysis!$B$4</f>
        <v>9.8505349200000012</v>
      </c>
      <c r="Y224">
        <f>IF(ABS(G224)&gt;1,G224/1000000,G224)</f>
        <v>0</v>
      </c>
      <c r="Z224">
        <f>IF(ABS(H224)&gt;1,H224/1000000,H224)</f>
        <v>0</v>
      </c>
      <c r="AA224">
        <f>IF(ABS(I224)&gt;1,I224/1000000,I224)</f>
        <v>0</v>
      </c>
      <c r="AB224">
        <f t="shared" si="12"/>
        <v>-4.1000000000000002E-2</v>
      </c>
      <c r="AC224">
        <f t="shared" si="13"/>
        <v>1.7999999999999999E-2</v>
      </c>
      <c r="AD224">
        <f t="shared" si="14"/>
        <v>-0.69399999999999995</v>
      </c>
      <c r="AE224">
        <f t="shared" si="15"/>
        <v>0</v>
      </c>
    </row>
    <row r="225" spans="1:31" x14ac:dyDescent="0.3">
      <c r="A225" s="4">
        <v>223</v>
      </c>
      <c r="B225" s="4">
        <v>-803116708053</v>
      </c>
      <c r="C225" s="5">
        <v>2</v>
      </c>
      <c r="D225" s="5">
        <v>-1.239E-2</v>
      </c>
      <c r="E225" s="5">
        <v>5.4209999999999996E-3</v>
      </c>
      <c r="F225" s="5">
        <v>1004173</v>
      </c>
      <c r="G225" s="5">
        <v>0</v>
      </c>
      <c r="H225" s="5">
        <v>0</v>
      </c>
      <c r="I225" s="5">
        <v>0</v>
      </c>
      <c r="J225" s="5">
        <v>-4.2999999999999997E-2</v>
      </c>
      <c r="K225" s="5">
        <v>2.1999999999999999E-2</v>
      </c>
      <c r="L225" s="5">
        <v>-0.69499999999999995</v>
      </c>
      <c r="M225" s="5">
        <v>0</v>
      </c>
      <c r="S225">
        <f>A225</f>
        <v>223</v>
      </c>
      <c r="T225">
        <f>Analysis!$B$3+B225/1000000</f>
        <v>4.4558569999644533</v>
      </c>
      <c r="U225">
        <f>C225</f>
        <v>2</v>
      </c>
      <c r="V225">
        <f>IF(ABS(D225)&gt;1,D225/1000000,D225)*Analysis!$B$4</f>
        <v>-0.12154590000000001</v>
      </c>
      <c r="W225">
        <f>IF(ABS(E225)&gt;1,E225/1000000,E225)*Analysis!$B$4</f>
        <v>5.318001E-2</v>
      </c>
      <c r="X225">
        <f>IF(ABS(F225)&gt;1,F225/1000000,F225)*Analysis!$B$4</f>
        <v>9.8509371300000002</v>
      </c>
      <c r="Y225">
        <f>IF(ABS(G225)&gt;1,G225/1000000,G225)</f>
        <v>0</v>
      </c>
      <c r="Z225">
        <f>IF(ABS(H225)&gt;1,H225/1000000,H225)</f>
        <v>0</v>
      </c>
      <c r="AA225">
        <f>IF(ABS(I225)&gt;1,I225/1000000,I225)</f>
        <v>0</v>
      </c>
      <c r="AB225">
        <f t="shared" si="12"/>
        <v>-4.2999999999999997E-2</v>
      </c>
      <c r="AC225">
        <f t="shared" si="13"/>
        <v>2.1999999999999999E-2</v>
      </c>
      <c r="AD225">
        <f t="shared" si="14"/>
        <v>-0.69499999999999995</v>
      </c>
      <c r="AE225">
        <f t="shared" si="15"/>
        <v>0</v>
      </c>
    </row>
    <row r="226" spans="1:31" x14ac:dyDescent="0.3">
      <c r="A226" s="4">
        <v>224</v>
      </c>
      <c r="B226" s="4">
        <v>-803116684073</v>
      </c>
      <c r="C226" s="5">
        <v>2</v>
      </c>
      <c r="D226" s="5">
        <v>-1.2588E-2</v>
      </c>
      <c r="E226" s="5">
        <v>4.47E-3</v>
      </c>
      <c r="F226" s="5">
        <v>1004163</v>
      </c>
      <c r="G226" s="5">
        <v>0</v>
      </c>
      <c r="H226" s="5">
        <v>0</v>
      </c>
      <c r="I226" s="5">
        <v>0</v>
      </c>
      <c r="J226" s="5">
        <v>-0.05</v>
      </c>
      <c r="K226" s="5">
        <v>2.8000000000000001E-2</v>
      </c>
      <c r="L226" s="5">
        <v>-0.69599999999999995</v>
      </c>
      <c r="M226" s="5">
        <v>0</v>
      </c>
      <c r="S226">
        <f>A226</f>
        <v>224</v>
      </c>
      <c r="T226">
        <f>Analysis!$B$3+B226/1000000</f>
        <v>4.4798370000207797</v>
      </c>
      <c r="U226">
        <f>C226</f>
        <v>2</v>
      </c>
      <c r="V226">
        <f>IF(ABS(D226)&gt;1,D226/1000000,D226)*Analysis!$B$4</f>
        <v>-0.12348828000000001</v>
      </c>
      <c r="W226">
        <f>IF(ABS(E226)&gt;1,E226/1000000,E226)*Analysis!$B$4</f>
        <v>4.3850699999999999E-2</v>
      </c>
      <c r="X226">
        <f>IF(ABS(F226)&gt;1,F226/1000000,F226)*Analysis!$B$4</f>
        <v>9.8508390299999995</v>
      </c>
      <c r="Y226">
        <f>IF(ABS(G226)&gt;1,G226/1000000,G226)</f>
        <v>0</v>
      </c>
      <c r="Z226">
        <f>IF(ABS(H226)&gt;1,H226/1000000,H226)</f>
        <v>0</v>
      </c>
      <c r="AA226">
        <f>IF(ABS(I226)&gt;1,I226/1000000,I226)</f>
        <v>0</v>
      </c>
      <c r="AB226">
        <f t="shared" si="12"/>
        <v>-0.05</v>
      </c>
      <c r="AC226">
        <f t="shared" si="13"/>
        <v>2.8000000000000001E-2</v>
      </c>
      <c r="AD226">
        <f t="shared" si="14"/>
        <v>-0.69599999999999995</v>
      </c>
      <c r="AE226">
        <f t="shared" si="15"/>
        <v>0</v>
      </c>
    </row>
    <row r="227" spans="1:31" x14ac:dyDescent="0.3">
      <c r="A227" s="4">
        <v>225</v>
      </c>
      <c r="B227" s="4">
        <v>-803116666725</v>
      </c>
      <c r="C227" s="5">
        <v>2</v>
      </c>
      <c r="D227" s="5">
        <v>-9.4929999999999997E-3</v>
      </c>
      <c r="E227" s="5">
        <v>1.1129E-2</v>
      </c>
      <c r="F227" s="5">
        <v>1004271</v>
      </c>
      <c r="G227" s="5">
        <v>0</v>
      </c>
      <c r="H227" s="5">
        <v>0</v>
      </c>
      <c r="I227" s="5">
        <v>0</v>
      </c>
      <c r="J227" s="5">
        <v>-5.1999999999999998E-2</v>
      </c>
      <c r="K227" s="5">
        <v>0.03</v>
      </c>
      <c r="L227" s="5">
        <v>-0.69699999999999995</v>
      </c>
      <c r="M227" s="5">
        <v>0</v>
      </c>
      <c r="S227">
        <f>A227</f>
        <v>225</v>
      </c>
      <c r="T227">
        <f>Analysis!$B$3+B227/1000000</f>
        <v>4.4971849999856204</v>
      </c>
      <c r="U227">
        <f>C227</f>
        <v>2</v>
      </c>
      <c r="V227">
        <f>IF(ABS(D227)&gt;1,D227/1000000,D227)*Analysis!$B$4</f>
        <v>-9.3126330000000007E-2</v>
      </c>
      <c r="W227">
        <f>IF(ABS(E227)&gt;1,E227/1000000,E227)*Analysis!$B$4</f>
        <v>0.10917549</v>
      </c>
      <c r="X227">
        <f>IF(ABS(F227)&gt;1,F227/1000000,F227)*Analysis!$B$4</f>
        <v>9.8518985099999998</v>
      </c>
      <c r="Y227">
        <f>IF(ABS(G227)&gt;1,G227/1000000,G227)</f>
        <v>0</v>
      </c>
      <c r="Z227">
        <f>IF(ABS(H227)&gt;1,H227/1000000,H227)</f>
        <v>0</v>
      </c>
      <c r="AA227">
        <f>IF(ABS(I227)&gt;1,I227/1000000,I227)</f>
        <v>0</v>
      </c>
      <c r="AB227">
        <f t="shared" si="12"/>
        <v>-5.1999999999999998E-2</v>
      </c>
      <c r="AC227">
        <f t="shared" si="13"/>
        <v>0.03</v>
      </c>
      <c r="AD227">
        <f t="shared" si="14"/>
        <v>-0.69699999999999995</v>
      </c>
      <c r="AE227">
        <f t="shared" si="15"/>
        <v>0</v>
      </c>
    </row>
    <row r="228" spans="1:31" x14ac:dyDescent="0.3">
      <c r="A228" s="4">
        <v>226</v>
      </c>
      <c r="B228" s="4">
        <v>-803116649006</v>
      </c>
      <c r="C228" s="5">
        <v>2</v>
      </c>
      <c r="D228" s="5">
        <v>-4.4679999999999997E-3</v>
      </c>
      <c r="E228" s="5">
        <v>1.1481999999999999E-2</v>
      </c>
      <c r="F228" s="5">
        <v>1004460</v>
      </c>
      <c r="G228" s="5">
        <v>0</v>
      </c>
      <c r="H228" s="5">
        <v>0</v>
      </c>
      <c r="I228" s="5">
        <v>0</v>
      </c>
      <c r="J228" s="5">
        <v>-5.1999999999999998E-2</v>
      </c>
      <c r="K228" s="5">
        <v>0.03</v>
      </c>
      <c r="L228" s="5">
        <v>-0.69699999999999995</v>
      </c>
      <c r="M228" s="5">
        <v>0</v>
      </c>
      <c r="S228">
        <f>A228</f>
        <v>226</v>
      </c>
      <c r="T228">
        <f>Analysis!$B$3+B228/1000000</f>
        <v>4.5149039999814704</v>
      </c>
      <c r="U228">
        <f>C228</f>
        <v>2</v>
      </c>
      <c r="V228">
        <f>IF(ABS(D228)&gt;1,D228/1000000,D228)*Analysis!$B$4</f>
        <v>-4.3831080000000001E-2</v>
      </c>
      <c r="W228">
        <f>IF(ABS(E228)&gt;1,E228/1000000,E228)*Analysis!$B$4</f>
        <v>0.11263842</v>
      </c>
      <c r="X228">
        <f>IF(ABS(F228)&gt;1,F228/1000000,F228)*Analysis!$B$4</f>
        <v>9.8537526</v>
      </c>
      <c r="Y228">
        <f>IF(ABS(G228)&gt;1,G228/1000000,G228)</f>
        <v>0</v>
      </c>
      <c r="Z228">
        <f>IF(ABS(H228)&gt;1,H228/1000000,H228)</f>
        <v>0</v>
      </c>
      <c r="AA228">
        <f>IF(ABS(I228)&gt;1,I228/1000000,I228)</f>
        <v>0</v>
      </c>
      <c r="AB228">
        <f t="shared" si="12"/>
        <v>-5.1999999999999998E-2</v>
      </c>
      <c r="AC228">
        <f t="shared" si="13"/>
        <v>0.03</v>
      </c>
      <c r="AD228">
        <f t="shared" si="14"/>
        <v>-0.69699999999999995</v>
      </c>
      <c r="AE228">
        <f t="shared" si="15"/>
        <v>0</v>
      </c>
    </row>
    <row r="229" spans="1:31" x14ac:dyDescent="0.3">
      <c r="A229" s="4">
        <v>227</v>
      </c>
      <c r="B229" s="4">
        <v>-803116627662</v>
      </c>
      <c r="C229" s="5">
        <v>2</v>
      </c>
      <c r="D229" s="5">
        <v>-4.4060000000000002E-3</v>
      </c>
      <c r="E229" s="5">
        <v>1.0932000000000001E-2</v>
      </c>
      <c r="F229" s="5">
        <v>1002894</v>
      </c>
      <c r="G229" s="5">
        <v>0</v>
      </c>
      <c r="H229" s="5">
        <v>0</v>
      </c>
      <c r="I229" s="5">
        <v>0</v>
      </c>
      <c r="J229" s="5">
        <v>-5.1999999999999998E-2</v>
      </c>
      <c r="K229" s="5">
        <v>0.03</v>
      </c>
      <c r="L229" s="5">
        <v>-0.69699999999999995</v>
      </c>
      <c r="M229" s="5">
        <v>0</v>
      </c>
      <c r="S229">
        <f>A229</f>
        <v>227</v>
      </c>
      <c r="T229">
        <f>Analysis!$B$3+B229/1000000</f>
        <v>4.5362479999894276</v>
      </c>
      <c r="U229">
        <f>C229</f>
        <v>2</v>
      </c>
      <c r="V229">
        <f>IF(ABS(D229)&gt;1,D229/1000000,D229)*Analysis!$B$4</f>
        <v>-4.3222860000000002E-2</v>
      </c>
      <c r="W229">
        <f>IF(ABS(E229)&gt;1,E229/1000000,E229)*Analysis!$B$4</f>
        <v>0.10724292000000002</v>
      </c>
      <c r="X229">
        <f>IF(ABS(F229)&gt;1,F229/1000000,F229)*Analysis!$B$4</f>
        <v>9.8383901399999996</v>
      </c>
      <c r="Y229">
        <f>IF(ABS(G229)&gt;1,G229/1000000,G229)</f>
        <v>0</v>
      </c>
      <c r="Z229">
        <f>IF(ABS(H229)&gt;1,H229/1000000,H229)</f>
        <v>0</v>
      </c>
      <c r="AA229">
        <f>IF(ABS(I229)&gt;1,I229/1000000,I229)</f>
        <v>0</v>
      </c>
      <c r="AB229">
        <f t="shared" si="12"/>
        <v>-5.1999999999999998E-2</v>
      </c>
      <c r="AC229">
        <f t="shared" si="13"/>
        <v>0.03</v>
      </c>
      <c r="AD229">
        <f t="shared" si="14"/>
        <v>-0.69699999999999995</v>
      </c>
      <c r="AE229">
        <f t="shared" si="15"/>
        <v>0</v>
      </c>
    </row>
    <row r="230" spans="1:31" x14ac:dyDescent="0.3">
      <c r="A230" s="4">
        <v>228</v>
      </c>
      <c r="B230" s="4">
        <v>-803116603182</v>
      </c>
      <c r="C230" s="5">
        <v>2</v>
      </c>
      <c r="D230" s="5">
        <v>-4.8149999999999998E-3</v>
      </c>
      <c r="E230" s="5">
        <v>3.9430000000000003E-3</v>
      </c>
      <c r="F230" s="5">
        <v>1002895</v>
      </c>
      <c r="G230" s="5">
        <v>0</v>
      </c>
      <c r="H230" s="5">
        <v>0</v>
      </c>
      <c r="I230" s="5">
        <v>0</v>
      </c>
      <c r="J230" s="5">
        <v>-5.8999999999999997E-2</v>
      </c>
      <c r="K230" s="5">
        <v>2.9000000000000001E-2</v>
      </c>
      <c r="L230" s="5">
        <v>-0.69699999999999995</v>
      </c>
      <c r="M230" s="5">
        <v>0</v>
      </c>
      <c r="S230">
        <f>A230</f>
        <v>228</v>
      </c>
      <c r="T230">
        <f>Analysis!$B$3+B230/1000000</f>
        <v>4.5607280000112951</v>
      </c>
      <c r="U230">
        <f>C230</f>
        <v>2</v>
      </c>
      <c r="V230">
        <f>IF(ABS(D230)&gt;1,D230/1000000,D230)*Analysis!$B$4</f>
        <v>-4.7235150000000004E-2</v>
      </c>
      <c r="W230">
        <f>IF(ABS(E230)&gt;1,E230/1000000,E230)*Analysis!$B$4</f>
        <v>3.8680830000000006E-2</v>
      </c>
      <c r="X230">
        <f>IF(ABS(F230)&gt;1,F230/1000000,F230)*Analysis!$B$4</f>
        <v>9.8383999500000012</v>
      </c>
      <c r="Y230">
        <f>IF(ABS(G230)&gt;1,G230/1000000,G230)</f>
        <v>0</v>
      </c>
      <c r="Z230">
        <f>IF(ABS(H230)&gt;1,H230/1000000,H230)</f>
        <v>0</v>
      </c>
      <c r="AA230">
        <f>IF(ABS(I230)&gt;1,I230/1000000,I230)</f>
        <v>0</v>
      </c>
      <c r="AB230">
        <f t="shared" si="12"/>
        <v>-5.8999999999999997E-2</v>
      </c>
      <c r="AC230">
        <f t="shared" si="13"/>
        <v>2.9000000000000001E-2</v>
      </c>
      <c r="AD230">
        <f t="shared" si="14"/>
        <v>-0.69699999999999995</v>
      </c>
      <c r="AE230">
        <f t="shared" si="15"/>
        <v>0</v>
      </c>
    </row>
    <row r="231" spans="1:31" x14ac:dyDescent="0.3">
      <c r="A231" s="4">
        <v>229</v>
      </c>
      <c r="B231" s="4">
        <v>-803116588369</v>
      </c>
      <c r="C231" s="5">
        <v>2</v>
      </c>
      <c r="D231" s="5">
        <v>-5.0239999999999998E-3</v>
      </c>
      <c r="E231" s="5">
        <v>6.3200000000000001E-3</v>
      </c>
      <c r="F231" s="5">
        <v>1005362</v>
      </c>
      <c r="G231" s="5">
        <v>0</v>
      </c>
      <c r="H231" s="5">
        <v>0</v>
      </c>
      <c r="I231" s="5">
        <v>0</v>
      </c>
      <c r="J231" s="5">
        <v>-6.3E-2</v>
      </c>
      <c r="K231" s="5">
        <v>2.8000000000000001E-2</v>
      </c>
      <c r="L231" s="5">
        <v>-0.69799999999999995</v>
      </c>
      <c r="M231" s="5">
        <v>0</v>
      </c>
      <c r="S231">
        <f>A231</f>
        <v>229</v>
      </c>
      <c r="T231">
        <f>Analysis!$B$3+B231/1000000</f>
        <v>4.5755409999983385</v>
      </c>
      <c r="U231">
        <f>C231</f>
        <v>2</v>
      </c>
      <c r="V231">
        <f>IF(ABS(D231)&gt;1,D231/1000000,D231)*Analysis!$B$4</f>
        <v>-4.928544E-2</v>
      </c>
      <c r="W231">
        <f>IF(ABS(E231)&gt;1,E231/1000000,E231)*Analysis!$B$4</f>
        <v>6.1999200000000004E-2</v>
      </c>
      <c r="X231">
        <f>IF(ABS(F231)&gt;1,F231/1000000,F231)*Analysis!$B$4</f>
        <v>9.8626012200000019</v>
      </c>
      <c r="Y231">
        <f>IF(ABS(G231)&gt;1,G231/1000000,G231)</f>
        <v>0</v>
      </c>
      <c r="Z231">
        <f>IF(ABS(H231)&gt;1,H231/1000000,H231)</f>
        <v>0</v>
      </c>
      <c r="AA231">
        <f>IF(ABS(I231)&gt;1,I231/1000000,I231)</f>
        <v>0</v>
      </c>
      <c r="AB231">
        <f t="shared" si="12"/>
        <v>-6.3E-2</v>
      </c>
      <c r="AC231">
        <f t="shared" si="13"/>
        <v>2.8000000000000001E-2</v>
      </c>
      <c r="AD231">
        <f t="shared" si="14"/>
        <v>-0.69799999999999995</v>
      </c>
      <c r="AE231">
        <f t="shared" si="15"/>
        <v>0</v>
      </c>
    </row>
    <row r="232" spans="1:31" x14ac:dyDescent="0.3">
      <c r="A232" s="4">
        <v>230</v>
      </c>
      <c r="B232" s="4">
        <v>-803116563488</v>
      </c>
      <c r="C232" s="5">
        <v>2</v>
      </c>
      <c r="D232" s="5">
        <v>-4.9179999999999996E-3</v>
      </c>
      <c r="E232" s="5">
        <v>1.3029000000000001E-2</v>
      </c>
      <c r="F232" s="5">
        <v>1004707</v>
      </c>
      <c r="G232" s="5">
        <v>0</v>
      </c>
      <c r="H232" s="5">
        <v>0</v>
      </c>
      <c r="I232" s="5">
        <v>0</v>
      </c>
      <c r="J232" s="5">
        <v>-6.4000000000000001E-2</v>
      </c>
      <c r="K232" s="5">
        <v>2.8000000000000001E-2</v>
      </c>
      <c r="L232" s="5">
        <v>-0.69699999999999995</v>
      </c>
      <c r="M232" s="5">
        <v>0</v>
      </c>
      <c r="S232">
        <f>A232</f>
        <v>230</v>
      </c>
      <c r="T232">
        <f>Analysis!$B$3+B232/1000000</f>
        <v>4.6004220000468194</v>
      </c>
      <c r="U232">
        <f>C232</f>
        <v>2</v>
      </c>
      <c r="V232">
        <f>IF(ABS(D232)&gt;1,D232/1000000,D232)*Analysis!$B$4</f>
        <v>-4.8245579999999996E-2</v>
      </c>
      <c r="W232">
        <f>IF(ABS(E232)&gt;1,E232/1000000,E232)*Analysis!$B$4</f>
        <v>0.12781449</v>
      </c>
      <c r="X232">
        <f>IF(ABS(F232)&gt;1,F232/1000000,F232)*Analysis!$B$4</f>
        <v>9.8561756700000007</v>
      </c>
      <c r="Y232">
        <f>IF(ABS(G232)&gt;1,G232/1000000,G232)</f>
        <v>0</v>
      </c>
      <c r="Z232">
        <f>IF(ABS(H232)&gt;1,H232/1000000,H232)</f>
        <v>0</v>
      </c>
      <c r="AA232">
        <f>IF(ABS(I232)&gt;1,I232/1000000,I232)</f>
        <v>0</v>
      </c>
      <c r="AB232">
        <f t="shared" si="12"/>
        <v>-6.4000000000000001E-2</v>
      </c>
      <c r="AC232">
        <f t="shared" si="13"/>
        <v>2.8000000000000001E-2</v>
      </c>
      <c r="AD232">
        <f t="shared" si="14"/>
        <v>-0.69699999999999995</v>
      </c>
      <c r="AE232">
        <f t="shared" si="15"/>
        <v>0</v>
      </c>
    </row>
    <row r="233" spans="1:31" x14ac:dyDescent="0.3">
      <c r="A233" s="4">
        <v>231</v>
      </c>
      <c r="B233" s="4">
        <v>-803116546783</v>
      </c>
      <c r="C233" s="5">
        <v>2</v>
      </c>
      <c r="D233" s="5">
        <v>-4.9020000000000001E-3</v>
      </c>
      <c r="E233" s="5">
        <v>1.2005E-2</v>
      </c>
      <c r="F233" s="5">
        <v>1004311</v>
      </c>
      <c r="G233" s="5">
        <v>0</v>
      </c>
      <c r="H233" s="5">
        <v>0</v>
      </c>
      <c r="I233" s="5">
        <v>0</v>
      </c>
      <c r="J233" s="5">
        <v>-6.5000000000000002E-2</v>
      </c>
      <c r="K233" s="5">
        <v>2.7E-2</v>
      </c>
      <c r="L233" s="5">
        <v>-0.69699999999999995</v>
      </c>
      <c r="M233" s="5">
        <v>0</v>
      </c>
      <c r="S233">
        <f>A233</f>
        <v>231</v>
      </c>
      <c r="T233">
        <f>Analysis!$B$3+B233/1000000</f>
        <v>4.6171270000049844</v>
      </c>
      <c r="U233">
        <f>C233</f>
        <v>2</v>
      </c>
      <c r="V233">
        <f>IF(ABS(D233)&gt;1,D233/1000000,D233)*Analysis!$B$4</f>
        <v>-4.8088620000000006E-2</v>
      </c>
      <c r="W233">
        <f>IF(ABS(E233)&gt;1,E233/1000000,E233)*Analysis!$B$4</f>
        <v>0.11776905</v>
      </c>
      <c r="X233">
        <f>IF(ABS(F233)&gt;1,F233/1000000,F233)*Analysis!$B$4</f>
        <v>9.8522909100000007</v>
      </c>
      <c r="Y233">
        <f>IF(ABS(G233)&gt;1,G233/1000000,G233)</f>
        <v>0</v>
      </c>
      <c r="Z233">
        <f>IF(ABS(H233)&gt;1,H233/1000000,H233)</f>
        <v>0</v>
      </c>
      <c r="AA233">
        <f>IF(ABS(I233)&gt;1,I233/1000000,I233)</f>
        <v>0</v>
      </c>
      <c r="AB233">
        <f t="shared" si="12"/>
        <v>-6.5000000000000002E-2</v>
      </c>
      <c r="AC233">
        <f t="shared" si="13"/>
        <v>2.7E-2</v>
      </c>
      <c r="AD233">
        <f t="shared" si="14"/>
        <v>-0.69699999999999995</v>
      </c>
      <c r="AE233">
        <f t="shared" si="15"/>
        <v>0</v>
      </c>
    </row>
    <row r="234" spans="1:31" x14ac:dyDescent="0.3">
      <c r="A234" s="4">
        <v>232</v>
      </c>
      <c r="B234" s="4">
        <v>-803116527596</v>
      </c>
      <c r="C234" s="5">
        <v>2</v>
      </c>
      <c r="D234" s="5">
        <v>-1.4499999999999999E-3</v>
      </c>
      <c r="E234" s="5">
        <v>1.2244E-2</v>
      </c>
      <c r="F234" s="5">
        <v>1004587</v>
      </c>
      <c r="G234" s="5">
        <v>0</v>
      </c>
      <c r="H234" s="5">
        <v>0</v>
      </c>
      <c r="I234" s="5">
        <v>0</v>
      </c>
      <c r="J234" s="5">
        <v>-6.5000000000000002E-2</v>
      </c>
      <c r="K234" s="5">
        <v>2.5999999999999999E-2</v>
      </c>
      <c r="L234" s="5">
        <v>-0.69699999999999995</v>
      </c>
      <c r="M234" s="5">
        <v>0</v>
      </c>
      <c r="S234">
        <f>A234</f>
        <v>232</v>
      </c>
      <c r="T234">
        <f>Analysis!$B$3+B234/1000000</f>
        <v>4.6363140000030398</v>
      </c>
      <c r="U234">
        <f>C234</f>
        <v>2</v>
      </c>
      <c r="V234">
        <f>IF(ABS(D234)&gt;1,D234/1000000,D234)*Analysis!$B$4</f>
        <v>-1.4224499999999999E-2</v>
      </c>
      <c r="W234">
        <f>IF(ABS(E234)&gt;1,E234/1000000,E234)*Analysis!$B$4</f>
        <v>0.12011364000000001</v>
      </c>
      <c r="X234">
        <f>IF(ABS(F234)&gt;1,F234/1000000,F234)*Analysis!$B$4</f>
        <v>9.85499847</v>
      </c>
      <c r="Y234">
        <f>IF(ABS(G234)&gt;1,G234/1000000,G234)</f>
        <v>0</v>
      </c>
      <c r="Z234">
        <f>IF(ABS(H234)&gt;1,H234/1000000,H234)</f>
        <v>0</v>
      </c>
      <c r="AA234">
        <f>IF(ABS(I234)&gt;1,I234/1000000,I234)</f>
        <v>0</v>
      </c>
      <c r="AB234">
        <f t="shared" ref="AB231:AB294" si="16">IF(ABS(J234)&gt;1,J234/1000000,J234)</f>
        <v>-6.5000000000000002E-2</v>
      </c>
      <c r="AC234">
        <f t="shared" ref="AC231:AC294" si="17">IF(ABS(K234)&gt;1,K234/1000000,K234)</f>
        <v>2.5999999999999999E-2</v>
      </c>
      <c r="AD234">
        <f t="shared" ref="AD231:AD294" si="18">IF(ABS(L234)&gt;1,L234/1000000,L234)</f>
        <v>-0.69699999999999995</v>
      </c>
      <c r="AE234">
        <f t="shared" ref="AE231:AE294" si="19">M234/1000</f>
        <v>0</v>
      </c>
    </row>
    <row r="235" spans="1:31" x14ac:dyDescent="0.3">
      <c r="A235" s="4">
        <v>233</v>
      </c>
      <c r="B235" s="4">
        <v>-803116503426</v>
      </c>
      <c r="C235" s="5">
        <v>2</v>
      </c>
      <c r="D235" s="5">
        <v>-4.2950000000000002E-3</v>
      </c>
      <c r="E235" s="5">
        <v>1.0782999999999999E-2</v>
      </c>
      <c r="F235" s="5">
        <v>1004478</v>
      </c>
      <c r="G235" s="5">
        <v>0</v>
      </c>
      <c r="H235" s="5">
        <v>0</v>
      </c>
      <c r="I235" s="5">
        <v>0</v>
      </c>
      <c r="J235" s="5">
        <v>-6.5000000000000002E-2</v>
      </c>
      <c r="K235" s="5">
        <v>2.5000000000000001E-2</v>
      </c>
      <c r="L235" s="5">
        <v>-0.69699999999999995</v>
      </c>
      <c r="M235" s="5">
        <v>0</v>
      </c>
      <c r="S235">
        <f>A235</f>
        <v>233</v>
      </c>
      <c r="T235">
        <f>Analysis!$B$3+B235/1000000</f>
        <v>4.6604839999927208</v>
      </c>
      <c r="U235">
        <f>C235</f>
        <v>2</v>
      </c>
      <c r="V235">
        <f>IF(ABS(D235)&gt;1,D235/1000000,D235)*Analysis!$B$4</f>
        <v>-4.2133950000000003E-2</v>
      </c>
      <c r="W235">
        <f>IF(ABS(E235)&gt;1,E235/1000000,E235)*Analysis!$B$4</f>
        <v>0.10578123</v>
      </c>
      <c r="X235">
        <f>IF(ABS(F235)&gt;1,F235/1000000,F235)*Analysis!$B$4</f>
        <v>9.8539291799999997</v>
      </c>
      <c r="Y235">
        <f>IF(ABS(G235)&gt;1,G235/1000000,G235)</f>
        <v>0</v>
      </c>
      <c r="Z235">
        <f>IF(ABS(H235)&gt;1,H235/1000000,H235)</f>
        <v>0</v>
      </c>
      <c r="AA235">
        <f>IF(ABS(I235)&gt;1,I235/1000000,I235)</f>
        <v>0</v>
      </c>
      <c r="AB235">
        <f t="shared" si="16"/>
        <v>-6.5000000000000002E-2</v>
      </c>
      <c r="AC235">
        <f t="shared" si="17"/>
        <v>2.5000000000000001E-2</v>
      </c>
      <c r="AD235">
        <f t="shared" si="18"/>
        <v>-0.69699999999999995</v>
      </c>
      <c r="AE235">
        <f t="shared" si="19"/>
        <v>0</v>
      </c>
    </row>
    <row r="236" spans="1:31" x14ac:dyDescent="0.3">
      <c r="A236" s="4">
        <v>234</v>
      </c>
      <c r="B236" s="4">
        <v>-803116483346</v>
      </c>
      <c r="C236" s="5">
        <v>2</v>
      </c>
      <c r="D236" s="5">
        <v>-5.2440000000000004E-3</v>
      </c>
      <c r="E236" s="5">
        <v>1.1731999999999999E-2</v>
      </c>
      <c r="F236" s="5">
        <v>1004421</v>
      </c>
      <c r="G236" s="5">
        <v>0</v>
      </c>
      <c r="H236" s="5">
        <v>0</v>
      </c>
      <c r="I236" s="5">
        <v>0</v>
      </c>
      <c r="J236" s="5">
        <v>-6.7000000000000004E-2</v>
      </c>
      <c r="K236" s="5">
        <v>2.4E-2</v>
      </c>
      <c r="L236" s="5">
        <v>-0.69699999999999995</v>
      </c>
      <c r="M236" s="5">
        <v>0</v>
      </c>
      <c r="S236">
        <f>A236</f>
        <v>234</v>
      </c>
      <c r="T236">
        <f>Analysis!$B$3+B236/1000000</f>
        <v>4.6805640000384301</v>
      </c>
      <c r="U236">
        <f>C236</f>
        <v>2</v>
      </c>
      <c r="V236">
        <f>IF(ABS(D236)&gt;1,D236/1000000,D236)*Analysis!$B$4</f>
        <v>-5.1443640000000006E-2</v>
      </c>
      <c r="W236">
        <f>IF(ABS(E236)&gt;1,E236/1000000,E236)*Analysis!$B$4</f>
        <v>0.11509092</v>
      </c>
      <c r="X236">
        <f>IF(ABS(F236)&gt;1,F236/1000000,F236)*Analysis!$B$4</f>
        <v>9.8533700100000008</v>
      </c>
      <c r="Y236">
        <f>IF(ABS(G236)&gt;1,G236/1000000,G236)</f>
        <v>0</v>
      </c>
      <c r="Z236">
        <f>IF(ABS(H236)&gt;1,H236/1000000,H236)</f>
        <v>0</v>
      </c>
      <c r="AA236">
        <f>IF(ABS(I236)&gt;1,I236/1000000,I236)</f>
        <v>0</v>
      </c>
      <c r="AB236">
        <f t="shared" si="16"/>
        <v>-6.7000000000000004E-2</v>
      </c>
      <c r="AC236">
        <f t="shared" si="17"/>
        <v>2.4E-2</v>
      </c>
      <c r="AD236">
        <f t="shared" si="18"/>
        <v>-0.69699999999999995</v>
      </c>
      <c r="AE236">
        <f t="shared" si="19"/>
        <v>0</v>
      </c>
    </row>
    <row r="237" spans="1:31" x14ac:dyDescent="0.3">
      <c r="A237" s="4">
        <v>235</v>
      </c>
      <c r="B237" s="4">
        <v>-803116467839</v>
      </c>
      <c r="C237" s="5">
        <v>2</v>
      </c>
      <c r="D237" s="5">
        <v>-4.7330000000000002E-3</v>
      </c>
      <c r="E237" s="5">
        <v>1.1721000000000001E-2</v>
      </c>
      <c r="F237" s="5">
        <v>1004450</v>
      </c>
      <c r="G237" s="5">
        <v>0</v>
      </c>
      <c r="H237" s="5">
        <v>0</v>
      </c>
      <c r="I237" s="5">
        <v>0</v>
      </c>
      <c r="J237" s="5">
        <v>-6.7000000000000004E-2</v>
      </c>
      <c r="K237" s="5">
        <v>2.3E-2</v>
      </c>
      <c r="L237" s="5">
        <v>-0.69699999999999995</v>
      </c>
      <c r="M237" s="5">
        <v>0</v>
      </c>
      <c r="S237">
        <f>A237</f>
        <v>235</v>
      </c>
      <c r="T237">
        <f>Analysis!$B$3+B237/1000000</f>
        <v>4.6960709999548271</v>
      </c>
      <c r="U237">
        <f>C237</f>
        <v>2</v>
      </c>
      <c r="V237">
        <f>IF(ABS(D237)&gt;1,D237/1000000,D237)*Analysis!$B$4</f>
        <v>-4.6430730000000003E-2</v>
      </c>
      <c r="W237">
        <f>IF(ABS(E237)&gt;1,E237/1000000,E237)*Analysis!$B$4</f>
        <v>0.11498301000000001</v>
      </c>
      <c r="X237">
        <f>IF(ABS(F237)&gt;1,F237/1000000,F237)*Analysis!$B$4</f>
        <v>9.8536545000000011</v>
      </c>
      <c r="Y237">
        <f>IF(ABS(G237)&gt;1,G237/1000000,G237)</f>
        <v>0</v>
      </c>
      <c r="Z237">
        <f>IF(ABS(H237)&gt;1,H237/1000000,H237)</f>
        <v>0</v>
      </c>
      <c r="AA237">
        <f>IF(ABS(I237)&gt;1,I237/1000000,I237)</f>
        <v>0</v>
      </c>
      <c r="AB237">
        <f t="shared" si="16"/>
        <v>-6.7000000000000004E-2</v>
      </c>
      <c r="AC237">
        <f t="shared" si="17"/>
        <v>2.3E-2</v>
      </c>
      <c r="AD237">
        <f t="shared" si="18"/>
        <v>-0.69699999999999995</v>
      </c>
      <c r="AE237">
        <f t="shared" si="19"/>
        <v>0</v>
      </c>
    </row>
    <row r="238" spans="1:31" x14ac:dyDescent="0.3">
      <c r="A238" s="4">
        <v>236</v>
      </c>
      <c r="B238" s="4">
        <v>-803116443781</v>
      </c>
      <c r="C238" s="5">
        <v>2</v>
      </c>
      <c r="D238" s="5">
        <v>-1.621E-3</v>
      </c>
      <c r="E238" s="5">
        <v>9.2339999999999992E-3</v>
      </c>
      <c r="F238" s="5">
        <v>1004565</v>
      </c>
      <c r="G238" s="5">
        <v>0</v>
      </c>
      <c r="H238" s="5">
        <v>0</v>
      </c>
      <c r="I238" s="5">
        <v>0</v>
      </c>
      <c r="J238" s="5">
        <v>-6.9000000000000006E-2</v>
      </c>
      <c r="K238" s="5">
        <v>2.1999999999999999E-2</v>
      </c>
      <c r="L238" s="5">
        <v>-0.69699999999999995</v>
      </c>
      <c r="M238" s="5">
        <v>0</v>
      </c>
      <c r="S238">
        <f>A238</f>
        <v>236</v>
      </c>
      <c r="T238">
        <f>Analysis!$B$3+B238/1000000</f>
        <v>4.7201290000230074</v>
      </c>
      <c r="U238">
        <f>C238</f>
        <v>2</v>
      </c>
      <c r="V238">
        <f>IF(ABS(D238)&gt;1,D238/1000000,D238)*Analysis!$B$4</f>
        <v>-1.5902010000000001E-2</v>
      </c>
      <c r="W238">
        <f>IF(ABS(E238)&gt;1,E238/1000000,E238)*Analysis!$B$4</f>
        <v>9.0585539999999992E-2</v>
      </c>
      <c r="X238">
        <f>IF(ABS(F238)&gt;1,F238/1000000,F238)*Analysis!$B$4</f>
        <v>9.8547826500000006</v>
      </c>
      <c r="Y238">
        <f>IF(ABS(G238)&gt;1,G238/1000000,G238)</f>
        <v>0</v>
      </c>
      <c r="Z238">
        <f>IF(ABS(H238)&gt;1,H238/1000000,H238)</f>
        <v>0</v>
      </c>
      <c r="AA238">
        <f>IF(ABS(I238)&gt;1,I238/1000000,I238)</f>
        <v>0</v>
      </c>
      <c r="AB238">
        <f t="shared" si="16"/>
        <v>-6.9000000000000006E-2</v>
      </c>
      <c r="AC238">
        <f t="shared" si="17"/>
        <v>2.1999999999999999E-2</v>
      </c>
      <c r="AD238">
        <f t="shared" si="18"/>
        <v>-0.69699999999999995</v>
      </c>
      <c r="AE238">
        <f t="shared" si="19"/>
        <v>0</v>
      </c>
    </row>
    <row r="239" spans="1:31" x14ac:dyDescent="0.3">
      <c r="A239" s="4">
        <v>237</v>
      </c>
      <c r="B239" s="4">
        <v>-803116427141</v>
      </c>
      <c r="C239" s="5">
        <v>2</v>
      </c>
      <c r="D239" s="5">
        <v>1.7000000000000001E-4</v>
      </c>
      <c r="E239" s="5">
        <v>1.1015E-2</v>
      </c>
      <c r="F239" s="5">
        <v>1004633</v>
      </c>
      <c r="G239" s="5">
        <v>0</v>
      </c>
      <c r="H239" s="5">
        <v>0</v>
      </c>
      <c r="I239" s="5">
        <v>0</v>
      </c>
      <c r="J239" s="5">
        <v>-7.0999999999999994E-2</v>
      </c>
      <c r="K239" s="5">
        <v>1.6E-2</v>
      </c>
      <c r="L239" s="5">
        <v>-0.69599999999999995</v>
      </c>
      <c r="M239" s="5">
        <v>0</v>
      </c>
      <c r="S239">
        <f>A239</f>
        <v>237</v>
      </c>
      <c r="T239">
        <f>Analysis!$B$3+B239/1000000</f>
        <v>4.7367689999518916</v>
      </c>
      <c r="U239">
        <f>C239</f>
        <v>2</v>
      </c>
      <c r="V239">
        <f>IF(ABS(D239)&gt;1,D239/1000000,D239)*Analysis!$B$4</f>
        <v>1.6677000000000003E-3</v>
      </c>
      <c r="W239">
        <f>IF(ABS(E239)&gt;1,E239/1000000,E239)*Analysis!$B$4</f>
        <v>0.10805715</v>
      </c>
      <c r="X239">
        <f>IF(ABS(F239)&gt;1,F239/1000000,F239)*Analysis!$B$4</f>
        <v>9.8554497300000019</v>
      </c>
      <c r="Y239">
        <f>IF(ABS(G239)&gt;1,G239/1000000,G239)</f>
        <v>0</v>
      </c>
      <c r="Z239">
        <f>IF(ABS(H239)&gt;1,H239/1000000,H239)</f>
        <v>0</v>
      </c>
      <c r="AA239">
        <f>IF(ABS(I239)&gt;1,I239/1000000,I239)</f>
        <v>0</v>
      </c>
      <c r="AB239">
        <f t="shared" si="16"/>
        <v>-7.0999999999999994E-2</v>
      </c>
      <c r="AC239">
        <f t="shared" si="17"/>
        <v>1.6E-2</v>
      </c>
      <c r="AD239">
        <f t="shared" si="18"/>
        <v>-0.69599999999999995</v>
      </c>
      <c r="AE239">
        <f t="shared" si="19"/>
        <v>0</v>
      </c>
    </row>
    <row r="240" spans="1:31" x14ac:dyDescent="0.3">
      <c r="A240" s="4">
        <v>238</v>
      </c>
      <c r="B240" s="4">
        <v>-803116405555</v>
      </c>
      <c r="C240" s="5">
        <v>2</v>
      </c>
      <c r="D240" s="5">
        <v>-5.0660000000000002E-3</v>
      </c>
      <c r="E240" s="5">
        <v>5.8190000000000004E-3</v>
      </c>
      <c r="F240" s="5">
        <v>1004446</v>
      </c>
      <c r="G240" s="5">
        <v>0</v>
      </c>
      <c r="H240" s="5">
        <v>0</v>
      </c>
      <c r="I240" s="5">
        <v>0</v>
      </c>
      <c r="J240" s="5">
        <v>-7.4999999999999997E-2</v>
      </c>
      <c r="K240" s="5">
        <v>1.4999999999999999E-2</v>
      </c>
      <c r="L240" s="5">
        <v>-0.69599999999999995</v>
      </c>
      <c r="M240" s="5">
        <v>0</v>
      </c>
      <c r="S240">
        <f>A240</f>
        <v>238</v>
      </c>
      <c r="T240">
        <f>Analysis!$B$3+B240/1000000</f>
        <v>4.7583550000563264</v>
      </c>
      <c r="U240">
        <f>C240</f>
        <v>2</v>
      </c>
      <c r="V240">
        <f>IF(ABS(D240)&gt;1,D240/1000000,D240)*Analysis!$B$4</f>
        <v>-4.9697460000000006E-2</v>
      </c>
      <c r="W240">
        <f>IF(ABS(E240)&gt;1,E240/1000000,E240)*Analysis!$B$4</f>
        <v>5.7084390000000006E-2</v>
      </c>
      <c r="X240">
        <f>IF(ABS(F240)&gt;1,F240/1000000,F240)*Analysis!$B$4</f>
        <v>9.8536152599999998</v>
      </c>
      <c r="Y240">
        <f>IF(ABS(G240)&gt;1,G240/1000000,G240)</f>
        <v>0</v>
      </c>
      <c r="Z240">
        <f>IF(ABS(H240)&gt;1,H240/1000000,H240)</f>
        <v>0</v>
      </c>
      <c r="AA240">
        <f>IF(ABS(I240)&gt;1,I240/1000000,I240)</f>
        <v>0</v>
      </c>
      <c r="AB240">
        <f t="shared" si="16"/>
        <v>-7.4999999999999997E-2</v>
      </c>
      <c r="AC240">
        <f t="shared" si="17"/>
        <v>1.4999999999999999E-2</v>
      </c>
      <c r="AD240">
        <f t="shared" si="18"/>
        <v>-0.69599999999999995</v>
      </c>
      <c r="AE240">
        <f t="shared" si="19"/>
        <v>0</v>
      </c>
    </row>
    <row r="241" spans="1:31" x14ac:dyDescent="0.3">
      <c r="A241" s="4">
        <v>239</v>
      </c>
      <c r="B241" s="4">
        <v>-803116384675</v>
      </c>
      <c r="C241" s="5">
        <v>2</v>
      </c>
      <c r="D241" s="5">
        <v>-5.5669999999999999E-3</v>
      </c>
      <c r="E241" s="5">
        <v>1.3254999999999999E-2</v>
      </c>
      <c r="F241" s="5">
        <v>1004411</v>
      </c>
      <c r="G241" s="5">
        <v>0</v>
      </c>
      <c r="H241" s="5">
        <v>0</v>
      </c>
      <c r="I241" s="5">
        <v>0</v>
      </c>
      <c r="J241" s="5">
        <v>-7.4999999999999997E-2</v>
      </c>
      <c r="K241" s="5">
        <v>1.4E-2</v>
      </c>
      <c r="L241" s="5">
        <v>-0.69599999999999995</v>
      </c>
      <c r="M241" s="5">
        <v>0</v>
      </c>
      <c r="S241">
        <f>A241</f>
        <v>239</v>
      </c>
      <c r="T241">
        <f>Analysis!$B$3+B241/1000000</f>
        <v>4.7792350000236183</v>
      </c>
      <c r="U241">
        <f>C241</f>
        <v>2</v>
      </c>
      <c r="V241">
        <f>IF(ABS(D241)&gt;1,D241/1000000,D241)*Analysis!$B$4</f>
        <v>-5.4612270000000004E-2</v>
      </c>
      <c r="W241">
        <f>IF(ABS(E241)&gt;1,E241/1000000,E241)*Analysis!$B$4</f>
        <v>0.13003155</v>
      </c>
      <c r="X241">
        <f>IF(ABS(F241)&gt;1,F241/1000000,F241)*Analysis!$B$4</f>
        <v>9.8532719100000001</v>
      </c>
      <c r="Y241">
        <f>IF(ABS(G241)&gt;1,G241/1000000,G241)</f>
        <v>0</v>
      </c>
      <c r="Z241">
        <f>IF(ABS(H241)&gt;1,H241/1000000,H241)</f>
        <v>0</v>
      </c>
      <c r="AA241">
        <f>IF(ABS(I241)&gt;1,I241/1000000,I241)</f>
        <v>0</v>
      </c>
      <c r="AB241">
        <f t="shared" si="16"/>
        <v>-7.4999999999999997E-2</v>
      </c>
      <c r="AC241">
        <f t="shared" si="17"/>
        <v>1.4E-2</v>
      </c>
      <c r="AD241">
        <f t="shared" si="18"/>
        <v>-0.69599999999999995</v>
      </c>
      <c r="AE241">
        <f t="shared" si="19"/>
        <v>0</v>
      </c>
    </row>
    <row r="242" spans="1:31" x14ac:dyDescent="0.3">
      <c r="A242" s="4">
        <v>240</v>
      </c>
      <c r="B242" s="4">
        <v>-803116367407</v>
      </c>
      <c r="C242" s="5">
        <v>2</v>
      </c>
      <c r="D242" s="5">
        <v>-3.2139999999999998E-3</v>
      </c>
      <c r="E242" s="5">
        <v>1.2853E-2</v>
      </c>
      <c r="F242" s="5">
        <v>1004502</v>
      </c>
      <c r="G242" s="5">
        <v>0</v>
      </c>
      <c r="H242" s="5">
        <v>0</v>
      </c>
      <c r="I242" s="5">
        <v>0</v>
      </c>
      <c r="J242" s="5">
        <v>-7.5999999999999998E-2</v>
      </c>
      <c r="K242" s="5">
        <v>1.4E-2</v>
      </c>
      <c r="L242" s="5">
        <v>-0.69599999999999995</v>
      </c>
      <c r="M242" s="5">
        <v>0</v>
      </c>
      <c r="S242">
        <f>A242</f>
        <v>240</v>
      </c>
      <c r="T242">
        <f>Analysis!$B$3+B242/1000000</f>
        <v>4.7965029999613762</v>
      </c>
      <c r="U242">
        <f>C242</f>
        <v>2</v>
      </c>
      <c r="V242">
        <f>IF(ABS(D242)&gt;1,D242/1000000,D242)*Analysis!$B$4</f>
        <v>-3.1529340000000003E-2</v>
      </c>
      <c r="W242">
        <f>IF(ABS(E242)&gt;1,E242/1000000,E242)*Analysis!$B$4</f>
        <v>0.12608793000000001</v>
      </c>
      <c r="X242">
        <f>IF(ABS(F242)&gt;1,F242/1000000,F242)*Analysis!$B$4</f>
        <v>9.8541646200000006</v>
      </c>
      <c r="Y242">
        <f>IF(ABS(G242)&gt;1,G242/1000000,G242)</f>
        <v>0</v>
      </c>
      <c r="Z242">
        <f>IF(ABS(H242)&gt;1,H242/1000000,H242)</f>
        <v>0</v>
      </c>
      <c r="AA242">
        <f>IF(ABS(I242)&gt;1,I242/1000000,I242)</f>
        <v>0</v>
      </c>
      <c r="AB242">
        <f t="shared" si="16"/>
        <v>-7.5999999999999998E-2</v>
      </c>
      <c r="AC242">
        <f t="shared" si="17"/>
        <v>1.4E-2</v>
      </c>
      <c r="AD242">
        <f t="shared" si="18"/>
        <v>-0.69599999999999995</v>
      </c>
      <c r="AE242">
        <f t="shared" si="19"/>
        <v>0</v>
      </c>
    </row>
    <row r="243" spans="1:31" x14ac:dyDescent="0.3">
      <c r="A243" s="4">
        <v>241</v>
      </c>
      <c r="B243" s="4">
        <v>-803116345130</v>
      </c>
      <c r="C243" s="5">
        <v>2</v>
      </c>
      <c r="D243" s="5">
        <v>4.2220000000000001E-3</v>
      </c>
      <c r="E243" s="5">
        <v>1.2238000000000001E-2</v>
      </c>
      <c r="F243" s="5">
        <v>1002866</v>
      </c>
      <c r="G243" s="5">
        <v>0</v>
      </c>
      <c r="H243" s="5">
        <v>0</v>
      </c>
      <c r="I243" s="5">
        <v>0</v>
      </c>
      <c r="J243" s="5">
        <v>-7.8E-2</v>
      </c>
      <c r="K243" s="5">
        <v>8.9999999999999993E-3</v>
      </c>
      <c r="L243" s="5">
        <v>-0.69699999999999995</v>
      </c>
      <c r="M243" s="5">
        <v>0</v>
      </c>
      <c r="S243">
        <f>A243</f>
        <v>241</v>
      </c>
      <c r="T243">
        <f>Analysis!$B$3+B243/1000000</f>
        <v>4.8187799999723211</v>
      </c>
      <c r="U243">
        <f>C243</f>
        <v>2</v>
      </c>
      <c r="V243">
        <f>IF(ABS(D243)&gt;1,D243/1000000,D243)*Analysis!$B$4</f>
        <v>4.1417820000000001E-2</v>
      </c>
      <c r="W243">
        <f>IF(ABS(E243)&gt;1,E243/1000000,E243)*Analysis!$B$4</f>
        <v>0.12005478000000001</v>
      </c>
      <c r="X243">
        <f>IF(ABS(F243)&gt;1,F243/1000000,F243)*Analysis!$B$4</f>
        <v>9.8381154600000009</v>
      </c>
      <c r="Y243">
        <f>IF(ABS(G243)&gt;1,G243/1000000,G243)</f>
        <v>0</v>
      </c>
      <c r="Z243">
        <f>IF(ABS(H243)&gt;1,H243/1000000,H243)</f>
        <v>0</v>
      </c>
      <c r="AA243">
        <f>IF(ABS(I243)&gt;1,I243/1000000,I243)</f>
        <v>0</v>
      </c>
      <c r="AB243">
        <f t="shared" si="16"/>
        <v>-7.8E-2</v>
      </c>
      <c r="AC243">
        <f t="shared" si="17"/>
        <v>8.9999999999999993E-3</v>
      </c>
      <c r="AD243">
        <f t="shared" si="18"/>
        <v>-0.69699999999999995</v>
      </c>
      <c r="AE243">
        <f t="shared" si="19"/>
        <v>0</v>
      </c>
    </row>
    <row r="244" spans="1:31" x14ac:dyDescent="0.3">
      <c r="A244" s="4">
        <v>242</v>
      </c>
      <c r="B244" s="4">
        <v>-803116325802</v>
      </c>
      <c r="C244" s="5">
        <v>2</v>
      </c>
      <c r="D244" s="5">
        <v>2.6489999999999999E-3</v>
      </c>
      <c r="E244" s="5">
        <v>1.2409E-2</v>
      </c>
      <c r="F244" s="5">
        <v>1005419</v>
      </c>
      <c r="G244" s="5">
        <v>0</v>
      </c>
      <c r="H244" s="5">
        <v>0</v>
      </c>
      <c r="I244" s="5">
        <v>0</v>
      </c>
      <c r="J244" s="5">
        <v>-7.8E-2</v>
      </c>
      <c r="K244" s="5">
        <v>3.0000000000000001E-3</v>
      </c>
      <c r="L244" s="5">
        <v>-0.69799999999999995</v>
      </c>
      <c r="M244" s="5">
        <v>0</v>
      </c>
      <c r="S244">
        <f>A244</f>
        <v>242</v>
      </c>
      <c r="T244">
        <f>Analysis!$B$3+B244/1000000</f>
        <v>4.8381079999962822</v>
      </c>
      <c r="U244">
        <f>C244</f>
        <v>2</v>
      </c>
      <c r="V244">
        <f>IF(ABS(D244)&gt;1,D244/1000000,D244)*Analysis!$B$4</f>
        <v>2.598669E-2</v>
      </c>
      <c r="W244">
        <f>IF(ABS(E244)&gt;1,E244/1000000,E244)*Analysis!$B$4</f>
        <v>0.12173229000000001</v>
      </c>
      <c r="X244">
        <f>IF(ABS(F244)&gt;1,F244/1000000,F244)*Analysis!$B$4</f>
        <v>9.8631603900000009</v>
      </c>
      <c r="Y244">
        <f>IF(ABS(G244)&gt;1,G244/1000000,G244)</f>
        <v>0</v>
      </c>
      <c r="Z244">
        <f>IF(ABS(H244)&gt;1,H244/1000000,H244)</f>
        <v>0</v>
      </c>
      <c r="AA244">
        <f>IF(ABS(I244)&gt;1,I244/1000000,I244)</f>
        <v>0</v>
      </c>
      <c r="AB244">
        <f t="shared" si="16"/>
        <v>-7.8E-2</v>
      </c>
      <c r="AC244">
        <f t="shared" si="17"/>
        <v>3.0000000000000001E-3</v>
      </c>
      <c r="AD244">
        <f t="shared" si="18"/>
        <v>-0.69799999999999995</v>
      </c>
      <c r="AE244">
        <f t="shared" si="19"/>
        <v>0</v>
      </c>
    </row>
    <row r="245" spans="1:31" x14ac:dyDescent="0.3">
      <c r="A245" s="4">
        <v>243</v>
      </c>
      <c r="B245" s="4">
        <v>-803116303059</v>
      </c>
      <c r="C245" s="5">
        <v>2</v>
      </c>
      <c r="D245" s="5">
        <v>-5.9100000000000005E-4</v>
      </c>
      <c r="E245" s="5">
        <v>1.2318000000000001E-2</v>
      </c>
      <c r="F245" s="5">
        <v>1010793</v>
      </c>
      <c r="G245" s="5">
        <v>0</v>
      </c>
      <c r="H245" s="5">
        <v>0</v>
      </c>
      <c r="I245" s="5">
        <v>0</v>
      </c>
      <c r="J245" s="5">
        <v>-7.8E-2</v>
      </c>
      <c r="K245" s="5">
        <v>0</v>
      </c>
      <c r="L245" s="5">
        <v>-0.69799999999999995</v>
      </c>
      <c r="M245" s="5">
        <v>0</v>
      </c>
      <c r="S245">
        <f>A245</f>
        <v>243</v>
      </c>
      <c r="T245">
        <f>Analysis!$B$3+B245/1000000</f>
        <v>4.860850999946706</v>
      </c>
      <c r="U245">
        <f>C245</f>
        <v>2</v>
      </c>
      <c r="V245">
        <f>IF(ABS(D245)&gt;1,D245/1000000,D245)*Analysis!$B$4</f>
        <v>-5.7977100000000011E-3</v>
      </c>
      <c r="W245">
        <f>IF(ABS(E245)&gt;1,E245/1000000,E245)*Analysis!$B$4</f>
        <v>0.12083958000000002</v>
      </c>
      <c r="X245">
        <f>IF(ABS(F245)&gt;1,F245/1000000,F245)*Analysis!$B$4</f>
        <v>9.915879330000001</v>
      </c>
      <c r="Y245">
        <f>IF(ABS(G245)&gt;1,G245/1000000,G245)</f>
        <v>0</v>
      </c>
      <c r="Z245">
        <f>IF(ABS(H245)&gt;1,H245/1000000,H245)</f>
        <v>0</v>
      </c>
      <c r="AA245">
        <f>IF(ABS(I245)&gt;1,I245/1000000,I245)</f>
        <v>0</v>
      </c>
      <c r="AB245">
        <f t="shared" si="16"/>
        <v>-7.8E-2</v>
      </c>
      <c r="AC245">
        <f t="shared" si="17"/>
        <v>0</v>
      </c>
      <c r="AD245">
        <f t="shared" si="18"/>
        <v>-0.69799999999999995</v>
      </c>
      <c r="AE245">
        <f t="shared" si="19"/>
        <v>0</v>
      </c>
    </row>
    <row r="246" spans="1:31" x14ac:dyDescent="0.3">
      <c r="A246" s="4">
        <v>244</v>
      </c>
      <c r="B246" s="4">
        <v>-803116286840</v>
      </c>
      <c r="C246" s="5">
        <v>2</v>
      </c>
      <c r="D246" s="5">
        <v>2.9559999999999999E-3</v>
      </c>
      <c r="E246" s="5">
        <v>1.2383999999999999E-2</v>
      </c>
      <c r="F246" s="5">
        <v>1010598</v>
      </c>
      <c r="G246" s="5">
        <v>0</v>
      </c>
      <c r="H246" s="5">
        <v>0</v>
      </c>
      <c r="I246" s="5">
        <v>0</v>
      </c>
      <c r="J246" s="5">
        <v>-7.8E-2</v>
      </c>
      <c r="K246" s="5">
        <v>-3.0000000000000001E-3</v>
      </c>
      <c r="L246" s="5">
        <v>-0.69799999999999995</v>
      </c>
      <c r="M246" s="5">
        <v>0</v>
      </c>
      <c r="S246">
        <f>A246</f>
        <v>244</v>
      </c>
      <c r="T246">
        <f>Analysis!$B$3+B246/1000000</f>
        <v>4.8770700000459328</v>
      </c>
      <c r="U246">
        <f>C246</f>
        <v>2</v>
      </c>
      <c r="V246">
        <f>IF(ABS(D246)&gt;1,D246/1000000,D246)*Analysis!$B$4</f>
        <v>2.8998360000000001E-2</v>
      </c>
      <c r="W246">
        <f>IF(ABS(E246)&gt;1,E246/1000000,E246)*Analysis!$B$4</f>
        <v>0.12148704</v>
      </c>
      <c r="X246">
        <f>IF(ABS(F246)&gt;1,F246/1000000,F246)*Analysis!$B$4</f>
        <v>9.9139663800000015</v>
      </c>
      <c r="Y246">
        <f>IF(ABS(G246)&gt;1,G246/1000000,G246)</f>
        <v>0</v>
      </c>
      <c r="Z246">
        <f>IF(ABS(H246)&gt;1,H246/1000000,H246)</f>
        <v>0</v>
      </c>
      <c r="AA246">
        <f>IF(ABS(I246)&gt;1,I246/1000000,I246)</f>
        <v>0</v>
      </c>
      <c r="AB246">
        <f t="shared" si="16"/>
        <v>-7.8E-2</v>
      </c>
      <c r="AC246">
        <f t="shared" si="17"/>
        <v>-3.0000000000000001E-3</v>
      </c>
      <c r="AD246">
        <f t="shared" si="18"/>
        <v>-0.69799999999999995</v>
      </c>
      <c r="AE246">
        <f t="shared" si="19"/>
        <v>0</v>
      </c>
    </row>
    <row r="247" spans="1:31" x14ac:dyDescent="0.3">
      <c r="A247" s="4">
        <v>245</v>
      </c>
      <c r="B247" s="4">
        <v>-803116264042</v>
      </c>
      <c r="C247" s="5">
        <v>2</v>
      </c>
      <c r="D247" s="5">
        <v>-2.7780000000000001E-3</v>
      </c>
      <c r="E247" s="5">
        <v>1.2300999999999999E-2</v>
      </c>
      <c r="F247" s="5">
        <v>1003327</v>
      </c>
      <c r="G247" s="5">
        <v>0</v>
      </c>
      <c r="H247" s="5">
        <v>0</v>
      </c>
      <c r="I247" s="5">
        <v>0</v>
      </c>
      <c r="J247" s="5">
        <v>-7.8E-2</v>
      </c>
      <c r="K247" s="5">
        <v>-6.0000000000000001E-3</v>
      </c>
      <c r="L247" s="5">
        <v>-0.69799999999999995</v>
      </c>
      <c r="M247" s="5">
        <v>0</v>
      </c>
      <c r="S247">
        <f>A247</f>
        <v>245</v>
      </c>
      <c r="T247">
        <f>Analysis!$B$3+B247/1000000</f>
        <v>4.8998679999494925</v>
      </c>
      <c r="U247">
        <f>C247</f>
        <v>2</v>
      </c>
      <c r="V247">
        <f>IF(ABS(D247)&gt;1,D247/1000000,D247)*Analysis!$B$4</f>
        <v>-2.7252180000000001E-2</v>
      </c>
      <c r="W247">
        <f>IF(ABS(E247)&gt;1,E247/1000000,E247)*Analysis!$B$4</f>
        <v>0.12067281000000001</v>
      </c>
      <c r="X247">
        <f>IF(ABS(F247)&gt;1,F247/1000000,F247)*Analysis!$B$4</f>
        <v>9.8426378700000008</v>
      </c>
      <c r="Y247">
        <f>IF(ABS(G247)&gt;1,G247/1000000,G247)</f>
        <v>0</v>
      </c>
      <c r="Z247">
        <f>IF(ABS(H247)&gt;1,H247/1000000,H247)</f>
        <v>0</v>
      </c>
      <c r="AA247">
        <f>IF(ABS(I247)&gt;1,I247/1000000,I247)</f>
        <v>0</v>
      </c>
      <c r="AB247">
        <f t="shared" si="16"/>
        <v>-7.8E-2</v>
      </c>
      <c r="AC247">
        <f t="shared" si="17"/>
        <v>-6.0000000000000001E-3</v>
      </c>
      <c r="AD247">
        <f t="shared" si="18"/>
        <v>-0.69799999999999995</v>
      </c>
      <c r="AE247">
        <f t="shared" si="19"/>
        <v>0</v>
      </c>
    </row>
    <row r="248" spans="1:31" x14ac:dyDescent="0.3">
      <c r="A248" s="4">
        <v>246</v>
      </c>
      <c r="B248" s="4">
        <v>-803116245655</v>
      </c>
      <c r="C248" s="5">
        <v>2</v>
      </c>
      <c r="D248" s="5">
        <v>-1.9E-3</v>
      </c>
      <c r="E248" s="5">
        <v>1.2322E-2</v>
      </c>
      <c r="F248" s="5">
        <v>1004562</v>
      </c>
      <c r="G248" s="5">
        <v>0</v>
      </c>
      <c r="H248" s="5">
        <v>0</v>
      </c>
      <c r="I248" s="5">
        <v>0</v>
      </c>
      <c r="J248" s="5">
        <v>-7.8E-2</v>
      </c>
      <c r="K248" s="5">
        <v>-8.0000000000000002E-3</v>
      </c>
      <c r="L248" s="5">
        <v>-0.69899999999999995</v>
      </c>
      <c r="M248" s="5">
        <v>0</v>
      </c>
      <c r="S248">
        <f>A248</f>
        <v>246</v>
      </c>
      <c r="T248">
        <f>Analysis!$B$3+B248/1000000</f>
        <v>4.9182550000259653</v>
      </c>
      <c r="U248">
        <f>C248</f>
        <v>2</v>
      </c>
      <c r="V248">
        <f>IF(ABS(D248)&gt;1,D248/1000000,D248)*Analysis!$B$4</f>
        <v>-1.8638999999999999E-2</v>
      </c>
      <c r="W248">
        <f>IF(ABS(E248)&gt;1,E248/1000000,E248)*Analysis!$B$4</f>
        <v>0.12087882</v>
      </c>
      <c r="X248">
        <f>IF(ABS(F248)&gt;1,F248/1000000,F248)*Analysis!$B$4</f>
        <v>9.8547532199999992</v>
      </c>
      <c r="Y248">
        <f>IF(ABS(G248)&gt;1,G248/1000000,G248)</f>
        <v>0</v>
      </c>
      <c r="Z248">
        <f>IF(ABS(H248)&gt;1,H248/1000000,H248)</f>
        <v>0</v>
      </c>
      <c r="AA248">
        <f>IF(ABS(I248)&gt;1,I248/1000000,I248)</f>
        <v>0</v>
      </c>
      <c r="AB248">
        <f t="shared" si="16"/>
        <v>-7.8E-2</v>
      </c>
      <c r="AC248">
        <f t="shared" si="17"/>
        <v>-8.0000000000000002E-3</v>
      </c>
      <c r="AD248">
        <f t="shared" si="18"/>
        <v>-0.69899999999999995</v>
      </c>
      <c r="AE248">
        <f t="shared" si="19"/>
        <v>0</v>
      </c>
    </row>
    <row r="249" spans="1:31" x14ac:dyDescent="0.3">
      <c r="A249" s="4">
        <v>247</v>
      </c>
      <c r="B249" s="4">
        <v>-803116226339</v>
      </c>
      <c r="C249" s="5">
        <v>2</v>
      </c>
      <c r="D249" s="5">
        <v>2.7759999999999998E-3</v>
      </c>
      <c r="E249" s="5">
        <v>1.2298999999999999E-2</v>
      </c>
      <c r="F249" s="5">
        <v>1004673</v>
      </c>
      <c r="G249" s="5">
        <v>0</v>
      </c>
      <c r="H249" s="5">
        <v>0</v>
      </c>
      <c r="I249" s="5">
        <v>0</v>
      </c>
      <c r="J249" s="5">
        <v>-7.6999999999999999E-2</v>
      </c>
      <c r="K249" s="5">
        <v>-8.9999999999999993E-3</v>
      </c>
      <c r="L249" s="5">
        <v>-0.69899999999999995</v>
      </c>
      <c r="M249" s="5">
        <v>0</v>
      </c>
      <c r="S249">
        <f>A249</f>
        <v>247</v>
      </c>
      <c r="T249">
        <f>Analysis!$B$3+B249/1000000</f>
        <v>4.9375709999585524</v>
      </c>
      <c r="U249">
        <f>C249</f>
        <v>2</v>
      </c>
      <c r="V249">
        <f>IF(ABS(D249)&gt;1,D249/1000000,D249)*Analysis!$B$4</f>
        <v>2.7232559999999999E-2</v>
      </c>
      <c r="W249">
        <f>IF(ABS(E249)&gt;1,E249/1000000,E249)*Analysis!$B$4</f>
        <v>0.12065318999999999</v>
      </c>
      <c r="X249">
        <f>IF(ABS(F249)&gt;1,F249/1000000,F249)*Analysis!$B$4</f>
        <v>9.8558421299999992</v>
      </c>
      <c r="Y249">
        <f>IF(ABS(G249)&gt;1,G249/1000000,G249)</f>
        <v>0</v>
      </c>
      <c r="Z249">
        <f>IF(ABS(H249)&gt;1,H249/1000000,H249)</f>
        <v>0</v>
      </c>
      <c r="AA249">
        <f>IF(ABS(I249)&gt;1,I249/1000000,I249)</f>
        <v>0</v>
      </c>
      <c r="AB249">
        <f t="shared" si="16"/>
        <v>-7.6999999999999999E-2</v>
      </c>
      <c r="AC249">
        <f t="shared" si="17"/>
        <v>-8.9999999999999993E-3</v>
      </c>
      <c r="AD249">
        <f t="shared" si="18"/>
        <v>-0.69899999999999995</v>
      </c>
      <c r="AE249">
        <f t="shared" si="19"/>
        <v>0</v>
      </c>
    </row>
    <row r="250" spans="1:31" x14ac:dyDescent="0.3">
      <c r="A250" s="4">
        <v>248</v>
      </c>
      <c r="B250" s="4">
        <v>-803116206329</v>
      </c>
      <c r="C250" s="5">
        <v>2</v>
      </c>
      <c r="D250" s="5">
        <v>2.2160000000000001E-3</v>
      </c>
      <c r="E250" s="5">
        <v>1.2338999999999999E-2</v>
      </c>
      <c r="F250" s="5">
        <v>1004743</v>
      </c>
      <c r="G250" s="5">
        <v>0</v>
      </c>
      <c r="H250" s="5">
        <v>0</v>
      </c>
      <c r="I250" s="5">
        <v>0</v>
      </c>
      <c r="J250" s="5">
        <v>-7.6999999999999999E-2</v>
      </c>
      <c r="K250" s="5">
        <v>-1.4E-2</v>
      </c>
      <c r="L250" s="5">
        <v>-0.69799999999999995</v>
      </c>
      <c r="M250" s="5">
        <v>0</v>
      </c>
      <c r="S250">
        <f>A250</f>
        <v>248</v>
      </c>
      <c r="T250">
        <f>Analysis!$B$3+B250/1000000</f>
        <v>4.9575810000533238</v>
      </c>
      <c r="U250">
        <f>C250</f>
        <v>2</v>
      </c>
      <c r="V250">
        <f>IF(ABS(D250)&gt;1,D250/1000000,D250)*Analysis!$B$4</f>
        <v>2.1738960000000002E-2</v>
      </c>
      <c r="W250">
        <f>IF(ABS(E250)&gt;1,E250/1000000,E250)*Analysis!$B$4</f>
        <v>0.12104558999999999</v>
      </c>
      <c r="X250">
        <f>IF(ABS(F250)&gt;1,F250/1000000,F250)*Analysis!$B$4</f>
        <v>9.8565288300000002</v>
      </c>
      <c r="Y250">
        <f>IF(ABS(G250)&gt;1,G250/1000000,G250)</f>
        <v>0</v>
      </c>
      <c r="Z250">
        <f>IF(ABS(H250)&gt;1,H250/1000000,H250)</f>
        <v>0</v>
      </c>
      <c r="AA250">
        <f>IF(ABS(I250)&gt;1,I250/1000000,I250)</f>
        <v>0</v>
      </c>
      <c r="AB250">
        <f t="shared" si="16"/>
        <v>-7.6999999999999999E-2</v>
      </c>
      <c r="AC250">
        <f t="shared" si="17"/>
        <v>-1.4E-2</v>
      </c>
      <c r="AD250">
        <f t="shared" si="18"/>
        <v>-0.69799999999999995</v>
      </c>
      <c r="AE250">
        <f t="shared" si="19"/>
        <v>0</v>
      </c>
    </row>
    <row r="251" spans="1:31" x14ac:dyDescent="0.3">
      <c r="A251" s="4">
        <v>249</v>
      </c>
      <c r="B251" s="4">
        <v>-803116189950</v>
      </c>
      <c r="C251" s="5">
        <v>2</v>
      </c>
      <c r="D251" s="5">
        <v>-1.6570000000000001E-3</v>
      </c>
      <c r="E251" s="5">
        <v>1.2425E-2</v>
      </c>
      <c r="F251" s="5">
        <v>1004530</v>
      </c>
      <c r="G251" s="5">
        <v>0</v>
      </c>
      <c r="H251" s="5">
        <v>0</v>
      </c>
      <c r="I251" s="5">
        <v>0</v>
      </c>
      <c r="J251" s="5">
        <v>-7.6999999999999999E-2</v>
      </c>
      <c r="K251" s="5">
        <v>-1.7000000000000001E-2</v>
      </c>
      <c r="L251" s="5">
        <v>-0.69799999999999995</v>
      </c>
      <c r="M251" s="5">
        <v>0</v>
      </c>
      <c r="S251">
        <f>A251</f>
        <v>249</v>
      </c>
      <c r="T251">
        <f>Analysis!$B$3+B251/1000000</f>
        <v>4.9739599999738857</v>
      </c>
      <c r="U251">
        <f>C251</f>
        <v>2</v>
      </c>
      <c r="V251">
        <f>IF(ABS(D251)&gt;1,D251/1000000,D251)*Analysis!$B$4</f>
        <v>-1.6255170000000003E-2</v>
      </c>
      <c r="W251">
        <f>IF(ABS(E251)&gt;1,E251/1000000,E251)*Analysis!$B$4</f>
        <v>0.12188925</v>
      </c>
      <c r="X251">
        <f>IF(ABS(F251)&gt;1,F251/1000000,F251)*Analysis!$B$4</f>
        <v>9.8544392999999992</v>
      </c>
      <c r="Y251">
        <f>IF(ABS(G251)&gt;1,G251/1000000,G251)</f>
        <v>0</v>
      </c>
      <c r="Z251">
        <f>IF(ABS(H251)&gt;1,H251/1000000,H251)</f>
        <v>0</v>
      </c>
      <c r="AA251">
        <f>IF(ABS(I251)&gt;1,I251/1000000,I251)</f>
        <v>0</v>
      </c>
      <c r="AB251">
        <f t="shared" si="16"/>
        <v>-7.6999999999999999E-2</v>
      </c>
      <c r="AC251">
        <f t="shared" si="17"/>
        <v>-1.7000000000000001E-2</v>
      </c>
      <c r="AD251">
        <f t="shared" si="18"/>
        <v>-0.69799999999999995</v>
      </c>
      <c r="AE251">
        <f t="shared" si="19"/>
        <v>0</v>
      </c>
    </row>
    <row r="252" spans="1:31" x14ac:dyDescent="0.3">
      <c r="A252" s="4">
        <v>250</v>
      </c>
      <c r="B252" s="4">
        <v>-803116165327</v>
      </c>
      <c r="C252" s="5">
        <v>2</v>
      </c>
      <c r="D252" s="5">
        <v>-6.0819999999999997E-3</v>
      </c>
      <c r="E252" s="5">
        <v>1.2259000000000001E-2</v>
      </c>
      <c r="F252" s="5">
        <v>1004387</v>
      </c>
      <c r="G252" s="5">
        <v>0</v>
      </c>
      <c r="H252" s="5">
        <v>0</v>
      </c>
      <c r="I252" s="5">
        <v>0</v>
      </c>
      <c r="J252" s="5">
        <v>-7.6999999999999999E-2</v>
      </c>
      <c r="K252" s="5">
        <v>-1.7999999999999999E-2</v>
      </c>
      <c r="L252" s="5">
        <v>-0.69799999999999995</v>
      </c>
      <c r="M252" s="5">
        <v>0</v>
      </c>
      <c r="S252">
        <f>A252</f>
        <v>250</v>
      </c>
      <c r="T252">
        <f>Analysis!$B$3+B252/1000000</f>
        <v>4.9985830000368878</v>
      </c>
      <c r="U252">
        <f>C252</f>
        <v>2</v>
      </c>
      <c r="V252">
        <f>IF(ABS(D252)&gt;1,D252/1000000,D252)*Analysis!$B$4</f>
        <v>-5.9664420000000003E-2</v>
      </c>
      <c r="W252">
        <f>IF(ABS(E252)&gt;1,E252/1000000,E252)*Analysis!$B$4</f>
        <v>0.12026079000000002</v>
      </c>
      <c r="X252">
        <f>IF(ABS(F252)&gt;1,F252/1000000,F252)*Analysis!$B$4</f>
        <v>9.8530364699999993</v>
      </c>
      <c r="Y252">
        <f>IF(ABS(G252)&gt;1,G252/1000000,G252)</f>
        <v>0</v>
      </c>
      <c r="Z252">
        <f>IF(ABS(H252)&gt;1,H252/1000000,H252)</f>
        <v>0</v>
      </c>
      <c r="AA252">
        <f>IF(ABS(I252)&gt;1,I252/1000000,I252)</f>
        <v>0</v>
      </c>
      <c r="AB252">
        <f t="shared" si="16"/>
        <v>-7.6999999999999999E-2</v>
      </c>
      <c r="AC252">
        <f t="shared" si="17"/>
        <v>-1.7999999999999999E-2</v>
      </c>
      <c r="AD252">
        <f t="shared" si="18"/>
        <v>-0.69799999999999995</v>
      </c>
      <c r="AE252">
        <f t="shared" si="19"/>
        <v>0</v>
      </c>
    </row>
    <row r="253" spans="1:31" x14ac:dyDescent="0.3">
      <c r="A253" s="4">
        <v>251</v>
      </c>
      <c r="B253" s="4">
        <v>-803116143411</v>
      </c>
      <c r="C253" s="5">
        <v>2</v>
      </c>
      <c r="D253" s="5">
        <v>-5.241E-3</v>
      </c>
      <c r="E253" s="5">
        <v>1.2245000000000001E-2</v>
      </c>
      <c r="F253" s="5">
        <v>1004435</v>
      </c>
      <c r="G253" s="5">
        <v>0</v>
      </c>
      <c r="H253" s="5">
        <v>0</v>
      </c>
      <c r="I253" s="5">
        <v>0</v>
      </c>
      <c r="J253" s="5">
        <v>-7.6999999999999999E-2</v>
      </c>
      <c r="K253" s="5">
        <v>-1.7999999999999999E-2</v>
      </c>
      <c r="L253" s="5">
        <v>-0.69899999999999995</v>
      </c>
      <c r="M253" s="5">
        <v>0</v>
      </c>
      <c r="S253">
        <f>A253</f>
        <v>251</v>
      </c>
      <c r="T253">
        <f>Analysis!$B$3+B253/1000000</f>
        <v>5.020498999976553</v>
      </c>
      <c r="U253">
        <f>C253</f>
        <v>2</v>
      </c>
      <c r="V253">
        <f>IF(ABS(D253)&gt;1,D253/1000000,D253)*Analysis!$B$4</f>
        <v>-5.1414210000000002E-2</v>
      </c>
      <c r="W253">
        <f>IF(ABS(E253)&gt;1,E253/1000000,E253)*Analysis!$B$4</f>
        <v>0.12012345000000001</v>
      </c>
      <c r="X253">
        <f>IF(ABS(F253)&gt;1,F253/1000000,F253)*Analysis!$B$4</f>
        <v>9.853507350000001</v>
      </c>
      <c r="Y253">
        <f>IF(ABS(G253)&gt;1,G253/1000000,G253)</f>
        <v>0</v>
      </c>
      <c r="Z253">
        <f>IF(ABS(H253)&gt;1,H253/1000000,H253)</f>
        <v>0</v>
      </c>
      <c r="AA253">
        <f>IF(ABS(I253)&gt;1,I253/1000000,I253)</f>
        <v>0</v>
      </c>
      <c r="AB253">
        <f t="shared" si="16"/>
        <v>-7.6999999999999999E-2</v>
      </c>
      <c r="AC253">
        <f t="shared" si="17"/>
        <v>-1.7999999999999999E-2</v>
      </c>
      <c r="AD253">
        <f t="shared" si="18"/>
        <v>-0.69899999999999995</v>
      </c>
      <c r="AE253">
        <f t="shared" si="19"/>
        <v>0</v>
      </c>
    </row>
    <row r="254" spans="1:31" x14ac:dyDescent="0.3">
      <c r="A254" s="4">
        <v>252</v>
      </c>
      <c r="B254" s="4">
        <v>-803116125124</v>
      </c>
      <c r="C254" s="5">
        <v>2</v>
      </c>
      <c r="D254" s="5">
        <v>-4.6880000000000003E-3</v>
      </c>
      <c r="E254" s="5">
        <v>1.2352999999999999E-2</v>
      </c>
      <c r="F254" s="5">
        <v>1006128</v>
      </c>
      <c r="G254" s="5">
        <v>0</v>
      </c>
      <c r="H254" s="5">
        <v>0</v>
      </c>
      <c r="I254" s="5">
        <v>0</v>
      </c>
      <c r="J254" s="5">
        <v>-7.6999999999999999E-2</v>
      </c>
      <c r="K254" s="5">
        <v>-1.7999999999999999E-2</v>
      </c>
      <c r="L254" s="5">
        <v>-0.7</v>
      </c>
      <c r="M254" s="5">
        <v>0</v>
      </c>
      <c r="S254">
        <f>A254</f>
        <v>252</v>
      </c>
      <c r="T254">
        <f>Analysis!$B$3+B254/1000000</f>
        <v>5.0387859999900684</v>
      </c>
      <c r="U254">
        <f>C254</f>
        <v>2</v>
      </c>
      <c r="V254">
        <f>IF(ABS(D254)&gt;1,D254/1000000,D254)*Analysis!$B$4</f>
        <v>-4.5989280000000007E-2</v>
      </c>
      <c r="W254">
        <f>IF(ABS(E254)&gt;1,E254/1000000,E254)*Analysis!$B$4</f>
        <v>0.12118292999999999</v>
      </c>
      <c r="X254">
        <f>IF(ABS(F254)&gt;1,F254/1000000,F254)*Analysis!$B$4</f>
        <v>9.8701156799999996</v>
      </c>
      <c r="Y254">
        <f>IF(ABS(G254)&gt;1,G254/1000000,G254)</f>
        <v>0</v>
      </c>
      <c r="Z254">
        <f>IF(ABS(H254)&gt;1,H254/1000000,H254)</f>
        <v>0</v>
      </c>
      <c r="AA254">
        <f>IF(ABS(I254)&gt;1,I254/1000000,I254)</f>
        <v>0</v>
      </c>
      <c r="AB254">
        <f t="shared" si="16"/>
        <v>-7.6999999999999999E-2</v>
      </c>
      <c r="AC254">
        <f t="shared" si="17"/>
        <v>-1.7999999999999999E-2</v>
      </c>
      <c r="AD254">
        <f t="shared" si="18"/>
        <v>-0.7</v>
      </c>
      <c r="AE254">
        <f t="shared" si="19"/>
        <v>0</v>
      </c>
    </row>
    <row r="255" spans="1:31" x14ac:dyDescent="0.3">
      <c r="A255" s="4">
        <v>253</v>
      </c>
      <c r="B255" s="4">
        <v>-803116105227</v>
      </c>
      <c r="C255" s="5">
        <v>2</v>
      </c>
      <c r="D255" s="5">
        <v>-5.228E-3</v>
      </c>
      <c r="E255" s="5">
        <v>1.2442999999999999E-2</v>
      </c>
      <c r="F255" s="5">
        <v>1013801</v>
      </c>
      <c r="G255" s="5">
        <v>0</v>
      </c>
      <c r="H255" s="5">
        <v>0</v>
      </c>
      <c r="I255" s="5">
        <v>0</v>
      </c>
      <c r="J255" s="5">
        <v>-7.6999999999999999E-2</v>
      </c>
      <c r="K255" s="5">
        <v>-1.7999999999999999E-2</v>
      </c>
      <c r="L255" s="5">
        <v>-0.70099999999999996</v>
      </c>
      <c r="M255" s="5">
        <v>0</v>
      </c>
      <c r="S255">
        <f>A255</f>
        <v>253</v>
      </c>
      <c r="T255">
        <f>Analysis!$B$3+B255/1000000</f>
        <v>5.0586830000393093</v>
      </c>
      <c r="U255">
        <f>C255</f>
        <v>2</v>
      </c>
      <c r="V255">
        <f>IF(ABS(D255)&gt;1,D255/1000000,D255)*Analysis!$B$4</f>
        <v>-5.1286680000000001E-2</v>
      </c>
      <c r="W255">
        <f>IF(ABS(E255)&gt;1,E255/1000000,E255)*Analysis!$B$4</f>
        <v>0.12206583</v>
      </c>
      <c r="X255">
        <f>IF(ABS(F255)&gt;1,F255/1000000,F255)*Analysis!$B$4</f>
        <v>9.9453878099999997</v>
      </c>
      <c r="Y255">
        <f>IF(ABS(G255)&gt;1,G255/1000000,G255)</f>
        <v>0</v>
      </c>
      <c r="Z255">
        <f>IF(ABS(H255)&gt;1,H255/1000000,H255)</f>
        <v>0</v>
      </c>
      <c r="AA255">
        <f>IF(ABS(I255)&gt;1,I255/1000000,I255)</f>
        <v>0</v>
      </c>
      <c r="AB255">
        <f t="shared" si="16"/>
        <v>-7.6999999999999999E-2</v>
      </c>
      <c r="AC255">
        <f t="shared" si="17"/>
        <v>-1.7999999999999999E-2</v>
      </c>
      <c r="AD255">
        <f t="shared" si="18"/>
        <v>-0.70099999999999996</v>
      </c>
      <c r="AE255">
        <f t="shared" si="19"/>
        <v>0</v>
      </c>
    </row>
    <row r="256" spans="1:31" x14ac:dyDescent="0.3">
      <c r="A256" s="4">
        <v>254</v>
      </c>
      <c r="B256" s="4">
        <v>-803116083593</v>
      </c>
      <c r="C256" s="5">
        <v>2</v>
      </c>
      <c r="D256" s="5">
        <v>-4.9500000000000004E-3</v>
      </c>
      <c r="E256" s="5">
        <v>1.2307999999999999E-2</v>
      </c>
      <c r="F256" s="5">
        <v>1003376</v>
      </c>
      <c r="G256" s="5">
        <v>0</v>
      </c>
      <c r="H256" s="5">
        <v>0</v>
      </c>
      <c r="I256" s="5">
        <v>0</v>
      </c>
      <c r="J256" s="5">
        <v>-7.6999999999999999E-2</v>
      </c>
      <c r="K256" s="5">
        <v>-1.9E-2</v>
      </c>
      <c r="L256" s="5">
        <v>-0.70099999999999996</v>
      </c>
      <c r="M256" s="5">
        <v>0</v>
      </c>
      <c r="S256">
        <f>A256</f>
        <v>254</v>
      </c>
      <c r="T256">
        <f>Analysis!$B$3+B256/1000000</f>
        <v>5.0803170000435784</v>
      </c>
      <c r="U256">
        <f>C256</f>
        <v>2</v>
      </c>
      <c r="V256">
        <f>IF(ABS(D256)&gt;1,D256/1000000,D256)*Analysis!$B$4</f>
        <v>-4.8559500000000005E-2</v>
      </c>
      <c r="W256">
        <f>IF(ABS(E256)&gt;1,E256/1000000,E256)*Analysis!$B$4</f>
        <v>0.12074148</v>
      </c>
      <c r="X256">
        <f>IF(ABS(F256)&gt;1,F256/1000000,F256)*Analysis!$B$4</f>
        <v>9.8431185600000006</v>
      </c>
      <c r="Y256">
        <f>IF(ABS(G256)&gt;1,G256/1000000,G256)</f>
        <v>0</v>
      </c>
      <c r="Z256">
        <f>IF(ABS(H256)&gt;1,H256/1000000,H256)</f>
        <v>0</v>
      </c>
      <c r="AA256">
        <f>IF(ABS(I256)&gt;1,I256/1000000,I256)</f>
        <v>0</v>
      </c>
      <c r="AB256">
        <f t="shared" si="16"/>
        <v>-7.6999999999999999E-2</v>
      </c>
      <c r="AC256">
        <f t="shared" si="17"/>
        <v>-1.9E-2</v>
      </c>
      <c r="AD256">
        <f t="shared" si="18"/>
        <v>-0.70099999999999996</v>
      </c>
      <c r="AE256">
        <f t="shared" si="19"/>
        <v>0</v>
      </c>
    </row>
    <row r="257" spans="1:31" x14ac:dyDescent="0.3">
      <c r="A257" s="4">
        <v>255</v>
      </c>
      <c r="B257" s="4">
        <v>-803116063557</v>
      </c>
      <c r="C257" s="5">
        <v>2</v>
      </c>
      <c r="D257" s="5">
        <v>-5.0210000000000003E-3</v>
      </c>
      <c r="E257" s="5">
        <v>1.2321E-2</v>
      </c>
      <c r="F257" s="5">
        <v>1004372</v>
      </c>
      <c r="G257" s="5">
        <v>0</v>
      </c>
      <c r="H257" s="5">
        <v>0</v>
      </c>
      <c r="I257" s="5">
        <v>0</v>
      </c>
      <c r="J257" s="5">
        <v>-7.8E-2</v>
      </c>
      <c r="K257" s="5">
        <v>-1.9E-2</v>
      </c>
      <c r="L257" s="5">
        <v>-0.70099999999999996</v>
      </c>
      <c r="M257" s="5">
        <v>0</v>
      </c>
      <c r="S257">
        <f>A257</f>
        <v>255</v>
      </c>
      <c r="T257">
        <f>Analysis!$B$3+B257/1000000</f>
        <v>5.1003529999870807</v>
      </c>
      <c r="U257">
        <f>C257</f>
        <v>2</v>
      </c>
      <c r="V257">
        <f>IF(ABS(D257)&gt;1,D257/1000000,D257)*Analysis!$B$4</f>
        <v>-4.9256010000000003E-2</v>
      </c>
      <c r="W257">
        <f>IF(ABS(E257)&gt;1,E257/1000000,E257)*Analysis!$B$4</f>
        <v>0.12086901000000001</v>
      </c>
      <c r="X257">
        <f>IF(ABS(F257)&gt;1,F257/1000000,F257)*Analysis!$B$4</f>
        <v>9.852889320000001</v>
      </c>
      <c r="Y257">
        <f>IF(ABS(G257)&gt;1,G257/1000000,G257)</f>
        <v>0</v>
      </c>
      <c r="Z257">
        <f>IF(ABS(H257)&gt;1,H257/1000000,H257)</f>
        <v>0</v>
      </c>
      <c r="AA257">
        <f>IF(ABS(I257)&gt;1,I257/1000000,I257)</f>
        <v>0</v>
      </c>
      <c r="AB257">
        <f t="shared" si="16"/>
        <v>-7.8E-2</v>
      </c>
      <c r="AC257">
        <f t="shared" si="17"/>
        <v>-1.9E-2</v>
      </c>
      <c r="AD257">
        <f t="shared" si="18"/>
        <v>-0.70099999999999996</v>
      </c>
      <c r="AE257">
        <f t="shared" si="19"/>
        <v>0</v>
      </c>
    </row>
    <row r="258" spans="1:31" x14ac:dyDescent="0.3">
      <c r="A258" s="4">
        <v>256</v>
      </c>
      <c r="B258" s="4">
        <v>-803116054205</v>
      </c>
      <c r="C258" s="5">
        <v>2</v>
      </c>
      <c r="D258" s="5">
        <v>-4.9589999999999999E-3</v>
      </c>
      <c r="E258" s="5">
        <v>1.2318000000000001E-2</v>
      </c>
      <c r="F258" s="5">
        <v>1003841</v>
      </c>
      <c r="G258" s="5">
        <v>0</v>
      </c>
      <c r="H258" s="5">
        <v>0</v>
      </c>
      <c r="I258" s="5">
        <v>0</v>
      </c>
      <c r="J258" s="5">
        <v>-7.8E-2</v>
      </c>
      <c r="K258" s="5">
        <v>-0.02</v>
      </c>
      <c r="L258" s="5">
        <v>-0.70199999999999996</v>
      </c>
      <c r="M258" s="5">
        <v>0</v>
      </c>
      <c r="S258">
        <f>A258</f>
        <v>256</v>
      </c>
      <c r="T258">
        <f>Analysis!$B$3+B258/1000000</f>
        <v>5.1097049999516457</v>
      </c>
      <c r="U258">
        <f>C258</f>
        <v>2</v>
      </c>
      <c r="V258">
        <f>IF(ABS(D258)&gt;1,D258/1000000,D258)*Analysis!$B$4</f>
        <v>-4.8647790000000003E-2</v>
      </c>
      <c r="W258">
        <f>IF(ABS(E258)&gt;1,E258/1000000,E258)*Analysis!$B$4</f>
        <v>0.12083958000000002</v>
      </c>
      <c r="X258">
        <f>IF(ABS(F258)&gt;1,F258/1000000,F258)*Analysis!$B$4</f>
        <v>9.84768021</v>
      </c>
      <c r="Y258">
        <f>IF(ABS(G258)&gt;1,G258/1000000,G258)</f>
        <v>0</v>
      </c>
      <c r="Z258">
        <f>IF(ABS(H258)&gt;1,H258/1000000,H258)</f>
        <v>0</v>
      </c>
      <c r="AA258">
        <f>IF(ABS(I258)&gt;1,I258/1000000,I258)</f>
        <v>0</v>
      </c>
      <c r="AB258">
        <f t="shared" si="16"/>
        <v>-7.8E-2</v>
      </c>
      <c r="AC258">
        <f t="shared" si="17"/>
        <v>-0.02</v>
      </c>
      <c r="AD258">
        <f t="shared" si="18"/>
        <v>-0.70199999999999996</v>
      </c>
      <c r="AE258">
        <f t="shared" si="19"/>
        <v>0</v>
      </c>
    </row>
    <row r="259" spans="1:31" x14ac:dyDescent="0.3">
      <c r="A259" s="4">
        <v>257</v>
      </c>
      <c r="B259" s="4">
        <v>-803116030511</v>
      </c>
      <c r="C259" s="5">
        <v>2</v>
      </c>
      <c r="D259" s="5">
        <v>-4.8989999999999997E-3</v>
      </c>
      <c r="E259" s="5">
        <v>1.2274999999999999E-2</v>
      </c>
      <c r="F259" s="5">
        <v>1004285</v>
      </c>
      <c r="G259" s="5">
        <v>0</v>
      </c>
      <c r="H259" s="5">
        <v>0</v>
      </c>
      <c r="I259" s="5">
        <v>0</v>
      </c>
      <c r="J259" s="5">
        <v>-7.8E-2</v>
      </c>
      <c r="K259" s="5">
        <v>-0.02</v>
      </c>
      <c r="L259" s="5">
        <v>-0.70099999999999996</v>
      </c>
      <c r="M259" s="5">
        <v>0</v>
      </c>
      <c r="S259">
        <f>A259</f>
        <v>257</v>
      </c>
      <c r="T259">
        <f>Analysis!$B$3+B259/1000000</f>
        <v>5.1333990000421181</v>
      </c>
      <c r="U259">
        <f>C259</f>
        <v>2</v>
      </c>
      <c r="V259">
        <f>IF(ABS(D259)&gt;1,D259/1000000,D259)*Analysis!$B$4</f>
        <v>-4.8059190000000002E-2</v>
      </c>
      <c r="W259">
        <f>IF(ABS(E259)&gt;1,E259/1000000,E259)*Analysis!$B$4</f>
        <v>0.12041775</v>
      </c>
      <c r="X259">
        <f>IF(ABS(F259)&gt;1,F259/1000000,F259)*Analysis!$B$4</f>
        <v>9.8520358500000018</v>
      </c>
      <c r="Y259">
        <f>IF(ABS(G259)&gt;1,G259/1000000,G259)</f>
        <v>0</v>
      </c>
      <c r="Z259">
        <f>IF(ABS(H259)&gt;1,H259/1000000,H259)</f>
        <v>0</v>
      </c>
      <c r="AA259">
        <f>IF(ABS(I259)&gt;1,I259/1000000,I259)</f>
        <v>0</v>
      </c>
      <c r="AB259">
        <f t="shared" si="16"/>
        <v>-7.8E-2</v>
      </c>
      <c r="AC259">
        <f t="shared" si="17"/>
        <v>-0.02</v>
      </c>
      <c r="AD259">
        <f t="shared" si="18"/>
        <v>-0.70099999999999996</v>
      </c>
      <c r="AE259">
        <f t="shared" si="19"/>
        <v>0</v>
      </c>
    </row>
    <row r="260" spans="1:31" x14ac:dyDescent="0.3">
      <c r="A260" s="4">
        <v>258</v>
      </c>
      <c r="B260" s="4">
        <v>-803116004112</v>
      </c>
      <c r="C260" s="5">
        <v>2</v>
      </c>
      <c r="D260" s="5">
        <v>-6.4840000000000002E-3</v>
      </c>
      <c r="E260" s="5">
        <v>1.2357E-2</v>
      </c>
      <c r="F260" s="5">
        <v>1004339</v>
      </c>
      <c r="G260" s="5">
        <v>0</v>
      </c>
      <c r="H260" s="5">
        <v>0</v>
      </c>
      <c r="I260" s="5">
        <v>0</v>
      </c>
      <c r="J260" s="5">
        <v>-7.9000000000000001E-2</v>
      </c>
      <c r="K260" s="5">
        <v>-0.02</v>
      </c>
      <c r="L260" s="5">
        <v>-0.70199999999999996</v>
      </c>
      <c r="M260" s="5">
        <v>0</v>
      </c>
      <c r="S260">
        <f>A260</f>
        <v>258</v>
      </c>
      <c r="T260">
        <f>Analysis!$B$3+B260/1000000</f>
        <v>5.1597980000078678</v>
      </c>
      <c r="U260">
        <f>C260</f>
        <v>2</v>
      </c>
      <c r="V260">
        <f>IF(ABS(D260)&gt;1,D260/1000000,D260)*Analysis!$B$4</f>
        <v>-6.3608040000000005E-2</v>
      </c>
      <c r="W260">
        <f>IF(ABS(E260)&gt;1,E260/1000000,E260)*Analysis!$B$4</f>
        <v>0.12122217</v>
      </c>
      <c r="X260">
        <f>IF(ABS(F260)&gt;1,F260/1000000,F260)*Analysis!$B$4</f>
        <v>9.8525655900000011</v>
      </c>
      <c r="Y260">
        <f>IF(ABS(G260)&gt;1,G260/1000000,G260)</f>
        <v>0</v>
      </c>
      <c r="Z260">
        <f>IF(ABS(H260)&gt;1,H260/1000000,H260)</f>
        <v>0</v>
      </c>
      <c r="AA260">
        <f>IF(ABS(I260)&gt;1,I260/1000000,I260)</f>
        <v>0</v>
      </c>
      <c r="AB260">
        <f t="shared" si="16"/>
        <v>-7.9000000000000001E-2</v>
      </c>
      <c r="AC260">
        <f t="shared" si="17"/>
        <v>-0.02</v>
      </c>
      <c r="AD260">
        <f t="shared" si="18"/>
        <v>-0.70199999999999996</v>
      </c>
      <c r="AE260">
        <f t="shared" si="19"/>
        <v>0</v>
      </c>
    </row>
    <row r="261" spans="1:31" x14ac:dyDescent="0.3">
      <c r="A261" s="4">
        <v>259</v>
      </c>
      <c r="B261" s="4">
        <v>-803115984226</v>
      </c>
      <c r="C261" s="5">
        <v>2</v>
      </c>
      <c r="D261" s="5">
        <v>-1.4023000000000001E-2</v>
      </c>
      <c r="E261" s="5">
        <v>1.2201999999999999E-2</v>
      </c>
      <c r="F261" s="5">
        <v>1000560</v>
      </c>
      <c r="G261" s="5">
        <v>0</v>
      </c>
      <c r="H261" s="5">
        <v>0</v>
      </c>
      <c r="I261" s="5">
        <v>0</v>
      </c>
      <c r="J261" s="5">
        <v>-7.9000000000000001E-2</v>
      </c>
      <c r="K261" s="5">
        <v>-1.6E-2</v>
      </c>
      <c r="L261" s="5">
        <v>-0.70299999999999996</v>
      </c>
      <c r="M261" s="5">
        <v>0</v>
      </c>
      <c r="S261">
        <f>A261</f>
        <v>259</v>
      </c>
      <c r="T261">
        <f>Analysis!$B$3+B261/1000000</f>
        <v>5.1796839999733493</v>
      </c>
      <c r="U261">
        <f>C261</f>
        <v>2</v>
      </c>
      <c r="V261">
        <f>IF(ABS(D261)&gt;1,D261/1000000,D261)*Analysis!$B$4</f>
        <v>-0.13756563000000002</v>
      </c>
      <c r="W261">
        <f>IF(ABS(E261)&gt;1,E261/1000000,E261)*Analysis!$B$4</f>
        <v>0.11970161999999999</v>
      </c>
      <c r="X261">
        <f>IF(ABS(F261)&gt;1,F261/1000000,F261)*Analysis!$B$4</f>
        <v>9.8154935999999999</v>
      </c>
      <c r="Y261">
        <f>IF(ABS(G261)&gt;1,G261/1000000,G261)</f>
        <v>0</v>
      </c>
      <c r="Z261">
        <f>IF(ABS(H261)&gt;1,H261/1000000,H261)</f>
        <v>0</v>
      </c>
      <c r="AA261">
        <f>IF(ABS(I261)&gt;1,I261/1000000,I261)</f>
        <v>0</v>
      </c>
      <c r="AB261">
        <f t="shared" si="16"/>
        <v>-7.9000000000000001E-2</v>
      </c>
      <c r="AC261">
        <f t="shared" si="17"/>
        <v>-1.6E-2</v>
      </c>
      <c r="AD261">
        <f t="shared" si="18"/>
        <v>-0.70299999999999996</v>
      </c>
      <c r="AE261">
        <f t="shared" si="19"/>
        <v>0</v>
      </c>
    </row>
    <row r="262" spans="1:31" x14ac:dyDescent="0.3">
      <c r="A262" s="4">
        <v>260</v>
      </c>
      <c r="B262" s="4">
        <v>-803115969798</v>
      </c>
      <c r="C262" s="5">
        <v>2</v>
      </c>
      <c r="D262" s="5">
        <v>-9.3550000000000005E-3</v>
      </c>
      <c r="E262" s="5">
        <v>1.2185E-2</v>
      </c>
      <c r="F262" s="5">
        <v>1004976</v>
      </c>
      <c r="G262" s="5">
        <v>0</v>
      </c>
      <c r="H262" s="5">
        <v>0</v>
      </c>
      <c r="I262" s="5">
        <v>0</v>
      </c>
      <c r="J262" s="5">
        <v>-7.9000000000000001E-2</v>
      </c>
      <c r="K262" s="5">
        <v>-1.2999999999999999E-2</v>
      </c>
      <c r="L262" s="5">
        <v>-0.70399999999999996</v>
      </c>
      <c r="M262" s="5">
        <v>0</v>
      </c>
      <c r="S262">
        <f>A262</f>
        <v>260</v>
      </c>
      <c r="T262">
        <f>Analysis!$B$3+B262/1000000</f>
        <v>5.1941120000556111</v>
      </c>
      <c r="U262">
        <f>C262</f>
        <v>2</v>
      </c>
      <c r="V262">
        <f>IF(ABS(D262)&gt;1,D262/1000000,D262)*Analysis!$B$4</f>
        <v>-9.1772550000000008E-2</v>
      </c>
      <c r="W262">
        <f>IF(ABS(E262)&gt;1,E262/1000000,E262)*Analysis!$B$4</f>
        <v>0.11953485</v>
      </c>
      <c r="X262">
        <f>IF(ABS(F262)&gt;1,F262/1000000,F262)*Analysis!$B$4</f>
        <v>9.8588145600000008</v>
      </c>
      <c r="Y262">
        <f>IF(ABS(G262)&gt;1,G262/1000000,G262)</f>
        <v>0</v>
      </c>
      <c r="Z262">
        <f>IF(ABS(H262)&gt;1,H262/1000000,H262)</f>
        <v>0</v>
      </c>
      <c r="AA262">
        <f>IF(ABS(I262)&gt;1,I262/1000000,I262)</f>
        <v>0</v>
      </c>
      <c r="AB262">
        <f t="shared" si="16"/>
        <v>-7.9000000000000001E-2</v>
      </c>
      <c r="AC262">
        <f t="shared" si="17"/>
        <v>-1.2999999999999999E-2</v>
      </c>
      <c r="AD262">
        <f t="shared" si="18"/>
        <v>-0.70399999999999996</v>
      </c>
      <c r="AE262">
        <f t="shared" si="19"/>
        <v>0</v>
      </c>
    </row>
    <row r="263" spans="1:31" x14ac:dyDescent="0.3">
      <c r="A263" s="4">
        <v>261</v>
      </c>
      <c r="B263" s="4">
        <v>-803115944920</v>
      </c>
      <c r="C263" s="5">
        <v>2</v>
      </c>
      <c r="D263" s="5">
        <v>-5.7279999999999996E-3</v>
      </c>
      <c r="E263" s="5">
        <v>1.2276E-2</v>
      </c>
      <c r="F263" s="5">
        <v>1004793</v>
      </c>
      <c r="G263" s="5">
        <v>0</v>
      </c>
      <c r="H263" s="5">
        <v>0</v>
      </c>
      <c r="I263" s="5">
        <v>0</v>
      </c>
      <c r="J263" s="5">
        <v>-7.8E-2</v>
      </c>
      <c r="K263" s="5">
        <v>-1.4999999999999999E-2</v>
      </c>
      <c r="L263" s="5">
        <v>-0.70299999999999996</v>
      </c>
      <c r="M263" s="5">
        <v>0</v>
      </c>
      <c r="S263">
        <f>A263</f>
        <v>261</v>
      </c>
      <c r="T263">
        <f>Analysis!$B$3+B263/1000000</f>
        <v>5.2189899999648333</v>
      </c>
      <c r="U263">
        <f>C263</f>
        <v>2</v>
      </c>
      <c r="V263">
        <f>IF(ABS(D263)&gt;1,D263/1000000,D263)*Analysis!$B$4</f>
        <v>-5.6191680000000001E-2</v>
      </c>
      <c r="W263">
        <f>IF(ABS(E263)&gt;1,E263/1000000,E263)*Analysis!$B$4</f>
        <v>0.12042756000000002</v>
      </c>
      <c r="X263">
        <f>IF(ABS(F263)&gt;1,F263/1000000,F263)*Analysis!$B$4</f>
        <v>9.8570193300000017</v>
      </c>
      <c r="Y263">
        <f>IF(ABS(G263)&gt;1,G263/1000000,G263)</f>
        <v>0</v>
      </c>
      <c r="Z263">
        <f>IF(ABS(H263)&gt;1,H263/1000000,H263)</f>
        <v>0</v>
      </c>
      <c r="AA263">
        <f>IF(ABS(I263)&gt;1,I263/1000000,I263)</f>
        <v>0</v>
      </c>
      <c r="AB263">
        <f t="shared" si="16"/>
        <v>-7.8E-2</v>
      </c>
      <c r="AC263">
        <f t="shared" si="17"/>
        <v>-1.4999999999999999E-2</v>
      </c>
      <c r="AD263">
        <f t="shared" si="18"/>
        <v>-0.70299999999999996</v>
      </c>
      <c r="AE263">
        <f t="shared" si="19"/>
        <v>0</v>
      </c>
    </row>
    <row r="264" spans="1:31" x14ac:dyDescent="0.3">
      <c r="A264" s="4">
        <v>262</v>
      </c>
      <c r="B264" s="4">
        <v>-803115924439</v>
      </c>
      <c r="C264" s="5">
        <v>2</v>
      </c>
      <c r="D264" s="5">
        <v>-4.8180000000000002E-3</v>
      </c>
      <c r="E264" s="5">
        <v>5.4460000000000003E-3</v>
      </c>
      <c r="F264" s="5">
        <v>1004178</v>
      </c>
      <c r="G264" s="5">
        <v>0</v>
      </c>
      <c r="H264" s="5">
        <v>0</v>
      </c>
      <c r="I264" s="5">
        <v>0</v>
      </c>
      <c r="J264" s="5">
        <v>-7.9000000000000001E-2</v>
      </c>
      <c r="K264" s="5">
        <v>-1.4999999999999999E-2</v>
      </c>
      <c r="L264" s="5">
        <v>-0.70299999999999996</v>
      </c>
      <c r="M264" s="5">
        <v>0</v>
      </c>
      <c r="S264">
        <f>A264</f>
        <v>262</v>
      </c>
      <c r="T264">
        <f>Analysis!$B$3+B264/1000000</f>
        <v>5.239471000037156</v>
      </c>
      <c r="U264">
        <f>C264</f>
        <v>2</v>
      </c>
      <c r="V264">
        <f>IF(ABS(D264)&gt;1,D264/1000000,D264)*Analysis!$B$4</f>
        <v>-4.7264580000000007E-2</v>
      </c>
      <c r="W264">
        <f>IF(ABS(E264)&gt;1,E264/1000000,E264)*Analysis!$B$4</f>
        <v>5.3425260000000009E-2</v>
      </c>
      <c r="X264">
        <f>IF(ABS(F264)&gt;1,F264/1000000,F264)*Analysis!$B$4</f>
        <v>9.8509861800000014</v>
      </c>
      <c r="Y264">
        <f>IF(ABS(G264)&gt;1,G264/1000000,G264)</f>
        <v>0</v>
      </c>
      <c r="Z264">
        <f>IF(ABS(H264)&gt;1,H264/1000000,H264)</f>
        <v>0</v>
      </c>
      <c r="AA264">
        <f>IF(ABS(I264)&gt;1,I264/1000000,I264)</f>
        <v>0</v>
      </c>
      <c r="AB264">
        <f t="shared" si="16"/>
        <v>-7.9000000000000001E-2</v>
      </c>
      <c r="AC264">
        <f t="shared" si="17"/>
        <v>-1.4999999999999999E-2</v>
      </c>
      <c r="AD264">
        <f t="shared" si="18"/>
        <v>-0.70299999999999996</v>
      </c>
      <c r="AE264">
        <f t="shared" si="19"/>
        <v>0</v>
      </c>
    </row>
    <row r="265" spans="1:31" x14ac:dyDescent="0.3">
      <c r="A265" s="4">
        <v>263</v>
      </c>
      <c r="B265" s="4">
        <v>-803115907261</v>
      </c>
      <c r="C265" s="5">
        <v>2</v>
      </c>
      <c r="D265" s="5">
        <v>-8.5310000000000004E-3</v>
      </c>
      <c r="E265" s="5">
        <v>3.9150000000000001E-3</v>
      </c>
      <c r="F265" s="5">
        <v>1004260</v>
      </c>
      <c r="G265" s="5">
        <v>0</v>
      </c>
      <c r="H265" s="5">
        <v>0</v>
      </c>
      <c r="I265" s="5">
        <v>0</v>
      </c>
      <c r="J265" s="5">
        <v>-8.4000000000000005E-2</v>
      </c>
      <c r="K265" s="5">
        <v>-1.4999999999999999E-2</v>
      </c>
      <c r="L265" s="5">
        <v>-0.70199999999999996</v>
      </c>
      <c r="M265" s="5">
        <v>0</v>
      </c>
      <c r="S265">
        <f>A265</f>
        <v>263</v>
      </c>
      <c r="T265">
        <f>Analysis!$B$3+B265/1000000</f>
        <v>5.2566489999881014</v>
      </c>
      <c r="U265">
        <f>C265</f>
        <v>2</v>
      </c>
      <c r="V265">
        <f>IF(ABS(D265)&gt;1,D265/1000000,D265)*Analysis!$B$4</f>
        <v>-8.3689110000000011E-2</v>
      </c>
      <c r="W265">
        <f>IF(ABS(E265)&gt;1,E265/1000000,E265)*Analysis!$B$4</f>
        <v>3.840615E-2</v>
      </c>
      <c r="X265">
        <f>IF(ABS(F265)&gt;1,F265/1000000,F265)*Analysis!$B$4</f>
        <v>9.8517905999999993</v>
      </c>
      <c r="Y265">
        <f>IF(ABS(G265)&gt;1,G265/1000000,G265)</f>
        <v>0</v>
      </c>
      <c r="Z265">
        <f>IF(ABS(H265)&gt;1,H265/1000000,H265)</f>
        <v>0</v>
      </c>
      <c r="AA265">
        <f>IF(ABS(I265)&gt;1,I265/1000000,I265)</f>
        <v>0</v>
      </c>
      <c r="AB265">
        <f t="shared" si="16"/>
        <v>-8.4000000000000005E-2</v>
      </c>
      <c r="AC265">
        <f t="shared" si="17"/>
        <v>-1.4999999999999999E-2</v>
      </c>
      <c r="AD265">
        <f t="shared" si="18"/>
        <v>-0.70199999999999996</v>
      </c>
      <c r="AE265">
        <f t="shared" si="19"/>
        <v>0</v>
      </c>
    </row>
    <row r="266" spans="1:31" x14ac:dyDescent="0.3">
      <c r="A266" s="4">
        <v>264</v>
      </c>
      <c r="B266" s="4">
        <v>-803115884009</v>
      </c>
      <c r="C266" s="5">
        <v>2</v>
      </c>
      <c r="D266" s="5">
        <v>-8.7760000000000008E-3</v>
      </c>
      <c r="E266" s="5">
        <v>1.2909E-2</v>
      </c>
      <c r="F266" s="5">
        <v>1004269</v>
      </c>
      <c r="G266" s="5">
        <v>0</v>
      </c>
      <c r="H266" s="5">
        <v>0</v>
      </c>
      <c r="I266" s="5">
        <v>0</v>
      </c>
      <c r="J266" s="5">
        <v>-8.5999999999999993E-2</v>
      </c>
      <c r="K266" s="5">
        <v>-0.01</v>
      </c>
      <c r="L266" s="5">
        <v>-0.70099999999999996</v>
      </c>
      <c r="M266" s="5">
        <v>0</v>
      </c>
      <c r="S266">
        <f>A266</f>
        <v>264</v>
      </c>
      <c r="T266">
        <f>Analysis!$B$3+B266/1000000</f>
        <v>5.2799009999725968</v>
      </c>
      <c r="U266">
        <f>C266</f>
        <v>2</v>
      </c>
      <c r="V266">
        <f>IF(ABS(D266)&gt;1,D266/1000000,D266)*Analysis!$B$4</f>
        <v>-8.6092560000000012E-2</v>
      </c>
      <c r="W266">
        <f>IF(ABS(E266)&gt;1,E266/1000000,E266)*Analysis!$B$4</f>
        <v>0.12663729000000001</v>
      </c>
      <c r="X266">
        <f>IF(ABS(F266)&gt;1,F266/1000000,F266)*Analysis!$B$4</f>
        <v>9.8518788900000018</v>
      </c>
      <c r="Y266">
        <f>IF(ABS(G266)&gt;1,G266/1000000,G266)</f>
        <v>0</v>
      </c>
      <c r="Z266">
        <f>IF(ABS(H266)&gt;1,H266/1000000,H266)</f>
        <v>0</v>
      </c>
      <c r="AA266">
        <f>IF(ABS(I266)&gt;1,I266/1000000,I266)</f>
        <v>0</v>
      </c>
      <c r="AB266">
        <f t="shared" si="16"/>
        <v>-8.5999999999999993E-2</v>
      </c>
      <c r="AC266">
        <f t="shared" si="17"/>
        <v>-0.01</v>
      </c>
      <c r="AD266">
        <f t="shared" si="18"/>
        <v>-0.70099999999999996</v>
      </c>
      <c r="AE266">
        <f t="shared" si="19"/>
        <v>0</v>
      </c>
    </row>
    <row r="267" spans="1:31" x14ac:dyDescent="0.3">
      <c r="A267" s="4">
        <v>265</v>
      </c>
      <c r="B267" s="4">
        <v>-803115864529</v>
      </c>
      <c r="C267" s="5">
        <v>2</v>
      </c>
      <c r="D267" s="5">
        <v>-7.9729999999999992E-3</v>
      </c>
      <c r="E267" s="5">
        <v>1.1991999999999999E-2</v>
      </c>
      <c r="F267" s="5">
        <v>1004329</v>
      </c>
      <c r="G267" s="5">
        <v>0</v>
      </c>
      <c r="H267" s="5">
        <v>0</v>
      </c>
      <c r="I267" s="5">
        <v>0</v>
      </c>
      <c r="J267" s="5">
        <v>-8.6999999999999994E-2</v>
      </c>
      <c r="K267" s="5">
        <v>-8.9999999999999993E-3</v>
      </c>
      <c r="L267" s="5">
        <v>-0.70099999999999996</v>
      </c>
      <c r="M267" s="5">
        <v>0</v>
      </c>
      <c r="S267">
        <f>A267</f>
        <v>265</v>
      </c>
      <c r="T267">
        <f>Analysis!$B$3+B267/1000000</f>
        <v>5.2993809999898076</v>
      </c>
      <c r="U267">
        <f>C267</f>
        <v>2</v>
      </c>
      <c r="V267">
        <f>IF(ABS(D267)&gt;1,D267/1000000,D267)*Analysis!$B$4</f>
        <v>-7.8215129999999994E-2</v>
      </c>
      <c r="W267">
        <f>IF(ABS(E267)&gt;1,E267/1000000,E267)*Analysis!$B$4</f>
        <v>0.11764152</v>
      </c>
      <c r="X267">
        <f>IF(ABS(F267)&gt;1,F267/1000000,F267)*Analysis!$B$4</f>
        <v>9.8524674900000004</v>
      </c>
      <c r="Y267">
        <f>IF(ABS(G267)&gt;1,G267/1000000,G267)</f>
        <v>0</v>
      </c>
      <c r="Z267">
        <f>IF(ABS(H267)&gt;1,H267/1000000,H267)</f>
        <v>0</v>
      </c>
      <c r="AA267">
        <f>IF(ABS(I267)&gt;1,I267/1000000,I267)</f>
        <v>0</v>
      </c>
      <c r="AB267">
        <f t="shared" si="16"/>
        <v>-8.6999999999999994E-2</v>
      </c>
      <c r="AC267">
        <f t="shared" si="17"/>
        <v>-8.9999999999999993E-3</v>
      </c>
      <c r="AD267">
        <f t="shared" si="18"/>
        <v>-0.70099999999999996</v>
      </c>
      <c r="AE267">
        <f t="shared" si="19"/>
        <v>0</v>
      </c>
    </row>
    <row r="268" spans="1:31" x14ac:dyDescent="0.3">
      <c r="A268" s="4">
        <v>266</v>
      </c>
      <c r="B268" s="4">
        <v>-803115847022</v>
      </c>
      <c r="C268" s="5">
        <v>2</v>
      </c>
      <c r="D268" s="5">
        <v>-5.8830000000000002E-3</v>
      </c>
      <c r="E268" s="5">
        <v>1.2374E-2</v>
      </c>
      <c r="F268" s="5">
        <v>1002469</v>
      </c>
      <c r="G268" s="5">
        <v>0</v>
      </c>
      <c r="H268" s="5">
        <v>0</v>
      </c>
      <c r="I268" s="5">
        <v>0</v>
      </c>
      <c r="J268" s="5">
        <v>-8.5999999999999993E-2</v>
      </c>
      <c r="K268" s="5">
        <v>-8.9999999999999993E-3</v>
      </c>
      <c r="L268" s="5">
        <v>-0.70099999999999996</v>
      </c>
      <c r="M268" s="5">
        <v>0</v>
      </c>
      <c r="S268">
        <f>A268</f>
        <v>266</v>
      </c>
      <c r="T268">
        <f>Analysis!$B$3+B268/1000000</f>
        <v>5.3168880000011995</v>
      </c>
      <c r="U268">
        <f>C268</f>
        <v>2</v>
      </c>
      <c r="V268">
        <f>IF(ABS(D268)&gt;1,D268/1000000,D268)*Analysis!$B$4</f>
        <v>-5.7712230000000003E-2</v>
      </c>
      <c r="W268">
        <f>IF(ABS(E268)&gt;1,E268/1000000,E268)*Analysis!$B$4</f>
        <v>0.12138894</v>
      </c>
      <c r="X268">
        <f>IF(ABS(F268)&gt;1,F268/1000000,F268)*Analysis!$B$4</f>
        <v>9.834220890000001</v>
      </c>
      <c r="Y268">
        <f>IF(ABS(G268)&gt;1,G268/1000000,G268)</f>
        <v>0</v>
      </c>
      <c r="Z268">
        <f>IF(ABS(H268)&gt;1,H268/1000000,H268)</f>
        <v>0</v>
      </c>
      <c r="AA268">
        <f>IF(ABS(I268)&gt;1,I268/1000000,I268)</f>
        <v>0</v>
      </c>
      <c r="AB268">
        <f t="shared" si="16"/>
        <v>-8.5999999999999993E-2</v>
      </c>
      <c r="AC268">
        <f t="shared" si="17"/>
        <v>-8.9999999999999993E-3</v>
      </c>
      <c r="AD268">
        <f t="shared" si="18"/>
        <v>-0.70099999999999996</v>
      </c>
      <c r="AE268">
        <f t="shared" si="19"/>
        <v>0</v>
      </c>
    </row>
    <row r="269" spans="1:31" x14ac:dyDescent="0.3">
      <c r="A269" s="4">
        <v>267</v>
      </c>
      <c r="B269" s="4">
        <v>-803115823184</v>
      </c>
      <c r="C269" s="5">
        <v>2</v>
      </c>
      <c r="D269" s="5">
        <v>-1.265E-2</v>
      </c>
      <c r="E269" s="5">
        <v>1.2272E-2</v>
      </c>
      <c r="F269" s="5">
        <v>1005483</v>
      </c>
      <c r="G269" s="5">
        <v>0</v>
      </c>
      <c r="H269" s="5">
        <v>0</v>
      </c>
      <c r="I269" s="5">
        <v>0</v>
      </c>
      <c r="J269" s="5">
        <v>-8.5999999999999993E-2</v>
      </c>
      <c r="K269" s="5">
        <v>-6.0000000000000001E-3</v>
      </c>
      <c r="L269" s="5">
        <v>-0.7</v>
      </c>
      <c r="M269" s="5">
        <v>0</v>
      </c>
      <c r="S269">
        <f>A269</f>
        <v>267</v>
      </c>
      <c r="T269">
        <f>Analysis!$B$3+B269/1000000</f>
        <v>5.3407260000240058</v>
      </c>
      <c r="U269">
        <f>C269</f>
        <v>2</v>
      </c>
      <c r="V269">
        <f>IF(ABS(D269)&gt;1,D269/1000000,D269)*Analysis!$B$4</f>
        <v>-0.1240965</v>
      </c>
      <c r="W269">
        <f>IF(ABS(E269)&gt;1,E269/1000000,E269)*Analysis!$B$4</f>
        <v>0.12038832000000001</v>
      </c>
      <c r="X269">
        <f>IF(ABS(F269)&gt;1,F269/1000000,F269)*Analysis!$B$4</f>
        <v>9.863788229999999</v>
      </c>
      <c r="Y269">
        <f>IF(ABS(G269)&gt;1,G269/1000000,G269)</f>
        <v>0</v>
      </c>
      <c r="Z269">
        <f>IF(ABS(H269)&gt;1,H269/1000000,H269)</f>
        <v>0</v>
      </c>
      <c r="AA269">
        <f>IF(ABS(I269)&gt;1,I269/1000000,I269)</f>
        <v>0</v>
      </c>
      <c r="AB269">
        <f t="shared" si="16"/>
        <v>-8.5999999999999993E-2</v>
      </c>
      <c r="AC269">
        <f t="shared" si="17"/>
        <v>-6.0000000000000001E-3</v>
      </c>
      <c r="AD269">
        <f t="shared" si="18"/>
        <v>-0.7</v>
      </c>
      <c r="AE269">
        <f t="shared" si="19"/>
        <v>0</v>
      </c>
    </row>
    <row r="270" spans="1:31" x14ac:dyDescent="0.3">
      <c r="A270" s="4">
        <v>268</v>
      </c>
      <c r="B270" s="4">
        <v>-803115803725</v>
      </c>
      <c r="C270" s="5">
        <v>2</v>
      </c>
      <c r="D270" s="5">
        <v>-1.3872000000000001E-2</v>
      </c>
      <c r="E270" s="5">
        <v>1.2239999999999999E-2</v>
      </c>
      <c r="F270" s="5">
        <v>1004482</v>
      </c>
      <c r="G270" s="5">
        <v>0</v>
      </c>
      <c r="H270" s="5">
        <v>0</v>
      </c>
      <c r="I270" s="5">
        <v>0</v>
      </c>
      <c r="J270" s="5">
        <v>-8.5000000000000006E-2</v>
      </c>
      <c r="K270" s="5">
        <v>-2E-3</v>
      </c>
      <c r="L270" s="5">
        <v>-0.70099999999999996</v>
      </c>
      <c r="M270" s="5">
        <v>0</v>
      </c>
      <c r="S270">
        <f>A270</f>
        <v>268</v>
      </c>
      <c r="T270">
        <f>Analysis!$B$3+B270/1000000</f>
        <v>5.3601849999977276</v>
      </c>
      <c r="U270">
        <f>C270</f>
        <v>2</v>
      </c>
      <c r="V270">
        <f>IF(ABS(D270)&gt;1,D270/1000000,D270)*Analysis!$B$4</f>
        <v>-0.13608432000000001</v>
      </c>
      <c r="W270">
        <f>IF(ABS(E270)&gt;1,E270/1000000,E270)*Analysis!$B$4</f>
        <v>0.1200744</v>
      </c>
      <c r="X270">
        <f>IF(ABS(F270)&gt;1,F270/1000000,F270)*Analysis!$B$4</f>
        <v>9.8539684200000011</v>
      </c>
      <c r="Y270">
        <f>IF(ABS(G270)&gt;1,G270/1000000,G270)</f>
        <v>0</v>
      </c>
      <c r="Z270">
        <f>IF(ABS(H270)&gt;1,H270/1000000,H270)</f>
        <v>0</v>
      </c>
      <c r="AA270">
        <f>IF(ABS(I270)&gt;1,I270/1000000,I270)</f>
        <v>0</v>
      </c>
      <c r="AB270">
        <f t="shared" si="16"/>
        <v>-8.5000000000000006E-2</v>
      </c>
      <c r="AC270">
        <f t="shared" si="17"/>
        <v>-2E-3</v>
      </c>
      <c r="AD270">
        <f t="shared" si="18"/>
        <v>-0.70099999999999996</v>
      </c>
      <c r="AE270">
        <f t="shared" si="19"/>
        <v>0</v>
      </c>
    </row>
    <row r="271" spans="1:31" x14ac:dyDescent="0.3">
      <c r="A271" s="4">
        <v>269</v>
      </c>
      <c r="B271" s="4">
        <v>-803115783789</v>
      </c>
      <c r="C271" s="5">
        <v>2</v>
      </c>
      <c r="D271" s="5">
        <v>-9.0840000000000001E-3</v>
      </c>
      <c r="E271" s="5">
        <v>1.2272999999999999E-2</v>
      </c>
      <c r="F271" s="5">
        <v>1004004</v>
      </c>
      <c r="G271" s="5">
        <v>0</v>
      </c>
      <c r="H271" s="5">
        <v>0</v>
      </c>
      <c r="I271" s="5">
        <v>0</v>
      </c>
      <c r="J271" s="5">
        <v>-8.5000000000000006E-2</v>
      </c>
      <c r="K271" s="5">
        <v>1E-3</v>
      </c>
      <c r="L271" s="5">
        <v>-0.70199999999999996</v>
      </c>
      <c r="M271" s="5">
        <v>0</v>
      </c>
      <c r="S271">
        <f>A271</f>
        <v>269</v>
      </c>
      <c r="T271">
        <f>Analysis!$B$3+B271/1000000</f>
        <v>5.3801209999946877</v>
      </c>
      <c r="U271">
        <f>C271</f>
        <v>2</v>
      </c>
      <c r="V271">
        <f>IF(ABS(D271)&gt;1,D271/1000000,D271)*Analysis!$B$4</f>
        <v>-8.9114040000000005E-2</v>
      </c>
      <c r="W271">
        <f>IF(ABS(E271)&gt;1,E271/1000000,E271)*Analysis!$B$4</f>
        <v>0.12039812999999999</v>
      </c>
      <c r="X271">
        <f>IF(ABS(F271)&gt;1,F271/1000000,F271)*Analysis!$B$4</f>
        <v>9.8492792399999995</v>
      </c>
      <c r="Y271">
        <f>IF(ABS(G271)&gt;1,G271/1000000,G271)</f>
        <v>0</v>
      </c>
      <c r="Z271">
        <f>IF(ABS(H271)&gt;1,H271/1000000,H271)</f>
        <v>0</v>
      </c>
      <c r="AA271">
        <f>IF(ABS(I271)&gt;1,I271/1000000,I271)</f>
        <v>0</v>
      </c>
      <c r="AB271">
        <f t="shared" si="16"/>
        <v>-8.5000000000000006E-2</v>
      </c>
      <c r="AC271">
        <f t="shared" si="17"/>
        <v>1E-3</v>
      </c>
      <c r="AD271">
        <f t="shared" si="18"/>
        <v>-0.70199999999999996</v>
      </c>
      <c r="AE271">
        <f t="shared" si="19"/>
        <v>0</v>
      </c>
    </row>
    <row r="272" spans="1:31" x14ac:dyDescent="0.3">
      <c r="A272" s="4">
        <v>270</v>
      </c>
      <c r="B272" s="4">
        <v>-803115765171</v>
      </c>
      <c r="C272" s="5">
        <v>2</v>
      </c>
      <c r="D272" s="5">
        <v>-7.1170000000000001E-3</v>
      </c>
      <c r="E272" s="5">
        <v>1.2343E-2</v>
      </c>
      <c r="F272" s="5">
        <v>1005862</v>
      </c>
      <c r="G272" s="5">
        <v>0</v>
      </c>
      <c r="H272" s="5">
        <v>0</v>
      </c>
      <c r="I272" s="5">
        <v>0</v>
      </c>
      <c r="J272" s="5">
        <v>-8.4000000000000005E-2</v>
      </c>
      <c r="K272" s="5">
        <v>0</v>
      </c>
      <c r="L272" s="5">
        <v>-0.70199999999999996</v>
      </c>
      <c r="M272" s="5">
        <v>0</v>
      </c>
      <c r="S272">
        <f>A272</f>
        <v>270</v>
      </c>
      <c r="T272">
        <f>Analysis!$B$3+B272/1000000</f>
        <v>5.3987389999674633</v>
      </c>
      <c r="U272">
        <f>C272</f>
        <v>2</v>
      </c>
      <c r="V272">
        <f>IF(ABS(D272)&gt;1,D272/1000000,D272)*Analysis!$B$4</f>
        <v>-6.9817770000000001E-2</v>
      </c>
      <c r="W272">
        <f>IF(ABS(E272)&gt;1,E272/1000000,E272)*Analysis!$B$4</f>
        <v>0.12108483</v>
      </c>
      <c r="X272">
        <f>IF(ABS(F272)&gt;1,F272/1000000,F272)*Analysis!$B$4</f>
        <v>9.867506220000001</v>
      </c>
      <c r="Y272">
        <f>IF(ABS(G272)&gt;1,G272/1000000,G272)</f>
        <v>0</v>
      </c>
      <c r="Z272">
        <f>IF(ABS(H272)&gt;1,H272/1000000,H272)</f>
        <v>0</v>
      </c>
      <c r="AA272">
        <f>IF(ABS(I272)&gt;1,I272/1000000,I272)</f>
        <v>0</v>
      </c>
      <c r="AB272">
        <f t="shared" si="16"/>
        <v>-8.4000000000000005E-2</v>
      </c>
      <c r="AC272">
        <f t="shared" si="17"/>
        <v>0</v>
      </c>
      <c r="AD272">
        <f t="shared" si="18"/>
        <v>-0.70199999999999996</v>
      </c>
      <c r="AE272">
        <f t="shared" si="19"/>
        <v>0</v>
      </c>
    </row>
    <row r="273" spans="1:31" x14ac:dyDescent="0.3">
      <c r="A273" s="4">
        <v>271</v>
      </c>
      <c r="B273" s="4">
        <v>-803115748617</v>
      </c>
      <c r="C273" s="5">
        <v>2</v>
      </c>
      <c r="D273" s="5">
        <v>-1.3745E-2</v>
      </c>
      <c r="E273" s="5">
        <v>1.2285000000000001E-2</v>
      </c>
      <c r="F273" s="5">
        <v>1006376</v>
      </c>
      <c r="G273" s="5">
        <v>0</v>
      </c>
      <c r="H273" s="5">
        <v>0</v>
      </c>
      <c r="I273" s="5">
        <v>0</v>
      </c>
      <c r="J273" s="5">
        <v>-8.4000000000000005E-2</v>
      </c>
      <c r="K273" s="5">
        <v>5.0000000000000001E-3</v>
      </c>
      <c r="L273" s="5">
        <v>-0.70299999999999996</v>
      </c>
      <c r="M273" s="5">
        <v>0</v>
      </c>
      <c r="S273">
        <f>A273</f>
        <v>271</v>
      </c>
      <c r="T273">
        <f>Analysis!$B$3+B273/1000000</f>
        <v>5.4152930000564083</v>
      </c>
      <c r="U273">
        <f>C273</f>
        <v>2</v>
      </c>
      <c r="V273">
        <f>IF(ABS(D273)&gt;1,D273/1000000,D273)*Analysis!$B$4</f>
        <v>-0.13483845</v>
      </c>
      <c r="W273">
        <f>IF(ABS(E273)&gt;1,E273/1000000,E273)*Analysis!$B$4</f>
        <v>0.12051585000000001</v>
      </c>
      <c r="X273">
        <f>IF(ABS(F273)&gt;1,F273/1000000,F273)*Analysis!$B$4</f>
        <v>9.8725485600000003</v>
      </c>
      <c r="Y273">
        <f>IF(ABS(G273)&gt;1,G273/1000000,G273)</f>
        <v>0</v>
      </c>
      <c r="Z273">
        <f>IF(ABS(H273)&gt;1,H273/1000000,H273)</f>
        <v>0</v>
      </c>
      <c r="AA273">
        <f>IF(ABS(I273)&gt;1,I273/1000000,I273)</f>
        <v>0</v>
      </c>
      <c r="AB273">
        <f t="shared" si="16"/>
        <v>-8.4000000000000005E-2</v>
      </c>
      <c r="AC273">
        <f t="shared" si="17"/>
        <v>5.0000000000000001E-3</v>
      </c>
      <c r="AD273">
        <f t="shared" si="18"/>
        <v>-0.70299999999999996</v>
      </c>
      <c r="AE273">
        <f t="shared" si="19"/>
        <v>0</v>
      </c>
    </row>
    <row r="274" spans="1:31" x14ac:dyDescent="0.3">
      <c r="A274" s="4">
        <v>272</v>
      </c>
      <c r="B274" s="4">
        <v>-803115723164</v>
      </c>
      <c r="C274" s="5">
        <v>2</v>
      </c>
      <c r="D274" s="5">
        <v>-6.1739999999999998E-3</v>
      </c>
      <c r="E274" s="5">
        <v>1.2316000000000001E-2</v>
      </c>
      <c r="F274" s="5">
        <v>1005034</v>
      </c>
      <c r="G274" s="5">
        <v>0</v>
      </c>
      <c r="H274" s="5">
        <v>0</v>
      </c>
      <c r="I274" s="5">
        <v>0</v>
      </c>
      <c r="J274" s="5">
        <v>-8.4000000000000005E-2</v>
      </c>
      <c r="K274" s="5">
        <v>8.9999999999999993E-3</v>
      </c>
      <c r="L274" s="5">
        <v>-0.70399999999999996</v>
      </c>
      <c r="M274" s="5">
        <v>0</v>
      </c>
      <c r="S274">
        <f>A274</f>
        <v>272</v>
      </c>
      <c r="T274">
        <f>Analysis!$B$3+B274/1000000</f>
        <v>5.4407460000365973</v>
      </c>
      <c r="U274">
        <f>C274</f>
        <v>2</v>
      </c>
      <c r="V274">
        <f>IF(ABS(D274)&gt;1,D274/1000000,D274)*Analysis!$B$4</f>
        <v>-6.056694E-2</v>
      </c>
      <c r="W274">
        <f>IF(ABS(E274)&gt;1,E274/1000000,E274)*Analysis!$B$4</f>
        <v>0.12081996000000002</v>
      </c>
      <c r="X274">
        <f>IF(ABS(F274)&gt;1,F274/1000000,F274)*Analysis!$B$4</f>
        <v>9.8593835399999996</v>
      </c>
      <c r="Y274">
        <f>IF(ABS(G274)&gt;1,G274/1000000,G274)</f>
        <v>0</v>
      </c>
      <c r="Z274">
        <f>IF(ABS(H274)&gt;1,H274/1000000,H274)</f>
        <v>0</v>
      </c>
      <c r="AA274">
        <f>IF(ABS(I274)&gt;1,I274/1000000,I274)</f>
        <v>0</v>
      </c>
      <c r="AB274">
        <f t="shared" si="16"/>
        <v>-8.4000000000000005E-2</v>
      </c>
      <c r="AC274">
        <f t="shared" si="17"/>
        <v>8.9999999999999993E-3</v>
      </c>
      <c r="AD274">
        <f t="shared" si="18"/>
        <v>-0.70399999999999996</v>
      </c>
      <c r="AE274">
        <f t="shared" si="19"/>
        <v>0</v>
      </c>
    </row>
    <row r="275" spans="1:31" x14ac:dyDescent="0.3">
      <c r="A275" s="4">
        <v>273</v>
      </c>
      <c r="B275" s="4">
        <v>-803115712939</v>
      </c>
      <c r="C275" s="5">
        <v>2</v>
      </c>
      <c r="D275" s="5">
        <v>-7.0489999999999997E-3</v>
      </c>
      <c r="E275" s="5">
        <v>1.2276E-2</v>
      </c>
      <c r="F275" s="5">
        <v>1003748</v>
      </c>
      <c r="G275" s="5">
        <v>0</v>
      </c>
      <c r="H275" s="5">
        <v>0</v>
      </c>
      <c r="I275" s="5">
        <v>0</v>
      </c>
      <c r="J275" s="5">
        <v>-8.4000000000000005E-2</v>
      </c>
      <c r="K275" s="5">
        <v>8.9999999999999993E-3</v>
      </c>
      <c r="L275" s="5">
        <v>-0.70399999999999996</v>
      </c>
      <c r="M275" s="5">
        <v>0</v>
      </c>
      <c r="S275">
        <f>A275</f>
        <v>273</v>
      </c>
      <c r="T275">
        <f>Analysis!$B$3+B275/1000000</f>
        <v>5.4509710000129417</v>
      </c>
      <c r="U275">
        <f>C275</f>
        <v>2</v>
      </c>
      <c r="V275">
        <f>IF(ABS(D275)&gt;1,D275/1000000,D275)*Analysis!$B$4</f>
        <v>-6.9150690000000001E-2</v>
      </c>
      <c r="W275">
        <f>IF(ABS(E275)&gt;1,E275/1000000,E275)*Analysis!$B$4</f>
        <v>0.12042756000000002</v>
      </c>
      <c r="X275">
        <f>IF(ABS(F275)&gt;1,F275/1000000,F275)*Analysis!$B$4</f>
        <v>9.8467678800000016</v>
      </c>
      <c r="Y275">
        <f>IF(ABS(G275)&gt;1,G275/1000000,G275)</f>
        <v>0</v>
      </c>
      <c r="Z275">
        <f>IF(ABS(H275)&gt;1,H275/1000000,H275)</f>
        <v>0</v>
      </c>
      <c r="AA275">
        <f>IF(ABS(I275)&gt;1,I275/1000000,I275)</f>
        <v>0</v>
      </c>
      <c r="AB275">
        <f t="shared" si="16"/>
        <v>-8.4000000000000005E-2</v>
      </c>
      <c r="AC275">
        <f t="shared" si="17"/>
        <v>8.9999999999999993E-3</v>
      </c>
      <c r="AD275">
        <f t="shared" si="18"/>
        <v>-0.70399999999999996</v>
      </c>
      <c r="AE275">
        <f t="shared" si="19"/>
        <v>0</v>
      </c>
    </row>
    <row r="276" spans="1:31" x14ac:dyDescent="0.3">
      <c r="A276" s="4">
        <v>274</v>
      </c>
      <c r="B276" s="4">
        <v>-803115682845</v>
      </c>
      <c r="C276" s="5">
        <v>2</v>
      </c>
      <c r="D276" s="5">
        <v>-1.277E-2</v>
      </c>
      <c r="E276" s="5">
        <v>1.2331E-2</v>
      </c>
      <c r="F276" s="5">
        <v>1011173</v>
      </c>
      <c r="G276" s="5">
        <v>0</v>
      </c>
      <c r="H276" s="5">
        <v>0</v>
      </c>
      <c r="I276" s="5">
        <v>0</v>
      </c>
      <c r="J276" s="5">
        <v>-8.2000000000000003E-2</v>
      </c>
      <c r="K276" s="5">
        <v>1.4999999999999999E-2</v>
      </c>
      <c r="L276" s="5">
        <v>-0.70199999999999996</v>
      </c>
      <c r="M276" s="5">
        <v>0</v>
      </c>
      <c r="S276">
        <f>A276</f>
        <v>274</v>
      </c>
      <c r="T276">
        <f>Analysis!$B$3+B276/1000000</f>
        <v>5.4810650000581518</v>
      </c>
      <c r="U276">
        <f>C276</f>
        <v>2</v>
      </c>
      <c r="V276">
        <f>IF(ABS(D276)&gt;1,D276/1000000,D276)*Analysis!$B$4</f>
        <v>-0.12527370000000002</v>
      </c>
      <c r="W276">
        <f>IF(ABS(E276)&gt;1,E276/1000000,E276)*Analysis!$B$4</f>
        <v>0.12096711</v>
      </c>
      <c r="X276">
        <f>IF(ABS(F276)&gt;1,F276/1000000,F276)*Analysis!$B$4</f>
        <v>9.919607130000001</v>
      </c>
      <c r="Y276">
        <f>IF(ABS(G276)&gt;1,G276/1000000,G276)</f>
        <v>0</v>
      </c>
      <c r="Z276">
        <f>IF(ABS(H276)&gt;1,H276/1000000,H276)</f>
        <v>0</v>
      </c>
      <c r="AA276">
        <f>IF(ABS(I276)&gt;1,I276/1000000,I276)</f>
        <v>0</v>
      </c>
      <c r="AB276">
        <f t="shared" si="16"/>
        <v>-8.2000000000000003E-2</v>
      </c>
      <c r="AC276">
        <f t="shared" si="17"/>
        <v>1.4999999999999999E-2</v>
      </c>
      <c r="AD276">
        <f t="shared" si="18"/>
        <v>-0.70199999999999996</v>
      </c>
      <c r="AE276">
        <f t="shared" si="19"/>
        <v>0</v>
      </c>
    </row>
    <row r="277" spans="1:31" x14ac:dyDescent="0.3">
      <c r="A277" s="4">
        <v>275</v>
      </c>
      <c r="B277" s="4">
        <v>-803115665454</v>
      </c>
      <c r="C277" s="5">
        <v>2</v>
      </c>
      <c r="D277" s="5">
        <v>-1.333E-2</v>
      </c>
      <c r="E277" s="5">
        <v>1.2355E-2</v>
      </c>
      <c r="F277" s="5">
        <v>1012791</v>
      </c>
      <c r="G277" s="5">
        <v>0</v>
      </c>
      <c r="H277" s="5">
        <v>0</v>
      </c>
      <c r="I277" s="5">
        <v>0</v>
      </c>
      <c r="J277" s="5">
        <v>-8.2000000000000003E-2</v>
      </c>
      <c r="K277" s="5">
        <v>1.7999999999999999E-2</v>
      </c>
      <c r="L277" s="5">
        <v>-0.70199999999999996</v>
      </c>
      <c r="M277" s="5">
        <v>0</v>
      </c>
      <c r="S277">
        <f>A277</f>
        <v>275</v>
      </c>
      <c r="T277">
        <f>Analysis!$B$3+B277/1000000</f>
        <v>5.4984560000011697</v>
      </c>
      <c r="U277">
        <f>C277</f>
        <v>2</v>
      </c>
      <c r="V277">
        <f>IF(ABS(D277)&gt;1,D277/1000000,D277)*Analysis!$B$4</f>
        <v>-0.1307673</v>
      </c>
      <c r="W277">
        <f>IF(ABS(E277)&gt;1,E277/1000000,E277)*Analysis!$B$4</f>
        <v>0.12120255000000001</v>
      </c>
      <c r="X277">
        <f>IF(ABS(F277)&gt;1,F277/1000000,F277)*Analysis!$B$4</f>
        <v>9.935479710000001</v>
      </c>
      <c r="Y277">
        <f>IF(ABS(G277)&gt;1,G277/1000000,G277)</f>
        <v>0</v>
      </c>
      <c r="Z277">
        <f>IF(ABS(H277)&gt;1,H277/1000000,H277)</f>
        <v>0</v>
      </c>
      <c r="AA277">
        <f>IF(ABS(I277)&gt;1,I277/1000000,I277)</f>
        <v>0</v>
      </c>
      <c r="AB277">
        <f t="shared" si="16"/>
        <v>-8.2000000000000003E-2</v>
      </c>
      <c r="AC277">
        <f t="shared" si="17"/>
        <v>1.7999999999999999E-2</v>
      </c>
      <c r="AD277">
        <f t="shared" si="18"/>
        <v>-0.70199999999999996</v>
      </c>
      <c r="AE277">
        <f t="shared" si="19"/>
        <v>0</v>
      </c>
    </row>
    <row r="278" spans="1:31" x14ac:dyDescent="0.3">
      <c r="A278" s="4">
        <v>276</v>
      </c>
      <c r="B278" s="4">
        <v>-803115647543</v>
      </c>
      <c r="C278" s="5">
        <v>2</v>
      </c>
      <c r="D278" s="5">
        <v>-1.2928E-2</v>
      </c>
      <c r="E278" s="5">
        <v>1.2316000000000001E-2</v>
      </c>
      <c r="F278" s="5">
        <v>1003940</v>
      </c>
      <c r="G278" s="5">
        <v>0</v>
      </c>
      <c r="H278" s="5">
        <v>0</v>
      </c>
      <c r="I278" s="5">
        <v>0</v>
      </c>
      <c r="J278" s="5">
        <v>-8.2000000000000003E-2</v>
      </c>
      <c r="K278" s="5">
        <v>2.3E-2</v>
      </c>
      <c r="L278" s="5">
        <v>-0.70199999999999996</v>
      </c>
      <c r="M278" s="5">
        <v>0</v>
      </c>
      <c r="S278">
        <f>A278</f>
        <v>276</v>
      </c>
      <c r="T278">
        <f>Analysis!$B$3+B278/1000000</f>
        <v>5.5163669999456033</v>
      </c>
      <c r="U278">
        <f>C278</f>
        <v>2</v>
      </c>
      <c r="V278">
        <f>IF(ABS(D278)&gt;1,D278/1000000,D278)*Analysis!$B$4</f>
        <v>-0.12682368000000002</v>
      </c>
      <c r="W278">
        <f>IF(ABS(E278)&gt;1,E278/1000000,E278)*Analysis!$B$4</f>
        <v>0.12081996000000002</v>
      </c>
      <c r="X278">
        <f>IF(ABS(F278)&gt;1,F278/1000000,F278)*Analysis!$B$4</f>
        <v>9.8486514000000014</v>
      </c>
      <c r="Y278">
        <f>IF(ABS(G278)&gt;1,G278/1000000,G278)</f>
        <v>0</v>
      </c>
      <c r="Z278">
        <f>IF(ABS(H278)&gt;1,H278/1000000,H278)</f>
        <v>0</v>
      </c>
      <c r="AA278">
        <f>IF(ABS(I278)&gt;1,I278/1000000,I278)</f>
        <v>0</v>
      </c>
      <c r="AB278">
        <f t="shared" si="16"/>
        <v>-8.2000000000000003E-2</v>
      </c>
      <c r="AC278">
        <f t="shared" si="17"/>
        <v>2.3E-2</v>
      </c>
      <c r="AD278">
        <f t="shared" si="18"/>
        <v>-0.70199999999999996</v>
      </c>
      <c r="AE278">
        <f t="shared" si="19"/>
        <v>0</v>
      </c>
    </row>
    <row r="279" spans="1:31" x14ac:dyDescent="0.3">
      <c r="A279" s="4">
        <v>277</v>
      </c>
      <c r="B279" s="4">
        <v>-803115624619</v>
      </c>
      <c r="C279" s="5">
        <v>2</v>
      </c>
      <c r="D279" s="5">
        <v>-1.2782999999999999E-2</v>
      </c>
      <c r="E279" s="5">
        <v>8.9079999999999993E-3</v>
      </c>
      <c r="F279" s="5">
        <v>1004126</v>
      </c>
      <c r="G279" s="5">
        <v>0</v>
      </c>
      <c r="H279" s="5">
        <v>0</v>
      </c>
      <c r="I279" s="5">
        <v>0</v>
      </c>
      <c r="J279" s="5">
        <v>-8.3000000000000004E-2</v>
      </c>
      <c r="K279" s="5">
        <v>2.7E-2</v>
      </c>
      <c r="L279" s="5">
        <v>-0.70199999999999996</v>
      </c>
      <c r="M279" s="5">
        <v>0</v>
      </c>
      <c r="S279">
        <f>A279</f>
        <v>277</v>
      </c>
      <c r="T279">
        <f>Analysis!$B$3+B279/1000000</f>
        <v>5.5392909999936819</v>
      </c>
      <c r="U279">
        <f>C279</f>
        <v>2</v>
      </c>
      <c r="V279">
        <f>IF(ABS(D279)&gt;1,D279/1000000,D279)*Analysis!$B$4</f>
        <v>-0.12540123</v>
      </c>
      <c r="W279">
        <f>IF(ABS(E279)&gt;1,E279/1000000,E279)*Analysis!$B$4</f>
        <v>8.7387480000000003E-2</v>
      </c>
      <c r="X279">
        <f>IF(ABS(F279)&gt;1,F279/1000000,F279)*Analysis!$B$4</f>
        <v>9.8504760600000019</v>
      </c>
      <c r="Y279">
        <f>IF(ABS(G279)&gt;1,G279/1000000,G279)</f>
        <v>0</v>
      </c>
      <c r="Z279">
        <f>IF(ABS(H279)&gt;1,H279/1000000,H279)</f>
        <v>0</v>
      </c>
      <c r="AA279">
        <f>IF(ABS(I279)&gt;1,I279/1000000,I279)</f>
        <v>0</v>
      </c>
      <c r="AB279">
        <f t="shared" si="16"/>
        <v>-8.3000000000000004E-2</v>
      </c>
      <c r="AC279">
        <f t="shared" si="17"/>
        <v>2.7E-2</v>
      </c>
      <c r="AD279">
        <f t="shared" si="18"/>
        <v>-0.70199999999999996</v>
      </c>
      <c r="AE279">
        <f t="shared" si="19"/>
        <v>0</v>
      </c>
    </row>
    <row r="280" spans="1:31" x14ac:dyDescent="0.3">
      <c r="A280" s="4">
        <v>278</v>
      </c>
      <c r="B280" s="4">
        <v>-803115607066</v>
      </c>
      <c r="C280" s="5">
        <v>2</v>
      </c>
      <c r="D280" s="5">
        <v>-1.3101E-2</v>
      </c>
      <c r="E280" s="5">
        <v>3.9129999999999998E-3</v>
      </c>
      <c r="F280" s="5">
        <v>1009782</v>
      </c>
      <c r="G280" s="5">
        <v>0</v>
      </c>
      <c r="H280" s="5">
        <v>0</v>
      </c>
      <c r="I280" s="5">
        <v>0</v>
      </c>
      <c r="J280" s="5">
        <v>-8.7999999999999995E-2</v>
      </c>
      <c r="K280" s="5">
        <v>3.1E-2</v>
      </c>
      <c r="L280" s="5">
        <v>-0.70199999999999996</v>
      </c>
      <c r="M280" s="5">
        <v>0</v>
      </c>
      <c r="S280">
        <f>A280</f>
        <v>278</v>
      </c>
      <c r="T280">
        <f>Analysis!$B$3+B280/1000000</f>
        <v>5.5568440000060946</v>
      </c>
      <c r="U280">
        <f>C280</f>
        <v>2</v>
      </c>
      <c r="V280">
        <f>IF(ABS(D280)&gt;1,D280/1000000,D280)*Analysis!$B$4</f>
        <v>-0.12852081000000001</v>
      </c>
      <c r="W280">
        <f>IF(ABS(E280)&gt;1,E280/1000000,E280)*Analysis!$B$4</f>
        <v>3.8386530000000002E-2</v>
      </c>
      <c r="X280">
        <f>IF(ABS(F280)&gt;1,F280/1000000,F280)*Analysis!$B$4</f>
        <v>9.9059614200000006</v>
      </c>
      <c r="Y280">
        <f>IF(ABS(G280)&gt;1,G280/1000000,G280)</f>
        <v>0</v>
      </c>
      <c r="Z280">
        <f>IF(ABS(H280)&gt;1,H280/1000000,H280)</f>
        <v>0</v>
      </c>
      <c r="AA280">
        <f>IF(ABS(I280)&gt;1,I280/1000000,I280)</f>
        <v>0</v>
      </c>
      <c r="AB280">
        <f t="shared" si="16"/>
        <v>-8.7999999999999995E-2</v>
      </c>
      <c r="AC280">
        <f t="shared" si="17"/>
        <v>3.1E-2</v>
      </c>
      <c r="AD280">
        <f t="shared" si="18"/>
        <v>-0.70199999999999996</v>
      </c>
      <c r="AE280">
        <f t="shared" si="19"/>
        <v>0</v>
      </c>
    </row>
    <row r="281" spans="1:31" x14ac:dyDescent="0.3">
      <c r="A281" s="4">
        <v>279</v>
      </c>
      <c r="B281" s="4">
        <v>-803115590468</v>
      </c>
      <c r="C281" s="5">
        <v>2</v>
      </c>
      <c r="D281" s="5">
        <v>-1.3072E-2</v>
      </c>
      <c r="E281" s="5">
        <v>5.2199999999999998E-3</v>
      </c>
      <c r="F281" s="5">
        <v>1009324</v>
      </c>
      <c r="G281" s="5">
        <v>0</v>
      </c>
      <c r="H281" s="5">
        <v>0</v>
      </c>
      <c r="I281" s="5">
        <v>0</v>
      </c>
      <c r="J281" s="5">
        <v>-0.09</v>
      </c>
      <c r="K281" s="5">
        <v>3.2000000000000001E-2</v>
      </c>
      <c r="L281" s="5">
        <v>-0.70199999999999996</v>
      </c>
      <c r="M281" s="5">
        <v>0</v>
      </c>
      <c r="S281">
        <f>A281</f>
        <v>279</v>
      </c>
      <c r="T281">
        <f>Analysis!$B$3+B281/1000000</f>
        <v>5.573441999964416</v>
      </c>
      <c r="U281">
        <f>C281</f>
        <v>2</v>
      </c>
      <c r="V281">
        <f>IF(ABS(D281)&gt;1,D281/1000000,D281)*Analysis!$B$4</f>
        <v>-0.12823632000000001</v>
      </c>
      <c r="W281">
        <f>IF(ABS(E281)&gt;1,E281/1000000,E281)*Analysis!$B$4</f>
        <v>5.1208200000000002E-2</v>
      </c>
      <c r="X281">
        <f>IF(ABS(F281)&gt;1,F281/1000000,F281)*Analysis!$B$4</f>
        <v>9.9014684400000021</v>
      </c>
      <c r="Y281">
        <f>IF(ABS(G281)&gt;1,G281/1000000,G281)</f>
        <v>0</v>
      </c>
      <c r="Z281">
        <f>IF(ABS(H281)&gt;1,H281/1000000,H281)</f>
        <v>0</v>
      </c>
      <c r="AA281">
        <f>IF(ABS(I281)&gt;1,I281/1000000,I281)</f>
        <v>0</v>
      </c>
      <c r="AB281">
        <f t="shared" si="16"/>
        <v>-0.09</v>
      </c>
      <c r="AC281">
        <f t="shared" si="17"/>
        <v>3.2000000000000001E-2</v>
      </c>
      <c r="AD281">
        <f t="shared" si="18"/>
        <v>-0.70199999999999996</v>
      </c>
      <c r="AE281">
        <f t="shared" si="19"/>
        <v>0</v>
      </c>
    </row>
    <row r="282" spans="1:31" x14ac:dyDescent="0.3">
      <c r="A282" s="4">
        <v>280</v>
      </c>
      <c r="B282" s="4">
        <v>-803115563889</v>
      </c>
      <c r="C282" s="5">
        <v>2</v>
      </c>
      <c r="D282" s="5">
        <v>-8.0230000000000006E-3</v>
      </c>
      <c r="E282" s="5">
        <v>1.2987E-2</v>
      </c>
      <c r="F282" s="5">
        <v>1005020</v>
      </c>
      <c r="G282" s="5">
        <v>0</v>
      </c>
      <c r="H282" s="5">
        <v>0</v>
      </c>
      <c r="I282" s="5">
        <v>0</v>
      </c>
      <c r="J282" s="5">
        <v>-9.2999999999999999E-2</v>
      </c>
      <c r="K282" s="5">
        <v>3.5999999999999997E-2</v>
      </c>
      <c r="L282" s="5">
        <v>-0.70299999999999996</v>
      </c>
      <c r="M282" s="5">
        <v>0</v>
      </c>
      <c r="S282">
        <f>A282</f>
        <v>280</v>
      </c>
      <c r="T282">
        <f>Analysis!$B$3+B282/1000000</f>
        <v>5.600021000020206</v>
      </c>
      <c r="U282">
        <f>C282</f>
        <v>2</v>
      </c>
      <c r="V282">
        <f>IF(ABS(D282)&gt;1,D282/1000000,D282)*Analysis!$B$4</f>
        <v>-7.8705630000000013E-2</v>
      </c>
      <c r="W282">
        <f>IF(ABS(E282)&gt;1,E282/1000000,E282)*Analysis!$B$4</f>
        <v>0.12740247000000002</v>
      </c>
      <c r="X282">
        <f>IF(ABS(F282)&gt;1,F282/1000000,F282)*Analysis!$B$4</f>
        <v>9.8592462000000012</v>
      </c>
      <c r="Y282">
        <f>IF(ABS(G282)&gt;1,G282/1000000,G282)</f>
        <v>0</v>
      </c>
      <c r="Z282">
        <f>IF(ABS(H282)&gt;1,H282/1000000,H282)</f>
        <v>0</v>
      </c>
      <c r="AA282">
        <f>IF(ABS(I282)&gt;1,I282/1000000,I282)</f>
        <v>0</v>
      </c>
      <c r="AB282">
        <f t="shared" si="16"/>
        <v>-9.2999999999999999E-2</v>
      </c>
      <c r="AC282">
        <f t="shared" si="17"/>
        <v>3.5999999999999997E-2</v>
      </c>
      <c r="AD282">
        <f t="shared" si="18"/>
        <v>-0.70299999999999996</v>
      </c>
      <c r="AE282">
        <f t="shared" si="19"/>
        <v>0</v>
      </c>
    </row>
    <row r="283" spans="1:31" x14ac:dyDescent="0.3">
      <c r="A283" s="4">
        <v>281</v>
      </c>
      <c r="B283" s="4">
        <v>-803115547206</v>
      </c>
      <c r="C283" s="5">
        <v>2</v>
      </c>
      <c r="D283" s="5">
        <v>-1.3466000000000001E-2</v>
      </c>
      <c r="E283" s="5">
        <v>1.1846000000000001E-2</v>
      </c>
      <c r="F283" s="5">
        <v>1004255</v>
      </c>
      <c r="G283" s="5">
        <v>0</v>
      </c>
      <c r="H283" s="5">
        <v>0</v>
      </c>
      <c r="I283" s="5">
        <v>0</v>
      </c>
      <c r="J283" s="5">
        <v>-9.4E-2</v>
      </c>
      <c r="K283" s="5">
        <v>3.9E-2</v>
      </c>
      <c r="L283" s="5">
        <v>-0.70299999999999996</v>
      </c>
      <c r="M283" s="5">
        <v>0</v>
      </c>
      <c r="S283">
        <f>A283</f>
        <v>281</v>
      </c>
      <c r="T283">
        <f>Analysis!$B$3+B283/1000000</f>
        <v>5.6167040000436828</v>
      </c>
      <c r="U283">
        <f>C283</f>
        <v>2</v>
      </c>
      <c r="V283">
        <f>IF(ABS(D283)&gt;1,D283/1000000,D283)*Analysis!$B$4</f>
        <v>-0.13210146</v>
      </c>
      <c r="W283">
        <f>IF(ABS(E283)&gt;1,E283/1000000,E283)*Analysis!$B$4</f>
        <v>0.11620926000000001</v>
      </c>
      <c r="X283">
        <f>IF(ABS(F283)&gt;1,F283/1000000,F283)*Analysis!$B$4</f>
        <v>9.8517415499999998</v>
      </c>
      <c r="Y283">
        <f>IF(ABS(G283)&gt;1,G283/1000000,G283)</f>
        <v>0</v>
      </c>
      <c r="Z283">
        <f>IF(ABS(H283)&gt;1,H283/1000000,H283)</f>
        <v>0</v>
      </c>
      <c r="AA283">
        <f>IF(ABS(I283)&gt;1,I283/1000000,I283)</f>
        <v>0</v>
      </c>
      <c r="AB283">
        <f t="shared" si="16"/>
        <v>-9.4E-2</v>
      </c>
      <c r="AC283">
        <f t="shared" si="17"/>
        <v>3.9E-2</v>
      </c>
      <c r="AD283">
        <f t="shared" si="18"/>
        <v>-0.70299999999999996</v>
      </c>
      <c r="AE283">
        <f t="shared" si="19"/>
        <v>0</v>
      </c>
    </row>
    <row r="284" spans="1:31" x14ac:dyDescent="0.3">
      <c r="A284" s="4">
        <v>282</v>
      </c>
      <c r="B284" s="4">
        <v>-803115525642</v>
      </c>
      <c r="C284" s="5">
        <v>2</v>
      </c>
      <c r="D284" s="5">
        <v>-1.3439E-2</v>
      </c>
      <c r="E284" s="5">
        <v>1.2337000000000001E-2</v>
      </c>
      <c r="F284" s="5">
        <v>1004078</v>
      </c>
      <c r="G284" s="5">
        <v>0</v>
      </c>
      <c r="H284" s="5">
        <v>0</v>
      </c>
      <c r="I284" s="5">
        <v>0</v>
      </c>
      <c r="J284" s="5">
        <v>-9.2999999999999999E-2</v>
      </c>
      <c r="K284" s="5">
        <v>4.3999999999999997E-2</v>
      </c>
      <c r="L284" s="5">
        <v>-0.70399999999999996</v>
      </c>
      <c r="M284" s="5">
        <v>0</v>
      </c>
      <c r="S284">
        <f>A284</f>
        <v>282</v>
      </c>
      <c r="T284">
        <f>Analysis!$B$3+B284/1000000</f>
        <v>5.6382679999805987</v>
      </c>
      <c r="U284">
        <f>C284</f>
        <v>2</v>
      </c>
      <c r="V284">
        <f>IF(ABS(D284)&gt;1,D284/1000000,D284)*Analysis!$B$4</f>
        <v>-0.13183659</v>
      </c>
      <c r="W284">
        <f>IF(ABS(E284)&gt;1,E284/1000000,E284)*Analysis!$B$4</f>
        <v>0.12102597000000001</v>
      </c>
      <c r="X284">
        <f>IF(ABS(F284)&gt;1,F284/1000000,F284)*Analysis!$B$4</f>
        <v>9.8500051800000001</v>
      </c>
      <c r="Y284">
        <f>IF(ABS(G284)&gt;1,G284/1000000,G284)</f>
        <v>0</v>
      </c>
      <c r="Z284">
        <f>IF(ABS(H284)&gt;1,H284/1000000,H284)</f>
        <v>0</v>
      </c>
      <c r="AA284">
        <f>IF(ABS(I284)&gt;1,I284/1000000,I284)</f>
        <v>0</v>
      </c>
      <c r="AB284">
        <f t="shared" si="16"/>
        <v>-9.2999999999999999E-2</v>
      </c>
      <c r="AC284">
        <f t="shared" si="17"/>
        <v>4.3999999999999997E-2</v>
      </c>
      <c r="AD284">
        <f t="shared" si="18"/>
        <v>-0.70399999999999996</v>
      </c>
      <c r="AE284">
        <f t="shared" si="19"/>
        <v>0</v>
      </c>
    </row>
    <row r="285" spans="1:31" x14ac:dyDescent="0.3">
      <c r="A285" s="4">
        <v>283</v>
      </c>
      <c r="B285" s="4">
        <v>-803115504609</v>
      </c>
      <c r="C285" s="5">
        <v>2</v>
      </c>
      <c r="D285" s="5">
        <v>-1.2576E-2</v>
      </c>
      <c r="E285" s="5">
        <v>1.2194999999999999E-2</v>
      </c>
      <c r="F285" s="5">
        <v>1004155</v>
      </c>
      <c r="G285" s="5">
        <v>0</v>
      </c>
      <c r="H285" s="5">
        <v>0</v>
      </c>
      <c r="I285" s="5">
        <v>0</v>
      </c>
      <c r="J285" s="5">
        <v>-9.4E-2</v>
      </c>
      <c r="K285" s="5">
        <v>4.8000000000000001E-2</v>
      </c>
      <c r="L285" s="5">
        <v>-0.70399999999999996</v>
      </c>
      <c r="M285" s="5">
        <v>0</v>
      </c>
      <c r="S285">
        <f>A285</f>
        <v>283</v>
      </c>
      <c r="T285">
        <f>Analysis!$B$3+B285/1000000</f>
        <v>5.6593009999487549</v>
      </c>
      <c r="U285">
        <f>C285</f>
        <v>2</v>
      </c>
      <c r="V285">
        <f>IF(ABS(D285)&gt;1,D285/1000000,D285)*Analysis!$B$4</f>
        <v>-0.12337056</v>
      </c>
      <c r="W285">
        <f>IF(ABS(E285)&gt;1,E285/1000000,E285)*Analysis!$B$4</f>
        <v>0.11963295</v>
      </c>
      <c r="X285">
        <f>IF(ABS(F285)&gt;1,F285/1000000,F285)*Analysis!$B$4</f>
        <v>9.8507605500000004</v>
      </c>
      <c r="Y285">
        <f>IF(ABS(G285)&gt;1,G285/1000000,G285)</f>
        <v>0</v>
      </c>
      <c r="Z285">
        <f>IF(ABS(H285)&gt;1,H285/1000000,H285)</f>
        <v>0</v>
      </c>
      <c r="AA285">
        <f>IF(ABS(I285)&gt;1,I285/1000000,I285)</f>
        <v>0</v>
      </c>
      <c r="AB285">
        <f t="shared" si="16"/>
        <v>-9.4E-2</v>
      </c>
      <c r="AC285">
        <f t="shared" si="17"/>
        <v>4.8000000000000001E-2</v>
      </c>
      <c r="AD285">
        <f t="shared" si="18"/>
        <v>-0.70399999999999996</v>
      </c>
      <c r="AE285">
        <f t="shared" si="19"/>
        <v>0</v>
      </c>
    </row>
    <row r="286" spans="1:31" x14ac:dyDescent="0.3">
      <c r="A286" s="4">
        <v>284</v>
      </c>
      <c r="B286" s="4">
        <v>-803115484452</v>
      </c>
      <c r="C286" s="5">
        <v>2</v>
      </c>
      <c r="D286" s="5">
        <v>-1.1374E-2</v>
      </c>
      <c r="E286" s="5">
        <v>1.2278000000000001E-2</v>
      </c>
      <c r="F286" s="5">
        <v>1004181</v>
      </c>
      <c r="G286" s="5">
        <v>0</v>
      </c>
      <c r="H286" s="5">
        <v>0</v>
      </c>
      <c r="I286" s="5">
        <v>0</v>
      </c>
      <c r="J286" s="5">
        <v>-9.2999999999999999E-2</v>
      </c>
      <c r="K286" s="5">
        <v>5.1999999999999998E-2</v>
      </c>
      <c r="L286" s="5">
        <v>-0.70399999999999996</v>
      </c>
      <c r="M286" s="5">
        <v>0</v>
      </c>
      <c r="S286">
        <f>A286</f>
        <v>284</v>
      </c>
      <c r="T286">
        <f>Analysis!$B$3+B286/1000000</f>
        <v>5.6794579999987036</v>
      </c>
      <c r="U286">
        <f>C286</f>
        <v>2</v>
      </c>
      <c r="V286">
        <f>IF(ABS(D286)&gt;1,D286/1000000,D286)*Analysis!$B$4</f>
        <v>-0.11157894000000002</v>
      </c>
      <c r="W286">
        <f>IF(ABS(E286)&gt;1,E286/1000000,E286)*Analysis!$B$4</f>
        <v>0.12044718000000001</v>
      </c>
      <c r="X286">
        <f>IF(ABS(F286)&gt;1,F286/1000000,F286)*Analysis!$B$4</f>
        <v>9.851015610000001</v>
      </c>
      <c r="Y286">
        <f>IF(ABS(G286)&gt;1,G286/1000000,G286)</f>
        <v>0</v>
      </c>
      <c r="Z286">
        <f>IF(ABS(H286)&gt;1,H286/1000000,H286)</f>
        <v>0</v>
      </c>
      <c r="AA286">
        <f>IF(ABS(I286)&gt;1,I286/1000000,I286)</f>
        <v>0</v>
      </c>
      <c r="AB286">
        <f t="shared" si="16"/>
        <v>-9.2999999999999999E-2</v>
      </c>
      <c r="AC286">
        <f t="shared" si="17"/>
        <v>5.1999999999999998E-2</v>
      </c>
      <c r="AD286">
        <f t="shared" si="18"/>
        <v>-0.70399999999999996</v>
      </c>
      <c r="AE286">
        <f t="shared" si="19"/>
        <v>0</v>
      </c>
    </row>
    <row r="287" spans="1:31" x14ac:dyDescent="0.3">
      <c r="A287" s="4">
        <v>285</v>
      </c>
      <c r="B287" s="4">
        <v>-803115466289</v>
      </c>
      <c r="C287" s="5">
        <v>2</v>
      </c>
      <c r="D287" s="5">
        <v>-1.0664999999999999E-2</v>
      </c>
      <c r="E287" s="5">
        <v>1.2277E-2</v>
      </c>
      <c r="F287" s="5">
        <v>1004228</v>
      </c>
      <c r="G287" s="5">
        <v>0</v>
      </c>
      <c r="H287" s="5">
        <v>0</v>
      </c>
      <c r="I287" s="5">
        <v>0</v>
      </c>
      <c r="J287" s="5">
        <v>-9.4E-2</v>
      </c>
      <c r="K287" s="5">
        <v>5.3999999999999999E-2</v>
      </c>
      <c r="L287" s="5">
        <v>-0.70399999999999996</v>
      </c>
      <c r="M287" s="5">
        <v>0</v>
      </c>
      <c r="S287">
        <f>A287</f>
        <v>285</v>
      </c>
      <c r="T287">
        <f>Analysis!$B$3+B287/1000000</f>
        <v>5.6976209999993443</v>
      </c>
      <c r="U287">
        <f>C287</f>
        <v>2</v>
      </c>
      <c r="V287">
        <f>IF(ABS(D287)&gt;1,D287/1000000,D287)*Analysis!$B$4</f>
        <v>-0.10462365</v>
      </c>
      <c r="W287">
        <f>IF(ABS(E287)&gt;1,E287/1000000,E287)*Analysis!$B$4</f>
        <v>0.12043737</v>
      </c>
      <c r="X287">
        <f>IF(ABS(F287)&gt;1,F287/1000000,F287)*Analysis!$B$4</f>
        <v>9.8514766799999993</v>
      </c>
      <c r="Y287">
        <f>IF(ABS(G287)&gt;1,G287/1000000,G287)</f>
        <v>0</v>
      </c>
      <c r="Z287">
        <f>IF(ABS(H287)&gt;1,H287/1000000,H287)</f>
        <v>0</v>
      </c>
      <c r="AA287">
        <f>IF(ABS(I287)&gt;1,I287/1000000,I287)</f>
        <v>0</v>
      </c>
      <c r="AB287">
        <f t="shared" si="16"/>
        <v>-9.4E-2</v>
      </c>
      <c r="AC287">
        <f t="shared" si="17"/>
        <v>5.3999999999999999E-2</v>
      </c>
      <c r="AD287">
        <f t="shared" si="18"/>
        <v>-0.70399999999999996</v>
      </c>
      <c r="AE287">
        <f t="shared" si="19"/>
        <v>0</v>
      </c>
    </row>
    <row r="288" spans="1:31" x14ac:dyDescent="0.3">
      <c r="A288" s="4">
        <v>286</v>
      </c>
      <c r="B288" s="4">
        <v>-803115451131</v>
      </c>
      <c r="C288" s="5">
        <v>2</v>
      </c>
      <c r="D288" s="5">
        <v>-1.2094000000000001E-2</v>
      </c>
      <c r="E288" s="5">
        <v>1.2333999999999999E-2</v>
      </c>
      <c r="F288" s="5">
        <v>1005732</v>
      </c>
      <c r="G288" s="5">
        <v>0</v>
      </c>
      <c r="H288" s="5">
        <v>0</v>
      </c>
      <c r="I288" s="5">
        <v>0</v>
      </c>
      <c r="J288" s="5">
        <v>-9.4E-2</v>
      </c>
      <c r="K288" s="5">
        <v>5.6000000000000001E-2</v>
      </c>
      <c r="L288" s="5">
        <v>-0.70399999999999996</v>
      </c>
      <c r="M288" s="5">
        <v>0</v>
      </c>
      <c r="S288">
        <f>A288</f>
        <v>286</v>
      </c>
      <c r="T288">
        <f>Analysis!$B$3+B288/1000000</f>
        <v>5.7127790000522509</v>
      </c>
      <c r="U288">
        <f>C288</f>
        <v>2</v>
      </c>
      <c r="V288">
        <f>IF(ABS(D288)&gt;1,D288/1000000,D288)*Analysis!$B$4</f>
        <v>-0.11864214000000001</v>
      </c>
      <c r="W288">
        <f>IF(ABS(E288)&gt;1,E288/1000000,E288)*Analysis!$B$4</f>
        <v>0.12099654</v>
      </c>
      <c r="X288">
        <f>IF(ABS(F288)&gt;1,F288/1000000,F288)*Analysis!$B$4</f>
        <v>9.8662309200000013</v>
      </c>
      <c r="Y288">
        <f>IF(ABS(G288)&gt;1,G288/1000000,G288)</f>
        <v>0</v>
      </c>
      <c r="Z288">
        <f>IF(ABS(H288)&gt;1,H288/1000000,H288)</f>
        <v>0</v>
      </c>
      <c r="AA288">
        <f>IF(ABS(I288)&gt;1,I288/1000000,I288)</f>
        <v>0</v>
      </c>
      <c r="AB288">
        <f t="shared" si="16"/>
        <v>-9.4E-2</v>
      </c>
      <c r="AC288">
        <f t="shared" si="17"/>
        <v>5.6000000000000001E-2</v>
      </c>
      <c r="AD288">
        <f t="shared" si="18"/>
        <v>-0.70399999999999996</v>
      </c>
      <c r="AE288">
        <f t="shared" si="19"/>
        <v>0</v>
      </c>
    </row>
    <row r="289" spans="1:31" x14ac:dyDescent="0.3">
      <c r="A289" s="4">
        <v>287</v>
      </c>
      <c r="B289" s="4">
        <v>-803115423929</v>
      </c>
      <c r="C289" s="5">
        <v>2</v>
      </c>
      <c r="D289" s="5">
        <v>-1.0192E-2</v>
      </c>
      <c r="E289" s="5">
        <v>1.2303E-2</v>
      </c>
      <c r="F289" s="5">
        <v>1006033</v>
      </c>
      <c r="G289" s="5">
        <v>0</v>
      </c>
      <c r="H289" s="5">
        <v>0</v>
      </c>
      <c r="I289" s="5">
        <v>0</v>
      </c>
      <c r="J289" s="5">
        <v>-9.2999999999999999E-2</v>
      </c>
      <c r="K289" s="5">
        <v>5.8000000000000003E-2</v>
      </c>
      <c r="L289" s="5">
        <v>-0.70499999999999996</v>
      </c>
      <c r="M289" s="5">
        <v>0</v>
      </c>
      <c r="S289">
        <f>A289</f>
        <v>287</v>
      </c>
      <c r="T289">
        <f>Analysis!$B$3+B289/1000000</f>
        <v>5.7399809999624267</v>
      </c>
      <c r="U289">
        <f>C289</f>
        <v>2</v>
      </c>
      <c r="V289">
        <f>IF(ABS(D289)&gt;1,D289/1000000,D289)*Analysis!$B$4</f>
        <v>-9.9983520000000006E-2</v>
      </c>
      <c r="W289">
        <f>IF(ABS(E289)&gt;1,E289/1000000,E289)*Analysis!$B$4</f>
        <v>0.12069243</v>
      </c>
      <c r="X289">
        <f>IF(ABS(F289)&gt;1,F289/1000000,F289)*Analysis!$B$4</f>
        <v>9.8691837299999996</v>
      </c>
      <c r="Y289">
        <f>IF(ABS(G289)&gt;1,G289/1000000,G289)</f>
        <v>0</v>
      </c>
      <c r="Z289">
        <f>IF(ABS(H289)&gt;1,H289/1000000,H289)</f>
        <v>0</v>
      </c>
      <c r="AA289">
        <f>IF(ABS(I289)&gt;1,I289/1000000,I289)</f>
        <v>0</v>
      </c>
      <c r="AB289">
        <f t="shared" si="16"/>
        <v>-9.2999999999999999E-2</v>
      </c>
      <c r="AC289">
        <f t="shared" si="17"/>
        <v>5.8000000000000003E-2</v>
      </c>
      <c r="AD289">
        <f t="shared" si="18"/>
        <v>-0.70499999999999996</v>
      </c>
      <c r="AE289">
        <f t="shared" si="19"/>
        <v>0</v>
      </c>
    </row>
    <row r="290" spans="1:31" x14ac:dyDescent="0.3">
      <c r="A290" s="4">
        <v>288</v>
      </c>
      <c r="B290" s="4">
        <v>-803115403775</v>
      </c>
      <c r="C290" s="5">
        <v>2</v>
      </c>
      <c r="D290" s="5">
        <v>-1.2154999999999999E-2</v>
      </c>
      <c r="E290" s="5">
        <v>1.2154E-2</v>
      </c>
      <c r="F290" s="5">
        <v>1004103</v>
      </c>
      <c r="G290" s="5">
        <v>0</v>
      </c>
      <c r="H290" s="5">
        <v>0</v>
      </c>
      <c r="I290" s="5">
        <v>0</v>
      </c>
      <c r="J290" s="5">
        <v>-9.1999999999999998E-2</v>
      </c>
      <c r="K290" s="5">
        <v>6.2E-2</v>
      </c>
      <c r="L290" s="5">
        <v>-0.70399999999999996</v>
      </c>
      <c r="M290" s="5">
        <v>0</v>
      </c>
      <c r="S290">
        <f>A290</f>
        <v>288</v>
      </c>
      <c r="T290">
        <f>Analysis!$B$3+B290/1000000</f>
        <v>5.7601349999895319</v>
      </c>
      <c r="U290">
        <f>C290</f>
        <v>2</v>
      </c>
      <c r="V290">
        <f>IF(ABS(D290)&gt;1,D290/1000000,D290)*Analysis!$B$4</f>
        <v>-0.11924055</v>
      </c>
      <c r="W290">
        <f>IF(ABS(E290)&gt;1,E290/1000000,E290)*Analysis!$B$4</f>
        <v>0.11923074</v>
      </c>
      <c r="X290">
        <f>IF(ABS(F290)&gt;1,F290/1000000,F290)*Analysis!$B$4</f>
        <v>9.8502504300000009</v>
      </c>
      <c r="Y290">
        <f>IF(ABS(G290)&gt;1,G290/1000000,G290)</f>
        <v>0</v>
      </c>
      <c r="Z290">
        <f>IF(ABS(H290)&gt;1,H290/1000000,H290)</f>
        <v>0</v>
      </c>
      <c r="AA290">
        <f>IF(ABS(I290)&gt;1,I290/1000000,I290)</f>
        <v>0</v>
      </c>
      <c r="AB290">
        <f t="shared" si="16"/>
        <v>-9.1999999999999998E-2</v>
      </c>
      <c r="AC290">
        <f t="shared" si="17"/>
        <v>6.2E-2</v>
      </c>
      <c r="AD290">
        <f t="shared" si="18"/>
        <v>-0.70399999999999996</v>
      </c>
      <c r="AE290">
        <f t="shared" si="19"/>
        <v>0</v>
      </c>
    </row>
    <row r="291" spans="1:31" x14ac:dyDescent="0.3">
      <c r="A291" s="4">
        <v>289</v>
      </c>
      <c r="B291" s="4">
        <v>-803115386188</v>
      </c>
      <c r="C291" s="5">
        <v>2</v>
      </c>
      <c r="D291" s="5">
        <v>-1.2371999999999999E-2</v>
      </c>
      <c r="E291" s="5">
        <v>1.2267999999999999E-2</v>
      </c>
      <c r="F291" s="5">
        <v>1004979</v>
      </c>
      <c r="G291" s="5">
        <v>0</v>
      </c>
      <c r="H291" s="5">
        <v>0</v>
      </c>
      <c r="I291" s="5">
        <v>0</v>
      </c>
      <c r="J291" s="5">
        <v>-9.2999999999999999E-2</v>
      </c>
      <c r="K291" s="5">
        <v>6.5000000000000002E-2</v>
      </c>
      <c r="L291" s="5">
        <v>-0.70399999999999996</v>
      </c>
      <c r="M291" s="5">
        <v>0</v>
      </c>
      <c r="S291">
        <f>A291</f>
        <v>289</v>
      </c>
      <c r="T291">
        <f>Analysis!$B$3+B291/1000000</f>
        <v>5.7777220000280067</v>
      </c>
      <c r="U291">
        <f>C291</f>
        <v>2</v>
      </c>
      <c r="V291">
        <f>IF(ABS(D291)&gt;1,D291/1000000,D291)*Analysis!$B$4</f>
        <v>-0.12136932</v>
      </c>
      <c r="W291">
        <f>IF(ABS(E291)&gt;1,E291/1000000,E291)*Analysis!$B$4</f>
        <v>0.12034908</v>
      </c>
      <c r="X291">
        <f>IF(ABS(F291)&gt;1,F291/1000000,F291)*Analysis!$B$4</f>
        <v>9.8588439900000004</v>
      </c>
      <c r="Y291">
        <f>IF(ABS(G291)&gt;1,G291/1000000,G291)</f>
        <v>0</v>
      </c>
      <c r="Z291">
        <f>IF(ABS(H291)&gt;1,H291/1000000,H291)</f>
        <v>0</v>
      </c>
      <c r="AA291">
        <f>IF(ABS(I291)&gt;1,I291/1000000,I291)</f>
        <v>0</v>
      </c>
      <c r="AB291">
        <f t="shared" si="16"/>
        <v>-9.2999999999999999E-2</v>
      </c>
      <c r="AC291">
        <f t="shared" si="17"/>
        <v>6.5000000000000002E-2</v>
      </c>
      <c r="AD291">
        <f t="shared" si="18"/>
        <v>-0.70399999999999996</v>
      </c>
      <c r="AE291">
        <f t="shared" si="19"/>
        <v>0</v>
      </c>
    </row>
    <row r="292" spans="1:31" x14ac:dyDescent="0.3">
      <c r="A292" s="4">
        <v>290</v>
      </c>
      <c r="B292" s="4">
        <v>-803115364674</v>
      </c>
      <c r="C292" s="5">
        <v>2</v>
      </c>
      <c r="D292" s="5">
        <v>-1.3073E-2</v>
      </c>
      <c r="E292" s="5">
        <v>1.2376E-2</v>
      </c>
      <c r="F292" s="5">
        <v>1003956</v>
      </c>
      <c r="G292" s="5">
        <v>0</v>
      </c>
      <c r="H292" s="5">
        <v>0</v>
      </c>
      <c r="I292" s="5">
        <v>0</v>
      </c>
      <c r="J292" s="5">
        <v>-9.1999999999999998E-2</v>
      </c>
      <c r="K292" s="5">
        <v>6.9000000000000006E-2</v>
      </c>
      <c r="L292" s="5">
        <v>-0.70399999999999996</v>
      </c>
      <c r="M292" s="5">
        <v>0</v>
      </c>
      <c r="S292">
        <f>A292</f>
        <v>290</v>
      </c>
      <c r="T292">
        <f>Analysis!$B$3+B292/1000000</f>
        <v>5.7992360000498593</v>
      </c>
      <c r="U292">
        <f>C292</f>
        <v>2</v>
      </c>
      <c r="V292">
        <f>IF(ABS(D292)&gt;1,D292/1000000,D292)*Analysis!$B$4</f>
        <v>-0.12824613000000001</v>
      </c>
      <c r="W292">
        <f>IF(ABS(E292)&gt;1,E292/1000000,E292)*Analysis!$B$4</f>
        <v>0.12140856</v>
      </c>
      <c r="X292">
        <f>IF(ABS(F292)&gt;1,F292/1000000,F292)*Analysis!$B$4</f>
        <v>9.8488083600000014</v>
      </c>
      <c r="Y292">
        <f>IF(ABS(G292)&gt;1,G292/1000000,G292)</f>
        <v>0</v>
      </c>
      <c r="Z292">
        <f>IF(ABS(H292)&gt;1,H292/1000000,H292)</f>
        <v>0</v>
      </c>
      <c r="AA292">
        <f>IF(ABS(I292)&gt;1,I292/1000000,I292)</f>
        <v>0</v>
      </c>
      <c r="AB292">
        <f t="shared" si="16"/>
        <v>-9.1999999999999998E-2</v>
      </c>
      <c r="AC292">
        <f t="shared" si="17"/>
        <v>6.9000000000000006E-2</v>
      </c>
      <c r="AD292">
        <f t="shared" si="18"/>
        <v>-0.70399999999999996</v>
      </c>
      <c r="AE292">
        <f t="shared" si="19"/>
        <v>0</v>
      </c>
    </row>
    <row r="293" spans="1:31" x14ac:dyDescent="0.3">
      <c r="A293" s="4">
        <v>291</v>
      </c>
      <c r="B293" s="4">
        <v>-803115351451</v>
      </c>
      <c r="C293" s="5">
        <v>2</v>
      </c>
      <c r="D293" s="5">
        <v>-1.1499000000000001E-2</v>
      </c>
      <c r="E293" s="5">
        <v>1.2274E-2</v>
      </c>
      <c r="F293" s="5">
        <v>1004192</v>
      </c>
      <c r="G293" s="5">
        <v>0</v>
      </c>
      <c r="H293" s="5">
        <v>0</v>
      </c>
      <c r="I293" s="5">
        <v>0</v>
      </c>
      <c r="J293" s="5">
        <v>-9.1999999999999998E-2</v>
      </c>
      <c r="K293" s="5">
        <v>7.0999999999999994E-2</v>
      </c>
      <c r="L293" s="5">
        <v>-0.70399999999999996</v>
      </c>
      <c r="M293" s="5">
        <v>0</v>
      </c>
      <c r="S293">
        <f>A293</f>
        <v>291</v>
      </c>
      <c r="T293">
        <f>Analysis!$B$3+B293/1000000</f>
        <v>5.8124590000370517</v>
      </c>
      <c r="U293">
        <f>C293</f>
        <v>2</v>
      </c>
      <c r="V293">
        <f>IF(ABS(D293)&gt;1,D293/1000000,D293)*Analysis!$B$4</f>
        <v>-0.11280519000000001</v>
      </c>
      <c r="W293">
        <f>IF(ABS(E293)&gt;1,E293/1000000,E293)*Analysis!$B$4</f>
        <v>0.12040794</v>
      </c>
      <c r="X293">
        <f>IF(ABS(F293)&gt;1,F293/1000000,F293)*Analysis!$B$4</f>
        <v>9.8511235199999998</v>
      </c>
      <c r="Y293">
        <f>IF(ABS(G293)&gt;1,G293/1000000,G293)</f>
        <v>0</v>
      </c>
      <c r="Z293">
        <f>IF(ABS(H293)&gt;1,H293/1000000,H293)</f>
        <v>0</v>
      </c>
      <c r="AA293">
        <f>IF(ABS(I293)&gt;1,I293/1000000,I293)</f>
        <v>0</v>
      </c>
      <c r="AB293">
        <f t="shared" si="16"/>
        <v>-9.1999999999999998E-2</v>
      </c>
      <c r="AC293">
        <f t="shared" si="17"/>
        <v>7.0999999999999994E-2</v>
      </c>
      <c r="AD293">
        <f t="shared" si="18"/>
        <v>-0.70399999999999996</v>
      </c>
      <c r="AE293">
        <f t="shared" si="19"/>
        <v>0</v>
      </c>
    </row>
    <row r="294" spans="1:31" x14ac:dyDescent="0.3">
      <c r="A294" s="4">
        <v>292</v>
      </c>
      <c r="B294" s="4">
        <v>-803115326521</v>
      </c>
      <c r="C294" s="5">
        <v>2</v>
      </c>
      <c r="D294" s="5">
        <v>-7.8750000000000001E-3</v>
      </c>
      <c r="E294" s="5">
        <v>1.2292000000000001E-2</v>
      </c>
      <c r="F294" s="5">
        <v>1004329</v>
      </c>
      <c r="G294" s="5">
        <v>0</v>
      </c>
      <c r="H294" s="5">
        <v>0</v>
      </c>
      <c r="I294" s="5">
        <v>0</v>
      </c>
      <c r="J294" s="5">
        <v>-9.1999999999999998E-2</v>
      </c>
      <c r="K294" s="5">
        <v>7.1999999999999995E-2</v>
      </c>
      <c r="L294" s="5">
        <v>-0.70399999999999996</v>
      </c>
      <c r="M294" s="5">
        <v>0</v>
      </c>
      <c r="S294">
        <f>A294</f>
        <v>292</v>
      </c>
      <c r="T294">
        <f>Analysis!$B$3+B294/1000000</f>
        <v>5.8373889999929816</v>
      </c>
      <c r="U294">
        <f>C294</f>
        <v>2</v>
      </c>
      <c r="V294">
        <f>IF(ABS(D294)&gt;1,D294/1000000,D294)*Analysis!$B$4</f>
        <v>-7.725375000000001E-2</v>
      </c>
      <c r="W294">
        <f>IF(ABS(E294)&gt;1,E294/1000000,E294)*Analysis!$B$4</f>
        <v>0.12058452000000001</v>
      </c>
      <c r="X294">
        <f>IF(ABS(F294)&gt;1,F294/1000000,F294)*Analysis!$B$4</f>
        <v>9.8524674900000004</v>
      </c>
      <c r="Y294">
        <f>IF(ABS(G294)&gt;1,G294/1000000,G294)</f>
        <v>0</v>
      </c>
      <c r="Z294">
        <f>IF(ABS(H294)&gt;1,H294/1000000,H294)</f>
        <v>0</v>
      </c>
      <c r="AA294">
        <f>IF(ABS(I294)&gt;1,I294/1000000,I294)</f>
        <v>0</v>
      </c>
      <c r="AB294">
        <f t="shared" si="16"/>
        <v>-9.1999999999999998E-2</v>
      </c>
      <c r="AC294">
        <f t="shared" si="17"/>
        <v>7.1999999999999995E-2</v>
      </c>
      <c r="AD294">
        <f t="shared" si="18"/>
        <v>-0.70399999999999996</v>
      </c>
      <c r="AE294">
        <f t="shared" si="19"/>
        <v>0</v>
      </c>
    </row>
    <row r="295" spans="1:31" x14ac:dyDescent="0.3">
      <c r="A295" s="4">
        <v>293</v>
      </c>
      <c r="B295" s="4">
        <v>-803115306440</v>
      </c>
      <c r="C295" s="5">
        <v>2</v>
      </c>
      <c r="D295" s="5">
        <v>-1.2788000000000001E-2</v>
      </c>
      <c r="E295" s="5">
        <v>1.2204E-2</v>
      </c>
      <c r="F295" s="5">
        <v>1002206</v>
      </c>
      <c r="G295" s="5">
        <v>0</v>
      </c>
      <c r="H295" s="5">
        <v>0</v>
      </c>
      <c r="I295" s="5">
        <v>0</v>
      </c>
      <c r="J295" s="5">
        <v>-9.0999999999999998E-2</v>
      </c>
      <c r="K295" s="5">
        <v>7.5999999999999998E-2</v>
      </c>
      <c r="L295" s="5">
        <v>-0.70299999999999996</v>
      </c>
      <c r="M295" s="5">
        <v>0</v>
      </c>
      <c r="S295">
        <f>A295</f>
        <v>293</v>
      </c>
      <c r="T295">
        <f>Analysis!$B$3+B295/1000000</f>
        <v>5.8574700000463054</v>
      </c>
      <c r="U295">
        <f>C295</f>
        <v>2</v>
      </c>
      <c r="V295">
        <f>IF(ABS(D295)&gt;1,D295/1000000,D295)*Analysis!$B$4</f>
        <v>-0.12545028000000003</v>
      </c>
      <c r="W295">
        <f>IF(ABS(E295)&gt;1,E295/1000000,E295)*Analysis!$B$4</f>
        <v>0.11972124000000001</v>
      </c>
      <c r="X295">
        <f>IF(ABS(F295)&gt;1,F295/1000000,F295)*Analysis!$B$4</f>
        <v>9.8316408600000003</v>
      </c>
      <c r="Y295">
        <f>IF(ABS(G295)&gt;1,G295/1000000,G295)</f>
        <v>0</v>
      </c>
      <c r="Z295">
        <f>IF(ABS(H295)&gt;1,H295/1000000,H295)</f>
        <v>0</v>
      </c>
      <c r="AA295">
        <f>IF(ABS(I295)&gt;1,I295/1000000,I295)</f>
        <v>0</v>
      </c>
      <c r="AB295">
        <f t="shared" ref="AB295:AB358" si="20">IF(ABS(J295)&gt;1,J295/1000000,J295)</f>
        <v>-9.0999999999999998E-2</v>
      </c>
      <c r="AC295">
        <f t="shared" ref="AC295:AC358" si="21">IF(ABS(K295)&gt;1,K295/1000000,K295)</f>
        <v>7.5999999999999998E-2</v>
      </c>
      <c r="AD295">
        <f t="shared" ref="AD295:AD358" si="22">IF(ABS(L295)&gt;1,L295/1000000,L295)</f>
        <v>-0.70299999999999996</v>
      </c>
      <c r="AE295">
        <f t="shared" ref="AE295:AE358" si="23">M295/1000</f>
        <v>0</v>
      </c>
    </row>
    <row r="296" spans="1:31" x14ac:dyDescent="0.3">
      <c r="A296" s="4">
        <v>294</v>
      </c>
      <c r="B296" s="4">
        <v>-803115284407</v>
      </c>
      <c r="C296" s="5">
        <v>2</v>
      </c>
      <c r="D296" s="5">
        <v>-6.6750000000000004E-3</v>
      </c>
      <c r="E296" s="5">
        <v>1.2267E-2</v>
      </c>
      <c r="F296" s="5">
        <v>1005079</v>
      </c>
      <c r="G296" s="5">
        <v>0</v>
      </c>
      <c r="H296" s="5">
        <v>0</v>
      </c>
      <c r="I296" s="5">
        <v>0</v>
      </c>
      <c r="J296" s="5">
        <v>-9.0999999999999998E-2</v>
      </c>
      <c r="K296" s="5">
        <v>7.6999999999999999E-2</v>
      </c>
      <c r="L296" s="5">
        <v>-0.70299999999999996</v>
      </c>
      <c r="M296" s="5">
        <v>0</v>
      </c>
      <c r="S296">
        <f>A296</f>
        <v>294</v>
      </c>
      <c r="T296">
        <f>Analysis!$B$3+B296/1000000</f>
        <v>5.8795029999455437</v>
      </c>
      <c r="U296">
        <f>C296</f>
        <v>2</v>
      </c>
      <c r="V296">
        <f>IF(ABS(D296)&gt;1,D296/1000000,D296)*Analysis!$B$4</f>
        <v>-6.5481750000000005E-2</v>
      </c>
      <c r="W296">
        <f>IF(ABS(E296)&gt;1,E296/1000000,E296)*Analysis!$B$4</f>
        <v>0.12033927000000001</v>
      </c>
      <c r="X296">
        <f>IF(ABS(F296)&gt;1,F296/1000000,F296)*Analysis!$B$4</f>
        <v>9.8598249900000017</v>
      </c>
      <c r="Y296">
        <f>IF(ABS(G296)&gt;1,G296/1000000,G296)</f>
        <v>0</v>
      </c>
      <c r="Z296">
        <f>IF(ABS(H296)&gt;1,H296/1000000,H296)</f>
        <v>0</v>
      </c>
      <c r="AA296">
        <f>IF(ABS(I296)&gt;1,I296/1000000,I296)</f>
        <v>0</v>
      </c>
      <c r="AB296">
        <f t="shared" si="20"/>
        <v>-9.0999999999999998E-2</v>
      </c>
      <c r="AC296">
        <f t="shared" si="21"/>
        <v>7.6999999999999999E-2</v>
      </c>
      <c r="AD296">
        <f t="shared" si="22"/>
        <v>-0.70299999999999996</v>
      </c>
      <c r="AE296">
        <f t="shared" si="23"/>
        <v>0</v>
      </c>
    </row>
    <row r="297" spans="1:31" x14ac:dyDescent="0.3">
      <c r="A297" s="4">
        <v>295</v>
      </c>
      <c r="B297" s="4">
        <v>-803115263986</v>
      </c>
      <c r="C297" s="5">
        <v>2</v>
      </c>
      <c r="D297" s="5">
        <v>-5.5640000000000004E-3</v>
      </c>
      <c r="E297" s="5">
        <v>1.2305E-2</v>
      </c>
      <c r="F297" s="5">
        <v>1003557</v>
      </c>
      <c r="G297" s="5">
        <v>0</v>
      </c>
      <c r="H297" s="5">
        <v>0</v>
      </c>
      <c r="I297" s="5">
        <v>0</v>
      </c>
      <c r="J297" s="5">
        <v>-9.0999999999999998E-2</v>
      </c>
      <c r="K297" s="5">
        <v>7.5999999999999998E-2</v>
      </c>
      <c r="L297" s="5">
        <v>-0.70399999999999996</v>
      </c>
      <c r="M297" s="5">
        <v>0</v>
      </c>
      <c r="S297">
        <f>A297</f>
        <v>295</v>
      </c>
      <c r="T297">
        <f>Analysis!$B$3+B297/1000000</f>
        <v>5.8999240000266582</v>
      </c>
      <c r="U297">
        <f>C297</f>
        <v>2</v>
      </c>
      <c r="V297">
        <f>IF(ABS(D297)&gt;1,D297/1000000,D297)*Analysis!$B$4</f>
        <v>-5.4582840000000007E-2</v>
      </c>
      <c r="W297">
        <f>IF(ABS(E297)&gt;1,E297/1000000,E297)*Analysis!$B$4</f>
        <v>0.12071205</v>
      </c>
      <c r="X297">
        <f>IF(ABS(F297)&gt;1,F297/1000000,F297)*Analysis!$B$4</f>
        <v>9.8448941700000017</v>
      </c>
      <c r="Y297">
        <f>IF(ABS(G297)&gt;1,G297/1000000,G297)</f>
        <v>0</v>
      </c>
      <c r="Z297">
        <f>IF(ABS(H297)&gt;1,H297/1000000,H297)</f>
        <v>0</v>
      </c>
      <c r="AA297">
        <f>IF(ABS(I297)&gt;1,I297/1000000,I297)</f>
        <v>0</v>
      </c>
      <c r="AB297">
        <f t="shared" si="20"/>
        <v>-9.0999999999999998E-2</v>
      </c>
      <c r="AC297">
        <f t="shared" si="21"/>
        <v>7.5999999999999998E-2</v>
      </c>
      <c r="AD297">
        <f t="shared" si="22"/>
        <v>-0.70399999999999996</v>
      </c>
      <c r="AE297">
        <f t="shared" si="23"/>
        <v>0</v>
      </c>
    </row>
    <row r="298" spans="1:31" x14ac:dyDescent="0.3">
      <c r="A298" s="4">
        <v>296</v>
      </c>
      <c r="B298" s="4">
        <v>-803115245928</v>
      </c>
      <c r="C298" s="5">
        <v>2</v>
      </c>
      <c r="D298" s="5">
        <v>-4.7670000000000004E-3</v>
      </c>
      <c r="E298" s="5">
        <v>1.2395E-2</v>
      </c>
      <c r="F298" s="5">
        <v>1004605</v>
      </c>
      <c r="G298" s="5">
        <v>0</v>
      </c>
      <c r="H298" s="5">
        <v>0</v>
      </c>
      <c r="I298" s="5">
        <v>0</v>
      </c>
      <c r="J298" s="5">
        <v>-9.1999999999999998E-2</v>
      </c>
      <c r="K298" s="5">
        <v>7.4999999999999997E-2</v>
      </c>
      <c r="L298" s="5">
        <v>-0.70299999999999996</v>
      </c>
      <c r="M298" s="5">
        <v>0</v>
      </c>
      <c r="S298">
        <f>A298</f>
        <v>296</v>
      </c>
      <c r="T298">
        <f>Analysis!$B$3+B298/1000000</f>
        <v>5.9179820000426844</v>
      </c>
      <c r="U298">
        <f>C298</f>
        <v>2</v>
      </c>
      <c r="V298">
        <f>IF(ABS(D298)&gt;1,D298/1000000,D298)*Analysis!$B$4</f>
        <v>-4.6764270000000004E-2</v>
      </c>
      <c r="W298">
        <f>IF(ABS(E298)&gt;1,E298/1000000,E298)*Analysis!$B$4</f>
        <v>0.12159495000000001</v>
      </c>
      <c r="X298">
        <f>IF(ABS(F298)&gt;1,F298/1000000,F298)*Analysis!$B$4</f>
        <v>9.8551750499999997</v>
      </c>
      <c r="Y298">
        <f>IF(ABS(G298)&gt;1,G298/1000000,G298)</f>
        <v>0</v>
      </c>
      <c r="Z298">
        <f>IF(ABS(H298)&gt;1,H298/1000000,H298)</f>
        <v>0</v>
      </c>
      <c r="AA298">
        <f>IF(ABS(I298)&gt;1,I298/1000000,I298)</f>
        <v>0</v>
      </c>
      <c r="AB298">
        <f t="shared" si="20"/>
        <v>-9.1999999999999998E-2</v>
      </c>
      <c r="AC298">
        <f t="shared" si="21"/>
        <v>7.4999999999999997E-2</v>
      </c>
      <c r="AD298">
        <f t="shared" si="22"/>
        <v>-0.70299999999999996</v>
      </c>
      <c r="AE298">
        <f t="shared" si="23"/>
        <v>0</v>
      </c>
    </row>
    <row r="299" spans="1:31" x14ac:dyDescent="0.3">
      <c r="A299" s="4">
        <v>297</v>
      </c>
      <c r="B299" s="4">
        <v>-803115225362</v>
      </c>
      <c r="C299" s="5">
        <v>2</v>
      </c>
      <c r="D299" s="5">
        <v>-4.7809999999999997E-3</v>
      </c>
      <c r="E299" s="5">
        <v>1.2321E-2</v>
      </c>
      <c r="F299" s="5">
        <v>1004387</v>
      </c>
      <c r="G299" s="5">
        <v>0</v>
      </c>
      <c r="H299" s="5">
        <v>0</v>
      </c>
      <c r="I299" s="5">
        <v>0</v>
      </c>
      <c r="J299" s="5">
        <v>-9.0999999999999998E-2</v>
      </c>
      <c r="K299" s="5">
        <v>7.3999999999999996E-2</v>
      </c>
      <c r="L299" s="5">
        <v>-0.70399999999999996</v>
      </c>
      <c r="M299" s="5">
        <v>0</v>
      </c>
      <c r="S299">
        <f>A299</f>
        <v>297</v>
      </c>
      <c r="T299">
        <f>Analysis!$B$3+B299/1000000</f>
        <v>5.9385479999473318</v>
      </c>
      <c r="U299">
        <f>C299</f>
        <v>2</v>
      </c>
      <c r="V299">
        <f>IF(ABS(D299)&gt;1,D299/1000000,D299)*Analysis!$B$4</f>
        <v>-4.6901609999999996E-2</v>
      </c>
      <c r="W299">
        <f>IF(ABS(E299)&gt;1,E299/1000000,E299)*Analysis!$B$4</f>
        <v>0.12086901000000001</v>
      </c>
      <c r="X299">
        <f>IF(ABS(F299)&gt;1,F299/1000000,F299)*Analysis!$B$4</f>
        <v>9.8530364699999993</v>
      </c>
      <c r="Y299">
        <f>IF(ABS(G299)&gt;1,G299/1000000,G299)</f>
        <v>0</v>
      </c>
      <c r="Z299">
        <f>IF(ABS(H299)&gt;1,H299/1000000,H299)</f>
        <v>0</v>
      </c>
      <c r="AA299">
        <f>IF(ABS(I299)&gt;1,I299/1000000,I299)</f>
        <v>0</v>
      </c>
      <c r="AB299">
        <f t="shared" si="20"/>
        <v>-9.0999999999999998E-2</v>
      </c>
      <c r="AC299">
        <f t="shared" si="21"/>
        <v>7.3999999999999996E-2</v>
      </c>
      <c r="AD299">
        <f t="shared" si="22"/>
        <v>-0.70399999999999996</v>
      </c>
      <c r="AE299">
        <f t="shared" si="23"/>
        <v>0</v>
      </c>
    </row>
    <row r="300" spans="1:31" x14ac:dyDescent="0.3">
      <c r="A300" s="4">
        <v>298</v>
      </c>
      <c r="B300" s="4">
        <v>-803115204018</v>
      </c>
      <c r="C300" s="5">
        <v>2</v>
      </c>
      <c r="D300" s="5">
        <v>-8.5030000000000001E-3</v>
      </c>
      <c r="E300" s="5">
        <v>1.2171E-2</v>
      </c>
      <c r="F300" s="5">
        <v>1004323</v>
      </c>
      <c r="G300" s="5">
        <v>0</v>
      </c>
      <c r="H300" s="5">
        <v>0</v>
      </c>
      <c r="I300" s="5">
        <v>0</v>
      </c>
      <c r="J300" s="5">
        <v>-0.09</v>
      </c>
      <c r="K300" s="5">
        <v>7.2999999999999995E-2</v>
      </c>
      <c r="L300" s="5">
        <v>-0.70299999999999996</v>
      </c>
      <c r="M300" s="5">
        <v>0</v>
      </c>
      <c r="S300">
        <f>A300</f>
        <v>298</v>
      </c>
      <c r="T300">
        <f>Analysis!$B$3+B300/1000000</f>
        <v>5.9598919999552891</v>
      </c>
      <c r="U300">
        <f>C300</f>
        <v>2</v>
      </c>
      <c r="V300">
        <f>IF(ABS(D300)&gt;1,D300/1000000,D300)*Analysis!$B$4</f>
        <v>-8.3414430000000012E-2</v>
      </c>
      <c r="W300">
        <f>IF(ABS(E300)&gt;1,E300/1000000,E300)*Analysis!$B$4</f>
        <v>0.11939751</v>
      </c>
      <c r="X300">
        <f>IF(ABS(F300)&gt;1,F300/1000000,F300)*Analysis!$B$4</f>
        <v>9.8524086300000011</v>
      </c>
      <c r="Y300">
        <f>IF(ABS(G300)&gt;1,G300/1000000,G300)</f>
        <v>0</v>
      </c>
      <c r="Z300">
        <f>IF(ABS(H300)&gt;1,H300/1000000,H300)</f>
        <v>0</v>
      </c>
      <c r="AA300">
        <f>IF(ABS(I300)&gt;1,I300/1000000,I300)</f>
        <v>0</v>
      </c>
      <c r="AB300">
        <f t="shared" si="20"/>
        <v>-0.09</v>
      </c>
      <c r="AC300">
        <f t="shared" si="21"/>
        <v>7.2999999999999995E-2</v>
      </c>
      <c r="AD300">
        <f t="shared" si="22"/>
        <v>-0.70299999999999996</v>
      </c>
      <c r="AE300">
        <f t="shared" si="23"/>
        <v>0</v>
      </c>
    </row>
    <row r="301" spans="1:31" x14ac:dyDescent="0.3">
      <c r="A301" s="4">
        <v>299</v>
      </c>
      <c r="B301" s="4">
        <v>-803115185791</v>
      </c>
      <c r="C301" s="5">
        <v>2</v>
      </c>
      <c r="D301" s="5">
        <v>-1.3462E-2</v>
      </c>
      <c r="E301" s="5">
        <v>1.2199E-2</v>
      </c>
      <c r="F301" s="5">
        <v>1004123</v>
      </c>
      <c r="G301" s="5">
        <v>0</v>
      </c>
      <c r="H301" s="5">
        <v>0</v>
      </c>
      <c r="I301" s="5">
        <v>0</v>
      </c>
      <c r="J301" s="5">
        <v>-8.8999999999999996E-2</v>
      </c>
      <c r="K301" s="5">
        <v>7.5999999999999998E-2</v>
      </c>
      <c r="L301" s="5">
        <v>-0.70199999999999996</v>
      </c>
      <c r="M301" s="5">
        <v>0</v>
      </c>
      <c r="S301">
        <f>A301</f>
        <v>299</v>
      </c>
      <c r="T301">
        <f>Analysis!$B$3+B301/1000000</f>
        <v>5.9781189999775961</v>
      </c>
      <c r="U301">
        <f>C301</f>
        <v>2</v>
      </c>
      <c r="V301">
        <f>IF(ABS(D301)&gt;1,D301/1000000,D301)*Analysis!$B$4</f>
        <v>-0.13206222000000001</v>
      </c>
      <c r="W301">
        <f>IF(ABS(E301)&gt;1,E301/1000000,E301)*Analysis!$B$4</f>
        <v>0.11967219</v>
      </c>
      <c r="X301">
        <f>IF(ABS(F301)&gt;1,F301/1000000,F301)*Analysis!$B$4</f>
        <v>9.8504466300000022</v>
      </c>
      <c r="Y301">
        <f>IF(ABS(G301)&gt;1,G301/1000000,G301)</f>
        <v>0</v>
      </c>
      <c r="Z301">
        <f>IF(ABS(H301)&gt;1,H301/1000000,H301)</f>
        <v>0</v>
      </c>
      <c r="AA301">
        <f>IF(ABS(I301)&gt;1,I301/1000000,I301)</f>
        <v>0</v>
      </c>
      <c r="AB301">
        <f t="shared" si="20"/>
        <v>-8.8999999999999996E-2</v>
      </c>
      <c r="AC301">
        <f t="shared" si="21"/>
        <v>7.5999999999999998E-2</v>
      </c>
      <c r="AD301">
        <f t="shared" si="22"/>
        <v>-0.70199999999999996</v>
      </c>
      <c r="AE301">
        <f t="shared" si="23"/>
        <v>0</v>
      </c>
    </row>
    <row r="302" spans="1:31" x14ac:dyDescent="0.3">
      <c r="A302" s="4">
        <v>300</v>
      </c>
      <c r="B302" s="4">
        <v>-803115165955</v>
      </c>
      <c r="C302" s="5">
        <v>2</v>
      </c>
      <c r="D302" s="5">
        <v>-1.2527E-2</v>
      </c>
      <c r="E302" s="5">
        <v>1.2279E-2</v>
      </c>
      <c r="F302" s="5">
        <v>1004165</v>
      </c>
      <c r="G302" s="5">
        <v>0</v>
      </c>
      <c r="H302" s="5">
        <v>0</v>
      </c>
      <c r="I302" s="5">
        <v>0</v>
      </c>
      <c r="J302" s="5">
        <v>-8.8999999999999996E-2</v>
      </c>
      <c r="K302" s="5">
        <v>7.9000000000000001E-2</v>
      </c>
      <c r="L302" s="5">
        <v>-0.70299999999999996</v>
      </c>
      <c r="M302" s="5">
        <v>0</v>
      </c>
      <c r="S302">
        <f>A302</f>
        <v>300</v>
      </c>
      <c r="T302">
        <f>Analysis!$B$3+B302/1000000</f>
        <v>5.9979550000280142</v>
      </c>
      <c r="U302">
        <f>C302</f>
        <v>2</v>
      </c>
      <c r="V302">
        <f>IF(ABS(D302)&gt;1,D302/1000000,D302)*Analysis!$B$4</f>
        <v>-0.12288987000000001</v>
      </c>
      <c r="W302">
        <f>IF(ABS(E302)&gt;1,E302/1000000,E302)*Analysis!$B$4</f>
        <v>0.12045699</v>
      </c>
      <c r="X302">
        <f>IF(ABS(F302)&gt;1,F302/1000000,F302)*Analysis!$B$4</f>
        <v>9.850858650000001</v>
      </c>
      <c r="Y302">
        <f>IF(ABS(G302)&gt;1,G302/1000000,G302)</f>
        <v>0</v>
      </c>
      <c r="Z302">
        <f>IF(ABS(H302)&gt;1,H302/1000000,H302)</f>
        <v>0</v>
      </c>
      <c r="AA302">
        <f>IF(ABS(I302)&gt;1,I302/1000000,I302)</f>
        <v>0</v>
      </c>
      <c r="AB302">
        <f t="shared" si="20"/>
        <v>-8.8999999999999996E-2</v>
      </c>
      <c r="AC302">
        <f t="shared" si="21"/>
        <v>7.9000000000000001E-2</v>
      </c>
      <c r="AD302">
        <f t="shared" si="22"/>
        <v>-0.70299999999999996</v>
      </c>
      <c r="AE302">
        <f t="shared" si="23"/>
        <v>0</v>
      </c>
    </row>
    <row r="303" spans="1:31" x14ac:dyDescent="0.3">
      <c r="A303" s="4">
        <v>301</v>
      </c>
      <c r="B303" s="4">
        <v>-803115148273</v>
      </c>
      <c r="C303" s="5">
        <v>2</v>
      </c>
      <c r="D303" s="5">
        <v>-9.3369999999999998E-3</v>
      </c>
      <c r="E303" s="5">
        <v>1.2375000000000001E-2</v>
      </c>
      <c r="F303" s="5">
        <v>1004265</v>
      </c>
      <c r="G303" s="5">
        <v>0</v>
      </c>
      <c r="H303" s="5">
        <v>0</v>
      </c>
      <c r="I303" s="5">
        <v>0</v>
      </c>
      <c r="J303" s="5">
        <v>-8.8999999999999996E-2</v>
      </c>
      <c r="K303" s="5">
        <v>8.1000000000000003E-2</v>
      </c>
      <c r="L303" s="5">
        <v>-0.70299999999999996</v>
      </c>
      <c r="M303" s="5">
        <v>0</v>
      </c>
      <c r="S303">
        <f>A303</f>
        <v>301</v>
      </c>
      <c r="T303">
        <f>Analysis!$B$3+B303/1000000</f>
        <v>6.0156369999749586</v>
      </c>
      <c r="U303">
        <f>C303</f>
        <v>2</v>
      </c>
      <c r="V303">
        <f>IF(ABS(D303)&gt;1,D303/1000000,D303)*Analysis!$B$4</f>
        <v>-9.1595969999999999E-2</v>
      </c>
      <c r="W303">
        <f>IF(ABS(E303)&gt;1,E303/1000000,E303)*Analysis!$B$4</f>
        <v>0.12139875000000001</v>
      </c>
      <c r="X303">
        <f>IF(ABS(F303)&gt;1,F303/1000000,F303)*Analysis!$B$4</f>
        <v>9.8518396500000005</v>
      </c>
      <c r="Y303">
        <f>IF(ABS(G303)&gt;1,G303/1000000,G303)</f>
        <v>0</v>
      </c>
      <c r="Z303">
        <f>IF(ABS(H303)&gt;1,H303/1000000,H303)</f>
        <v>0</v>
      </c>
      <c r="AA303">
        <f>IF(ABS(I303)&gt;1,I303/1000000,I303)</f>
        <v>0</v>
      </c>
      <c r="AB303">
        <f t="shared" si="20"/>
        <v>-8.8999999999999996E-2</v>
      </c>
      <c r="AC303">
        <f t="shared" si="21"/>
        <v>8.1000000000000003E-2</v>
      </c>
      <c r="AD303">
        <f t="shared" si="22"/>
        <v>-0.70299999999999996</v>
      </c>
      <c r="AE303">
        <f t="shared" si="23"/>
        <v>0</v>
      </c>
    </row>
    <row r="304" spans="1:31" x14ac:dyDescent="0.3">
      <c r="A304" s="4">
        <v>302</v>
      </c>
      <c r="B304" s="4">
        <v>-803115125135</v>
      </c>
      <c r="C304" s="5">
        <v>2</v>
      </c>
      <c r="D304" s="5">
        <v>-5.2979999999999998E-3</v>
      </c>
      <c r="E304" s="5">
        <v>1.2342000000000001E-2</v>
      </c>
      <c r="F304" s="5">
        <v>1004421</v>
      </c>
      <c r="G304" s="5">
        <v>0</v>
      </c>
      <c r="H304" s="5">
        <v>0</v>
      </c>
      <c r="I304" s="5">
        <v>0</v>
      </c>
      <c r="J304" s="5">
        <v>-8.8999999999999996E-2</v>
      </c>
      <c r="K304" s="5">
        <v>8.4000000000000005E-2</v>
      </c>
      <c r="L304" s="5">
        <v>-0.70299999999999996</v>
      </c>
      <c r="M304" s="5">
        <v>0</v>
      </c>
      <c r="S304">
        <f>A304</f>
        <v>302</v>
      </c>
      <c r="T304">
        <f>Analysis!$B$3+B304/1000000</f>
        <v>6.0387750000227243</v>
      </c>
      <c r="U304">
        <f>C304</f>
        <v>2</v>
      </c>
      <c r="V304">
        <f>IF(ABS(D304)&gt;1,D304/1000000,D304)*Analysis!$B$4</f>
        <v>-5.197338E-2</v>
      </c>
      <c r="W304">
        <f>IF(ABS(E304)&gt;1,E304/1000000,E304)*Analysis!$B$4</f>
        <v>0.12107502000000001</v>
      </c>
      <c r="X304">
        <f>IF(ABS(F304)&gt;1,F304/1000000,F304)*Analysis!$B$4</f>
        <v>9.8533700100000008</v>
      </c>
      <c r="Y304">
        <f>IF(ABS(G304)&gt;1,G304/1000000,G304)</f>
        <v>0</v>
      </c>
      <c r="Z304">
        <f>IF(ABS(H304)&gt;1,H304/1000000,H304)</f>
        <v>0</v>
      </c>
      <c r="AA304">
        <f>IF(ABS(I304)&gt;1,I304/1000000,I304)</f>
        <v>0</v>
      </c>
      <c r="AB304">
        <f t="shared" si="20"/>
        <v>-8.8999999999999996E-2</v>
      </c>
      <c r="AC304">
        <f t="shared" si="21"/>
        <v>8.4000000000000005E-2</v>
      </c>
      <c r="AD304">
        <f t="shared" si="22"/>
        <v>-0.70299999999999996</v>
      </c>
      <c r="AE304">
        <f t="shared" si="23"/>
        <v>0</v>
      </c>
    </row>
    <row r="305" spans="1:31" x14ac:dyDescent="0.3">
      <c r="A305" s="4">
        <v>303</v>
      </c>
      <c r="B305" s="4">
        <v>-803115104579</v>
      </c>
      <c r="C305" s="5">
        <v>2</v>
      </c>
      <c r="D305" s="5">
        <v>-1.4482E-2</v>
      </c>
      <c r="E305" s="5">
        <v>8.7039999999999999E-3</v>
      </c>
      <c r="F305" s="5">
        <v>1004079</v>
      </c>
      <c r="G305" s="5">
        <v>0</v>
      </c>
      <c r="H305" s="5">
        <v>0</v>
      </c>
      <c r="I305" s="5">
        <v>0</v>
      </c>
      <c r="J305" s="5">
        <v>-0.09</v>
      </c>
      <c r="K305" s="5">
        <v>8.5999999999999993E-2</v>
      </c>
      <c r="L305" s="5">
        <v>-0.70299999999999996</v>
      </c>
      <c r="M305" s="5">
        <v>0</v>
      </c>
      <c r="S305">
        <f>A305</f>
        <v>303</v>
      </c>
      <c r="T305">
        <f>Analysis!$B$3+B305/1000000</f>
        <v>6.0593309999676421</v>
      </c>
      <c r="U305">
        <f>C305</f>
        <v>2</v>
      </c>
      <c r="V305">
        <f>IF(ABS(D305)&gt;1,D305/1000000,D305)*Analysis!$B$4</f>
        <v>-0.14206842</v>
      </c>
      <c r="W305">
        <f>IF(ABS(E305)&gt;1,E305/1000000,E305)*Analysis!$B$4</f>
        <v>8.5386240000000002E-2</v>
      </c>
      <c r="X305">
        <f>IF(ABS(F305)&gt;1,F305/1000000,F305)*Analysis!$B$4</f>
        <v>9.85001499</v>
      </c>
      <c r="Y305">
        <f>IF(ABS(G305)&gt;1,G305/1000000,G305)</f>
        <v>0</v>
      </c>
      <c r="Z305">
        <f>IF(ABS(H305)&gt;1,H305/1000000,H305)</f>
        <v>0</v>
      </c>
      <c r="AA305">
        <f>IF(ABS(I305)&gt;1,I305/1000000,I305)</f>
        <v>0</v>
      </c>
      <c r="AB305">
        <f t="shared" si="20"/>
        <v>-0.09</v>
      </c>
      <c r="AC305">
        <f t="shared" si="21"/>
        <v>8.5999999999999993E-2</v>
      </c>
      <c r="AD305">
        <f t="shared" si="22"/>
        <v>-0.70299999999999996</v>
      </c>
      <c r="AE305">
        <f t="shared" si="23"/>
        <v>0</v>
      </c>
    </row>
    <row r="306" spans="1:31" x14ac:dyDescent="0.3">
      <c r="A306" s="4">
        <v>304</v>
      </c>
      <c r="B306" s="4">
        <v>-803115084357</v>
      </c>
      <c r="C306" s="5">
        <v>2</v>
      </c>
      <c r="D306" s="5">
        <v>-1.273E-2</v>
      </c>
      <c r="E306" s="5">
        <v>8.1949999999999992E-3</v>
      </c>
      <c r="F306" s="5">
        <v>1004150</v>
      </c>
      <c r="G306" s="5">
        <v>0</v>
      </c>
      <c r="H306" s="5">
        <v>0</v>
      </c>
      <c r="I306" s="5">
        <v>0</v>
      </c>
      <c r="J306" s="5">
        <v>-9.1999999999999998E-2</v>
      </c>
      <c r="K306" s="5">
        <v>0.09</v>
      </c>
      <c r="L306" s="5">
        <v>-0.70199999999999996</v>
      </c>
      <c r="M306" s="5">
        <v>0</v>
      </c>
      <c r="S306">
        <f>A306</f>
        <v>304</v>
      </c>
      <c r="T306">
        <f>Analysis!$B$3+B306/1000000</f>
        <v>6.0795530000468716</v>
      </c>
      <c r="U306">
        <f>C306</f>
        <v>2</v>
      </c>
      <c r="V306">
        <f>IF(ABS(D306)&gt;1,D306/1000000,D306)*Analysis!$B$4</f>
        <v>-0.1248813</v>
      </c>
      <c r="W306">
        <f>IF(ABS(E306)&gt;1,E306/1000000,E306)*Analysis!$B$4</f>
        <v>8.0392949999999991E-2</v>
      </c>
      <c r="X306">
        <f>IF(ABS(F306)&gt;1,F306/1000000,F306)*Analysis!$B$4</f>
        <v>9.850711500000001</v>
      </c>
      <c r="Y306">
        <f>IF(ABS(G306)&gt;1,G306/1000000,G306)</f>
        <v>0</v>
      </c>
      <c r="Z306">
        <f>IF(ABS(H306)&gt;1,H306/1000000,H306)</f>
        <v>0</v>
      </c>
      <c r="AA306">
        <f>IF(ABS(I306)&gt;1,I306/1000000,I306)</f>
        <v>0</v>
      </c>
      <c r="AB306">
        <f t="shared" si="20"/>
        <v>-9.1999999999999998E-2</v>
      </c>
      <c r="AC306">
        <f t="shared" si="21"/>
        <v>0.09</v>
      </c>
      <c r="AD306">
        <f t="shared" si="22"/>
        <v>-0.70199999999999996</v>
      </c>
      <c r="AE306">
        <f t="shared" si="23"/>
        <v>0</v>
      </c>
    </row>
    <row r="307" spans="1:31" x14ac:dyDescent="0.3">
      <c r="A307" s="4">
        <v>305</v>
      </c>
      <c r="B307" s="4">
        <v>-803115063153</v>
      </c>
      <c r="C307" s="5">
        <v>2</v>
      </c>
      <c r="D307" s="5">
        <v>-1.2477E-2</v>
      </c>
      <c r="E307" s="5">
        <v>1.4697E-2</v>
      </c>
      <c r="F307" s="5">
        <v>1004146</v>
      </c>
      <c r="G307" s="5">
        <v>0</v>
      </c>
      <c r="H307" s="5">
        <v>0</v>
      </c>
      <c r="I307" s="5">
        <v>0</v>
      </c>
      <c r="J307" s="5">
        <v>-9.1999999999999998E-2</v>
      </c>
      <c r="K307" s="5">
        <v>9.5000000000000001E-2</v>
      </c>
      <c r="L307" s="5">
        <v>-0.70299999999999996</v>
      </c>
      <c r="M307" s="5">
        <v>0</v>
      </c>
      <c r="S307">
        <f>A307</f>
        <v>305</v>
      </c>
      <c r="T307">
        <f>Analysis!$B$3+B307/1000000</f>
        <v>6.1007570000365376</v>
      </c>
      <c r="U307">
        <f>C307</f>
        <v>2</v>
      </c>
      <c r="V307">
        <f>IF(ABS(D307)&gt;1,D307/1000000,D307)*Analysis!$B$4</f>
        <v>-0.12239937000000001</v>
      </c>
      <c r="W307">
        <f>IF(ABS(E307)&gt;1,E307/1000000,E307)*Analysis!$B$4</f>
        <v>0.14417757</v>
      </c>
      <c r="X307">
        <f>IF(ABS(F307)&gt;1,F307/1000000,F307)*Analysis!$B$4</f>
        <v>9.8506722599999996</v>
      </c>
      <c r="Y307">
        <f>IF(ABS(G307)&gt;1,G307/1000000,G307)</f>
        <v>0</v>
      </c>
      <c r="Z307">
        <f>IF(ABS(H307)&gt;1,H307/1000000,H307)</f>
        <v>0</v>
      </c>
      <c r="AA307">
        <f>IF(ABS(I307)&gt;1,I307/1000000,I307)</f>
        <v>0</v>
      </c>
      <c r="AB307">
        <f t="shared" si="20"/>
        <v>-9.1999999999999998E-2</v>
      </c>
      <c r="AC307">
        <f t="shared" si="21"/>
        <v>9.5000000000000001E-2</v>
      </c>
      <c r="AD307">
        <f t="shared" si="22"/>
        <v>-0.70299999999999996</v>
      </c>
      <c r="AE307">
        <f t="shared" si="23"/>
        <v>0</v>
      </c>
    </row>
    <row r="308" spans="1:31" x14ac:dyDescent="0.3">
      <c r="A308" s="4">
        <v>306</v>
      </c>
      <c r="B308" s="4">
        <v>-803115048721</v>
      </c>
      <c r="C308" s="5">
        <v>2</v>
      </c>
      <c r="D308" s="5">
        <v>-1.2933999999999999E-2</v>
      </c>
      <c r="E308" s="5">
        <v>1.1797E-2</v>
      </c>
      <c r="F308" s="5">
        <v>1004134</v>
      </c>
      <c r="G308" s="5">
        <v>0</v>
      </c>
      <c r="H308" s="5">
        <v>0</v>
      </c>
      <c r="I308" s="5">
        <v>0</v>
      </c>
      <c r="J308" s="5">
        <v>-9.1999999999999998E-2</v>
      </c>
      <c r="K308" s="5">
        <v>9.8000000000000004E-2</v>
      </c>
      <c r="L308" s="5">
        <v>-0.70299999999999996</v>
      </c>
      <c r="M308" s="5">
        <v>0</v>
      </c>
      <c r="S308">
        <f>A308</f>
        <v>306</v>
      </c>
      <c r="T308">
        <f>Analysis!$B$3+B308/1000000</f>
        <v>6.1151890000328422</v>
      </c>
      <c r="U308">
        <f>C308</f>
        <v>2</v>
      </c>
      <c r="V308">
        <f>IF(ABS(D308)&gt;1,D308/1000000,D308)*Analysis!$B$4</f>
        <v>-0.12688253999999999</v>
      </c>
      <c r="W308">
        <f>IF(ABS(E308)&gt;1,E308/1000000,E308)*Analysis!$B$4</f>
        <v>0.11572857</v>
      </c>
      <c r="X308">
        <f>IF(ABS(F308)&gt;1,F308/1000000,F308)*Analysis!$B$4</f>
        <v>9.850554540000001</v>
      </c>
      <c r="Y308">
        <f>IF(ABS(G308)&gt;1,G308/1000000,G308)</f>
        <v>0</v>
      </c>
      <c r="Z308">
        <f>IF(ABS(H308)&gt;1,H308/1000000,H308)</f>
        <v>0</v>
      </c>
      <c r="AA308">
        <f>IF(ABS(I308)&gt;1,I308/1000000,I308)</f>
        <v>0</v>
      </c>
      <c r="AB308">
        <f t="shared" si="20"/>
        <v>-9.1999999999999998E-2</v>
      </c>
      <c r="AC308">
        <f t="shared" si="21"/>
        <v>9.8000000000000004E-2</v>
      </c>
      <c r="AD308">
        <f t="shared" si="22"/>
        <v>-0.70299999999999996</v>
      </c>
      <c r="AE308">
        <f t="shared" si="23"/>
        <v>0</v>
      </c>
    </row>
    <row r="309" spans="1:31" x14ac:dyDescent="0.3">
      <c r="A309" s="4">
        <v>307</v>
      </c>
      <c r="B309" s="4">
        <v>-803115027791</v>
      </c>
      <c r="C309" s="5">
        <v>2</v>
      </c>
      <c r="D309" s="5">
        <v>-1.2807000000000001E-2</v>
      </c>
      <c r="E309" s="5">
        <v>1.2179000000000001E-2</v>
      </c>
      <c r="F309" s="5">
        <v>1002575</v>
      </c>
      <c r="G309" s="5">
        <v>0</v>
      </c>
      <c r="H309" s="5">
        <v>0</v>
      </c>
      <c r="I309" s="5">
        <v>0</v>
      </c>
      <c r="J309" s="5">
        <v>-9.1999999999999998E-2</v>
      </c>
      <c r="K309" s="5">
        <v>0.10199999999999999</v>
      </c>
      <c r="L309" s="5">
        <v>-0.70299999999999996</v>
      </c>
      <c r="M309" s="5">
        <v>0</v>
      </c>
      <c r="S309">
        <f>A309</f>
        <v>307</v>
      </c>
      <c r="T309">
        <f>Analysis!$B$3+B309/1000000</f>
        <v>6.1361190000316128</v>
      </c>
      <c r="U309">
        <f>C309</f>
        <v>2</v>
      </c>
      <c r="V309">
        <f>IF(ABS(D309)&gt;1,D309/1000000,D309)*Analysis!$B$4</f>
        <v>-0.12563667000000001</v>
      </c>
      <c r="W309">
        <f>IF(ABS(E309)&gt;1,E309/1000000,E309)*Analysis!$B$4</f>
        <v>0.11947599000000002</v>
      </c>
      <c r="X309">
        <f>IF(ABS(F309)&gt;1,F309/1000000,F309)*Analysis!$B$4</f>
        <v>9.8352607499999998</v>
      </c>
      <c r="Y309">
        <f>IF(ABS(G309)&gt;1,G309/1000000,G309)</f>
        <v>0</v>
      </c>
      <c r="Z309">
        <f>IF(ABS(H309)&gt;1,H309/1000000,H309)</f>
        <v>0</v>
      </c>
      <c r="AA309">
        <f>IF(ABS(I309)&gt;1,I309/1000000,I309)</f>
        <v>0</v>
      </c>
      <c r="AB309">
        <f t="shared" si="20"/>
        <v>-9.1999999999999998E-2</v>
      </c>
      <c r="AC309">
        <f t="shared" si="21"/>
        <v>0.10199999999999999</v>
      </c>
      <c r="AD309">
        <f t="shared" si="22"/>
        <v>-0.70299999999999996</v>
      </c>
      <c r="AE309">
        <f t="shared" si="23"/>
        <v>0</v>
      </c>
    </row>
    <row r="310" spans="1:31" x14ac:dyDescent="0.3">
      <c r="A310" s="4">
        <v>308</v>
      </c>
      <c r="B310" s="4">
        <v>-803115009204</v>
      </c>
      <c r="C310" s="5">
        <v>2</v>
      </c>
      <c r="D310" s="5">
        <v>-1.1113E-2</v>
      </c>
      <c r="E310" s="5">
        <v>1.2159E-2</v>
      </c>
      <c r="F310" s="5">
        <v>0.99490400000000001</v>
      </c>
      <c r="G310" s="5">
        <v>0</v>
      </c>
      <c r="H310" s="5">
        <v>0</v>
      </c>
      <c r="I310" s="5">
        <v>0</v>
      </c>
      <c r="J310" s="5">
        <v>-9.1999999999999998E-2</v>
      </c>
      <c r="K310" s="5">
        <v>0.106</v>
      </c>
      <c r="L310" s="5">
        <v>-0.70299999999999996</v>
      </c>
      <c r="M310" s="5">
        <v>0</v>
      </c>
      <c r="S310">
        <f>A310</f>
        <v>308</v>
      </c>
      <c r="T310">
        <f>Analysis!$B$3+B310/1000000</f>
        <v>6.1547060000011697</v>
      </c>
      <c r="U310">
        <f>C310</f>
        <v>2</v>
      </c>
      <c r="V310">
        <f>IF(ABS(D310)&gt;1,D310/1000000,D310)*Analysis!$B$4</f>
        <v>-0.10901853</v>
      </c>
      <c r="W310">
        <f>IF(ABS(E310)&gt;1,E310/1000000,E310)*Analysis!$B$4</f>
        <v>0.11927979</v>
      </c>
      <c r="X310">
        <f>IF(ABS(F310)&gt;1,F310/1000000,F310)*Analysis!$B$4</f>
        <v>9.7600082400000012</v>
      </c>
      <c r="Y310">
        <f>IF(ABS(G310)&gt;1,G310/1000000,G310)</f>
        <v>0</v>
      </c>
      <c r="Z310">
        <f>IF(ABS(H310)&gt;1,H310/1000000,H310)</f>
        <v>0</v>
      </c>
      <c r="AA310">
        <f>IF(ABS(I310)&gt;1,I310/1000000,I310)</f>
        <v>0</v>
      </c>
      <c r="AB310">
        <f t="shared" si="20"/>
        <v>-9.1999999999999998E-2</v>
      </c>
      <c r="AC310">
        <f t="shared" si="21"/>
        <v>0.106</v>
      </c>
      <c r="AD310">
        <f t="shared" si="22"/>
        <v>-0.70299999999999996</v>
      </c>
      <c r="AE310">
        <f t="shared" si="23"/>
        <v>0</v>
      </c>
    </row>
    <row r="311" spans="1:31" x14ac:dyDescent="0.3">
      <c r="A311" s="4">
        <v>309</v>
      </c>
      <c r="B311" s="4">
        <v>-803114982968</v>
      </c>
      <c r="C311" s="5">
        <v>2</v>
      </c>
      <c r="D311" s="5">
        <v>-4.333E-3</v>
      </c>
      <c r="E311" s="5">
        <v>1.2252000000000001E-2</v>
      </c>
      <c r="F311" s="5">
        <v>0.99940499999999999</v>
      </c>
      <c r="G311" s="5">
        <v>0</v>
      </c>
      <c r="H311" s="5">
        <v>0</v>
      </c>
      <c r="I311" s="5">
        <v>0</v>
      </c>
      <c r="J311" s="5">
        <v>-9.0999999999999998E-2</v>
      </c>
      <c r="K311" s="5">
        <v>0.104</v>
      </c>
      <c r="L311" s="5">
        <v>-0.70399999999999996</v>
      </c>
      <c r="M311" s="5">
        <v>0</v>
      </c>
      <c r="S311">
        <f>A311</f>
        <v>309</v>
      </c>
      <c r="T311">
        <f>Analysis!$B$3+B311/1000000</f>
        <v>6.1809420000063255</v>
      </c>
      <c r="U311">
        <f>C311</f>
        <v>2</v>
      </c>
      <c r="V311">
        <f>IF(ABS(D311)&gt;1,D311/1000000,D311)*Analysis!$B$4</f>
        <v>-4.250673E-2</v>
      </c>
      <c r="W311">
        <f>IF(ABS(E311)&gt;1,E311/1000000,E311)*Analysis!$B$4</f>
        <v>0.12019212000000001</v>
      </c>
      <c r="X311">
        <f>IF(ABS(F311)&gt;1,F311/1000000,F311)*Analysis!$B$4</f>
        <v>9.8041630499999997</v>
      </c>
      <c r="Y311">
        <f>IF(ABS(G311)&gt;1,G311/1000000,G311)</f>
        <v>0</v>
      </c>
      <c r="Z311">
        <f>IF(ABS(H311)&gt;1,H311/1000000,H311)</f>
        <v>0</v>
      </c>
      <c r="AA311">
        <f>IF(ABS(I311)&gt;1,I311/1000000,I311)</f>
        <v>0</v>
      </c>
      <c r="AB311">
        <f t="shared" si="20"/>
        <v>-9.0999999999999998E-2</v>
      </c>
      <c r="AC311">
        <f t="shared" si="21"/>
        <v>0.104</v>
      </c>
      <c r="AD311">
        <f t="shared" si="22"/>
        <v>-0.70399999999999996</v>
      </c>
      <c r="AE311">
        <f t="shared" si="23"/>
        <v>0</v>
      </c>
    </row>
    <row r="312" spans="1:31" x14ac:dyDescent="0.3">
      <c r="A312" s="4">
        <v>310</v>
      </c>
      <c r="B312" s="4">
        <v>-803114963457</v>
      </c>
      <c r="C312" s="5">
        <v>2</v>
      </c>
      <c r="D312" s="5">
        <v>-4.5659999999999997E-3</v>
      </c>
      <c r="E312" s="5">
        <v>1.2338E-2</v>
      </c>
      <c r="F312" s="5">
        <v>1005166</v>
      </c>
      <c r="G312" s="5">
        <v>0</v>
      </c>
      <c r="H312" s="5">
        <v>0</v>
      </c>
      <c r="I312" s="5">
        <v>0</v>
      </c>
      <c r="J312" s="5">
        <v>-9.1999999999999998E-2</v>
      </c>
      <c r="K312" s="5">
        <v>0.10199999999999999</v>
      </c>
      <c r="L312" s="5">
        <v>-0.70399999999999996</v>
      </c>
      <c r="M312" s="5">
        <v>0</v>
      </c>
      <c r="S312">
        <f>A312</f>
        <v>310</v>
      </c>
      <c r="T312">
        <f>Analysis!$B$3+B312/1000000</f>
        <v>6.200453000026755</v>
      </c>
      <c r="U312">
        <f>C312</f>
        <v>2</v>
      </c>
      <c r="V312">
        <f>IF(ABS(D312)&gt;1,D312/1000000,D312)*Analysis!$B$4</f>
        <v>-4.4792459999999999E-2</v>
      </c>
      <c r="W312">
        <f>IF(ABS(E312)&gt;1,E312/1000000,E312)*Analysis!$B$4</f>
        <v>0.12103578000000001</v>
      </c>
      <c r="X312">
        <f>IF(ABS(F312)&gt;1,F312/1000000,F312)*Analysis!$B$4</f>
        <v>9.8606784600000008</v>
      </c>
      <c r="Y312">
        <f>IF(ABS(G312)&gt;1,G312/1000000,G312)</f>
        <v>0</v>
      </c>
      <c r="Z312">
        <f>IF(ABS(H312)&gt;1,H312/1000000,H312)</f>
        <v>0</v>
      </c>
      <c r="AA312">
        <f>IF(ABS(I312)&gt;1,I312/1000000,I312)</f>
        <v>0</v>
      </c>
      <c r="AB312">
        <f t="shared" si="20"/>
        <v>-9.1999999999999998E-2</v>
      </c>
      <c r="AC312">
        <f t="shared" si="21"/>
        <v>0.10199999999999999</v>
      </c>
      <c r="AD312">
        <f t="shared" si="22"/>
        <v>-0.70399999999999996</v>
      </c>
      <c r="AE312">
        <f t="shared" si="23"/>
        <v>0</v>
      </c>
    </row>
    <row r="313" spans="1:31" x14ac:dyDescent="0.3">
      <c r="A313" s="4">
        <v>311</v>
      </c>
      <c r="B313" s="4">
        <v>-803114944141</v>
      </c>
      <c r="C313" s="5">
        <v>2</v>
      </c>
      <c r="D313" s="5">
        <v>-8.6169999999999997E-3</v>
      </c>
      <c r="E313" s="5">
        <v>1.2295E-2</v>
      </c>
      <c r="F313" s="5">
        <v>1004767</v>
      </c>
      <c r="G313" s="5">
        <v>0</v>
      </c>
      <c r="H313" s="5">
        <v>0</v>
      </c>
      <c r="I313" s="5">
        <v>0</v>
      </c>
      <c r="J313" s="5">
        <v>-9.0999999999999998E-2</v>
      </c>
      <c r="K313" s="5">
        <v>0.10199999999999999</v>
      </c>
      <c r="L313" s="5">
        <v>-0.70399999999999996</v>
      </c>
      <c r="M313" s="5">
        <v>0</v>
      </c>
      <c r="S313">
        <f>A313</f>
        <v>311</v>
      </c>
      <c r="T313">
        <f>Analysis!$B$3+B313/1000000</f>
        <v>6.2197689999593422</v>
      </c>
      <c r="U313">
        <f>C313</f>
        <v>2</v>
      </c>
      <c r="V313">
        <f>IF(ABS(D313)&gt;1,D313/1000000,D313)*Analysis!$B$4</f>
        <v>-8.4532770000000007E-2</v>
      </c>
      <c r="W313">
        <f>IF(ABS(E313)&gt;1,E313/1000000,E313)*Analysis!$B$4</f>
        <v>0.12061395000000001</v>
      </c>
      <c r="X313">
        <f>IF(ABS(F313)&gt;1,F313/1000000,F313)*Analysis!$B$4</f>
        <v>9.8567642699999993</v>
      </c>
      <c r="Y313">
        <f>IF(ABS(G313)&gt;1,G313/1000000,G313)</f>
        <v>0</v>
      </c>
      <c r="Z313">
        <f>IF(ABS(H313)&gt;1,H313/1000000,H313)</f>
        <v>0</v>
      </c>
      <c r="AA313">
        <f>IF(ABS(I313)&gt;1,I313/1000000,I313)</f>
        <v>0</v>
      </c>
      <c r="AB313">
        <f t="shared" si="20"/>
        <v>-9.0999999999999998E-2</v>
      </c>
      <c r="AC313">
        <f t="shared" si="21"/>
        <v>0.10199999999999999</v>
      </c>
      <c r="AD313">
        <f t="shared" si="22"/>
        <v>-0.70399999999999996</v>
      </c>
      <c r="AE313">
        <f t="shared" si="23"/>
        <v>0</v>
      </c>
    </row>
    <row r="314" spans="1:31" x14ac:dyDescent="0.3">
      <c r="A314" s="4">
        <v>312</v>
      </c>
      <c r="B314" s="4">
        <v>-803114928958</v>
      </c>
      <c r="C314" s="5">
        <v>2</v>
      </c>
      <c r="D314" s="5">
        <v>-4.2059999999999997E-3</v>
      </c>
      <c r="E314" s="5">
        <v>1.2258E-2</v>
      </c>
      <c r="F314" s="5">
        <v>1004457</v>
      </c>
      <c r="G314" s="5">
        <v>0</v>
      </c>
      <c r="H314" s="5">
        <v>0</v>
      </c>
      <c r="I314" s="5">
        <v>0</v>
      </c>
      <c r="J314" s="5">
        <v>-9.0999999999999998E-2</v>
      </c>
      <c r="K314" s="5">
        <v>0.10100000000000001</v>
      </c>
      <c r="L314" s="5">
        <v>-0.70399999999999996</v>
      </c>
      <c r="M314" s="5">
        <v>0</v>
      </c>
      <c r="S314">
        <f>A314</f>
        <v>312</v>
      </c>
      <c r="T314">
        <f>Analysis!$B$3+B314/1000000</f>
        <v>6.2349519999697804</v>
      </c>
      <c r="U314">
        <f>C314</f>
        <v>2</v>
      </c>
      <c r="V314">
        <f>IF(ABS(D314)&gt;1,D314/1000000,D314)*Analysis!$B$4</f>
        <v>-4.1260859999999996E-2</v>
      </c>
      <c r="W314">
        <f>IF(ABS(E314)&gt;1,E314/1000000,E314)*Analysis!$B$4</f>
        <v>0.12025098000000001</v>
      </c>
      <c r="X314">
        <f>IF(ABS(F314)&gt;1,F314/1000000,F314)*Analysis!$B$4</f>
        <v>9.8537231700000003</v>
      </c>
      <c r="Y314">
        <f>IF(ABS(G314)&gt;1,G314/1000000,G314)</f>
        <v>0</v>
      </c>
      <c r="Z314">
        <f>IF(ABS(H314)&gt;1,H314/1000000,H314)</f>
        <v>0</v>
      </c>
      <c r="AA314">
        <f>IF(ABS(I314)&gt;1,I314/1000000,I314)</f>
        <v>0</v>
      </c>
      <c r="AB314">
        <f t="shared" si="20"/>
        <v>-9.0999999999999998E-2</v>
      </c>
      <c r="AC314">
        <f t="shared" si="21"/>
        <v>0.10100000000000001</v>
      </c>
      <c r="AD314">
        <f t="shared" si="22"/>
        <v>-0.70399999999999996</v>
      </c>
      <c r="AE314">
        <f t="shared" si="23"/>
        <v>0</v>
      </c>
    </row>
    <row r="315" spans="1:31" x14ac:dyDescent="0.3">
      <c r="A315" s="4">
        <v>313</v>
      </c>
      <c r="B315" s="4">
        <v>-803114913139</v>
      </c>
      <c r="C315" s="5">
        <v>2</v>
      </c>
      <c r="D315" s="5">
        <v>-4.6969999999999998E-3</v>
      </c>
      <c r="E315" s="5">
        <v>1.2300999999999999E-2</v>
      </c>
      <c r="F315" s="5">
        <v>1006422</v>
      </c>
      <c r="G315" s="5">
        <v>0</v>
      </c>
      <c r="H315" s="5">
        <v>0</v>
      </c>
      <c r="I315" s="5">
        <v>0</v>
      </c>
      <c r="J315" s="5">
        <v>-9.0999999999999998E-2</v>
      </c>
      <c r="K315" s="5">
        <v>0.1</v>
      </c>
      <c r="L315" s="5">
        <v>-0.70399999999999996</v>
      </c>
      <c r="M315" s="5">
        <v>0</v>
      </c>
      <c r="S315">
        <f>A315</f>
        <v>313</v>
      </c>
      <c r="T315">
        <f>Analysis!$B$3+B315/1000000</f>
        <v>6.2507710000500083</v>
      </c>
      <c r="U315">
        <f>C315</f>
        <v>2</v>
      </c>
      <c r="V315">
        <f>IF(ABS(D315)&gt;1,D315/1000000,D315)*Analysis!$B$4</f>
        <v>-4.6077569999999998E-2</v>
      </c>
      <c r="W315">
        <f>IF(ABS(E315)&gt;1,E315/1000000,E315)*Analysis!$B$4</f>
        <v>0.12067281000000001</v>
      </c>
      <c r="X315">
        <f>IF(ABS(F315)&gt;1,F315/1000000,F315)*Analysis!$B$4</f>
        <v>9.8729998200000004</v>
      </c>
      <c r="Y315">
        <f>IF(ABS(G315)&gt;1,G315/1000000,G315)</f>
        <v>0</v>
      </c>
      <c r="Z315">
        <f>IF(ABS(H315)&gt;1,H315/1000000,H315)</f>
        <v>0</v>
      </c>
      <c r="AA315">
        <f>IF(ABS(I315)&gt;1,I315/1000000,I315)</f>
        <v>0</v>
      </c>
      <c r="AB315">
        <f t="shared" si="20"/>
        <v>-9.0999999999999998E-2</v>
      </c>
      <c r="AC315">
        <f t="shared" si="21"/>
        <v>0.1</v>
      </c>
      <c r="AD315">
        <f t="shared" si="22"/>
        <v>-0.70399999999999996</v>
      </c>
      <c r="AE315">
        <f t="shared" si="23"/>
        <v>0</v>
      </c>
    </row>
    <row r="316" spans="1:31" x14ac:dyDescent="0.3">
      <c r="A316" s="4">
        <v>314</v>
      </c>
      <c r="B316" s="4">
        <v>-803114883922</v>
      </c>
      <c r="C316" s="5">
        <v>2</v>
      </c>
      <c r="D316" s="5">
        <v>-5.3080000000000002E-3</v>
      </c>
      <c r="E316" s="5">
        <v>1.235E-2</v>
      </c>
      <c r="F316" s="5">
        <v>1005057</v>
      </c>
      <c r="G316" s="5">
        <v>0</v>
      </c>
      <c r="H316" s="5">
        <v>0</v>
      </c>
      <c r="I316" s="5">
        <v>0</v>
      </c>
      <c r="J316" s="5">
        <v>-0.09</v>
      </c>
      <c r="K316" s="5">
        <v>9.6000000000000002E-2</v>
      </c>
      <c r="L316" s="5">
        <v>-0.70499999999999996</v>
      </c>
      <c r="M316" s="5">
        <v>0</v>
      </c>
      <c r="S316">
        <f>A316</f>
        <v>314</v>
      </c>
      <c r="T316">
        <f>Analysis!$B$3+B316/1000000</f>
        <v>6.2799880000529811</v>
      </c>
      <c r="U316">
        <f>C316</f>
        <v>2</v>
      </c>
      <c r="V316">
        <f>IF(ABS(D316)&gt;1,D316/1000000,D316)*Analysis!$B$4</f>
        <v>-5.2071480000000003E-2</v>
      </c>
      <c r="W316">
        <f>IF(ABS(E316)&gt;1,E316/1000000,E316)*Analysis!$B$4</f>
        <v>0.12115350000000001</v>
      </c>
      <c r="X316">
        <f>IF(ABS(F316)&gt;1,F316/1000000,F316)*Analysis!$B$4</f>
        <v>9.8596091700000006</v>
      </c>
      <c r="Y316">
        <f>IF(ABS(G316)&gt;1,G316/1000000,G316)</f>
        <v>0</v>
      </c>
      <c r="Z316">
        <f>IF(ABS(H316)&gt;1,H316/1000000,H316)</f>
        <v>0</v>
      </c>
      <c r="AA316">
        <f>IF(ABS(I316)&gt;1,I316/1000000,I316)</f>
        <v>0</v>
      </c>
      <c r="AB316">
        <f t="shared" si="20"/>
        <v>-0.09</v>
      </c>
      <c r="AC316">
        <f t="shared" si="21"/>
        <v>9.6000000000000002E-2</v>
      </c>
      <c r="AD316">
        <f t="shared" si="22"/>
        <v>-0.70499999999999996</v>
      </c>
      <c r="AE316">
        <f t="shared" si="23"/>
        <v>0</v>
      </c>
    </row>
    <row r="317" spans="1:31" x14ac:dyDescent="0.3">
      <c r="A317" s="4">
        <v>315</v>
      </c>
      <c r="B317" s="4">
        <v>-803114866937</v>
      </c>
      <c r="C317" s="5">
        <v>2</v>
      </c>
      <c r="D317" s="5">
        <v>-6.5459999999999997E-3</v>
      </c>
      <c r="E317" s="5">
        <v>1.2194E-2</v>
      </c>
      <c r="F317" s="5">
        <v>1002082</v>
      </c>
      <c r="G317" s="5">
        <v>0</v>
      </c>
      <c r="H317" s="5">
        <v>0</v>
      </c>
      <c r="I317" s="5">
        <v>0</v>
      </c>
      <c r="J317" s="5">
        <v>-0.09</v>
      </c>
      <c r="K317" s="5">
        <v>9.5000000000000001E-2</v>
      </c>
      <c r="L317" s="5">
        <v>-0.70499999999999996</v>
      </c>
      <c r="M317" s="5">
        <v>0</v>
      </c>
      <c r="S317">
        <f>A317</f>
        <v>315</v>
      </c>
      <c r="T317">
        <f>Analysis!$B$3+B317/1000000</f>
        <v>6.2969730000477284</v>
      </c>
      <c r="U317">
        <f>C317</f>
        <v>2</v>
      </c>
      <c r="V317">
        <f>IF(ABS(D317)&gt;1,D317/1000000,D317)*Analysis!$B$4</f>
        <v>-6.4216259999999997E-2</v>
      </c>
      <c r="W317">
        <f>IF(ABS(E317)&gt;1,E317/1000000,E317)*Analysis!$B$4</f>
        <v>0.11962314</v>
      </c>
      <c r="X317">
        <f>IF(ABS(F317)&gt;1,F317/1000000,F317)*Analysis!$B$4</f>
        <v>9.8304244199999999</v>
      </c>
      <c r="Y317">
        <f>IF(ABS(G317)&gt;1,G317/1000000,G317)</f>
        <v>0</v>
      </c>
      <c r="Z317">
        <f>IF(ABS(H317)&gt;1,H317/1000000,H317)</f>
        <v>0</v>
      </c>
      <c r="AA317">
        <f>IF(ABS(I317)&gt;1,I317/1000000,I317)</f>
        <v>0</v>
      </c>
      <c r="AB317">
        <f t="shared" si="20"/>
        <v>-0.09</v>
      </c>
      <c r="AC317">
        <f t="shared" si="21"/>
        <v>9.5000000000000001E-2</v>
      </c>
      <c r="AD317">
        <f t="shared" si="22"/>
        <v>-0.70499999999999996</v>
      </c>
      <c r="AE317">
        <f t="shared" si="23"/>
        <v>0</v>
      </c>
    </row>
    <row r="318" spans="1:31" x14ac:dyDescent="0.3">
      <c r="A318" s="4">
        <v>316</v>
      </c>
      <c r="B318" s="4">
        <v>-803114848337</v>
      </c>
      <c r="C318" s="5">
        <v>2</v>
      </c>
      <c r="D318" s="5">
        <v>-1.4075000000000001E-2</v>
      </c>
      <c r="E318" s="5">
        <v>1.2218E-2</v>
      </c>
      <c r="F318" s="5">
        <v>1005056</v>
      </c>
      <c r="G318" s="5">
        <v>0</v>
      </c>
      <c r="H318" s="5">
        <v>0</v>
      </c>
      <c r="I318" s="5">
        <v>0</v>
      </c>
      <c r="J318" s="5">
        <v>-0.09</v>
      </c>
      <c r="K318" s="5">
        <v>9.8000000000000004E-2</v>
      </c>
      <c r="L318" s="5">
        <v>-0.70599999999999996</v>
      </c>
      <c r="M318" s="5">
        <v>0</v>
      </c>
      <c r="S318">
        <f>A318</f>
        <v>316</v>
      </c>
      <c r="T318">
        <f>Analysis!$B$3+B318/1000000</f>
        <v>6.3155729999998584</v>
      </c>
      <c r="U318">
        <f>C318</f>
        <v>2</v>
      </c>
      <c r="V318">
        <f>IF(ABS(D318)&gt;1,D318/1000000,D318)*Analysis!$B$4</f>
        <v>-0.13807575000000002</v>
      </c>
      <c r="W318">
        <f>IF(ABS(E318)&gt;1,E318/1000000,E318)*Analysis!$B$4</f>
        <v>0.11985858000000001</v>
      </c>
      <c r="X318">
        <f>IF(ABS(F318)&gt;1,F318/1000000,F318)*Analysis!$B$4</f>
        <v>9.8595993600000007</v>
      </c>
      <c r="Y318">
        <f>IF(ABS(G318)&gt;1,G318/1000000,G318)</f>
        <v>0</v>
      </c>
      <c r="Z318">
        <f>IF(ABS(H318)&gt;1,H318/1000000,H318)</f>
        <v>0</v>
      </c>
      <c r="AA318">
        <f>IF(ABS(I318)&gt;1,I318/1000000,I318)</f>
        <v>0</v>
      </c>
      <c r="AB318">
        <f t="shared" si="20"/>
        <v>-0.09</v>
      </c>
      <c r="AC318">
        <f t="shared" si="21"/>
        <v>9.8000000000000004E-2</v>
      </c>
      <c r="AD318">
        <f t="shared" si="22"/>
        <v>-0.70599999999999996</v>
      </c>
      <c r="AE318">
        <f t="shared" si="23"/>
        <v>0</v>
      </c>
    </row>
    <row r="319" spans="1:31" x14ac:dyDescent="0.3">
      <c r="A319" s="4">
        <v>317</v>
      </c>
      <c r="B319" s="4">
        <v>-803114828450</v>
      </c>
      <c r="C319" s="5">
        <v>2</v>
      </c>
      <c r="D319" s="5">
        <v>-1.2478E-2</v>
      </c>
      <c r="E319" s="5">
        <v>1.2378999999999999E-2</v>
      </c>
      <c r="F319" s="5">
        <v>1004777</v>
      </c>
      <c r="G319" s="5">
        <v>0</v>
      </c>
      <c r="H319" s="5">
        <v>0</v>
      </c>
      <c r="I319" s="5">
        <v>0</v>
      </c>
      <c r="J319" s="5">
        <v>-0.09</v>
      </c>
      <c r="K319" s="5">
        <v>0.10100000000000001</v>
      </c>
      <c r="L319" s="5">
        <v>-0.70599999999999996</v>
      </c>
      <c r="M319" s="5">
        <v>0</v>
      </c>
      <c r="S319">
        <f>A319</f>
        <v>317</v>
      </c>
      <c r="T319">
        <f>Analysis!$B$3+B319/1000000</f>
        <v>6.3354599999729544</v>
      </c>
      <c r="U319">
        <f>C319</f>
        <v>2</v>
      </c>
      <c r="V319">
        <f>IF(ABS(D319)&gt;1,D319/1000000,D319)*Analysis!$B$4</f>
        <v>-0.12240918000000001</v>
      </c>
      <c r="W319">
        <f>IF(ABS(E319)&gt;1,E319/1000000,E319)*Analysis!$B$4</f>
        <v>0.12143799</v>
      </c>
      <c r="X319">
        <f>IF(ABS(F319)&gt;1,F319/1000000,F319)*Analysis!$B$4</f>
        <v>9.85686237</v>
      </c>
      <c r="Y319">
        <f>IF(ABS(G319)&gt;1,G319/1000000,G319)</f>
        <v>0</v>
      </c>
      <c r="Z319">
        <f>IF(ABS(H319)&gt;1,H319/1000000,H319)</f>
        <v>0</v>
      </c>
      <c r="AA319">
        <f>IF(ABS(I319)&gt;1,I319/1000000,I319)</f>
        <v>0</v>
      </c>
      <c r="AB319">
        <f t="shared" si="20"/>
        <v>-0.09</v>
      </c>
      <c r="AC319">
        <f t="shared" si="21"/>
        <v>0.10100000000000001</v>
      </c>
      <c r="AD319">
        <f t="shared" si="22"/>
        <v>-0.70599999999999996</v>
      </c>
      <c r="AE319">
        <f t="shared" si="23"/>
        <v>0</v>
      </c>
    </row>
    <row r="320" spans="1:31" x14ac:dyDescent="0.3">
      <c r="A320" s="4">
        <v>318</v>
      </c>
      <c r="B320" s="4">
        <v>-803114802876</v>
      </c>
      <c r="C320" s="5">
        <v>2</v>
      </c>
      <c r="D320" s="5">
        <v>-4.0879999999999996E-3</v>
      </c>
      <c r="E320" s="5">
        <v>1.2292000000000001E-2</v>
      </c>
      <c r="F320" s="5">
        <v>1004031</v>
      </c>
      <c r="G320" s="5">
        <v>0</v>
      </c>
      <c r="H320" s="5">
        <v>0</v>
      </c>
      <c r="I320" s="5">
        <v>0</v>
      </c>
      <c r="J320" s="5">
        <v>-0.09</v>
      </c>
      <c r="K320" s="5">
        <v>0.10199999999999999</v>
      </c>
      <c r="L320" s="5">
        <v>-0.70599999999999996</v>
      </c>
      <c r="M320" s="5">
        <v>0</v>
      </c>
      <c r="S320">
        <f>A320</f>
        <v>318</v>
      </c>
      <c r="T320">
        <f>Analysis!$B$3+B320/1000000</f>
        <v>6.3610340000595897</v>
      </c>
      <c r="U320">
        <f>C320</f>
        <v>2</v>
      </c>
      <c r="V320">
        <f>IF(ABS(D320)&gt;1,D320/1000000,D320)*Analysis!$B$4</f>
        <v>-4.0103279999999998E-2</v>
      </c>
      <c r="W320">
        <f>IF(ABS(E320)&gt;1,E320/1000000,E320)*Analysis!$B$4</f>
        <v>0.12058452000000001</v>
      </c>
      <c r="X320">
        <f>IF(ABS(F320)&gt;1,F320/1000000,F320)*Analysis!$B$4</f>
        <v>9.8495441100000001</v>
      </c>
      <c r="Y320">
        <f>IF(ABS(G320)&gt;1,G320/1000000,G320)</f>
        <v>0</v>
      </c>
      <c r="Z320">
        <f>IF(ABS(H320)&gt;1,H320/1000000,H320)</f>
        <v>0</v>
      </c>
      <c r="AA320">
        <f>IF(ABS(I320)&gt;1,I320/1000000,I320)</f>
        <v>0</v>
      </c>
      <c r="AB320">
        <f t="shared" si="20"/>
        <v>-0.09</v>
      </c>
      <c r="AC320">
        <f t="shared" si="21"/>
        <v>0.10199999999999999</v>
      </c>
      <c r="AD320">
        <f t="shared" si="22"/>
        <v>-0.70599999999999996</v>
      </c>
      <c r="AE320">
        <f t="shared" si="23"/>
        <v>0</v>
      </c>
    </row>
    <row r="321" spans="1:31" x14ac:dyDescent="0.3">
      <c r="A321" s="4">
        <v>319</v>
      </c>
      <c r="B321" s="4">
        <v>-803114783438</v>
      </c>
      <c r="C321" s="5">
        <v>2</v>
      </c>
      <c r="D321" s="5">
        <v>-1.2603E-2</v>
      </c>
      <c r="E321" s="5">
        <v>1.225E-2</v>
      </c>
      <c r="F321" s="5">
        <v>1004507</v>
      </c>
      <c r="G321" s="5">
        <v>0</v>
      </c>
      <c r="H321" s="5">
        <v>0</v>
      </c>
      <c r="I321" s="5">
        <v>0</v>
      </c>
      <c r="J321" s="5">
        <v>-9.0999999999999998E-2</v>
      </c>
      <c r="K321" s="5">
        <v>0.10199999999999999</v>
      </c>
      <c r="L321" s="5">
        <v>-0.70499999999999996</v>
      </c>
      <c r="M321" s="5">
        <v>0</v>
      </c>
      <c r="S321">
        <f>A321</f>
        <v>319</v>
      </c>
      <c r="T321">
        <f>Analysis!$B$3+B321/1000000</f>
        <v>6.3804719999898225</v>
      </c>
      <c r="U321">
        <f>C321</f>
        <v>2</v>
      </c>
      <c r="V321">
        <f>IF(ABS(D321)&gt;1,D321/1000000,D321)*Analysis!$B$4</f>
        <v>-0.12363543</v>
      </c>
      <c r="W321">
        <f>IF(ABS(E321)&gt;1,E321/1000000,E321)*Analysis!$B$4</f>
        <v>0.12017250000000002</v>
      </c>
      <c r="X321">
        <f>IF(ABS(F321)&gt;1,F321/1000000,F321)*Analysis!$B$4</f>
        <v>9.85421367</v>
      </c>
      <c r="Y321">
        <f>IF(ABS(G321)&gt;1,G321/1000000,G321)</f>
        <v>0</v>
      </c>
      <c r="Z321">
        <f>IF(ABS(H321)&gt;1,H321/1000000,H321)</f>
        <v>0</v>
      </c>
      <c r="AA321">
        <f>IF(ABS(I321)&gt;1,I321/1000000,I321)</f>
        <v>0</v>
      </c>
      <c r="AB321">
        <f t="shared" si="20"/>
        <v>-9.0999999999999998E-2</v>
      </c>
      <c r="AC321">
        <f t="shared" si="21"/>
        <v>0.10199999999999999</v>
      </c>
      <c r="AD321">
        <f t="shared" si="22"/>
        <v>-0.70499999999999996</v>
      </c>
      <c r="AE321">
        <f t="shared" si="23"/>
        <v>0</v>
      </c>
    </row>
    <row r="322" spans="1:31" x14ac:dyDescent="0.3">
      <c r="A322" s="4">
        <v>320</v>
      </c>
      <c r="B322" s="4">
        <v>-803114762868</v>
      </c>
      <c r="C322" s="5">
        <v>2</v>
      </c>
      <c r="D322" s="5">
        <v>-1.3027E-2</v>
      </c>
      <c r="E322" s="5">
        <v>1.2370000000000001E-2</v>
      </c>
      <c r="F322" s="5">
        <v>1011118</v>
      </c>
      <c r="G322" s="5">
        <v>0</v>
      </c>
      <c r="H322" s="5">
        <v>0</v>
      </c>
      <c r="I322" s="5">
        <v>0</v>
      </c>
      <c r="J322" s="5">
        <v>-9.0999999999999998E-2</v>
      </c>
      <c r="K322" s="5">
        <v>0.108</v>
      </c>
      <c r="L322" s="5">
        <v>-0.70399999999999996</v>
      </c>
      <c r="M322" s="5">
        <v>0</v>
      </c>
      <c r="S322">
        <f>A322</f>
        <v>320</v>
      </c>
      <c r="T322">
        <f>Analysis!$B$3+B322/1000000</f>
        <v>6.4010420000413433</v>
      </c>
      <c r="U322">
        <f>C322</f>
        <v>2</v>
      </c>
      <c r="V322">
        <f>IF(ABS(D322)&gt;1,D322/1000000,D322)*Analysis!$B$4</f>
        <v>-0.12779487</v>
      </c>
      <c r="W322">
        <f>IF(ABS(E322)&gt;1,E322/1000000,E322)*Analysis!$B$4</f>
        <v>0.12134970000000002</v>
      </c>
      <c r="X322">
        <f>IF(ABS(F322)&gt;1,F322/1000000,F322)*Analysis!$B$4</f>
        <v>9.9190675800000001</v>
      </c>
      <c r="Y322">
        <f>IF(ABS(G322)&gt;1,G322/1000000,G322)</f>
        <v>0</v>
      </c>
      <c r="Z322">
        <f>IF(ABS(H322)&gt;1,H322/1000000,H322)</f>
        <v>0</v>
      </c>
      <c r="AA322">
        <f>IF(ABS(I322)&gt;1,I322/1000000,I322)</f>
        <v>0</v>
      </c>
      <c r="AB322">
        <f t="shared" si="20"/>
        <v>-9.0999999999999998E-2</v>
      </c>
      <c r="AC322">
        <f t="shared" si="21"/>
        <v>0.108</v>
      </c>
      <c r="AD322">
        <f t="shared" si="22"/>
        <v>-0.70399999999999996</v>
      </c>
      <c r="AE322">
        <f t="shared" si="23"/>
        <v>0</v>
      </c>
    </row>
    <row r="323" spans="1:31" x14ac:dyDescent="0.3">
      <c r="A323" s="4">
        <v>321</v>
      </c>
      <c r="B323" s="4">
        <v>-803114742831</v>
      </c>
      <c r="C323" s="5">
        <v>2</v>
      </c>
      <c r="D323" s="5">
        <v>-5.7159999999999997E-3</v>
      </c>
      <c r="E323" s="5">
        <v>1.2319E-2</v>
      </c>
      <c r="F323" s="5">
        <v>1004621</v>
      </c>
      <c r="G323" s="5">
        <v>0</v>
      </c>
      <c r="H323" s="5">
        <v>0</v>
      </c>
      <c r="I323" s="5">
        <v>0</v>
      </c>
      <c r="J323" s="5">
        <v>-9.1999999999999998E-2</v>
      </c>
      <c r="K323" s="5">
        <v>0.11</v>
      </c>
      <c r="L323" s="5">
        <v>-0.70499999999999996</v>
      </c>
      <c r="M323" s="5">
        <v>0</v>
      </c>
      <c r="S323">
        <f>A323</f>
        <v>321</v>
      </c>
      <c r="T323">
        <f>Analysis!$B$3+B323/1000000</f>
        <v>6.42107899999246</v>
      </c>
      <c r="U323">
        <f>C323</f>
        <v>2</v>
      </c>
      <c r="V323">
        <f>IF(ABS(D323)&gt;1,D323/1000000,D323)*Analysis!$B$4</f>
        <v>-5.6073959999999999E-2</v>
      </c>
      <c r="W323">
        <f>IF(ABS(E323)&gt;1,E323/1000000,E323)*Analysis!$B$4</f>
        <v>0.12084939</v>
      </c>
      <c r="X323">
        <f>IF(ABS(F323)&gt;1,F323/1000000,F323)*Analysis!$B$4</f>
        <v>9.8553320099999997</v>
      </c>
      <c r="Y323">
        <f>IF(ABS(G323)&gt;1,G323/1000000,G323)</f>
        <v>0</v>
      </c>
      <c r="Z323">
        <f>IF(ABS(H323)&gt;1,H323/1000000,H323)</f>
        <v>0</v>
      </c>
      <c r="AA323">
        <f>IF(ABS(I323)&gt;1,I323/1000000,I323)</f>
        <v>0</v>
      </c>
      <c r="AB323">
        <f t="shared" si="20"/>
        <v>-9.1999999999999998E-2</v>
      </c>
      <c r="AC323">
        <f t="shared" si="21"/>
        <v>0.11</v>
      </c>
      <c r="AD323">
        <f t="shared" si="22"/>
        <v>-0.70499999999999996</v>
      </c>
      <c r="AE323">
        <f t="shared" si="23"/>
        <v>0</v>
      </c>
    </row>
    <row r="324" spans="1:31" x14ac:dyDescent="0.3">
      <c r="A324" s="4">
        <v>322</v>
      </c>
      <c r="B324" s="4">
        <v>-803114726540</v>
      </c>
      <c r="C324" s="5">
        <v>2</v>
      </c>
      <c r="D324" s="5">
        <v>-4.5180000000000003E-3</v>
      </c>
      <c r="E324" s="5">
        <v>1.2317E-2</v>
      </c>
      <c r="F324" s="5">
        <v>1004451</v>
      </c>
      <c r="G324" s="5">
        <v>0</v>
      </c>
      <c r="H324" s="5">
        <v>0</v>
      </c>
      <c r="I324" s="5">
        <v>0</v>
      </c>
      <c r="J324" s="5">
        <v>-9.1999999999999998E-2</v>
      </c>
      <c r="K324" s="5">
        <v>0.109</v>
      </c>
      <c r="L324" s="5">
        <v>-0.70499999999999996</v>
      </c>
      <c r="M324" s="5">
        <v>0</v>
      </c>
      <c r="S324">
        <f>A324</f>
        <v>322</v>
      </c>
      <c r="T324">
        <f>Analysis!$B$3+B324/1000000</f>
        <v>6.4373700000578538</v>
      </c>
      <c r="U324">
        <f>C324</f>
        <v>2</v>
      </c>
      <c r="V324">
        <f>IF(ABS(D324)&gt;1,D324/1000000,D324)*Analysis!$B$4</f>
        <v>-4.4321580000000006E-2</v>
      </c>
      <c r="W324">
        <f>IF(ABS(E324)&gt;1,E324/1000000,E324)*Analysis!$B$4</f>
        <v>0.12082977</v>
      </c>
      <c r="X324">
        <f>IF(ABS(F324)&gt;1,F324/1000000,F324)*Analysis!$B$4</f>
        <v>9.853664310000001</v>
      </c>
      <c r="Y324">
        <f>IF(ABS(G324)&gt;1,G324/1000000,G324)</f>
        <v>0</v>
      </c>
      <c r="Z324">
        <f>IF(ABS(H324)&gt;1,H324/1000000,H324)</f>
        <v>0</v>
      </c>
      <c r="AA324">
        <f>IF(ABS(I324)&gt;1,I324/1000000,I324)</f>
        <v>0</v>
      </c>
      <c r="AB324">
        <f t="shared" si="20"/>
        <v>-9.1999999999999998E-2</v>
      </c>
      <c r="AC324">
        <f t="shared" si="21"/>
        <v>0.109</v>
      </c>
      <c r="AD324">
        <f t="shared" si="22"/>
        <v>-0.70499999999999996</v>
      </c>
      <c r="AE324">
        <f t="shared" si="23"/>
        <v>0</v>
      </c>
    </row>
    <row r="325" spans="1:31" x14ac:dyDescent="0.3">
      <c r="A325" s="4">
        <v>323</v>
      </c>
      <c r="B325" s="4">
        <v>-803114707113</v>
      </c>
      <c r="C325" s="5">
        <v>2</v>
      </c>
      <c r="D325" s="5">
        <v>-4.3420000000000004E-3</v>
      </c>
      <c r="E325" s="5">
        <v>1.2271000000000001E-2</v>
      </c>
      <c r="F325" s="5">
        <v>1003807</v>
      </c>
      <c r="G325" s="5">
        <v>0</v>
      </c>
      <c r="H325" s="5">
        <v>0</v>
      </c>
      <c r="I325" s="5">
        <v>0</v>
      </c>
      <c r="J325" s="5">
        <v>-9.0999999999999998E-2</v>
      </c>
      <c r="K325" s="5">
        <v>0.107</v>
      </c>
      <c r="L325" s="5">
        <v>-0.70599999999999996</v>
      </c>
      <c r="M325" s="5">
        <v>0</v>
      </c>
      <c r="S325">
        <f>A325</f>
        <v>323</v>
      </c>
      <c r="T325">
        <f>Analysis!$B$3+B325/1000000</f>
        <v>6.4567970000207424</v>
      </c>
      <c r="U325">
        <f>C325</f>
        <v>2</v>
      </c>
      <c r="V325">
        <f>IF(ABS(D325)&gt;1,D325/1000000,D325)*Analysis!$B$4</f>
        <v>-4.2595020000000004E-2</v>
      </c>
      <c r="W325">
        <f>IF(ABS(E325)&gt;1,E325/1000000,E325)*Analysis!$B$4</f>
        <v>0.12037851000000001</v>
      </c>
      <c r="X325">
        <f>IF(ABS(F325)&gt;1,F325/1000000,F325)*Analysis!$B$4</f>
        <v>9.8473466700000003</v>
      </c>
      <c r="Y325">
        <f>IF(ABS(G325)&gt;1,G325/1000000,G325)</f>
        <v>0</v>
      </c>
      <c r="Z325">
        <f>IF(ABS(H325)&gt;1,H325/1000000,H325)</f>
        <v>0</v>
      </c>
      <c r="AA325">
        <f>IF(ABS(I325)&gt;1,I325/1000000,I325)</f>
        <v>0</v>
      </c>
      <c r="AB325">
        <f t="shared" si="20"/>
        <v>-9.0999999999999998E-2</v>
      </c>
      <c r="AC325">
        <f t="shared" si="21"/>
        <v>0.107</v>
      </c>
      <c r="AD325">
        <f t="shared" si="22"/>
        <v>-0.70599999999999996</v>
      </c>
      <c r="AE325">
        <f t="shared" si="23"/>
        <v>0</v>
      </c>
    </row>
    <row r="326" spans="1:31" x14ac:dyDescent="0.3">
      <c r="A326" s="4">
        <v>324</v>
      </c>
      <c r="B326" s="4">
        <v>-803114686754</v>
      </c>
      <c r="C326" s="5">
        <v>2</v>
      </c>
      <c r="D326" s="5">
        <v>-1.5311E-2</v>
      </c>
      <c r="E326" s="5">
        <v>1.2211E-2</v>
      </c>
      <c r="F326" s="5">
        <v>1004225</v>
      </c>
      <c r="G326" s="5">
        <v>0</v>
      </c>
      <c r="H326" s="5">
        <v>0</v>
      </c>
      <c r="I326" s="5">
        <v>0</v>
      </c>
      <c r="J326" s="5">
        <v>-9.0999999999999998E-2</v>
      </c>
      <c r="K326" s="5">
        <v>0.109</v>
      </c>
      <c r="L326" s="5">
        <v>-0.70599999999999996</v>
      </c>
      <c r="M326" s="5">
        <v>0</v>
      </c>
      <c r="S326">
        <f>A326</f>
        <v>324</v>
      </c>
      <c r="T326">
        <f>Analysis!$B$3+B326/1000000</f>
        <v>6.4771559999790043</v>
      </c>
      <c r="U326">
        <f>C326</f>
        <v>2</v>
      </c>
      <c r="V326">
        <f>IF(ABS(D326)&gt;1,D326/1000000,D326)*Analysis!$B$4</f>
        <v>-0.15020091000000002</v>
      </c>
      <c r="W326">
        <f>IF(ABS(E326)&gt;1,E326/1000000,E326)*Analysis!$B$4</f>
        <v>0.11978991</v>
      </c>
      <c r="X326">
        <f>IF(ABS(F326)&gt;1,F326/1000000,F326)*Analysis!$B$4</f>
        <v>9.8514472499999997</v>
      </c>
      <c r="Y326">
        <f>IF(ABS(G326)&gt;1,G326/1000000,G326)</f>
        <v>0</v>
      </c>
      <c r="Z326">
        <f>IF(ABS(H326)&gt;1,H326/1000000,H326)</f>
        <v>0</v>
      </c>
      <c r="AA326">
        <f>IF(ABS(I326)&gt;1,I326/1000000,I326)</f>
        <v>0</v>
      </c>
      <c r="AB326">
        <f t="shared" si="20"/>
        <v>-9.0999999999999998E-2</v>
      </c>
      <c r="AC326">
        <f t="shared" si="21"/>
        <v>0.109</v>
      </c>
      <c r="AD326">
        <f t="shared" si="22"/>
        <v>-0.70599999999999996</v>
      </c>
      <c r="AE326">
        <f t="shared" si="23"/>
        <v>0</v>
      </c>
    </row>
    <row r="327" spans="1:31" x14ac:dyDescent="0.3">
      <c r="A327" s="4">
        <v>325</v>
      </c>
      <c r="B327" s="4">
        <v>-803114670605</v>
      </c>
      <c r="C327" s="5">
        <v>2</v>
      </c>
      <c r="D327" s="5">
        <v>-1.7375000000000002E-2</v>
      </c>
      <c r="E327" s="5">
        <v>1.2200000000000001E-2</v>
      </c>
      <c r="F327" s="5">
        <v>1004003</v>
      </c>
      <c r="G327" s="5">
        <v>0</v>
      </c>
      <c r="H327" s="5">
        <v>0</v>
      </c>
      <c r="I327" s="5">
        <v>0</v>
      </c>
      <c r="J327" s="5">
        <v>-0.09</v>
      </c>
      <c r="K327" s="5">
        <v>0.114</v>
      </c>
      <c r="L327" s="5">
        <v>-0.70699999999999996</v>
      </c>
      <c r="M327" s="5">
        <v>0</v>
      </c>
      <c r="S327">
        <f>A327</f>
        <v>325</v>
      </c>
      <c r="T327">
        <f>Analysis!$B$3+B327/1000000</f>
        <v>6.4933050000108778</v>
      </c>
      <c r="U327">
        <f>C327</f>
        <v>2</v>
      </c>
      <c r="V327">
        <f>IF(ABS(D327)&gt;1,D327/1000000,D327)*Analysis!$B$4</f>
        <v>-0.17044875000000004</v>
      </c>
      <c r="W327">
        <f>IF(ABS(E327)&gt;1,E327/1000000,E327)*Analysis!$B$4</f>
        <v>0.11968200000000001</v>
      </c>
      <c r="X327">
        <f>IF(ABS(F327)&gt;1,F327/1000000,F327)*Analysis!$B$4</f>
        <v>9.8492694299999997</v>
      </c>
      <c r="Y327">
        <f>IF(ABS(G327)&gt;1,G327/1000000,G327)</f>
        <v>0</v>
      </c>
      <c r="Z327">
        <f>IF(ABS(H327)&gt;1,H327/1000000,H327)</f>
        <v>0</v>
      </c>
      <c r="AA327">
        <f>IF(ABS(I327)&gt;1,I327/1000000,I327)</f>
        <v>0</v>
      </c>
      <c r="AB327">
        <f t="shared" si="20"/>
        <v>-0.09</v>
      </c>
      <c r="AC327">
        <f t="shared" si="21"/>
        <v>0.114</v>
      </c>
      <c r="AD327">
        <f t="shared" si="22"/>
        <v>-0.70699999999999996</v>
      </c>
      <c r="AE327">
        <f t="shared" si="23"/>
        <v>0</v>
      </c>
    </row>
    <row r="328" spans="1:31" x14ac:dyDescent="0.3">
      <c r="A328" s="4">
        <v>326</v>
      </c>
      <c r="B328" s="4">
        <v>-803114646219</v>
      </c>
      <c r="C328" s="5">
        <v>2</v>
      </c>
      <c r="D328" s="5">
        <v>-1.1545E-2</v>
      </c>
      <c r="E328" s="5">
        <v>1.2279E-2</v>
      </c>
      <c r="F328" s="5">
        <v>1004194</v>
      </c>
      <c r="G328" s="5">
        <v>0</v>
      </c>
      <c r="H328" s="5">
        <v>0</v>
      </c>
      <c r="I328" s="5">
        <v>0</v>
      </c>
      <c r="J328" s="5">
        <v>-0.09</v>
      </c>
      <c r="K328" s="5">
        <v>0.11899999999999999</v>
      </c>
      <c r="L328" s="5">
        <v>-0.70599999999999996</v>
      </c>
      <c r="M328" s="5">
        <v>0</v>
      </c>
      <c r="S328">
        <f>A328</f>
        <v>326</v>
      </c>
      <c r="T328">
        <f>Analysis!$B$3+B328/1000000</f>
        <v>6.5176910000154749</v>
      </c>
      <c r="U328">
        <f>C328</f>
        <v>2</v>
      </c>
      <c r="V328">
        <f>IF(ABS(D328)&gt;1,D328/1000000,D328)*Analysis!$B$4</f>
        <v>-0.11325645000000001</v>
      </c>
      <c r="W328">
        <f>IF(ABS(E328)&gt;1,E328/1000000,E328)*Analysis!$B$4</f>
        <v>0.12045699</v>
      </c>
      <c r="X328">
        <f>IF(ABS(F328)&gt;1,F328/1000000,F328)*Analysis!$B$4</f>
        <v>9.8511431400000014</v>
      </c>
      <c r="Y328">
        <f>IF(ABS(G328)&gt;1,G328/1000000,G328)</f>
        <v>0</v>
      </c>
      <c r="Z328">
        <f>IF(ABS(H328)&gt;1,H328/1000000,H328)</f>
        <v>0</v>
      </c>
      <c r="AA328">
        <f>IF(ABS(I328)&gt;1,I328/1000000,I328)</f>
        <v>0</v>
      </c>
      <c r="AB328">
        <f t="shared" si="20"/>
        <v>-0.09</v>
      </c>
      <c r="AC328">
        <f t="shared" si="21"/>
        <v>0.11899999999999999</v>
      </c>
      <c r="AD328">
        <f t="shared" si="22"/>
        <v>-0.70599999999999996</v>
      </c>
      <c r="AE328">
        <f t="shared" si="23"/>
        <v>0</v>
      </c>
    </row>
    <row r="329" spans="1:31" x14ac:dyDescent="0.3">
      <c r="A329" s="4">
        <v>327</v>
      </c>
      <c r="B329" s="4">
        <v>-803114627326</v>
      </c>
      <c r="C329" s="5">
        <v>2</v>
      </c>
      <c r="D329" s="5">
        <v>-9.0419999999999997E-3</v>
      </c>
      <c r="E329" s="5">
        <v>1.2315E-2</v>
      </c>
      <c r="F329" s="5">
        <v>1005968</v>
      </c>
      <c r="G329" s="5">
        <v>0</v>
      </c>
      <c r="H329" s="5">
        <v>0</v>
      </c>
      <c r="I329" s="5">
        <v>0</v>
      </c>
      <c r="J329" s="5">
        <v>-8.8999999999999996E-2</v>
      </c>
      <c r="K329" s="5">
        <v>0.11899999999999999</v>
      </c>
      <c r="L329" s="5">
        <v>-0.70499999999999996</v>
      </c>
      <c r="M329" s="5">
        <v>0</v>
      </c>
      <c r="S329">
        <f>A329</f>
        <v>327</v>
      </c>
      <c r="T329">
        <f>Analysis!$B$3+B329/1000000</f>
        <v>6.5365839999867603</v>
      </c>
      <c r="U329">
        <f>C329</f>
        <v>2</v>
      </c>
      <c r="V329">
        <f>IF(ABS(D329)&gt;1,D329/1000000,D329)*Analysis!$B$4</f>
        <v>-8.8702020000000006E-2</v>
      </c>
      <c r="W329">
        <f>IF(ABS(E329)&gt;1,E329/1000000,E329)*Analysis!$B$4</f>
        <v>0.12081015000000001</v>
      </c>
      <c r="X329">
        <f>IF(ABS(F329)&gt;1,F329/1000000,F329)*Analysis!$B$4</f>
        <v>9.8685460799999998</v>
      </c>
      <c r="Y329">
        <f>IF(ABS(G329)&gt;1,G329/1000000,G329)</f>
        <v>0</v>
      </c>
      <c r="Z329">
        <f>IF(ABS(H329)&gt;1,H329/1000000,H329)</f>
        <v>0</v>
      </c>
      <c r="AA329">
        <f>IF(ABS(I329)&gt;1,I329/1000000,I329)</f>
        <v>0</v>
      </c>
      <c r="AB329">
        <f t="shared" si="20"/>
        <v>-8.8999999999999996E-2</v>
      </c>
      <c r="AC329">
        <f t="shared" si="21"/>
        <v>0.11899999999999999</v>
      </c>
      <c r="AD329">
        <f t="shared" si="22"/>
        <v>-0.70499999999999996</v>
      </c>
      <c r="AE329">
        <f t="shared" si="23"/>
        <v>0</v>
      </c>
    </row>
    <row r="330" spans="1:31" x14ac:dyDescent="0.3">
      <c r="A330" s="4">
        <v>328</v>
      </c>
      <c r="B330" s="4">
        <v>-803114606527</v>
      </c>
      <c r="C330" s="5">
        <v>2</v>
      </c>
      <c r="D330" s="5">
        <v>-1.1856999999999999E-2</v>
      </c>
      <c r="E330" s="5">
        <v>1.2232E-2</v>
      </c>
      <c r="F330" s="5">
        <v>1004815</v>
      </c>
      <c r="G330" s="5">
        <v>0</v>
      </c>
      <c r="H330" s="5">
        <v>0</v>
      </c>
      <c r="I330" s="5">
        <v>0</v>
      </c>
      <c r="J330" s="5">
        <v>-8.8999999999999996E-2</v>
      </c>
      <c r="K330" s="5">
        <v>0.121</v>
      </c>
      <c r="L330" s="5">
        <v>-0.70499999999999996</v>
      </c>
      <c r="M330" s="5">
        <v>0</v>
      </c>
      <c r="S330">
        <f>A330</f>
        <v>328</v>
      </c>
      <c r="T330">
        <f>Analysis!$B$3+B330/1000000</f>
        <v>6.5573830000357702</v>
      </c>
      <c r="U330">
        <f>C330</f>
        <v>2</v>
      </c>
      <c r="V330">
        <f>IF(ABS(D330)&gt;1,D330/1000000,D330)*Analysis!$B$4</f>
        <v>-0.11631717</v>
      </c>
      <c r="W330">
        <f>IF(ABS(E330)&gt;1,E330/1000000,E330)*Analysis!$B$4</f>
        <v>0.11999592000000001</v>
      </c>
      <c r="X330">
        <f>IF(ABS(F330)&gt;1,F330/1000000,F330)*Analysis!$B$4</f>
        <v>9.8572351500000011</v>
      </c>
      <c r="Y330">
        <f>IF(ABS(G330)&gt;1,G330/1000000,G330)</f>
        <v>0</v>
      </c>
      <c r="Z330">
        <f>IF(ABS(H330)&gt;1,H330/1000000,H330)</f>
        <v>0</v>
      </c>
      <c r="AA330">
        <f>IF(ABS(I330)&gt;1,I330/1000000,I330)</f>
        <v>0</v>
      </c>
      <c r="AB330">
        <f t="shared" si="20"/>
        <v>-8.8999999999999996E-2</v>
      </c>
      <c r="AC330">
        <f t="shared" si="21"/>
        <v>0.121</v>
      </c>
      <c r="AD330">
        <f t="shared" si="22"/>
        <v>-0.70499999999999996</v>
      </c>
      <c r="AE330">
        <f t="shared" si="23"/>
        <v>0</v>
      </c>
    </row>
    <row r="331" spans="1:31" x14ac:dyDescent="0.3">
      <c r="A331" s="4">
        <v>329</v>
      </c>
      <c r="B331" s="4">
        <v>-803114586030</v>
      </c>
      <c r="C331" s="5">
        <v>2</v>
      </c>
      <c r="D331" s="5">
        <v>-6.3280000000000003E-3</v>
      </c>
      <c r="E331" s="5">
        <v>1.2395E-2</v>
      </c>
      <c r="F331" s="5">
        <v>1002465</v>
      </c>
      <c r="G331" s="5">
        <v>0</v>
      </c>
      <c r="H331" s="5">
        <v>0</v>
      </c>
      <c r="I331" s="5">
        <v>0</v>
      </c>
      <c r="J331" s="5">
        <v>-8.8999999999999996E-2</v>
      </c>
      <c r="K331" s="5">
        <v>0.122</v>
      </c>
      <c r="L331" s="5">
        <v>-0.70599999999999996</v>
      </c>
      <c r="M331" s="5">
        <v>0</v>
      </c>
      <c r="S331">
        <f>A331</f>
        <v>329</v>
      </c>
      <c r="T331">
        <f>Analysis!$B$3+B331/1000000</f>
        <v>6.5778799999970943</v>
      </c>
      <c r="U331">
        <f>C331</f>
        <v>2</v>
      </c>
      <c r="V331">
        <f>IF(ABS(D331)&gt;1,D331/1000000,D331)*Analysis!$B$4</f>
        <v>-6.2077680000000003E-2</v>
      </c>
      <c r="W331">
        <f>IF(ABS(E331)&gt;1,E331/1000000,E331)*Analysis!$B$4</f>
        <v>0.12159495000000001</v>
      </c>
      <c r="X331">
        <f>IF(ABS(F331)&gt;1,F331/1000000,F331)*Analysis!$B$4</f>
        <v>9.8341816499999997</v>
      </c>
      <c r="Y331">
        <f>IF(ABS(G331)&gt;1,G331/1000000,G331)</f>
        <v>0</v>
      </c>
      <c r="Z331">
        <f>IF(ABS(H331)&gt;1,H331/1000000,H331)</f>
        <v>0</v>
      </c>
      <c r="AA331">
        <f>IF(ABS(I331)&gt;1,I331/1000000,I331)</f>
        <v>0</v>
      </c>
      <c r="AB331">
        <f t="shared" si="20"/>
        <v>-8.8999999999999996E-2</v>
      </c>
      <c r="AC331">
        <f t="shared" si="21"/>
        <v>0.122</v>
      </c>
      <c r="AD331">
        <f t="shared" si="22"/>
        <v>-0.70599999999999996</v>
      </c>
      <c r="AE331">
        <f t="shared" si="23"/>
        <v>0</v>
      </c>
    </row>
    <row r="332" spans="1:31" x14ac:dyDescent="0.3">
      <c r="A332" s="4">
        <v>330</v>
      </c>
      <c r="B332" s="4">
        <v>-803114564588</v>
      </c>
      <c r="C332" s="5">
        <v>2</v>
      </c>
      <c r="D332" s="5">
        <v>-7.2480000000000001E-3</v>
      </c>
      <c r="E332" s="5">
        <v>1.2260999999999999E-2</v>
      </c>
      <c r="F332" s="5">
        <v>1003625</v>
      </c>
      <c r="G332" s="5">
        <v>0</v>
      </c>
      <c r="H332" s="5">
        <v>0</v>
      </c>
      <c r="I332" s="5">
        <v>0</v>
      </c>
      <c r="J332" s="5">
        <v>-8.7999999999999995E-2</v>
      </c>
      <c r="K332" s="5">
        <v>0.12</v>
      </c>
      <c r="L332" s="5">
        <v>-0.70599999999999996</v>
      </c>
      <c r="M332" s="5">
        <v>0</v>
      </c>
      <c r="S332">
        <f>A332</f>
        <v>330</v>
      </c>
      <c r="T332">
        <f>Analysis!$B$3+B332/1000000</f>
        <v>6.5993220000527799</v>
      </c>
      <c r="U332">
        <f>C332</f>
        <v>2</v>
      </c>
      <c r="V332">
        <f>IF(ABS(D332)&gt;1,D332/1000000,D332)*Analysis!$B$4</f>
        <v>-7.1102880000000007E-2</v>
      </c>
      <c r="W332">
        <f>IF(ABS(E332)&gt;1,E332/1000000,E332)*Analysis!$B$4</f>
        <v>0.12028041</v>
      </c>
      <c r="X332">
        <f>IF(ABS(F332)&gt;1,F332/1000000,F332)*Analysis!$B$4</f>
        <v>9.8455612500000012</v>
      </c>
      <c r="Y332">
        <f>IF(ABS(G332)&gt;1,G332/1000000,G332)</f>
        <v>0</v>
      </c>
      <c r="Z332">
        <f>IF(ABS(H332)&gt;1,H332/1000000,H332)</f>
        <v>0</v>
      </c>
      <c r="AA332">
        <f>IF(ABS(I332)&gt;1,I332/1000000,I332)</f>
        <v>0</v>
      </c>
      <c r="AB332">
        <f t="shared" si="20"/>
        <v>-8.7999999999999995E-2</v>
      </c>
      <c r="AC332">
        <f t="shared" si="21"/>
        <v>0.12</v>
      </c>
      <c r="AD332">
        <f t="shared" si="22"/>
        <v>-0.70599999999999996</v>
      </c>
      <c r="AE332">
        <f t="shared" si="23"/>
        <v>0</v>
      </c>
    </row>
    <row r="333" spans="1:31" x14ac:dyDescent="0.3">
      <c r="A333" s="4">
        <v>331</v>
      </c>
      <c r="B333" s="4">
        <v>-803114545122</v>
      </c>
      <c r="C333" s="5">
        <v>2</v>
      </c>
      <c r="D333" s="5">
        <v>-1.3939E-2</v>
      </c>
      <c r="E333" s="5">
        <v>1.2142999999999999E-2</v>
      </c>
      <c r="F333" s="5">
        <v>1004424</v>
      </c>
      <c r="G333" s="5">
        <v>0</v>
      </c>
      <c r="H333" s="5">
        <v>0</v>
      </c>
      <c r="I333" s="5">
        <v>0</v>
      </c>
      <c r="J333" s="5">
        <v>-8.8999999999999996E-2</v>
      </c>
      <c r="K333" s="5">
        <v>0.122</v>
      </c>
      <c r="L333" s="5">
        <v>-0.70799999999999996</v>
      </c>
      <c r="M333" s="5">
        <v>0</v>
      </c>
      <c r="S333">
        <f>A333</f>
        <v>331</v>
      </c>
      <c r="T333">
        <f>Analysis!$B$3+B333/1000000</f>
        <v>6.6187879999633878</v>
      </c>
      <c r="U333">
        <f>C333</f>
        <v>2</v>
      </c>
      <c r="V333">
        <f>IF(ABS(D333)&gt;1,D333/1000000,D333)*Analysis!$B$4</f>
        <v>-0.13674159</v>
      </c>
      <c r="W333">
        <f>IF(ABS(E333)&gt;1,E333/1000000,E333)*Analysis!$B$4</f>
        <v>0.11912283</v>
      </c>
      <c r="X333">
        <f>IF(ABS(F333)&gt;1,F333/1000000,F333)*Analysis!$B$4</f>
        <v>9.8533994400000005</v>
      </c>
      <c r="Y333">
        <f>IF(ABS(G333)&gt;1,G333/1000000,G333)</f>
        <v>0</v>
      </c>
      <c r="Z333">
        <f>IF(ABS(H333)&gt;1,H333/1000000,H333)</f>
        <v>0</v>
      </c>
      <c r="AA333">
        <f>IF(ABS(I333)&gt;1,I333/1000000,I333)</f>
        <v>0</v>
      </c>
      <c r="AB333">
        <f t="shared" si="20"/>
        <v>-8.8999999999999996E-2</v>
      </c>
      <c r="AC333">
        <f t="shared" si="21"/>
        <v>0.122</v>
      </c>
      <c r="AD333">
        <f t="shared" si="22"/>
        <v>-0.70799999999999996</v>
      </c>
      <c r="AE333">
        <f t="shared" si="23"/>
        <v>0</v>
      </c>
    </row>
    <row r="334" spans="1:31" x14ac:dyDescent="0.3">
      <c r="A334" s="4">
        <v>332</v>
      </c>
      <c r="B334" s="4">
        <v>-803114523752</v>
      </c>
      <c r="C334" s="5">
        <v>2</v>
      </c>
      <c r="D334" s="5">
        <v>-1.2441000000000001E-2</v>
      </c>
      <c r="E334" s="5">
        <v>1.239E-2</v>
      </c>
      <c r="F334" s="5">
        <v>1004198</v>
      </c>
      <c r="G334" s="5">
        <v>0</v>
      </c>
      <c r="H334" s="5">
        <v>0</v>
      </c>
      <c r="I334" s="5">
        <v>0</v>
      </c>
      <c r="J334" s="5">
        <v>-8.7999999999999995E-2</v>
      </c>
      <c r="K334" s="5">
        <v>0.125</v>
      </c>
      <c r="L334" s="5">
        <v>-0.70899999999999996</v>
      </c>
      <c r="M334" s="5">
        <v>0</v>
      </c>
      <c r="S334">
        <f>A334</f>
        <v>332</v>
      </c>
      <c r="T334">
        <f>Analysis!$B$3+B334/1000000</f>
        <v>6.6401580000529066</v>
      </c>
      <c r="U334">
        <f>C334</f>
        <v>2</v>
      </c>
      <c r="V334">
        <f>IF(ABS(D334)&gt;1,D334/1000000,D334)*Analysis!$B$4</f>
        <v>-0.12204621000000002</v>
      </c>
      <c r="W334">
        <f>IF(ABS(E334)&gt;1,E334/1000000,E334)*Analysis!$B$4</f>
        <v>0.12154590000000001</v>
      </c>
      <c r="X334">
        <f>IF(ABS(F334)&gt;1,F334/1000000,F334)*Analysis!$B$4</f>
        <v>9.8511823799999991</v>
      </c>
      <c r="Y334">
        <f>IF(ABS(G334)&gt;1,G334/1000000,G334)</f>
        <v>0</v>
      </c>
      <c r="Z334">
        <f>IF(ABS(H334)&gt;1,H334/1000000,H334)</f>
        <v>0</v>
      </c>
      <c r="AA334">
        <f>IF(ABS(I334)&gt;1,I334/1000000,I334)</f>
        <v>0</v>
      </c>
      <c r="AB334">
        <f t="shared" si="20"/>
        <v>-8.7999999999999995E-2</v>
      </c>
      <c r="AC334">
        <f t="shared" si="21"/>
        <v>0.125</v>
      </c>
      <c r="AD334">
        <f t="shared" si="22"/>
        <v>-0.70899999999999996</v>
      </c>
      <c r="AE334">
        <f t="shared" si="23"/>
        <v>0</v>
      </c>
    </row>
    <row r="335" spans="1:31" x14ac:dyDescent="0.3">
      <c r="A335" s="4">
        <v>333</v>
      </c>
      <c r="B335" s="4">
        <v>-803114506042</v>
      </c>
      <c r="C335" s="5">
        <v>2</v>
      </c>
      <c r="D335" s="5">
        <v>-9.4730000000000005E-3</v>
      </c>
      <c r="E335" s="5">
        <v>1.2253E-2</v>
      </c>
      <c r="F335" s="5">
        <v>1004186</v>
      </c>
      <c r="G335" s="5">
        <v>0</v>
      </c>
      <c r="H335" s="5">
        <v>0</v>
      </c>
      <c r="I335" s="5">
        <v>0</v>
      </c>
      <c r="J335" s="5">
        <v>-8.8999999999999996E-2</v>
      </c>
      <c r="K335" s="5">
        <v>0.128</v>
      </c>
      <c r="L335" s="5">
        <v>-0.71</v>
      </c>
      <c r="M335" s="5">
        <v>0</v>
      </c>
      <c r="S335">
        <f>A335</f>
        <v>333</v>
      </c>
      <c r="T335">
        <f>Analysis!$B$3+B335/1000000</f>
        <v>6.6578679999802262</v>
      </c>
      <c r="U335">
        <f>C335</f>
        <v>2</v>
      </c>
      <c r="V335">
        <f>IF(ABS(D335)&gt;1,D335/1000000,D335)*Analysis!$B$4</f>
        <v>-9.2930130000000014E-2</v>
      </c>
      <c r="W335">
        <f>IF(ABS(E335)&gt;1,E335/1000000,E335)*Analysis!$B$4</f>
        <v>0.12020193000000001</v>
      </c>
      <c r="X335">
        <f>IF(ABS(F335)&gt;1,F335/1000000,F335)*Analysis!$B$4</f>
        <v>9.8510646600000005</v>
      </c>
      <c r="Y335">
        <f>IF(ABS(G335)&gt;1,G335/1000000,G335)</f>
        <v>0</v>
      </c>
      <c r="Z335">
        <f>IF(ABS(H335)&gt;1,H335/1000000,H335)</f>
        <v>0</v>
      </c>
      <c r="AA335">
        <f>IF(ABS(I335)&gt;1,I335/1000000,I335)</f>
        <v>0</v>
      </c>
      <c r="AB335">
        <f t="shared" si="20"/>
        <v>-8.8999999999999996E-2</v>
      </c>
      <c r="AC335">
        <f t="shared" si="21"/>
        <v>0.128</v>
      </c>
      <c r="AD335">
        <f t="shared" si="22"/>
        <v>-0.71</v>
      </c>
      <c r="AE335">
        <f t="shared" si="23"/>
        <v>0</v>
      </c>
    </row>
    <row r="336" spans="1:31" x14ac:dyDescent="0.3">
      <c r="A336" s="4">
        <v>334</v>
      </c>
      <c r="B336" s="4">
        <v>-803114484864</v>
      </c>
      <c r="C336" s="5">
        <v>2</v>
      </c>
      <c r="D336" s="5">
        <v>-4.3689999999999996E-3</v>
      </c>
      <c r="E336" s="5">
        <v>6.9829999999999996E-3</v>
      </c>
      <c r="F336" s="5">
        <v>1004503</v>
      </c>
      <c r="G336" s="5">
        <v>0</v>
      </c>
      <c r="H336" s="5">
        <v>0</v>
      </c>
      <c r="I336" s="5">
        <v>0</v>
      </c>
      <c r="J336" s="5">
        <v>-0.09</v>
      </c>
      <c r="K336" s="5">
        <v>0.124</v>
      </c>
      <c r="L336" s="5">
        <v>-0.71099999999999997</v>
      </c>
      <c r="M336" s="5">
        <v>0</v>
      </c>
      <c r="S336">
        <f>A336</f>
        <v>334</v>
      </c>
      <c r="T336">
        <f>Analysis!$B$3+B336/1000000</f>
        <v>6.679046000004746</v>
      </c>
      <c r="U336">
        <f>C336</f>
        <v>2</v>
      </c>
      <c r="V336">
        <f>IF(ABS(D336)&gt;1,D336/1000000,D336)*Analysis!$B$4</f>
        <v>-4.2859889999999998E-2</v>
      </c>
      <c r="W336">
        <f>IF(ABS(E336)&gt;1,E336/1000000,E336)*Analysis!$B$4</f>
        <v>6.8503229999999998E-2</v>
      </c>
      <c r="X336">
        <f>IF(ABS(F336)&gt;1,F336/1000000,F336)*Analysis!$B$4</f>
        <v>9.8541744300000005</v>
      </c>
      <c r="Y336">
        <f>IF(ABS(G336)&gt;1,G336/1000000,G336)</f>
        <v>0</v>
      </c>
      <c r="Z336">
        <f>IF(ABS(H336)&gt;1,H336/1000000,H336)</f>
        <v>0</v>
      </c>
      <c r="AA336">
        <f>IF(ABS(I336)&gt;1,I336/1000000,I336)</f>
        <v>0</v>
      </c>
      <c r="AB336">
        <f t="shared" si="20"/>
        <v>-0.09</v>
      </c>
      <c r="AC336">
        <f t="shared" si="21"/>
        <v>0.124</v>
      </c>
      <c r="AD336">
        <f t="shared" si="22"/>
        <v>-0.71099999999999997</v>
      </c>
      <c r="AE336">
        <f t="shared" si="23"/>
        <v>0</v>
      </c>
    </row>
    <row r="337" spans="1:31" x14ac:dyDescent="0.3">
      <c r="A337" s="4">
        <v>335</v>
      </c>
      <c r="B337" s="4">
        <v>-803114466489</v>
      </c>
      <c r="C337" s="5">
        <v>2</v>
      </c>
      <c r="D337" s="5">
        <v>-4.5149999999999999E-3</v>
      </c>
      <c r="E337" s="5">
        <v>1.4220999999999999E-2</v>
      </c>
      <c r="F337" s="5">
        <v>1004440</v>
      </c>
      <c r="G337" s="5">
        <v>0</v>
      </c>
      <c r="H337" s="5">
        <v>0</v>
      </c>
      <c r="I337" s="5">
        <v>0</v>
      </c>
      <c r="J337" s="5">
        <v>-8.8999999999999996E-2</v>
      </c>
      <c r="K337" s="5">
        <v>0.122</v>
      </c>
      <c r="L337" s="5">
        <v>-0.71</v>
      </c>
      <c r="M337" s="5">
        <v>0</v>
      </c>
      <c r="S337">
        <f>A337</f>
        <v>335</v>
      </c>
      <c r="T337">
        <f>Analysis!$B$3+B337/1000000</f>
        <v>6.6974209999898449</v>
      </c>
      <c r="U337">
        <f>C337</f>
        <v>2</v>
      </c>
      <c r="V337">
        <f>IF(ABS(D337)&gt;1,D337/1000000,D337)*Analysis!$B$4</f>
        <v>-4.4292150000000002E-2</v>
      </c>
      <c r="W337">
        <f>IF(ABS(E337)&gt;1,E337/1000000,E337)*Analysis!$B$4</f>
        <v>0.13950800999999999</v>
      </c>
      <c r="X337">
        <f>IF(ABS(F337)&gt;1,F337/1000000,F337)*Analysis!$B$4</f>
        <v>9.8535564000000004</v>
      </c>
      <c r="Y337">
        <f>IF(ABS(G337)&gt;1,G337/1000000,G337)</f>
        <v>0</v>
      </c>
      <c r="Z337">
        <f>IF(ABS(H337)&gt;1,H337/1000000,H337)</f>
        <v>0</v>
      </c>
      <c r="AA337">
        <f>IF(ABS(I337)&gt;1,I337/1000000,I337)</f>
        <v>0</v>
      </c>
      <c r="AB337">
        <f t="shared" si="20"/>
        <v>-8.8999999999999996E-2</v>
      </c>
      <c r="AC337">
        <f t="shared" si="21"/>
        <v>0.122</v>
      </c>
      <c r="AD337">
        <f t="shared" si="22"/>
        <v>-0.71</v>
      </c>
      <c r="AE337">
        <f t="shared" si="23"/>
        <v>0</v>
      </c>
    </row>
    <row r="338" spans="1:31" x14ac:dyDescent="0.3">
      <c r="A338" s="4">
        <v>336</v>
      </c>
      <c r="B338" s="4">
        <v>-803114444697</v>
      </c>
      <c r="C338" s="5">
        <v>2</v>
      </c>
      <c r="D338" s="5">
        <v>-5.1009999999999996E-3</v>
      </c>
      <c r="E338" s="5">
        <v>1.1762999999999999E-2</v>
      </c>
      <c r="F338" s="5">
        <v>1004436</v>
      </c>
      <c r="G338" s="5">
        <v>0</v>
      </c>
      <c r="H338" s="5">
        <v>0</v>
      </c>
      <c r="I338" s="5">
        <v>0</v>
      </c>
      <c r="J338" s="5">
        <v>-8.8999999999999996E-2</v>
      </c>
      <c r="K338" s="5">
        <v>0.12</v>
      </c>
      <c r="L338" s="5">
        <v>-0.71</v>
      </c>
      <c r="M338" s="5">
        <v>0</v>
      </c>
      <c r="S338">
        <f>A338</f>
        <v>336</v>
      </c>
      <c r="T338">
        <f>Analysis!$B$3+B338/1000000</f>
        <v>6.7192130000330508</v>
      </c>
      <c r="U338">
        <f>C338</f>
        <v>2</v>
      </c>
      <c r="V338">
        <f>IF(ABS(D338)&gt;1,D338/1000000,D338)*Analysis!$B$4</f>
        <v>-5.0040809999999998E-2</v>
      </c>
      <c r="W338">
        <f>IF(ABS(E338)&gt;1,E338/1000000,E338)*Analysis!$B$4</f>
        <v>0.11539503</v>
      </c>
      <c r="X338">
        <f>IF(ABS(F338)&gt;1,F338/1000000,F338)*Analysis!$B$4</f>
        <v>9.8535171600000009</v>
      </c>
      <c r="Y338">
        <f>IF(ABS(G338)&gt;1,G338/1000000,G338)</f>
        <v>0</v>
      </c>
      <c r="Z338">
        <f>IF(ABS(H338)&gt;1,H338/1000000,H338)</f>
        <v>0</v>
      </c>
      <c r="AA338">
        <f>IF(ABS(I338)&gt;1,I338/1000000,I338)</f>
        <v>0</v>
      </c>
      <c r="AB338">
        <f t="shared" si="20"/>
        <v>-8.8999999999999996E-2</v>
      </c>
      <c r="AC338">
        <f t="shared" si="21"/>
        <v>0.12</v>
      </c>
      <c r="AD338">
        <f t="shared" si="22"/>
        <v>-0.71</v>
      </c>
      <c r="AE338">
        <f t="shared" si="23"/>
        <v>0</v>
      </c>
    </row>
    <row r="339" spans="1:31" x14ac:dyDescent="0.3">
      <c r="A339" s="4">
        <v>337</v>
      </c>
      <c r="B339" s="4">
        <v>-803114424829</v>
      </c>
      <c r="C339" s="5">
        <v>2</v>
      </c>
      <c r="D339" s="5">
        <v>-4.8560000000000001E-3</v>
      </c>
      <c r="E339" s="5">
        <v>1.2251E-2</v>
      </c>
      <c r="F339" s="5">
        <v>1004438</v>
      </c>
      <c r="G339" s="5">
        <v>0</v>
      </c>
      <c r="H339" s="5">
        <v>0</v>
      </c>
      <c r="I339" s="5">
        <v>0</v>
      </c>
      <c r="J339" s="5">
        <v>-8.8999999999999996E-2</v>
      </c>
      <c r="K339" s="5">
        <v>0.11799999999999999</v>
      </c>
      <c r="L339" s="5">
        <v>-0.70899999999999996</v>
      </c>
      <c r="M339" s="5">
        <v>0</v>
      </c>
      <c r="S339">
        <f>A339</f>
        <v>337</v>
      </c>
      <c r="T339">
        <f>Analysis!$B$3+B339/1000000</f>
        <v>6.7390809999778867</v>
      </c>
      <c r="U339">
        <f>C339</f>
        <v>2</v>
      </c>
      <c r="V339">
        <f>IF(ABS(D339)&gt;1,D339/1000000,D339)*Analysis!$B$4</f>
        <v>-4.7637360000000004E-2</v>
      </c>
      <c r="W339">
        <f>IF(ABS(E339)&gt;1,E339/1000000,E339)*Analysis!$B$4</f>
        <v>0.12018231</v>
      </c>
      <c r="X339">
        <f>IF(ABS(F339)&gt;1,F339/1000000,F339)*Analysis!$B$4</f>
        <v>9.8535367800000007</v>
      </c>
      <c r="Y339">
        <f>IF(ABS(G339)&gt;1,G339/1000000,G339)</f>
        <v>0</v>
      </c>
      <c r="Z339">
        <f>IF(ABS(H339)&gt;1,H339/1000000,H339)</f>
        <v>0</v>
      </c>
      <c r="AA339">
        <f>IF(ABS(I339)&gt;1,I339/1000000,I339)</f>
        <v>0</v>
      </c>
      <c r="AB339">
        <f t="shared" si="20"/>
        <v>-8.8999999999999996E-2</v>
      </c>
      <c r="AC339">
        <f t="shared" si="21"/>
        <v>0.11799999999999999</v>
      </c>
      <c r="AD339">
        <f t="shared" si="22"/>
        <v>-0.70899999999999996</v>
      </c>
      <c r="AE339">
        <f t="shared" si="23"/>
        <v>0</v>
      </c>
    </row>
    <row r="340" spans="1:31" x14ac:dyDescent="0.3">
      <c r="A340" s="4">
        <v>338</v>
      </c>
      <c r="B340" s="4">
        <v>-803114405052</v>
      </c>
      <c r="C340" s="5">
        <v>2</v>
      </c>
      <c r="D340" s="5">
        <v>-6.489E-3</v>
      </c>
      <c r="E340" s="5">
        <v>1.2425E-2</v>
      </c>
      <c r="F340" s="5">
        <v>1004376</v>
      </c>
      <c r="G340" s="5">
        <v>0</v>
      </c>
      <c r="H340" s="5">
        <v>0</v>
      </c>
      <c r="I340" s="5">
        <v>0</v>
      </c>
      <c r="J340" s="5">
        <v>-8.8999999999999996E-2</v>
      </c>
      <c r="K340" s="5">
        <v>0.11600000000000001</v>
      </c>
      <c r="L340" s="5">
        <v>-0.70899999999999996</v>
      </c>
      <c r="M340" s="5">
        <v>0</v>
      </c>
      <c r="S340">
        <f>A340</f>
        <v>338</v>
      </c>
      <c r="T340">
        <f>Analysis!$B$3+B340/1000000</f>
        <v>6.7588580000447109</v>
      </c>
      <c r="U340">
        <f>C340</f>
        <v>2</v>
      </c>
      <c r="V340">
        <f>IF(ABS(D340)&gt;1,D340/1000000,D340)*Analysis!$B$4</f>
        <v>-6.365709E-2</v>
      </c>
      <c r="W340">
        <f>IF(ABS(E340)&gt;1,E340/1000000,E340)*Analysis!$B$4</f>
        <v>0.12188925</v>
      </c>
      <c r="X340">
        <f>IF(ABS(F340)&gt;1,F340/1000000,F340)*Analysis!$B$4</f>
        <v>9.8529285600000005</v>
      </c>
      <c r="Y340">
        <f>IF(ABS(G340)&gt;1,G340/1000000,G340)</f>
        <v>0</v>
      </c>
      <c r="Z340">
        <f>IF(ABS(H340)&gt;1,H340/1000000,H340)</f>
        <v>0</v>
      </c>
      <c r="AA340">
        <f>IF(ABS(I340)&gt;1,I340/1000000,I340)</f>
        <v>0</v>
      </c>
      <c r="AB340">
        <f t="shared" si="20"/>
        <v>-8.8999999999999996E-2</v>
      </c>
      <c r="AC340">
        <f t="shared" si="21"/>
        <v>0.11600000000000001</v>
      </c>
      <c r="AD340">
        <f t="shared" si="22"/>
        <v>-0.70899999999999996</v>
      </c>
      <c r="AE340">
        <f t="shared" si="23"/>
        <v>0</v>
      </c>
    </row>
    <row r="341" spans="1:31" x14ac:dyDescent="0.3">
      <c r="A341" s="4">
        <v>339</v>
      </c>
      <c r="B341" s="4">
        <v>-803114385604</v>
      </c>
      <c r="C341" s="5">
        <v>2</v>
      </c>
      <c r="D341" s="5">
        <v>-7.2069999999999999E-3</v>
      </c>
      <c r="E341" s="5">
        <v>1.227E-2</v>
      </c>
      <c r="F341" s="5">
        <v>1004355</v>
      </c>
      <c r="G341" s="5">
        <v>0</v>
      </c>
      <c r="H341" s="5">
        <v>0</v>
      </c>
      <c r="I341" s="5">
        <v>0</v>
      </c>
      <c r="J341" s="5">
        <v>-0.09</v>
      </c>
      <c r="K341" s="5">
        <v>0.11700000000000001</v>
      </c>
      <c r="L341" s="5">
        <v>-0.70899999999999996</v>
      </c>
      <c r="M341" s="5">
        <v>0</v>
      </c>
      <c r="S341">
        <f>A341</f>
        <v>339</v>
      </c>
      <c r="T341">
        <f>Analysis!$B$3+B341/1000000</f>
        <v>6.7783060000510886</v>
      </c>
      <c r="U341">
        <f>C341</f>
        <v>2</v>
      </c>
      <c r="V341">
        <f>IF(ABS(D341)&gt;1,D341/1000000,D341)*Analysis!$B$4</f>
        <v>-7.0700670000000007E-2</v>
      </c>
      <c r="W341">
        <f>IF(ABS(E341)&gt;1,E341/1000000,E341)*Analysis!$B$4</f>
        <v>0.12036870000000001</v>
      </c>
      <c r="X341">
        <f>IF(ABS(F341)&gt;1,F341/1000000,F341)*Analysis!$B$4</f>
        <v>9.8527225500000011</v>
      </c>
      <c r="Y341">
        <f>IF(ABS(G341)&gt;1,G341/1000000,G341)</f>
        <v>0</v>
      </c>
      <c r="Z341">
        <f>IF(ABS(H341)&gt;1,H341/1000000,H341)</f>
        <v>0</v>
      </c>
      <c r="AA341">
        <f>IF(ABS(I341)&gt;1,I341/1000000,I341)</f>
        <v>0</v>
      </c>
      <c r="AB341">
        <f t="shared" si="20"/>
        <v>-0.09</v>
      </c>
      <c r="AC341">
        <f t="shared" si="21"/>
        <v>0.11700000000000001</v>
      </c>
      <c r="AD341">
        <f t="shared" si="22"/>
        <v>-0.70899999999999996</v>
      </c>
      <c r="AE341">
        <f t="shared" si="23"/>
        <v>0</v>
      </c>
    </row>
    <row r="342" spans="1:31" x14ac:dyDescent="0.3">
      <c r="A342" s="4">
        <v>340</v>
      </c>
      <c r="B342" s="4">
        <v>-803114363019</v>
      </c>
      <c r="C342" s="5">
        <v>2</v>
      </c>
      <c r="D342" s="5">
        <v>-5.352E-3</v>
      </c>
      <c r="E342" s="5">
        <v>1.2311000000000001E-2</v>
      </c>
      <c r="F342" s="5">
        <v>1004420</v>
      </c>
      <c r="G342" s="5">
        <v>0</v>
      </c>
      <c r="H342" s="5">
        <v>0</v>
      </c>
      <c r="I342" s="5">
        <v>0</v>
      </c>
      <c r="J342" s="5">
        <v>-8.8999999999999996E-2</v>
      </c>
      <c r="K342" s="5">
        <v>0.114</v>
      </c>
      <c r="L342" s="5">
        <v>-0.70799999999999996</v>
      </c>
      <c r="M342" s="5">
        <v>0</v>
      </c>
      <c r="S342">
        <f>A342</f>
        <v>340</v>
      </c>
      <c r="T342">
        <f>Analysis!$B$3+B342/1000000</f>
        <v>6.8008909999625757</v>
      </c>
      <c r="U342">
        <f>C342</f>
        <v>2</v>
      </c>
      <c r="V342">
        <f>IF(ABS(D342)&gt;1,D342/1000000,D342)*Analysis!$B$4</f>
        <v>-5.250312E-2</v>
      </c>
      <c r="W342">
        <f>IF(ABS(E342)&gt;1,E342/1000000,E342)*Analysis!$B$4</f>
        <v>0.12077091000000001</v>
      </c>
      <c r="X342">
        <f>IF(ABS(F342)&gt;1,F342/1000000,F342)*Analysis!$B$4</f>
        <v>9.8533602000000009</v>
      </c>
      <c r="Y342">
        <f>IF(ABS(G342)&gt;1,G342/1000000,G342)</f>
        <v>0</v>
      </c>
      <c r="Z342">
        <f>IF(ABS(H342)&gt;1,H342/1000000,H342)</f>
        <v>0</v>
      </c>
      <c r="AA342">
        <f>IF(ABS(I342)&gt;1,I342/1000000,I342)</f>
        <v>0</v>
      </c>
      <c r="AB342">
        <f t="shared" si="20"/>
        <v>-8.8999999999999996E-2</v>
      </c>
      <c r="AC342">
        <f t="shared" si="21"/>
        <v>0.114</v>
      </c>
      <c r="AD342">
        <f t="shared" si="22"/>
        <v>-0.70799999999999996</v>
      </c>
      <c r="AE342">
        <f t="shared" si="23"/>
        <v>0</v>
      </c>
    </row>
    <row r="343" spans="1:31" x14ac:dyDescent="0.3">
      <c r="A343" s="4">
        <v>341</v>
      </c>
      <c r="B343" s="4">
        <v>-803114350663</v>
      </c>
      <c r="C343" s="5">
        <v>2</v>
      </c>
      <c r="D343" s="5">
        <v>-4.2680000000000001E-3</v>
      </c>
      <c r="E343" s="5">
        <v>1.23E-2</v>
      </c>
      <c r="F343" s="5">
        <v>1004461</v>
      </c>
      <c r="G343" s="5">
        <v>0</v>
      </c>
      <c r="H343" s="5">
        <v>0</v>
      </c>
      <c r="I343" s="5">
        <v>0</v>
      </c>
      <c r="J343" s="5">
        <v>-0.09</v>
      </c>
      <c r="K343" s="5">
        <v>0.113</v>
      </c>
      <c r="L343" s="5">
        <v>-0.70899999999999996</v>
      </c>
      <c r="M343" s="5">
        <v>0</v>
      </c>
      <c r="S343">
        <f>A343</f>
        <v>341</v>
      </c>
      <c r="T343">
        <f>Analysis!$B$3+B343/1000000</f>
        <v>6.8132469999836758</v>
      </c>
      <c r="U343">
        <f>C343</f>
        <v>2</v>
      </c>
      <c r="V343">
        <f>IF(ABS(D343)&gt;1,D343/1000000,D343)*Analysis!$B$4</f>
        <v>-4.1869080000000003E-2</v>
      </c>
      <c r="W343">
        <f>IF(ABS(E343)&gt;1,E343/1000000,E343)*Analysis!$B$4</f>
        <v>0.12066300000000001</v>
      </c>
      <c r="X343">
        <f>IF(ABS(F343)&gt;1,F343/1000000,F343)*Analysis!$B$4</f>
        <v>9.8537624100000016</v>
      </c>
      <c r="Y343">
        <f>IF(ABS(G343)&gt;1,G343/1000000,G343)</f>
        <v>0</v>
      </c>
      <c r="Z343">
        <f>IF(ABS(H343)&gt;1,H343/1000000,H343)</f>
        <v>0</v>
      </c>
      <c r="AA343">
        <f>IF(ABS(I343)&gt;1,I343/1000000,I343)</f>
        <v>0</v>
      </c>
      <c r="AB343">
        <f t="shared" si="20"/>
        <v>-0.09</v>
      </c>
      <c r="AC343">
        <f t="shared" si="21"/>
        <v>0.113</v>
      </c>
      <c r="AD343">
        <f t="shared" si="22"/>
        <v>-0.70899999999999996</v>
      </c>
      <c r="AE343">
        <f t="shared" si="23"/>
        <v>0</v>
      </c>
    </row>
    <row r="344" spans="1:31" x14ac:dyDescent="0.3">
      <c r="A344" s="4">
        <v>342</v>
      </c>
      <c r="B344" s="4">
        <v>-803114330125</v>
      </c>
      <c r="C344" s="5">
        <v>2</v>
      </c>
      <c r="D344" s="5">
        <v>-5.2009999999999999E-3</v>
      </c>
      <c r="E344" s="5">
        <v>1.2373E-2</v>
      </c>
      <c r="F344" s="5">
        <v>1007986</v>
      </c>
      <c r="G344" s="5">
        <v>0</v>
      </c>
      <c r="H344" s="5">
        <v>0</v>
      </c>
      <c r="I344" s="5">
        <v>0</v>
      </c>
      <c r="J344" s="5">
        <v>-0.09</v>
      </c>
      <c r="K344" s="5">
        <v>0.113</v>
      </c>
      <c r="L344" s="5">
        <v>-0.70899999999999996</v>
      </c>
      <c r="M344" s="5">
        <v>0</v>
      </c>
      <c r="S344">
        <f>A344</f>
        <v>342</v>
      </c>
      <c r="T344">
        <f>Analysis!$B$3+B344/1000000</f>
        <v>6.8337850000243634</v>
      </c>
      <c r="U344">
        <f>C344</f>
        <v>2</v>
      </c>
      <c r="V344">
        <f>IF(ABS(D344)&gt;1,D344/1000000,D344)*Analysis!$B$4</f>
        <v>-5.1021810000000001E-2</v>
      </c>
      <c r="W344">
        <f>IF(ABS(E344)&gt;1,E344/1000000,E344)*Analysis!$B$4</f>
        <v>0.12137913000000002</v>
      </c>
      <c r="X344">
        <f>IF(ABS(F344)&gt;1,F344/1000000,F344)*Analysis!$B$4</f>
        <v>9.8883426600000011</v>
      </c>
      <c r="Y344">
        <f>IF(ABS(G344)&gt;1,G344/1000000,G344)</f>
        <v>0</v>
      </c>
      <c r="Z344">
        <f>IF(ABS(H344)&gt;1,H344/1000000,H344)</f>
        <v>0</v>
      </c>
      <c r="AA344">
        <f>IF(ABS(I344)&gt;1,I344/1000000,I344)</f>
        <v>0</v>
      </c>
      <c r="AB344">
        <f t="shared" si="20"/>
        <v>-0.09</v>
      </c>
      <c r="AC344">
        <f t="shared" si="21"/>
        <v>0.113</v>
      </c>
      <c r="AD344">
        <f t="shared" si="22"/>
        <v>-0.70899999999999996</v>
      </c>
      <c r="AE344">
        <f t="shared" si="23"/>
        <v>0</v>
      </c>
    </row>
    <row r="345" spans="1:31" x14ac:dyDescent="0.3">
      <c r="A345" s="4">
        <v>343</v>
      </c>
      <c r="B345" s="4">
        <v>-803114307343</v>
      </c>
      <c r="C345" s="5">
        <v>2</v>
      </c>
      <c r="D345" s="5">
        <v>-5.0419999999999996E-3</v>
      </c>
      <c r="E345" s="5">
        <v>1.2444999999999999E-2</v>
      </c>
      <c r="F345" s="5">
        <v>1011823</v>
      </c>
      <c r="G345" s="5">
        <v>0</v>
      </c>
      <c r="H345" s="5">
        <v>0</v>
      </c>
      <c r="I345" s="5">
        <v>0</v>
      </c>
      <c r="J345" s="5">
        <v>-0.09</v>
      </c>
      <c r="K345" s="5">
        <v>0.111</v>
      </c>
      <c r="L345" s="5">
        <v>-0.70899999999999996</v>
      </c>
      <c r="M345" s="5">
        <v>0</v>
      </c>
      <c r="S345">
        <f>A345</f>
        <v>343</v>
      </c>
      <c r="T345">
        <f>Analysis!$B$3+B345/1000000</f>
        <v>6.8565670000389218</v>
      </c>
      <c r="U345">
        <f>C345</f>
        <v>2</v>
      </c>
      <c r="V345">
        <f>IF(ABS(D345)&gt;1,D345/1000000,D345)*Analysis!$B$4</f>
        <v>-4.9462019999999995E-2</v>
      </c>
      <c r="W345">
        <f>IF(ABS(E345)&gt;1,E345/1000000,E345)*Analysis!$B$4</f>
        <v>0.12208545</v>
      </c>
      <c r="X345">
        <f>IF(ABS(F345)&gt;1,F345/1000000,F345)*Analysis!$B$4</f>
        <v>9.9259836299999993</v>
      </c>
      <c r="Y345">
        <f>IF(ABS(G345)&gt;1,G345/1000000,G345)</f>
        <v>0</v>
      </c>
      <c r="Z345">
        <f>IF(ABS(H345)&gt;1,H345/1000000,H345)</f>
        <v>0</v>
      </c>
      <c r="AA345">
        <f>IF(ABS(I345)&gt;1,I345/1000000,I345)</f>
        <v>0</v>
      </c>
      <c r="AB345">
        <f t="shared" si="20"/>
        <v>-0.09</v>
      </c>
      <c r="AC345">
        <f t="shared" si="21"/>
        <v>0.111</v>
      </c>
      <c r="AD345">
        <f t="shared" si="22"/>
        <v>-0.70899999999999996</v>
      </c>
      <c r="AE345">
        <f t="shared" si="23"/>
        <v>0</v>
      </c>
    </row>
    <row r="346" spans="1:31" x14ac:dyDescent="0.3">
      <c r="A346" s="4">
        <v>344</v>
      </c>
      <c r="B346" s="4">
        <v>-803114280612</v>
      </c>
      <c r="C346" s="5">
        <v>2</v>
      </c>
      <c r="D346" s="5">
        <v>-1.4399E-2</v>
      </c>
      <c r="E346" s="5">
        <v>1.2311000000000001E-2</v>
      </c>
      <c r="F346" s="5">
        <v>1012760</v>
      </c>
      <c r="G346" s="5">
        <v>0</v>
      </c>
      <c r="H346" s="5">
        <v>0</v>
      </c>
      <c r="I346" s="5">
        <v>0</v>
      </c>
      <c r="J346" s="5">
        <v>-8.8999999999999996E-2</v>
      </c>
      <c r="K346" s="5">
        <v>0.112</v>
      </c>
      <c r="L346" s="5">
        <v>-0.70699999999999996</v>
      </c>
      <c r="M346" s="5">
        <v>0</v>
      </c>
      <c r="S346">
        <f>A346</f>
        <v>344</v>
      </c>
      <c r="T346">
        <f>Analysis!$B$3+B346/1000000</f>
        <v>6.8832979999715462</v>
      </c>
      <c r="U346">
        <f>C346</f>
        <v>2</v>
      </c>
      <c r="V346">
        <f>IF(ABS(D346)&gt;1,D346/1000000,D346)*Analysis!$B$4</f>
        <v>-0.14125419</v>
      </c>
      <c r="W346">
        <f>IF(ABS(E346)&gt;1,E346/1000000,E346)*Analysis!$B$4</f>
        <v>0.12077091000000001</v>
      </c>
      <c r="X346">
        <f>IF(ABS(F346)&gt;1,F346/1000000,F346)*Analysis!$B$4</f>
        <v>9.9351756000000009</v>
      </c>
      <c r="Y346">
        <f>IF(ABS(G346)&gt;1,G346/1000000,G346)</f>
        <v>0</v>
      </c>
      <c r="Z346">
        <f>IF(ABS(H346)&gt;1,H346/1000000,H346)</f>
        <v>0</v>
      </c>
      <c r="AA346">
        <f>IF(ABS(I346)&gt;1,I346/1000000,I346)</f>
        <v>0</v>
      </c>
      <c r="AB346">
        <f t="shared" si="20"/>
        <v>-8.8999999999999996E-2</v>
      </c>
      <c r="AC346">
        <f t="shared" si="21"/>
        <v>0.112</v>
      </c>
      <c r="AD346">
        <f t="shared" si="22"/>
        <v>-0.70699999999999996</v>
      </c>
      <c r="AE346">
        <f t="shared" si="23"/>
        <v>0</v>
      </c>
    </row>
    <row r="347" spans="1:31" x14ac:dyDescent="0.3">
      <c r="A347" s="4">
        <v>345</v>
      </c>
      <c r="B347" s="4">
        <v>-803114266914</v>
      </c>
      <c r="C347" s="5">
        <v>2</v>
      </c>
      <c r="D347" s="5">
        <v>-1.3665E-2</v>
      </c>
      <c r="E347" s="5">
        <v>1.2284E-2</v>
      </c>
      <c r="F347" s="5">
        <v>1012108</v>
      </c>
      <c r="G347" s="5">
        <v>0</v>
      </c>
      <c r="H347" s="5">
        <v>0</v>
      </c>
      <c r="I347" s="5">
        <v>0</v>
      </c>
      <c r="J347" s="5">
        <v>-8.8999999999999996E-2</v>
      </c>
      <c r="K347" s="5">
        <v>0.113</v>
      </c>
      <c r="L347" s="5">
        <v>-0.70799999999999996</v>
      </c>
      <c r="M347" s="5">
        <v>0</v>
      </c>
      <c r="S347">
        <f>A347</f>
        <v>345</v>
      </c>
      <c r="T347">
        <f>Analysis!$B$3+B347/1000000</f>
        <v>6.8969959999667481</v>
      </c>
      <c r="U347">
        <f>C347</f>
        <v>2</v>
      </c>
      <c r="V347">
        <f>IF(ABS(D347)&gt;1,D347/1000000,D347)*Analysis!$B$4</f>
        <v>-0.13405365</v>
      </c>
      <c r="W347">
        <f>IF(ABS(E347)&gt;1,E347/1000000,E347)*Analysis!$B$4</f>
        <v>0.12050604000000001</v>
      </c>
      <c r="X347">
        <f>IF(ABS(F347)&gt;1,F347/1000000,F347)*Analysis!$B$4</f>
        <v>9.9287794800000011</v>
      </c>
      <c r="Y347">
        <f>IF(ABS(G347)&gt;1,G347/1000000,G347)</f>
        <v>0</v>
      </c>
      <c r="Z347">
        <f>IF(ABS(H347)&gt;1,H347/1000000,H347)</f>
        <v>0</v>
      </c>
      <c r="AA347">
        <f>IF(ABS(I347)&gt;1,I347/1000000,I347)</f>
        <v>0</v>
      </c>
      <c r="AB347">
        <f t="shared" si="20"/>
        <v>-8.8999999999999996E-2</v>
      </c>
      <c r="AC347">
        <f t="shared" si="21"/>
        <v>0.113</v>
      </c>
      <c r="AD347">
        <f t="shared" si="22"/>
        <v>-0.70799999999999996</v>
      </c>
      <c r="AE347">
        <f t="shared" si="23"/>
        <v>0</v>
      </c>
    </row>
    <row r="348" spans="1:31" x14ac:dyDescent="0.3">
      <c r="A348" s="4">
        <v>346</v>
      </c>
      <c r="B348" s="4">
        <v>-803114245873</v>
      </c>
      <c r="C348" s="5">
        <v>2</v>
      </c>
      <c r="D348" s="5">
        <v>-1.2414E-2</v>
      </c>
      <c r="E348" s="5">
        <v>1.0762000000000001E-2</v>
      </c>
      <c r="F348" s="5">
        <v>1003427</v>
      </c>
      <c r="G348" s="5">
        <v>0</v>
      </c>
      <c r="H348" s="5">
        <v>0</v>
      </c>
      <c r="I348" s="5">
        <v>0</v>
      </c>
      <c r="J348" s="5">
        <v>-0.09</v>
      </c>
      <c r="K348" s="5">
        <v>0.115</v>
      </c>
      <c r="L348" s="5">
        <v>-0.70799999999999996</v>
      </c>
      <c r="M348" s="5">
        <v>0</v>
      </c>
      <c r="S348">
        <f>A348</f>
        <v>346</v>
      </c>
      <c r="T348">
        <f>Analysis!$B$3+B348/1000000</f>
        <v>6.9180369999958202</v>
      </c>
      <c r="U348">
        <f>C348</f>
        <v>2</v>
      </c>
      <c r="V348">
        <f>IF(ABS(D348)&gt;1,D348/1000000,D348)*Analysis!$B$4</f>
        <v>-0.12178134</v>
      </c>
      <c r="W348">
        <f>IF(ABS(E348)&gt;1,E348/1000000,E348)*Analysis!$B$4</f>
        <v>0.10557522000000001</v>
      </c>
      <c r="X348">
        <f>IF(ABS(F348)&gt;1,F348/1000000,F348)*Analysis!$B$4</f>
        <v>9.843618870000002</v>
      </c>
      <c r="Y348">
        <f>IF(ABS(G348)&gt;1,G348/1000000,G348)</f>
        <v>0</v>
      </c>
      <c r="Z348">
        <f>IF(ABS(H348)&gt;1,H348/1000000,H348)</f>
        <v>0</v>
      </c>
      <c r="AA348">
        <f>IF(ABS(I348)&gt;1,I348/1000000,I348)</f>
        <v>0</v>
      </c>
      <c r="AB348">
        <f t="shared" si="20"/>
        <v>-0.09</v>
      </c>
      <c r="AC348">
        <f t="shared" si="21"/>
        <v>0.115</v>
      </c>
      <c r="AD348">
        <f t="shared" si="22"/>
        <v>-0.70799999999999996</v>
      </c>
      <c r="AE348">
        <f t="shared" si="23"/>
        <v>0</v>
      </c>
    </row>
    <row r="349" spans="1:31" x14ac:dyDescent="0.3">
      <c r="A349" s="4">
        <v>347</v>
      </c>
      <c r="B349" s="4">
        <v>-803114224701</v>
      </c>
      <c r="C349" s="5">
        <v>2</v>
      </c>
      <c r="D349" s="5">
        <v>-1.2023000000000001E-2</v>
      </c>
      <c r="E349" s="5">
        <v>3.9220000000000001E-3</v>
      </c>
      <c r="F349" s="5">
        <v>1004515</v>
      </c>
      <c r="G349" s="5">
        <v>0</v>
      </c>
      <c r="H349" s="5">
        <v>0</v>
      </c>
      <c r="I349" s="5">
        <v>0</v>
      </c>
      <c r="J349" s="5">
        <v>-9.5000000000000001E-2</v>
      </c>
      <c r="K349" s="5">
        <v>0.11899999999999999</v>
      </c>
      <c r="L349" s="5">
        <v>-0.70699999999999996</v>
      </c>
      <c r="M349" s="5">
        <v>0</v>
      </c>
      <c r="S349">
        <f>A349</f>
        <v>347</v>
      </c>
      <c r="T349">
        <f>Analysis!$B$3+B349/1000000</f>
        <v>6.9392089999746531</v>
      </c>
      <c r="U349">
        <f>C349</f>
        <v>2</v>
      </c>
      <c r="V349">
        <f>IF(ABS(D349)&gt;1,D349/1000000,D349)*Analysis!$B$4</f>
        <v>-0.11794563000000001</v>
      </c>
      <c r="W349">
        <f>IF(ABS(E349)&gt;1,E349/1000000,E349)*Analysis!$B$4</f>
        <v>3.847482E-2</v>
      </c>
      <c r="X349">
        <f>IF(ABS(F349)&gt;1,F349/1000000,F349)*Analysis!$B$4</f>
        <v>9.8542921500000009</v>
      </c>
      <c r="Y349">
        <f>IF(ABS(G349)&gt;1,G349/1000000,G349)</f>
        <v>0</v>
      </c>
      <c r="Z349">
        <f>IF(ABS(H349)&gt;1,H349/1000000,H349)</f>
        <v>0</v>
      </c>
      <c r="AA349">
        <f>IF(ABS(I349)&gt;1,I349/1000000,I349)</f>
        <v>0</v>
      </c>
      <c r="AB349">
        <f t="shared" si="20"/>
        <v>-9.5000000000000001E-2</v>
      </c>
      <c r="AC349">
        <f t="shared" si="21"/>
        <v>0.11899999999999999</v>
      </c>
      <c r="AD349">
        <f t="shared" si="22"/>
        <v>-0.70699999999999996</v>
      </c>
      <c r="AE349">
        <f t="shared" si="23"/>
        <v>0</v>
      </c>
    </row>
    <row r="350" spans="1:31" x14ac:dyDescent="0.3">
      <c r="A350" s="4">
        <v>348</v>
      </c>
      <c r="B350" s="4">
        <v>-803114204463</v>
      </c>
      <c r="C350" s="5">
        <v>2</v>
      </c>
      <c r="D350" s="5">
        <v>-1.3119E-2</v>
      </c>
      <c r="E350" s="5">
        <v>3.888E-3</v>
      </c>
      <c r="F350" s="5">
        <v>1004159</v>
      </c>
      <c r="G350" s="5">
        <v>0</v>
      </c>
      <c r="H350" s="5">
        <v>0</v>
      </c>
      <c r="I350" s="5">
        <v>0</v>
      </c>
      <c r="J350" s="5">
        <v>-0.10100000000000001</v>
      </c>
      <c r="K350" s="5">
        <v>0.122</v>
      </c>
      <c r="L350" s="5">
        <v>-0.70699999999999996</v>
      </c>
      <c r="M350" s="5">
        <v>0</v>
      </c>
      <c r="S350">
        <f>A350</f>
        <v>348</v>
      </c>
      <c r="T350">
        <f>Analysis!$B$3+B350/1000000</f>
        <v>6.9594470000592992</v>
      </c>
      <c r="U350">
        <f>C350</f>
        <v>2</v>
      </c>
      <c r="V350">
        <f>IF(ABS(D350)&gt;1,D350/1000000,D350)*Analysis!$B$4</f>
        <v>-0.12869739000000002</v>
      </c>
      <c r="W350">
        <f>IF(ABS(E350)&gt;1,E350/1000000,E350)*Analysis!$B$4</f>
        <v>3.814128E-2</v>
      </c>
      <c r="X350">
        <f>IF(ABS(F350)&gt;1,F350/1000000,F350)*Analysis!$B$4</f>
        <v>9.8507997899999999</v>
      </c>
      <c r="Y350">
        <f>IF(ABS(G350)&gt;1,G350/1000000,G350)</f>
        <v>0</v>
      </c>
      <c r="Z350">
        <f>IF(ABS(H350)&gt;1,H350/1000000,H350)</f>
        <v>0</v>
      </c>
      <c r="AA350">
        <f>IF(ABS(I350)&gt;1,I350/1000000,I350)</f>
        <v>0</v>
      </c>
      <c r="AB350">
        <f t="shared" si="20"/>
        <v>-0.10100000000000001</v>
      </c>
      <c r="AC350">
        <f t="shared" si="21"/>
        <v>0.122</v>
      </c>
      <c r="AD350">
        <f t="shared" si="22"/>
        <v>-0.70699999999999996</v>
      </c>
      <c r="AE350">
        <f t="shared" si="23"/>
        <v>0</v>
      </c>
    </row>
    <row r="351" spans="1:31" x14ac:dyDescent="0.3">
      <c r="A351" s="4">
        <v>349</v>
      </c>
      <c r="B351" s="4">
        <v>-803114184867</v>
      </c>
      <c r="C351" s="5">
        <v>2</v>
      </c>
      <c r="D351" s="5">
        <v>-1.2871E-2</v>
      </c>
      <c r="E351" s="5">
        <v>6.1190000000000003E-3</v>
      </c>
      <c r="F351" s="5">
        <v>1004172</v>
      </c>
      <c r="G351" s="5">
        <v>0</v>
      </c>
      <c r="H351" s="5">
        <v>0</v>
      </c>
      <c r="I351" s="5">
        <v>0</v>
      </c>
      <c r="J351" s="5">
        <v>-0.105</v>
      </c>
      <c r="K351" s="5">
        <v>0.124</v>
      </c>
      <c r="L351" s="5">
        <v>-0.70599999999999996</v>
      </c>
      <c r="M351" s="5">
        <v>0</v>
      </c>
      <c r="S351">
        <f>A351</f>
        <v>349</v>
      </c>
      <c r="T351">
        <f>Analysis!$B$3+B351/1000000</f>
        <v>6.9790430000284687</v>
      </c>
      <c r="U351">
        <f>C351</f>
        <v>2</v>
      </c>
      <c r="V351">
        <f>IF(ABS(D351)&gt;1,D351/1000000,D351)*Analysis!$B$4</f>
        <v>-0.12626451000000002</v>
      </c>
      <c r="W351">
        <f>IF(ABS(E351)&gt;1,E351/1000000,E351)*Analysis!$B$4</f>
        <v>6.0027390000000007E-2</v>
      </c>
      <c r="X351">
        <f>IF(ABS(F351)&gt;1,F351/1000000,F351)*Analysis!$B$4</f>
        <v>9.8509273200000003</v>
      </c>
      <c r="Y351">
        <f>IF(ABS(G351)&gt;1,G351/1000000,G351)</f>
        <v>0</v>
      </c>
      <c r="Z351">
        <f>IF(ABS(H351)&gt;1,H351/1000000,H351)</f>
        <v>0</v>
      </c>
      <c r="AA351">
        <f>IF(ABS(I351)&gt;1,I351/1000000,I351)</f>
        <v>0</v>
      </c>
      <c r="AB351">
        <f t="shared" si="20"/>
        <v>-0.105</v>
      </c>
      <c r="AC351">
        <f t="shared" si="21"/>
        <v>0.124</v>
      </c>
      <c r="AD351">
        <f t="shared" si="22"/>
        <v>-0.70599999999999996</v>
      </c>
      <c r="AE351">
        <f t="shared" si="23"/>
        <v>0</v>
      </c>
    </row>
    <row r="352" spans="1:31" x14ac:dyDescent="0.3">
      <c r="A352" s="4">
        <v>350</v>
      </c>
      <c r="B352" s="4">
        <v>-803114166239</v>
      </c>
      <c r="C352" s="5">
        <v>2</v>
      </c>
      <c r="D352" s="5">
        <v>-1.2876E-2</v>
      </c>
      <c r="E352" s="5">
        <v>1.2911000000000001E-2</v>
      </c>
      <c r="F352" s="5">
        <v>1004107</v>
      </c>
      <c r="G352" s="5">
        <v>0</v>
      </c>
      <c r="H352" s="5">
        <v>0</v>
      </c>
      <c r="I352" s="5">
        <v>0</v>
      </c>
      <c r="J352" s="5">
        <v>-0.106</v>
      </c>
      <c r="K352" s="5">
        <v>0.126</v>
      </c>
      <c r="L352" s="5">
        <v>-0.70599999999999996</v>
      </c>
      <c r="M352" s="5">
        <v>0</v>
      </c>
      <c r="S352">
        <f>A352</f>
        <v>350</v>
      </c>
      <c r="T352">
        <f>Analysis!$B$3+B352/1000000</f>
        <v>6.9976709999609739</v>
      </c>
      <c r="U352">
        <f>C352</f>
        <v>2</v>
      </c>
      <c r="V352">
        <f>IF(ABS(D352)&gt;1,D352/1000000,D352)*Analysis!$B$4</f>
        <v>-0.12631356000000002</v>
      </c>
      <c r="W352">
        <f>IF(ABS(E352)&gt;1,E352/1000000,E352)*Analysis!$B$4</f>
        <v>0.12665691000000001</v>
      </c>
      <c r="X352">
        <f>IF(ABS(F352)&gt;1,F352/1000000,F352)*Analysis!$B$4</f>
        <v>9.8502896700000004</v>
      </c>
      <c r="Y352">
        <f>IF(ABS(G352)&gt;1,G352/1000000,G352)</f>
        <v>0</v>
      </c>
      <c r="Z352">
        <f>IF(ABS(H352)&gt;1,H352/1000000,H352)</f>
        <v>0</v>
      </c>
      <c r="AA352">
        <f>IF(ABS(I352)&gt;1,I352/1000000,I352)</f>
        <v>0</v>
      </c>
      <c r="AB352">
        <f t="shared" si="20"/>
        <v>-0.106</v>
      </c>
      <c r="AC352">
        <f t="shared" si="21"/>
        <v>0.126</v>
      </c>
      <c r="AD352">
        <f t="shared" si="22"/>
        <v>-0.70599999999999996</v>
      </c>
      <c r="AE352">
        <f t="shared" si="23"/>
        <v>0</v>
      </c>
    </row>
    <row r="353" spans="1:31" x14ac:dyDescent="0.3">
      <c r="A353" s="4">
        <v>351</v>
      </c>
      <c r="B353" s="4">
        <v>-803114144349</v>
      </c>
      <c r="C353" s="5">
        <v>2</v>
      </c>
      <c r="D353" s="5">
        <v>-1.2838E-2</v>
      </c>
      <c r="E353" s="5">
        <v>1.1904E-2</v>
      </c>
      <c r="F353" s="5">
        <v>1004129</v>
      </c>
      <c r="G353" s="5">
        <v>0</v>
      </c>
      <c r="H353" s="5">
        <v>0</v>
      </c>
      <c r="I353" s="5">
        <v>0</v>
      </c>
      <c r="J353" s="5">
        <v>-0.104</v>
      </c>
      <c r="K353" s="5">
        <v>0.129</v>
      </c>
      <c r="L353" s="5">
        <v>-0.70499999999999996</v>
      </c>
      <c r="M353" s="5">
        <v>0</v>
      </c>
      <c r="S353">
        <f>A353</f>
        <v>351</v>
      </c>
      <c r="T353">
        <f>Analysis!$B$3+B353/1000000</f>
        <v>7.0195610000519082</v>
      </c>
      <c r="U353">
        <f>C353</f>
        <v>2</v>
      </c>
      <c r="V353">
        <f>IF(ABS(D353)&gt;1,D353/1000000,D353)*Analysis!$B$4</f>
        <v>-0.12594078</v>
      </c>
      <c r="W353">
        <f>IF(ABS(E353)&gt;1,E353/1000000,E353)*Analysis!$B$4</f>
        <v>0.11677824000000001</v>
      </c>
      <c r="X353">
        <f>IF(ABS(F353)&gt;1,F353/1000000,F353)*Analysis!$B$4</f>
        <v>9.8505054900000015</v>
      </c>
      <c r="Y353">
        <f>IF(ABS(G353)&gt;1,G353/1000000,G353)</f>
        <v>0</v>
      </c>
      <c r="Z353">
        <f>IF(ABS(H353)&gt;1,H353/1000000,H353)</f>
        <v>0</v>
      </c>
      <c r="AA353">
        <f>IF(ABS(I353)&gt;1,I353/1000000,I353)</f>
        <v>0</v>
      </c>
      <c r="AB353">
        <f t="shared" si="20"/>
        <v>-0.104</v>
      </c>
      <c r="AC353">
        <f t="shared" si="21"/>
        <v>0.129</v>
      </c>
      <c r="AD353">
        <f t="shared" si="22"/>
        <v>-0.70499999999999996</v>
      </c>
      <c r="AE353">
        <f t="shared" si="23"/>
        <v>0</v>
      </c>
    </row>
    <row r="354" spans="1:31" x14ac:dyDescent="0.3">
      <c r="A354" s="4">
        <v>352</v>
      </c>
      <c r="B354" s="4">
        <v>-803114124518</v>
      </c>
      <c r="C354" s="5">
        <v>2</v>
      </c>
      <c r="D354" s="5">
        <v>-1.286E-2</v>
      </c>
      <c r="E354" s="5">
        <v>1.2203E-2</v>
      </c>
      <c r="F354" s="5">
        <v>1004144</v>
      </c>
      <c r="G354" s="5">
        <v>0</v>
      </c>
      <c r="H354" s="5">
        <v>0</v>
      </c>
      <c r="I354" s="5">
        <v>0</v>
      </c>
      <c r="J354" s="5">
        <v>-0.10299999999999999</v>
      </c>
      <c r="K354" s="5">
        <v>0.13300000000000001</v>
      </c>
      <c r="L354" s="5">
        <v>-0.70599999999999996</v>
      </c>
      <c r="M354" s="5">
        <v>0</v>
      </c>
      <c r="S354">
        <f>A354</f>
        <v>352</v>
      </c>
      <c r="T354">
        <f>Analysis!$B$3+B354/1000000</f>
        <v>7.0393919999478385</v>
      </c>
      <c r="U354">
        <f>C354</f>
        <v>2</v>
      </c>
      <c r="V354">
        <f>IF(ABS(D354)&gt;1,D354/1000000,D354)*Analysis!$B$4</f>
        <v>-0.12615660000000001</v>
      </c>
      <c r="W354">
        <f>IF(ABS(E354)&gt;1,E354/1000000,E354)*Analysis!$B$4</f>
        <v>0.11971143000000001</v>
      </c>
      <c r="X354">
        <f>IF(ABS(F354)&gt;1,F354/1000000,F354)*Analysis!$B$4</f>
        <v>9.8506526399999998</v>
      </c>
      <c r="Y354">
        <f>IF(ABS(G354)&gt;1,G354/1000000,G354)</f>
        <v>0</v>
      </c>
      <c r="Z354">
        <f>IF(ABS(H354)&gt;1,H354/1000000,H354)</f>
        <v>0</v>
      </c>
      <c r="AA354">
        <f>IF(ABS(I354)&gt;1,I354/1000000,I354)</f>
        <v>0</v>
      </c>
      <c r="AB354">
        <f t="shared" si="20"/>
        <v>-0.10299999999999999</v>
      </c>
      <c r="AC354">
        <f t="shared" si="21"/>
        <v>0.13300000000000001</v>
      </c>
      <c r="AD354">
        <f t="shared" si="22"/>
        <v>-0.70599999999999996</v>
      </c>
      <c r="AE354">
        <f t="shared" si="23"/>
        <v>0</v>
      </c>
    </row>
    <row r="355" spans="1:31" x14ac:dyDescent="0.3">
      <c r="A355" s="4">
        <v>353</v>
      </c>
      <c r="B355" s="4">
        <v>-803114113701</v>
      </c>
      <c r="C355" s="5">
        <v>2</v>
      </c>
      <c r="D355" s="5">
        <v>-1.2829E-2</v>
      </c>
      <c r="E355" s="5">
        <v>1.2345E-2</v>
      </c>
      <c r="F355" s="5">
        <v>1004136</v>
      </c>
      <c r="G355" s="5">
        <v>0</v>
      </c>
      <c r="H355" s="5">
        <v>0</v>
      </c>
      <c r="I355" s="5">
        <v>0</v>
      </c>
      <c r="J355" s="5">
        <v>-0.10299999999999999</v>
      </c>
      <c r="K355" s="5">
        <v>0.13400000000000001</v>
      </c>
      <c r="L355" s="5">
        <v>-0.70699999999999996</v>
      </c>
      <c r="M355" s="5">
        <v>0</v>
      </c>
      <c r="S355">
        <f>A355</f>
        <v>353</v>
      </c>
      <c r="T355">
        <f>Analysis!$B$3+B355/1000000</f>
        <v>7.0502090000081807</v>
      </c>
      <c r="U355">
        <f>C355</f>
        <v>2</v>
      </c>
      <c r="V355">
        <f>IF(ABS(D355)&gt;1,D355/1000000,D355)*Analysis!$B$4</f>
        <v>-0.12585249000000001</v>
      </c>
      <c r="W355">
        <f>IF(ABS(E355)&gt;1,E355/1000000,E355)*Analysis!$B$4</f>
        <v>0.12110445</v>
      </c>
      <c r="X355">
        <f>IF(ABS(F355)&gt;1,F355/1000000,F355)*Analysis!$B$4</f>
        <v>9.850574159999999</v>
      </c>
      <c r="Y355">
        <f>IF(ABS(G355)&gt;1,G355/1000000,G355)</f>
        <v>0</v>
      </c>
      <c r="Z355">
        <f>IF(ABS(H355)&gt;1,H355/1000000,H355)</f>
        <v>0</v>
      </c>
      <c r="AA355">
        <f>IF(ABS(I355)&gt;1,I355/1000000,I355)</f>
        <v>0</v>
      </c>
      <c r="AB355">
        <f t="shared" si="20"/>
        <v>-0.10299999999999999</v>
      </c>
      <c r="AC355">
        <f t="shared" si="21"/>
        <v>0.13400000000000001</v>
      </c>
      <c r="AD355">
        <f t="shared" si="22"/>
        <v>-0.70699999999999996</v>
      </c>
      <c r="AE355">
        <f t="shared" si="23"/>
        <v>0</v>
      </c>
    </row>
    <row r="356" spans="1:31" x14ac:dyDescent="0.3">
      <c r="A356" s="4">
        <v>354</v>
      </c>
      <c r="B356" s="4">
        <v>-803114084370</v>
      </c>
      <c r="C356" s="5">
        <v>2</v>
      </c>
      <c r="D356" s="5">
        <v>-4.2690000000000002E-3</v>
      </c>
      <c r="E356" s="5">
        <v>1.2356000000000001E-2</v>
      </c>
      <c r="F356" s="5">
        <v>1004461</v>
      </c>
      <c r="G356" s="5">
        <v>0</v>
      </c>
      <c r="H356" s="5">
        <v>0</v>
      </c>
      <c r="I356" s="5">
        <v>0</v>
      </c>
      <c r="J356" s="5">
        <v>-0.10100000000000001</v>
      </c>
      <c r="K356" s="5">
        <v>0.13600000000000001</v>
      </c>
      <c r="L356" s="5">
        <v>-0.70699999999999996</v>
      </c>
      <c r="M356" s="5">
        <v>0</v>
      </c>
      <c r="S356">
        <f>A356</f>
        <v>354</v>
      </c>
      <c r="T356">
        <f>Analysis!$B$3+B356/1000000</f>
        <v>7.0795399999478832</v>
      </c>
      <c r="U356">
        <f>C356</f>
        <v>2</v>
      </c>
      <c r="V356">
        <f>IF(ABS(D356)&gt;1,D356/1000000,D356)*Analysis!$B$4</f>
        <v>-4.1878890000000002E-2</v>
      </c>
      <c r="W356">
        <f>IF(ABS(E356)&gt;1,E356/1000000,E356)*Analysis!$B$4</f>
        <v>0.12121236000000002</v>
      </c>
      <c r="X356">
        <f>IF(ABS(F356)&gt;1,F356/1000000,F356)*Analysis!$B$4</f>
        <v>9.8537624100000016</v>
      </c>
      <c r="Y356">
        <f>IF(ABS(G356)&gt;1,G356/1000000,G356)</f>
        <v>0</v>
      </c>
      <c r="Z356">
        <f>IF(ABS(H356)&gt;1,H356/1000000,H356)</f>
        <v>0</v>
      </c>
      <c r="AA356">
        <f>IF(ABS(I356)&gt;1,I356/1000000,I356)</f>
        <v>0</v>
      </c>
      <c r="AB356">
        <f t="shared" si="20"/>
        <v>-0.10100000000000001</v>
      </c>
      <c r="AC356">
        <f t="shared" si="21"/>
        <v>0.13600000000000001</v>
      </c>
      <c r="AD356">
        <f t="shared" si="22"/>
        <v>-0.70699999999999996</v>
      </c>
      <c r="AE356">
        <f t="shared" si="23"/>
        <v>0</v>
      </c>
    </row>
    <row r="357" spans="1:31" x14ac:dyDescent="0.3">
      <c r="A357" s="4">
        <v>355</v>
      </c>
      <c r="B357" s="4">
        <v>-803114063998</v>
      </c>
      <c r="C357" s="5">
        <v>2</v>
      </c>
      <c r="D357" s="5">
        <v>-5.1050000000000002E-3</v>
      </c>
      <c r="E357" s="5">
        <v>1.2304000000000001E-2</v>
      </c>
      <c r="F357" s="5">
        <v>1005998</v>
      </c>
      <c r="G357" s="5">
        <v>0</v>
      </c>
      <c r="H357" s="5">
        <v>0</v>
      </c>
      <c r="I357" s="5">
        <v>0</v>
      </c>
      <c r="J357" s="5">
        <v>-0.1</v>
      </c>
      <c r="K357" s="5">
        <v>0.13400000000000001</v>
      </c>
      <c r="L357" s="5">
        <v>-0.70699999999999996</v>
      </c>
      <c r="M357" s="5">
        <v>0</v>
      </c>
      <c r="S357">
        <f>A357</f>
        <v>355</v>
      </c>
      <c r="T357">
        <f>Analysis!$B$3+B357/1000000</f>
        <v>7.0999120000051335</v>
      </c>
      <c r="U357">
        <f>C357</f>
        <v>2</v>
      </c>
      <c r="V357">
        <f>IF(ABS(D357)&gt;1,D357/1000000,D357)*Analysis!$B$4</f>
        <v>-5.0080050000000001E-2</v>
      </c>
      <c r="W357">
        <f>IF(ABS(E357)&gt;1,E357/1000000,E357)*Analysis!$B$4</f>
        <v>0.12070224000000002</v>
      </c>
      <c r="X357">
        <f>IF(ABS(F357)&gt;1,F357/1000000,F357)*Analysis!$B$4</f>
        <v>9.86884038</v>
      </c>
      <c r="Y357">
        <f>IF(ABS(G357)&gt;1,G357/1000000,G357)</f>
        <v>0</v>
      </c>
      <c r="Z357">
        <f>IF(ABS(H357)&gt;1,H357/1000000,H357)</f>
        <v>0</v>
      </c>
      <c r="AA357">
        <f>IF(ABS(I357)&gt;1,I357/1000000,I357)</f>
        <v>0</v>
      </c>
      <c r="AB357">
        <f t="shared" si="20"/>
        <v>-0.1</v>
      </c>
      <c r="AC357">
        <f t="shared" si="21"/>
        <v>0.13400000000000001</v>
      </c>
      <c r="AD357">
        <f t="shared" si="22"/>
        <v>-0.70699999999999996</v>
      </c>
      <c r="AE357">
        <f t="shared" si="23"/>
        <v>0</v>
      </c>
    </row>
    <row r="358" spans="1:31" x14ac:dyDescent="0.3">
      <c r="A358" s="4">
        <v>356</v>
      </c>
      <c r="B358" s="4">
        <v>-803114046154</v>
      </c>
      <c r="C358" s="5">
        <v>2</v>
      </c>
      <c r="D358" s="5">
        <v>-6.8950000000000001E-3</v>
      </c>
      <c r="E358" s="5">
        <v>1.2397999999999999E-2</v>
      </c>
      <c r="F358" s="5">
        <v>1013095</v>
      </c>
      <c r="G358" s="5">
        <v>0</v>
      </c>
      <c r="H358" s="5">
        <v>0</v>
      </c>
      <c r="I358" s="5">
        <v>0</v>
      </c>
      <c r="J358" s="5">
        <v>-0.1</v>
      </c>
      <c r="K358" s="5">
        <v>0.13300000000000001</v>
      </c>
      <c r="L358" s="5">
        <v>-0.70699999999999996</v>
      </c>
      <c r="M358" s="5">
        <v>0</v>
      </c>
      <c r="S358">
        <f>A358</f>
        <v>356</v>
      </c>
      <c r="T358">
        <f>Analysis!$B$3+B358/1000000</f>
        <v>7.1177560000214726</v>
      </c>
      <c r="U358">
        <f>C358</f>
        <v>2</v>
      </c>
      <c r="V358">
        <f>IF(ABS(D358)&gt;1,D358/1000000,D358)*Analysis!$B$4</f>
        <v>-6.7639950000000004E-2</v>
      </c>
      <c r="W358">
        <f>IF(ABS(E358)&gt;1,E358/1000000,E358)*Analysis!$B$4</f>
        <v>0.12162438</v>
      </c>
      <c r="X358">
        <f>IF(ABS(F358)&gt;1,F358/1000000,F358)*Analysis!$B$4</f>
        <v>9.9384619500000007</v>
      </c>
      <c r="Y358">
        <f>IF(ABS(G358)&gt;1,G358/1000000,G358)</f>
        <v>0</v>
      </c>
      <c r="Z358">
        <f>IF(ABS(H358)&gt;1,H358/1000000,H358)</f>
        <v>0</v>
      </c>
      <c r="AA358">
        <f>IF(ABS(I358)&gt;1,I358/1000000,I358)</f>
        <v>0</v>
      </c>
      <c r="AB358">
        <f t="shared" si="20"/>
        <v>-0.1</v>
      </c>
      <c r="AC358">
        <f t="shared" si="21"/>
        <v>0.13300000000000001</v>
      </c>
      <c r="AD358">
        <f t="shared" si="22"/>
        <v>-0.70699999999999996</v>
      </c>
      <c r="AE358">
        <f t="shared" si="23"/>
        <v>0</v>
      </c>
    </row>
    <row r="359" spans="1:31" x14ac:dyDescent="0.3">
      <c r="A359" s="4">
        <v>357</v>
      </c>
      <c r="B359" s="4">
        <v>-803114023341</v>
      </c>
      <c r="C359" s="5">
        <v>2</v>
      </c>
      <c r="D359" s="5">
        <v>-8.9750000000000003E-3</v>
      </c>
      <c r="E359" s="5">
        <v>1.2449E-2</v>
      </c>
      <c r="F359" s="5">
        <v>1011977</v>
      </c>
      <c r="G359" s="5">
        <v>0</v>
      </c>
      <c r="H359" s="5">
        <v>0</v>
      </c>
      <c r="I359" s="5">
        <v>0</v>
      </c>
      <c r="J359" s="5">
        <v>-9.9000000000000005E-2</v>
      </c>
      <c r="K359" s="5">
        <v>0.13300000000000001</v>
      </c>
      <c r="L359" s="5">
        <v>-0.70799999999999996</v>
      </c>
      <c r="M359" s="5">
        <v>0</v>
      </c>
      <c r="S359">
        <f>A359</f>
        <v>357</v>
      </c>
      <c r="T359">
        <f>Analysis!$B$3+B359/1000000</f>
        <v>7.1405690000392497</v>
      </c>
      <c r="U359">
        <f>C359</f>
        <v>2</v>
      </c>
      <c r="V359">
        <f>IF(ABS(D359)&gt;1,D359/1000000,D359)*Analysis!$B$4</f>
        <v>-8.8044750000000005E-2</v>
      </c>
      <c r="W359">
        <f>IF(ABS(E359)&gt;1,E359/1000000,E359)*Analysis!$B$4</f>
        <v>0.12212469000000001</v>
      </c>
      <c r="X359">
        <f>IF(ABS(F359)&gt;1,F359/1000000,F359)*Analysis!$B$4</f>
        <v>9.9274943699999998</v>
      </c>
      <c r="Y359">
        <f>IF(ABS(G359)&gt;1,G359/1000000,G359)</f>
        <v>0</v>
      </c>
      <c r="Z359">
        <f>IF(ABS(H359)&gt;1,H359/1000000,H359)</f>
        <v>0</v>
      </c>
      <c r="AA359">
        <f>IF(ABS(I359)&gt;1,I359/1000000,I359)</f>
        <v>0</v>
      </c>
      <c r="AB359">
        <f t="shared" ref="AB359:AB422" si="24">IF(ABS(J359)&gt;1,J359/1000000,J359)</f>
        <v>-9.9000000000000005E-2</v>
      </c>
      <c r="AC359">
        <f t="shared" ref="AC359:AC422" si="25">IF(ABS(K359)&gt;1,K359/1000000,K359)</f>
        <v>0.13300000000000001</v>
      </c>
      <c r="AD359">
        <f t="shared" ref="AD359:AD422" si="26">IF(ABS(L359)&gt;1,L359/1000000,L359)</f>
        <v>-0.70799999999999996</v>
      </c>
      <c r="AE359">
        <f t="shared" ref="AE359:AE422" si="27">M359/1000</f>
        <v>0</v>
      </c>
    </row>
    <row r="360" spans="1:31" x14ac:dyDescent="0.3">
      <c r="A360" s="4">
        <v>358</v>
      </c>
      <c r="B360" s="4">
        <v>-803114007883</v>
      </c>
      <c r="C360" s="5">
        <v>2</v>
      </c>
      <c r="D360" s="5">
        <v>-3.9160000000000002E-3</v>
      </c>
      <c r="E360" s="5">
        <v>1.2342000000000001E-2</v>
      </c>
      <c r="F360" s="5">
        <v>1005355</v>
      </c>
      <c r="G360" s="5">
        <v>0</v>
      </c>
      <c r="H360" s="5">
        <v>0</v>
      </c>
      <c r="I360" s="5">
        <v>0</v>
      </c>
      <c r="J360" s="5">
        <v>-0.1</v>
      </c>
      <c r="K360" s="5">
        <v>0.13100000000000001</v>
      </c>
      <c r="L360" s="5">
        <v>-0.70799999999999996</v>
      </c>
      <c r="M360" s="5">
        <v>0</v>
      </c>
      <c r="S360">
        <f>A360</f>
        <v>358</v>
      </c>
      <c r="T360">
        <f>Analysis!$B$3+B360/1000000</f>
        <v>7.1560270000481978</v>
      </c>
      <c r="U360">
        <f>C360</f>
        <v>2</v>
      </c>
      <c r="V360">
        <f>IF(ABS(D360)&gt;1,D360/1000000,D360)*Analysis!$B$4</f>
        <v>-3.8415960000000006E-2</v>
      </c>
      <c r="W360">
        <f>IF(ABS(E360)&gt;1,E360/1000000,E360)*Analysis!$B$4</f>
        <v>0.12107502000000001</v>
      </c>
      <c r="X360">
        <f>IF(ABS(F360)&gt;1,F360/1000000,F360)*Analysis!$B$4</f>
        <v>9.862532550000001</v>
      </c>
      <c r="Y360">
        <f>IF(ABS(G360)&gt;1,G360/1000000,G360)</f>
        <v>0</v>
      </c>
      <c r="Z360">
        <f>IF(ABS(H360)&gt;1,H360/1000000,H360)</f>
        <v>0</v>
      </c>
      <c r="AA360">
        <f>IF(ABS(I360)&gt;1,I360/1000000,I360)</f>
        <v>0</v>
      </c>
      <c r="AB360">
        <f t="shared" si="24"/>
        <v>-0.1</v>
      </c>
      <c r="AC360">
        <f t="shared" si="25"/>
        <v>0.13100000000000001</v>
      </c>
      <c r="AD360">
        <f t="shared" si="26"/>
        <v>-0.70799999999999996</v>
      </c>
      <c r="AE360">
        <f t="shared" si="27"/>
        <v>0</v>
      </c>
    </row>
    <row r="361" spans="1:31" x14ac:dyDescent="0.3">
      <c r="A361" s="4">
        <v>359</v>
      </c>
      <c r="B361" s="4">
        <v>-803113987982</v>
      </c>
      <c r="C361" s="5">
        <v>2</v>
      </c>
      <c r="D361" s="5">
        <v>-5.267E-3</v>
      </c>
      <c r="E361" s="5">
        <v>1.2341E-2</v>
      </c>
      <c r="F361" s="5">
        <v>1005250</v>
      </c>
      <c r="G361" s="5">
        <v>0</v>
      </c>
      <c r="H361" s="5">
        <v>0</v>
      </c>
      <c r="I361" s="5">
        <v>0</v>
      </c>
      <c r="J361" s="5">
        <v>-9.9000000000000005E-2</v>
      </c>
      <c r="K361" s="5">
        <v>0.129</v>
      </c>
      <c r="L361" s="5">
        <v>-0.70699999999999996</v>
      </c>
      <c r="M361" s="5">
        <v>0</v>
      </c>
      <c r="S361">
        <f>A361</f>
        <v>359</v>
      </c>
      <c r="T361">
        <f>Analysis!$B$3+B361/1000000</f>
        <v>7.1759280000114813</v>
      </c>
      <c r="U361">
        <f>C361</f>
        <v>2</v>
      </c>
      <c r="V361">
        <f>IF(ABS(D361)&gt;1,D361/1000000,D361)*Analysis!$B$4</f>
        <v>-5.1669270000000003E-2</v>
      </c>
      <c r="W361">
        <f>IF(ABS(E361)&gt;1,E361/1000000,E361)*Analysis!$B$4</f>
        <v>0.12106521000000001</v>
      </c>
      <c r="X361">
        <f>IF(ABS(F361)&gt;1,F361/1000000,F361)*Analysis!$B$4</f>
        <v>9.8615025000000003</v>
      </c>
      <c r="Y361">
        <f>IF(ABS(G361)&gt;1,G361/1000000,G361)</f>
        <v>0</v>
      </c>
      <c r="Z361">
        <f>IF(ABS(H361)&gt;1,H361/1000000,H361)</f>
        <v>0</v>
      </c>
      <c r="AA361">
        <f>IF(ABS(I361)&gt;1,I361/1000000,I361)</f>
        <v>0</v>
      </c>
      <c r="AB361">
        <f t="shared" si="24"/>
        <v>-9.9000000000000005E-2</v>
      </c>
      <c r="AC361">
        <f t="shared" si="25"/>
        <v>0.129</v>
      </c>
      <c r="AD361">
        <f t="shared" si="26"/>
        <v>-0.70699999999999996</v>
      </c>
      <c r="AE361">
        <f t="shared" si="27"/>
        <v>0</v>
      </c>
    </row>
    <row r="362" spans="1:31" x14ac:dyDescent="0.3">
      <c r="A362" s="4">
        <v>360</v>
      </c>
      <c r="B362" s="4">
        <v>-803113964694</v>
      </c>
      <c r="C362" s="5">
        <v>2</v>
      </c>
      <c r="D362" s="5">
        <v>-5.0939999999999996E-3</v>
      </c>
      <c r="E362" s="5">
        <v>1.2266000000000001E-2</v>
      </c>
      <c r="F362" s="5">
        <v>1005914</v>
      </c>
      <c r="G362" s="5">
        <v>0</v>
      </c>
      <c r="H362" s="5">
        <v>0</v>
      </c>
      <c r="I362" s="5">
        <v>0</v>
      </c>
      <c r="J362" s="5">
        <v>-9.9000000000000005E-2</v>
      </c>
      <c r="K362" s="5">
        <v>0.128</v>
      </c>
      <c r="L362" s="5">
        <v>-0.70699999999999996</v>
      </c>
      <c r="M362" s="5">
        <v>0</v>
      </c>
      <c r="S362">
        <f>A362</f>
        <v>360</v>
      </c>
      <c r="T362">
        <f>Analysis!$B$3+B362/1000000</f>
        <v>7.1992160000372678</v>
      </c>
      <c r="U362">
        <f>C362</f>
        <v>2</v>
      </c>
      <c r="V362">
        <f>IF(ABS(D362)&gt;1,D362/1000000,D362)*Analysis!$B$4</f>
        <v>-4.9972139999999998E-2</v>
      </c>
      <c r="W362">
        <f>IF(ABS(E362)&gt;1,E362/1000000,E362)*Analysis!$B$4</f>
        <v>0.12032946000000001</v>
      </c>
      <c r="X362">
        <f>IF(ABS(F362)&gt;1,F362/1000000,F362)*Analysis!$B$4</f>
        <v>9.8680163400000005</v>
      </c>
      <c r="Y362">
        <f>IF(ABS(G362)&gt;1,G362/1000000,G362)</f>
        <v>0</v>
      </c>
      <c r="Z362">
        <f>IF(ABS(H362)&gt;1,H362/1000000,H362)</f>
        <v>0</v>
      </c>
      <c r="AA362">
        <f>IF(ABS(I362)&gt;1,I362/1000000,I362)</f>
        <v>0</v>
      </c>
      <c r="AB362">
        <f t="shared" si="24"/>
        <v>-9.9000000000000005E-2</v>
      </c>
      <c r="AC362">
        <f t="shared" si="25"/>
        <v>0.128</v>
      </c>
      <c r="AD362">
        <f t="shared" si="26"/>
        <v>-0.70699999999999996</v>
      </c>
      <c r="AE362">
        <f t="shared" si="27"/>
        <v>0</v>
      </c>
    </row>
    <row r="363" spans="1:31" x14ac:dyDescent="0.3">
      <c r="A363" s="4">
        <v>361</v>
      </c>
      <c r="B363" s="4">
        <v>-803113948569</v>
      </c>
      <c r="C363" s="5">
        <v>2</v>
      </c>
      <c r="D363" s="5">
        <v>-4.8440000000000002E-3</v>
      </c>
      <c r="E363" s="5">
        <v>1.2349000000000001E-2</v>
      </c>
      <c r="F363" s="5">
        <v>1006555</v>
      </c>
      <c r="G363" s="5">
        <v>0</v>
      </c>
      <c r="H363" s="5">
        <v>0</v>
      </c>
      <c r="I363" s="5">
        <v>0</v>
      </c>
      <c r="J363" s="5">
        <v>-9.8000000000000004E-2</v>
      </c>
      <c r="K363" s="5">
        <v>0.125</v>
      </c>
      <c r="L363" s="5">
        <v>-0.70799999999999996</v>
      </c>
      <c r="M363" s="5">
        <v>0</v>
      </c>
      <c r="S363">
        <f>A363</f>
        <v>361</v>
      </c>
      <c r="T363">
        <f>Analysis!$B$3+B363/1000000</f>
        <v>7.2153410000028089</v>
      </c>
      <c r="U363">
        <f>C363</f>
        <v>2</v>
      </c>
      <c r="V363">
        <f>IF(ABS(D363)&gt;1,D363/1000000,D363)*Analysis!$B$4</f>
        <v>-4.7519640000000002E-2</v>
      </c>
      <c r="W363">
        <f>IF(ABS(E363)&gt;1,E363/1000000,E363)*Analysis!$B$4</f>
        <v>0.12114369000000001</v>
      </c>
      <c r="X363">
        <f>IF(ABS(F363)&gt;1,F363/1000000,F363)*Analysis!$B$4</f>
        <v>9.8743045500000015</v>
      </c>
      <c r="Y363">
        <f>IF(ABS(G363)&gt;1,G363/1000000,G363)</f>
        <v>0</v>
      </c>
      <c r="Z363">
        <f>IF(ABS(H363)&gt;1,H363/1000000,H363)</f>
        <v>0</v>
      </c>
      <c r="AA363">
        <f>IF(ABS(I363)&gt;1,I363/1000000,I363)</f>
        <v>0</v>
      </c>
      <c r="AB363">
        <f t="shared" si="24"/>
        <v>-9.8000000000000004E-2</v>
      </c>
      <c r="AC363">
        <f t="shared" si="25"/>
        <v>0.125</v>
      </c>
      <c r="AD363">
        <f t="shared" si="26"/>
        <v>-0.70799999999999996</v>
      </c>
      <c r="AE363">
        <f t="shared" si="27"/>
        <v>0</v>
      </c>
    </row>
    <row r="364" spans="1:31" x14ac:dyDescent="0.3">
      <c r="A364" s="4">
        <v>362</v>
      </c>
      <c r="B364" s="4">
        <v>-803113923328</v>
      </c>
      <c r="C364" s="5">
        <v>2</v>
      </c>
      <c r="D364" s="5">
        <v>-5.0159999999999996E-3</v>
      </c>
      <c r="E364" s="5">
        <v>1.2258E-2</v>
      </c>
      <c r="F364" s="5">
        <v>1005039</v>
      </c>
      <c r="G364" s="5">
        <v>0</v>
      </c>
      <c r="H364" s="5">
        <v>0</v>
      </c>
      <c r="I364" s="5">
        <v>0</v>
      </c>
      <c r="J364" s="5">
        <v>-9.7000000000000003E-2</v>
      </c>
      <c r="K364" s="5">
        <v>0.123</v>
      </c>
      <c r="L364" s="5">
        <v>-0.70899999999999996</v>
      </c>
      <c r="M364" s="5">
        <v>0</v>
      </c>
      <c r="S364">
        <f>A364</f>
        <v>362</v>
      </c>
      <c r="T364">
        <f>Analysis!$B$3+B364/1000000</f>
        <v>7.2405819999985397</v>
      </c>
      <c r="U364">
        <f>C364</f>
        <v>2</v>
      </c>
      <c r="V364">
        <f>IF(ABS(D364)&gt;1,D364/1000000,D364)*Analysis!$B$4</f>
        <v>-4.9206960000000001E-2</v>
      </c>
      <c r="W364">
        <f>IF(ABS(E364)&gt;1,E364/1000000,E364)*Analysis!$B$4</f>
        <v>0.12025098000000001</v>
      </c>
      <c r="X364">
        <f>IF(ABS(F364)&gt;1,F364/1000000,F364)*Analysis!$B$4</f>
        <v>9.8594325900000008</v>
      </c>
      <c r="Y364">
        <f>IF(ABS(G364)&gt;1,G364/1000000,G364)</f>
        <v>0</v>
      </c>
      <c r="Z364">
        <f>IF(ABS(H364)&gt;1,H364/1000000,H364)</f>
        <v>0</v>
      </c>
      <c r="AA364">
        <f>IF(ABS(I364)&gt;1,I364/1000000,I364)</f>
        <v>0</v>
      </c>
      <c r="AB364">
        <f t="shared" si="24"/>
        <v>-9.7000000000000003E-2</v>
      </c>
      <c r="AC364">
        <f t="shared" si="25"/>
        <v>0.123</v>
      </c>
      <c r="AD364">
        <f t="shared" si="26"/>
        <v>-0.70899999999999996</v>
      </c>
      <c r="AE364">
        <f t="shared" si="27"/>
        <v>0</v>
      </c>
    </row>
    <row r="365" spans="1:31" x14ac:dyDescent="0.3">
      <c r="A365" s="4">
        <v>363</v>
      </c>
      <c r="B365" s="4">
        <v>-803113907160</v>
      </c>
      <c r="C365" s="5">
        <v>2</v>
      </c>
      <c r="D365" s="5">
        <v>-1.1880999999999999E-2</v>
      </c>
      <c r="E365" s="5">
        <v>1.2260999999999999E-2</v>
      </c>
      <c r="F365" s="5">
        <v>1004050</v>
      </c>
      <c r="G365" s="5">
        <v>0</v>
      </c>
      <c r="H365" s="5">
        <v>0</v>
      </c>
      <c r="I365" s="5">
        <v>0</v>
      </c>
      <c r="J365" s="5">
        <v>-9.6000000000000002E-2</v>
      </c>
      <c r="K365" s="5">
        <v>0.123</v>
      </c>
      <c r="L365" s="5">
        <v>-0.70899999999999996</v>
      </c>
      <c r="M365" s="5">
        <v>0</v>
      </c>
      <c r="S365">
        <f>A365</f>
        <v>363</v>
      </c>
      <c r="T365">
        <f>Analysis!$B$3+B365/1000000</f>
        <v>7.2567500000586733</v>
      </c>
      <c r="U365">
        <f>C365</f>
        <v>2</v>
      </c>
      <c r="V365">
        <f>IF(ABS(D365)&gt;1,D365/1000000,D365)*Analysis!$B$4</f>
        <v>-0.11655261</v>
      </c>
      <c r="W365">
        <f>IF(ABS(E365)&gt;1,E365/1000000,E365)*Analysis!$B$4</f>
        <v>0.12028041</v>
      </c>
      <c r="X365">
        <f>IF(ABS(F365)&gt;1,F365/1000000,F365)*Analysis!$B$4</f>
        <v>9.8497305000000015</v>
      </c>
      <c r="Y365">
        <f>IF(ABS(G365)&gt;1,G365/1000000,G365)</f>
        <v>0</v>
      </c>
      <c r="Z365">
        <f>IF(ABS(H365)&gt;1,H365/1000000,H365)</f>
        <v>0</v>
      </c>
      <c r="AA365">
        <f>IF(ABS(I365)&gt;1,I365/1000000,I365)</f>
        <v>0</v>
      </c>
      <c r="AB365">
        <f t="shared" si="24"/>
        <v>-9.6000000000000002E-2</v>
      </c>
      <c r="AC365">
        <f t="shared" si="25"/>
        <v>0.123</v>
      </c>
      <c r="AD365">
        <f t="shared" si="26"/>
        <v>-0.70899999999999996</v>
      </c>
      <c r="AE365">
        <f t="shared" si="27"/>
        <v>0</v>
      </c>
    </row>
    <row r="366" spans="1:31" x14ac:dyDescent="0.3">
      <c r="A366" s="4">
        <v>364</v>
      </c>
      <c r="B366" s="4">
        <v>-803113881486</v>
      </c>
      <c r="C366" s="5">
        <v>2</v>
      </c>
      <c r="D366" s="5">
        <v>-1.6166E-2</v>
      </c>
      <c r="E366" s="5">
        <v>3.1489999999999999E-3</v>
      </c>
      <c r="F366" s="5">
        <v>1004009</v>
      </c>
      <c r="G366" s="5">
        <v>0</v>
      </c>
      <c r="H366" s="5">
        <v>0</v>
      </c>
      <c r="I366" s="5">
        <v>0</v>
      </c>
      <c r="J366" s="5">
        <v>-9.8000000000000004E-2</v>
      </c>
      <c r="K366" s="5">
        <v>0.129</v>
      </c>
      <c r="L366" s="5">
        <v>-0.71</v>
      </c>
      <c r="M366" s="5">
        <v>0</v>
      </c>
      <c r="S366">
        <f>A366</f>
        <v>364</v>
      </c>
      <c r="T366">
        <f>Analysis!$B$3+B366/1000000</f>
        <v>7.2824239999754354</v>
      </c>
      <c r="U366">
        <f>C366</f>
        <v>2</v>
      </c>
      <c r="V366">
        <f>IF(ABS(D366)&gt;1,D366/1000000,D366)*Analysis!$B$4</f>
        <v>-0.15858846000000001</v>
      </c>
      <c r="W366">
        <f>IF(ABS(E366)&gt;1,E366/1000000,E366)*Analysis!$B$4</f>
        <v>3.0891689999999999E-2</v>
      </c>
      <c r="X366">
        <f>IF(ABS(F366)&gt;1,F366/1000000,F366)*Analysis!$B$4</f>
        <v>9.849328289999999</v>
      </c>
      <c r="Y366">
        <f>IF(ABS(G366)&gt;1,G366/1000000,G366)</f>
        <v>0</v>
      </c>
      <c r="Z366">
        <f>IF(ABS(H366)&gt;1,H366/1000000,H366)</f>
        <v>0</v>
      </c>
      <c r="AA366">
        <f>IF(ABS(I366)&gt;1,I366/1000000,I366)</f>
        <v>0</v>
      </c>
      <c r="AB366">
        <f t="shared" si="24"/>
        <v>-9.8000000000000004E-2</v>
      </c>
      <c r="AC366">
        <f t="shared" si="25"/>
        <v>0.129</v>
      </c>
      <c r="AD366">
        <f t="shared" si="26"/>
        <v>-0.71</v>
      </c>
      <c r="AE366">
        <f t="shared" si="27"/>
        <v>0</v>
      </c>
    </row>
    <row r="367" spans="1:31" x14ac:dyDescent="0.3">
      <c r="A367" s="4">
        <v>365</v>
      </c>
      <c r="B367" s="4">
        <v>-803113867395</v>
      </c>
      <c r="C367" s="5">
        <v>2</v>
      </c>
      <c r="D367" s="5">
        <v>-2.2127000000000001E-2</v>
      </c>
      <c r="E367" s="5">
        <v>5.9919999999999999E-3</v>
      </c>
      <c r="F367" s="5">
        <v>1003866</v>
      </c>
      <c r="G367" s="5">
        <v>0</v>
      </c>
      <c r="H367" s="5">
        <v>0</v>
      </c>
      <c r="I367" s="5">
        <v>0</v>
      </c>
      <c r="J367" s="5">
        <v>-0.10100000000000001</v>
      </c>
      <c r="K367" s="5">
        <v>0.13500000000000001</v>
      </c>
      <c r="L367" s="5">
        <v>-0.71</v>
      </c>
      <c r="M367" s="5">
        <v>0</v>
      </c>
      <c r="S367">
        <f>A367</f>
        <v>365</v>
      </c>
      <c r="T367">
        <f>Analysis!$B$3+B367/1000000</f>
        <v>7.2965150000527501</v>
      </c>
      <c r="U367">
        <f>C367</f>
        <v>2</v>
      </c>
      <c r="V367">
        <f>IF(ABS(D367)&gt;1,D367/1000000,D367)*Analysis!$B$4</f>
        <v>-0.21706587000000002</v>
      </c>
      <c r="W367">
        <f>IF(ABS(E367)&gt;1,E367/1000000,E367)*Analysis!$B$4</f>
        <v>5.8781520000000004E-2</v>
      </c>
      <c r="X367">
        <f>IF(ABS(F367)&gt;1,F367/1000000,F367)*Analysis!$B$4</f>
        <v>9.847925459999999</v>
      </c>
      <c r="Y367">
        <f>IF(ABS(G367)&gt;1,G367/1000000,G367)</f>
        <v>0</v>
      </c>
      <c r="Z367">
        <f>IF(ABS(H367)&gt;1,H367/1000000,H367)</f>
        <v>0</v>
      </c>
      <c r="AA367">
        <f>IF(ABS(I367)&gt;1,I367/1000000,I367)</f>
        <v>0</v>
      </c>
      <c r="AB367">
        <f t="shared" si="24"/>
        <v>-0.10100000000000001</v>
      </c>
      <c r="AC367">
        <f t="shared" si="25"/>
        <v>0.13500000000000001</v>
      </c>
      <c r="AD367">
        <f t="shared" si="26"/>
        <v>-0.71</v>
      </c>
      <c r="AE367">
        <f t="shared" si="27"/>
        <v>0</v>
      </c>
    </row>
    <row r="368" spans="1:31" x14ac:dyDescent="0.3">
      <c r="A368" s="4">
        <v>366</v>
      </c>
      <c r="B368" s="4">
        <v>-803113843019</v>
      </c>
      <c r="C368" s="5">
        <v>2</v>
      </c>
      <c r="D368" s="5">
        <v>-1.2714E-2</v>
      </c>
      <c r="E368" s="5">
        <v>1.2822E-2</v>
      </c>
      <c r="F368" s="5">
        <v>1004166</v>
      </c>
      <c r="G368" s="5">
        <v>0</v>
      </c>
      <c r="H368" s="5">
        <v>0</v>
      </c>
      <c r="I368" s="5">
        <v>0</v>
      </c>
      <c r="J368" s="5">
        <v>-0.1</v>
      </c>
      <c r="K368" s="5">
        <v>0.14299999999999999</v>
      </c>
      <c r="L368" s="5">
        <v>-0.71</v>
      </c>
      <c r="M368" s="5">
        <v>0</v>
      </c>
      <c r="S368">
        <f>A368</f>
        <v>366</v>
      </c>
      <c r="T368">
        <f>Analysis!$B$3+B368/1000000</f>
        <v>7.3208909999812022</v>
      </c>
      <c r="U368">
        <f>C368</f>
        <v>2</v>
      </c>
      <c r="V368">
        <f>IF(ABS(D368)&gt;1,D368/1000000,D368)*Analysis!$B$4</f>
        <v>-0.12472434</v>
      </c>
      <c r="W368">
        <f>IF(ABS(E368)&gt;1,E368/1000000,E368)*Analysis!$B$4</f>
        <v>0.12578382000000002</v>
      </c>
      <c r="X368">
        <f>IF(ABS(F368)&gt;1,F368/1000000,F368)*Analysis!$B$4</f>
        <v>9.8508684599999992</v>
      </c>
      <c r="Y368">
        <f>IF(ABS(G368)&gt;1,G368/1000000,G368)</f>
        <v>0</v>
      </c>
      <c r="Z368">
        <f>IF(ABS(H368)&gt;1,H368/1000000,H368)</f>
        <v>0</v>
      </c>
      <c r="AA368">
        <f>IF(ABS(I368)&gt;1,I368/1000000,I368)</f>
        <v>0</v>
      </c>
      <c r="AB368">
        <f t="shared" si="24"/>
        <v>-0.1</v>
      </c>
      <c r="AC368">
        <f t="shared" si="25"/>
        <v>0.14299999999999999</v>
      </c>
      <c r="AD368">
        <f t="shared" si="26"/>
        <v>-0.71</v>
      </c>
      <c r="AE368">
        <f t="shared" si="27"/>
        <v>0</v>
      </c>
    </row>
    <row r="369" spans="1:31" x14ac:dyDescent="0.3">
      <c r="A369" s="4">
        <v>367</v>
      </c>
      <c r="B369" s="4">
        <v>-803113828139</v>
      </c>
      <c r="C369" s="5">
        <v>2</v>
      </c>
      <c r="D369" s="5">
        <v>-1.3584000000000001E-2</v>
      </c>
      <c r="E369" s="5">
        <v>1.1868E-2</v>
      </c>
      <c r="F369" s="5">
        <v>1004107</v>
      </c>
      <c r="G369" s="5">
        <v>0</v>
      </c>
      <c r="H369" s="5">
        <v>0</v>
      </c>
      <c r="I369" s="5">
        <v>0</v>
      </c>
      <c r="J369" s="5">
        <v>-9.9000000000000005E-2</v>
      </c>
      <c r="K369" s="5">
        <v>0.14499999999999999</v>
      </c>
      <c r="L369" s="5">
        <v>-0.71</v>
      </c>
      <c r="M369" s="5">
        <v>0</v>
      </c>
      <c r="S369">
        <f>A369</f>
        <v>367</v>
      </c>
      <c r="T369">
        <f>Analysis!$B$3+B369/1000000</f>
        <v>7.3357710000127554</v>
      </c>
      <c r="U369">
        <f>C369</f>
        <v>2</v>
      </c>
      <c r="V369">
        <f>IF(ABS(D369)&gt;1,D369/1000000,D369)*Analysis!$B$4</f>
        <v>-0.13325904000000002</v>
      </c>
      <c r="W369">
        <f>IF(ABS(E369)&gt;1,E369/1000000,E369)*Analysis!$B$4</f>
        <v>0.11642508</v>
      </c>
      <c r="X369">
        <f>IF(ABS(F369)&gt;1,F369/1000000,F369)*Analysis!$B$4</f>
        <v>9.8502896700000004</v>
      </c>
      <c r="Y369">
        <f>IF(ABS(G369)&gt;1,G369/1000000,G369)</f>
        <v>0</v>
      </c>
      <c r="Z369">
        <f>IF(ABS(H369)&gt;1,H369/1000000,H369)</f>
        <v>0</v>
      </c>
      <c r="AA369">
        <f>IF(ABS(I369)&gt;1,I369/1000000,I369)</f>
        <v>0</v>
      </c>
      <c r="AB369">
        <f t="shared" si="24"/>
        <v>-9.9000000000000005E-2</v>
      </c>
      <c r="AC369">
        <f t="shared" si="25"/>
        <v>0.14499999999999999</v>
      </c>
      <c r="AD369">
        <f t="shared" si="26"/>
        <v>-0.71</v>
      </c>
      <c r="AE369">
        <f t="shared" si="27"/>
        <v>0</v>
      </c>
    </row>
    <row r="370" spans="1:31" x14ac:dyDescent="0.3">
      <c r="A370" s="4">
        <v>368</v>
      </c>
      <c r="B370" s="4">
        <v>-803113811782</v>
      </c>
      <c r="C370" s="5">
        <v>2</v>
      </c>
      <c r="D370" s="5">
        <v>-5.4780000000000002E-3</v>
      </c>
      <c r="E370" s="5">
        <v>1.2213999999999999E-2</v>
      </c>
      <c r="F370" s="5">
        <v>1004413</v>
      </c>
      <c r="G370" s="5">
        <v>0</v>
      </c>
      <c r="H370" s="5">
        <v>0</v>
      </c>
      <c r="I370" s="5">
        <v>0</v>
      </c>
      <c r="J370" s="5">
        <v>-9.8000000000000004E-2</v>
      </c>
      <c r="K370" s="5">
        <v>0.14499999999999999</v>
      </c>
      <c r="L370" s="5">
        <v>-0.71099999999999997</v>
      </c>
      <c r="M370" s="5">
        <v>0</v>
      </c>
      <c r="S370">
        <f>A370</f>
        <v>368</v>
      </c>
      <c r="T370">
        <f>Analysis!$B$3+B370/1000000</f>
        <v>7.3521279999986291</v>
      </c>
      <c r="U370">
        <f>C370</f>
        <v>2</v>
      </c>
      <c r="V370">
        <f>IF(ABS(D370)&gt;1,D370/1000000,D370)*Analysis!$B$4</f>
        <v>-5.3739180000000004E-2</v>
      </c>
      <c r="W370">
        <f>IF(ABS(E370)&gt;1,E370/1000000,E370)*Analysis!$B$4</f>
        <v>0.11981934</v>
      </c>
      <c r="X370">
        <f>IF(ABS(F370)&gt;1,F370/1000000,F370)*Analysis!$B$4</f>
        <v>9.8532915299999999</v>
      </c>
      <c r="Y370">
        <f>IF(ABS(G370)&gt;1,G370/1000000,G370)</f>
        <v>0</v>
      </c>
      <c r="Z370">
        <f>IF(ABS(H370)&gt;1,H370/1000000,H370)</f>
        <v>0</v>
      </c>
      <c r="AA370">
        <f>IF(ABS(I370)&gt;1,I370/1000000,I370)</f>
        <v>0</v>
      </c>
      <c r="AB370">
        <f t="shared" si="24"/>
        <v>-9.8000000000000004E-2</v>
      </c>
      <c r="AC370">
        <f t="shared" si="25"/>
        <v>0.14499999999999999</v>
      </c>
      <c r="AD370">
        <f t="shared" si="26"/>
        <v>-0.71099999999999997</v>
      </c>
      <c r="AE370">
        <f t="shared" si="27"/>
        <v>0</v>
      </c>
    </row>
    <row r="371" spans="1:31" x14ac:dyDescent="0.3">
      <c r="A371" s="4">
        <v>369</v>
      </c>
      <c r="B371" s="4">
        <v>-803113785577</v>
      </c>
      <c r="C371" s="5">
        <v>2</v>
      </c>
      <c r="D371" s="5">
        <v>-4.3470000000000002E-3</v>
      </c>
      <c r="E371" s="5">
        <v>1.2453000000000001E-2</v>
      </c>
      <c r="F371" s="5">
        <v>1004459</v>
      </c>
      <c r="G371" s="5">
        <v>0</v>
      </c>
      <c r="H371" s="5">
        <v>0</v>
      </c>
      <c r="I371" s="5">
        <v>0</v>
      </c>
      <c r="J371" s="5">
        <v>-9.7000000000000003E-2</v>
      </c>
      <c r="K371" s="5">
        <v>0.14299999999999999</v>
      </c>
      <c r="L371" s="5">
        <v>-0.71099999999999997</v>
      </c>
      <c r="M371" s="5">
        <v>0</v>
      </c>
      <c r="S371">
        <f>A371</f>
        <v>369</v>
      </c>
      <c r="T371">
        <f>Analysis!$B$3+B371/1000000</f>
        <v>7.3783330000005662</v>
      </c>
      <c r="U371">
        <f>C371</f>
        <v>2</v>
      </c>
      <c r="V371">
        <f>IF(ABS(D371)&gt;1,D371/1000000,D371)*Analysis!$B$4</f>
        <v>-4.2644070000000006E-2</v>
      </c>
      <c r="W371">
        <f>IF(ABS(E371)&gt;1,E371/1000000,E371)*Analysis!$B$4</f>
        <v>0.12216393000000002</v>
      </c>
      <c r="X371">
        <f>IF(ABS(F371)&gt;1,F371/1000000,F371)*Analysis!$B$4</f>
        <v>9.8537427900000001</v>
      </c>
      <c r="Y371">
        <f>IF(ABS(G371)&gt;1,G371/1000000,G371)</f>
        <v>0</v>
      </c>
      <c r="Z371">
        <f>IF(ABS(H371)&gt;1,H371/1000000,H371)</f>
        <v>0</v>
      </c>
      <c r="AA371">
        <f>IF(ABS(I371)&gt;1,I371/1000000,I371)</f>
        <v>0</v>
      </c>
      <c r="AB371">
        <f t="shared" si="24"/>
        <v>-9.7000000000000003E-2</v>
      </c>
      <c r="AC371">
        <f t="shared" si="25"/>
        <v>0.14299999999999999</v>
      </c>
      <c r="AD371">
        <f t="shared" si="26"/>
        <v>-0.71099999999999997</v>
      </c>
      <c r="AE371">
        <f t="shared" si="27"/>
        <v>0</v>
      </c>
    </row>
    <row r="372" spans="1:31" x14ac:dyDescent="0.3">
      <c r="A372" s="4">
        <v>370</v>
      </c>
      <c r="B372" s="4">
        <v>-803113767039</v>
      </c>
      <c r="C372" s="5">
        <v>2</v>
      </c>
      <c r="D372" s="5">
        <v>-8.6300000000000005E-3</v>
      </c>
      <c r="E372" s="5">
        <v>1.2292000000000001E-2</v>
      </c>
      <c r="F372" s="5">
        <v>1004302</v>
      </c>
      <c r="G372" s="5">
        <v>0</v>
      </c>
      <c r="H372" s="5">
        <v>0</v>
      </c>
      <c r="I372" s="5">
        <v>0</v>
      </c>
      <c r="J372" s="5">
        <v>-9.7000000000000003E-2</v>
      </c>
      <c r="K372" s="5">
        <v>0.14099999999999999</v>
      </c>
      <c r="L372" s="5">
        <v>-0.71099999999999997</v>
      </c>
      <c r="M372" s="5">
        <v>0</v>
      </c>
      <c r="S372">
        <f>A372</f>
        <v>370</v>
      </c>
      <c r="T372">
        <f>Analysis!$B$3+B372/1000000</f>
        <v>7.396870999946259</v>
      </c>
      <c r="U372">
        <f>C372</f>
        <v>2</v>
      </c>
      <c r="V372">
        <f>IF(ABS(D372)&gt;1,D372/1000000,D372)*Analysis!$B$4</f>
        <v>-8.4660300000000008E-2</v>
      </c>
      <c r="W372">
        <f>IF(ABS(E372)&gt;1,E372/1000000,E372)*Analysis!$B$4</f>
        <v>0.12058452000000001</v>
      </c>
      <c r="X372">
        <f>IF(ABS(F372)&gt;1,F372/1000000,F372)*Analysis!$B$4</f>
        <v>9.8522026199999999</v>
      </c>
      <c r="Y372">
        <f>IF(ABS(G372)&gt;1,G372/1000000,G372)</f>
        <v>0</v>
      </c>
      <c r="Z372">
        <f>IF(ABS(H372)&gt;1,H372/1000000,H372)</f>
        <v>0</v>
      </c>
      <c r="AA372">
        <f>IF(ABS(I372)&gt;1,I372/1000000,I372)</f>
        <v>0</v>
      </c>
      <c r="AB372">
        <f t="shared" si="24"/>
        <v>-9.7000000000000003E-2</v>
      </c>
      <c r="AC372">
        <f t="shared" si="25"/>
        <v>0.14099999999999999</v>
      </c>
      <c r="AD372">
        <f t="shared" si="26"/>
        <v>-0.71099999999999997</v>
      </c>
      <c r="AE372">
        <f t="shared" si="27"/>
        <v>0</v>
      </c>
    </row>
    <row r="373" spans="1:31" x14ac:dyDescent="0.3">
      <c r="A373" s="4">
        <v>371</v>
      </c>
      <c r="B373" s="4">
        <v>-803113743441</v>
      </c>
      <c r="C373" s="5">
        <v>2</v>
      </c>
      <c r="D373" s="5">
        <v>-1.3269E-2</v>
      </c>
      <c r="E373" s="5">
        <v>1.2304000000000001E-2</v>
      </c>
      <c r="F373" s="5">
        <v>1004118</v>
      </c>
      <c r="G373" s="5">
        <v>0</v>
      </c>
      <c r="H373" s="5">
        <v>0</v>
      </c>
      <c r="I373" s="5">
        <v>0</v>
      </c>
      <c r="J373" s="5">
        <v>-9.5000000000000001E-2</v>
      </c>
      <c r="K373" s="5">
        <v>0.14599999999999999</v>
      </c>
      <c r="L373" s="5">
        <v>-0.71</v>
      </c>
      <c r="M373" s="5">
        <v>0</v>
      </c>
      <c r="S373">
        <f>A373</f>
        <v>371</v>
      </c>
      <c r="T373">
        <f>Analysis!$B$3+B373/1000000</f>
        <v>7.4204690000042319</v>
      </c>
      <c r="U373">
        <f>C373</f>
        <v>2</v>
      </c>
      <c r="V373">
        <f>IF(ABS(D373)&gt;1,D373/1000000,D373)*Analysis!$B$4</f>
        <v>-0.13016889000000001</v>
      </c>
      <c r="W373">
        <f>IF(ABS(E373)&gt;1,E373/1000000,E373)*Analysis!$B$4</f>
        <v>0.12070224000000002</v>
      </c>
      <c r="X373">
        <f>IF(ABS(F373)&gt;1,F373/1000000,F373)*Analysis!$B$4</f>
        <v>9.850397580000001</v>
      </c>
      <c r="Y373">
        <f>IF(ABS(G373)&gt;1,G373/1000000,G373)</f>
        <v>0</v>
      </c>
      <c r="Z373">
        <f>IF(ABS(H373)&gt;1,H373/1000000,H373)</f>
        <v>0</v>
      </c>
      <c r="AA373">
        <f>IF(ABS(I373)&gt;1,I373/1000000,I373)</f>
        <v>0</v>
      </c>
      <c r="AB373">
        <f t="shared" si="24"/>
        <v>-9.5000000000000001E-2</v>
      </c>
      <c r="AC373">
        <f t="shared" si="25"/>
        <v>0.14599999999999999</v>
      </c>
      <c r="AD373">
        <f t="shared" si="26"/>
        <v>-0.71</v>
      </c>
      <c r="AE373">
        <f t="shared" si="27"/>
        <v>0</v>
      </c>
    </row>
    <row r="374" spans="1:31" x14ac:dyDescent="0.3">
      <c r="A374" s="4">
        <v>372</v>
      </c>
      <c r="B374" s="4">
        <v>-803113727334</v>
      </c>
      <c r="C374" s="5">
        <v>2</v>
      </c>
      <c r="D374" s="5">
        <v>-1.3204E-2</v>
      </c>
      <c r="E374" s="5">
        <v>1.2215999999999999E-2</v>
      </c>
      <c r="F374" s="5">
        <v>1004119</v>
      </c>
      <c r="G374" s="5">
        <v>0</v>
      </c>
      <c r="H374" s="5">
        <v>0</v>
      </c>
      <c r="I374" s="5">
        <v>0</v>
      </c>
      <c r="J374" s="5">
        <v>-9.6000000000000002E-2</v>
      </c>
      <c r="K374" s="5">
        <v>0.14799999999999999</v>
      </c>
      <c r="L374" s="5">
        <v>-0.71</v>
      </c>
      <c r="M374" s="5">
        <v>0</v>
      </c>
      <c r="S374">
        <f>A374</f>
        <v>372</v>
      </c>
      <c r="T374">
        <f>Analysis!$B$3+B374/1000000</f>
        <v>7.4365759999491274</v>
      </c>
      <c r="U374">
        <f>C374</f>
        <v>2</v>
      </c>
      <c r="V374">
        <f>IF(ABS(D374)&gt;1,D374/1000000,D374)*Analysis!$B$4</f>
        <v>-0.12953124000000002</v>
      </c>
      <c r="W374">
        <f>IF(ABS(E374)&gt;1,E374/1000000,E374)*Analysis!$B$4</f>
        <v>0.11983895999999999</v>
      </c>
      <c r="X374">
        <f>IF(ABS(F374)&gt;1,F374/1000000,F374)*Analysis!$B$4</f>
        <v>9.8504073900000009</v>
      </c>
      <c r="Y374">
        <f>IF(ABS(G374)&gt;1,G374/1000000,G374)</f>
        <v>0</v>
      </c>
      <c r="Z374">
        <f>IF(ABS(H374)&gt;1,H374/1000000,H374)</f>
        <v>0</v>
      </c>
      <c r="AA374">
        <f>IF(ABS(I374)&gt;1,I374/1000000,I374)</f>
        <v>0</v>
      </c>
      <c r="AB374">
        <f t="shared" si="24"/>
        <v>-9.6000000000000002E-2</v>
      </c>
      <c r="AC374">
        <f t="shared" si="25"/>
        <v>0.14799999999999999</v>
      </c>
      <c r="AD374">
        <f t="shared" si="26"/>
        <v>-0.71</v>
      </c>
      <c r="AE374">
        <f t="shared" si="27"/>
        <v>0</v>
      </c>
    </row>
    <row r="375" spans="1:31" x14ac:dyDescent="0.3">
      <c r="A375" s="4">
        <v>373</v>
      </c>
      <c r="B375" s="4">
        <v>-803113706963</v>
      </c>
      <c r="C375" s="5">
        <v>2</v>
      </c>
      <c r="D375" s="5">
        <v>-1.2926999999999999E-2</v>
      </c>
      <c r="E375" s="5">
        <v>5.4799999999999996E-3</v>
      </c>
      <c r="F375" s="5">
        <v>1007636</v>
      </c>
      <c r="G375" s="5">
        <v>0</v>
      </c>
      <c r="H375" s="5">
        <v>0</v>
      </c>
      <c r="I375" s="5">
        <v>0</v>
      </c>
      <c r="J375" s="5">
        <v>-9.7000000000000003E-2</v>
      </c>
      <c r="K375" s="5">
        <v>0.152</v>
      </c>
      <c r="L375" s="5">
        <v>-0.71099999999999997</v>
      </c>
      <c r="M375" s="5">
        <v>0</v>
      </c>
      <c r="S375">
        <f>A375</f>
        <v>373</v>
      </c>
      <c r="T375">
        <f>Analysis!$B$3+B375/1000000</f>
        <v>7.4569469999987632</v>
      </c>
      <c r="U375">
        <f>C375</f>
        <v>2</v>
      </c>
      <c r="V375">
        <f>IF(ABS(D375)&gt;1,D375/1000000,D375)*Analysis!$B$4</f>
        <v>-0.12681387</v>
      </c>
      <c r="W375">
        <f>IF(ABS(E375)&gt;1,E375/1000000,E375)*Analysis!$B$4</f>
        <v>5.3758800000000002E-2</v>
      </c>
      <c r="X375">
        <f>IF(ABS(F375)&gt;1,F375/1000000,F375)*Analysis!$B$4</f>
        <v>9.8849091599999994</v>
      </c>
      <c r="Y375">
        <f>IF(ABS(G375)&gt;1,G375/1000000,G375)</f>
        <v>0</v>
      </c>
      <c r="Z375">
        <f>IF(ABS(H375)&gt;1,H375/1000000,H375)</f>
        <v>0</v>
      </c>
      <c r="AA375">
        <f>IF(ABS(I375)&gt;1,I375/1000000,I375)</f>
        <v>0</v>
      </c>
      <c r="AB375">
        <f t="shared" si="24"/>
        <v>-9.7000000000000003E-2</v>
      </c>
      <c r="AC375">
        <f t="shared" si="25"/>
        <v>0.152</v>
      </c>
      <c r="AD375">
        <f t="shared" si="26"/>
        <v>-0.71099999999999997</v>
      </c>
      <c r="AE375">
        <f t="shared" si="27"/>
        <v>0</v>
      </c>
    </row>
    <row r="376" spans="1:31" x14ac:dyDescent="0.3">
      <c r="A376" s="4">
        <v>374</v>
      </c>
      <c r="B376" s="4">
        <v>-803113682914</v>
      </c>
      <c r="C376" s="5">
        <v>2</v>
      </c>
      <c r="D376" s="5">
        <v>-1.1287E-2</v>
      </c>
      <c r="E376" s="5">
        <v>5.202E-3</v>
      </c>
      <c r="F376" s="5">
        <v>1004083</v>
      </c>
      <c r="G376" s="5">
        <v>0</v>
      </c>
      <c r="H376" s="5">
        <v>0</v>
      </c>
      <c r="I376" s="5">
        <v>0</v>
      </c>
      <c r="J376" s="5">
        <v>-0.10299999999999999</v>
      </c>
      <c r="K376" s="5">
        <v>0.154</v>
      </c>
      <c r="L376" s="5">
        <v>-0.71099999999999997</v>
      </c>
      <c r="M376" s="5">
        <v>0</v>
      </c>
      <c r="S376">
        <f>A376</f>
        <v>374</v>
      </c>
      <c r="T376">
        <f>Analysis!$B$3+B376/1000000</f>
        <v>7.480995999998413</v>
      </c>
      <c r="U376">
        <f>C376</f>
        <v>2</v>
      </c>
      <c r="V376">
        <f>IF(ABS(D376)&gt;1,D376/1000000,D376)*Analysis!$B$4</f>
        <v>-0.11072547000000001</v>
      </c>
      <c r="W376">
        <f>IF(ABS(E376)&gt;1,E376/1000000,E376)*Analysis!$B$4</f>
        <v>5.103162E-2</v>
      </c>
      <c r="X376">
        <f>IF(ABS(F376)&gt;1,F376/1000000,F376)*Analysis!$B$4</f>
        <v>9.8500542300000014</v>
      </c>
      <c r="Y376">
        <f>IF(ABS(G376)&gt;1,G376/1000000,G376)</f>
        <v>0</v>
      </c>
      <c r="Z376">
        <f>IF(ABS(H376)&gt;1,H376/1000000,H376)</f>
        <v>0</v>
      </c>
      <c r="AA376">
        <f>IF(ABS(I376)&gt;1,I376/1000000,I376)</f>
        <v>0</v>
      </c>
      <c r="AB376">
        <f t="shared" si="24"/>
        <v>-0.10299999999999999</v>
      </c>
      <c r="AC376">
        <f t="shared" si="25"/>
        <v>0.154</v>
      </c>
      <c r="AD376">
        <f t="shared" si="26"/>
        <v>-0.71099999999999997</v>
      </c>
      <c r="AE376">
        <f t="shared" si="27"/>
        <v>0</v>
      </c>
    </row>
    <row r="377" spans="1:31" x14ac:dyDescent="0.3">
      <c r="A377" s="4">
        <v>375</v>
      </c>
      <c r="B377" s="4">
        <v>-803113665782</v>
      </c>
      <c r="C377" s="5">
        <v>2</v>
      </c>
      <c r="D377" s="5">
        <v>-8.7150000000000005E-3</v>
      </c>
      <c r="E377" s="5">
        <v>5.9030000000000003E-3</v>
      </c>
      <c r="F377" s="5">
        <v>1003377</v>
      </c>
      <c r="G377" s="5">
        <v>0</v>
      </c>
      <c r="H377" s="5">
        <v>0</v>
      </c>
      <c r="I377" s="5">
        <v>0</v>
      </c>
      <c r="J377" s="5">
        <v>-0.107</v>
      </c>
      <c r="K377" s="5">
        <v>0.156</v>
      </c>
      <c r="L377" s="5">
        <v>-0.71099999999999997</v>
      </c>
      <c r="M377" s="5">
        <v>0</v>
      </c>
      <c r="S377">
        <f>A377</f>
        <v>375</v>
      </c>
      <c r="T377">
        <f>Analysis!$B$3+B377/1000000</f>
        <v>7.4981279999483377</v>
      </c>
      <c r="U377">
        <f>C377</f>
        <v>2</v>
      </c>
      <c r="V377">
        <f>IF(ABS(D377)&gt;1,D377/1000000,D377)*Analysis!$B$4</f>
        <v>-8.5494150000000005E-2</v>
      </c>
      <c r="W377">
        <f>IF(ABS(E377)&gt;1,E377/1000000,E377)*Analysis!$B$4</f>
        <v>5.7908430000000004E-2</v>
      </c>
      <c r="X377">
        <f>IF(ABS(F377)&gt;1,F377/1000000,F377)*Analysis!$B$4</f>
        <v>9.8431283700000005</v>
      </c>
      <c r="Y377">
        <f>IF(ABS(G377)&gt;1,G377/1000000,G377)</f>
        <v>0</v>
      </c>
      <c r="Z377">
        <f>IF(ABS(H377)&gt;1,H377/1000000,H377)</f>
        <v>0</v>
      </c>
      <c r="AA377">
        <f>IF(ABS(I377)&gt;1,I377/1000000,I377)</f>
        <v>0</v>
      </c>
      <c r="AB377">
        <f t="shared" si="24"/>
        <v>-0.107</v>
      </c>
      <c r="AC377">
        <f t="shared" si="25"/>
        <v>0.156</v>
      </c>
      <c r="AD377">
        <f t="shared" si="26"/>
        <v>-0.71099999999999997</v>
      </c>
      <c r="AE377">
        <f t="shared" si="27"/>
        <v>0</v>
      </c>
    </row>
    <row r="378" spans="1:31" x14ac:dyDescent="0.3">
      <c r="A378" s="4">
        <v>376</v>
      </c>
      <c r="B378" s="4">
        <v>-803113647229</v>
      </c>
      <c r="C378" s="5">
        <v>2</v>
      </c>
      <c r="D378" s="5">
        <v>-1.4331E-2</v>
      </c>
      <c r="E378" s="5">
        <v>1.3299999999999999E-2</v>
      </c>
      <c r="F378" s="5">
        <v>1001791</v>
      </c>
      <c r="G378" s="5">
        <v>0</v>
      </c>
      <c r="H378" s="5">
        <v>0</v>
      </c>
      <c r="I378" s="5">
        <v>0</v>
      </c>
      <c r="J378" s="5">
        <v>-0.108</v>
      </c>
      <c r="K378" s="5">
        <v>0.16</v>
      </c>
      <c r="L378" s="5">
        <v>-0.71099999999999997</v>
      </c>
      <c r="M378" s="5">
        <v>0</v>
      </c>
      <c r="S378">
        <f>A378</f>
        <v>376</v>
      </c>
      <c r="T378">
        <f>Analysis!$B$3+B378/1000000</f>
        <v>7.5166810000082478</v>
      </c>
      <c r="U378">
        <f>C378</f>
        <v>2</v>
      </c>
      <c r="V378">
        <f>IF(ABS(D378)&gt;1,D378/1000000,D378)*Analysis!$B$4</f>
        <v>-0.14058711000000002</v>
      </c>
      <c r="W378">
        <f>IF(ABS(E378)&gt;1,E378/1000000,E378)*Analysis!$B$4</f>
        <v>0.13047300000000001</v>
      </c>
      <c r="X378">
        <f>IF(ABS(F378)&gt;1,F378/1000000,F378)*Analysis!$B$4</f>
        <v>9.8275697100000023</v>
      </c>
      <c r="Y378">
        <f>IF(ABS(G378)&gt;1,G378/1000000,G378)</f>
        <v>0</v>
      </c>
      <c r="Z378">
        <f>IF(ABS(H378)&gt;1,H378/1000000,H378)</f>
        <v>0</v>
      </c>
      <c r="AA378">
        <f>IF(ABS(I378)&gt;1,I378/1000000,I378)</f>
        <v>0</v>
      </c>
      <c r="AB378">
        <f t="shared" si="24"/>
        <v>-0.108</v>
      </c>
      <c r="AC378">
        <f t="shared" si="25"/>
        <v>0.16</v>
      </c>
      <c r="AD378">
        <f t="shared" si="26"/>
        <v>-0.71099999999999997</v>
      </c>
      <c r="AE378">
        <f t="shared" si="27"/>
        <v>0</v>
      </c>
    </row>
    <row r="379" spans="1:31" x14ac:dyDescent="0.3">
      <c r="A379" s="4">
        <v>377</v>
      </c>
      <c r="B379" s="4">
        <v>-803113625828</v>
      </c>
      <c r="C379" s="5">
        <v>2</v>
      </c>
      <c r="D379" s="5">
        <v>-1.3251000000000001E-2</v>
      </c>
      <c r="E379" s="5">
        <v>1.1927E-2</v>
      </c>
      <c r="F379" s="5">
        <v>1003686</v>
      </c>
      <c r="G379" s="5">
        <v>0</v>
      </c>
      <c r="H379" s="5">
        <v>0</v>
      </c>
      <c r="I379" s="5">
        <v>0</v>
      </c>
      <c r="J379" s="5">
        <v>-0.108</v>
      </c>
      <c r="K379" s="5">
        <v>0.16300000000000001</v>
      </c>
      <c r="L379" s="5">
        <v>-0.71</v>
      </c>
      <c r="M379" s="5">
        <v>0</v>
      </c>
      <c r="S379">
        <f>A379</f>
        <v>377</v>
      </c>
      <c r="T379">
        <f>Analysis!$B$3+B379/1000000</f>
        <v>7.5380819999845698</v>
      </c>
      <c r="U379">
        <f>C379</f>
        <v>2</v>
      </c>
      <c r="V379">
        <f>IF(ABS(D379)&gt;1,D379/1000000,D379)*Analysis!$B$4</f>
        <v>-0.12999231</v>
      </c>
      <c r="W379">
        <f>IF(ABS(E379)&gt;1,E379/1000000,E379)*Analysis!$B$4</f>
        <v>0.11700387000000001</v>
      </c>
      <c r="X379">
        <f>IF(ABS(F379)&gt;1,F379/1000000,F379)*Analysis!$B$4</f>
        <v>9.8461596600000014</v>
      </c>
      <c r="Y379">
        <f>IF(ABS(G379)&gt;1,G379/1000000,G379)</f>
        <v>0</v>
      </c>
      <c r="Z379">
        <f>IF(ABS(H379)&gt;1,H379/1000000,H379)</f>
        <v>0</v>
      </c>
      <c r="AA379">
        <f>IF(ABS(I379)&gt;1,I379/1000000,I379)</f>
        <v>0</v>
      </c>
      <c r="AB379">
        <f t="shared" si="24"/>
        <v>-0.108</v>
      </c>
      <c r="AC379">
        <f t="shared" si="25"/>
        <v>0.16300000000000001</v>
      </c>
      <c r="AD379">
        <f t="shared" si="26"/>
        <v>-0.71</v>
      </c>
      <c r="AE379">
        <f t="shared" si="27"/>
        <v>0</v>
      </c>
    </row>
    <row r="380" spans="1:31" x14ac:dyDescent="0.3">
      <c r="A380" s="4">
        <v>378</v>
      </c>
      <c r="B380" s="4">
        <v>-803113603466</v>
      </c>
      <c r="C380" s="5">
        <v>2</v>
      </c>
      <c r="D380" s="5">
        <v>-1.2543E-2</v>
      </c>
      <c r="E380" s="5">
        <v>1.2255E-2</v>
      </c>
      <c r="F380" s="5">
        <v>1002654</v>
      </c>
      <c r="G380" s="5">
        <v>0</v>
      </c>
      <c r="H380" s="5">
        <v>0</v>
      </c>
      <c r="I380" s="5">
        <v>0</v>
      </c>
      <c r="J380" s="5">
        <v>-0.107</v>
      </c>
      <c r="K380" s="5">
        <v>0.16500000000000001</v>
      </c>
      <c r="L380" s="5">
        <v>-0.71</v>
      </c>
      <c r="M380" s="5">
        <v>0</v>
      </c>
      <c r="S380">
        <f>A380</f>
        <v>378</v>
      </c>
      <c r="T380">
        <f>Analysis!$B$3+B380/1000000</f>
        <v>7.5604440000606701</v>
      </c>
      <c r="U380">
        <f>C380</f>
        <v>2</v>
      </c>
      <c r="V380">
        <f>IF(ABS(D380)&gt;1,D380/1000000,D380)*Analysis!$B$4</f>
        <v>-0.12304683000000001</v>
      </c>
      <c r="W380">
        <f>IF(ABS(E380)&gt;1,E380/1000000,E380)*Analysis!$B$4</f>
        <v>0.12022155000000001</v>
      </c>
      <c r="X380">
        <f>IF(ABS(F380)&gt;1,F380/1000000,F380)*Analysis!$B$4</f>
        <v>9.8360357399999998</v>
      </c>
      <c r="Y380">
        <f>IF(ABS(G380)&gt;1,G380/1000000,G380)</f>
        <v>0</v>
      </c>
      <c r="Z380">
        <f>IF(ABS(H380)&gt;1,H380/1000000,H380)</f>
        <v>0</v>
      </c>
      <c r="AA380">
        <f>IF(ABS(I380)&gt;1,I380/1000000,I380)</f>
        <v>0</v>
      </c>
      <c r="AB380">
        <f t="shared" si="24"/>
        <v>-0.107</v>
      </c>
      <c r="AC380">
        <f t="shared" si="25"/>
        <v>0.16500000000000001</v>
      </c>
      <c r="AD380">
        <f t="shared" si="26"/>
        <v>-0.71</v>
      </c>
      <c r="AE380">
        <f t="shared" si="27"/>
        <v>0</v>
      </c>
    </row>
    <row r="381" spans="1:31" x14ac:dyDescent="0.3">
      <c r="A381" s="4">
        <v>379</v>
      </c>
      <c r="B381" s="4">
        <v>-803113586486</v>
      </c>
      <c r="C381" s="5">
        <v>2</v>
      </c>
      <c r="D381" s="5">
        <v>-1.4880000000000001E-2</v>
      </c>
      <c r="E381" s="5">
        <v>8.7309999999999992E-3</v>
      </c>
      <c r="F381" s="5">
        <v>0.99842799999999998</v>
      </c>
      <c r="G381" s="5">
        <v>0</v>
      </c>
      <c r="H381" s="5">
        <v>0</v>
      </c>
      <c r="I381" s="5">
        <v>0</v>
      </c>
      <c r="J381" s="5">
        <v>-0.108</v>
      </c>
      <c r="K381" s="5">
        <v>0.16700000000000001</v>
      </c>
      <c r="L381" s="5">
        <v>-0.71</v>
      </c>
      <c r="M381" s="5">
        <v>0</v>
      </c>
      <c r="S381">
        <f>A381</f>
        <v>379</v>
      </c>
      <c r="T381">
        <f>Analysis!$B$3+B381/1000000</f>
        <v>7.577424000017345</v>
      </c>
      <c r="U381">
        <f>C381</f>
        <v>2</v>
      </c>
      <c r="V381">
        <f>IF(ABS(D381)&gt;1,D381/1000000,D381)*Analysis!$B$4</f>
        <v>-0.14597280000000001</v>
      </c>
      <c r="W381">
        <f>IF(ABS(E381)&gt;1,E381/1000000,E381)*Analysis!$B$4</f>
        <v>8.5651110000000003E-2</v>
      </c>
      <c r="X381">
        <f>IF(ABS(F381)&gt;1,F381/1000000,F381)*Analysis!$B$4</f>
        <v>9.7945786800000008</v>
      </c>
      <c r="Y381">
        <f>IF(ABS(G381)&gt;1,G381/1000000,G381)</f>
        <v>0</v>
      </c>
      <c r="Z381">
        <f>IF(ABS(H381)&gt;1,H381/1000000,H381)</f>
        <v>0</v>
      </c>
      <c r="AA381">
        <f>IF(ABS(I381)&gt;1,I381/1000000,I381)</f>
        <v>0</v>
      </c>
      <c r="AB381">
        <f t="shared" si="24"/>
        <v>-0.108</v>
      </c>
      <c r="AC381">
        <f t="shared" si="25"/>
        <v>0.16700000000000001</v>
      </c>
      <c r="AD381">
        <f t="shared" si="26"/>
        <v>-0.71</v>
      </c>
      <c r="AE381">
        <f t="shared" si="27"/>
        <v>0</v>
      </c>
    </row>
    <row r="382" spans="1:31" x14ac:dyDescent="0.3">
      <c r="A382" s="4">
        <v>380</v>
      </c>
      <c r="B382" s="4">
        <v>-803113566507</v>
      </c>
      <c r="C382" s="5">
        <v>2</v>
      </c>
      <c r="D382" s="5">
        <v>-1.2200000000000001E-2</v>
      </c>
      <c r="E382" s="5">
        <v>3.9189999999999997E-3</v>
      </c>
      <c r="F382" s="5">
        <v>1005018</v>
      </c>
      <c r="G382" s="5">
        <v>0</v>
      </c>
      <c r="H382" s="5">
        <v>0</v>
      </c>
      <c r="I382" s="5">
        <v>0</v>
      </c>
      <c r="J382" s="5">
        <v>-0.113</v>
      </c>
      <c r="K382" s="5">
        <v>0.17</v>
      </c>
      <c r="L382" s="5">
        <v>-0.71199999999999997</v>
      </c>
      <c r="M382" s="5">
        <v>0</v>
      </c>
      <c r="S382">
        <f>A382</f>
        <v>380</v>
      </c>
      <c r="T382">
        <f>Analysis!$B$3+B382/1000000</f>
        <v>7.5974029999924824</v>
      </c>
      <c r="U382">
        <f>C382</f>
        <v>2</v>
      </c>
      <c r="V382">
        <f>IF(ABS(D382)&gt;1,D382/1000000,D382)*Analysis!$B$4</f>
        <v>-0.11968200000000001</v>
      </c>
      <c r="W382">
        <f>IF(ABS(E382)&gt;1,E382/1000000,E382)*Analysis!$B$4</f>
        <v>3.8445389999999996E-2</v>
      </c>
      <c r="X382">
        <f>IF(ABS(F382)&gt;1,F382/1000000,F382)*Analysis!$B$4</f>
        <v>9.8592265799999996</v>
      </c>
      <c r="Y382">
        <f>IF(ABS(G382)&gt;1,G382/1000000,G382)</f>
        <v>0</v>
      </c>
      <c r="Z382">
        <f>IF(ABS(H382)&gt;1,H382/1000000,H382)</f>
        <v>0</v>
      </c>
      <c r="AA382">
        <f>IF(ABS(I382)&gt;1,I382/1000000,I382)</f>
        <v>0</v>
      </c>
      <c r="AB382">
        <f t="shared" si="24"/>
        <v>-0.113</v>
      </c>
      <c r="AC382">
        <f t="shared" si="25"/>
        <v>0.17</v>
      </c>
      <c r="AD382">
        <f t="shared" si="26"/>
        <v>-0.71199999999999997</v>
      </c>
      <c r="AE382">
        <f t="shared" si="27"/>
        <v>0</v>
      </c>
    </row>
    <row r="383" spans="1:31" x14ac:dyDescent="0.3">
      <c r="A383" s="4">
        <v>381</v>
      </c>
      <c r="B383" s="4">
        <v>-803113545880</v>
      </c>
      <c r="C383" s="5">
        <v>2</v>
      </c>
      <c r="D383" s="5">
        <v>-1.371E-2</v>
      </c>
      <c r="E383" s="5">
        <v>1.0788000000000001E-2</v>
      </c>
      <c r="F383" s="5">
        <v>1004603</v>
      </c>
      <c r="G383" s="5">
        <v>0</v>
      </c>
      <c r="H383" s="5">
        <v>0</v>
      </c>
      <c r="I383" s="5">
        <v>0</v>
      </c>
      <c r="J383" s="5">
        <v>-0.11600000000000001</v>
      </c>
      <c r="K383" s="5">
        <v>0.17199999999999999</v>
      </c>
      <c r="L383" s="5">
        <v>-0.71099999999999997</v>
      </c>
      <c r="M383" s="5">
        <v>0</v>
      </c>
      <c r="S383">
        <f>A383</f>
        <v>381</v>
      </c>
      <c r="T383">
        <f>Analysis!$B$3+B383/1000000</f>
        <v>7.618030000012368</v>
      </c>
      <c r="U383">
        <f>C383</f>
        <v>2</v>
      </c>
      <c r="V383">
        <f>IF(ABS(D383)&gt;1,D383/1000000,D383)*Analysis!$B$4</f>
        <v>-0.13449510000000001</v>
      </c>
      <c r="W383">
        <f>IF(ABS(E383)&gt;1,E383/1000000,E383)*Analysis!$B$4</f>
        <v>0.10583028000000001</v>
      </c>
      <c r="X383">
        <f>IF(ABS(F383)&gt;1,F383/1000000,F383)*Analysis!$B$4</f>
        <v>9.8551554299999999</v>
      </c>
      <c r="Y383">
        <f>IF(ABS(G383)&gt;1,G383/1000000,G383)</f>
        <v>0</v>
      </c>
      <c r="Z383">
        <f>IF(ABS(H383)&gt;1,H383/1000000,H383)</f>
        <v>0</v>
      </c>
      <c r="AA383">
        <f>IF(ABS(I383)&gt;1,I383/1000000,I383)</f>
        <v>0</v>
      </c>
      <c r="AB383">
        <f t="shared" si="24"/>
        <v>-0.11600000000000001</v>
      </c>
      <c r="AC383">
        <f t="shared" si="25"/>
        <v>0.17199999999999999</v>
      </c>
      <c r="AD383">
        <f t="shared" si="26"/>
        <v>-0.71099999999999997</v>
      </c>
      <c r="AE383">
        <f t="shared" si="27"/>
        <v>0</v>
      </c>
    </row>
    <row r="384" spans="1:31" x14ac:dyDescent="0.3">
      <c r="A384" s="4">
        <v>382</v>
      </c>
      <c r="B384" s="4">
        <v>-803113524088</v>
      </c>
      <c r="C384" s="5">
        <v>2</v>
      </c>
      <c r="D384" s="5">
        <v>-1.2678999999999999E-2</v>
      </c>
      <c r="E384" s="5">
        <v>1.1631000000000001E-2</v>
      </c>
      <c r="F384" s="5">
        <v>1004019</v>
      </c>
      <c r="G384" s="5">
        <v>0</v>
      </c>
      <c r="H384" s="5">
        <v>0</v>
      </c>
      <c r="I384" s="5">
        <v>0</v>
      </c>
      <c r="J384" s="5">
        <v>-0.114</v>
      </c>
      <c r="K384" s="5">
        <v>0.17499999999999999</v>
      </c>
      <c r="L384" s="5">
        <v>-0.71199999999999997</v>
      </c>
      <c r="M384" s="5">
        <v>0</v>
      </c>
      <c r="S384">
        <f>A384</f>
        <v>382</v>
      </c>
      <c r="T384">
        <f>Analysis!$B$3+B384/1000000</f>
        <v>7.6398220000555739</v>
      </c>
      <c r="U384">
        <f>C384</f>
        <v>2</v>
      </c>
      <c r="V384">
        <f>IF(ABS(D384)&gt;1,D384/1000000,D384)*Analysis!$B$4</f>
        <v>-0.12438099</v>
      </c>
      <c r="W384">
        <f>IF(ABS(E384)&gt;1,E384/1000000,E384)*Analysis!$B$4</f>
        <v>0.11410011000000002</v>
      </c>
      <c r="X384">
        <f>IF(ABS(F384)&gt;1,F384/1000000,F384)*Analysis!$B$4</f>
        <v>9.8494263899999996</v>
      </c>
      <c r="Y384">
        <f>IF(ABS(G384)&gt;1,G384/1000000,G384)</f>
        <v>0</v>
      </c>
      <c r="Z384">
        <f>IF(ABS(H384)&gt;1,H384/1000000,H384)</f>
        <v>0</v>
      </c>
      <c r="AA384">
        <f>IF(ABS(I384)&gt;1,I384/1000000,I384)</f>
        <v>0</v>
      </c>
      <c r="AB384">
        <f t="shared" si="24"/>
        <v>-0.114</v>
      </c>
      <c r="AC384">
        <f t="shared" si="25"/>
        <v>0.17499999999999999</v>
      </c>
      <c r="AD384">
        <f t="shared" si="26"/>
        <v>-0.71199999999999997</v>
      </c>
      <c r="AE384">
        <f t="shared" si="27"/>
        <v>0</v>
      </c>
    </row>
    <row r="385" spans="1:31" x14ac:dyDescent="0.3">
      <c r="A385" s="4">
        <v>383</v>
      </c>
      <c r="B385" s="4">
        <v>-803113504538</v>
      </c>
      <c r="C385" s="5">
        <v>2</v>
      </c>
      <c r="D385" s="5">
        <v>-1.2881999999999999E-2</v>
      </c>
      <c r="E385" s="5">
        <v>1.2322E-2</v>
      </c>
      <c r="F385" s="5">
        <v>1004149</v>
      </c>
      <c r="G385" s="5">
        <v>0</v>
      </c>
      <c r="H385" s="5">
        <v>0</v>
      </c>
      <c r="I385" s="5">
        <v>0</v>
      </c>
      <c r="J385" s="5">
        <v>-0.114</v>
      </c>
      <c r="K385" s="5">
        <v>0.17699999999999999</v>
      </c>
      <c r="L385" s="5">
        <v>-0.71199999999999997</v>
      </c>
      <c r="M385" s="5">
        <v>0</v>
      </c>
      <c r="S385">
        <f>A385</f>
        <v>383</v>
      </c>
      <c r="T385">
        <f>Analysis!$B$3+B385/1000000</f>
        <v>7.6593720000237226</v>
      </c>
      <c r="U385">
        <f>C385</f>
        <v>2</v>
      </c>
      <c r="V385">
        <f>IF(ABS(D385)&gt;1,D385/1000000,D385)*Analysis!$B$4</f>
        <v>-0.12637242000000001</v>
      </c>
      <c r="W385">
        <f>IF(ABS(E385)&gt;1,E385/1000000,E385)*Analysis!$B$4</f>
        <v>0.12087882</v>
      </c>
      <c r="X385">
        <f>IF(ABS(F385)&gt;1,F385/1000000,F385)*Analysis!$B$4</f>
        <v>9.8507016899999993</v>
      </c>
      <c r="Y385">
        <f>IF(ABS(G385)&gt;1,G385/1000000,G385)</f>
        <v>0</v>
      </c>
      <c r="Z385">
        <f>IF(ABS(H385)&gt;1,H385/1000000,H385)</f>
        <v>0</v>
      </c>
      <c r="AA385">
        <f>IF(ABS(I385)&gt;1,I385/1000000,I385)</f>
        <v>0</v>
      </c>
      <c r="AB385">
        <f t="shared" si="24"/>
        <v>-0.114</v>
      </c>
      <c r="AC385">
        <f t="shared" si="25"/>
        <v>0.17699999999999999</v>
      </c>
      <c r="AD385">
        <f t="shared" si="26"/>
        <v>-0.71199999999999997</v>
      </c>
      <c r="AE385">
        <f t="shared" si="27"/>
        <v>0</v>
      </c>
    </row>
    <row r="386" spans="1:31" x14ac:dyDescent="0.3">
      <c r="A386" s="4">
        <v>384</v>
      </c>
      <c r="B386" s="4">
        <v>-803113483662</v>
      </c>
      <c r="C386" s="5">
        <v>2</v>
      </c>
      <c r="D386" s="5">
        <v>-1.2881E-2</v>
      </c>
      <c r="E386" s="5">
        <v>1.239E-2</v>
      </c>
      <c r="F386" s="5">
        <v>1004122</v>
      </c>
      <c r="G386" s="5">
        <v>0</v>
      </c>
      <c r="H386" s="5">
        <v>0</v>
      </c>
      <c r="I386" s="5">
        <v>0</v>
      </c>
      <c r="J386" s="5">
        <v>-0.113</v>
      </c>
      <c r="K386" s="5">
        <v>0.17899999999999999</v>
      </c>
      <c r="L386" s="5">
        <v>-0.71099999999999997</v>
      </c>
      <c r="M386" s="5">
        <v>0</v>
      </c>
      <c r="S386">
        <f>A386</f>
        <v>384</v>
      </c>
      <c r="T386">
        <f>Analysis!$B$3+B386/1000000</f>
        <v>7.6802479999605566</v>
      </c>
      <c r="U386">
        <f>C386</f>
        <v>2</v>
      </c>
      <c r="V386">
        <f>IF(ABS(D386)&gt;1,D386/1000000,D386)*Analysis!$B$4</f>
        <v>-0.12636261000000001</v>
      </c>
      <c r="W386">
        <f>IF(ABS(E386)&gt;1,E386/1000000,E386)*Analysis!$B$4</f>
        <v>0.12154590000000001</v>
      </c>
      <c r="X386">
        <f>IF(ABS(F386)&gt;1,F386/1000000,F386)*Analysis!$B$4</f>
        <v>9.8504368200000005</v>
      </c>
      <c r="Y386">
        <f>IF(ABS(G386)&gt;1,G386/1000000,G386)</f>
        <v>0</v>
      </c>
      <c r="Z386">
        <f>IF(ABS(H386)&gt;1,H386/1000000,H386)</f>
        <v>0</v>
      </c>
      <c r="AA386">
        <f>IF(ABS(I386)&gt;1,I386/1000000,I386)</f>
        <v>0</v>
      </c>
      <c r="AB386">
        <f t="shared" si="24"/>
        <v>-0.113</v>
      </c>
      <c r="AC386">
        <f t="shared" si="25"/>
        <v>0.17899999999999999</v>
      </c>
      <c r="AD386">
        <f t="shared" si="26"/>
        <v>-0.71099999999999997</v>
      </c>
      <c r="AE386">
        <f t="shared" si="27"/>
        <v>0</v>
      </c>
    </row>
    <row r="387" spans="1:31" x14ac:dyDescent="0.3">
      <c r="A387" s="4">
        <v>385</v>
      </c>
      <c r="B387" s="4">
        <v>-803113465383</v>
      </c>
      <c r="C387" s="5">
        <v>2</v>
      </c>
      <c r="D387" s="5">
        <v>-1.2846E-2</v>
      </c>
      <c r="E387" s="5">
        <v>1.2172000000000001E-2</v>
      </c>
      <c r="F387" s="5">
        <v>1004145</v>
      </c>
      <c r="G387" s="5">
        <v>0</v>
      </c>
      <c r="H387" s="5">
        <v>0</v>
      </c>
      <c r="I387" s="5">
        <v>0</v>
      </c>
      <c r="J387" s="5">
        <v>-0.112</v>
      </c>
      <c r="K387" s="5">
        <v>0.183</v>
      </c>
      <c r="L387" s="5">
        <v>-0.71199999999999997</v>
      </c>
      <c r="M387" s="5">
        <v>0</v>
      </c>
      <c r="S387">
        <f>A387</f>
        <v>385</v>
      </c>
      <c r="T387">
        <f>Analysis!$B$3+B387/1000000</f>
        <v>7.6985270000295714</v>
      </c>
      <c r="U387">
        <f>C387</f>
        <v>2</v>
      </c>
      <c r="V387">
        <f>IF(ABS(D387)&gt;1,D387/1000000,D387)*Analysis!$B$4</f>
        <v>-0.12601925999999999</v>
      </c>
      <c r="W387">
        <f>IF(ABS(E387)&gt;1,E387/1000000,E387)*Analysis!$B$4</f>
        <v>0.11940732000000001</v>
      </c>
      <c r="X387">
        <f>IF(ABS(F387)&gt;1,F387/1000000,F387)*Analysis!$B$4</f>
        <v>9.8506624500000015</v>
      </c>
      <c r="Y387">
        <f>IF(ABS(G387)&gt;1,G387/1000000,G387)</f>
        <v>0</v>
      </c>
      <c r="Z387">
        <f>IF(ABS(H387)&gt;1,H387/1000000,H387)</f>
        <v>0</v>
      </c>
      <c r="AA387">
        <f>IF(ABS(I387)&gt;1,I387/1000000,I387)</f>
        <v>0</v>
      </c>
      <c r="AB387">
        <f t="shared" si="24"/>
        <v>-0.112</v>
      </c>
      <c r="AC387">
        <f t="shared" si="25"/>
        <v>0.183</v>
      </c>
      <c r="AD387">
        <f t="shared" si="26"/>
        <v>-0.71199999999999997</v>
      </c>
      <c r="AE387">
        <f t="shared" si="27"/>
        <v>0</v>
      </c>
    </row>
    <row r="388" spans="1:31" x14ac:dyDescent="0.3">
      <c r="A388" s="4">
        <v>386</v>
      </c>
      <c r="B388" s="4">
        <v>-803113443698</v>
      </c>
      <c r="C388" s="5">
        <v>2</v>
      </c>
      <c r="D388" s="5">
        <v>-1.2749E-2</v>
      </c>
      <c r="E388" s="5">
        <v>1.0658000000000001E-2</v>
      </c>
      <c r="F388" s="5">
        <v>1004140</v>
      </c>
      <c r="G388" s="5">
        <v>0</v>
      </c>
      <c r="H388" s="5">
        <v>0</v>
      </c>
      <c r="I388" s="5">
        <v>0</v>
      </c>
      <c r="J388" s="5">
        <v>-0.113</v>
      </c>
      <c r="K388" s="5">
        <v>0.186</v>
      </c>
      <c r="L388" s="5">
        <v>-0.71299999999999997</v>
      </c>
      <c r="M388" s="5">
        <v>0</v>
      </c>
      <c r="S388">
        <f>A388</f>
        <v>386</v>
      </c>
      <c r="T388">
        <f>Analysis!$B$3+B388/1000000</f>
        <v>7.7202119999565184</v>
      </c>
      <c r="U388">
        <f>C388</f>
        <v>2</v>
      </c>
      <c r="V388">
        <f>IF(ABS(D388)&gt;1,D388/1000000,D388)*Analysis!$B$4</f>
        <v>-0.12506769000000001</v>
      </c>
      <c r="W388">
        <f>IF(ABS(E388)&gt;1,E388/1000000,E388)*Analysis!$B$4</f>
        <v>0.10455498000000002</v>
      </c>
      <c r="X388">
        <f>IF(ABS(F388)&gt;1,F388/1000000,F388)*Analysis!$B$4</f>
        <v>9.8506134000000003</v>
      </c>
      <c r="Y388">
        <f>IF(ABS(G388)&gt;1,G388/1000000,G388)</f>
        <v>0</v>
      </c>
      <c r="Z388">
        <f>IF(ABS(H388)&gt;1,H388/1000000,H388)</f>
        <v>0</v>
      </c>
      <c r="AA388">
        <f>IF(ABS(I388)&gt;1,I388/1000000,I388)</f>
        <v>0</v>
      </c>
      <c r="AB388">
        <f t="shared" si="24"/>
        <v>-0.113</v>
      </c>
      <c r="AC388">
        <f t="shared" si="25"/>
        <v>0.186</v>
      </c>
      <c r="AD388">
        <f t="shared" si="26"/>
        <v>-0.71299999999999997</v>
      </c>
      <c r="AE388">
        <f t="shared" si="27"/>
        <v>0</v>
      </c>
    </row>
    <row r="389" spans="1:31" x14ac:dyDescent="0.3">
      <c r="A389" s="4">
        <v>387</v>
      </c>
      <c r="B389" s="4">
        <v>-803113427261</v>
      </c>
      <c r="C389" s="5">
        <v>2</v>
      </c>
      <c r="D389" s="5">
        <v>-1.2846E-2</v>
      </c>
      <c r="E389" s="5">
        <v>1.0160000000000001E-2</v>
      </c>
      <c r="F389" s="5">
        <v>1004144</v>
      </c>
      <c r="G389" s="5">
        <v>0</v>
      </c>
      <c r="H389" s="5">
        <v>0</v>
      </c>
      <c r="I389" s="5">
        <v>0</v>
      </c>
      <c r="J389" s="5">
        <v>-0.112</v>
      </c>
      <c r="K389" s="5">
        <v>0.188</v>
      </c>
      <c r="L389" s="5">
        <v>-0.71299999999999997</v>
      </c>
      <c r="M389" s="5">
        <v>0</v>
      </c>
      <c r="S389">
        <f>A389</f>
        <v>387</v>
      </c>
      <c r="T389">
        <f>Analysis!$B$3+B389/1000000</f>
        <v>7.736648999969475</v>
      </c>
      <c r="U389">
        <f>C389</f>
        <v>2</v>
      </c>
      <c r="V389">
        <f>IF(ABS(D389)&gt;1,D389/1000000,D389)*Analysis!$B$4</f>
        <v>-0.12601925999999999</v>
      </c>
      <c r="W389">
        <f>IF(ABS(E389)&gt;1,E389/1000000,E389)*Analysis!$B$4</f>
        <v>9.9669600000000011E-2</v>
      </c>
      <c r="X389">
        <f>IF(ABS(F389)&gt;1,F389/1000000,F389)*Analysis!$B$4</f>
        <v>9.8506526399999998</v>
      </c>
      <c r="Y389">
        <f>IF(ABS(G389)&gt;1,G389/1000000,G389)</f>
        <v>0</v>
      </c>
      <c r="Z389">
        <f>IF(ABS(H389)&gt;1,H389/1000000,H389)</f>
        <v>0</v>
      </c>
      <c r="AA389">
        <f>IF(ABS(I389)&gt;1,I389/1000000,I389)</f>
        <v>0</v>
      </c>
      <c r="AB389">
        <f t="shared" si="24"/>
        <v>-0.112</v>
      </c>
      <c r="AC389">
        <f t="shared" si="25"/>
        <v>0.188</v>
      </c>
      <c r="AD389">
        <f t="shared" si="26"/>
        <v>-0.71299999999999997</v>
      </c>
      <c r="AE389">
        <f t="shared" si="27"/>
        <v>0</v>
      </c>
    </row>
    <row r="390" spans="1:31" x14ac:dyDescent="0.3">
      <c r="A390" s="4">
        <v>388</v>
      </c>
      <c r="B390" s="4">
        <v>-803113410311</v>
      </c>
      <c r="C390" s="5">
        <v>2</v>
      </c>
      <c r="D390" s="5">
        <v>-1.2944000000000001E-2</v>
      </c>
      <c r="E390" s="5">
        <v>1.2714E-2</v>
      </c>
      <c r="F390" s="5">
        <v>1004134</v>
      </c>
      <c r="G390" s="5">
        <v>0</v>
      </c>
      <c r="H390" s="5">
        <v>0</v>
      </c>
      <c r="I390" s="5">
        <v>0</v>
      </c>
      <c r="J390" s="5">
        <v>-0.113</v>
      </c>
      <c r="K390" s="5">
        <v>0.191</v>
      </c>
      <c r="L390" s="5">
        <v>-0.71399999999999997</v>
      </c>
      <c r="M390" s="5">
        <v>0</v>
      </c>
      <c r="S390">
        <f>A390</f>
        <v>388</v>
      </c>
      <c r="T390">
        <f>Analysis!$B$3+B390/1000000</f>
        <v>7.753599000046961</v>
      </c>
      <c r="U390">
        <f>C390</f>
        <v>2</v>
      </c>
      <c r="V390">
        <f>IF(ABS(D390)&gt;1,D390/1000000,D390)*Analysis!$B$4</f>
        <v>-0.12698064000000001</v>
      </c>
      <c r="W390">
        <f>IF(ABS(E390)&gt;1,E390/1000000,E390)*Analysis!$B$4</f>
        <v>0.12472434</v>
      </c>
      <c r="X390">
        <f>IF(ABS(F390)&gt;1,F390/1000000,F390)*Analysis!$B$4</f>
        <v>9.850554540000001</v>
      </c>
      <c r="Y390">
        <f>IF(ABS(G390)&gt;1,G390/1000000,G390)</f>
        <v>0</v>
      </c>
      <c r="Z390">
        <f>IF(ABS(H390)&gt;1,H390/1000000,H390)</f>
        <v>0</v>
      </c>
      <c r="AA390">
        <f>IF(ABS(I390)&gt;1,I390/1000000,I390)</f>
        <v>0</v>
      </c>
      <c r="AB390">
        <f t="shared" si="24"/>
        <v>-0.113</v>
      </c>
      <c r="AC390">
        <f t="shared" si="25"/>
        <v>0.191</v>
      </c>
      <c r="AD390">
        <f t="shared" si="26"/>
        <v>-0.71399999999999997</v>
      </c>
      <c r="AE390">
        <f t="shared" si="27"/>
        <v>0</v>
      </c>
    </row>
    <row r="391" spans="1:31" x14ac:dyDescent="0.3">
      <c r="A391" s="4">
        <v>389</v>
      </c>
      <c r="B391" s="4">
        <v>-803113382696</v>
      </c>
      <c r="C391" s="5">
        <v>2</v>
      </c>
      <c r="D391" s="5">
        <v>-9.4009999999999996E-3</v>
      </c>
      <c r="E391" s="5">
        <v>1.1957000000000001E-2</v>
      </c>
      <c r="F391" s="5">
        <v>1004266</v>
      </c>
      <c r="G391" s="5">
        <v>0</v>
      </c>
      <c r="H391" s="5">
        <v>0</v>
      </c>
      <c r="I391" s="5">
        <v>0</v>
      </c>
      <c r="J391" s="5">
        <v>-0.113</v>
      </c>
      <c r="K391" s="5">
        <v>0.19400000000000001</v>
      </c>
      <c r="L391" s="5">
        <v>-0.71399999999999997</v>
      </c>
      <c r="M391" s="5">
        <v>0</v>
      </c>
      <c r="S391">
        <f>A391</f>
        <v>389</v>
      </c>
      <c r="T391">
        <f>Analysis!$B$3+B391/1000000</f>
        <v>7.7812139999587089</v>
      </c>
      <c r="U391">
        <f>C391</f>
        <v>2</v>
      </c>
      <c r="V391">
        <f>IF(ABS(D391)&gt;1,D391/1000000,D391)*Analysis!$B$4</f>
        <v>-9.2223810000000003E-2</v>
      </c>
      <c r="W391">
        <f>IF(ABS(E391)&gt;1,E391/1000000,E391)*Analysis!$B$4</f>
        <v>0.11729817000000001</v>
      </c>
      <c r="X391">
        <f>IF(ABS(F391)&gt;1,F391/1000000,F391)*Analysis!$B$4</f>
        <v>9.8518494600000022</v>
      </c>
      <c r="Y391">
        <f>IF(ABS(G391)&gt;1,G391/1000000,G391)</f>
        <v>0</v>
      </c>
      <c r="Z391">
        <f>IF(ABS(H391)&gt;1,H391/1000000,H391)</f>
        <v>0</v>
      </c>
      <c r="AA391">
        <f>IF(ABS(I391)&gt;1,I391/1000000,I391)</f>
        <v>0</v>
      </c>
      <c r="AB391">
        <f t="shared" si="24"/>
        <v>-0.113</v>
      </c>
      <c r="AC391">
        <f t="shared" si="25"/>
        <v>0.19400000000000001</v>
      </c>
      <c r="AD391">
        <f t="shared" si="26"/>
        <v>-0.71399999999999997</v>
      </c>
      <c r="AE391">
        <f t="shared" si="27"/>
        <v>0</v>
      </c>
    </row>
    <row r="392" spans="1:31" x14ac:dyDescent="0.3">
      <c r="A392" s="4">
        <v>390</v>
      </c>
      <c r="B392" s="4">
        <v>-803113364307</v>
      </c>
      <c r="C392" s="5">
        <v>2</v>
      </c>
      <c r="D392" s="5">
        <v>-6.3160000000000004E-3</v>
      </c>
      <c r="E392" s="5">
        <v>1.2182E-2</v>
      </c>
      <c r="F392" s="5">
        <v>1004388</v>
      </c>
      <c r="G392" s="5">
        <v>0</v>
      </c>
      <c r="H392" s="5">
        <v>0</v>
      </c>
      <c r="I392" s="5">
        <v>0</v>
      </c>
      <c r="J392" s="5">
        <v>-0.112</v>
      </c>
      <c r="K392" s="5">
        <v>0.191</v>
      </c>
      <c r="L392" s="5">
        <v>-0.71499999999999997</v>
      </c>
      <c r="M392" s="5">
        <v>0</v>
      </c>
      <c r="S392">
        <f>A392</f>
        <v>390</v>
      </c>
      <c r="T392">
        <f>Analysis!$B$3+B392/1000000</f>
        <v>7.7996030000504106</v>
      </c>
      <c r="U392">
        <f>C392</f>
        <v>2</v>
      </c>
      <c r="V392">
        <f>IF(ABS(D392)&gt;1,D392/1000000,D392)*Analysis!$B$4</f>
        <v>-6.1959960000000008E-2</v>
      </c>
      <c r="W392">
        <f>IF(ABS(E392)&gt;1,E392/1000000,E392)*Analysis!$B$4</f>
        <v>0.11950542</v>
      </c>
      <c r="X392">
        <f>IF(ABS(F392)&gt;1,F392/1000000,F392)*Analysis!$B$4</f>
        <v>9.8530462800000009</v>
      </c>
      <c r="Y392">
        <f>IF(ABS(G392)&gt;1,G392/1000000,G392)</f>
        <v>0</v>
      </c>
      <c r="Z392">
        <f>IF(ABS(H392)&gt;1,H392/1000000,H392)</f>
        <v>0</v>
      </c>
      <c r="AA392">
        <f>IF(ABS(I392)&gt;1,I392/1000000,I392)</f>
        <v>0</v>
      </c>
      <c r="AB392">
        <f t="shared" si="24"/>
        <v>-0.112</v>
      </c>
      <c r="AC392">
        <f t="shared" si="25"/>
        <v>0.191</v>
      </c>
      <c r="AD392">
        <f t="shared" si="26"/>
        <v>-0.71499999999999997</v>
      </c>
      <c r="AE392">
        <f t="shared" si="27"/>
        <v>0</v>
      </c>
    </row>
    <row r="393" spans="1:31" x14ac:dyDescent="0.3">
      <c r="A393" s="4">
        <v>391</v>
      </c>
      <c r="B393" s="4">
        <v>-803113344031</v>
      </c>
      <c r="C393" s="5">
        <v>2</v>
      </c>
      <c r="D393" s="5">
        <v>-3.862E-3</v>
      </c>
      <c r="E393" s="5">
        <v>1.2333999999999999E-2</v>
      </c>
      <c r="F393" s="5">
        <v>1004481</v>
      </c>
      <c r="G393" s="5">
        <v>0</v>
      </c>
      <c r="H393" s="5">
        <v>0</v>
      </c>
      <c r="I393" s="5">
        <v>0</v>
      </c>
      <c r="J393" s="5">
        <v>-0.112</v>
      </c>
      <c r="K393" s="5">
        <v>0.188</v>
      </c>
      <c r="L393" s="5">
        <v>-0.71399999999999997</v>
      </c>
      <c r="M393" s="5">
        <v>0</v>
      </c>
      <c r="S393">
        <f>A393</f>
        <v>391</v>
      </c>
      <c r="T393">
        <f>Analysis!$B$3+B393/1000000</f>
        <v>7.8198789999587461</v>
      </c>
      <c r="U393">
        <f>C393</f>
        <v>2</v>
      </c>
      <c r="V393">
        <f>IF(ABS(D393)&gt;1,D393/1000000,D393)*Analysis!$B$4</f>
        <v>-3.7886220000000005E-2</v>
      </c>
      <c r="W393">
        <f>IF(ABS(E393)&gt;1,E393/1000000,E393)*Analysis!$B$4</f>
        <v>0.12099654</v>
      </c>
      <c r="X393">
        <f>IF(ABS(F393)&gt;1,F393/1000000,F393)*Analysis!$B$4</f>
        <v>9.8539586099999994</v>
      </c>
      <c r="Y393">
        <f>IF(ABS(G393)&gt;1,G393/1000000,G393)</f>
        <v>0</v>
      </c>
      <c r="Z393">
        <f>IF(ABS(H393)&gt;1,H393/1000000,H393)</f>
        <v>0</v>
      </c>
      <c r="AA393">
        <f>IF(ABS(I393)&gt;1,I393/1000000,I393)</f>
        <v>0</v>
      </c>
      <c r="AB393">
        <f t="shared" si="24"/>
        <v>-0.112</v>
      </c>
      <c r="AC393">
        <f t="shared" si="25"/>
        <v>0.188</v>
      </c>
      <c r="AD393">
        <f t="shared" si="26"/>
        <v>-0.71399999999999997</v>
      </c>
      <c r="AE393">
        <f t="shared" si="27"/>
        <v>0</v>
      </c>
    </row>
    <row r="394" spans="1:31" x14ac:dyDescent="0.3">
      <c r="A394" s="4">
        <v>392</v>
      </c>
      <c r="B394" s="4">
        <v>-803113329726</v>
      </c>
      <c r="C394" s="5">
        <v>2</v>
      </c>
      <c r="D394" s="5">
        <v>-4.7670000000000004E-3</v>
      </c>
      <c r="E394" s="5">
        <v>1.2316000000000001E-2</v>
      </c>
      <c r="F394" s="5">
        <v>1004446</v>
      </c>
      <c r="G394" s="5">
        <v>0</v>
      </c>
      <c r="H394" s="5">
        <v>0</v>
      </c>
      <c r="I394" s="5">
        <v>0</v>
      </c>
      <c r="J394" s="5">
        <v>-0.111</v>
      </c>
      <c r="K394" s="5">
        <v>0.186</v>
      </c>
      <c r="L394" s="5">
        <v>-0.71499999999999997</v>
      </c>
      <c r="M394" s="5">
        <v>0</v>
      </c>
      <c r="S394">
        <f>A394</f>
        <v>392</v>
      </c>
      <c r="T394">
        <f>Analysis!$B$3+B394/1000000</f>
        <v>7.8341840000357479</v>
      </c>
      <c r="U394">
        <f>C394</f>
        <v>2</v>
      </c>
      <c r="V394">
        <f>IF(ABS(D394)&gt;1,D394/1000000,D394)*Analysis!$B$4</f>
        <v>-4.6764270000000004E-2</v>
      </c>
      <c r="W394">
        <f>IF(ABS(E394)&gt;1,E394/1000000,E394)*Analysis!$B$4</f>
        <v>0.12081996000000002</v>
      </c>
      <c r="X394">
        <f>IF(ABS(F394)&gt;1,F394/1000000,F394)*Analysis!$B$4</f>
        <v>9.8536152599999998</v>
      </c>
      <c r="Y394">
        <f>IF(ABS(G394)&gt;1,G394/1000000,G394)</f>
        <v>0</v>
      </c>
      <c r="Z394">
        <f>IF(ABS(H394)&gt;1,H394/1000000,H394)</f>
        <v>0</v>
      </c>
      <c r="AA394">
        <f>IF(ABS(I394)&gt;1,I394/1000000,I394)</f>
        <v>0</v>
      </c>
      <c r="AB394">
        <f t="shared" si="24"/>
        <v>-0.111</v>
      </c>
      <c r="AC394">
        <f t="shared" si="25"/>
        <v>0.186</v>
      </c>
      <c r="AD394">
        <f t="shared" si="26"/>
        <v>-0.71499999999999997</v>
      </c>
      <c r="AE394">
        <f t="shared" si="27"/>
        <v>0</v>
      </c>
    </row>
    <row r="395" spans="1:31" x14ac:dyDescent="0.3">
      <c r="A395" s="4">
        <v>393</v>
      </c>
      <c r="B395" s="4">
        <v>-803113304676</v>
      </c>
      <c r="C395" s="5">
        <v>2</v>
      </c>
      <c r="D395" s="5">
        <v>-1.3287E-2</v>
      </c>
      <c r="E395" s="5">
        <v>1.2292000000000001E-2</v>
      </c>
      <c r="F395" s="5">
        <v>1004119</v>
      </c>
      <c r="G395" s="5">
        <v>0</v>
      </c>
      <c r="H395" s="5">
        <v>0</v>
      </c>
      <c r="I395" s="5">
        <v>0</v>
      </c>
      <c r="J395" s="5">
        <v>-0.111</v>
      </c>
      <c r="K395" s="5">
        <v>0.186</v>
      </c>
      <c r="L395" s="5">
        <v>-0.71499999999999997</v>
      </c>
      <c r="M395" s="5">
        <v>0</v>
      </c>
      <c r="S395">
        <f>A395</f>
        <v>393</v>
      </c>
      <c r="T395">
        <f>Analysis!$B$3+B395/1000000</f>
        <v>7.8592339999740943</v>
      </c>
      <c r="U395">
        <f>C395</f>
        <v>2</v>
      </c>
      <c r="V395">
        <f>IF(ABS(D395)&gt;1,D395/1000000,D395)*Analysis!$B$4</f>
        <v>-0.13034547000000002</v>
      </c>
      <c r="W395">
        <f>IF(ABS(E395)&gt;1,E395/1000000,E395)*Analysis!$B$4</f>
        <v>0.12058452000000001</v>
      </c>
      <c r="X395">
        <f>IF(ABS(F395)&gt;1,F395/1000000,F395)*Analysis!$B$4</f>
        <v>9.8504073900000009</v>
      </c>
      <c r="Y395">
        <f>IF(ABS(G395)&gt;1,G395/1000000,G395)</f>
        <v>0</v>
      </c>
      <c r="Z395">
        <f>IF(ABS(H395)&gt;1,H395/1000000,H395)</f>
        <v>0</v>
      </c>
      <c r="AA395">
        <f>IF(ABS(I395)&gt;1,I395/1000000,I395)</f>
        <v>0</v>
      </c>
      <c r="AB395">
        <f t="shared" si="24"/>
        <v>-0.111</v>
      </c>
      <c r="AC395">
        <f t="shared" si="25"/>
        <v>0.186</v>
      </c>
      <c r="AD395">
        <f t="shared" si="26"/>
        <v>-0.71499999999999997</v>
      </c>
      <c r="AE395">
        <f t="shared" si="27"/>
        <v>0</v>
      </c>
    </row>
    <row r="396" spans="1:31" x14ac:dyDescent="0.3">
      <c r="A396" s="4">
        <v>394</v>
      </c>
      <c r="B396" s="4">
        <v>-803113283341</v>
      </c>
      <c r="C396" s="5">
        <v>2</v>
      </c>
      <c r="D396" s="5">
        <v>-1.1233E-2</v>
      </c>
      <c r="E396" s="5">
        <v>3.7810000000000001E-3</v>
      </c>
      <c r="F396" s="5">
        <v>1004210</v>
      </c>
      <c r="G396" s="5">
        <v>0</v>
      </c>
      <c r="H396" s="5">
        <v>0</v>
      </c>
      <c r="I396" s="5">
        <v>0</v>
      </c>
      <c r="J396" s="5">
        <v>-0.115</v>
      </c>
      <c r="K396" s="5">
        <v>0.188</v>
      </c>
      <c r="L396" s="5">
        <v>-0.71399999999999997</v>
      </c>
      <c r="M396" s="5">
        <v>0</v>
      </c>
      <c r="S396">
        <f>A396</f>
        <v>394</v>
      </c>
      <c r="T396">
        <f>Analysis!$B$3+B396/1000000</f>
        <v>7.8805690000299364</v>
      </c>
      <c r="U396">
        <f>C396</f>
        <v>2</v>
      </c>
      <c r="V396">
        <f>IF(ABS(D396)&gt;1,D396/1000000,D396)*Analysis!$B$4</f>
        <v>-0.11019573000000001</v>
      </c>
      <c r="W396">
        <f>IF(ABS(E396)&gt;1,E396/1000000,E396)*Analysis!$B$4</f>
        <v>3.7091610000000004E-2</v>
      </c>
      <c r="X396">
        <f>IF(ABS(F396)&gt;1,F396/1000000,F396)*Analysis!$B$4</f>
        <v>9.8513001000000013</v>
      </c>
      <c r="Y396">
        <f>IF(ABS(G396)&gt;1,G396/1000000,G396)</f>
        <v>0</v>
      </c>
      <c r="Z396">
        <f>IF(ABS(H396)&gt;1,H396/1000000,H396)</f>
        <v>0</v>
      </c>
      <c r="AA396">
        <f>IF(ABS(I396)&gt;1,I396/1000000,I396)</f>
        <v>0</v>
      </c>
      <c r="AB396">
        <f t="shared" si="24"/>
        <v>-0.115</v>
      </c>
      <c r="AC396">
        <f t="shared" si="25"/>
        <v>0.188</v>
      </c>
      <c r="AD396">
        <f t="shared" si="26"/>
        <v>-0.71399999999999997</v>
      </c>
      <c r="AE396">
        <f t="shared" si="27"/>
        <v>0</v>
      </c>
    </row>
    <row r="397" spans="1:31" x14ac:dyDescent="0.3">
      <c r="A397" s="4">
        <v>395</v>
      </c>
      <c r="B397" s="4">
        <v>-803113263426</v>
      </c>
      <c r="C397" s="5">
        <v>2</v>
      </c>
      <c r="D397" s="5">
        <v>-3.6319999999999998E-3</v>
      </c>
      <c r="E397" s="5">
        <v>9.5980000000000006E-3</v>
      </c>
      <c r="F397" s="5">
        <v>1004495</v>
      </c>
      <c r="G397" s="5">
        <v>0</v>
      </c>
      <c r="H397" s="5">
        <v>0</v>
      </c>
      <c r="I397" s="5">
        <v>0</v>
      </c>
      <c r="J397" s="5">
        <v>-0.11899999999999999</v>
      </c>
      <c r="K397" s="5">
        <v>0.187</v>
      </c>
      <c r="L397" s="5">
        <v>-0.71399999999999997</v>
      </c>
      <c r="M397" s="5">
        <v>0</v>
      </c>
      <c r="S397">
        <f>A397</f>
        <v>395</v>
      </c>
      <c r="T397">
        <f>Analysis!$B$3+B397/1000000</f>
        <v>7.9004839999834076</v>
      </c>
      <c r="U397">
        <f>C397</f>
        <v>2</v>
      </c>
      <c r="V397">
        <f>IF(ABS(D397)&gt;1,D397/1000000,D397)*Analysis!$B$4</f>
        <v>-3.5629920000000002E-2</v>
      </c>
      <c r="W397">
        <f>IF(ABS(E397)&gt;1,E397/1000000,E397)*Analysis!$B$4</f>
        <v>9.4156380000000012E-2</v>
      </c>
      <c r="X397">
        <f>IF(ABS(F397)&gt;1,F397/1000000,F397)*Analysis!$B$4</f>
        <v>9.8540959499999996</v>
      </c>
      <c r="Y397">
        <f>IF(ABS(G397)&gt;1,G397/1000000,G397)</f>
        <v>0</v>
      </c>
      <c r="Z397">
        <f>IF(ABS(H397)&gt;1,H397/1000000,H397)</f>
        <v>0</v>
      </c>
      <c r="AA397">
        <f>IF(ABS(I397)&gt;1,I397/1000000,I397)</f>
        <v>0</v>
      </c>
      <c r="AB397">
        <f t="shared" si="24"/>
        <v>-0.11899999999999999</v>
      </c>
      <c r="AC397">
        <f t="shared" si="25"/>
        <v>0.187</v>
      </c>
      <c r="AD397">
        <f t="shared" si="26"/>
        <v>-0.71399999999999997</v>
      </c>
      <c r="AE397">
        <f t="shared" si="27"/>
        <v>0</v>
      </c>
    </row>
    <row r="398" spans="1:31" x14ac:dyDescent="0.3">
      <c r="A398" s="4">
        <v>396</v>
      </c>
      <c r="B398" s="4">
        <v>-803113244533</v>
      </c>
      <c r="C398" s="5">
        <v>2</v>
      </c>
      <c r="D398" s="5">
        <v>-1.3738999999999999E-2</v>
      </c>
      <c r="E398" s="5">
        <v>8.8979999999999997E-3</v>
      </c>
      <c r="F398" s="5">
        <v>1004108</v>
      </c>
      <c r="G398" s="5">
        <v>0</v>
      </c>
      <c r="H398" s="5">
        <v>0</v>
      </c>
      <c r="I398" s="5">
        <v>0</v>
      </c>
      <c r="J398" s="5">
        <v>-0.12</v>
      </c>
      <c r="K398" s="5">
        <v>0.186</v>
      </c>
      <c r="L398" s="5">
        <v>-0.71399999999999997</v>
      </c>
      <c r="M398" s="5">
        <v>0</v>
      </c>
      <c r="S398">
        <f>A398</f>
        <v>396</v>
      </c>
      <c r="T398">
        <f>Analysis!$B$3+B398/1000000</f>
        <v>7.919376999954693</v>
      </c>
      <c r="U398">
        <f>C398</f>
        <v>2</v>
      </c>
      <c r="V398">
        <f>IF(ABS(D398)&gt;1,D398/1000000,D398)*Analysis!$B$4</f>
        <v>-0.13477959</v>
      </c>
      <c r="W398">
        <f>IF(ABS(E398)&gt;1,E398/1000000,E398)*Analysis!$B$4</f>
        <v>8.728938E-2</v>
      </c>
      <c r="X398">
        <f>IF(ABS(F398)&gt;1,F398/1000000,F398)*Analysis!$B$4</f>
        <v>9.8502994800000003</v>
      </c>
      <c r="Y398">
        <f>IF(ABS(G398)&gt;1,G398/1000000,G398)</f>
        <v>0</v>
      </c>
      <c r="Z398">
        <f>IF(ABS(H398)&gt;1,H398/1000000,H398)</f>
        <v>0</v>
      </c>
      <c r="AA398">
        <f>IF(ABS(I398)&gt;1,I398/1000000,I398)</f>
        <v>0</v>
      </c>
      <c r="AB398">
        <f t="shared" si="24"/>
        <v>-0.12</v>
      </c>
      <c r="AC398">
        <f t="shared" si="25"/>
        <v>0.186</v>
      </c>
      <c r="AD398">
        <f t="shared" si="26"/>
        <v>-0.71399999999999997</v>
      </c>
      <c r="AE398">
        <f t="shared" si="27"/>
        <v>0</v>
      </c>
    </row>
    <row r="399" spans="1:31" x14ac:dyDescent="0.3">
      <c r="A399" s="4">
        <v>397</v>
      </c>
      <c r="B399" s="4">
        <v>-803113224158</v>
      </c>
      <c r="C399" s="5">
        <v>2</v>
      </c>
      <c r="D399" s="5">
        <v>-1.6258999999999999E-2</v>
      </c>
      <c r="E399" s="5">
        <v>4.5970000000000004E-3</v>
      </c>
      <c r="F399" s="5">
        <v>1004022</v>
      </c>
      <c r="G399" s="5">
        <v>0</v>
      </c>
      <c r="H399" s="5">
        <v>0</v>
      </c>
      <c r="I399" s="5">
        <v>0</v>
      </c>
      <c r="J399" s="5">
        <v>-0.125</v>
      </c>
      <c r="K399" s="5">
        <v>0.191</v>
      </c>
      <c r="L399" s="5">
        <v>-0.71499999999999997</v>
      </c>
      <c r="M399" s="5">
        <v>0</v>
      </c>
      <c r="S399">
        <f>A399</f>
        <v>397</v>
      </c>
      <c r="T399">
        <f>Analysis!$B$3+B399/1000000</f>
        <v>7.9397520000347868</v>
      </c>
      <c r="U399">
        <f>C399</f>
        <v>2</v>
      </c>
      <c r="V399">
        <f>IF(ABS(D399)&gt;1,D399/1000000,D399)*Analysis!$B$4</f>
        <v>-0.15950079</v>
      </c>
      <c r="W399">
        <f>IF(ABS(E399)&gt;1,E399/1000000,E399)*Analysis!$B$4</f>
        <v>4.5096570000000009E-2</v>
      </c>
      <c r="X399">
        <f>IF(ABS(F399)&gt;1,F399/1000000,F399)*Analysis!$B$4</f>
        <v>9.8494558200000011</v>
      </c>
      <c r="Y399">
        <f>IF(ABS(G399)&gt;1,G399/1000000,G399)</f>
        <v>0</v>
      </c>
      <c r="Z399">
        <f>IF(ABS(H399)&gt;1,H399/1000000,H399)</f>
        <v>0</v>
      </c>
      <c r="AA399">
        <f>IF(ABS(I399)&gt;1,I399/1000000,I399)</f>
        <v>0</v>
      </c>
      <c r="AB399">
        <f t="shared" si="24"/>
        <v>-0.125</v>
      </c>
      <c r="AC399">
        <f t="shared" si="25"/>
        <v>0.191</v>
      </c>
      <c r="AD399">
        <f t="shared" si="26"/>
        <v>-0.71499999999999997</v>
      </c>
      <c r="AE399">
        <f t="shared" si="27"/>
        <v>0</v>
      </c>
    </row>
    <row r="400" spans="1:31" x14ac:dyDescent="0.3">
      <c r="A400" s="4">
        <v>398</v>
      </c>
      <c r="B400" s="4">
        <v>-803113205846</v>
      </c>
      <c r="C400" s="5">
        <v>2</v>
      </c>
      <c r="D400" s="5">
        <v>-1.3318999999999999E-2</v>
      </c>
      <c r="E400" s="5">
        <v>1.3032999999999999E-2</v>
      </c>
      <c r="F400" s="5">
        <v>1004120</v>
      </c>
      <c r="G400" s="5">
        <v>0</v>
      </c>
      <c r="H400" s="5">
        <v>0</v>
      </c>
      <c r="I400" s="5">
        <v>0</v>
      </c>
      <c r="J400" s="5">
        <v>-0.126</v>
      </c>
      <c r="K400" s="5">
        <v>0.192</v>
      </c>
      <c r="L400" s="5">
        <v>-0.71499999999999997</v>
      </c>
      <c r="M400" s="5">
        <v>0</v>
      </c>
      <c r="S400">
        <f>A400</f>
        <v>398</v>
      </c>
      <c r="T400">
        <f>Analysis!$B$3+B400/1000000</f>
        <v>7.9580640000058338</v>
      </c>
      <c r="U400">
        <f>C400</f>
        <v>2</v>
      </c>
      <c r="V400">
        <f>IF(ABS(D400)&gt;1,D400/1000000,D400)*Analysis!$B$4</f>
        <v>-0.13065938999999999</v>
      </c>
      <c r="W400">
        <f>IF(ABS(E400)&gt;1,E400/1000000,E400)*Analysis!$B$4</f>
        <v>0.12785373</v>
      </c>
      <c r="X400">
        <f>IF(ABS(F400)&gt;1,F400/1000000,F400)*Analysis!$B$4</f>
        <v>9.850417199999999</v>
      </c>
      <c r="Y400">
        <f>IF(ABS(G400)&gt;1,G400/1000000,G400)</f>
        <v>0</v>
      </c>
      <c r="Z400">
        <f>IF(ABS(H400)&gt;1,H400/1000000,H400)</f>
        <v>0</v>
      </c>
      <c r="AA400">
        <f>IF(ABS(I400)&gt;1,I400/1000000,I400)</f>
        <v>0</v>
      </c>
      <c r="AB400">
        <f t="shared" si="24"/>
        <v>-0.126</v>
      </c>
      <c r="AC400">
        <f t="shared" si="25"/>
        <v>0.192</v>
      </c>
      <c r="AD400">
        <f t="shared" si="26"/>
        <v>-0.71499999999999997</v>
      </c>
      <c r="AE400">
        <f t="shared" si="27"/>
        <v>0</v>
      </c>
    </row>
    <row r="401" spans="1:31" x14ac:dyDescent="0.3">
      <c r="A401" s="4">
        <v>399</v>
      </c>
      <c r="B401" s="4">
        <v>-803113188773</v>
      </c>
      <c r="C401" s="5">
        <v>2</v>
      </c>
      <c r="D401" s="5">
        <v>-2.0222E-2</v>
      </c>
      <c r="E401" s="5">
        <v>1.2243E-2</v>
      </c>
      <c r="F401" s="5">
        <v>1003855</v>
      </c>
      <c r="G401" s="5">
        <v>0</v>
      </c>
      <c r="H401" s="5">
        <v>0</v>
      </c>
      <c r="I401" s="5">
        <v>0</v>
      </c>
      <c r="J401" s="5">
        <v>-0.126</v>
      </c>
      <c r="K401" s="5">
        <v>0.19600000000000001</v>
      </c>
      <c r="L401" s="5">
        <v>-0.71499999999999997</v>
      </c>
      <c r="M401" s="5">
        <v>0</v>
      </c>
      <c r="S401">
        <f>A401</f>
        <v>399</v>
      </c>
      <c r="T401">
        <f>Analysis!$B$3+B401/1000000</f>
        <v>7.9751369999721646</v>
      </c>
      <c r="U401">
        <f>C401</f>
        <v>2</v>
      </c>
      <c r="V401">
        <f>IF(ABS(D401)&gt;1,D401/1000000,D401)*Analysis!$B$4</f>
        <v>-0.19837782000000001</v>
      </c>
      <c r="W401">
        <f>IF(ABS(E401)&gt;1,E401/1000000,E401)*Analysis!$B$4</f>
        <v>0.12010383000000001</v>
      </c>
      <c r="X401">
        <f>IF(ABS(F401)&gt;1,F401/1000000,F401)*Analysis!$B$4</f>
        <v>9.8478175500000003</v>
      </c>
      <c r="Y401">
        <f>IF(ABS(G401)&gt;1,G401/1000000,G401)</f>
        <v>0</v>
      </c>
      <c r="Z401">
        <f>IF(ABS(H401)&gt;1,H401/1000000,H401)</f>
        <v>0</v>
      </c>
      <c r="AA401">
        <f>IF(ABS(I401)&gt;1,I401/1000000,I401)</f>
        <v>0</v>
      </c>
      <c r="AB401">
        <f t="shared" si="24"/>
        <v>-0.126</v>
      </c>
      <c r="AC401">
        <f t="shared" si="25"/>
        <v>0.19600000000000001</v>
      </c>
      <c r="AD401">
        <f t="shared" si="26"/>
        <v>-0.71499999999999997</v>
      </c>
      <c r="AE401">
        <f t="shared" si="27"/>
        <v>0</v>
      </c>
    </row>
    <row r="402" spans="1:31" x14ac:dyDescent="0.3">
      <c r="A402" s="4">
        <v>400</v>
      </c>
      <c r="B402" s="4">
        <v>-803113164450</v>
      </c>
      <c r="C402" s="5">
        <v>2</v>
      </c>
      <c r="D402" s="5">
        <v>-2.0745E-2</v>
      </c>
      <c r="E402" s="5">
        <v>1.2187999999999999E-2</v>
      </c>
      <c r="F402" s="5">
        <v>1003835</v>
      </c>
      <c r="G402" s="5">
        <v>0</v>
      </c>
      <c r="H402" s="5">
        <v>0</v>
      </c>
      <c r="I402" s="5">
        <v>0</v>
      </c>
      <c r="J402" s="5">
        <v>-0.125</v>
      </c>
      <c r="K402" s="5">
        <v>0.20599999999999999</v>
      </c>
      <c r="L402" s="5">
        <v>-0.71599999999999997</v>
      </c>
      <c r="M402" s="5">
        <v>0</v>
      </c>
      <c r="S402">
        <f>A402</f>
        <v>400</v>
      </c>
      <c r="T402">
        <f>Analysis!$B$3+B402/1000000</f>
        <v>7.9994599999627098</v>
      </c>
      <c r="U402">
        <f>C402</f>
        <v>2</v>
      </c>
      <c r="V402">
        <f>IF(ABS(D402)&gt;1,D402/1000000,D402)*Analysis!$B$4</f>
        <v>-0.20350845000000001</v>
      </c>
      <c r="W402">
        <f>IF(ABS(E402)&gt;1,E402/1000000,E402)*Analysis!$B$4</f>
        <v>0.11956428</v>
      </c>
      <c r="X402">
        <f>IF(ABS(F402)&gt;1,F402/1000000,F402)*Analysis!$B$4</f>
        <v>9.8476213500000007</v>
      </c>
      <c r="Y402">
        <f>IF(ABS(G402)&gt;1,G402/1000000,G402)</f>
        <v>0</v>
      </c>
      <c r="Z402">
        <f>IF(ABS(H402)&gt;1,H402/1000000,H402)</f>
        <v>0</v>
      </c>
      <c r="AA402">
        <f>IF(ABS(I402)&gt;1,I402/1000000,I402)</f>
        <v>0</v>
      </c>
      <c r="AB402">
        <f t="shared" si="24"/>
        <v>-0.125</v>
      </c>
      <c r="AC402">
        <f t="shared" si="25"/>
        <v>0.20599999999999999</v>
      </c>
      <c r="AD402">
        <f t="shared" si="26"/>
        <v>-0.71599999999999997</v>
      </c>
      <c r="AE402">
        <f t="shared" si="27"/>
        <v>0</v>
      </c>
    </row>
    <row r="403" spans="1:31" x14ac:dyDescent="0.3">
      <c r="A403" s="4">
        <v>401</v>
      </c>
      <c r="B403" s="4">
        <v>-803113144001</v>
      </c>
      <c r="C403" s="5">
        <v>2</v>
      </c>
      <c r="D403" s="5">
        <v>-1.7141E-2</v>
      </c>
      <c r="E403" s="5">
        <v>5.254E-3</v>
      </c>
      <c r="F403" s="5">
        <v>1003985</v>
      </c>
      <c r="G403" s="5">
        <v>0</v>
      </c>
      <c r="H403" s="5">
        <v>0</v>
      </c>
      <c r="I403" s="5">
        <v>0</v>
      </c>
      <c r="J403" s="5">
        <v>-0.126</v>
      </c>
      <c r="K403" s="5">
        <v>0.21099999999999999</v>
      </c>
      <c r="L403" s="5">
        <v>-0.71799999999999997</v>
      </c>
      <c r="M403" s="5">
        <v>0</v>
      </c>
      <c r="S403">
        <f>A403</f>
        <v>401</v>
      </c>
      <c r="T403">
        <f>Analysis!$B$3+B403/1000000</f>
        <v>8.0199090000241995</v>
      </c>
      <c r="U403">
        <f>C403</f>
        <v>2</v>
      </c>
      <c r="V403">
        <f>IF(ABS(D403)&gt;1,D403/1000000,D403)*Analysis!$B$4</f>
        <v>-0.16815321</v>
      </c>
      <c r="W403">
        <f>IF(ABS(E403)&gt;1,E403/1000000,E403)*Analysis!$B$4</f>
        <v>5.1541740000000003E-2</v>
      </c>
      <c r="X403">
        <f>IF(ABS(F403)&gt;1,F403/1000000,F403)*Analysis!$B$4</f>
        <v>9.8490928499999999</v>
      </c>
      <c r="Y403">
        <f>IF(ABS(G403)&gt;1,G403/1000000,G403)</f>
        <v>0</v>
      </c>
      <c r="Z403">
        <f>IF(ABS(H403)&gt;1,H403/1000000,H403)</f>
        <v>0</v>
      </c>
      <c r="AA403">
        <f>IF(ABS(I403)&gt;1,I403/1000000,I403)</f>
        <v>0</v>
      </c>
      <c r="AB403">
        <f t="shared" si="24"/>
        <v>-0.126</v>
      </c>
      <c r="AC403">
        <f t="shared" si="25"/>
        <v>0.21099999999999999</v>
      </c>
      <c r="AD403">
        <f t="shared" si="26"/>
        <v>-0.71799999999999997</v>
      </c>
      <c r="AE403">
        <f t="shared" si="27"/>
        <v>0</v>
      </c>
    </row>
    <row r="404" spans="1:31" x14ac:dyDescent="0.3">
      <c r="A404" s="4">
        <v>402</v>
      </c>
      <c r="B404" s="4">
        <v>-803113123303</v>
      </c>
      <c r="C404" s="5">
        <v>2</v>
      </c>
      <c r="D404" s="5">
        <v>-1.179E-2</v>
      </c>
      <c r="E404" s="5">
        <v>3.8630000000000001E-3</v>
      </c>
      <c r="F404" s="5">
        <v>1004196</v>
      </c>
      <c r="G404" s="5">
        <v>0</v>
      </c>
      <c r="H404" s="5">
        <v>0</v>
      </c>
      <c r="I404" s="5">
        <v>0</v>
      </c>
      <c r="J404" s="5">
        <v>-0.129</v>
      </c>
      <c r="K404" s="5">
        <v>0.21199999999999999</v>
      </c>
      <c r="L404" s="5">
        <v>-0.71699999999999997</v>
      </c>
      <c r="M404" s="5">
        <v>0</v>
      </c>
      <c r="S404">
        <f>A404</f>
        <v>402</v>
      </c>
      <c r="T404">
        <f>Analysis!$B$3+B404/1000000</f>
        <v>8.0406070000026375</v>
      </c>
      <c r="U404">
        <f>C404</f>
        <v>2</v>
      </c>
      <c r="V404">
        <f>IF(ABS(D404)&gt;1,D404/1000000,D404)*Analysis!$B$4</f>
        <v>-0.11565990000000001</v>
      </c>
      <c r="W404">
        <f>IF(ABS(E404)&gt;1,E404/1000000,E404)*Analysis!$B$4</f>
        <v>3.7896030000000004E-2</v>
      </c>
      <c r="X404">
        <f>IF(ABS(F404)&gt;1,F404/1000000,F404)*Analysis!$B$4</f>
        <v>9.8511627600000011</v>
      </c>
      <c r="Y404">
        <f>IF(ABS(G404)&gt;1,G404/1000000,G404)</f>
        <v>0</v>
      </c>
      <c r="Z404">
        <f>IF(ABS(H404)&gt;1,H404/1000000,H404)</f>
        <v>0</v>
      </c>
      <c r="AA404">
        <f>IF(ABS(I404)&gt;1,I404/1000000,I404)</f>
        <v>0</v>
      </c>
      <c r="AB404">
        <f t="shared" si="24"/>
        <v>-0.129</v>
      </c>
      <c r="AC404">
        <f t="shared" si="25"/>
        <v>0.21199999999999999</v>
      </c>
      <c r="AD404">
        <f t="shared" si="26"/>
        <v>-0.71699999999999997</v>
      </c>
      <c r="AE404">
        <f t="shared" si="27"/>
        <v>0</v>
      </c>
    </row>
    <row r="405" spans="1:31" x14ac:dyDescent="0.3">
      <c r="A405" s="4">
        <v>403</v>
      </c>
      <c r="B405" s="4">
        <v>-803113102380</v>
      </c>
      <c r="C405" s="5">
        <v>2</v>
      </c>
      <c r="D405" s="5">
        <v>-1.9304999999999999E-2</v>
      </c>
      <c r="E405" s="5">
        <v>1.3310000000000001E-2</v>
      </c>
      <c r="F405" s="5">
        <v>1002325</v>
      </c>
      <c r="G405" s="5">
        <v>0</v>
      </c>
      <c r="H405" s="5">
        <v>0</v>
      </c>
      <c r="I405" s="5">
        <v>0</v>
      </c>
      <c r="J405" s="5">
        <v>-0.13</v>
      </c>
      <c r="K405" s="5">
        <v>0.217</v>
      </c>
      <c r="L405" s="5">
        <v>-0.71699999999999997</v>
      </c>
      <c r="M405" s="5">
        <v>0</v>
      </c>
      <c r="S405">
        <f>A405</f>
        <v>403</v>
      </c>
      <c r="T405">
        <f>Analysis!$B$3+B405/1000000</f>
        <v>8.0615299999481067</v>
      </c>
      <c r="U405">
        <f>C405</f>
        <v>2</v>
      </c>
      <c r="V405">
        <f>IF(ABS(D405)&gt;1,D405/1000000,D405)*Analysis!$B$4</f>
        <v>-0.18938205</v>
      </c>
      <c r="W405">
        <f>IF(ABS(E405)&gt;1,E405/1000000,E405)*Analysis!$B$4</f>
        <v>0.13057110000000002</v>
      </c>
      <c r="X405">
        <f>IF(ABS(F405)&gt;1,F405/1000000,F405)*Analysis!$B$4</f>
        <v>9.8328082499999994</v>
      </c>
      <c r="Y405">
        <f>IF(ABS(G405)&gt;1,G405/1000000,G405)</f>
        <v>0</v>
      </c>
      <c r="Z405">
        <f>IF(ABS(H405)&gt;1,H405/1000000,H405)</f>
        <v>0</v>
      </c>
      <c r="AA405">
        <f>IF(ABS(I405)&gt;1,I405/1000000,I405)</f>
        <v>0</v>
      </c>
      <c r="AB405">
        <f t="shared" si="24"/>
        <v>-0.13</v>
      </c>
      <c r="AC405">
        <f t="shared" si="25"/>
        <v>0.217</v>
      </c>
      <c r="AD405">
        <f t="shared" si="26"/>
        <v>-0.71699999999999997</v>
      </c>
      <c r="AE405">
        <f t="shared" si="27"/>
        <v>0</v>
      </c>
    </row>
    <row r="406" spans="1:31" x14ac:dyDescent="0.3">
      <c r="A406" s="4">
        <v>404</v>
      </c>
      <c r="B406" s="4">
        <v>-803113086126</v>
      </c>
      <c r="C406" s="5">
        <v>2</v>
      </c>
      <c r="D406" s="5">
        <v>-1.9630999999999999E-2</v>
      </c>
      <c r="E406" s="5">
        <v>1.2227999999999999E-2</v>
      </c>
      <c r="F406" s="5">
        <v>0.99863299999999999</v>
      </c>
      <c r="G406" s="5">
        <v>0</v>
      </c>
      <c r="H406" s="5">
        <v>0</v>
      </c>
      <c r="I406" s="5">
        <v>0</v>
      </c>
      <c r="J406" s="5">
        <v>-0.129</v>
      </c>
      <c r="K406" s="5">
        <v>0.222</v>
      </c>
      <c r="L406" s="5">
        <v>-0.71699999999999997</v>
      </c>
      <c r="M406" s="5">
        <v>0</v>
      </c>
      <c r="S406">
        <f>A406</f>
        <v>404</v>
      </c>
      <c r="T406">
        <f>Analysis!$B$3+B406/1000000</f>
        <v>8.0777839999645948</v>
      </c>
      <c r="U406">
        <f>C406</f>
        <v>2</v>
      </c>
      <c r="V406">
        <f>IF(ABS(D406)&gt;1,D406/1000000,D406)*Analysis!$B$4</f>
        <v>-0.19258011</v>
      </c>
      <c r="W406">
        <f>IF(ABS(E406)&gt;1,E406/1000000,E406)*Analysis!$B$4</f>
        <v>0.11995668</v>
      </c>
      <c r="X406">
        <f>IF(ABS(F406)&gt;1,F406/1000000,F406)*Analysis!$B$4</f>
        <v>9.7965897300000009</v>
      </c>
      <c r="Y406">
        <f>IF(ABS(G406)&gt;1,G406/1000000,G406)</f>
        <v>0</v>
      </c>
      <c r="Z406">
        <f>IF(ABS(H406)&gt;1,H406/1000000,H406)</f>
        <v>0</v>
      </c>
      <c r="AA406">
        <f>IF(ABS(I406)&gt;1,I406/1000000,I406)</f>
        <v>0</v>
      </c>
      <c r="AB406">
        <f t="shared" si="24"/>
        <v>-0.129</v>
      </c>
      <c r="AC406">
        <f t="shared" si="25"/>
        <v>0.222</v>
      </c>
      <c r="AD406">
        <f t="shared" si="26"/>
        <v>-0.71699999999999997</v>
      </c>
      <c r="AE406">
        <f t="shared" si="27"/>
        <v>0</v>
      </c>
    </row>
    <row r="407" spans="1:31" x14ac:dyDescent="0.3">
      <c r="A407" s="4">
        <v>405</v>
      </c>
      <c r="B407" s="4">
        <v>-803113065684</v>
      </c>
      <c r="C407" s="5">
        <v>2</v>
      </c>
      <c r="D407" s="5">
        <v>-1.2160000000000001E-2</v>
      </c>
      <c r="E407" s="5">
        <v>1.2148000000000001E-2</v>
      </c>
      <c r="F407" s="5">
        <v>1004860</v>
      </c>
      <c r="G407" s="5">
        <v>0</v>
      </c>
      <c r="H407" s="5">
        <v>0</v>
      </c>
      <c r="I407" s="5">
        <v>0</v>
      </c>
      <c r="J407" s="5">
        <v>-0.129</v>
      </c>
      <c r="K407" s="5">
        <v>0.224</v>
      </c>
      <c r="L407" s="5">
        <v>-0.71699999999999997</v>
      </c>
      <c r="M407" s="5">
        <v>0</v>
      </c>
      <c r="S407">
        <f>A407</f>
        <v>405</v>
      </c>
      <c r="T407">
        <f>Analysis!$B$3+B407/1000000</f>
        <v>8.098225999972783</v>
      </c>
      <c r="U407">
        <f>C407</f>
        <v>2</v>
      </c>
      <c r="V407">
        <f>IF(ABS(D407)&gt;1,D407/1000000,D407)*Analysis!$B$4</f>
        <v>-0.11928960000000001</v>
      </c>
      <c r="W407">
        <f>IF(ABS(E407)&gt;1,E407/1000000,E407)*Analysis!$B$4</f>
        <v>0.11917188000000001</v>
      </c>
      <c r="X407">
        <f>IF(ABS(F407)&gt;1,F407/1000000,F407)*Analysis!$B$4</f>
        <v>9.8576766000000013</v>
      </c>
      <c r="Y407">
        <f>IF(ABS(G407)&gt;1,G407/1000000,G407)</f>
        <v>0</v>
      </c>
      <c r="Z407">
        <f>IF(ABS(H407)&gt;1,H407/1000000,H407)</f>
        <v>0</v>
      </c>
      <c r="AA407">
        <f>IF(ABS(I407)&gt;1,I407/1000000,I407)</f>
        <v>0</v>
      </c>
      <c r="AB407">
        <f t="shared" si="24"/>
        <v>-0.129</v>
      </c>
      <c r="AC407">
        <f t="shared" si="25"/>
        <v>0.224</v>
      </c>
      <c r="AD407">
        <f t="shared" si="26"/>
        <v>-0.71699999999999997</v>
      </c>
      <c r="AE407">
        <f t="shared" si="27"/>
        <v>0</v>
      </c>
    </row>
    <row r="408" spans="1:31" x14ac:dyDescent="0.3">
      <c r="A408" s="4">
        <v>406</v>
      </c>
      <c r="B408" s="4">
        <v>-803113048394</v>
      </c>
      <c r="C408" s="5">
        <v>2</v>
      </c>
      <c r="D408" s="5">
        <v>-1.307E-2</v>
      </c>
      <c r="E408" s="5">
        <v>1.2333E-2</v>
      </c>
      <c r="F408" s="5">
        <v>1004752</v>
      </c>
      <c r="G408" s="5">
        <v>0</v>
      </c>
      <c r="H408" s="5">
        <v>0</v>
      </c>
      <c r="I408" s="5">
        <v>0</v>
      </c>
      <c r="J408" s="5">
        <v>-0.128</v>
      </c>
      <c r="K408" s="5">
        <v>0.22600000000000001</v>
      </c>
      <c r="L408" s="5">
        <v>-0.71799999999999997</v>
      </c>
      <c r="M408" s="5">
        <v>0</v>
      </c>
      <c r="S408">
        <f>A408</f>
        <v>406</v>
      </c>
      <c r="T408">
        <f>Analysis!$B$3+B408/1000000</f>
        <v>8.1155159999616444</v>
      </c>
      <c r="U408">
        <f>C408</f>
        <v>2</v>
      </c>
      <c r="V408">
        <f>IF(ABS(D408)&gt;1,D408/1000000,D408)*Analysis!$B$4</f>
        <v>-0.12821670000000002</v>
      </c>
      <c r="W408">
        <f>IF(ABS(E408)&gt;1,E408/1000000,E408)*Analysis!$B$4</f>
        <v>0.12098673000000001</v>
      </c>
      <c r="X408">
        <f>IF(ABS(F408)&gt;1,F408/1000000,F408)*Analysis!$B$4</f>
        <v>9.856617120000001</v>
      </c>
      <c r="Y408">
        <f>IF(ABS(G408)&gt;1,G408/1000000,G408)</f>
        <v>0</v>
      </c>
      <c r="Z408">
        <f>IF(ABS(H408)&gt;1,H408/1000000,H408)</f>
        <v>0</v>
      </c>
      <c r="AA408">
        <f>IF(ABS(I408)&gt;1,I408/1000000,I408)</f>
        <v>0</v>
      </c>
      <c r="AB408">
        <f t="shared" si="24"/>
        <v>-0.128</v>
      </c>
      <c r="AC408">
        <f t="shared" si="25"/>
        <v>0.22600000000000001</v>
      </c>
      <c r="AD408">
        <f t="shared" si="26"/>
        <v>-0.71799999999999997</v>
      </c>
      <c r="AE408">
        <f t="shared" si="27"/>
        <v>0</v>
      </c>
    </row>
    <row r="409" spans="1:31" x14ac:dyDescent="0.3">
      <c r="A409" s="4">
        <v>407</v>
      </c>
      <c r="B409" s="4">
        <v>-803113022942</v>
      </c>
      <c r="C409" s="5">
        <v>2</v>
      </c>
      <c r="D409" s="5">
        <v>-1.1452E-2</v>
      </c>
      <c r="E409" s="5">
        <v>1.2234999999999999E-2</v>
      </c>
      <c r="F409" s="5">
        <v>1004339</v>
      </c>
      <c r="G409" s="5">
        <v>0</v>
      </c>
      <c r="H409" s="5">
        <v>0</v>
      </c>
      <c r="I409" s="5">
        <v>0</v>
      </c>
      <c r="J409" s="5">
        <v>-0.127</v>
      </c>
      <c r="K409" s="5">
        <v>0.22800000000000001</v>
      </c>
      <c r="L409" s="5">
        <v>-0.71699999999999997</v>
      </c>
      <c r="M409" s="5">
        <v>0</v>
      </c>
      <c r="S409">
        <f>A409</f>
        <v>407</v>
      </c>
      <c r="T409">
        <f>Analysis!$B$3+B409/1000000</f>
        <v>8.1409680000506341</v>
      </c>
      <c r="U409">
        <f>C409</f>
        <v>2</v>
      </c>
      <c r="V409">
        <f>IF(ABS(D409)&gt;1,D409/1000000,D409)*Analysis!$B$4</f>
        <v>-0.11234412000000001</v>
      </c>
      <c r="W409">
        <f>IF(ABS(E409)&gt;1,E409/1000000,E409)*Analysis!$B$4</f>
        <v>0.12002535</v>
      </c>
      <c r="X409">
        <f>IF(ABS(F409)&gt;1,F409/1000000,F409)*Analysis!$B$4</f>
        <v>9.8525655900000011</v>
      </c>
      <c r="Y409">
        <f>IF(ABS(G409)&gt;1,G409/1000000,G409)</f>
        <v>0</v>
      </c>
      <c r="Z409">
        <f>IF(ABS(H409)&gt;1,H409/1000000,H409)</f>
        <v>0</v>
      </c>
      <c r="AA409">
        <f>IF(ABS(I409)&gt;1,I409/1000000,I409)</f>
        <v>0</v>
      </c>
      <c r="AB409">
        <f t="shared" si="24"/>
        <v>-0.127</v>
      </c>
      <c r="AC409">
        <f t="shared" si="25"/>
        <v>0.22800000000000001</v>
      </c>
      <c r="AD409">
        <f t="shared" si="26"/>
        <v>-0.71699999999999997</v>
      </c>
      <c r="AE409">
        <f t="shared" si="27"/>
        <v>0</v>
      </c>
    </row>
    <row r="410" spans="1:31" x14ac:dyDescent="0.3">
      <c r="A410" s="4">
        <v>408</v>
      </c>
      <c r="B410" s="4">
        <v>-803113005412</v>
      </c>
      <c r="C410" s="5">
        <v>2</v>
      </c>
      <c r="D410" s="5">
        <v>-9.6849999999999992E-3</v>
      </c>
      <c r="E410" s="5">
        <v>1.2213999999999999E-2</v>
      </c>
      <c r="F410" s="5">
        <v>1004253</v>
      </c>
      <c r="G410" s="5">
        <v>0</v>
      </c>
      <c r="H410" s="5">
        <v>0</v>
      </c>
      <c r="I410" s="5">
        <v>0</v>
      </c>
      <c r="J410" s="5">
        <v>-0.126</v>
      </c>
      <c r="K410" s="5">
        <v>0.22700000000000001</v>
      </c>
      <c r="L410" s="5">
        <v>-0.71599999999999997</v>
      </c>
      <c r="M410" s="5">
        <v>0</v>
      </c>
      <c r="S410">
        <f>A410</f>
        <v>408</v>
      </c>
      <c r="T410">
        <f>Analysis!$B$3+B410/1000000</f>
        <v>8.1584980000043288</v>
      </c>
      <c r="U410">
        <f>C410</f>
        <v>2</v>
      </c>
      <c r="V410">
        <f>IF(ABS(D410)&gt;1,D410/1000000,D410)*Analysis!$B$4</f>
        <v>-9.5009849999999993E-2</v>
      </c>
      <c r="W410">
        <f>IF(ABS(E410)&gt;1,E410/1000000,E410)*Analysis!$B$4</f>
        <v>0.11981934</v>
      </c>
      <c r="X410">
        <f>IF(ABS(F410)&gt;1,F410/1000000,F410)*Analysis!$B$4</f>
        <v>9.8517219300000018</v>
      </c>
      <c r="Y410">
        <f>IF(ABS(G410)&gt;1,G410/1000000,G410)</f>
        <v>0</v>
      </c>
      <c r="Z410">
        <f>IF(ABS(H410)&gt;1,H410/1000000,H410)</f>
        <v>0</v>
      </c>
      <c r="AA410">
        <f>IF(ABS(I410)&gt;1,I410/1000000,I410)</f>
        <v>0</v>
      </c>
      <c r="AB410">
        <f t="shared" si="24"/>
        <v>-0.126</v>
      </c>
      <c r="AC410">
        <f t="shared" si="25"/>
        <v>0.22700000000000001</v>
      </c>
      <c r="AD410">
        <f t="shared" si="26"/>
        <v>-0.71599999999999997</v>
      </c>
      <c r="AE410">
        <f t="shared" si="27"/>
        <v>0</v>
      </c>
    </row>
    <row r="411" spans="1:31" x14ac:dyDescent="0.3">
      <c r="A411" s="4">
        <v>409</v>
      </c>
      <c r="B411" s="4">
        <v>-803112983092</v>
      </c>
      <c r="C411" s="5">
        <v>2</v>
      </c>
      <c r="D411" s="5">
        <v>-4.6439999999999997E-3</v>
      </c>
      <c r="E411" s="5">
        <v>1.2418E-2</v>
      </c>
      <c r="F411" s="5">
        <v>1004456</v>
      </c>
      <c r="G411" s="5">
        <v>0</v>
      </c>
      <c r="H411" s="5">
        <v>0</v>
      </c>
      <c r="I411" s="5">
        <v>0</v>
      </c>
      <c r="J411" s="5">
        <v>-0.127</v>
      </c>
      <c r="K411" s="5">
        <v>0.224</v>
      </c>
      <c r="L411" s="5">
        <v>-0.71699999999999997</v>
      </c>
      <c r="M411" s="5">
        <v>0</v>
      </c>
      <c r="S411">
        <f>A411</f>
        <v>409</v>
      </c>
      <c r="T411">
        <f>Analysis!$B$3+B411/1000000</f>
        <v>8.1808179999934509</v>
      </c>
      <c r="U411">
        <f>C411</f>
        <v>2</v>
      </c>
      <c r="V411">
        <f>IF(ABS(D411)&gt;1,D411/1000000,D411)*Analysis!$B$4</f>
        <v>-4.5557639999999996E-2</v>
      </c>
      <c r="W411">
        <f>IF(ABS(E411)&gt;1,E411/1000000,E411)*Analysis!$B$4</f>
        <v>0.12182058000000001</v>
      </c>
      <c r="X411">
        <f>IF(ABS(F411)&gt;1,F411/1000000,F411)*Analysis!$B$4</f>
        <v>9.8537133600000004</v>
      </c>
      <c r="Y411">
        <f>IF(ABS(G411)&gt;1,G411/1000000,G411)</f>
        <v>0</v>
      </c>
      <c r="Z411">
        <f>IF(ABS(H411)&gt;1,H411/1000000,H411)</f>
        <v>0</v>
      </c>
      <c r="AA411">
        <f>IF(ABS(I411)&gt;1,I411/1000000,I411)</f>
        <v>0</v>
      </c>
      <c r="AB411">
        <f t="shared" si="24"/>
        <v>-0.127</v>
      </c>
      <c r="AC411">
        <f t="shared" si="25"/>
        <v>0.224</v>
      </c>
      <c r="AD411">
        <f t="shared" si="26"/>
        <v>-0.71699999999999997</v>
      </c>
      <c r="AE411">
        <f t="shared" si="27"/>
        <v>0</v>
      </c>
    </row>
    <row r="412" spans="1:31" x14ac:dyDescent="0.3">
      <c r="A412" s="4">
        <v>410</v>
      </c>
      <c r="B412" s="4">
        <v>-803112967289</v>
      </c>
      <c r="C412" s="5">
        <v>2</v>
      </c>
      <c r="D412" s="5">
        <v>-5.5120000000000004E-3</v>
      </c>
      <c r="E412" s="5">
        <v>1.2381E-2</v>
      </c>
      <c r="F412" s="5">
        <v>1004411</v>
      </c>
      <c r="G412" s="5">
        <v>0</v>
      </c>
      <c r="H412" s="5">
        <v>0</v>
      </c>
      <c r="I412" s="5">
        <v>0</v>
      </c>
      <c r="J412" s="5">
        <v>-0.126</v>
      </c>
      <c r="K412" s="5">
        <v>0.222</v>
      </c>
      <c r="L412" s="5">
        <v>-0.71699999999999997</v>
      </c>
      <c r="M412" s="5">
        <v>0</v>
      </c>
      <c r="S412">
        <f>A412</f>
        <v>410</v>
      </c>
      <c r="T412">
        <f>Analysis!$B$3+B412/1000000</f>
        <v>8.1966209999518469</v>
      </c>
      <c r="U412">
        <f>C412</f>
        <v>2</v>
      </c>
      <c r="V412">
        <f>IF(ABS(D412)&gt;1,D412/1000000,D412)*Analysis!$B$4</f>
        <v>-5.4072720000000005E-2</v>
      </c>
      <c r="W412">
        <f>IF(ABS(E412)&gt;1,E412/1000000,E412)*Analysis!$B$4</f>
        <v>0.12145761000000001</v>
      </c>
      <c r="X412">
        <f>IF(ABS(F412)&gt;1,F412/1000000,F412)*Analysis!$B$4</f>
        <v>9.8532719100000001</v>
      </c>
      <c r="Y412">
        <f>IF(ABS(G412)&gt;1,G412/1000000,G412)</f>
        <v>0</v>
      </c>
      <c r="Z412">
        <f>IF(ABS(H412)&gt;1,H412/1000000,H412)</f>
        <v>0</v>
      </c>
      <c r="AA412">
        <f>IF(ABS(I412)&gt;1,I412/1000000,I412)</f>
        <v>0</v>
      </c>
      <c r="AB412">
        <f t="shared" si="24"/>
        <v>-0.126</v>
      </c>
      <c r="AC412">
        <f t="shared" si="25"/>
        <v>0.222</v>
      </c>
      <c r="AD412">
        <f t="shared" si="26"/>
        <v>-0.71699999999999997</v>
      </c>
      <c r="AE412">
        <f t="shared" si="27"/>
        <v>0</v>
      </c>
    </row>
    <row r="413" spans="1:31" x14ac:dyDescent="0.3">
      <c r="A413" s="4">
        <v>411</v>
      </c>
      <c r="B413" s="4">
        <v>-803112947811</v>
      </c>
      <c r="C413" s="5">
        <v>2</v>
      </c>
      <c r="D413" s="5">
        <v>-1.0047E-2</v>
      </c>
      <c r="E413" s="5">
        <v>1.2126E-2</v>
      </c>
      <c r="F413" s="5">
        <v>1004248</v>
      </c>
      <c r="G413" s="5">
        <v>0</v>
      </c>
      <c r="H413" s="5">
        <v>0</v>
      </c>
      <c r="I413" s="5">
        <v>0</v>
      </c>
      <c r="J413" s="5">
        <v>-0.126</v>
      </c>
      <c r="K413" s="5">
        <v>0.22</v>
      </c>
      <c r="L413" s="5">
        <v>-0.71699999999999997</v>
      </c>
      <c r="M413" s="5">
        <v>0</v>
      </c>
      <c r="S413">
        <f>A413</f>
        <v>411</v>
      </c>
      <c r="T413">
        <f>Analysis!$B$3+B413/1000000</f>
        <v>8.2160989999538288</v>
      </c>
      <c r="U413">
        <f>C413</f>
        <v>2</v>
      </c>
      <c r="V413">
        <f>IF(ABS(D413)&gt;1,D413/1000000,D413)*Analysis!$B$4</f>
        <v>-9.8561070000000015E-2</v>
      </c>
      <c r="W413">
        <f>IF(ABS(E413)&gt;1,E413/1000000,E413)*Analysis!$B$4</f>
        <v>0.11895606</v>
      </c>
      <c r="X413">
        <f>IF(ABS(F413)&gt;1,F413/1000000,F413)*Analysis!$B$4</f>
        <v>9.8516728800000006</v>
      </c>
      <c r="Y413">
        <f>IF(ABS(G413)&gt;1,G413/1000000,G413)</f>
        <v>0</v>
      </c>
      <c r="Z413">
        <f>IF(ABS(H413)&gt;1,H413/1000000,H413)</f>
        <v>0</v>
      </c>
      <c r="AA413">
        <f>IF(ABS(I413)&gt;1,I413/1000000,I413)</f>
        <v>0</v>
      </c>
      <c r="AB413">
        <f t="shared" si="24"/>
        <v>-0.126</v>
      </c>
      <c r="AC413">
        <f t="shared" si="25"/>
        <v>0.22</v>
      </c>
      <c r="AD413">
        <f t="shared" si="26"/>
        <v>-0.71699999999999997</v>
      </c>
      <c r="AE413">
        <f t="shared" si="27"/>
        <v>0</v>
      </c>
    </row>
    <row r="414" spans="1:31" x14ac:dyDescent="0.3">
      <c r="A414" s="4">
        <v>412</v>
      </c>
      <c r="B414" s="4">
        <v>-803112925055</v>
      </c>
      <c r="C414" s="5">
        <v>2</v>
      </c>
      <c r="D414" s="5">
        <v>-9.3019999999999995E-3</v>
      </c>
      <c r="E414" s="5">
        <v>1.2303E-2</v>
      </c>
      <c r="F414" s="5">
        <v>1004270</v>
      </c>
      <c r="G414" s="5">
        <v>0</v>
      </c>
      <c r="H414" s="5">
        <v>0</v>
      </c>
      <c r="I414" s="5">
        <v>0</v>
      </c>
      <c r="J414" s="5">
        <v>-0.127</v>
      </c>
      <c r="K414" s="5">
        <v>0.22</v>
      </c>
      <c r="L414" s="5">
        <v>-0.71699999999999997</v>
      </c>
      <c r="M414" s="5">
        <v>0</v>
      </c>
      <c r="S414">
        <f>A414</f>
        <v>412</v>
      </c>
      <c r="T414">
        <f>Analysis!$B$3+B414/1000000</f>
        <v>8.238855000003241</v>
      </c>
      <c r="U414">
        <f>C414</f>
        <v>2</v>
      </c>
      <c r="V414">
        <f>IF(ABS(D414)&gt;1,D414/1000000,D414)*Analysis!$B$4</f>
        <v>-9.1252620000000007E-2</v>
      </c>
      <c r="W414">
        <f>IF(ABS(E414)&gt;1,E414/1000000,E414)*Analysis!$B$4</f>
        <v>0.12069243</v>
      </c>
      <c r="X414">
        <f>IF(ABS(F414)&gt;1,F414/1000000,F414)*Analysis!$B$4</f>
        <v>9.8518886999999999</v>
      </c>
      <c r="Y414">
        <f>IF(ABS(G414)&gt;1,G414/1000000,G414)</f>
        <v>0</v>
      </c>
      <c r="Z414">
        <f>IF(ABS(H414)&gt;1,H414/1000000,H414)</f>
        <v>0</v>
      </c>
      <c r="AA414">
        <f>IF(ABS(I414)&gt;1,I414/1000000,I414)</f>
        <v>0</v>
      </c>
      <c r="AB414">
        <f t="shared" si="24"/>
        <v>-0.127</v>
      </c>
      <c r="AC414">
        <f t="shared" si="25"/>
        <v>0.22</v>
      </c>
      <c r="AD414">
        <f t="shared" si="26"/>
        <v>-0.71699999999999997</v>
      </c>
      <c r="AE414">
        <f t="shared" si="27"/>
        <v>0</v>
      </c>
    </row>
    <row r="415" spans="1:31" x14ac:dyDescent="0.3">
      <c r="A415" s="4">
        <v>413</v>
      </c>
      <c r="B415" s="4">
        <v>-803112906424</v>
      </c>
      <c r="C415" s="5">
        <v>2</v>
      </c>
      <c r="D415" s="5">
        <v>-3.6870000000000002E-3</v>
      </c>
      <c r="E415" s="5">
        <v>1.2444E-2</v>
      </c>
      <c r="F415" s="5">
        <v>1002921</v>
      </c>
      <c r="G415" s="5">
        <v>0</v>
      </c>
      <c r="H415" s="5">
        <v>0</v>
      </c>
      <c r="I415" s="5">
        <v>0</v>
      </c>
      <c r="J415" s="5">
        <v>-0.127</v>
      </c>
      <c r="K415" s="5">
        <v>0.215</v>
      </c>
      <c r="L415" s="5">
        <v>-0.71799999999999997</v>
      </c>
      <c r="M415" s="5">
        <v>0</v>
      </c>
      <c r="S415">
        <f>A415</f>
        <v>413</v>
      </c>
      <c r="T415">
        <f>Analysis!$B$3+B415/1000000</f>
        <v>8.2574859999585897</v>
      </c>
      <c r="U415">
        <f>C415</f>
        <v>2</v>
      </c>
      <c r="V415">
        <f>IF(ABS(D415)&gt;1,D415/1000000,D415)*Analysis!$B$4</f>
        <v>-3.6169470000000002E-2</v>
      </c>
      <c r="W415">
        <f>IF(ABS(E415)&gt;1,E415/1000000,E415)*Analysis!$B$4</f>
        <v>0.12207564000000001</v>
      </c>
      <c r="X415">
        <f>IF(ABS(F415)&gt;1,F415/1000000,F415)*Analysis!$B$4</f>
        <v>9.8386550100000001</v>
      </c>
      <c r="Y415">
        <f>IF(ABS(G415)&gt;1,G415/1000000,G415)</f>
        <v>0</v>
      </c>
      <c r="Z415">
        <f>IF(ABS(H415)&gt;1,H415/1000000,H415)</f>
        <v>0</v>
      </c>
      <c r="AA415">
        <f>IF(ABS(I415)&gt;1,I415/1000000,I415)</f>
        <v>0</v>
      </c>
      <c r="AB415">
        <f t="shared" si="24"/>
        <v>-0.127</v>
      </c>
      <c r="AC415">
        <f t="shared" si="25"/>
        <v>0.215</v>
      </c>
      <c r="AD415">
        <f t="shared" si="26"/>
        <v>-0.71799999999999997</v>
      </c>
      <c r="AE415">
        <f t="shared" si="27"/>
        <v>0</v>
      </c>
    </row>
    <row r="416" spans="1:31" x14ac:dyDescent="0.3">
      <c r="A416" s="4">
        <v>414</v>
      </c>
      <c r="B416" s="4">
        <v>-803112886406</v>
      </c>
      <c r="C416" s="5">
        <v>2</v>
      </c>
      <c r="D416" s="5">
        <v>-4.6239999999999996E-3</v>
      </c>
      <c r="E416" s="5">
        <v>6.8450000000000004E-3</v>
      </c>
      <c r="F416" s="5">
        <v>0.99684899999999999</v>
      </c>
      <c r="G416" s="5">
        <v>0</v>
      </c>
      <c r="H416" s="5">
        <v>0</v>
      </c>
      <c r="I416" s="5">
        <v>0</v>
      </c>
      <c r="J416" s="5">
        <v>-0.129</v>
      </c>
      <c r="K416" s="5">
        <v>0.21299999999999999</v>
      </c>
      <c r="L416" s="5">
        <v>-0.71799999999999997</v>
      </c>
      <c r="M416" s="5">
        <v>0</v>
      </c>
      <c r="S416">
        <f>A416</f>
        <v>414</v>
      </c>
      <c r="T416">
        <f>Analysis!$B$3+B416/1000000</f>
        <v>8.2775039999978617</v>
      </c>
      <c r="U416">
        <f>C416</f>
        <v>2</v>
      </c>
      <c r="V416">
        <f>IF(ABS(D416)&gt;1,D416/1000000,D416)*Analysis!$B$4</f>
        <v>-4.5361439999999996E-2</v>
      </c>
      <c r="W416">
        <f>IF(ABS(E416)&gt;1,E416/1000000,E416)*Analysis!$B$4</f>
        <v>6.7149450000000013E-2</v>
      </c>
      <c r="X416">
        <f>IF(ABS(F416)&gt;1,F416/1000000,F416)*Analysis!$B$4</f>
        <v>9.77908869</v>
      </c>
      <c r="Y416">
        <f>IF(ABS(G416)&gt;1,G416/1000000,G416)</f>
        <v>0</v>
      </c>
      <c r="Z416">
        <f>IF(ABS(H416)&gt;1,H416/1000000,H416)</f>
        <v>0</v>
      </c>
      <c r="AA416">
        <f>IF(ABS(I416)&gt;1,I416/1000000,I416)</f>
        <v>0</v>
      </c>
      <c r="AB416">
        <f t="shared" si="24"/>
        <v>-0.129</v>
      </c>
      <c r="AC416">
        <f t="shared" si="25"/>
        <v>0.21299999999999999</v>
      </c>
      <c r="AD416">
        <f t="shared" si="26"/>
        <v>-0.71799999999999997</v>
      </c>
      <c r="AE416">
        <f t="shared" si="27"/>
        <v>0</v>
      </c>
    </row>
    <row r="417" spans="1:31" x14ac:dyDescent="0.3">
      <c r="A417" s="4">
        <v>415</v>
      </c>
      <c r="B417" s="4">
        <v>-803112865870</v>
      </c>
      <c r="C417" s="5">
        <v>2</v>
      </c>
      <c r="D417" s="5">
        <v>-4.9069999999999999E-3</v>
      </c>
      <c r="E417" s="5">
        <v>1.0845E-2</v>
      </c>
      <c r="F417" s="5">
        <v>1004436</v>
      </c>
      <c r="G417" s="5">
        <v>0</v>
      </c>
      <c r="H417" s="5">
        <v>0</v>
      </c>
      <c r="I417" s="5">
        <v>0</v>
      </c>
      <c r="J417" s="5">
        <v>-0.13100000000000001</v>
      </c>
      <c r="K417" s="5">
        <v>0.21099999999999999</v>
      </c>
      <c r="L417" s="5">
        <v>-0.71599999999999997</v>
      </c>
      <c r="M417" s="5">
        <v>0</v>
      </c>
      <c r="S417">
        <f>A417</f>
        <v>415</v>
      </c>
      <c r="T417">
        <f>Analysis!$B$3+B417/1000000</f>
        <v>8.2980400000233203</v>
      </c>
      <c r="U417">
        <f>C417</f>
        <v>2</v>
      </c>
      <c r="V417">
        <f>IF(ABS(D417)&gt;1,D417/1000000,D417)*Analysis!$B$4</f>
        <v>-4.813767E-2</v>
      </c>
      <c r="W417">
        <f>IF(ABS(E417)&gt;1,E417/1000000,E417)*Analysis!$B$4</f>
        <v>0.10638945000000001</v>
      </c>
      <c r="X417">
        <f>IF(ABS(F417)&gt;1,F417/1000000,F417)*Analysis!$B$4</f>
        <v>9.8535171600000009</v>
      </c>
      <c r="Y417">
        <f>IF(ABS(G417)&gt;1,G417/1000000,G417)</f>
        <v>0</v>
      </c>
      <c r="Z417">
        <f>IF(ABS(H417)&gt;1,H417/1000000,H417)</f>
        <v>0</v>
      </c>
      <c r="AA417">
        <f>IF(ABS(I417)&gt;1,I417/1000000,I417)</f>
        <v>0</v>
      </c>
      <c r="AB417">
        <f t="shared" si="24"/>
        <v>-0.13100000000000001</v>
      </c>
      <c r="AC417">
        <f t="shared" si="25"/>
        <v>0.21099999999999999</v>
      </c>
      <c r="AD417">
        <f t="shared" si="26"/>
        <v>-0.71599999999999997</v>
      </c>
      <c r="AE417">
        <f t="shared" si="27"/>
        <v>0</v>
      </c>
    </row>
    <row r="418" spans="1:31" x14ac:dyDescent="0.3">
      <c r="A418" s="4">
        <v>416</v>
      </c>
      <c r="B418" s="4">
        <v>-803112846699</v>
      </c>
      <c r="C418" s="5">
        <v>2</v>
      </c>
      <c r="D418" s="5">
        <v>-8.3809999999999996E-3</v>
      </c>
      <c r="E418" s="5">
        <v>1.1908999999999999E-2</v>
      </c>
      <c r="F418" s="5">
        <v>1004840</v>
      </c>
      <c r="G418" s="5">
        <v>0</v>
      </c>
      <c r="H418" s="5">
        <v>0</v>
      </c>
      <c r="I418" s="5">
        <v>0</v>
      </c>
      <c r="J418" s="5">
        <v>-0.13300000000000001</v>
      </c>
      <c r="K418" s="5">
        <v>0.20899999999999999</v>
      </c>
      <c r="L418" s="5">
        <v>-0.71699999999999997</v>
      </c>
      <c r="M418" s="5">
        <v>0</v>
      </c>
      <c r="S418">
        <f>A418</f>
        <v>416</v>
      </c>
      <c r="T418">
        <f>Analysis!$B$3+B418/1000000</f>
        <v>8.3172110000159591</v>
      </c>
      <c r="U418">
        <f>C418</f>
        <v>2</v>
      </c>
      <c r="V418">
        <f>IF(ABS(D418)&gt;1,D418/1000000,D418)*Analysis!$B$4</f>
        <v>-8.2217609999999997E-2</v>
      </c>
      <c r="W418">
        <f>IF(ABS(E418)&gt;1,E418/1000000,E418)*Analysis!$B$4</f>
        <v>0.11682729</v>
      </c>
      <c r="X418">
        <f>IF(ABS(F418)&gt;1,F418/1000000,F418)*Analysis!$B$4</f>
        <v>9.8574804</v>
      </c>
      <c r="Y418">
        <f>IF(ABS(G418)&gt;1,G418/1000000,G418)</f>
        <v>0</v>
      </c>
      <c r="Z418">
        <f>IF(ABS(H418)&gt;1,H418/1000000,H418)</f>
        <v>0</v>
      </c>
      <c r="AA418">
        <f>IF(ABS(I418)&gt;1,I418/1000000,I418)</f>
        <v>0</v>
      </c>
      <c r="AB418">
        <f t="shared" si="24"/>
        <v>-0.13300000000000001</v>
      </c>
      <c r="AC418">
        <f t="shared" si="25"/>
        <v>0.20899999999999999</v>
      </c>
      <c r="AD418">
        <f t="shared" si="26"/>
        <v>-0.71699999999999997</v>
      </c>
      <c r="AE418">
        <f t="shared" si="27"/>
        <v>0</v>
      </c>
    </row>
    <row r="419" spans="1:31" x14ac:dyDescent="0.3">
      <c r="A419" s="4">
        <v>417</v>
      </c>
      <c r="B419" s="4">
        <v>-803112823850</v>
      </c>
      <c r="C419" s="5">
        <v>2</v>
      </c>
      <c r="D419" s="5">
        <v>-5.3829999999999998E-3</v>
      </c>
      <c r="E419" s="5">
        <v>1.1629E-2</v>
      </c>
      <c r="F419" s="5">
        <v>1010300</v>
      </c>
      <c r="G419" s="5">
        <v>0</v>
      </c>
      <c r="H419" s="5">
        <v>0</v>
      </c>
      <c r="I419" s="5">
        <v>0</v>
      </c>
      <c r="J419" s="5">
        <v>-0.13200000000000001</v>
      </c>
      <c r="K419" s="5">
        <v>0.20599999999999999</v>
      </c>
      <c r="L419" s="5">
        <v>-0.71699999999999997</v>
      </c>
      <c r="M419" s="5">
        <v>0</v>
      </c>
      <c r="S419">
        <f>A419</f>
        <v>417</v>
      </c>
      <c r="T419">
        <f>Analysis!$B$3+B419/1000000</f>
        <v>8.340059999958612</v>
      </c>
      <c r="U419">
        <f>C419</f>
        <v>2</v>
      </c>
      <c r="V419">
        <f>IF(ABS(D419)&gt;1,D419/1000000,D419)*Analysis!$B$4</f>
        <v>-5.2807230000000004E-2</v>
      </c>
      <c r="W419">
        <f>IF(ABS(E419)&gt;1,E419/1000000,E419)*Analysis!$B$4</f>
        <v>0.11408049000000001</v>
      </c>
      <c r="X419">
        <f>IF(ABS(F419)&gt;1,F419/1000000,F419)*Analysis!$B$4</f>
        <v>9.9110429999999994</v>
      </c>
      <c r="Y419">
        <f>IF(ABS(G419)&gt;1,G419/1000000,G419)</f>
        <v>0</v>
      </c>
      <c r="Z419">
        <f>IF(ABS(H419)&gt;1,H419/1000000,H419)</f>
        <v>0</v>
      </c>
      <c r="AA419">
        <f>IF(ABS(I419)&gt;1,I419/1000000,I419)</f>
        <v>0</v>
      </c>
      <c r="AB419">
        <f t="shared" si="24"/>
        <v>-0.13200000000000001</v>
      </c>
      <c r="AC419">
        <f t="shared" si="25"/>
        <v>0.20599999999999999</v>
      </c>
      <c r="AD419">
        <f t="shared" si="26"/>
        <v>-0.71699999999999997</v>
      </c>
      <c r="AE419">
        <f t="shared" si="27"/>
        <v>0</v>
      </c>
    </row>
    <row r="420" spans="1:31" x14ac:dyDescent="0.3">
      <c r="A420" s="4">
        <v>418</v>
      </c>
      <c r="B420" s="4">
        <v>-803112806460</v>
      </c>
      <c r="C420" s="5">
        <v>2</v>
      </c>
      <c r="D420" s="5">
        <v>-1.3746E-2</v>
      </c>
      <c r="E420" s="5">
        <v>1.2269E-2</v>
      </c>
      <c r="F420" s="5">
        <v>1003388</v>
      </c>
      <c r="G420" s="5">
        <v>0</v>
      </c>
      <c r="H420" s="5">
        <v>0</v>
      </c>
      <c r="I420" s="5">
        <v>0</v>
      </c>
      <c r="J420" s="5">
        <v>-0.13100000000000001</v>
      </c>
      <c r="K420" s="5">
        <v>0.20699999999999999</v>
      </c>
      <c r="L420" s="5">
        <v>-0.71799999999999997</v>
      </c>
      <c r="M420" s="5">
        <v>0</v>
      </c>
      <c r="S420">
        <f>A420</f>
        <v>418</v>
      </c>
      <c r="T420">
        <f>Analysis!$B$3+B420/1000000</f>
        <v>8.3574500000104308</v>
      </c>
      <c r="U420">
        <f>C420</f>
        <v>2</v>
      </c>
      <c r="V420">
        <f>IF(ABS(D420)&gt;1,D420/1000000,D420)*Analysis!$B$4</f>
        <v>-0.13484826</v>
      </c>
      <c r="W420">
        <f>IF(ABS(E420)&gt;1,E420/1000000,E420)*Analysis!$B$4</f>
        <v>0.12035889000000001</v>
      </c>
      <c r="X420">
        <f>IF(ABS(F420)&gt;1,F420/1000000,F420)*Analysis!$B$4</f>
        <v>9.8432362799999993</v>
      </c>
      <c r="Y420">
        <f>IF(ABS(G420)&gt;1,G420/1000000,G420)</f>
        <v>0</v>
      </c>
      <c r="Z420">
        <f>IF(ABS(H420)&gt;1,H420/1000000,H420)</f>
        <v>0</v>
      </c>
      <c r="AA420">
        <f>IF(ABS(I420)&gt;1,I420/1000000,I420)</f>
        <v>0</v>
      </c>
      <c r="AB420">
        <f t="shared" si="24"/>
        <v>-0.13100000000000001</v>
      </c>
      <c r="AC420">
        <f t="shared" si="25"/>
        <v>0.20699999999999999</v>
      </c>
      <c r="AD420">
        <f t="shared" si="26"/>
        <v>-0.71799999999999997</v>
      </c>
      <c r="AE420">
        <f t="shared" si="27"/>
        <v>0</v>
      </c>
    </row>
    <row r="421" spans="1:31" x14ac:dyDescent="0.3">
      <c r="A421" s="4">
        <v>419</v>
      </c>
      <c r="B421" s="4">
        <v>-803112787697</v>
      </c>
      <c r="C421" s="5">
        <v>2</v>
      </c>
      <c r="D421" s="5">
        <v>-1.1043000000000001E-2</v>
      </c>
      <c r="E421" s="5">
        <v>1.2470999999999999E-2</v>
      </c>
      <c r="F421" s="5">
        <v>1004512</v>
      </c>
      <c r="G421" s="5">
        <v>0</v>
      </c>
      <c r="H421" s="5">
        <v>0</v>
      </c>
      <c r="I421" s="5">
        <v>0</v>
      </c>
      <c r="J421" s="5">
        <v>-0.13200000000000001</v>
      </c>
      <c r="K421" s="5">
        <v>0.20799999999999999</v>
      </c>
      <c r="L421" s="5">
        <v>-0.71699999999999997</v>
      </c>
      <c r="M421" s="5">
        <v>0</v>
      </c>
      <c r="S421">
        <f>A421</f>
        <v>419</v>
      </c>
      <c r="T421">
        <f>Analysis!$B$3+B421/1000000</f>
        <v>8.37621300003957</v>
      </c>
      <c r="U421">
        <f>C421</f>
        <v>2</v>
      </c>
      <c r="V421">
        <f>IF(ABS(D421)&gt;1,D421/1000000,D421)*Analysis!$B$4</f>
        <v>-0.10833183000000002</v>
      </c>
      <c r="W421">
        <f>IF(ABS(E421)&gt;1,E421/1000000,E421)*Analysis!$B$4</f>
        <v>0.12234051</v>
      </c>
      <c r="X421">
        <f>IF(ABS(F421)&gt;1,F421/1000000,F421)*Analysis!$B$4</f>
        <v>9.8542627200000013</v>
      </c>
      <c r="Y421">
        <f>IF(ABS(G421)&gt;1,G421/1000000,G421)</f>
        <v>0</v>
      </c>
      <c r="Z421">
        <f>IF(ABS(H421)&gt;1,H421/1000000,H421)</f>
        <v>0</v>
      </c>
      <c r="AA421">
        <f>IF(ABS(I421)&gt;1,I421/1000000,I421)</f>
        <v>0</v>
      </c>
      <c r="AB421">
        <f t="shared" si="24"/>
        <v>-0.13200000000000001</v>
      </c>
      <c r="AC421">
        <f t="shared" si="25"/>
        <v>0.20799999999999999</v>
      </c>
      <c r="AD421">
        <f t="shared" si="26"/>
        <v>-0.71699999999999997</v>
      </c>
      <c r="AE421">
        <f t="shared" si="27"/>
        <v>0</v>
      </c>
    </row>
    <row r="422" spans="1:31" x14ac:dyDescent="0.3">
      <c r="A422" s="4">
        <v>420</v>
      </c>
      <c r="B422" s="4">
        <v>-803112764855</v>
      </c>
      <c r="C422" s="5">
        <v>2</v>
      </c>
      <c r="D422" s="5">
        <v>-4.2170000000000003E-3</v>
      </c>
      <c r="E422" s="5">
        <v>1.2383E-2</v>
      </c>
      <c r="F422" s="5">
        <v>1001141</v>
      </c>
      <c r="G422" s="5">
        <v>0</v>
      </c>
      <c r="H422" s="5">
        <v>0</v>
      </c>
      <c r="I422" s="5">
        <v>0</v>
      </c>
      <c r="J422" s="5">
        <v>-0.13100000000000001</v>
      </c>
      <c r="K422" s="5">
        <v>0.20499999999999999</v>
      </c>
      <c r="L422" s="5">
        <v>-0.71699999999999997</v>
      </c>
      <c r="M422" s="5">
        <v>0</v>
      </c>
      <c r="S422">
        <f>A422</f>
        <v>420</v>
      </c>
      <c r="T422">
        <f>Analysis!$B$3+B422/1000000</f>
        <v>8.3990550000453368</v>
      </c>
      <c r="U422">
        <f>C422</f>
        <v>2</v>
      </c>
      <c r="V422">
        <f>IF(ABS(D422)&gt;1,D422/1000000,D422)*Analysis!$B$4</f>
        <v>-4.1368770000000006E-2</v>
      </c>
      <c r="W422">
        <f>IF(ABS(E422)&gt;1,E422/1000000,E422)*Analysis!$B$4</f>
        <v>0.12147723000000001</v>
      </c>
      <c r="X422">
        <f>IF(ABS(F422)&gt;1,F422/1000000,F422)*Analysis!$B$4</f>
        <v>9.8211932100000006</v>
      </c>
      <c r="Y422">
        <f>IF(ABS(G422)&gt;1,G422/1000000,G422)</f>
        <v>0</v>
      </c>
      <c r="Z422">
        <f>IF(ABS(H422)&gt;1,H422/1000000,H422)</f>
        <v>0</v>
      </c>
      <c r="AA422">
        <f>IF(ABS(I422)&gt;1,I422/1000000,I422)</f>
        <v>0</v>
      </c>
      <c r="AB422">
        <f t="shared" si="24"/>
        <v>-0.13100000000000001</v>
      </c>
      <c r="AC422">
        <f t="shared" si="25"/>
        <v>0.20499999999999999</v>
      </c>
      <c r="AD422">
        <f t="shared" si="26"/>
        <v>-0.71699999999999997</v>
      </c>
      <c r="AE422">
        <f t="shared" si="27"/>
        <v>0</v>
      </c>
    </row>
    <row r="423" spans="1:31" x14ac:dyDescent="0.3">
      <c r="A423" s="4">
        <v>421</v>
      </c>
      <c r="B423" s="4">
        <v>-803112746376</v>
      </c>
      <c r="C423" s="5">
        <v>2</v>
      </c>
      <c r="D423" s="5">
        <v>-5.927E-3</v>
      </c>
      <c r="E423" s="5">
        <v>1.2241E-2</v>
      </c>
      <c r="F423" s="5">
        <v>1002933</v>
      </c>
      <c r="G423" s="5">
        <v>0</v>
      </c>
      <c r="H423" s="5">
        <v>0</v>
      </c>
      <c r="I423" s="5">
        <v>0</v>
      </c>
      <c r="J423" s="5">
        <v>-0.13200000000000001</v>
      </c>
      <c r="K423" s="5">
        <v>0.20100000000000001</v>
      </c>
      <c r="L423" s="5">
        <v>-0.71699999999999997</v>
      </c>
      <c r="M423" s="5">
        <v>0</v>
      </c>
      <c r="S423">
        <f>A423</f>
        <v>421</v>
      </c>
      <c r="T423">
        <f>Analysis!$B$3+B423/1000000</f>
        <v>8.4175340000074357</v>
      </c>
      <c r="U423">
        <f>C423</f>
        <v>2</v>
      </c>
      <c r="V423">
        <f>IF(ABS(D423)&gt;1,D423/1000000,D423)*Analysis!$B$4</f>
        <v>-5.814387E-2</v>
      </c>
      <c r="W423">
        <f>IF(ABS(E423)&gt;1,E423/1000000,E423)*Analysis!$B$4</f>
        <v>0.12008421000000001</v>
      </c>
      <c r="X423">
        <f>IF(ABS(F423)&gt;1,F423/1000000,F423)*Analysis!$B$4</f>
        <v>9.8387727300000005</v>
      </c>
      <c r="Y423">
        <f>IF(ABS(G423)&gt;1,G423/1000000,G423)</f>
        <v>0</v>
      </c>
      <c r="Z423">
        <f>IF(ABS(H423)&gt;1,H423/1000000,H423)</f>
        <v>0</v>
      </c>
      <c r="AA423">
        <f>IF(ABS(I423)&gt;1,I423/1000000,I423)</f>
        <v>0</v>
      </c>
      <c r="AB423">
        <f t="shared" ref="AB423:AB486" si="28">IF(ABS(J423)&gt;1,J423/1000000,J423)</f>
        <v>-0.13200000000000001</v>
      </c>
      <c r="AC423">
        <f t="shared" ref="AC423:AC486" si="29">IF(ABS(K423)&gt;1,K423/1000000,K423)</f>
        <v>0.20100000000000001</v>
      </c>
      <c r="AD423">
        <f t="shared" ref="AD423:AD486" si="30">IF(ABS(L423)&gt;1,L423/1000000,L423)</f>
        <v>-0.71699999999999997</v>
      </c>
      <c r="AE423">
        <f t="shared" ref="AE423:AE486" si="31">M423/1000</f>
        <v>0</v>
      </c>
    </row>
    <row r="424" spans="1:31" x14ac:dyDescent="0.3">
      <c r="A424" s="4">
        <v>422</v>
      </c>
      <c r="B424" s="4">
        <v>-803112725926</v>
      </c>
      <c r="C424" s="5">
        <v>2</v>
      </c>
      <c r="D424" s="5">
        <v>-1.3552E-2</v>
      </c>
      <c r="E424" s="5">
        <v>1.2241E-2</v>
      </c>
      <c r="F424" s="5">
        <v>1001978</v>
      </c>
      <c r="G424" s="5">
        <v>0</v>
      </c>
      <c r="H424" s="5">
        <v>0</v>
      </c>
      <c r="I424" s="5">
        <v>0</v>
      </c>
      <c r="J424" s="5">
        <v>-0.13100000000000001</v>
      </c>
      <c r="K424" s="5">
        <v>0.20200000000000001</v>
      </c>
      <c r="L424" s="5">
        <v>-0.71699999999999997</v>
      </c>
      <c r="M424" s="5">
        <v>0</v>
      </c>
      <c r="S424">
        <f>A424</f>
        <v>422</v>
      </c>
      <c r="T424">
        <f>Analysis!$B$3+B424/1000000</f>
        <v>8.4379839999601245</v>
      </c>
      <c r="U424">
        <f>C424</f>
        <v>2</v>
      </c>
      <c r="V424">
        <f>IF(ABS(D424)&gt;1,D424/1000000,D424)*Analysis!$B$4</f>
        <v>-0.13294512</v>
      </c>
      <c r="W424">
        <f>IF(ABS(E424)&gt;1,E424/1000000,E424)*Analysis!$B$4</f>
        <v>0.12008421000000001</v>
      </c>
      <c r="X424">
        <f>IF(ABS(F424)&gt;1,F424/1000000,F424)*Analysis!$B$4</f>
        <v>9.8294041800000009</v>
      </c>
      <c r="Y424">
        <f>IF(ABS(G424)&gt;1,G424/1000000,G424)</f>
        <v>0</v>
      </c>
      <c r="Z424">
        <f>IF(ABS(H424)&gt;1,H424/1000000,H424)</f>
        <v>0</v>
      </c>
      <c r="AA424">
        <f>IF(ABS(I424)&gt;1,I424/1000000,I424)</f>
        <v>0</v>
      </c>
      <c r="AB424">
        <f t="shared" si="28"/>
        <v>-0.13100000000000001</v>
      </c>
      <c r="AC424">
        <f t="shared" si="29"/>
        <v>0.20200000000000001</v>
      </c>
      <c r="AD424">
        <f t="shared" si="30"/>
        <v>-0.71699999999999997</v>
      </c>
      <c r="AE424">
        <f t="shared" si="31"/>
        <v>0</v>
      </c>
    </row>
    <row r="425" spans="1:31" x14ac:dyDescent="0.3">
      <c r="A425" s="4">
        <v>423</v>
      </c>
      <c r="B425" s="4">
        <v>-803112703542</v>
      </c>
      <c r="C425" s="5">
        <v>2</v>
      </c>
      <c r="D425" s="5">
        <v>-1.2500000000000001E-2</v>
      </c>
      <c r="E425" s="5">
        <v>1.2186000000000001E-2</v>
      </c>
      <c r="F425" s="5">
        <v>1004391</v>
      </c>
      <c r="G425" s="5">
        <v>0</v>
      </c>
      <c r="H425" s="5">
        <v>0</v>
      </c>
      <c r="I425" s="5">
        <v>0</v>
      </c>
      <c r="J425" s="5">
        <v>-0.13100000000000001</v>
      </c>
      <c r="K425" s="5">
        <v>0.20399999999999999</v>
      </c>
      <c r="L425" s="5">
        <v>-0.71599999999999997</v>
      </c>
      <c r="M425" s="5">
        <v>0</v>
      </c>
      <c r="S425">
        <f>A425</f>
        <v>423</v>
      </c>
      <c r="T425">
        <f>Analysis!$B$3+B425/1000000</f>
        <v>8.4603679999709129</v>
      </c>
      <c r="U425">
        <f>C425</f>
        <v>2</v>
      </c>
      <c r="V425">
        <f>IF(ABS(D425)&gt;1,D425/1000000,D425)*Analysis!$B$4</f>
        <v>-0.12262500000000001</v>
      </c>
      <c r="W425">
        <f>IF(ABS(E425)&gt;1,E425/1000000,E425)*Analysis!$B$4</f>
        <v>0.11954466000000001</v>
      </c>
      <c r="X425">
        <f>IF(ABS(F425)&gt;1,F425/1000000,F425)*Analysis!$B$4</f>
        <v>9.8530757100000006</v>
      </c>
      <c r="Y425">
        <f>IF(ABS(G425)&gt;1,G425/1000000,G425)</f>
        <v>0</v>
      </c>
      <c r="Z425">
        <f>IF(ABS(H425)&gt;1,H425/1000000,H425)</f>
        <v>0</v>
      </c>
      <c r="AA425">
        <f>IF(ABS(I425)&gt;1,I425/1000000,I425)</f>
        <v>0</v>
      </c>
      <c r="AB425">
        <f t="shared" si="28"/>
        <v>-0.13100000000000001</v>
      </c>
      <c r="AC425">
        <f t="shared" si="29"/>
        <v>0.20399999999999999</v>
      </c>
      <c r="AD425">
        <f t="shared" si="30"/>
        <v>-0.71599999999999997</v>
      </c>
      <c r="AE425">
        <f t="shared" si="31"/>
        <v>0</v>
      </c>
    </row>
    <row r="426" spans="1:31" x14ac:dyDescent="0.3">
      <c r="A426" s="4">
        <v>424</v>
      </c>
      <c r="B426" s="4">
        <v>-803112684191</v>
      </c>
      <c r="C426" s="5">
        <v>2</v>
      </c>
      <c r="D426" s="5">
        <v>-1.2822E-2</v>
      </c>
      <c r="E426" s="5">
        <v>1.2215999999999999E-2</v>
      </c>
      <c r="F426" s="5">
        <v>1002451</v>
      </c>
      <c r="G426" s="5">
        <v>0</v>
      </c>
      <c r="H426" s="5">
        <v>0</v>
      </c>
      <c r="I426" s="5">
        <v>0</v>
      </c>
      <c r="J426" s="5">
        <v>-0.13</v>
      </c>
      <c r="K426" s="5">
        <v>0.20599999999999999</v>
      </c>
      <c r="L426" s="5">
        <v>-0.71599999999999997</v>
      </c>
      <c r="M426" s="5">
        <v>0</v>
      </c>
      <c r="S426">
        <f>A426</f>
        <v>424</v>
      </c>
      <c r="T426">
        <f>Analysis!$B$3+B426/1000000</f>
        <v>8.479719000053592</v>
      </c>
      <c r="U426">
        <f>C426</f>
        <v>2</v>
      </c>
      <c r="V426">
        <f>IF(ABS(D426)&gt;1,D426/1000000,D426)*Analysis!$B$4</f>
        <v>-0.12578382000000002</v>
      </c>
      <c r="W426">
        <f>IF(ABS(E426)&gt;1,E426/1000000,E426)*Analysis!$B$4</f>
        <v>0.11983895999999999</v>
      </c>
      <c r="X426">
        <f>IF(ABS(F426)&gt;1,F426/1000000,F426)*Analysis!$B$4</f>
        <v>9.8340443099999995</v>
      </c>
      <c r="Y426">
        <f>IF(ABS(G426)&gt;1,G426/1000000,G426)</f>
        <v>0</v>
      </c>
      <c r="Z426">
        <f>IF(ABS(H426)&gt;1,H426/1000000,H426)</f>
        <v>0</v>
      </c>
      <c r="AA426">
        <f>IF(ABS(I426)&gt;1,I426/1000000,I426)</f>
        <v>0</v>
      </c>
      <c r="AB426">
        <f t="shared" si="28"/>
        <v>-0.13</v>
      </c>
      <c r="AC426">
        <f t="shared" si="29"/>
        <v>0.20599999999999999</v>
      </c>
      <c r="AD426">
        <f t="shared" si="30"/>
        <v>-0.71599999999999997</v>
      </c>
      <c r="AE426">
        <f t="shared" si="31"/>
        <v>0</v>
      </c>
    </row>
    <row r="427" spans="1:31" x14ac:dyDescent="0.3">
      <c r="A427" s="4">
        <v>425</v>
      </c>
      <c r="B427" s="4">
        <v>-803112663428</v>
      </c>
      <c r="C427" s="5">
        <v>2</v>
      </c>
      <c r="D427" s="5">
        <v>-1.2749E-2</v>
      </c>
      <c r="E427" s="5">
        <v>8.8070000000000006E-3</v>
      </c>
      <c r="F427" s="5">
        <v>0.99844200000000005</v>
      </c>
      <c r="G427" s="5">
        <v>0</v>
      </c>
      <c r="H427" s="5">
        <v>0</v>
      </c>
      <c r="I427" s="5">
        <v>0</v>
      </c>
      <c r="J427" s="5">
        <v>-0.13200000000000001</v>
      </c>
      <c r="K427" s="5">
        <v>0.20699999999999999</v>
      </c>
      <c r="L427" s="5">
        <v>-0.71699999999999997</v>
      </c>
      <c r="M427" s="5">
        <v>0</v>
      </c>
      <c r="S427">
        <f>A427</f>
        <v>425</v>
      </c>
      <c r="T427">
        <f>Analysis!$B$3+B427/1000000</f>
        <v>8.5004819999448955</v>
      </c>
      <c r="U427">
        <f>C427</f>
        <v>2</v>
      </c>
      <c r="V427">
        <f>IF(ABS(D427)&gt;1,D427/1000000,D427)*Analysis!$B$4</f>
        <v>-0.12506769000000001</v>
      </c>
      <c r="W427">
        <f>IF(ABS(E427)&gt;1,E427/1000000,E427)*Analysis!$B$4</f>
        <v>8.6396670000000009E-2</v>
      </c>
      <c r="X427">
        <f>IF(ABS(F427)&gt;1,F427/1000000,F427)*Analysis!$B$4</f>
        <v>9.794716020000001</v>
      </c>
      <c r="Y427">
        <f>IF(ABS(G427)&gt;1,G427/1000000,G427)</f>
        <v>0</v>
      </c>
      <c r="Z427">
        <f>IF(ABS(H427)&gt;1,H427/1000000,H427)</f>
        <v>0</v>
      </c>
      <c r="AA427">
        <f>IF(ABS(I427)&gt;1,I427/1000000,I427)</f>
        <v>0</v>
      </c>
      <c r="AB427">
        <f t="shared" si="28"/>
        <v>-0.13200000000000001</v>
      </c>
      <c r="AC427">
        <f t="shared" si="29"/>
        <v>0.20699999999999999</v>
      </c>
      <c r="AD427">
        <f t="shared" si="30"/>
        <v>-0.71699999999999997</v>
      </c>
      <c r="AE427">
        <f t="shared" si="31"/>
        <v>0</v>
      </c>
    </row>
    <row r="428" spans="1:31" x14ac:dyDescent="0.3">
      <c r="A428" s="4">
        <v>426</v>
      </c>
      <c r="B428" s="4">
        <v>-803112644279</v>
      </c>
      <c r="C428" s="5">
        <v>2</v>
      </c>
      <c r="D428" s="5">
        <v>-9.4459999999999995E-3</v>
      </c>
      <c r="E428" s="5">
        <v>7.4339999999999996E-3</v>
      </c>
      <c r="F428" s="5">
        <v>1005184</v>
      </c>
      <c r="G428" s="5">
        <v>0</v>
      </c>
      <c r="H428" s="5">
        <v>0</v>
      </c>
      <c r="I428" s="5">
        <v>0</v>
      </c>
      <c r="J428" s="5">
        <v>-0.13600000000000001</v>
      </c>
      <c r="K428" s="5">
        <v>0.20899999999999999</v>
      </c>
      <c r="L428" s="5">
        <v>-0.71799999999999997</v>
      </c>
      <c r="M428" s="5">
        <v>0</v>
      </c>
      <c r="S428">
        <f>A428</f>
        <v>426</v>
      </c>
      <c r="T428">
        <f>Analysis!$B$3+B428/1000000</f>
        <v>8.5196310000028461</v>
      </c>
      <c r="U428">
        <f>C428</f>
        <v>2</v>
      </c>
      <c r="V428">
        <f>IF(ABS(D428)&gt;1,D428/1000000,D428)*Analysis!$B$4</f>
        <v>-9.2665259999999999E-2</v>
      </c>
      <c r="W428">
        <f>IF(ABS(E428)&gt;1,E428/1000000,E428)*Analysis!$B$4</f>
        <v>7.2927539999999999E-2</v>
      </c>
      <c r="X428">
        <f>IF(ABS(F428)&gt;1,F428/1000000,F428)*Analysis!$B$4</f>
        <v>9.8608550400000006</v>
      </c>
      <c r="Y428">
        <f>IF(ABS(G428)&gt;1,G428/1000000,G428)</f>
        <v>0</v>
      </c>
      <c r="Z428">
        <f>IF(ABS(H428)&gt;1,H428/1000000,H428)</f>
        <v>0</v>
      </c>
      <c r="AA428">
        <f>IF(ABS(I428)&gt;1,I428/1000000,I428)</f>
        <v>0</v>
      </c>
      <c r="AB428">
        <f t="shared" si="28"/>
        <v>-0.13600000000000001</v>
      </c>
      <c r="AC428">
        <f t="shared" si="29"/>
        <v>0.20899999999999999</v>
      </c>
      <c r="AD428">
        <f t="shared" si="30"/>
        <v>-0.71799999999999997</v>
      </c>
      <c r="AE428">
        <f t="shared" si="31"/>
        <v>0</v>
      </c>
    </row>
    <row r="429" spans="1:31" x14ac:dyDescent="0.3">
      <c r="A429" s="4">
        <v>427</v>
      </c>
      <c r="B429" s="4">
        <v>-803112629967</v>
      </c>
      <c r="C429" s="5">
        <v>2</v>
      </c>
      <c r="D429" s="5">
        <v>-3.607E-3</v>
      </c>
      <c r="E429" s="5">
        <v>1.3897E-2</v>
      </c>
      <c r="F429" s="5">
        <v>1004289</v>
      </c>
      <c r="G429" s="5">
        <v>0</v>
      </c>
      <c r="H429" s="5">
        <v>0</v>
      </c>
      <c r="I429" s="5">
        <v>0</v>
      </c>
      <c r="J429" s="5">
        <v>-0.13500000000000001</v>
      </c>
      <c r="K429" s="5">
        <v>0.20699999999999999</v>
      </c>
      <c r="L429" s="5">
        <v>-0.71799999999999997</v>
      </c>
      <c r="M429" s="5">
        <v>0</v>
      </c>
      <c r="S429">
        <f>A429</f>
        <v>427</v>
      </c>
      <c r="T429">
        <f>Analysis!$B$3+B429/1000000</f>
        <v>8.533943000016734</v>
      </c>
      <c r="U429">
        <f>C429</f>
        <v>2</v>
      </c>
      <c r="V429">
        <f>IF(ABS(D429)&gt;1,D429/1000000,D429)*Analysis!$B$4</f>
        <v>-3.538467E-2</v>
      </c>
      <c r="W429">
        <f>IF(ABS(E429)&gt;1,E429/1000000,E429)*Analysis!$B$4</f>
        <v>0.13632957000000001</v>
      </c>
      <c r="X429">
        <f>IF(ABS(F429)&gt;1,F429/1000000,F429)*Analysis!$B$4</f>
        <v>9.8520750899999996</v>
      </c>
      <c r="Y429">
        <f>IF(ABS(G429)&gt;1,G429/1000000,G429)</f>
        <v>0</v>
      </c>
      <c r="Z429">
        <f>IF(ABS(H429)&gt;1,H429/1000000,H429)</f>
        <v>0</v>
      </c>
      <c r="AA429">
        <f>IF(ABS(I429)&gt;1,I429/1000000,I429)</f>
        <v>0</v>
      </c>
      <c r="AB429">
        <f t="shared" si="28"/>
        <v>-0.13500000000000001</v>
      </c>
      <c r="AC429">
        <f t="shared" si="29"/>
        <v>0.20699999999999999</v>
      </c>
      <c r="AD429">
        <f t="shared" si="30"/>
        <v>-0.71799999999999997</v>
      </c>
      <c r="AE429">
        <f t="shared" si="31"/>
        <v>0</v>
      </c>
    </row>
    <row r="430" spans="1:31" x14ac:dyDescent="0.3">
      <c r="A430" s="4">
        <v>428</v>
      </c>
      <c r="B430" s="4">
        <v>-803112603532</v>
      </c>
      <c r="C430" s="5">
        <v>2</v>
      </c>
      <c r="D430" s="5">
        <v>-7.8130000000000005E-3</v>
      </c>
      <c r="E430" s="5">
        <v>1.2829E-2</v>
      </c>
      <c r="F430" s="5">
        <v>1004212</v>
      </c>
      <c r="G430" s="5">
        <v>0</v>
      </c>
      <c r="H430" s="5">
        <v>0</v>
      </c>
      <c r="I430" s="5">
        <v>0</v>
      </c>
      <c r="J430" s="5">
        <v>-0.13500000000000001</v>
      </c>
      <c r="K430" s="5">
        <v>0.20499999999999999</v>
      </c>
      <c r="L430" s="5">
        <v>-0.71799999999999997</v>
      </c>
      <c r="M430" s="5">
        <v>0</v>
      </c>
      <c r="S430">
        <f>A430</f>
        <v>428</v>
      </c>
      <c r="T430">
        <f>Analysis!$B$3+B430/1000000</f>
        <v>8.5603780000237748</v>
      </c>
      <c r="U430">
        <f>C430</f>
        <v>2</v>
      </c>
      <c r="V430">
        <f>IF(ABS(D430)&gt;1,D430/1000000,D430)*Analysis!$B$4</f>
        <v>-7.6645530000000003E-2</v>
      </c>
      <c r="W430">
        <f>IF(ABS(E430)&gt;1,E430/1000000,E430)*Analysis!$B$4</f>
        <v>0.12585249000000001</v>
      </c>
      <c r="X430">
        <f>IF(ABS(F430)&gt;1,F430/1000000,F430)*Analysis!$B$4</f>
        <v>9.8513197200000011</v>
      </c>
      <c r="Y430">
        <f>IF(ABS(G430)&gt;1,G430/1000000,G430)</f>
        <v>0</v>
      </c>
      <c r="Z430">
        <f>IF(ABS(H430)&gt;1,H430/1000000,H430)</f>
        <v>0</v>
      </c>
      <c r="AA430">
        <f>IF(ABS(I430)&gt;1,I430/1000000,I430)</f>
        <v>0</v>
      </c>
      <c r="AB430">
        <f t="shared" si="28"/>
        <v>-0.13500000000000001</v>
      </c>
      <c r="AC430">
        <f t="shared" si="29"/>
        <v>0.20499999999999999</v>
      </c>
      <c r="AD430">
        <f t="shared" si="30"/>
        <v>-0.71799999999999997</v>
      </c>
      <c r="AE430">
        <f t="shared" si="31"/>
        <v>0</v>
      </c>
    </row>
    <row r="431" spans="1:31" x14ac:dyDescent="0.3">
      <c r="A431" s="4">
        <v>429</v>
      </c>
      <c r="B431" s="4">
        <v>-803112585675</v>
      </c>
      <c r="C431" s="5">
        <v>2</v>
      </c>
      <c r="D431" s="5">
        <v>-8.2330000000000007E-3</v>
      </c>
      <c r="E431" s="5">
        <v>1.2137E-2</v>
      </c>
      <c r="F431" s="5">
        <v>1004327</v>
      </c>
      <c r="G431" s="5">
        <v>0</v>
      </c>
      <c r="H431" s="5">
        <v>0</v>
      </c>
      <c r="I431" s="5">
        <v>0</v>
      </c>
      <c r="J431" s="5">
        <v>-0.13500000000000001</v>
      </c>
      <c r="K431" s="5">
        <v>0.20599999999999999</v>
      </c>
      <c r="L431" s="5">
        <v>-0.71699999999999997</v>
      </c>
      <c r="M431" s="5">
        <v>0</v>
      </c>
      <c r="S431">
        <f>A431</f>
        <v>429</v>
      </c>
      <c r="T431">
        <f>Analysis!$B$3+B431/1000000</f>
        <v>8.578235000022687</v>
      </c>
      <c r="U431">
        <f>C431</f>
        <v>2</v>
      </c>
      <c r="V431">
        <f>IF(ABS(D431)&gt;1,D431/1000000,D431)*Analysis!$B$4</f>
        <v>-8.0765730000000008E-2</v>
      </c>
      <c r="W431">
        <f>IF(ABS(E431)&gt;1,E431/1000000,E431)*Analysis!$B$4</f>
        <v>0.11906397000000001</v>
      </c>
      <c r="X431">
        <f>IF(ABS(F431)&gt;1,F431/1000000,F431)*Analysis!$B$4</f>
        <v>9.8524478700000007</v>
      </c>
      <c r="Y431">
        <f>IF(ABS(G431)&gt;1,G431/1000000,G431)</f>
        <v>0</v>
      </c>
      <c r="Z431">
        <f>IF(ABS(H431)&gt;1,H431/1000000,H431)</f>
        <v>0</v>
      </c>
      <c r="AA431">
        <f>IF(ABS(I431)&gt;1,I431/1000000,I431)</f>
        <v>0</v>
      </c>
      <c r="AB431">
        <f t="shared" si="28"/>
        <v>-0.13500000000000001</v>
      </c>
      <c r="AC431">
        <f t="shared" si="29"/>
        <v>0.20599999999999999</v>
      </c>
      <c r="AD431">
        <f t="shared" si="30"/>
        <v>-0.71699999999999997</v>
      </c>
      <c r="AE431">
        <f t="shared" si="31"/>
        <v>0</v>
      </c>
    </row>
    <row r="432" spans="1:31" x14ac:dyDescent="0.3">
      <c r="A432" s="4">
        <v>430</v>
      </c>
      <c r="B432" s="4">
        <v>-803112564821</v>
      </c>
      <c r="C432" s="5">
        <v>2</v>
      </c>
      <c r="D432" s="5">
        <v>-1.2737E-2</v>
      </c>
      <c r="E432" s="5">
        <v>1.2276E-2</v>
      </c>
      <c r="F432" s="5">
        <v>1004175</v>
      </c>
      <c r="G432" s="5">
        <v>0</v>
      </c>
      <c r="H432" s="5">
        <v>0</v>
      </c>
      <c r="I432" s="5">
        <v>0</v>
      </c>
      <c r="J432" s="5">
        <v>-0.13400000000000001</v>
      </c>
      <c r="K432" s="5">
        <v>0.20599999999999999</v>
      </c>
      <c r="L432" s="5">
        <v>-0.71799999999999997</v>
      </c>
      <c r="M432" s="5">
        <v>0</v>
      </c>
      <c r="S432">
        <f>A432</f>
        <v>430</v>
      </c>
      <c r="T432">
        <f>Analysis!$B$3+B432/1000000</f>
        <v>8.5990890000248328</v>
      </c>
      <c r="U432">
        <f>C432</f>
        <v>2</v>
      </c>
      <c r="V432">
        <f>IF(ABS(D432)&gt;1,D432/1000000,D432)*Analysis!$B$4</f>
        <v>-0.12494997000000001</v>
      </c>
      <c r="W432">
        <f>IF(ABS(E432)&gt;1,E432/1000000,E432)*Analysis!$B$4</f>
        <v>0.12042756000000002</v>
      </c>
      <c r="X432">
        <f>IF(ABS(F432)&gt;1,F432/1000000,F432)*Analysis!$B$4</f>
        <v>9.8509567500000017</v>
      </c>
      <c r="Y432">
        <f>IF(ABS(G432)&gt;1,G432/1000000,G432)</f>
        <v>0</v>
      </c>
      <c r="Z432">
        <f>IF(ABS(H432)&gt;1,H432/1000000,H432)</f>
        <v>0</v>
      </c>
      <c r="AA432">
        <f>IF(ABS(I432)&gt;1,I432/1000000,I432)</f>
        <v>0</v>
      </c>
      <c r="AB432">
        <f t="shared" si="28"/>
        <v>-0.13400000000000001</v>
      </c>
      <c r="AC432">
        <f t="shared" si="29"/>
        <v>0.20599999999999999</v>
      </c>
      <c r="AD432">
        <f t="shared" si="30"/>
        <v>-0.71799999999999997</v>
      </c>
      <c r="AE432">
        <f t="shared" si="31"/>
        <v>0</v>
      </c>
    </row>
    <row r="433" spans="1:31" x14ac:dyDescent="0.3">
      <c r="A433" s="4">
        <v>431</v>
      </c>
      <c r="B433" s="4">
        <v>-803112545426</v>
      </c>
      <c r="C433" s="5">
        <v>2</v>
      </c>
      <c r="D433" s="5">
        <v>-1.1738E-2</v>
      </c>
      <c r="E433" s="5">
        <v>1.2227999999999999E-2</v>
      </c>
      <c r="F433" s="5">
        <v>1004191</v>
      </c>
      <c r="G433" s="5">
        <v>0</v>
      </c>
      <c r="H433" s="5">
        <v>0</v>
      </c>
      <c r="I433" s="5">
        <v>0</v>
      </c>
      <c r="J433" s="5">
        <v>-0.13500000000000001</v>
      </c>
      <c r="K433" s="5">
        <v>0.20699999999999999</v>
      </c>
      <c r="L433" s="5">
        <v>-0.71799999999999997</v>
      </c>
      <c r="M433" s="5">
        <v>0</v>
      </c>
      <c r="S433">
        <f>A433</f>
        <v>431</v>
      </c>
      <c r="T433">
        <f>Analysis!$B$3+B433/1000000</f>
        <v>8.6184839999768883</v>
      </c>
      <c r="U433">
        <f>C433</f>
        <v>2</v>
      </c>
      <c r="V433">
        <f>IF(ABS(D433)&gt;1,D433/1000000,D433)*Analysis!$B$4</f>
        <v>-0.11514978000000001</v>
      </c>
      <c r="W433">
        <f>IF(ABS(E433)&gt;1,E433/1000000,E433)*Analysis!$B$4</f>
        <v>0.11995668</v>
      </c>
      <c r="X433">
        <f>IF(ABS(F433)&gt;1,F433/1000000,F433)*Analysis!$B$4</f>
        <v>9.8511137100000017</v>
      </c>
      <c r="Y433">
        <f>IF(ABS(G433)&gt;1,G433/1000000,G433)</f>
        <v>0</v>
      </c>
      <c r="Z433">
        <f>IF(ABS(H433)&gt;1,H433/1000000,H433)</f>
        <v>0</v>
      </c>
      <c r="AA433">
        <f>IF(ABS(I433)&gt;1,I433/1000000,I433)</f>
        <v>0</v>
      </c>
      <c r="AB433">
        <f t="shared" si="28"/>
        <v>-0.13500000000000001</v>
      </c>
      <c r="AC433">
        <f t="shared" si="29"/>
        <v>0.20699999999999999</v>
      </c>
      <c r="AD433">
        <f t="shared" si="30"/>
        <v>-0.71799999999999997</v>
      </c>
      <c r="AE433">
        <f t="shared" si="31"/>
        <v>0</v>
      </c>
    </row>
    <row r="434" spans="1:31" x14ac:dyDescent="0.3">
      <c r="A434" s="4">
        <v>432</v>
      </c>
      <c r="B434" s="4">
        <v>-803112524877</v>
      </c>
      <c r="C434" s="5">
        <v>2</v>
      </c>
      <c r="D434" s="5">
        <v>-1.3008E-2</v>
      </c>
      <c r="E434" s="5">
        <v>1.2290000000000001E-2</v>
      </c>
      <c r="F434" s="5">
        <v>1004131</v>
      </c>
      <c r="G434" s="5">
        <v>0</v>
      </c>
      <c r="H434" s="5">
        <v>0</v>
      </c>
      <c r="I434" s="5">
        <v>0</v>
      </c>
      <c r="J434" s="5">
        <v>-0.13500000000000001</v>
      </c>
      <c r="K434" s="5">
        <v>0.21</v>
      </c>
      <c r="L434" s="5">
        <v>-0.71799999999999997</v>
      </c>
      <c r="M434" s="5">
        <v>0</v>
      </c>
      <c r="S434">
        <f>A434</f>
        <v>432</v>
      </c>
      <c r="T434">
        <f>Analysis!$B$3+B434/1000000</f>
        <v>8.63903299998492</v>
      </c>
      <c r="U434">
        <f>C434</f>
        <v>2</v>
      </c>
      <c r="V434">
        <f>IF(ABS(D434)&gt;1,D434/1000000,D434)*Analysis!$B$4</f>
        <v>-0.12760848000000002</v>
      </c>
      <c r="W434">
        <f>IF(ABS(E434)&gt;1,E434/1000000,E434)*Analysis!$B$4</f>
        <v>0.12056490000000002</v>
      </c>
      <c r="X434">
        <f>IF(ABS(F434)&gt;1,F434/1000000,F434)*Analysis!$B$4</f>
        <v>9.8505251100000013</v>
      </c>
      <c r="Y434">
        <f>IF(ABS(G434)&gt;1,G434/1000000,G434)</f>
        <v>0</v>
      </c>
      <c r="Z434">
        <f>IF(ABS(H434)&gt;1,H434/1000000,H434)</f>
        <v>0</v>
      </c>
      <c r="AA434">
        <f>IF(ABS(I434)&gt;1,I434/1000000,I434)</f>
        <v>0</v>
      </c>
      <c r="AB434">
        <f t="shared" si="28"/>
        <v>-0.13500000000000001</v>
      </c>
      <c r="AC434">
        <f t="shared" si="29"/>
        <v>0.21</v>
      </c>
      <c r="AD434">
        <f t="shared" si="30"/>
        <v>-0.71799999999999997</v>
      </c>
      <c r="AE434">
        <f t="shared" si="31"/>
        <v>0</v>
      </c>
    </row>
    <row r="435" spans="1:31" x14ac:dyDescent="0.3">
      <c r="A435" s="4">
        <v>433</v>
      </c>
      <c r="B435" s="4">
        <v>-803112504210</v>
      </c>
      <c r="C435" s="5">
        <v>2</v>
      </c>
      <c r="D435" s="5">
        <v>-1.2673E-2</v>
      </c>
      <c r="E435" s="5">
        <v>1.2285000000000001E-2</v>
      </c>
      <c r="F435" s="5">
        <v>1004140</v>
      </c>
      <c r="G435" s="5">
        <v>0</v>
      </c>
      <c r="H435" s="5">
        <v>0</v>
      </c>
      <c r="I435" s="5">
        <v>0</v>
      </c>
      <c r="J435" s="5">
        <v>-0.13400000000000001</v>
      </c>
      <c r="K435" s="5">
        <v>0.21199999999999999</v>
      </c>
      <c r="L435" s="5">
        <v>-0.71899999999999997</v>
      </c>
      <c r="M435" s="5">
        <v>0</v>
      </c>
      <c r="S435">
        <f>A435</f>
        <v>433</v>
      </c>
      <c r="T435">
        <f>Analysis!$B$3+B435/1000000</f>
        <v>8.6596999999601394</v>
      </c>
      <c r="U435">
        <f>C435</f>
        <v>2</v>
      </c>
      <c r="V435">
        <f>IF(ABS(D435)&gt;1,D435/1000000,D435)*Analysis!$B$4</f>
        <v>-0.12432213</v>
      </c>
      <c r="W435">
        <f>IF(ABS(E435)&gt;1,E435/1000000,E435)*Analysis!$B$4</f>
        <v>0.12051585000000001</v>
      </c>
      <c r="X435">
        <f>IF(ABS(F435)&gt;1,F435/1000000,F435)*Analysis!$B$4</f>
        <v>9.8506134000000003</v>
      </c>
      <c r="Y435">
        <f>IF(ABS(G435)&gt;1,G435/1000000,G435)</f>
        <v>0</v>
      </c>
      <c r="Z435">
        <f>IF(ABS(H435)&gt;1,H435/1000000,H435)</f>
        <v>0</v>
      </c>
      <c r="AA435">
        <f>IF(ABS(I435)&gt;1,I435/1000000,I435)</f>
        <v>0</v>
      </c>
      <c r="AB435">
        <f t="shared" si="28"/>
        <v>-0.13400000000000001</v>
      </c>
      <c r="AC435">
        <f t="shared" si="29"/>
        <v>0.21199999999999999</v>
      </c>
      <c r="AD435">
        <f t="shared" si="30"/>
        <v>-0.71899999999999997</v>
      </c>
      <c r="AE435">
        <f t="shared" si="31"/>
        <v>0</v>
      </c>
    </row>
    <row r="436" spans="1:31" x14ac:dyDescent="0.3">
      <c r="A436" s="4">
        <v>434</v>
      </c>
      <c r="B436" s="4">
        <v>-803112483363</v>
      </c>
      <c r="C436" s="5">
        <v>2</v>
      </c>
      <c r="D436" s="5">
        <v>-1.2921999999999999E-2</v>
      </c>
      <c r="E436" s="5">
        <v>1.2211E-2</v>
      </c>
      <c r="F436" s="5">
        <v>1004136</v>
      </c>
      <c r="G436" s="5">
        <v>0</v>
      </c>
      <c r="H436" s="5">
        <v>0</v>
      </c>
      <c r="I436" s="5">
        <v>0</v>
      </c>
      <c r="J436" s="5">
        <v>-0.13400000000000001</v>
      </c>
      <c r="K436" s="5">
        <v>0.215</v>
      </c>
      <c r="L436" s="5">
        <v>-0.71899999999999997</v>
      </c>
      <c r="M436" s="5">
        <v>0</v>
      </c>
      <c r="S436">
        <f>A436</f>
        <v>434</v>
      </c>
      <c r="T436">
        <f>Analysis!$B$3+B436/1000000</f>
        <v>8.680547000025399</v>
      </c>
      <c r="U436">
        <f>C436</f>
        <v>2</v>
      </c>
      <c r="V436">
        <f>IF(ABS(D436)&gt;1,D436/1000000,D436)*Analysis!$B$4</f>
        <v>-0.12676482</v>
      </c>
      <c r="W436">
        <f>IF(ABS(E436)&gt;1,E436/1000000,E436)*Analysis!$B$4</f>
        <v>0.11978991</v>
      </c>
      <c r="X436">
        <f>IF(ABS(F436)&gt;1,F436/1000000,F436)*Analysis!$B$4</f>
        <v>9.850574159999999</v>
      </c>
      <c r="Y436">
        <f>IF(ABS(G436)&gt;1,G436/1000000,G436)</f>
        <v>0</v>
      </c>
      <c r="Z436">
        <f>IF(ABS(H436)&gt;1,H436/1000000,H436)</f>
        <v>0</v>
      </c>
      <c r="AA436">
        <f>IF(ABS(I436)&gt;1,I436/1000000,I436)</f>
        <v>0</v>
      </c>
      <c r="AB436">
        <f t="shared" si="28"/>
        <v>-0.13400000000000001</v>
      </c>
      <c r="AC436">
        <f t="shared" si="29"/>
        <v>0.215</v>
      </c>
      <c r="AD436">
        <f t="shared" si="30"/>
        <v>-0.71899999999999997</v>
      </c>
      <c r="AE436">
        <f t="shared" si="31"/>
        <v>0</v>
      </c>
    </row>
    <row r="437" spans="1:31" x14ac:dyDescent="0.3">
      <c r="A437" s="4">
        <v>435</v>
      </c>
      <c r="B437" s="4">
        <v>-803112464804</v>
      </c>
      <c r="C437" s="5">
        <v>2</v>
      </c>
      <c r="D437" s="5">
        <v>-1.1006E-2</v>
      </c>
      <c r="E437" s="5">
        <v>1.2220999999999999E-2</v>
      </c>
      <c r="F437" s="5">
        <v>1004206</v>
      </c>
      <c r="G437" s="5">
        <v>0</v>
      </c>
      <c r="H437" s="5">
        <v>0</v>
      </c>
      <c r="I437" s="5">
        <v>0</v>
      </c>
      <c r="J437" s="5">
        <v>-0.13300000000000001</v>
      </c>
      <c r="K437" s="5">
        <v>0.215</v>
      </c>
      <c r="L437" s="5">
        <v>-0.71799999999999997</v>
      </c>
      <c r="M437" s="5">
        <v>0</v>
      </c>
      <c r="S437">
        <f>A437</f>
        <v>435</v>
      </c>
      <c r="T437">
        <f>Analysis!$B$3+B437/1000000</f>
        <v>8.6991060000145808</v>
      </c>
      <c r="U437">
        <f>C437</f>
        <v>2</v>
      </c>
      <c r="V437">
        <f>IF(ABS(D437)&gt;1,D437/1000000,D437)*Analysis!$B$4</f>
        <v>-0.10796886000000001</v>
      </c>
      <c r="W437">
        <f>IF(ABS(E437)&gt;1,E437/1000000,E437)*Analysis!$B$4</f>
        <v>0.11988801</v>
      </c>
      <c r="X437">
        <f>IF(ABS(F437)&gt;1,F437/1000000,F437)*Analysis!$B$4</f>
        <v>9.85126086</v>
      </c>
      <c r="Y437">
        <f>IF(ABS(G437)&gt;1,G437/1000000,G437)</f>
        <v>0</v>
      </c>
      <c r="Z437">
        <f>IF(ABS(H437)&gt;1,H437/1000000,H437)</f>
        <v>0</v>
      </c>
      <c r="AA437">
        <f>IF(ABS(I437)&gt;1,I437/1000000,I437)</f>
        <v>0</v>
      </c>
      <c r="AB437">
        <f t="shared" si="28"/>
        <v>-0.13300000000000001</v>
      </c>
      <c r="AC437">
        <f t="shared" si="29"/>
        <v>0.215</v>
      </c>
      <c r="AD437">
        <f t="shared" si="30"/>
        <v>-0.71799999999999997</v>
      </c>
      <c r="AE437">
        <f t="shared" si="31"/>
        <v>0</v>
      </c>
    </row>
    <row r="438" spans="1:31" x14ac:dyDescent="0.3">
      <c r="A438" s="4">
        <v>436</v>
      </c>
      <c r="B438" s="4">
        <v>-803112443959</v>
      </c>
      <c r="C438" s="5">
        <v>2</v>
      </c>
      <c r="D438" s="5">
        <v>-1.0159E-2</v>
      </c>
      <c r="E438" s="5">
        <v>1.2319999999999999E-2</v>
      </c>
      <c r="F438" s="5">
        <v>1004241</v>
      </c>
      <c r="G438" s="5">
        <v>0</v>
      </c>
      <c r="H438" s="5">
        <v>0</v>
      </c>
      <c r="I438" s="5">
        <v>0</v>
      </c>
      <c r="J438" s="5">
        <v>-0.13300000000000001</v>
      </c>
      <c r="K438" s="5">
        <v>0.216</v>
      </c>
      <c r="L438" s="5">
        <v>-0.71799999999999997</v>
      </c>
      <c r="M438" s="5">
        <v>0</v>
      </c>
      <c r="S438">
        <f>A438</f>
        <v>436</v>
      </c>
      <c r="T438">
        <f>Analysis!$B$3+B438/1000000</f>
        <v>8.7199509999481961</v>
      </c>
      <c r="U438">
        <f>C438</f>
        <v>2</v>
      </c>
      <c r="V438">
        <f>IF(ABS(D438)&gt;1,D438/1000000,D438)*Analysis!$B$4</f>
        <v>-9.9659789999999998E-2</v>
      </c>
      <c r="W438">
        <f>IF(ABS(E438)&gt;1,E438/1000000,E438)*Analysis!$B$4</f>
        <v>0.1208592</v>
      </c>
      <c r="X438">
        <f>IF(ABS(F438)&gt;1,F438/1000000,F438)*Analysis!$B$4</f>
        <v>9.8516042099999996</v>
      </c>
      <c r="Y438">
        <f>IF(ABS(G438)&gt;1,G438/1000000,G438)</f>
        <v>0</v>
      </c>
      <c r="Z438">
        <f>IF(ABS(H438)&gt;1,H438/1000000,H438)</f>
        <v>0</v>
      </c>
      <c r="AA438">
        <f>IF(ABS(I438)&gt;1,I438/1000000,I438)</f>
        <v>0</v>
      </c>
      <c r="AB438">
        <f t="shared" si="28"/>
        <v>-0.13300000000000001</v>
      </c>
      <c r="AC438">
        <f t="shared" si="29"/>
        <v>0.216</v>
      </c>
      <c r="AD438">
        <f t="shared" si="30"/>
        <v>-0.71799999999999997</v>
      </c>
      <c r="AE438">
        <f t="shared" si="31"/>
        <v>0</v>
      </c>
    </row>
    <row r="439" spans="1:31" x14ac:dyDescent="0.3">
      <c r="A439" s="4">
        <v>437</v>
      </c>
      <c r="B439" s="4">
        <v>-803112424605</v>
      </c>
      <c r="C439" s="5">
        <v>2</v>
      </c>
      <c r="D439" s="5">
        <v>-3.5370000000000002E-3</v>
      </c>
      <c r="E439" s="5">
        <v>8.8900000000000003E-3</v>
      </c>
      <c r="F439" s="5">
        <v>1004497</v>
      </c>
      <c r="G439" s="5">
        <v>0</v>
      </c>
      <c r="H439" s="5">
        <v>0</v>
      </c>
      <c r="I439" s="5">
        <v>0</v>
      </c>
      <c r="J439" s="5">
        <v>-0.13200000000000001</v>
      </c>
      <c r="K439" s="5">
        <v>0.21299999999999999</v>
      </c>
      <c r="L439" s="5">
        <v>-0.71899999999999997</v>
      </c>
      <c r="M439" s="5">
        <v>0</v>
      </c>
      <c r="S439">
        <f>A439</f>
        <v>437</v>
      </c>
      <c r="T439">
        <f>Analysis!$B$3+B439/1000000</f>
        <v>8.7393050000537187</v>
      </c>
      <c r="U439">
        <f>C439</f>
        <v>2</v>
      </c>
      <c r="V439">
        <f>IF(ABS(D439)&gt;1,D439/1000000,D439)*Analysis!$B$4</f>
        <v>-3.4697970000000002E-2</v>
      </c>
      <c r="W439">
        <f>IF(ABS(E439)&gt;1,E439/1000000,E439)*Analysis!$B$4</f>
        <v>8.7210900000000008E-2</v>
      </c>
      <c r="X439">
        <f>IF(ABS(F439)&gt;1,F439/1000000,F439)*Analysis!$B$4</f>
        <v>9.8541155699999994</v>
      </c>
      <c r="Y439">
        <f>IF(ABS(G439)&gt;1,G439/1000000,G439)</f>
        <v>0</v>
      </c>
      <c r="Z439">
        <f>IF(ABS(H439)&gt;1,H439/1000000,H439)</f>
        <v>0</v>
      </c>
      <c r="AA439">
        <f>IF(ABS(I439)&gt;1,I439/1000000,I439)</f>
        <v>0</v>
      </c>
      <c r="AB439">
        <f t="shared" si="28"/>
        <v>-0.13200000000000001</v>
      </c>
      <c r="AC439">
        <f t="shared" si="29"/>
        <v>0.21299999999999999</v>
      </c>
      <c r="AD439">
        <f t="shared" si="30"/>
        <v>-0.71899999999999997</v>
      </c>
      <c r="AE439">
        <f t="shared" si="31"/>
        <v>0</v>
      </c>
    </row>
    <row r="440" spans="1:31" x14ac:dyDescent="0.3">
      <c r="A440" s="4">
        <v>438</v>
      </c>
      <c r="B440" s="4">
        <v>-803112404464</v>
      </c>
      <c r="C440" s="5">
        <v>2</v>
      </c>
      <c r="D440" s="5">
        <v>-6.1190000000000003E-3</v>
      </c>
      <c r="E440" s="5">
        <v>1.0472E-2</v>
      </c>
      <c r="F440" s="5">
        <v>1004394</v>
      </c>
      <c r="G440" s="5">
        <v>0</v>
      </c>
      <c r="H440" s="5">
        <v>0</v>
      </c>
      <c r="I440" s="5">
        <v>0</v>
      </c>
      <c r="J440" s="5">
        <v>-0.13400000000000001</v>
      </c>
      <c r="K440" s="5">
        <v>0.21</v>
      </c>
      <c r="L440" s="5">
        <v>-0.71799999999999997</v>
      </c>
      <c r="M440" s="5">
        <v>0</v>
      </c>
      <c r="S440">
        <f>A440</f>
        <v>438</v>
      </c>
      <c r="T440">
        <f>Analysis!$B$3+B440/1000000</f>
        <v>8.7594459999818355</v>
      </c>
      <c r="U440">
        <f>C440</f>
        <v>2</v>
      </c>
      <c r="V440">
        <f>IF(ABS(D440)&gt;1,D440/1000000,D440)*Analysis!$B$4</f>
        <v>-6.0027390000000007E-2</v>
      </c>
      <c r="W440">
        <f>IF(ABS(E440)&gt;1,E440/1000000,E440)*Analysis!$B$4</f>
        <v>0.10273032000000001</v>
      </c>
      <c r="X440">
        <f>IF(ABS(F440)&gt;1,F440/1000000,F440)*Analysis!$B$4</f>
        <v>9.8531051400000003</v>
      </c>
      <c r="Y440">
        <f>IF(ABS(G440)&gt;1,G440/1000000,G440)</f>
        <v>0</v>
      </c>
      <c r="Z440">
        <f>IF(ABS(H440)&gt;1,H440/1000000,H440)</f>
        <v>0</v>
      </c>
      <c r="AA440">
        <f>IF(ABS(I440)&gt;1,I440/1000000,I440)</f>
        <v>0</v>
      </c>
      <c r="AB440">
        <f t="shared" si="28"/>
        <v>-0.13400000000000001</v>
      </c>
      <c r="AC440">
        <f t="shared" si="29"/>
        <v>0.21</v>
      </c>
      <c r="AD440">
        <f t="shared" si="30"/>
        <v>-0.71799999999999997</v>
      </c>
      <c r="AE440">
        <f t="shared" si="31"/>
        <v>0</v>
      </c>
    </row>
    <row r="441" spans="1:31" x14ac:dyDescent="0.3">
      <c r="A441" s="4">
        <v>439</v>
      </c>
      <c r="B441" s="4">
        <v>-803112384371</v>
      </c>
      <c r="C441" s="5">
        <v>2</v>
      </c>
      <c r="D441" s="5">
        <v>-1.4208E-2</v>
      </c>
      <c r="E441" s="5">
        <v>1.2359E-2</v>
      </c>
      <c r="F441" s="5">
        <v>1004086</v>
      </c>
      <c r="G441" s="5">
        <v>0</v>
      </c>
      <c r="H441" s="5">
        <v>0</v>
      </c>
      <c r="I441" s="5">
        <v>0</v>
      </c>
      <c r="J441" s="5">
        <v>-0.13300000000000001</v>
      </c>
      <c r="K441" s="5">
        <v>0.21199999999999999</v>
      </c>
      <c r="L441" s="5">
        <v>-0.71699999999999997</v>
      </c>
      <c r="M441" s="5">
        <v>0</v>
      </c>
      <c r="S441">
        <f>A441</f>
        <v>439</v>
      </c>
      <c r="T441">
        <f>Analysis!$B$3+B441/1000000</f>
        <v>8.7795390000101179</v>
      </c>
      <c r="U441">
        <f>C441</f>
        <v>2</v>
      </c>
      <c r="V441">
        <f>IF(ABS(D441)&gt;1,D441/1000000,D441)*Analysis!$B$4</f>
        <v>-0.13938048</v>
      </c>
      <c r="W441">
        <f>IF(ABS(E441)&gt;1,E441/1000000,E441)*Analysis!$B$4</f>
        <v>0.12124179</v>
      </c>
      <c r="X441">
        <f>IF(ABS(F441)&gt;1,F441/1000000,F441)*Analysis!$B$4</f>
        <v>9.850083660000001</v>
      </c>
      <c r="Y441">
        <f>IF(ABS(G441)&gt;1,G441/1000000,G441)</f>
        <v>0</v>
      </c>
      <c r="Z441">
        <f>IF(ABS(H441)&gt;1,H441/1000000,H441)</f>
        <v>0</v>
      </c>
      <c r="AA441">
        <f>IF(ABS(I441)&gt;1,I441/1000000,I441)</f>
        <v>0</v>
      </c>
      <c r="AB441">
        <f t="shared" si="28"/>
        <v>-0.13300000000000001</v>
      </c>
      <c r="AC441">
        <f t="shared" si="29"/>
        <v>0.21199999999999999</v>
      </c>
      <c r="AD441">
        <f t="shared" si="30"/>
        <v>-0.71699999999999997</v>
      </c>
      <c r="AE441">
        <f t="shared" si="31"/>
        <v>0</v>
      </c>
    </row>
    <row r="442" spans="1:31" x14ac:dyDescent="0.3">
      <c r="A442" s="4">
        <v>440</v>
      </c>
      <c r="B442" s="4">
        <v>-803112363283</v>
      </c>
      <c r="C442" s="5">
        <v>2</v>
      </c>
      <c r="D442" s="5">
        <v>-1.2519000000000001E-2</v>
      </c>
      <c r="E442" s="5">
        <v>1.1442000000000001E-2</v>
      </c>
      <c r="F442" s="5">
        <v>1004153</v>
      </c>
      <c r="G442" s="5">
        <v>0</v>
      </c>
      <c r="H442" s="5">
        <v>0</v>
      </c>
      <c r="I442" s="5">
        <v>0</v>
      </c>
      <c r="J442" s="5">
        <v>-0.13300000000000001</v>
      </c>
      <c r="K442" s="5">
        <v>0.214</v>
      </c>
      <c r="L442" s="5">
        <v>-0.71699999999999997</v>
      </c>
      <c r="M442" s="5">
        <v>0</v>
      </c>
      <c r="S442">
        <f>A442</f>
        <v>440</v>
      </c>
      <c r="T442">
        <f>Analysis!$B$3+B442/1000000</f>
        <v>8.8006270000478253</v>
      </c>
      <c r="U442">
        <f>C442</f>
        <v>2</v>
      </c>
      <c r="V442">
        <f>IF(ABS(D442)&gt;1,D442/1000000,D442)*Analysis!$B$4</f>
        <v>-0.12281139000000001</v>
      </c>
      <c r="W442">
        <f>IF(ABS(E442)&gt;1,E442/1000000,E442)*Analysis!$B$4</f>
        <v>0.11224602000000002</v>
      </c>
      <c r="X442">
        <f>IF(ABS(F442)&gt;1,F442/1000000,F442)*Analysis!$B$4</f>
        <v>9.8507409300000006</v>
      </c>
      <c r="Y442">
        <f>IF(ABS(G442)&gt;1,G442/1000000,G442)</f>
        <v>0</v>
      </c>
      <c r="Z442">
        <f>IF(ABS(H442)&gt;1,H442/1000000,H442)</f>
        <v>0</v>
      </c>
      <c r="AA442">
        <f>IF(ABS(I442)&gt;1,I442/1000000,I442)</f>
        <v>0</v>
      </c>
      <c r="AB442">
        <f t="shared" si="28"/>
        <v>-0.13300000000000001</v>
      </c>
      <c r="AC442">
        <f t="shared" si="29"/>
        <v>0.214</v>
      </c>
      <c r="AD442">
        <f t="shared" si="30"/>
        <v>-0.71699999999999997</v>
      </c>
      <c r="AE442">
        <f t="shared" si="31"/>
        <v>0</v>
      </c>
    </row>
    <row r="443" spans="1:31" x14ac:dyDescent="0.3">
      <c r="A443" s="4">
        <v>441</v>
      </c>
      <c r="B443" s="4">
        <v>-803112342531</v>
      </c>
      <c r="C443" s="5">
        <v>2</v>
      </c>
      <c r="D443" s="5">
        <v>-1.2871E-2</v>
      </c>
      <c r="E443" s="5">
        <v>9.0860000000000003E-3</v>
      </c>
      <c r="F443" s="5">
        <v>1004141</v>
      </c>
      <c r="G443" s="5">
        <v>0</v>
      </c>
      <c r="H443" s="5">
        <v>0</v>
      </c>
      <c r="I443" s="5">
        <v>0</v>
      </c>
      <c r="J443" s="5">
        <v>-0.13200000000000001</v>
      </c>
      <c r="K443" s="5">
        <v>0.217</v>
      </c>
      <c r="L443" s="5">
        <v>-0.71799999999999997</v>
      </c>
      <c r="M443" s="5">
        <v>0</v>
      </c>
      <c r="S443">
        <f>A443</f>
        <v>441</v>
      </c>
      <c r="T443">
        <f>Analysis!$B$3+B443/1000000</f>
        <v>8.8213789999717847</v>
      </c>
      <c r="U443">
        <f>C443</f>
        <v>2</v>
      </c>
      <c r="V443">
        <f>IF(ABS(D443)&gt;1,D443/1000000,D443)*Analysis!$B$4</f>
        <v>-0.12626451000000002</v>
      </c>
      <c r="W443">
        <f>IF(ABS(E443)&gt;1,E443/1000000,E443)*Analysis!$B$4</f>
        <v>8.9133660000000003E-2</v>
      </c>
      <c r="X443">
        <f>IF(ABS(F443)&gt;1,F443/1000000,F443)*Analysis!$B$4</f>
        <v>9.8506232100000002</v>
      </c>
      <c r="Y443">
        <f>IF(ABS(G443)&gt;1,G443/1000000,G443)</f>
        <v>0</v>
      </c>
      <c r="Z443">
        <f>IF(ABS(H443)&gt;1,H443/1000000,H443)</f>
        <v>0</v>
      </c>
      <c r="AA443">
        <f>IF(ABS(I443)&gt;1,I443/1000000,I443)</f>
        <v>0</v>
      </c>
      <c r="AB443">
        <f t="shared" si="28"/>
        <v>-0.13200000000000001</v>
      </c>
      <c r="AC443">
        <f t="shared" si="29"/>
        <v>0.217</v>
      </c>
      <c r="AD443">
        <f t="shared" si="30"/>
        <v>-0.71799999999999997</v>
      </c>
      <c r="AE443">
        <f t="shared" si="31"/>
        <v>0</v>
      </c>
    </row>
    <row r="444" spans="1:31" x14ac:dyDescent="0.3">
      <c r="A444" s="4">
        <v>442</v>
      </c>
      <c r="B444" s="4">
        <v>-803112324306</v>
      </c>
      <c r="C444" s="5">
        <v>2</v>
      </c>
      <c r="D444" s="5">
        <v>-9.4240000000000001E-3</v>
      </c>
      <c r="E444" s="5">
        <v>7.2789999999999999E-3</v>
      </c>
      <c r="F444" s="5">
        <v>1004277</v>
      </c>
      <c r="G444" s="5">
        <v>0</v>
      </c>
      <c r="H444" s="5">
        <v>0</v>
      </c>
      <c r="I444" s="5">
        <v>0</v>
      </c>
      <c r="J444" s="5">
        <v>-0.13600000000000001</v>
      </c>
      <c r="K444" s="5">
        <v>0.218</v>
      </c>
      <c r="L444" s="5">
        <v>-0.71799999999999997</v>
      </c>
      <c r="M444" s="5">
        <v>0</v>
      </c>
      <c r="S444">
        <f>A444</f>
        <v>442</v>
      </c>
      <c r="T444">
        <f>Analysis!$B$3+B444/1000000</f>
        <v>8.8396039999788627</v>
      </c>
      <c r="U444">
        <f>C444</f>
        <v>2</v>
      </c>
      <c r="V444">
        <f>IF(ABS(D444)&gt;1,D444/1000000,D444)*Analysis!$B$4</f>
        <v>-9.2449440000000008E-2</v>
      </c>
      <c r="W444">
        <f>IF(ABS(E444)&gt;1,E444/1000000,E444)*Analysis!$B$4</f>
        <v>7.1406990000000004E-2</v>
      </c>
      <c r="X444">
        <f>IF(ABS(F444)&gt;1,F444/1000000,F444)*Analysis!$B$4</f>
        <v>9.8519573700000009</v>
      </c>
      <c r="Y444">
        <f>IF(ABS(G444)&gt;1,G444/1000000,G444)</f>
        <v>0</v>
      </c>
      <c r="Z444">
        <f>IF(ABS(H444)&gt;1,H444/1000000,H444)</f>
        <v>0</v>
      </c>
      <c r="AA444">
        <f>IF(ABS(I444)&gt;1,I444/1000000,I444)</f>
        <v>0</v>
      </c>
      <c r="AB444">
        <f t="shared" si="28"/>
        <v>-0.13600000000000001</v>
      </c>
      <c r="AC444">
        <f t="shared" si="29"/>
        <v>0.218</v>
      </c>
      <c r="AD444">
        <f t="shared" si="30"/>
        <v>-0.71799999999999997</v>
      </c>
      <c r="AE444">
        <f t="shared" si="31"/>
        <v>0</v>
      </c>
    </row>
    <row r="445" spans="1:31" x14ac:dyDescent="0.3">
      <c r="A445" s="4">
        <v>443</v>
      </c>
      <c r="B445" s="4">
        <v>-803112303197</v>
      </c>
      <c r="C445" s="5">
        <v>2</v>
      </c>
      <c r="D445" s="5">
        <v>-1.1401E-2</v>
      </c>
      <c r="E445" s="5">
        <v>1.2272999999999999E-2</v>
      </c>
      <c r="F445" s="5">
        <v>1004195</v>
      </c>
      <c r="G445" s="5">
        <v>0</v>
      </c>
      <c r="H445" s="5">
        <v>0</v>
      </c>
      <c r="I445" s="5">
        <v>0</v>
      </c>
      <c r="J445" s="5">
        <v>-0.13500000000000001</v>
      </c>
      <c r="K445" s="5">
        <v>0.217</v>
      </c>
      <c r="L445" s="5">
        <v>-0.71799999999999997</v>
      </c>
      <c r="M445" s="5">
        <v>0</v>
      </c>
      <c r="S445">
        <f>A445</f>
        <v>443</v>
      </c>
      <c r="T445">
        <f>Analysis!$B$3+B445/1000000</f>
        <v>8.8607130000600591</v>
      </c>
      <c r="U445">
        <f>C445</f>
        <v>2</v>
      </c>
      <c r="V445">
        <f>IF(ABS(D445)&gt;1,D445/1000000,D445)*Analysis!$B$4</f>
        <v>-0.11184381</v>
      </c>
      <c r="W445">
        <f>IF(ABS(E445)&gt;1,E445/1000000,E445)*Analysis!$B$4</f>
        <v>0.12039812999999999</v>
      </c>
      <c r="X445">
        <f>IF(ABS(F445)&gt;1,F445/1000000,F445)*Analysis!$B$4</f>
        <v>9.8511529499999995</v>
      </c>
      <c r="Y445">
        <f>IF(ABS(G445)&gt;1,G445/1000000,G445)</f>
        <v>0</v>
      </c>
      <c r="Z445">
        <f>IF(ABS(H445)&gt;1,H445/1000000,H445)</f>
        <v>0</v>
      </c>
      <c r="AA445">
        <f>IF(ABS(I445)&gt;1,I445/1000000,I445)</f>
        <v>0</v>
      </c>
      <c r="AB445">
        <f t="shared" si="28"/>
        <v>-0.13500000000000001</v>
      </c>
      <c r="AC445">
        <f t="shared" si="29"/>
        <v>0.217</v>
      </c>
      <c r="AD445">
        <f t="shared" si="30"/>
        <v>-0.71799999999999997</v>
      </c>
      <c r="AE445">
        <f t="shared" si="31"/>
        <v>0</v>
      </c>
    </row>
    <row r="446" spans="1:31" x14ac:dyDescent="0.3">
      <c r="A446" s="4">
        <v>444</v>
      </c>
      <c r="B446" s="4">
        <v>-803112288114</v>
      </c>
      <c r="C446" s="5">
        <v>2</v>
      </c>
      <c r="D446" s="5">
        <v>-1.372E-2</v>
      </c>
      <c r="E446" s="5">
        <v>8.4910000000000003E-3</v>
      </c>
      <c r="F446" s="5">
        <v>1004112</v>
      </c>
      <c r="G446" s="5">
        <v>0</v>
      </c>
      <c r="H446" s="5">
        <v>0</v>
      </c>
      <c r="I446" s="5">
        <v>0</v>
      </c>
      <c r="J446" s="5">
        <v>-0.13500000000000001</v>
      </c>
      <c r="K446" s="5">
        <v>0.219</v>
      </c>
      <c r="L446" s="5">
        <v>-0.71799999999999997</v>
      </c>
      <c r="M446" s="5">
        <v>0</v>
      </c>
      <c r="S446">
        <f>A446</f>
        <v>444</v>
      </c>
      <c r="T446">
        <f>Analysis!$B$3+B446/1000000</f>
        <v>8.87579600000754</v>
      </c>
      <c r="U446">
        <f>C446</f>
        <v>2</v>
      </c>
      <c r="V446">
        <f>IF(ABS(D446)&gt;1,D446/1000000,D446)*Analysis!$B$4</f>
        <v>-0.1345932</v>
      </c>
      <c r="W446">
        <f>IF(ABS(E446)&gt;1,E446/1000000,E446)*Analysis!$B$4</f>
        <v>8.329671000000001E-2</v>
      </c>
      <c r="X446">
        <f>IF(ABS(F446)&gt;1,F446/1000000,F446)*Analysis!$B$4</f>
        <v>9.8503387199999999</v>
      </c>
      <c r="Y446">
        <f>IF(ABS(G446)&gt;1,G446/1000000,G446)</f>
        <v>0</v>
      </c>
      <c r="Z446">
        <f>IF(ABS(H446)&gt;1,H446/1000000,H446)</f>
        <v>0</v>
      </c>
      <c r="AA446">
        <f>IF(ABS(I446)&gt;1,I446/1000000,I446)</f>
        <v>0</v>
      </c>
      <c r="AB446">
        <f t="shared" si="28"/>
        <v>-0.13500000000000001</v>
      </c>
      <c r="AC446">
        <f t="shared" si="29"/>
        <v>0.219</v>
      </c>
      <c r="AD446">
        <f t="shared" si="30"/>
        <v>-0.71799999999999997</v>
      </c>
      <c r="AE446">
        <f t="shared" si="31"/>
        <v>0</v>
      </c>
    </row>
    <row r="447" spans="1:31" x14ac:dyDescent="0.3">
      <c r="A447" s="4">
        <v>445</v>
      </c>
      <c r="B447" s="4">
        <v>-803112267801</v>
      </c>
      <c r="C447" s="5">
        <v>2</v>
      </c>
      <c r="D447" s="5">
        <v>-4.7369999999999999E-3</v>
      </c>
      <c r="E447" s="5">
        <v>3.9779999999999998E-3</v>
      </c>
      <c r="F447" s="5">
        <v>1004457</v>
      </c>
      <c r="G447" s="5">
        <v>0</v>
      </c>
      <c r="H447" s="5">
        <v>0</v>
      </c>
      <c r="I447" s="5">
        <v>0</v>
      </c>
      <c r="J447" s="5">
        <v>-0.13900000000000001</v>
      </c>
      <c r="K447" s="5">
        <v>0.218</v>
      </c>
      <c r="L447" s="5">
        <v>-0.71599999999999997</v>
      </c>
      <c r="M447" s="5">
        <v>0</v>
      </c>
      <c r="S447">
        <f>A447</f>
        <v>445</v>
      </c>
      <c r="T447">
        <f>Analysis!$B$3+B447/1000000</f>
        <v>8.8961089999647811</v>
      </c>
      <c r="U447">
        <f>C447</f>
        <v>2</v>
      </c>
      <c r="V447">
        <f>IF(ABS(D447)&gt;1,D447/1000000,D447)*Analysis!$B$4</f>
        <v>-4.6469969999999999E-2</v>
      </c>
      <c r="W447">
        <f>IF(ABS(E447)&gt;1,E447/1000000,E447)*Analysis!$B$4</f>
        <v>3.9024179999999999E-2</v>
      </c>
      <c r="X447">
        <f>IF(ABS(F447)&gt;1,F447/1000000,F447)*Analysis!$B$4</f>
        <v>9.8537231700000003</v>
      </c>
      <c r="Y447">
        <f>IF(ABS(G447)&gt;1,G447/1000000,G447)</f>
        <v>0</v>
      </c>
      <c r="Z447">
        <f>IF(ABS(H447)&gt;1,H447/1000000,H447)</f>
        <v>0</v>
      </c>
      <c r="AA447">
        <f>IF(ABS(I447)&gt;1,I447/1000000,I447)</f>
        <v>0</v>
      </c>
      <c r="AB447">
        <f t="shared" si="28"/>
        <v>-0.13900000000000001</v>
      </c>
      <c r="AC447">
        <f t="shared" si="29"/>
        <v>0.218</v>
      </c>
      <c r="AD447">
        <f t="shared" si="30"/>
        <v>-0.71599999999999997</v>
      </c>
      <c r="AE447">
        <f t="shared" si="31"/>
        <v>0</v>
      </c>
    </row>
    <row r="448" spans="1:31" x14ac:dyDescent="0.3">
      <c r="A448" s="4">
        <v>446</v>
      </c>
      <c r="B448" s="4">
        <v>-803112243711</v>
      </c>
      <c r="C448" s="5">
        <v>2</v>
      </c>
      <c r="D448" s="5">
        <v>-5.4060000000000002E-3</v>
      </c>
      <c r="E448" s="5">
        <v>7.724E-3</v>
      </c>
      <c r="F448" s="5">
        <v>1004429</v>
      </c>
      <c r="G448" s="5">
        <v>0</v>
      </c>
      <c r="H448" s="5">
        <v>0</v>
      </c>
      <c r="I448" s="5">
        <v>0</v>
      </c>
      <c r="J448" s="5">
        <v>-0.14299999999999999</v>
      </c>
      <c r="K448" s="5">
        <v>0.215</v>
      </c>
      <c r="L448" s="5">
        <v>-0.71599999999999997</v>
      </c>
      <c r="M448" s="5">
        <v>0</v>
      </c>
      <c r="S448">
        <f>A448</f>
        <v>446</v>
      </c>
      <c r="T448">
        <f>Analysis!$B$3+B448/1000000</f>
        <v>8.9201990000437945</v>
      </c>
      <c r="U448">
        <f>C448</f>
        <v>2</v>
      </c>
      <c r="V448">
        <f>IF(ABS(D448)&gt;1,D448/1000000,D448)*Analysis!$B$4</f>
        <v>-5.3032860000000008E-2</v>
      </c>
      <c r="W448">
        <f>IF(ABS(E448)&gt;1,E448/1000000,E448)*Analysis!$B$4</f>
        <v>7.577244000000001E-2</v>
      </c>
      <c r="X448">
        <f>IF(ABS(F448)&gt;1,F448/1000000,F448)*Analysis!$B$4</f>
        <v>9.8534484899999999</v>
      </c>
      <c r="Y448">
        <f>IF(ABS(G448)&gt;1,G448/1000000,G448)</f>
        <v>0</v>
      </c>
      <c r="Z448">
        <f>IF(ABS(H448)&gt;1,H448/1000000,H448)</f>
        <v>0</v>
      </c>
      <c r="AA448">
        <f>IF(ABS(I448)&gt;1,I448/1000000,I448)</f>
        <v>0</v>
      </c>
      <c r="AB448">
        <f t="shared" si="28"/>
        <v>-0.14299999999999999</v>
      </c>
      <c r="AC448">
        <f t="shared" si="29"/>
        <v>0.215</v>
      </c>
      <c r="AD448">
        <f t="shared" si="30"/>
        <v>-0.71599999999999997</v>
      </c>
      <c r="AE448">
        <f t="shared" si="31"/>
        <v>0</v>
      </c>
    </row>
    <row r="449" spans="1:31" x14ac:dyDescent="0.3">
      <c r="A449" s="4">
        <v>447</v>
      </c>
      <c r="B449" s="4">
        <v>-803112227335</v>
      </c>
      <c r="C449" s="5">
        <v>2</v>
      </c>
      <c r="D449" s="5">
        <v>-4.7710000000000001E-3</v>
      </c>
      <c r="E449" s="5">
        <v>1.2994E-2</v>
      </c>
      <c r="F449" s="5">
        <v>1004444</v>
      </c>
      <c r="G449" s="5">
        <v>0</v>
      </c>
      <c r="H449" s="5">
        <v>0</v>
      </c>
      <c r="I449" s="5">
        <v>0</v>
      </c>
      <c r="J449" s="5">
        <v>-0.14299999999999999</v>
      </c>
      <c r="K449" s="5">
        <v>0.214</v>
      </c>
      <c r="L449" s="5">
        <v>-0.71599999999999997</v>
      </c>
      <c r="M449" s="5">
        <v>0</v>
      </c>
      <c r="S449">
        <f>A449</f>
        <v>447</v>
      </c>
      <c r="T449">
        <f>Analysis!$B$3+B449/1000000</f>
        <v>8.9365750000579283</v>
      </c>
      <c r="U449">
        <f>C449</f>
        <v>2</v>
      </c>
      <c r="V449">
        <f>IF(ABS(D449)&gt;1,D449/1000000,D449)*Analysis!$B$4</f>
        <v>-4.6803510000000006E-2</v>
      </c>
      <c r="W449">
        <f>IF(ABS(E449)&gt;1,E449/1000000,E449)*Analysis!$B$4</f>
        <v>0.12747114000000001</v>
      </c>
      <c r="X449">
        <f>IF(ABS(F449)&gt;1,F449/1000000,F449)*Analysis!$B$4</f>
        <v>9.85359564</v>
      </c>
      <c r="Y449">
        <f>IF(ABS(G449)&gt;1,G449/1000000,G449)</f>
        <v>0</v>
      </c>
      <c r="Z449">
        <f>IF(ABS(H449)&gt;1,H449/1000000,H449)</f>
        <v>0</v>
      </c>
      <c r="AA449">
        <f>IF(ABS(I449)&gt;1,I449/1000000,I449)</f>
        <v>0</v>
      </c>
      <c r="AB449">
        <f t="shared" si="28"/>
        <v>-0.14299999999999999</v>
      </c>
      <c r="AC449">
        <f t="shared" si="29"/>
        <v>0.214</v>
      </c>
      <c r="AD449">
        <f t="shared" si="30"/>
        <v>-0.71599999999999997</v>
      </c>
      <c r="AE449">
        <f t="shared" si="31"/>
        <v>0</v>
      </c>
    </row>
    <row r="450" spans="1:31" x14ac:dyDescent="0.3">
      <c r="A450" s="4">
        <v>448</v>
      </c>
      <c r="B450" s="4">
        <v>-803112200622</v>
      </c>
      <c r="C450" s="5">
        <v>2</v>
      </c>
      <c r="D450" s="5">
        <v>-5.0239999999999998E-3</v>
      </c>
      <c r="E450" s="5">
        <v>7.5680000000000001E-3</v>
      </c>
      <c r="F450" s="5">
        <v>1004445</v>
      </c>
      <c r="G450" s="5">
        <v>0</v>
      </c>
      <c r="H450" s="5">
        <v>0</v>
      </c>
      <c r="I450" s="5">
        <v>0</v>
      </c>
      <c r="J450" s="5">
        <v>-0.14299999999999999</v>
      </c>
      <c r="K450" s="5">
        <v>0.21</v>
      </c>
      <c r="L450" s="5">
        <v>-0.71599999999999997</v>
      </c>
      <c r="M450" s="5">
        <v>0</v>
      </c>
      <c r="S450">
        <f>A450</f>
        <v>448</v>
      </c>
      <c r="T450">
        <f>Analysis!$B$3+B450/1000000</f>
        <v>8.9632879999699071</v>
      </c>
      <c r="U450">
        <f>C450</f>
        <v>2</v>
      </c>
      <c r="V450">
        <f>IF(ABS(D450)&gt;1,D450/1000000,D450)*Analysis!$B$4</f>
        <v>-4.928544E-2</v>
      </c>
      <c r="W450">
        <f>IF(ABS(E450)&gt;1,E450/1000000,E450)*Analysis!$B$4</f>
        <v>7.4242080000000002E-2</v>
      </c>
      <c r="X450">
        <f>IF(ABS(F450)&gt;1,F450/1000000,F450)*Analysis!$B$4</f>
        <v>9.8536054500000017</v>
      </c>
      <c r="Y450">
        <f>IF(ABS(G450)&gt;1,G450/1000000,G450)</f>
        <v>0</v>
      </c>
      <c r="Z450">
        <f>IF(ABS(H450)&gt;1,H450/1000000,H450)</f>
        <v>0</v>
      </c>
      <c r="AA450">
        <f>IF(ABS(I450)&gt;1,I450/1000000,I450)</f>
        <v>0</v>
      </c>
      <c r="AB450">
        <f t="shared" si="28"/>
        <v>-0.14299999999999999</v>
      </c>
      <c r="AC450">
        <f t="shared" si="29"/>
        <v>0.21</v>
      </c>
      <c r="AD450">
        <f t="shared" si="30"/>
        <v>-0.71599999999999997</v>
      </c>
      <c r="AE450">
        <f t="shared" si="31"/>
        <v>0</v>
      </c>
    </row>
    <row r="451" spans="1:31" x14ac:dyDescent="0.3">
      <c r="A451" s="4">
        <v>449</v>
      </c>
      <c r="B451" s="4">
        <v>-803112183327</v>
      </c>
      <c r="C451" s="5">
        <v>2</v>
      </c>
      <c r="D451" s="5">
        <v>-6.476E-3</v>
      </c>
      <c r="E451" s="5">
        <v>1.0559000000000001E-2</v>
      </c>
      <c r="F451" s="5">
        <v>1004381</v>
      </c>
      <c r="G451" s="5">
        <v>0</v>
      </c>
      <c r="H451" s="5">
        <v>0</v>
      </c>
      <c r="I451" s="5">
        <v>0</v>
      </c>
      <c r="J451" s="5">
        <v>-0.14499999999999999</v>
      </c>
      <c r="K451" s="5">
        <v>0.20799999999999999</v>
      </c>
      <c r="L451" s="5">
        <v>-0.71699999999999997</v>
      </c>
      <c r="M451" s="5">
        <v>0</v>
      </c>
      <c r="S451">
        <f>A451</f>
        <v>449</v>
      </c>
      <c r="T451">
        <f>Analysis!$B$3+B451/1000000</f>
        <v>8.980582999996841</v>
      </c>
      <c r="U451">
        <f>C451</f>
        <v>2</v>
      </c>
      <c r="V451">
        <f>IF(ABS(D451)&gt;1,D451/1000000,D451)*Analysis!$B$4</f>
        <v>-6.3529559999999999E-2</v>
      </c>
      <c r="W451">
        <f>IF(ABS(E451)&gt;1,E451/1000000,E451)*Analysis!$B$4</f>
        <v>0.10358379000000001</v>
      </c>
      <c r="X451">
        <f>IF(ABS(F451)&gt;1,F451/1000000,F451)*Analysis!$B$4</f>
        <v>9.8529776099999999</v>
      </c>
      <c r="Y451">
        <f>IF(ABS(G451)&gt;1,G451/1000000,G451)</f>
        <v>0</v>
      </c>
      <c r="Z451">
        <f>IF(ABS(H451)&gt;1,H451/1000000,H451)</f>
        <v>0</v>
      </c>
      <c r="AA451">
        <f>IF(ABS(I451)&gt;1,I451/1000000,I451)</f>
        <v>0</v>
      </c>
      <c r="AB451">
        <f t="shared" si="28"/>
        <v>-0.14499999999999999</v>
      </c>
      <c r="AC451">
        <f t="shared" si="29"/>
        <v>0.20799999999999999</v>
      </c>
      <c r="AD451">
        <f t="shared" si="30"/>
        <v>-0.71699999999999997</v>
      </c>
      <c r="AE451">
        <f t="shared" si="31"/>
        <v>0</v>
      </c>
    </row>
    <row r="452" spans="1:31" x14ac:dyDescent="0.3">
      <c r="A452" s="4">
        <v>450</v>
      </c>
      <c r="B452" s="4">
        <v>-803112163204</v>
      </c>
      <c r="C452" s="5">
        <v>2</v>
      </c>
      <c r="D452" s="5">
        <v>-1.2385E-2</v>
      </c>
      <c r="E452" s="5">
        <v>1.1868E-2</v>
      </c>
      <c r="F452" s="5">
        <v>1004155</v>
      </c>
      <c r="G452" s="5">
        <v>0</v>
      </c>
      <c r="H452" s="5">
        <v>0</v>
      </c>
      <c r="I452" s="5">
        <v>0</v>
      </c>
      <c r="J452" s="5">
        <v>-0.14499999999999999</v>
      </c>
      <c r="K452" s="5">
        <v>0.20799999999999999</v>
      </c>
      <c r="L452" s="5">
        <v>-0.71699999999999997</v>
      </c>
      <c r="M452" s="5">
        <v>0</v>
      </c>
      <c r="S452">
        <f>A452</f>
        <v>450</v>
      </c>
      <c r="T452">
        <f>Analysis!$B$3+B452/1000000</f>
        <v>9.0007060000207275</v>
      </c>
      <c r="U452">
        <f>C452</f>
        <v>2</v>
      </c>
      <c r="V452">
        <f>IF(ABS(D452)&gt;1,D452/1000000,D452)*Analysis!$B$4</f>
        <v>-0.12149685</v>
      </c>
      <c r="W452">
        <f>IF(ABS(E452)&gt;1,E452/1000000,E452)*Analysis!$B$4</f>
        <v>0.11642508</v>
      </c>
      <c r="X452">
        <f>IF(ABS(F452)&gt;1,F452/1000000,F452)*Analysis!$B$4</f>
        <v>9.8507605500000004</v>
      </c>
      <c r="Y452">
        <f>IF(ABS(G452)&gt;1,G452/1000000,G452)</f>
        <v>0</v>
      </c>
      <c r="Z452">
        <f>IF(ABS(H452)&gt;1,H452/1000000,H452)</f>
        <v>0</v>
      </c>
      <c r="AA452">
        <f>IF(ABS(I452)&gt;1,I452/1000000,I452)</f>
        <v>0</v>
      </c>
      <c r="AB452">
        <f t="shared" si="28"/>
        <v>-0.14499999999999999</v>
      </c>
      <c r="AC452">
        <f t="shared" si="29"/>
        <v>0.20799999999999999</v>
      </c>
      <c r="AD452">
        <f t="shared" si="30"/>
        <v>-0.71699999999999997</v>
      </c>
      <c r="AE452">
        <f t="shared" si="31"/>
        <v>0</v>
      </c>
    </row>
    <row r="453" spans="1:31" x14ac:dyDescent="0.3">
      <c r="A453" s="4">
        <v>451</v>
      </c>
      <c r="B453" s="4">
        <v>-803112146223</v>
      </c>
      <c r="C453" s="5">
        <v>2</v>
      </c>
      <c r="D453" s="5">
        <v>-1.4071E-2</v>
      </c>
      <c r="E453" s="5">
        <v>1.2921E-2</v>
      </c>
      <c r="F453" s="5">
        <v>1004090</v>
      </c>
      <c r="G453" s="5">
        <v>0</v>
      </c>
      <c r="H453" s="5">
        <v>0</v>
      </c>
      <c r="I453" s="5">
        <v>0</v>
      </c>
      <c r="J453" s="5">
        <v>-0.14399999999999999</v>
      </c>
      <c r="K453" s="5">
        <v>0.20899999999999999</v>
      </c>
      <c r="L453" s="5">
        <v>-0.71699999999999997</v>
      </c>
      <c r="M453" s="5">
        <v>0</v>
      </c>
      <c r="S453">
        <f>A453</f>
        <v>451</v>
      </c>
      <c r="T453">
        <f>Analysis!$B$3+B453/1000000</f>
        <v>9.0176869999850169</v>
      </c>
      <c r="U453">
        <f>C453</f>
        <v>2</v>
      </c>
      <c r="V453">
        <f>IF(ABS(D453)&gt;1,D453/1000000,D453)*Analysis!$B$4</f>
        <v>-0.13803651</v>
      </c>
      <c r="W453">
        <f>IF(ABS(E453)&gt;1,E453/1000000,E453)*Analysis!$B$4</f>
        <v>0.12675501</v>
      </c>
      <c r="X453">
        <f>IF(ABS(F453)&gt;1,F453/1000000,F453)*Analysis!$B$4</f>
        <v>9.8501229000000006</v>
      </c>
      <c r="Y453">
        <f>IF(ABS(G453)&gt;1,G453/1000000,G453)</f>
        <v>0</v>
      </c>
      <c r="Z453">
        <f>IF(ABS(H453)&gt;1,H453/1000000,H453)</f>
        <v>0</v>
      </c>
      <c r="AA453">
        <f>IF(ABS(I453)&gt;1,I453/1000000,I453)</f>
        <v>0</v>
      </c>
      <c r="AB453">
        <f t="shared" si="28"/>
        <v>-0.14399999999999999</v>
      </c>
      <c r="AC453">
        <f t="shared" si="29"/>
        <v>0.20899999999999999</v>
      </c>
      <c r="AD453">
        <f t="shared" si="30"/>
        <v>-0.71699999999999997</v>
      </c>
      <c r="AE453">
        <f t="shared" si="31"/>
        <v>0</v>
      </c>
    </row>
    <row r="454" spans="1:31" x14ac:dyDescent="0.3">
      <c r="A454" s="4">
        <v>452</v>
      </c>
      <c r="B454" s="4">
        <v>-803112123135</v>
      </c>
      <c r="C454" s="5">
        <v>2</v>
      </c>
      <c r="D454" s="5">
        <v>-1.3153E-2</v>
      </c>
      <c r="E454" s="5">
        <v>9.0860000000000003E-3</v>
      </c>
      <c r="F454" s="5">
        <v>1004134</v>
      </c>
      <c r="G454" s="5">
        <v>0</v>
      </c>
      <c r="H454" s="5">
        <v>0</v>
      </c>
      <c r="I454" s="5">
        <v>0</v>
      </c>
      <c r="J454" s="5">
        <v>-0.14299999999999999</v>
      </c>
      <c r="K454" s="5">
        <v>0.21099999999999999</v>
      </c>
      <c r="L454" s="5">
        <v>-0.71599999999999997</v>
      </c>
      <c r="M454" s="5">
        <v>0</v>
      </c>
      <c r="S454">
        <f>A454</f>
        <v>452</v>
      </c>
      <c r="T454">
        <f>Analysis!$B$3+B454/1000000</f>
        <v>9.0407750000013039</v>
      </c>
      <c r="U454">
        <f>C454</f>
        <v>2</v>
      </c>
      <c r="V454">
        <f>IF(ABS(D454)&gt;1,D454/1000000,D454)*Analysis!$B$4</f>
        <v>-0.12903093000000002</v>
      </c>
      <c r="W454">
        <f>IF(ABS(E454)&gt;1,E454/1000000,E454)*Analysis!$B$4</f>
        <v>8.9133660000000003E-2</v>
      </c>
      <c r="X454">
        <f>IF(ABS(F454)&gt;1,F454/1000000,F454)*Analysis!$B$4</f>
        <v>9.850554540000001</v>
      </c>
      <c r="Y454">
        <f>IF(ABS(G454)&gt;1,G454/1000000,G454)</f>
        <v>0</v>
      </c>
      <c r="Z454">
        <f>IF(ABS(H454)&gt;1,H454/1000000,H454)</f>
        <v>0</v>
      </c>
      <c r="AA454">
        <f>IF(ABS(I454)&gt;1,I454/1000000,I454)</f>
        <v>0</v>
      </c>
      <c r="AB454">
        <f t="shared" si="28"/>
        <v>-0.14299999999999999</v>
      </c>
      <c r="AC454">
        <f t="shared" si="29"/>
        <v>0.21099999999999999</v>
      </c>
      <c r="AD454">
        <f t="shared" si="30"/>
        <v>-0.71599999999999997</v>
      </c>
      <c r="AE454">
        <f t="shared" si="31"/>
        <v>0</v>
      </c>
    </row>
    <row r="455" spans="1:31" x14ac:dyDescent="0.3">
      <c r="A455" s="4">
        <v>453</v>
      </c>
      <c r="B455" s="4">
        <v>-803112105520</v>
      </c>
      <c r="C455" s="5">
        <v>2</v>
      </c>
      <c r="D455" s="5">
        <v>-1.1096999999999999E-2</v>
      </c>
      <c r="E455" s="5">
        <v>3.3110000000000001E-3</v>
      </c>
      <c r="F455" s="5">
        <v>1004219</v>
      </c>
      <c r="G455" s="5">
        <v>0</v>
      </c>
      <c r="H455" s="5">
        <v>0</v>
      </c>
      <c r="I455" s="5">
        <v>0</v>
      </c>
      <c r="J455" s="5">
        <v>-0.14599999999999999</v>
      </c>
      <c r="K455" s="5">
        <v>0.21299999999999999</v>
      </c>
      <c r="L455" s="5">
        <v>-0.71499999999999997</v>
      </c>
      <c r="M455" s="5">
        <v>0</v>
      </c>
      <c r="S455">
        <f>A455</f>
        <v>453</v>
      </c>
      <c r="T455">
        <f>Analysis!$B$3+B455/1000000</f>
        <v>9.0583900000201538</v>
      </c>
      <c r="U455">
        <f>C455</f>
        <v>2</v>
      </c>
      <c r="V455">
        <f>IF(ABS(D455)&gt;1,D455/1000000,D455)*Analysis!$B$4</f>
        <v>-0.10886157</v>
      </c>
      <c r="W455">
        <f>IF(ABS(E455)&gt;1,E455/1000000,E455)*Analysis!$B$4</f>
        <v>3.2480910000000002E-2</v>
      </c>
      <c r="X455">
        <f>IF(ABS(F455)&gt;1,F455/1000000,F455)*Analysis!$B$4</f>
        <v>9.8513883900000003</v>
      </c>
      <c r="Y455">
        <f>IF(ABS(G455)&gt;1,G455/1000000,G455)</f>
        <v>0</v>
      </c>
      <c r="Z455">
        <f>IF(ABS(H455)&gt;1,H455/1000000,H455)</f>
        <v>0</v>
      </c>
      <c r="AA455">
        <f>IF(ABS(I455)&gt;1,I455/1000000,I455)</f>
        <v>0</v>
      </c>
      <c r="AB455">
        <f t="shared" si="28"/>
        <v>-0.14599999999999999</v>
      </c>
      <c r="AC455">
        <f t="shared" si="29"/>
        <v>0.21299999999999999</v>
      </c>
      <c r="AD455">
        <f t="shared" si="30"/>
        <v>-0.71499999999999997</v>
      </c>
      <c r="AE455">
        <f t="shared" si="31"/>
        <v>0</v>
      </c>
    </row>
    <row r="456" spans="1:31" x14ac:dyDescent="0.3">
      <c r="A456" s="4">
        <v>454</v>
      </c>
      <c r="B456" s="4">
        <v>-803112086304</v>
      </c>
      <c r="C456" s="5">
        <v>2</v>
      </c>
      <c r="D456" s="5">
        <v>-1.2437E-2</v>
      </c>
      <c r="E456" s="5">
        <v>4.7759999999999999E-3</v>
      </c>
      <c r="F456" s="5">
        <v>1004167</v>
      </c>
      <c r="G456" s="5">
        <v>0</v>
      </c>
      <c r="H456" s="5">
        <v>0</v>
      </c>
      <c r="I456" s="5">
        <v>0</v>
      </c>
      <c r="J456" s="5">
        <v>-0.15</v>
      </c>
      <c r="K456" s="5">
        <v>0.21299999999999999</v>
      </c>
      <c r="L456" s="5">
        <v>-0.71599999999999997</v>
      </c>
      <c r="M456" s="5">
        <v>0</v>
      </c>
      <c r="S456">
        <f>A456</f>
        <v>454</v>
      </c>
      <c r="T456">
        <f>Analysis!$B$3+B456/1000000</f>
        <v>9.0776060000061989</v>
      </c>
      <c r="U456">
        <f>C456</f>
        <v>2</v>
      </c>
      <c r="V456">
        <f>IF(ABS(D456)&gt;1,D456/1000000,D456)*Analysis!$B$4</f>
        <v>-0.12200697000000001</v>
      </c>
      <c r="W456">
        <f>IF(ABS(E456)&gt;1,E456/1000000,E456)*Analysis!$B$4</f>
        <v>4.6852560000000001E-2</v>
      </c>
      <c r="X456">
        <f>IF(ABS(F456)&gt;1,F456/1000000,F456)*Analysis!$B$4</f>
        <v>9.8508782700000008</v>
      </c>
      <c r="Y456">
        <f>IF(ABS(G456)&gt;1,G456/1000000,G456)</f>
        <v>0</v>
      </c>
      <c r="Z456">
        <f>IF(ABS(H456)&gt;1,H456/1000000,H456)</f>
        <v>0</v>
      </c>
      <c r="AA456">
        <f>IF(ABS(I456)&gt;1,I456/1000000,I456)</f>
        <v>0</v>
      </c>
      <c r="AB456">
        <f t="shared" si="28"/>
        <v>-0.15</v>
      </c>
      <c r="AC456">
        <f t="shared" si="29"/>
        <v>0.21299999999999999</v>
      </c>
      <c r="AD456">
        <f t="shared" si="30"/>
        <v>-0.71599999999999997</v>
      </c>
      <c r="AE456">
        <f t="shared" si="31"/>
        <v>0</v>
      </c>
    </row>
    <row r="457" spans="1:31" x14ac:dyDescent="0.3">
      <c r="A457" s="4">
        <v>455</v>
      </c>
      <c r="B457" s="4">
        <v>-803112066839</v>
      </c>
      <c r="C457" s="5">
        <v>2</v>
      </c>
      <c r="D457" s="5">
        <v>-1.3028E-2</v>
      </c>
      <c r="E457" s="5">
        <v>1.2940999999999999E-2</v>
      </c>
      <c r="F457" s="5">
        <v>1004128</v>
      </c>
      <c r="G457" s="5">
        <v>0</v>
      </c>
      <c r="H457" s="5">
        <v>0</v>
      </c>
      <c r="I457" s="5">
        <v>0</v>
      </c>
      <c r="J457" s="5">
        <v>-0.15</v>
      </c>
      <c r="K457" s="5">
        <v>0.216</v>
      </c>
      <c r="L457" s="5">
        <v>-0.71599999999999997</v>
      </c>
      <c r="M457" s="5">
        <v>0</v>
      </c>
      <c r="S457">
        <f>A457</f>
        <v>455</v>
      </c>
      <c r="T457">
        <f>Analysis!$B$3+B457/1000000</f>
        <v>9.0970710000256076</v>
      </c>
      <c r="U457">
        <f>C457</f>
        <v>2</v>
      </c>
      <c r="V457">
        <f>IF(ABS(D457)&gt;1,D457/1000000,D457)*Analysis!$B$4</f>
        <v>-0.12780468</v>
      </c>
      <c r="W457">
        <f>IF(ABS(E457)&gt;1,E457/1000000,E457)*Analysis!$B$4</f>
        <v>0.12695121000000001</v>
      </c>
      <c r="X457">
        <f>IF(ABS(F457)&gt;1,F457/1000000,F457)*Analysis!$B$4</f>
        <v>9.8504956799999999</v>
      </c>
      <c r="Y457">
        <f>IF(ABS(G457)&gt;1,G457/1000000,G457)</f>
        <v>0</v>
      </c>
      <c r="Z457">
        <f>IF(ABS(H457)&gt;1,H457/1000000,H457)</f>
        <v>0</v>
      </c>
      <c r="AA457">
        <f>IF(ABS(I457)&gt;1,I457/1000000,I457)</f>
        <v>0</v>
      </c>
      <c r="AB457">
        <f t="shared" si="28"/>
        <v>-0.15</v>
      </c>
      <c r="AC457">
        <f t="shared" si="29"/>
        <v>0.216</v>
      </c>
      <c r="AD457">
        <f t="shared" si="30"/>
        <v>-0.71599999999999997</v>
      </c>
      <c r="AE457">
        <f t="shared" si="31"/>
        <v>0</v>
      </c>
    </row>
    <row r="458" spans="1:31" x14ac:dyDescent="0.3">
      <c r="A458" s="4">
        <v>456</v>
      </c>
      <c r="B458" s="4">
        <v>-803112043925</v>
      </c>
      <c r="C458" s="5">
        <v>2</v>
      </c>
      <c r="D458" s="5">
        <v>-1.2702E-2</v>
      </c>
      <c r="E458" s="5">
        <v>1.2160000000000001E-2</v>
      </c>
      <c r="F458" s="5">
        <v>1004143</v>
      </c>
      <c r="G458" s="5">
        <v>0</v>
      </c>
      <c r="H458" s="5">
        <v>0</v>
      </c>
      <c r="I458" s="5">
        <v>0</v>
      </c>
      <c r="J458" s="5">
        <v>-0.14899999999999999</v>
      </c>
      <c r="K458" s="5">
        <v>0.218</v>
      </c>
      <c r="L458" s="5">
        <v>-0.71599999999999997</v>
      </c>
      <c r="M458" s="5">
        <v>0</v>
      </c>
      <c r="S458">
        <f>A458</f>
        <v>456</v>
      </c>
      <c r="T458">
        <f>Analysis!$B$3+B458/1000000</f>
        <v>9.1199849999975413</v>
      </c>
      <c r="U458">
        <f>C458</f>
        <v>2</v>
      </c>
      <c r="V458">
        <f>IF(ABS(D458)&gt;1,D458/1000000,D458)*Analysis!$B$4</f>
        <v>-0.12460662</v>
      </c>
      <c r="W458">
        <f>IF(ABS(E458)&gt;1,E458/1000000,E458)*Analysis!$B$4</f>
        <v>0.11928960000000001</v>
      </c>
      <c r="X458">
        <f>IF(ABS(F458)&gt;1,F458/1000000,F458)*Analysis!$B$4</f>
        <v>9.85064283</v>
      </c>
      <c r="Y458">
        <f>IF(ABS(G458)&gt;1,G458/1000000,G458)</f>
        <v>0</v>
      </c>
      <c r="Z458">
        <f>IF(ABS(H458)&gt;1,H458/1000000,H458)</f>
        <v>0</v>
      </c>
      <c r="AA458">
        <f>IF(ABS(I458)&gt;1,I458/1000000,I458)</f>
        <v>0</v>
      </c>
      <c r="AB458">
        <f t="shared" si="28"/>
        <v>-0.14899999999999999</v>
      </c>
      <c r="AC458">
        <f t="shared" si="29"/>
        <v>0.218</v>
      </c>
      <c r="AD458">
        <f t="shared" si="30"/>
        <v>-0.71599999999999997</v>
      </c>
      <c r="AE458">
        <f t="shared" si="31"/>
        <v>0</v>
      </c>
    </row>
    <row r="459" spans="1:31" x14ac:dyDescent="0.3">
      <c r="A459" s="4">
        <v>457</v>
      </c>
      <c r="B459" s="4">
        <v>-803112038314</v>
      </c>
      <c r="C459" s="5">
        <v>2</v>
      </c>
      <c r="D459" s="5">
        <v>-1.2965000000000001E-2</v>
      </c>
      <c r="E459" s="5">
        <v>1.1856E-2</v>
      </c>
      <c r="F459" s="5">
        <v>1004130</v>
      </c>
      <c r="G459" s="5">
        <v>0</v>
      </c>
      <c r="H459" s="5">
        <v>0</v>
      </c>
      <c r="I459" s="5">
        <v>0</v>
      </c>
      <c r="J459" s="5">
        <v>-0.14899999999999999</v>
      </c>
      <c r="K459" s="5">
        <v>0.218</v>
      </c>
      <c r="L459" s="5">
        <v>-0.71599999999999997</v>
      </c>
      <c r="M459" s="5">
        <v>0</v>
      </c>
      <c r="S459">
        <f>A459</f>
        <v>457</v>
      </c>
      <c r="T459">
        <f>Analysis!$B$3+B459/1000000</f>
        <v>9.1255959999980405</v>
      </c>
      <c r="U459">
        <f>C459</f>
        <v>2</v>
      </c>
      <c r="V459">
        <f>IF(ABS(D459)&gt;1,D459/1000000,D459)*Analysis!$B$4</f>
        <v>-0.12718665000000001</v>
      </c>
      <c r="W459">
        <f>IF(ABS(E459)&gt;1,E459/1000000,E459)*Analysis!$B$4</f>
        <v>0.11630736000000001</v>
      </c>
      <c r="X459">
        <f>IF(ABS(F459)&gt;1,F459/1000000,F459)*Analysis!$B$4</f>
        <v>9.8505152999999996</v>
      </c>
      <c r="Y459">
        <f>IF(ABS(G459)&gt;1,G459/1000000,G459)</f>
        <v>0</v>
      </c>
      <c r="Z459">
        <f>IF(ABS(H459)&gt;1,H459/1000000,H459)</f>
        <v>0</v>
      </c>
      <c r="AA459">
        <f>IF(ABS(I459)&gt;1,I459/1000000,I459)</f>
        <v>0</v>
      </c>
      <c r="AB459">
        <f t="shared" si="28"/>
        <v>-0.14899999999999999</v>
      </c>
      <c r="AC459">
        <f t="shared" si="29"/>
        <v>0.218</v>
      </c>
      <c r="AD459">
        <f t="shared" si="30"/>
        <v>-0.71599999999999997</v>
      </c>
      <c r="AE459">
        <f t="shared" si="31"/>
        <v>0</v>
      </c>
    </row>
    <row r="460" spans="1:31" x14ac:dyDescent="0.3">
      <c r="A460" s="4">
        <v>458</v>
      </c>
      <c r="B460" s="4">
        <v>-803112004677</v>
      </c>
      <c r="C460" s="5">
        <v>7</v>
      </c>
      <c r="D460" s="5">
        <v>-1.2931E-2</v>
      </c>
      <c r="E460" s="5">
        <v>1.2318000000000001E-2</v>
      </c>
      <c r="F460" s="5">
        <v>1004136</v>
      </c>
      <c r="G460" s="5">
        <v>-1854003</v>
      </c>
      <c r="H460" s="5">
        <v>0.51198900000000003</v>
      </c>
      <c r="I460" s="5">
        <v>0</v>
      </c>
      <c r="J460" s="5">
        <v>-0.14799999999999999</v>
      </c>
      <c r="K460" s="5">
        <v>0.215</v>
      </c>
      <c r="L460" s="5">
        <v>-0.71699999999999997</v>
      </c>
      <c r="M460" s="5">
        <v>0</v>
      </c>
      <c r="S460">
        <f>A460</f>
        <v>458</v>
      </c>
      <c r="T460">
        <f>Analysis!$B$3+B460/1000000</f>
        <v>9.159233000013046</v>
      </c>
      <c r="U460">
        <f>C460</f>
        <v>7</v>
      </c>
      <c r="V460">
        <f>IF(ABS(D460)&gt;1,D460/1000000,D460)*Analysis!$B$4</f>
        <v>-0.12685310999999999</v>
      </c>
      <c r="W460">
        <f>IF(ABS(E460)&gt;1,E460/1000000,E460)*Analysis!$B$4</f>
        <v>0.12083958000000002</v>
      </c>
      <c r="X460">
        <f>IF(ABS(F460)&gt;1,F460/1000000,F460)*Analysis!$B$4</f>
        <v>9.850574159999999</v>
      </c>
      <c r="Y460">
        <f>IF(ABS(G460)&gt;1,G460/1000000,G460)</f>
        <v>-1.8540030000000001</v>
      </c>
      <c r="Z460">
        <f>IF(ABS(H460)&gt;1,H460/1000000,H460)</f>
        <v>0.51198900000000003</v>
      </c>
      <c r="AA460">
        <f>IF(ABS(I460)&gt;1,I460/1000000,I460)</f>
        <v>0</v>
      </c>
      <c r="AB460">
        <f t="shared" si="28"/>
        <v>-0.14799999999999999</v>
      </c>
      <c r="AC460">
        <f t="shared" si="29"/>
        <v>0.215</v>
      </c>
      <c r="AD460">
        <f t="shared" si="30"/>
        <v>-0.71699999999999997</v>
      </c>
      <c r="AE460">
        <f t="shared" si="31"/>
        <v>0</v>
      </c>
    </row>
    <row r="461" spans="1:31" x14ac:dyDescent="0.3">
      <c r="A461" s="4">
        <v>459</v>
      </c>
      <c r="B461" s="4">
        <v>-803111982231</v>
      </c>
      <c r="C461" s="5">
        <v>7</v>
      </c>
      <c r="D461" s="5">
        <v>-1.2805E-2</v>
      </c>
      <c r="E461" s="5">
        <v>1.2359E-2</v>
      </c>
      <c r="F461" s="5">
        <v>1004138</v>
      </c>
      <c r="G461" s="5">
        <v>-1706057</v>
      </c>
      <c r="H461" s="5">
        <v>1.4917E-2</v>
      </c>
      <c r="I461" s="5">
        <v>0</v>
      </c>
      <c r="J461" s="5">
        <v>-0.14699999999999999</v>
      </c>
      <c r="K461" s="5">
        <v>0.21199999999999999</v>
      </c>
      <c r="L461" s="5">
        <v>-0.71699999999999997</v>
      </c>
      <c r="M461" s="5">
        <v>0</v>
      </c>
      <c r="S461">
        <f>A461</f>
        <v>459</v>
      </c>
      <c r="T461">
        <f>Analysis!$B$3+B461/1000000</f>
        <v>9.1816790000302717</v>
      </c>
      <c r="U461">
        <f>C461</f>
        <v>7</v>
      </c>
      <c r="V461">
        <f>IF(ABS(D461)&gt;1,D461/1000000,D461)*Analysis!$B$4</f>
        <v>-0.12561705000000001</v>
      </c>
      <c r="W461">
        <f>IF(ABS(E461)&gt;1,E461/1000000,E461)*Analysis!$B$4</f>
        <v>0.12124179</v>
      </c>
      <c r="X461">
        <f>IF(ABS(F461)&gt;1,F461/1000000,F461)*Analysis!$B$4</f>
        <v>9.8505937800000005</v>
      </c>
      <c r="Y461">
        <f>IF(ABS(G461)&gt;1,G461/1000000,G461)</f>
        <v>-1.7060569999999999</v>
      </c>
      <c r="Z461">
        <f>IF(ABS(H461)&gt;1,H461/1000000,H461)</f>
        <v>1.4917E-2</v>
      </c>
      <c r="AA461">
        <f>IF(ABS(I461)&gt;1,I461/1000000,I461)</f>
        <v>0</v>
      </c>
      <c r="AB461">
        <f t="shared" si="28"/>
        <v>-0.14699999999999999</v>
      </c>
      <c r="AC461">
        <f t="shared" si="29"/>
        <v>0.21199999999999999</v>
      </c>
      <c r="AD461">
        <f t="shared" si="30"/>
        <v>-0.71699999999999997</v>
      </c>
      <c r="AE461">
        <f t="shared" si="31"/>
        <v>0</v>
      </c>
    </row>
    <row r="462" spans="1:31" x14ac:dyDescent="0.3">
      <c r="A462" s="4">
        <v>460</v>
      </c>
      <c r="B462" s="4">
        <v>-803111967263</v>
      </c>
      <c r="C462" s="5">
        <v>7</v>
      </c>
      <c r="D462" s="5">
        <v>-1.1187000000000001E-2</v>
      </c>
      <c r="E462" s="5">
        <v>1.2218E-2</v>
      </c>
      <c r="F462" s="5">
        <v>1004200</v>
      </c>
      <c r="G462" s="5">
        <v>-0.32297799999999999</v>
      </c>
      <c r="H462" s="5">
        <v>0.44622400000000001</v>
      </c>
      <c r="I462" s="5">
        <v>0</v>
      </c>
      <c r="J462" s="5">
        <v>-0.14699999999999999</v>
      </c>
      <c r="K462" s="5">
        <v>0.20799999999999999</v>
      </c>
      <c r="L462" s="5">
        <v>-0.71799999999999997</v>
      </c>
      <c r="M462" s="5">
        <v>0</v>
      </c>
      <c r="S462">
        <f>A462</f>
        <v>460</v>
      </c>
      <c r="T462">
        <f>Analysis!$B$3+B462/1000000</f>
        <v>9.1966470000334084</v>
      </c>
      <c r="U462">
        <f>C462</f>
        <v>7</v>
      </c>
      <c r="V462">
        <f>IF(ABS(D462)&gt;1,D462/1000000,D462)*Analysis!$B$4</f>
        <v>-0.10974447000000001</v>
      </c>
      <c r="W462">
        <f>IF(ABS(E462)&gt;1,E462/1000000,E462)*Analysis!$B$4</f>
        <v>0.11985858000000001</v>
      </c>
      <c r="X462">
        <f>IF(ABS(F462)&gt;1,F462/1000000,F462)*Analysis!$B$4</f>
        <v>9.8512020000000007</v>
      </c>
      <c r="Y462">
        <f>IF(ABS(G462)&gt;1,G462/1000000,G462)</f>
        <v>-0.32297799999999999</v>
      </c>
      <c r="Z462">
        <f>IF(ABS(H462)&gt;1,H462/1000000,H462)</f>
        <v>0.44622400000000001</v>
      </c>
      <c r="AA462">
        <f>IF(ABS(I462)&gt;1,I462/1000000,I462)</f>
        <v>0</v>
      </c>
      <c r="AB462">
        <f t="shared" si="28"/>
        <v>-0.14699999999999999</v>
      </c>
      <c r="AC462">
        <f t="shared" si="29"/>
        <v>0.20799999999999999</v>
      </c>
      <c r="AD462">
        <f t="shared" si="30"/>
        <v>-0.71799999999999997</v>
      </c>
      <c r="AE462">
        <f t="shared" si="31"/>
        <v>0</v>
      </c>
    </row>
    <row r="463" spans="1:31" x14ac:dyDescent="0.3">
      <c r="A463" s="4">
        <v>461</v>
      </c>
      <c r="B463" s="4">
        <v>-803111945715</v>
      </c>
      <c r="C463" s="5">
        <v>7</v>
      </c>
      <c r="D463" s="5">
        <v>-1.2239E-2</v>
      </c>
      <c r="E463" s="5">
        <v>1.2279E-2</v>
      </c>
      <c r="F463" s="5">
        <v>1004162</v>
      </c>
      <c r="G463" s="5">
        <v>0.35538599999999998</v>
      </c>
      <c r="H463" s="5">
        <v>0.72257000000000005</v>
      </c>
      <c r="I463" s="5">
        <v>0</v>
      </c>
      <c r="J463" s="5">
        <v>-0.14499999999999999</v>
      </c>
      <c r="K463" s="5">
        <v>0.20599999999999999</v>
      </c>
      <c r="L463" s="5">
        <v>-0.71899999999999997</v>
      </c>
      <c r="M463" s="5">
        <v>0</v>
      </c>
      <c r="S463">
        <f>A463</f>
        <v>461</v>
      </c>
      <c r="T463">
        <f>Analysis!$B$3+B463/1000000</f>
        <v>9.2181949999649078</v>
      </c>
      <c r="U463">
        <f>C463</f>
        <v>7</v>
      </c>
      <c r="V463">
        <f>IF(ABS(D463)&gt;1,D463/1000000,D463)*Analysis!$B$4</f>
        <v>-0.12006459</v>
      </c>
      <c r="W463">
        <f>IF(ABS(E463)&gt;1,E463/1000000,E463)*Analysis!$B$4</f>
        <v>0.12045699</v>
      </c>
      <c r="X463">
        <f>IF(ABS(F463)&gt;1,F463/1000000,F463)*Analysis!$B$4</f>
        <v>9.8508292199999996</v>
      </c>
      <c r="Y463">
        <f>IF(ABS(G463)&gt;1,G463/1000000,G463)</f>
        <v>0.35538599999999998</v>
      </c>
      <c r="Z463">
        <f>IF(ABS(H463)&gt;1,H463/1000000,H463)</f>
        <v>0.72257000000000005</v>
      </c>
      <c r="AA463">
        <f>IF(ABS(I463)&gt;1,I463/1000000,I463)</f>
        <v>0</v>
      </c>
      <c r="AB463">
        <f t="shared" si="28"/>
        <v>-0.14499999999999999</v>
      </c>
      <c r="AC463">
        <f t="shared" si="29"/>
        <v>0.20599999999999999</v>
      </c>
      <c r="AD463">
        <f t="shared" si="30"/>
        <v>-0.71899999999999997</v>
      </c>
      <c r="AE463">
        <f t="shared" si="31"/>
        <v>0</v>
      </c>
    </row>
    <row r="464" spans="1:31" x14ac:dyDescent="0.3">
      <c r="A464" s="4">
        <v>462</v>
      </c>
      <c r="B464" s="4">
        <v>-803111927081</v>
      </c>
      <c r="C464" s="5">
        <v>7</v>
      </c>
      <c r="D464" s="5">
        <v>-1.1483999999999999E-2</v>
      </c>
      <c r="E464" s="5">
        <v>1.222E-2</v>
      </c>
      <c r="F464" s="5">
        <v>1004186</v>
      </c>
      <c r="G464" s="5">
        <v>0.85418700000000003</v>
      </c>
      <c r="H464" s="5">
        <v>0.89553300000000002</v>
      </c>
      <c r="I464" s="5">
        <v>0</v>
      </c>
      <c r="J464" s="5">
        <v>-0.14399999999999999</v>
      </c>
      <c r="K464" s="5">
        <v>0.20399999999999999</v>
      </c>
      <c r="L464" s="5">
        <v>-0.72</v>
      </c>
      <c r="M464" s="5">
        <v>0</v>
      </c>
      <c r="S464">
        <f>A464</f>
        <v>462</v>
      </c>
      <c r="T464">
        <f>Analysis!$B$3+B464/1000000</f>
        <v>9.2368290000595152</v>
      </c>
      <c r="U464">
        <f>C464</f>
        <v>7</v>
      </c>
      <c r="V464">
        <f>IF(ABS(D464)&gt;1,D464/1000000,D464)*Analysis!$B$4</f>
        <v>-0.11265804</v>
      </c>
      <c r="W464">
        <f>IF(ABS(E464)&gt;1,E464/1000000,E464)*Analysis!$B$4</f>
        <v>0.1198782</v>
      </c>
      <c r="X464">
        <f>IF(ABS(F464)&gt;1,F464/1000000,F464)*Analysis!$B$4</f>
        <v>9.8510646600000005</v>
      </c>
      <c r="Y464">
        <f>IF(ABS(G464)&gt;1,G464/1000000,G464)</f>
        <v>0.85418700000000003</v>
      </c>
      <c r="Z464">
        <f>IF(ABS(H464)&gt;1,H464/1000000,H464)</f>
        <v>0.89553300000000002</v>
      </c>
      <c r="AA464">
        <f>IF(ABS(I464)&gt;1,I464/1000000,I464)</f>
        <v>0</v>
      </c>
      <c r="AB464">
        <f t="shared" si="28"/>
        <v>-0.14399999999999999</v>
      </c>
      <c r="AC464">
        <f t="shared" si="29"/>
        <v>0.20399999999999999</v>
      </c>
      <c r="AD464">
        <f t="shared" si="30"/>
        <v>-0.72</v>
      </c>
      <c r="AE464">
        <f t="shared" si="31"/>
        <v>0</v>
      </c>
    </row>
    <row r="465" spans="1:31" x14ac:dyDescent="0.3">
      <c r="A465" s="4">
        <v>463</v>
      </c>
      <c r="B465" s="4">
        <v>-803111906830</v>
      </c>
      <c r="C465" s="5">
        <v>7</v>
      </c>
      <c r="D465" s="5">
        <v>-3.8509999999999998E-3</v>
      </c>
      <c r="E465" s="5">
        <v>1.2276E-2</v>
      </c>
      <c r="F465" s="5">
        <v>1004480</v>
      </c>
      <c r="G465" s="5">
        <v>1681406</v>
      </c>
      <c r="H465" s="5">
        <v>1006178</v>
      </c>
      <c r="I465" s="5">
        <v>0</v>
      </c>
      <c r="J465" s="5">
        <v>-0.14299999999999999</v>
      </c>
      <c r="K465" s="5">
        <v>0.19600000000000001</v>
      </c>
      <c r="L465" s="5">
        <v>-0.72</v>
      </c>
      <c r="M465" s="5">
        <v>0</v>
      </c>
      <c r="S465">
        <f>A465</f>
        <v>463</v>
      </c>
      <c r="T465">
        <f>Analysis!$B$3+B465/1000000</f>
        <v>9.2570800000103191</v>
      </c>
      <c r="U465">
        <f>C465</f>
        <v>7</v>
      </c>
      <c r="V465">
        <f>IF(ABS(D465)&gt;1,D465/1000000,D465)*Analysis!$B$4</f>
        <v>-3.7778310000000002E-2</v>
      </c>
      <c r="W465">
        <f>IF(ABS(E465)&gt;1,E465/1000000,E465)*Analysis!$B$4</f>
        <v>0.12042756000000002</v>
      </c>
      <c r="X465">
        <f>IF(ABS(F465)&gt;1,F465/1000000,F465)*Analysis!$B$4</f>
        <v>9.8539488000000013</v>
      </c>
      <c r="Y465">
        <f>IF(ABS(G465)&gt;1,G465/1000000,G465)</f>
        <v>1.681406</v>
      </c>
      <c r="Z465">
        <f>IF(ABS(H465)&gt;1,H465/1000000,H465)</f>
        <v>1.006178</v>
      </c>
      <c r="AA465">
        <f>IF(ABS(I465)&gt;1,I465/1000000,I465)</f>
        <v>0</v>
      </c>
      <c r="AB465">
        <f t="shared" si="28"/>
        <v>-0.14299999999999999</v>
      </c>
      <c r="AC465">
        <f t="shared" si="29"/>
        <v>0.19600000000000001</v>
      </c>
      <c r="AD465">
        <f t="shared" si="30"/>
        <v>-0.72</v>
      </c>
      <c r="AE465">
        <f t="shared" si="31"/>
        <v>0</v>
      </c>
    </row>
    <row r="466" spans="1:31" x14ac:dyDescent="0.3">
      <c r="A466" s="4">
        <v>464</v>
      </c>
      <c r="B466" s="4">
        <v>-803111883051</v>
      </c>
      <c r="C466" s="5">
        <v>7</v>
      </c>
      <c r="D466" s="5">
        <v>-5.3299999999999997E-3</v>
      </c>
      <c r="E466" s="5">
        <v>1.0495000000000001E-2</v>
      </c>
      <c r="F466" s="5">
        <v>1004430</v>
      </c>
      <c r="G466" s="5">
        <v>2139290</v>
      </c>
      <c r="H466" s="5">
        <v>1008256</v>
      </c>
      <c r="I466" s="5">
        <v>0</v>
      </c>
      <c r="J466" s="5">
        <v>-0.14299999999999999</v>
      </c>
      <c r="K466" s="5">
        <v>0.19</v>
      </c>
      <c r="L466" s="5">
        <v>-0.72</v>
      </c>
      <c r="M466" s="5">
        <v>0</v>
      </c>
      <c r="S466">
        <f>A466</f>
        <v>464</v>
      </c>
      <c r="T466">
        <f>Analysis!$B$3+B466/1000000</f>
        <v>9.2808590000495315</v>
      </c>
      <c r="U466">
        <f>C466</f>
        <v>7</v>
      </c>
      <c r="V466">
        <f>IF(ABS(D466)&gt;1,D466/1000000,D466)*Analysis!$B$4</f>
        <v>-5.2287300000000002E-2</v>
      </c>
      <c r="W466">
        <f>IF(ABS(E466)&gt;1,E466/1000000,E466)*Analysis!$B$4</f>
        <v>0.10295595000000002</v>
      </c>
      <c r="X466">
        <f>IF(ABS(F466)&gt;1,F466/1000000,F466)*Analysis!$B$4</f>
        <v>9.8534582999999998</v>
      </c>
      <c r="Y466">
        <f>IF(ABS(G466)&gt;1,G466/1000000,G466)</f>
        <v>2.1392899999999999</v>
      </c>
      <c r="Z466">
        <f>IF(ABS(H466)&gt;1,H466/1000000,H466)</f>
        <v>1.008256</v>
      </c>
      <c r="AA466">
        <f>IF(ABS(I466)&gt;1,I466/1000000,I466)</f>
        <v>0</v>
      </c>
      <c r="AB466">
        <f t="shared" si="28"/>
        <v>-0.14299999999999999</v>
      </c>
      <c r="AC466">
        <f t="shared" si="29"/>
        <v>0.19</v>
      </c>
      <c r="AD466">
        <f t="shared" si="30"/>
        <v>-0.72</v>
      </c>
      <c r="AE466">
        <f t="shared" si="31"/>
        <v>0</v>
      </c>
    </row>
    <row r="467" spans="1:31" x14ac:dyDescent="0.3">
      <c r="A467" s="4">
        <v>465</v>
      </c>
      <c r="B467" s="4">
        <v>-803111865407</v>
      </c>
      <c r="C467" s="5">
        <v>7</v>
      </c>
      <c r="D467" s="5">
        <v>-1.3495999999999999E-2</v>
      </c>
      <c r="E467" s="5">
        <v>1.1408E-2</v>
      </c>
      <c r="F467" s="5">
        <v>1004110</v>
      </c>
      <c r="G467" s="5">
        <v>1965877</v>
      </c>
      <c r="H467" s="5">
        <v>0.97584899999999997</v>
      </c>
      <c r="I467" s="5">
        <v>0</v>
      </c>
      <c r="J467" s="5">
        <v>-0.14299999999999999</v>
      </c>
      <c r="K467" s="5">
        <v>0.187</v>
      </c>
      <c r="L467" s="5">
        <v>-0.72</v>
      </c>
      <c r="M467" s="5">
        <v>0</v>
      </c>
      <c r="S467">
        <f>A467</f>
        <v>465</v>
      </c>
      <c r="T467">
        <f>Analysis!$B$3+B467/1000000</f>
        <v>9.2985030000563711</v>
      </c>
      <c r="U467">
        <f>C467</f>
        <v>7</v>
      </c>
      <c r="V467">
        <f>IF(ABS(D467)&gt;1,D467/1000000,D467)*Analysis!$B$4</f>
        <v>-0.13239576</v>
      </c>
      <c r="W467">
        <f>IF(ABS(E467)&gt;1,E467/1000000,E467)*Analysis!$B$4</f>
        <v>0.11191248000000001</v>
      </c>
      <c r="X467">
        <f>IF(ABS(F467)&gt;1,F467/1000000,F467)*Analysis!$B$4</f>
        <v>9.8503191000000019</v>
      </c>
      <c r="Y467">
        <f>IF(ABS(G467)&gt;1,G467/1000000,G467)</f>
        <v>1.9658770000000001</v>
      </c>
      <c r="Z467">
        <f>IF(ABS(H467)&gt;1,H467/1000000,H467)</f>
        <v>0.97584899999999997</v>
      </c>
      <c r="AA467">
        <f>IF(ABS(I467)&gt;1,I467/1000000,I467)</f>
        <v>0</v>
      </c>
      <c r="AB467">
        <f t="shared" si="28"/>
        <v>-0.14299999999999999</v>
      </c>
      <c r="AC467">
        <f t="shared" si="29"/>
        <v>0.187</v>
      </c>
      <c r="AD467">
        <f t="shared" si="30"/>
        <v>-0.72</v>
      </c>
      <c r="AE467">
        <f t="shared" si="31"/>
        <v>0</v>
      </c>
    </row>
    <row r="468" spans="1:31" x14ac:dyDescent="0.3">
      <c r="A468" s="4">
        <v>466</v>
      </c>
      <c r="B468" s="4">
        <v>-803111844510</v>
      </c>
      <c r="C468" s="5">
        <v>7</v>
      </c>
      <c r="D468" s="5">
        <v>-5.8199999999999997E-3</v>
      </c>
      <c r="E468" s="5">
        <v>2.3670000000000002E-3</v>
      </c>
      <c r="F468" s="5">
        <v>1004421</v>
      </c>
      <c r="G468" s="5">
        <v>1908363</v>
      </c>
      <c r="H468" s="5">
        <v>0.50574699999999995</v>
      </c>
      <c r="I468" s="5">
        <v>0</v>
      </c>
      <c r="J468" s="5">
        <v>-0.14599999999999999</v>
      </c>
      <c r="K468" s="5">
        <v>0.183</v>
      </c>
      <c r="L468" s="5">
        <v>-0.72099999999999997</v>
      </c>
      <c r="M468" s="5">
        <v>0</v>
      </c>
      <c r="S468">
        <f>A468</f>
        <v>466</v>
      </c>
      <c r="T468">
        <f>Analysis!$B$3+B468/1000000</f>
        <v>9.3194000000366941</v>
      </c>
      <c r="U468">
        <f>C468</f>
        <v>7</v>
      </c>
      <c r="V468">
        <f>IF(ABS(D468)&gt;1,D468/1000000,D468)*Analysis!$B$4</f>
        <v>-5.7094199999999998E-2</v>
      </c>
      <c r="W468">
        <f>IF(ABS(E468)&gt;1,E468/1000000,E468)*Analysis!$B$4</f>
        <v>2.3220270000000005E-2</v>
      </c>
      <c r="X468">
        <f>IF(ABS(F468)&gt;1,F468/1000000,F468)*Analysis!$B$4</f>
        <v>9.8533700100000008</v>
      </c>
      <c r="Y468">
        <f>IF(ABS(G468)&gt;1,G468/1000000,G468)</f>
        <v>1.908363</v>
      </c>
      <c r="Z468">
        <f>IF(ABS(H468)&gt;1,H468/1000000,H468)</f>
        <v>0.50574699999999995</v>
      </c>
      <c r="AA468">
        <f>IF(ABS(I468)&gt;1,I468/1000000,I468)</f>
        <v>0</v>
      </c>
      <c r="AB468">
        <f t="shared" si="28"/>
        <v>-0.14599999999999999</v>
      </c>
      <c r="AC468">
        <f t="shared" si="29"/>
        <v>0.183</v>
      </c>
      <c r="AD468">
        <f t="shared" si="30"/>
        <v>-0.72099999999999997</v>
      </c>
      <c r="AE468">
        <f t="shared" si="31"/>
        <v>0</v>
      </c>
    </row>
    <row r="469" spans="1:31" x14ac:dyDescent="0.3">
      <c r="A469" s="4">
        <v>467</v>
      </c>
      <c r="B469" s="4">
        <v>-803111823426</v>
      </c>
      <c r="C469" s="5">
        <v>7</v>
      </c>
      <c r="D469" s="5">
        <v>-7.3119999999999999E-3</v>
      </c>
      <c r="E469" s="5">
        <v>8.4360000000000008E-3</v>
      </c>
      <c r="F469" s="5">
        <v>1004355</v>
      </c>
      <c r="G469" s="5">
        <v>2063315</v>
      </c>
      <c r="H469" s="5">
        <v>0.40567599999999998</v>
      </c>
      <c r="I469" s="5">
        <v>0</v>
      </c>
      <c r="J469" s="5">
        <v>-0.14899999999999999</v>
      </c>
      <c r="K469" s="5">
        <v>0.17899999999999999</v>
      </c>
      <c r="L469" s="5">
        <v>-0.72099999999999997</v>
      </c>
      <c r="M469" s="5">
        <v>0</v>
      </c>
      <c r="S469">
        <f>A469</f>
        <v>467</v>
      </c>
      <c r="T469">
        <f>Analysis!$B$3+B469/1000000</f>
        <v>9.3404840000439435</v>
      </c>
      <c r="U469">
        <f>C469</f>
        <v>7</v>
      </c>
      <c r="V469">
        <f>IF(ABS(D469)&gt;1,D469/1000000,D469)*Analysis!$B$4</f>
        <v>-7.1730719999999998E-2</v>
      </c>
      <c r="W469">
        <f>IF(ABS(E469)&gt;1,E469/1000000,E469)*Analysis!$B$4</f>
        <v>8.275716000000001E-2</v>
      </c>
      <c r="X469">
        <f>IF(ABS(F469)&gt;1,F469/1000000,F469)*Analysis!$B$4</f>
        <v>9.8527225500000011</v>
      </c>
      <c r="Y469">
        <f>IF(ABS(G469)&gt;1,G469/1000000,G469)</f>
        <v>2.0633149999999998</v>
      </c>
      <c r="Z469">
        <f>IF(ABS(H469)&gt;1,H469/1000000,H469)</f>
        <v>0.40567599999999998</v>
      </c>
      <c r="AA469">
        <f>IF(ABS(I469)&gt;1,I469/1000000,I469)</f>
        <v>0</v>
      </c>
      <c r="AB469">
        <f t="shared" si="28"/>
        <v>-0.14899999999999999</v>
      </c>
      <c r="AC469">
        <f t="shared" si="29"/>
        <v>0.17899999999999999</v>
      </c>
      <c r="AD469">
        <f t="shared" si="30"/>
        <v>-0.72099999999999997</v>
      </c>
      <c r="AE469">
        <f t="shared" si="31"/>
        <v>0</v>
      </c>
    </row>
    <row r="470" spans="1:31" x14ac:dyDescent="0.3">
      <c r="A470" s="4">
        <v>468</v>
      </c>
      <c r="B470" s="4">
        <v>-803111806596</v>
      </c>
      <c r="C470" s="5">
        <v>7</v>
      </c>
      <c r="D470" s="5">
        <v>-1.4093E-2</v>
      </c>
      <c r="E470" s="5">
        <v>3.127E-3</v>
      </c>
      <c r="F470" s="5">
        <v>1004107</v>
      </c>
      <c r="G470" s="5">
        <v>1857624</v>
      </c>
      <c r="H470" s="5">
        <v>0.19006300000000001</v>
      </c>
      <c r="I470" s="5">
        <v>0</v>
      </c>
      <c r="J470" s="5">
        <v>-0.152</v>
      </c>
      <c r="K470" s="5">
        <v>0.17499999999999999</v>
      </c>
      <c r="L470" s="5">
        <v>-0.72099999999999997</v>
      </c>
      <c r="M470" s="5">
        <v>0</v>
      </c>
      <c r="S470">
        <f>A470</f>
        <v>468</v>
      </c>
      <c r="T470">
        <f>Analysis!$B$3+B470/1000000</f>
        <v>9.3573140000225976</v>
      </c>
      <c r="U470">
        <f>C470</f>
        <v>7</v>
      </c>
      <c r="V470">
        <f>IF(ABS(D470)&gt;1,D470/1000000,D470)*Analysis!$B$4</f>
        <v>-0.13825233000000001</v>
      </c>
      <c r="W470">
        <f>IF(ABS(E470)&gt;1,E470/1000000,E470)*Analysis!$B$4</f>
        <v>3.0675870000000001E-2</v>
      </c>
      <c r="X470">
        <f>IF(ABS(F470)&gt;1,F470/1000000,F470)*Analysis!$B$4</f>
        <v>9.8502896700000004</v>
      </c>
      <c r="Y470">
        <f>IF(ABS(G470)&gt;1,G470/1000000,G470)</f>
        <v>1.8576239999999999</v>
      </c>
      <c r="Z470">
        <f>IF(ABS(H470)&gt;1,H470/1000000,H470)</f>
        <v>0.19006300000000001</v>
      </c>
      <c r="AA470">
        <f>IF(ABS(I470)&gt;1,I470/1000000,I470)</f>
        <v>0</v>
      </c>
      <c r="AB470">
        <f t="shared" si="28"/>
        <v>-0.152</v>
      </c>
      <c r="AC470">
        <f t="shared" si="29"/>
        <v>0.17499999999999999</v>
      </c>
      <c r="AD470">
        <f t="shared" si="30"/>
        <v>-0.72099999999999997</v>
      </c>
      <c r="AE470">
        <f t="shared" si="31"/>
        <v>0</v>
      </c>
    </row>
    <row r="471" spans="1:31" x14ac:dyDescent="0.3">
      <c r="A471" s="4">
        <v>469</v>
      </c>
      <c r="B471" s="4">
        <v>-803111784292</v>
      </c>
      <c r="C471" s="5">
        <v>7</v>
      </c>
      <c r="D471" s="5">
        <v>-1.0624E-2</v>
      </c>
      <c r="E471" s="5">
        <v>5.7520000000000002E-3</v>
      </c>
      <c r="F471" s="5">
        <v>1006155</v>
      </c>
      <c r="G471" s="5">
        <v>1573234</v>
      </c>
      <c r="H471" s="5">
        <v>0.300898</v>
      </c>
      <c r="I471" s="5">
        <v>0</v>
      </c>
      <c r="J471" s="5">
        <v>-0.154</v>
      </c>
      <c r="K471" s="5">
        <v>0.17399999999999999</v>
      </c>
      <c r="L471" s="5">
        <v>-0.72199999999999998</v>
      </c>
      <c r="M471" s="5">
        <v>0</v>
      </c>
      <c r="S471">
        <f>A471</f>
        <v>469</v>
      </c>
      <c r="T471">
        <f>Analysis!$B$3+B471/1000000</f>
        <v>9.3796180000063032</v>
      </c>
      <c r="U471">
        <f>C471</f>
        <v>7</v>
      </c>
      <c r="V471">
        <f>IF(ABS(D471)&gt;1,D471/1000000,D471)*Analysis!$B$4</f>
        <v>-0.10422144</v>
      </c>
      <c r="W471">
        <f>IF(ABS(E471)&gt;1,E471/1000000,E471)*Analysis!$B$4</f>
        <v>5.6427120000000004E-2</v>
      </c>
      <c r="X471">
        <f>IF(ABS(F471)&gt;1,F471/1000000,F471)*Analysis!$B$4</f>
        <v>9.8703805500000001</v>
      </c>
      <c r="Y471">
        <f>IF(ABS(G471)&gt;1,G471/1000000,G471)</f>
        <v>1.573234</v>
      </c>
      <c r="Z471">
        <f>IF(ABS(H471)&gt;1,H471/1000000,H471)</f>
        <v>0.300898</v>
      </c>
      <c r="AA471">
        <f>IF(ABS(I471)&gt;1,I471/1000000,I471)</f>
        <v>0</v>
      </c>
      <c r="AB471">
        <f t="shared" si="28"/>
        <v>-0.154</v>
      </c>
      <c r="AC471">
        <f t="shared" si="29"/>
        <v>0.17399999999999999</v>
      </c>
      <c r="AD471">
        <f t="shared" si="30"/>
        <v>-0.72199999999999998</v>
      </c>
      <c r="AE471">
        <f t="shared" si="31"/>
        <v>0</v>
      </c>
    </row>
    <row r="472" spans="1:31" x14ac:dyDescent="0.3">
      <c r="A472" s="4">
        <v>470</v>
      </c>
      <c r="B472" s="4">
        <v>-803111764583</v>
      </c>
      <c r="C472" s="5">
        <v>7</v>
      </c>
      <c r="D472" s="5">
        <v>-1.3492000000000001E-2</v>
      </c>
      <c r="E472" s="5">
        <v>7.2069999999999999E-3</v>
      </c>
      <c r="F472" s="5">
        <v>1008905</v>
      </c>
      <c r="G472" s="5">
        <v>1397938</v>
      </c>
      <c r="H472" s="5">
        <v>0.27412799999999998</v>
      </c>
      <c r="I472" s="5">
        <v>0</v>
      </c>
      <c r="J472" s="5">
        <v>-0.157</v>
      </c>
      <c r="K472" s="5">
        <v>0.17199999999999999</v>
      </c>
      <c r="L472" s="5">
        <v>-0.72199999999999998</v>
      </c>
      <c r="M472" s="5">
        <v>0</v>
      </c>
      <c r="S472">
        <f>A472</f>
        <v>470</v>
      </c>
      <c r="T472">
        <f>Analysis!$B$3+B472/1000000</f>
        <v>9.3993270000210032</v>
      </c>
      <c r="U472">
        <f>C472</f>
        <v>7</v>
      </c>
      <c r="V472">
        <f>IF(ABS(D472)&gt;1,D472/1000000,D472)*Analysis!$B$4</f>
        <v>-0.13235652000000001</v>
      </c>
      <c r="W472">
        <f>IF(ABS(E472)&gt;1,E472/1000000,E472)*Analysis!$B$4</f>
        <v>7.0700670000000007E-2</v>
      </c>
      <c r="X472">
        <f>IF(ABS(F472)&gt;1,F472/1000000,F472)*Analysis!$B$4</f>
        <v>9.8973580499999994</v>
      </c>
      <c r="Y472">
        <f>IF(ABS(G472)&gt;1,G472/1000000,G472)</f>
        <v>1.3979379999999999</v>
      </c>
      <c r="Z472">
        <f>IF(ABS(H472)&gt;1,H472/1000000,H472)</f>
        <v>0.27412799999999998</v>
      </c>
      <c r="AA472">
        <f>IF(ABS(I472)&gt;1,I472/1000000,I472)</f>
        <v>0</v>
      </c>
      <c r="AB472">
        <f t="shared" si="28"/>
        <v>-0.157</v>
      </c>
      <c r="AC472">
        <f t="shared" si="29"/>
        <v>0.17199999999999999</v>
      </c>
      <c r="AD472">
        <f t="shared" si="30"/>
        <v>-0.72199999999999998</v>
      </c>
      <c r="AE472">
        <f t="shared" si="31"/>
        <v>0</v>
      </c>
    </row>
    <row r="473" spans="1:31" x14ac:dyDescent="0.3">
      <c r="A473" s="4">
        <v>471</v>
      </c>
      <c r="B473" s="4">
        <v>-803111743500</v>
      </c>
      <c r="C473" s="5">
        <v>7</v>
      </c>
      <c r="D473" s="5">
        <v>-1.3101E-2</v>
      </c>
      <c r="E473" s="5">
        <v>6.2740000000000001E-3</v>
      </c>
      <c r="F473" s="5">
        <v>1003790</v>
      </c>
      <c r="G473" s="5">
        <v>1243357</v>
      </c>
      <c r="H473" s="5">
        <v>0.38874300000000001</v>
      </c>
      <c r="I473" s="5">
        <v>0</v>
      </c>
      <c r="J473" s="5">
        <v>-0.157</v>
      </c>
      <c r="K473" s="5">
        <v>0.17199999999999999</v>
      </c>
      <c r="L473" s="5">
        <v>-0.72199999999999998</v>
      </c>
      <c r="M473" s="5">
        <v>0</v>
      </c>
      <c r="S473">
        <f>A473</f>
        <v>471</v>
      </c>
      <c r="T473">
        <f>Analysis!$B$3+B473/1000000</f>
        <v>9.4204100000206381</v>
      </c>
      <c r="U473">
        <f>C473</f>
        <v>7</v>
      </c>
      <c r="V473">
        <f>IF(ABS(D473)&gt;1,D473/1000000,D473)*Analysis!$B$4</f>
        <v>-0.12852081000000001</v>
      </c>
      <c r="W473">
        <f>IF(ABS(E473)&gt;1,E473/1000000,E473)*Analysis!$B$4</f>
        <v>6.1547940000000002E-2</v>
      </c>
      <c r="X473">
        <f>IF(ABS(F473)&gt;1,F473/1000000,F473)*Analysis!$B$4</f>
        <v>9.8471799000000004</v>
      </c>
      <c r="Y473">
        <f>IF(ABS(G473)&gt;1,G473/1000000,G473)</f>
        <v>1.243357</v>
      </c>
      <c r="Z473">
        <f>IF(ABS(H473)&gt;1,H473/1000000,H473)</f>
        <v>0.38874300000000001</v>
      </c>
      <c r="AA473">
        <f>IF(ABS(I473)&gt;1,I473/1000000,I473)</f>
        <v>0</v>
      </c>
      <c r="AB473">
        <f t="shared" si="28"/>
        <v>-0.157</v>
      </c>
      <c r="AC473">
        <f t="shared" si="29"/>
        <v>0.17199999999999999</v>
      </c>
      <c r="AD473">
        <f t="shared" si="30"/>
        <v>-0.72199999999999998</v>
      </c>
      <c r="AE473">
        <f t="shared" si="31"/>
        <v>0</v>
      </c>
    </row>
    <row r="474" spans="1:31" x14ac:dyDescent="0.3">
      <c r="A474" s="4">
        <v>472</v>
      </c>
      <c r="B474" s="4">
        <v>-803111724397</v>
      </c>
      <c r="C474" s="5">
        <v>7</v>
      </c>
      <c r="D474" s="5">
        <v>-7.3680000000000004E-3</v>
      </c>
      <c r="E474" s="5">
        <v>1.3539000000000001E-2</v>
      </c>
      <c r="F474" s="5">
        <v>1004652</v>
      </c>
      <c r="G474" s="5">
        <v>1563831</v>
      </c>
      <c r="H474" s="5">
        <v>1003615</v>
      </c>
      <c r="I474" s="5">
        <v>0</v>
      </c>
      <c r="J474" s="5">
        <v>-0.155</v>
      </c>
      <c r="K474" s="5">
        <v>0.16700000000000001</v>
      </c>
      <c r="L474" s="5">
        <v>-0.72099999999999997</v>
      </c>
      <c r="M474" s="5">
        <v>0</v>
      </c>
      <c r="S474">
        <f>A474</f>
        <v>472</v>
      </c>
      <c r="T474">
        <f>Analysis!$B$3+B474/1000000</f>
        <v>9.4395129999611527</v>
      </c>
      <c r="U474">
        <f>C474</f>
        <v>7</v>
      </c>
      <c r="V474">
        <f>IF(ABS(D474)&gt;1,D474/1000000,D474)*Analysis!$B$4</f>
        <v>-7.228008000000001E-2</v>
      </c>
      <c r="W474">
        <f>IF(ABS(E474)&gt;1,E474/1000000,E474)*Analysis!$B$4</f>
        <v>0.13281759000000001</v>
      </c>
      <c r="X474">
        <f>IF(ABS(F474)&gt;1,F474/1000000,F474)*Analysis!$B$4</f>
        <v>9.8556361200000016</v>
      </c>
      <c r="Y474">
        <f>IF(ABS(G474)&gt;1,G474/1000000,G474)</f>
        <v>1.563831</v>
      </c>
      <c r="Z474">
        <f>IF(ABS(H474)&gt;1,H474/1000000,H474)</f>
        <v>1.0036149999999999</v>
      </c>
      <c r="AA474">
        <f>IF(ABS(I474)&gt;1,I474/1000000,I474)</f>
        <v>0</v>
      </c>
      <c r="AB474">
        <f t="shared" si="28"/>
        <v>-0.155</v>
      </c>
      <c r="AC474">
        <f t="shared" si="29"/>
        <v>0.16700000000000001</v>
      </c>
      <c r="AD474">
        <f t="shared" si="30"/>
        <v>-0.72099999999999997</v>
      </c>
      <c r="AE474">
        <f t="shared" si="31"/>
        <v>0</v>
      </c>
    </row>
    <row r="475" spans="1:31" x14ac:dyDescent="0.3">
      <c r="A475" s="4">
        <v>473</v>
      </c>
      <c r="B475" s="4">
        <v>-803111701828</v>
      </c>
      <c r="C475" s="5">
        <v>7</v>
      </c>
      <c r="D475" s="5">
        <v>-1.2512000000000001E-2</v>
      </c>
      <c r="E475" s="5">
        <v>1.2729000000000001E-2</v>
      </c>
      <c r="F475" s="5">
        <v>1004318</v>
      </c>
      <c r="G475" s="5">
        <v>1493319</v>
      </c>
      <c r="H475" s="5">
        <v>1295111</v>
      </c>
      <c r="I475" s="5">
        <v>0</v>
      </c>
      <c r="J475" s="5">
        <v>-0.152</v>
      </c>
      <c r="K475" s="5">
        <v>0.16400000000000001</v>
      </c>
      <c r="L475" s="5">
        <v>-0.72099999999999997</v>
      </c>
      <c r="M475" s="5">
        <v>0</v>
      </c>
      <c r="S475">
        <f>A475</f>
        <v>473</v>
      </c>
      <c r="T475">
        <f>Analysis!$B$3+B475/1000000</f>
        <v>9.4620819999836385</v>
      </c>
      <c r="U475">
        <f>C475</f>
        <v>7</v>
      </c>
      <c r="V475">
        <f>IF(ABS(D475)&gt;1,D475/1000000,D475)*Analysis!$B$4</f>
        <v>-0.12274272000000001</v>
      </c>
      <c r="W475">
        <f>IF(ABS(E475)&gt;1,E475/1000000,E475)*Analysis!$B$4</f>
        <v>0.12487149000000002</v>
      </c>
      <c r="X475">
        <f>IF(ABS(F475)&gt;1,F475/1000000,F475)*Analysis!$B$4</f>
        <v>9.8523595800000017</v>
      </c>
      <c r="Y475">
        <f>IF(ABS(G475)&gt;1,G475/1000000,G475)</f>
        <v>1.4933190000000001</v>
      </c>
      <c r="Z475">
        <f>IF(ABS(H475)&gt;1,H475/1000000,H475)</f>
        <v>1.2951109999999999</v>
      </c>
      <c r="AA475">
        <f>IF(ABS(I475)&gt;1,I475/1000000,I475)</f>
        <v>0</v>
      </c>
      <c r="AB475">
        <f t="shared" si="28"/>
        <v>-0.152</v>
      </c>
      <c r="AC475">
        <f t="shared" si="29"/>
        <v>0.16400000000000001</v>
      </c>
      <c r="AD475">
        <f t="shared" si="30"/>
        <v>-0.72099999999999997</v>
      </c>
      <c r="AE475">
        <f t="shared" si="31"/>
        <v>0</v>
      </c>
    </row>
    <row r="476" spans="1:31" x14ac:dyDescent="0.3">
      <c r="A476" s="4">
        <v>474</v>
      </c>
      <c r="B476" s="4">
        <v>-803111684101</v>
      </c>
      <c r="C476" s="5">
        <v>7</v>
      </c>
      <c r="D476" s="5">
        <v>-1.2389000000000001E-2</v>
      </c>
      <c r="E476" s="5">
        <v>1.2052E-2</v>
      </c>
      <c r="F476" s="5">
        <v>1004105</v>
      </c>
      <c r="G476" s="5">
        <v>1234933</v>
      </c>
      <c r="H476" s="5">
        <v>1481869</v>
      </c>
      <c r="I476" s="5">
        <v>0</v>
      </c>
      <c r="J476" s="5">
        <v>-0.14899999999999999</v>
      </c>
      <c r="K476" s="5">
        <v>0.16300000000000001</v>
      </c>
      <c r="L476" s="5">
        <v>-0.72099999999999997</v>
      </c>
      <c r="M476" s="5">
        <v>0</v>
      </c>
      <c r="S476">
        <f>A476</f>
        <v>474</v>
      </c>
      <c r="T476">
        <f>Analysis!$B$3+B476/1000000</f>
        <v>9.4798090000404045</v>
      </c>
      <c r="U476">
        <f>C476</f>
        <v>7</v>
      </c>
      <c r="V476">
        <f>IF(ABS(D476)&gt;1,D476/1000000,D476)*Analysis!$B$4</f>
        <v>-0.12153609000000001</v>
      </c>
      <c r="W476">
        <f>IF(ABS(E476)&gt;1,E476/1000000,E476)*Analysis!$B$4</f>
        <v>0.11823012000000001</v>
      </c>
      <c r="X476">
        <f>IF(ABS(F476)&gt;1,F476/1000000,F476)*Analysis!$B$4</f>
        <v>9.8502700500000007</v>
      </c>
      <c r="Y476">
        <f>IF(ABS(G476)&gt;1,G476/1000000,G476)</f>
        <v>1.2349330000000001</v>
      </c>
      <c r="Z476">
        <f>IF(ABS(H476)&gt;1,H476/1000000,H476)</f>
        <v>1.4818690000000001</v>
      </c>
      <c r="AA476">
        <f>IF(ABS(I476)&gt;1,I476/1000000,I476)</f>
        <v>0</v>
      </c>
      <c r="AB476">
        <f t="shared" si="28"/>
        <v>-0.14899999999999999</v>
      </c>
      <c r="AC476">
        <f t="shared" si="29"/>
        <v>0.16300000000000001</v>
      </c>
      <c r="AD476">
        <f t="shared" si="30"/>
        <v>-0.72099999999999997</v>
      </c>
      <c r="AE476">
        <f t="shared" si="31"/>
        <v>0</v>
      </c>
    </row>
    <row r="477" spans="1:31" x14ac:dyDescent="0.3">
      <c r="A477" s="4">
        <v>475</v>
      </c>
      <c r="B477" s="4">
        <v>-803111663307</v>
      </c>
      <c r="C477" s="5">
        <v>7</v>
      </c>
      <c r="D477" s="5">
        <v>-1.1310000000000001E-2</v>
      </c>
      <c r="E477" s="5">
        <v>1.2194999999999999E-2</v>
      </c>
      <c r="F477" s="5">
        <v>1000638</v>
      </c>
      <c r="G477" s="5">
        <v>1267111</v>
      </c>
      <c r="H477" s="5">
        <v>1580564</v>
      </c>
      <c r="I477" s="5">
        <v>0</v>
      </c>
      <c r="J477" s="5">
        <v>-0.14599999999999999</v>
      </c>
      <c r="K477" s="5">
        <v>0.161</v>
      </c>
      <c r="L477" s="5">
        <v>-0.72099999999999997</v>
      </c>
      <c r="M477" s="5">
        <v>0</v>
      </c>
      <c r="S477">
        <f>A477</f>
        <v>475</v>
      </c>
      <c r="T477">
        <f>Analysis!$B$3+B477/1000000</f>
        <v>9.500603000051342</v>
      </c>
      <c r="U477">
        <f>C477</f>
        <v>7</v>
      </c>
      <c r="V477">
        <f>IF(ABS(D477)&gt;1,D477/1000000,D477)*Analysis!$B$4</f>
        <v>-0.11095110000000001</v>
      </c>
      <c r="W477">
        <f>IF(ABS(E477)&gt;1,E477/1000000,E477)*Analysis!$B$4</f>
        <v>0.11963295</v>
      </c>
      <c r="X477">
        <f>IF(ABS(F477)&gt;1,F477/1000000,F477)*Analysis!$B$4</f>
        <v>9.8162587800000001</v>
      </c>
      <c r="Y477">
        <f>IF(ABS(G477)&gt;1,G477/1000000,G477)</f>
        <v>1.2671110000000001</v>
      </c>
      <c r="Z477">
        <f>IF(ABS(H477)&gt;1,H477/1000000,H477)</f>
        <v>1.5805640000000001</v>
      </c>
      <c r="AA477">
        <f>IF(ABS(I477)&gt;1,I477/1000000,I477)</f>
        <v>0</v>
      </c>
      <c r="AB477">
        <f t="shared" si="28"/>
        <v>-0.14599999999999999</v>
      </c>
      <c r="AC477">
        <f t="shared" si="29"/>
        <v>0.161</v>
      </c>
      <c r="AD477">
        <f t="shared" si="30"/>
        <v>-0.72099999999999997</v>
      </c>
      <c r="AE477">
        <f t="shared" si="31"/>
        <v>0</v>
      </c>
    </row>
    <row r="478" spans="1:31" x14ac:dyDescent="0.3">
      <c r="A478" s="4">
        <v>476</v>
      </c>
      <c r="B478" s="4">
        <v>-803111647321</v>
      </c>
      <c r="C478" s="5">
        <v>7</v>
      </c>
      <c r="D478" s="5">
        <v>-8.9379999999999998E-3</v>
      </c>
      <c r="E478" s="5">
        <v>1.2343E-2</v>
      </c>
      <c r="F478" s="5">
        <v>1004991</v>
      </c>
      <c r="G478" s="5">
        <v>1341452</v>
      </c>
      <c r="H478" s="5">
        <v>1623072</v>
      </c>
      <c r="I478" s="5">
        <v>0</v>
      </c>
      <c r="J478" s="5">
        <v>-0.14299999999999999</v>
      </c>
      <c r="K478" s="5">
        <v>0.159</v>
      </c>
      <c r="L478" s="5">
        <v>-0.72</v>
      </c>
      <c r="M478" s="5">
        <v>0</v>
      </c>
      <c r="S478">
        <f>A478</f>
        <v>476</v>
      </c>
      <c r="T478">
        <f>Analysis!$B$3+B478/1000000</f>
        <v>9.5165890000062063</v>
      </c>
      <c r="U478">
        <f>C478</f>
        <v>7</v>
      </c>
      <c r="V478">
        <f>IF(ABS(D478)&gt;1,D478/1000000,D478)*Analysis!$B$4</f>
        <v>-8.7681780000000001E-2</v>
      </c>
      <c r="W478">
        <f>IF(ABS(E478)&gt;1,E478/1000000,E478)*Analysis!$B$4</f>
        <v>0.12108483</v>
      </c>
      <c r="X478">
        <f>IF(ABS(F478)&gt;1,F478/1000000,F478)*Analysis!$B$4</f>
        <v>9.8589617100000009</v>
      </c>
      <c r="Y478">
        <f>IF(ABS(G478)&gt;1,G478/1000000,G478)</f>
        <v>1.3414520000000001</v>
      </c>
      <c r="Z478">
        <f>IF(ABS(H478)&gt;1,H478/1000000,H478)</f>
        <v>1.6230720000000001</v>
      </c>
      <c r="AA478">
        <f>IF(ABS(I478)&gt;1,I478/1000000,I478)</f>
        <v>0</v>
      </c>
      <c r="AB478">
        <f t="shared" si="28"/>
        <v>-0.14299999999999999</v>
      </c>
      <c r="AC478">
        <f t="shared" si="29"/>
        <v>0.159</v>
      </c>
      <c r="AD478">
        <f t="shared" si="30"/>
        <v>-0.72</v>
      </c>
      <c r="AE478">
        <f t="shared" si="31"/>
        <v>0</v>
      </c>
    </row>
    <row r="479" spans="1:31" x14ac:dyDescent="0.3">
      <c r="A479" s="4">
        <v>477</v>
      </c>
      <c r="B479" s="4">
        <v>-803111625401</v>
      </c>
      <c r="C479" s="5">
        <v>7</v>
      </c>
      <c r="D479" s="5">
        <v>-5.2220000000000001E-3</v>
      </c>
      <c r="E479" s="5">
        <v>1.2298E-2</v>
      </c>
      <c r="F479" s="5">
        <v>1004810</v>
      </c>
      <c r="G479" s="5">
        <v>1616640</v>
      </c>
      <c r="H479" s="5">
        <v>1645914</v>
      </c>
      <c r="I479" s="5">
        <v>0</v>
      </c>
      <c r="J479" s="5">
        <v>-0.14000000000000001</v>
      </c>
      <c r="K479" s="5">
        <v>0.154</v>
      </c>
      <c r="L479" s="5">
        <v>-0.72099999999999997</v>
      </c>
      <c r="M479" s="5">
        <v>0</v>
      </c>
      <c r="S479">
        <f>A479</f>
        <v>477</v>
      </c>
      <c r="T479">
        <f>Analysis!$B$3+B479/1000000</f>
        <v>9.5385089999763295</v>
      </c>
      <c r="U479">
        <f>C479</f>
        <v>7</v>
      </c>
      <c r="V479">
        <f>IF(ABS(D479)&gt;1,D479/1000000,D479)*Analysis!$B$4</f>
        <v>-5.122782E-2</v>
      </c>
      <c r="W479">
        <f>IF(ABS(E479)&gt;1,E479/1000000,E479)*Analysis!$B$4</f>
        <v>0.12064338000000001</v>
      </c>
      <c r="X479">
        <f>IF(ABS(F479)&gt;1,F479/1000000,F479)*Analysis!$B$4</f>
        <v>9.8571860999999998</v>
      </c>
      <c r="Y479">
        <f>IF(ABS(G479)&gt;1,G479/1000000,G479)</f>
        <v>1.6166400000000001</v>
      </c>
      <c r="Z479">
        <f>IF(ABS(H479)&gt;1,H479/1000000,H479)</f>
        <v>1.6459140000000001</v>
      </c>
      <c r="AA479">
        <f>IF(ABS(I479)&gt;1,I479/1000000,I479)</f>
        <v>0</v>
      </c>
      <c r="AB479">
        <f t="shared" si="28"/>
        <v>-0.14000000000000001</v>
      </c>
      <c r="AC479">
        <f t="shared" si="29"/>
        <v>0.154</v>
      </c>
      <c r="AD479">
        <f t="shared" si="30"/>
        <v>-0.72099999999999997</v>
      </c>
      <c r="AE479">
        <f t="shared" si="31"/>
        <v>0</v>
      </c>
    </row>
    <row r="480" spans="1:31" x14ac:dyDescent="0.3">
      <c r="A480" s="4">
        <v>478</v>
      </c>
      <c r="B480" s="4">
        <v>-803111604018</v>
      </c>
      <c r="C480" s="5">
        <v>7</v>
      </c>
      <c r="D480" s="5">
        <v>-5.777E-3</v>
      </c>
      <c r="E480" s="5">
        <v>1.2357E-2</v>
      </c>
      <c r="F480" s="5">
        <v>1004132</v>
      </c>
      <c r="G480" s="5">
        <v>1964138</v>
      </c>
      <c r="H480" s="5">
        <v>1648475</v>
      </c>
      <c r="I480" s="5">
        <v>0</v>
      </c>
      <c r="J480" s="5">
        <v>-0.13800000000000001</v>
      </c>
      <c r="K480" s="5">
        <v>0.14699999999999999</v>
      </c>
      <c r="L480" s="5">
        <v>-0.72</v>
      </c>
      <c r="M480" s="5">
        <v>0</v>
      </c>
      <c r="S480">
        <f>A480</f>
        <v>478</v>
      </c>
      <c r="T480">
        <f>Analysis!$B$3+B480/1000000</f>
        <v>9.5598920000484213</v>
      </c>
      <c r="U480">
        <f>C480</f>
        <v>7</v>
      </c>
      <c r="V480">
        <f>IF(ABS(D480)&gt;1,D480/1000000,D480)*Analysis!$B$4</f>
        <v>-5.667237E-2</v>
      </c>
      <c r="W480">
        <f>IF(ABS(E480)&gt;1,E480/1000000,E480)*Analysis!$B$4</f>
        <v>0.12122217</v>
      </c>
      <c r="X480">
        <f>IF(ABS(F480)&gt;1,F480/1000000,F480)*Analysis!$B$4</f>
        <v>9.8505349200000012</v>
      </c>
      <c r="Y480">
        <f>IF(ABS(G480)&gt;1,G480/1000000,G480)</f>
        <v>1.9641379999999999</v>
      </c>
      <c r="Z480">
        <f>IF(ABS(H480)&gt;1,H480/1000000,H480)</f>
        <v>1.6484749999999999</v>
      </c>
      <c r="AA480">
        <f>IF(ABS(I480)&gt;1,I480/1000000,I480)</f>
        <v>0</v>
      </c>
      <c r="AB480">
        <f t="shared" si="28"/>
        <v>-0.13800000000000001</v>
      </c>
      <c r="AC480">
        <f t="shared" si="29"/>
        <v>0.14699999999999999</v>
      </c>
      <c r="AD480">
        <f t="shared" si="30"/>
        <v>-0.72</v>
      </c>
      <c r="AE480">
        <f t="shared" si="31"/>
        <v>0</v>
      </c>
    </row>
    <row r="481" spans="1:31" x14ac:dyDescent="0.3">
      <c r="A481" s="4">
        <v>479</v>
      </c>
      <c r="B481" s="4">
        <v>-803111586759</v>
      </c>
      <c r="C481" s="5">
        <v>7</v>
      </c>
      <c r="D481" s="5">
        <v>-8.2819999999999994E-3</v>
      </c>
      <c r="E481" s="5">
        <v>1.2401000000000001E-2</v>
      </c>
      <c r="F481" s="5">
        <v>1004259</v>
      </c>
      <c r="G481" s="5">
        <v>1979487</v>
      </c>
      <c r="H481" s="5">
        <v>1646416</v>
      </c>
      <c r="I481" s="5">
        <v>0</v>
      </c>
      <c r="J481" s="5">
        <v>-0.13800000000000001</v>
      </c>
      <c r="K481" s="5">
        <v>0.14399999999999999</v>
      </c>
      <c r="L481" s="5">
        <v>-0.72</v>
      </c>
      <c r="M481" s="5">
        <v>0</v>
      </c>
      <c r="S481">
        <f>A481</f>
        <v>479</v>
      </c>
      <c r="T481">
        <f>Analysis!$B$3+B481/1000000</f>
        <v>9.5771510000340641</v>
      </c>
      <c r="U481">
        <f>C481</f>
        <v>7</v>
      </c>
      <c r="V481">
        <f>IF(ABS(D481)&gt;1,D481/1000000,D481)*Analysis!$B$4</f>
        <v>-8.124642E-2</v>
      </c>
      <c r="W481">
        <f>IF(ABS(E481)&gt;1,E481/1000000,E481)*Analysis!$B$4</f>
        <v>0.12165381000000001</v>
      </c>
      <c r="X481">
        <f>IF(ABS(F481)&gt;1,F481/1000000,F481)*Analysis!$B$4</f>
        <v>9.8517807900000012</v>
      </c>
      <c r="Y481">
        <f>IF(ABS(G481)&gt;1,G481/1000000,G481)</f>
        <v>1.979487</v>
      </c>
      <c r="Z481">
        <f>IF(ABS(H481)&gt;1,H481/1000000,H481)</f>
        <v>1.6464160000000001</v>
      </c>
      <c r="AA481">
        <f>IF(ABS(I481)&gt;1,I481/1000000,I481)</f>
        <v>0</v>
      </c>
      <c r="AB481">
        <f t="shared" si="28"/>
        <v>-0.13800000000000001</v>
      </c>
      <c r="AC481">
        <f t="shared" si="29"/>
        <v>0.14399999999999999</v>
      </c>
      <c r="AD481">
        <f t="shared" si="30"/>
        <v>-0.72</v>
      </c>
      <c r="AE481">
        <f t="shared" si="31"/>
        <v>0</v>
      </c>
    </row>
    <row r="482" spans="1:31" x14ac:dyDescent="0.3">
      <c r="A482" s="4">
        <v>480</v>
      </c>
      <c r="B482" s="4">
        <v>-803111564823</v>
      </c>
      <c r="C482" s="5">
        <v>7</v>
      </c>
      <c r="D482" s="5">
        <v>-1.1865000000000001E-2</v>
      </c>
      <c r="E482" s="5">
        <v>1.2126E-2</v>
      </c>
      <c r="F482" s="5">
        <v>0.99541900000000005</v>
      </c>
      <c r="G482" s="5">
        <v>1380171</v>
      </c>
      <c r="H482" s="5">
        <v>1614642</v>
      </c>
      <c r="I482" s="5">
        <v>0</v>
      </c>
      <c r="J482" s="5">
        <v>-0.13500000000000001</v>
      </c>
      <c r="K482" s="5">
        <v>0.14399999999999999</v>
      </c>
      <c r="L482" s="5">
        <v>-0.71899999999999997</v>
      </c>
      <c r="M482" s="5">
        <v>0</v>
      </c>
      <c r="S482">
        <f>A482</f>
        <v>480</v>
      </c>
      <c r="T482">
        <f>Analysis!$B$3+B482/1000000</f>
        <v>9.5990870000096038</v>
      </c>
      <c r="U482">
        <f>C482</f>
        <v>7</v>
      </c>
      <c r="V482">
        <f>IF(ABS(D482)&gt;1,D482/1000000,D482)*Analysis!$B$4</f>
        <v>-0.11639565000000002</v>
      </c>
      <c r="W482">
        <f>IF(ABS(E482)&gt;1,E482/1000000,E482)*Analysis!$B$4</f>
        <v>0.11895606</v>
      </c>
      <c r="X482">
        <f>IF(ABS(F482)&gt;1,F482/1000000,F482)*Analysis!$B$4</f>
        <v>9.7650603900000004</v>
      </c>
      <c r="Y482">
        <f>IF(ABS(G482)&gt;1,G482/1000000,G482)</f>
        <v>1.380171</v>
      </c>
      <c r="Z482">
        <f>IF(ABS(H482)&gt;1,H482/1000000,H482)</f>
        <v>1.6146419999999999</v>
      </c>
      <c r="AA482">
        <f>IF(ABS(I482)&gt;1,I482/1000000,I482)</f>
        <v>0</v>
      </c>
      <c r="AB482">
        <f t="shared" si="28"/>
        <v>-0.13500000000000001</v>
      </c>
      <c r="AC482">
        <f t="shared" si="29"/>
        <v>0.14399999999999999</v>
      </c>
      <c r="AD482">
        <f t="shared" si="30"/>
        <v>-0.71899999999999997</v>
      </c>
      <c r="AE482">
        <f t="shared" si="31"/>
        <v>0</v>
      </c>
    </row>
    <row r="483" spans="1:31" x14ac:dyDescent="0.3">
      <c r="A483" s="4">
        <v>481</v>
      </c>
      <c r="B483" s="4">
        <v>-803111544802</v>
      </c>
      <c r="C483" s="5">
        <v>7</v>
      </c>
      <c r="D483" s="5">
        <v>-6.0299999999999998E-3</v>
      </c>
      <c r="E483" s="5">
        <v>1.0368E-2</v>
      </c>
      <c r="F483" s="5">
        <v>1005229</v>
      </c>
      <c r="G483" s="5">
        <v>1369590</v>
      </c>
      <c r="H483" s="5">
        <v>1501879</v>
      </c>
      <c r="I483" s="5">
        <v>0</v>
      </c>
      <c r="J483" s="5">
        <v>-0.13400000000000001</v>
      </c>
      <c r="K483" s="5">
        <v>0.14099999999999999</v>
      </c>
      <c r="L483" s="5">
        <v>-0.71899999999999997</v>
      </c>
      <c r="M483" s="5">
        <v>0</v>
      </c>
      <c r="S483">
        <f>A483</f>
        <v>481</v>
      </c>
      <c r="T483">
        <f>Analysis!$B$3+B483/1000000</f>
        <v>9.619107999955304</v>
      </c>
      <c r="U483">
        <f>C483</f>
        <v>7</v>
      </c>
      <c r="V483">
        <f>IF(ABS(D483)&gt;1,D483/1000000,D483)*Analysis!$B$4</f>
        <v>-5.91543E-2</v>
      </c>
      <c r="W483">
        <f>IF(ABS(E483)&gt;1,E483/1000000,E483)*Analysis!$B$4</f>
        <v>0.10171008000000001</v>
      </c>
      <c r="X483">
        <f>IF(ABS(F483)&gt;1,F483/1000000,F483)*Analysis!$B$4</f>
        <v>9.8612964899999991</v>
      </c>
      <c r="Y483">
        <f>IF(ABS(G483)&gt;1,G483/1000000,G483)</f>
        <v>1.3695900000000001</v>
      </c>
      <c r="Z483">
        <f>IF(ABS(H483)&gt;1,H483/1000000,H483)</f>
        <v>1.501879</v>
      </c>
      <c r="AA483">
        <f>IF(ABS(I483)&gt;1,I483/1000000,I483)</f>
        <v>0</v>
      </c>
      <c r="AB483">
        <f t="shared" si="28"/>
        <v>-0.13400000000000001</v>
      </c>
      <c r="AC483">
        <f t="shared" si="29"/>
        <v>0.14099999999999999</v>
      </c>
      <c r="AD483">
        <f t="shared" si="30"/>
        <v>-0.71899999999999997</v>
      </c>
      <c r="AE483">
        <f t="shared" si="31"/>
        <v>0</v>
      </c>
    </row>
    <row r="484" spans="1:31" x14ac:dyDescent="0.3">
      <c r="A484" s="4">
        <v>482</v>
      </c>
      <c r="B484" s="4">
        <v>-803111519312</v>
      </c>
      <c r="C484" s="5">
        <v>7</v>
      </c>
      <c r="D484" s="5">
        <v>-8.5550000000000001E-3</v>
      </c>
      <c r="E484" s="5">
        <v>1.3636000000000001E-2</v>
      </c>
      <c r="F484" s="5">
        <v>1003934</v>
      </c>
      <c r="G484" s="5">
        <v>1656522</v>
      </c>
      <c r="H484" s="5">
        <v>1472980</v>
      </c>
      <c r="I484" s="5">
        <v>0</v>
      </c>
      <c r="J484" s="5">
        <v>-0.13300000000000001</v>
      </c>
      <c r="K484" s="5">
        <v>0.13700000000000001</v>
      </c>
      <c r="L484" s="5">
        <v>-0.72</v>
      </c>
      <c r="M484" s="5">
        <v>0</v>
      </c>
      <c r="S484">
        <f>A484</f>
        <v>482</v>
      </c>
      <c r="T484">
        <f>Analysis!$B$3+B484/1000000</f>
        <v>9.6445979999843985</v>
      </c>
      <c r="U484">
        <f>C484</f>
        <v>7</v>
      </c>
      <c r="V484">
        <f>IF(ABS(D484)&gt;1,D484/1000000,D484)*Analysis!$B$4</f>
        <v>-8.3924550000000001E-2</v>
      </c>
      <c r="W484">
        <f>IF(ABS(E484)&gt;1,E484/1000000,E484)*Analysis!$B$4</f>
        <v>0.13376916000000003</v>
      </c>
      <c r="X484">
        <f>IF(ABS(F484)&gt;1,F484/1000000,F484)*Analysis!$B$4</f>
        <v>9.8485925400000021</v>
      </c>
      <c r="Y484">
        <f>IF(ABS(G484)&gt;1,G484/1000000,G484)</f>
        <v>1.656522</v>
      </c>
      <c r="Z484">
        <f>IF(ABS(H484)&gt;1,H484/1000000,H484)</f>
        <v>1.47298</v>
      </c>
      <c r="AA484">
        <f>IF(ABS(I484)&gt;1,I484/1000000,I484)</f>
        <v>0</v>
      </c>
      <c r="AB484">
        <f t="shared" si="28"/>
        <v>-0.13300000000000001</v>
      </c>
      <c r="AC484">
        <f t="shared" si="29"/>
        <v>0.13700000000000001</v>
      </c>
      <c r="AD484">
        <f t="shared" si="30"/>
        <v>-0.72</v>
      </c>
      <c r="AE484">
        <f t="shared" si="31"/>
        <v>0</v>
      </c>
    </row>
    <row r="485" spans="1:31" x14ac:dyDescent="0.3">
      <c r="A485" s="4">
        <v>483</v>
      </c>
      <c r="B485" s="4">
        <v>-803111503853</v>
      </c>
      <c r="C485" s="5">
        <v>7</v>
      </c>
      <c r="D485" s="5">
        <v>-9.0609999999999996E-3</v>
      </c>
      <c r="E485" s="5">
        <v>1.1429999999999999E-2</v>
      </c>
      <c r="F485" s="5">
        <v>1004113</v>
      </c>
      <c r="G485" s="5">
        <v>1631786</v>
      </c>
      <c r="H485" s="5">
        <v>1455769</v>
      </c>
      <c r="I485" s="5">
        <v>0</v>
      </c>
      <c r="J485" s="5">
        <v>-0.13100000000000001</v>
      </c>
      <c r="K485" s="5">
        <v>0.13500000000000001</v>
      </c>
      <c r="L485" s="5">
        <v>-0.71899999999999997</v>
      </c>
      <c r="M485" s="5">
        <v>0</v>
      </c>
      <c r="S485">
        <f>A485</f>
        <v>483</v>
      </c>
      <c r="T485">
        <f>Analysis!$B$3+B485/1000000</f>
        <v>9.6600570000009611</v>
      </c>
      <c r="U485">
        <f>C485</f>
        <v>7</v>
      </c>
      <c r="V485">
        <f>IF(ABS(D485)&gt;1,D485/1000000,D485)*Analysis!$B$4</f>
        <v>-8.8888410000000001E-2</v>
      </c>
      <c r="W485">
        <f>IF(ABS(E485)&gt;1,E485/1000000,E485)*Analysis!$B$4</f>
        <v>0.1121283</v>
      </c>
      <c r="X485">
        <f>IF(ABS(F485)&gt;1,F485/1000000,F485)*Analysis!$B$4</f>
        <v>9.8503485300000015</v>
      </c>
      <c r="Y485">
        <f>IF(ABS(G485)&gt;1,G485/1000000,G485)</f>
        <v>1.631786</v>
      </c>
      <c r="Z485">
        <f>IF(ABS(H485)&gt;1,H485/1000000,H485)</f>
        <v>1.4557690000000001</v>
      </c>
      <c r="AA485">
        <f>IF(ABS(I485)&gt;1,I485/1000000,I485)</f>
        <v>0</v>
      </c>
      <c r="AB485">
        <f t="shared" si="28"/>
        <v>-0.13100000000000001</v>
      </c>
      <c r="AC485">
        <f t="shared" si="29"/>
        <v>0.13500000000000001</v>
      </c>
      <c r="AD485">
        <f t="shared" si="30"/>
        <v>-0.71899999999999997</v>
      </c>
      <c r="AE485">
        <f t="shared" si="31"/>
        <v>0</v>
      </c>
    </row>
    <row r="486" spans="1:31" x14ac:dyDescent="0.3">
      <c r="A486" s="4">
        <v>484</v>
      </c>
      <c r="B486" s="4">
        <v>-803111484251</v>
      </c>
      <c r="C486" s="5">
        <v>7</v>
      </c>
      <c r="D486" s="5">
        <v>-5.2119999999999996E-3</v>
      </c>
      <c r="E486" s="5">
        <v>1.0503E-2</v>
      </c>
      <c r="F486" s="5">
        <v>1006122</v>
      </c>
      <c r="G486" s="5">
        <v>1776956</v>
      </c>
      <c r="H486" s="5">
        <v>1390188</v>
      </c>
      <c r="I486" s="5">
        <v>0</v>
      </c>
      <c r="J486" s="5">
        <v>-0.127</v>
      </c>
      <c r="K486" s="5">
        <v>0.13500000000000001</v>
      </c>
      <c r="L486" s="5">
        <v>-0.73599999999999999</v>
      </c>
      <c r="M486" s="5">
        <v>0</v>
      </c>
      <c r="S486">
        <f>A486</f>
        <v>484</v>
      </c>
      <c r="T486">
        <f>Analysis!$B$3+B486/1000000</f>
        <v>9.6796590000158176</v>
      </c>
      <c r="U486">
        <f>C486</f>
        <v>7</v>
      </c>
      <c r="V486">
        <f>IF(ABS(D486)&gt;1,D486/1000000,D486)*Analysis!$B$4</f>
        <v>-5.1129719999999997E-2</v>
      </c>
      <c r="W486">
        <f>IF(ABS(E486)&gt;1,E486/1000000,E486)*Analysis!$B$4</f>
        <v>0.10303443000000001</v>
      </c>
      <c r="X486">
        <f>IF(ABS(F486)&gt;1,F486/1000000,F486)*Analysis!$B$4</f>
        <v>9.8700568200000003</v>
      </c>
      <c r="Y486">
        <f>IF(ABS(G486)&gt;1,G486/1000000,G486)</f>
        <v>1.776956</v>
      </c>
      <c r="Z486">
        <f>IF(ABS(H486)&gt;1,H486/1000000,H486)</f>
        <v>1.390188</v>
      </c>
      <c r="AA486">
        <f>IF(ABS(I486)&gt;1,I486/1000000,I486)</f>
        <v>0</v>
      </c>
      <c r="AB486">
        <f t="shared" si="28"/>
        <v>-0.127</v>
      </c>
      <c r="AC486">
        <f t="shared" si="29"/>
        <v>0.13500000000000001</v>
      </c>
      <c r="AD486">
        <f t="shared" si="30"/>
        <v>-0.73599999999999999</v>
      </c>
      <c r="AE486">
        <f t="shared" si="31"/>
        <v>0</v>
      </c>
    </row>
    <row r="487" spans="1:31" x14ac:dyDescent="0.3">
      <c r="A487" s="4">
        <v>485</v>
      </c>
      <c r="B487" s="4">
        <v>-803111463389</v>
      </c>
      <c r="C487" s="5">
        <v>7</v>
      </c>
      <c r="D487" s="5">
        <v>2.34E-4</v>
      </c>
      <c r="E487" s="5">
        <v>3.2550000000000001E-3</v>
      </c>
      <c r="F487" s="5">
        <v>1005334</v>
      </c>
      <c r="G487" s="5">
        <v>2340883</v>
      </c>
      <c r="H487" s="5">
        <v>1169650</v>
      </c>
      <c r="I487" s="5">
        <v>0</v>
      </c>
      <c r="J487" s="5">
        <v>-0.126</v>
      </c>
      <c r="K487" s="5">
        <v>0.128</v>
      </c>
      <c r="L487" s="5">
        <v>-0.70599999999999996</v>
      </c>
      <c r="M487" s="5">
        <v>0</v>
      </c>
      <c r="S487">
        <f>A487</f>
        <v>485</v>
      </c>
      <c r="T487">
        <f>Analysis!$B$3+B487/1000000</f>
        <v>9.700520999962464</v>
      </c>
      <c r="U487">
        <f>C487</f>
        <v>7</v>
      </c>
      <c r="V487">
        <f>IF(ABS(D487)&gt;1,D487/1000000,D487)*Analysis!$B$4</f>
        <v>2.29554E-3</v>
      </c>
      <c r="W487">
        <f>IF(ABS(E487)&gt;1,E487/1000000,E487)*Analysis!$B$4</f>
        <v>3.1931550000000003E-2</v>
      </c>
      <c r="X487">
        <f>IF(ABS(F487)&gt;1,F487/1000000,F487)*Analysis!$B$4</f>
        <v>9.8623265399999998</v>
      </c>
      <c r="Y487">
        <f>IF(ABS(G487)&gt;1,G487/1000000,G487)</f>
        <v>2.3408829999999998</v>
      </c>
      <c r="Z487">
        <f>IF(ABS(H487)&gt;1,H487/1000000,H487)</f>
        <v>1.1696500000000001</v>
      </c>
      <c r="AA487">
        <f>IF(ABS(I487)&gt;1,I487/1000000,I487)</f>
        <v>0</v>
      </c>
      <c r="AB487">
        <f t="shared" ref="AB487:AB550" si="32">IF(ABS(J487)&gt;1,J487/1000000,J487)</f>
        <v>-0.126</v>
      </c>
      <c r="AC487">
        <f t="shared" ref="AC487:AC550" si="33">IF(ABS(K487)&gt;1,K487/1000000,K487)</f>
        <v>0.128</v>
      </c>
      <c r="AD487">
        <f t="shared" ref="AD487:AD550" si="34">IF(ABS(L487)&gt;1,L487/1000000,L487)</f>
        <v>-0.70599999999999996</v>
      </c>
      <c r="AE487">
        <f t="shared" ref="AE487:AE550" si="35">M487/1000</f>
        <v>0</v>
      </c>
    </row>
    <row r="488" spans="1:31" x14ac:dyDescent="0.3">
      <c r="A488" s="4">
        <v>486</v>
      </c>
      <c r="B488" s="4">
        <v>-803111448374</v>
      </c>
      <c r="C488" s="5">
        <v>7</v>
      </c>
      <c r="D488" s="5">
        <v>-1.044E-3</v>
      </c>
      <c r="E488" s="5">
        <v>1.532E-2</v>
      </c>
      <c r="F488" s="5">
        <v>1005795</v>
      </c>
      <c r="G488" s="5">
        <v>2299465</v>
      </c>
      <c r="H488" s="5">
        <v>1296431</v>
      </c>
      <c r="I488" s="5">
        <v>0</v>
      </c>
      <c r="J488" s="5">
        <v>-0.127</v>
      </c>
      <c r="K488" s="5">
        <v>0.127</v>
      </c>
      <c r="L488" s="5">
        <v>-0.71799999999999997</v>
      </c>
      <c r="M488" s="5">
        <v>0</v>
      </c>
      <c r="S488">
        <f>A488</f>
        <v>486</v>
      </c>
      <c r="T488">
        <f>Analysis!$B$3+B488/1000000</f>
        <v>9.7155359999742359</v>
      </c>
      <c r="U488">
        <f>C488</f>
        <v>7</v>
      </c>
      <c r="V488">
        <f>IF(ABS(D488)&gt;1,D488/1000000,D488)*Analysis!$B$4</f>
        <v>-1.024164E-2</v>
      </c>
      <c r="W488">
        <f>IF(ABS(E488)&gt;1,E488/1000000,E488)*Analysis!$B$4</f>
        <v>0.15028920000000001</v>
      </c>
      <c r="X488">
        <f>IF(ABS(F488)&gt;1,F488/1000000,F488)*Analysis!$B$4</f>
        <v>9.8668489499999996</v>
      </c>
      <c r="Y488">
        <f>IF(ABS(G488)&gt;1,G488/1000000,G488)</f>
        <v>2.2994650000000001</v>
      </c>
      <c r="Z488">
        <f>IF(ABS(H488)&gt;1,H488/1000000,H488)</f>
        <v>1.2964309999999999</v>
      </c>
      <c r="AA488">
        <f>IF(ABS(I488)&gt;1,I488/1000000,I488)</f>
        <v>0</v>
      </c>
      <c r="AB488">
        <f t="shared" si="32"/>
        <v>-0.127</v>
      </c>
      <c r="AC488">
        <f t="shared" si="33"/>
        <v>0.127</v>
      </c>
      <c r="AD488">
        <f t="shared" si="34"/>
        <v>-0.71799999999999997</v>
      </c>
      <c r="AE488">
        <f t="shared" si="35"/>
        <v>0</v>
      </c>
    </row>
    <row r="489" spans="1:31" x14ac:dyDescent="0.3">
      <c r="A489" s="4">
        <v>487</v>
      </c>
      <c r="B489" s="4">
        <v>-803111423633</v>
      </c>
      <c r="C489" s="5">
        <v>7</v>
      </c>
      <c r="D489" s="5">
        <v>8.2249999999999997E-3</v>
      </c>
      <c r="E489" s="5">
        <v>1.2338999999999999E-2</v>
      </c>
      <c r="F489" s="5">
        <v>1004597</v>
      </c>
      <c r="G489" s="5">
        <v>2654000</v>
      </c>
      <c r="H489" s="5">
        <v>0.79445500000000002</v>
      </c>
      <c r="I489" s="5">
        <v>0</v>
      </c>
      <c r="J489" s="5">
        <v>-0.13900000000000001</v>
      </c>
      <c r="K489" s="5">
        <v>0.121</v>
      </c>
      <c r="L489" s="5">
        <v>-0.71699999999999997</v>
      </c>
      <c r="M489" s="5">
        <v>0</v>
      </c>
      <c r="S489">
        <f>A489</f>
        <v>487</v>
      </c>
      <c r="T489">
        <f>Analysis!$B$3+B489/1000000</f>
        <v>9.7402770000044256</v>
      </c>
      <c r="U489">
        <f>C489</f>
        <v>7</v>
      </c>
      <c r="V489">
        <f>IF(ABS(D489)&gt;1,D489/1000000,D489)*Analysis!$B$4</f>
        <v>8.0687250000000002E-2</v>
      </c>
      <c r="W489">
        <f>IF(ABS(E489)&gt;1,E489/1000000,E489)*Analysis!$B$4</f>
        <v>0.12104558999999999</v>
      </c>
      <c r="X489">
        <f>IF(ABS(F489)&gt;1,F489/1000000,F489)*Analysis!$B$4</f>
        <v>9.8550965700000006</v>
      </c>
      <c r="Y489">
        <f>IF(ABS(G489)&gt;1,G489/1000000,G489)</f>
        <v>2.6539999999999999</v>
      </c>
      <c r="Z489">
        <f>IF(ABS(H489)&gt;1,H489/1000000,H489)</f>
        <v>0.79445500000000002</v>
      </c>
      <c r="AA489">
        <f>IF(ABS(I489)&gt;1,I489/1000000,I489)</f>
        <v>0</v>
      </c>
      <c r="AB489">
        <f t="shared" si="32"/>
        <v>-0.13900000000000001</v>
      </c>
      <c r="AC489">
        <f t="shared" si="33"/>
        <v>0.121</v>
      </c>
      <c r="AD489">
        <f t="shared" si="34"/>
        <v>-0.71699999999999997</v>
      </c>
      <c r="AE489">
        <f t="shared" si="35"/>
        <v>0</v>
      </c>
    </row>
    <row r="490" spans="1:31" x14ac:dyDescent="0.3">
      <c r="A490" s="4">
        <v>488</v>
      </c>
      <c r="B490" s="4">
        <v>-803111413877</v>
      </c>
      <c r="C490" s="5">
        <v>7</v>
      </c>
      <c r="D490" s="5">
        <v>1.0278000000000001E-2</v>
      </c>
      <c r="E490" s="5">
        <v>6.6090000000000003E-3</v>
      </c>
      <c r="F490" s="5">
        <v>1013766</v>
      </c>
      <c r="G490" s="5">
        <v>2973409</v>
      </c>
      <c r="H490" s="5">
        <v>0.77305999999999997</v>
      </c>
      <c r="I490" s="5">
        <v>0</v>
      </c>
      <c r="J490" s="5">
        <v>-0.13400000000000001</v>
      </c>
      <c r="K490" s="5">
        <v>0.115</v>
      </c>
      <c r="L490" s="5">
        <v>-0.71299999999999997</v>
      </c>
      <c r="M490" s="5">
        <v>0</v>
      </c>
      <c r="S490">
        <f>A490</f>
        <v>488</v>
      </c>
      <c r="T490">
        <f>Analysis!$B$3+B490/1000000</f>
        <v>9.7500330000184476</v>
      </c>
      <c r="U490">
        <f>C490</f>
        <v>7</v>
      </c>
      <c r="V490">
        <f>IF(ABS(D490)&gt;1,D490/1000000,D490)*Analysis!$B$4</f>
        <v>0.10082718000000002</v>
      </c>
      <c r="W490">
        <f>IF(ABS(E490)&gt;1,E490/1000000,E490)*Analysis!$B$4</f>
        <v>6.4834290000000003E-2</v>
      </c>
      <c r="X490">
        <f>IF(ABS(F490)&gt;1,F490/1000000,F490)*Analysis!$B$4</f>
        <v>9.9450444600000001</v>
      </c>
      <c r="Y490">
        <f>IF(ABS(G490)&gt;1,G490/1000000,G490)</f>
        <v>2.9734090000000002</v>
      </c>
      <c r="Z490">
        <f>IF(ABS(H490)&gt;1,H490/1000000,H490)</f>
        <v>0.77305999999999997</v>
      </c>
      <c r="AA490">
        <f>IF(ABS(I490)&gt;1,I490/1000000,I490)</f>
        <v>0</v>
      </c>
      <c r="AB490">
        <f t="shared" si="32"/>
        <v>-0.13400000000000001</v>
      </c>
      <c r="AC490">
        <f t="shared" si="33"/>
        <v>0.115</v>
      </c>
      <c r="AD490">
        <f t="shared" si="34"/>
        <v>-0.71299999999999997</v>
      </c>
      <c r="AE490">
        <f t="shared" si="35"/>
        <v>0</v>
      </c>
    </row>
    <row r="491" spans="1:31" x14ac:dyDescent="0.3">
      <c r="A491" s="4">
        <v>489</v>
      </c>
      <c r="B491" s="4">
        <v>-803111387897</v>
      </c>
      <c r="C491" s="5">
        <v>7</v>
      </c>
      <c r="D491" s="5">
        <v>1.8822999999999999E-2</v>
      </c>
      <c r="E491" s="5">
        <v>9.9170000000000005E-3</v>
      </c>
      <c r="F491" s="5">
        <v>1002026</v>
      </c>
      <c r="G491" s="5">
        <v>3281424</v>
      </c>
      <c r="H491" s="5">
        <v>0.87927100000000002</v>
      </c>
      <c r="I491" s="5">
        <v>0</v>
      </c>
      <c r="J491" s="5">
        <v>-0.13200000000000001</v>
      </c>
      <c r="K491" s="5">
        <v>0.105</v>
      </c>
      <c r="L491" s="5">
        <v>-0.71899999999999997</v>
      </c>
      <c r="M491" s="5">
        <v>0</v>
      </c>
      <c r="S491">
        <f>A491</f>
        <v>489</v>
      </c>
      <c r="T491">
        <f>Analysis!$B$3+B491/1000000</f>
        <v>9.7760130000533536</v>
      </c>
      <c r="U491">
        <f>C491</f>
        <v>7</v>
      </c>
      <c r="V491">
        <f>IF(ABS(D491)&gt;1,D491/1000000,D491)*Analysis!$B$4</f>
        <v>0.18465363000000001</v>
      </c>
      <c r="W491">
        <f>IF(ABS(E491)&gt;1,E491/1000000,E491)*Analysis!$B$4</f>
        <v>9.7285770000000008E-2</v>
      </c>
      <c r="X491">
        <f>IF(ABS(F491)&gt;1,F491/1000000,F491)*Analysis!$B$4</f>
        <v>9.8298750600000009</v>
      </c>
      <c r="Y491">
        <f>IF(ABS(G491)&gt;1,G491/1000000,G491)</f>
        <v>3.2814239999999999</v>
      </c>
      <c r="Z491">
        <f>IF(ABS(H491)&gt;1,H491/1000000,H491)</f>
        <v>0.87927100000000002</v>
      </c>
      <c r="AA491">
        <f>IF(ABS(I491)&gt;1,I491/1000000,I491)</f>
        <v>0</v>
      </c>
      <c r="AB491">
        <f t="shared" si="32"/>
        <v>-0.13200000000000001</v>
      </c>
      <c r="AC491">
        <f t="shared" si="33"/>
        <v>0.105</v>
      </c>
      <c r="AD491">
        <f t="shared" si="34"/>
        <v>-0.71899999999999997</v>
      </c>
      <c r="AE491">
        <f t="shared" si="35"/>
        <v>0</v>
      </c>
    </row>
    <row r="492" spans="1:31" x14ac:dyDescent="0.3">
      <c r="A492" s="4">
        <v>490</v>
      </c>
      <c r="B492" s="4">
        <v>-803111368683</v>
      </c>
      <c r="C492" s="5">
        <v>7</v>
      </c>
      <c r="D492" s="5">
        <v>-7.6769999999999998E-3</v>
      </c>
      <c r="E492" s="5">
        <v>1.7142000000000001E-2</v>
      </c>
      <c r="F492" s="5">
        <v>1009189</v>
      </c>
      <c r="G492" s="5">
        <v>3013753</v>
      </c>
      <c r="H492" s="5">
        <v>1144004</v>
      </c>
      <c r="I492" s="5">
        <v>0</v>
      </c>
      <c r="J492" s="5">
        <v>-0.13700000000000001</v>
      </c>
      <c r="K492" s="5">
        <v>9.4E-2</v>
      </c>
      <c r="L492" s="5">
        <v>-0.70299999999999996</v>
      </c>
      <c r="M492" s="5">
        <v>0</v>
      </c>
      <c r="S492">
        <f>A492</f>
        <v>490</v>
      </c>
      <c r="T492">
        <f>Analysis!$B$3+B492/1000000</f>
        <v>9.7952270000241697</v>
      </c>
      <c r="U492">
        <f>C492</f>
        <v>7</v>
      </c>
      <c r="V492">
        <f>IF(ABS(D492)&gt;1,D492/1000000,D492)*Analysis!$B$4</f>
        <v>-7.5311370000000002E-2</v>
      </c>
      <c r="W492">
        <f>IF(ABS(E492)&gt;1,E492/1000000,E492)*Analysis!$B$4</f>
        <v>0.16816302000000002</v>
      </c>
      <c r="X492">
        <f>IF(ABS(F492)&gt;1,F492/1000000,F492)*Analysis!$B$4</f>
        <v>9.9001440899999995</v>
      </c>
      <c r="Y492">
        <f>IF(ABS(G492)&gt;1,G492/1000000,G492)</f>
        <v>3.0137529999999999</v>
      </c>
      <c r="Z492">
        <f>IF(ABS(H492)&gt;1,H492/1000000,H492)</f>
        <v>1.144004</v>
      </c>
      <c r="AA492">
        <f>IF(ABS(I492)&gt;1,I492/1000000,I492)</f>
        <v>0</v>
      </c>
      <c r="AB492">
        <f t="shared" si="32"/>
        <v>-0.13700000000000001</v>
      </c>
      <c r="AC492">
        <f t="shared" si="33"/>
        <v>9.4E-2</v>
      </c>
      <c r="AD492">
        <f t="shared" si="34"/>
        <v>-0.70299999999999996</v>
      </c>
      <c r="AE492">
        <f t="shared" si="35"/>
        <v>0</v>
      </c>
    </row>
    <row r="493" spans="1:31" x14ac:dyDescent="0.3">
      <c r="A493" s="4">
        <v>491</v>
      </c>
      <c r="B493" s="4">
        <v>-803111348618</v>
      </c>
      <c r="C493" s="5">
        <v>7</v>
      </c>
      <c r="D493" s="5">
        <v>-2.356E-3</v>
      </c>
      <c r="E493" s="5">
        <v>7.1780000000000004E-3</v>
      </c>
      <c r="F493" s="5">
        <v>1012863</v>
      </c>
      <c r="G493" s="5">
        <v>2641151</v>
      </c>
      <c r="H493" s="5">
        <v>1010246</v>
      </c>
      <c r="I493" s="5">
        <v>0</v>
      </c>
      <c r="J493" s="5">
        <v>-0.128</v>
      </c>
      <c r="K493" s="5">
        <v>9.1999999999999998E-2</v>
      </c>
      <c r="L493" s="5">
        <v>-0.70399999999999996</v>
      </c>
      <c r="M493" s="5">
        <v>0</v>
      </c>
      <c r="S493">
        <f>A493</f>
        <v>491</v>
      </c>
      <c r="T493">
        <f>Analysis!$B$3+B493/1000000</f>
        <v>9.8152919999556616</v>
      </c>
      <c r="U493">
        <f>C493</f>
        <v>7</v>
      </c>
      <c r="V493">
        <f>IF(ABS(D493)&gt;1,D493/1000000,D493)*Analysis!$B$4</f>
        <v>-2.3112360000000002E-2</v>
      </c>
      <c r="W493">
        <f>IF(ABS(E493)&gt;1,E493/1000000,E493)*Analysis!$B$4</f>
        <v>7.0416180000000009E-2</v>
      </c>
      <c r="X493">
        <f>IF(ABS(F493)&gt;1,F493/1000000,F493)*Analysis!$B$4</f>
        <v>9.9361860300000018</v>
      </c>
      <c r="Y493">
        <f>IF(ABS(G493)&gt;1,G493/1000000,G493)</f>
        <v>2.6411509999999998</v>
      </c>
      <c r="Z493">
        <f>IF(ABS(H493)&gt;1,H493/1000000,H493)</f>
        <v>1.010246</v>
      </c>
      <c r="AA493">
        <f>IF(ABS(I493)&gt;1,I493/1000000,I493)</f>
        <v>0</v>
      </c>
      <c r="AB493">
        <f t="shared" si="32"/>
        <v>-0.128</v>
      </c>
      <c r="AC493">
        <f t="shared" si="33"/>
        <v>9.1999999999999998E-2</v>
      </c>
      <c r="AD493">
        <f t="shared" si="34"/>
        <v>-0.70399999999999996</v>
      </c>
      <c r="AE493">
        <f t="shared" si="35"/>
        <v>0</v>
      </c>
    </row>
    <row r="494" spans="1:31" x14ac:dyDescent="0.3">
      <c r="A494" s="4">
        <v>492</v>
      </c>
      <c r="B494" s="4">
        <v>-803111322943</v>
      </c>
      <c r="C494" s="5">
        <v>7</v>
      </c>
      <c r="D494" s="5">
        <v>5.2729999999999999E-3</v>
      </c>
      <c r="E494" s="5">
        <v>1.4189999999999999E-3</v>
      </c>
      <c r="F494" s="5">
        <v>1007185</v>
      </c>
      <c r="G494" s="5">
        <v>2376149</v>
      </c>
      <c r="H494" s="5">
        <v>4.1667999999999997E-2</v>
      </c>
      <c r="I494" s="5">
        <v>0</v>
      </c>
      <c r="J494" s="5">
        <v>-0.13400000000000001</v>
      </c>
      <c r="K494" s="5">
        <v>8.8999999999999996E-2</v>
      </c>
      <c r="L494" s="5">
        <v>-0.70599999999999996</v>
      </c>
      <c r="M494" s="5">
        <v>0</v>
      </c>
      <c r="S494">
        <f>A494</f>
        <v>492</v>
      </c>
      <c r="T494">
        <f>Analysis!$B$3+B494/1000000</f>
        <v>9.8409669999964535</v>
      </c>
      <c r="U494">
        <f>C494</f>
        <v>7</v>
      </c>
      <c r="V494">
        <f>IF(ABS(D494)&gt;1,D494/1000000,D494)*Analysis!$B$4</f>
        <v>5.1728130000000004E-2</v>
      </c>
      <c r="W494">
        <f>IF(ABS(E494)&gt;1,E494/1000000,E494)*Analysis!$B$4</f>
        <v>1.392039E-2</v>
      </c>
      <c r="X494">
        <f>IF(ABS(F494)&gt;1,F494/1000000,F494)*Analysis!$B$4</f>
        <v>9.8804848500000002</v>
      </c>
      <c r="Y494">
        <f>IF(ABS(G494)&gt;1,G494/1000000,G494)</f>
        <v>2.3761489999999998</v>
      </c>
      <c r="Z494">
        <f>IF(ABS(H494)&gt;1,H494/1000000,H494)</f>
        <v>4.1667999999999997E-2</v>
      </c>
      <c r="AA494">
        <f>IF(ABS(I494)&gt;1,I494/1000000,I494)</f>
        <v>0</v>
      </c>
      <c r="AB494">
        <f t="shared" si="32"/>
        <v>-0.13400000000000001</v>
      </c>
      <c r="AC494">
        <f t="shared" si="33"/>
        <v>8.8999999999999996E-2</v>
      </c>
      <c r="AD494">
        <f t="shared" si="34"/>
        <v>-0.70599999999999996</v>
      </c>
      <c r="AE494">
        <f t="shared" si="35"/>
        <v>0</v>
      </c>
    </row>
    <row r="495" spans="1:31" x14ac:dyDescent="0.3">
      <c r="A495" s="4">
        <v>493</v>
      </c>
      <c r="B495" s="4">
        <v>-803111307247</v>
      </c>
      <c r="C495" s="5">
        <v>7</v>
      </c>
      <c r="D495" s="5">
        <v>-7.0130000000000001E-3</v>
      </c>
      <c r="E495" s="5">
        <v>3.6280000000000001E-3</v>
      </c>
      <c r="F495" s="5">
        <v>1007355</v>
      </c>
      <c r="G495" s="5">
        <v>2075810</v>
      </c>
      <c r="H495" s="5">
        <v>1.2359999999999999E-3</v>
      </c>
      <c r="I495" s="5">
        <v>0</v>
      </c>
      <c r="J495" s="5">
        <v>-0.13700000000000001</v>
      </c>
      <c r="K495" s="5">
        <v>8.5999999999999993E-2</v>
      </c>
      <c r="L495" s="5">
        <v>-0.70899999999999996</v>
      </c>
      <c r="M495" s="5">
        <v>0</v>
      </c>
      <c r="S495">
        <f>A495</f>
        <v>493</v>
      </c>
      <c r="T495">
        <f>Analysis!$B$3+B495/1000000</f>
        <v>9.8566629999550059</v>
      </c>
      <c r="U495">
        <f>C495</f>
        <v>7</v>
      </c>
      <c r="V495">
        <f>IF(ABS(D495)&gt;1,D495/1000000,D495)*Analysis!$B$4</f>
        <v>-6.879753000000001E-2</v>
      </c>
      <c r="W495">
        <f>IF(ABS(E495)&gt;1,E495/1000000,E495)*Analysis!$B$4</f>
        <v>3.5590680000000006E-2</v>
      </c>
      <c r="X495">
        <f>IF(ABS(F495)&gt;1,F495/1000000,F495)*Analysis!$B$4</f>
        <v>9.8821525500000007</v>
      </c>
      <c r="Y495">
        <f>IF(ABS(G495)&gt;1,G495/1000000,G495)</f>
        <v>2.0758100000000002</v>
      </c>
      <c r="Z495">
        <f>IF(ABS(H495)&gt;1,H495/1000000,H495)</f>
        <v>1.2359999999999999E-3</v>
      </c>
      <c r="AA495">
        <f>IF(ABS(I495)&gt;1,I495/1000000,I495)</f>
        <v>0</v>
      </c>
      <c r="AB495">
        <f t="shared" si="32"/>
        <v>-0.13700000000000001</v>
      </c>
      <c r="AC495">
        <f t="shared" si="33"/>
        <v>8.5999999999999993E-2</v>
      </c>
      <c r="AD495">
        <f t="shared" si="34"/>
        <v>-0.70899999999999996</v>
      </c>
      <c r="AE495">
        <f t="shared" si="35"/>
        <v>0</v>
      </c>
    </row>
    <row r="496" spans="1:31" x14ac:dyDescent="0.3">
      <c r="A496" s="4">
        <v>494</v>
      </c>
      <c r="B496" s="4">
        <v>-803111282509</v>
      </c>
      <c r="C496" s="5">
        <v>7</v>
      </c>
      <c r="D496" s="5">
        <v>-3.6640000000000002E-3</v>
      </c>
      <c r="E496" s="5">
        <v>1.4585000000000001E-2</v>
      </c>
      <c r="F496" s="5">
        <v>1004966</v>
      </c>
      <c r="G496" s="5">
        <v>1874230</v>
      </c>
      <c r="H496" s="5">
        <v>0.240928</v>
      </c>
      <c r="I496" s="5">
        <v>0</v>
      </c>
      <c r="J496" s="5">
        <v>-0.13800000000000001</v>
      </c>
      <c r="K496" s="5">
        <v>0.08</v>
      </c>
      <c r="L496" s="5">
        <v>-0.70199999999999996</v>
      </c>
      <c r="M496" s="5">
        <v>0</v>
      </c>
      <c r="S496">
        <f>A496</f>
        <v>494</v>
      </c>
      <c r="T496">
        <f>Analysis!$B$3+B496/1000000</f>
        <v>9.8814009999623522</v>
      </c>
      <c r="U496">
        <f>C496</f>
        <v>7</v>
      </c>
      <c r="V496">
        <f>IF(ABS(D496)&gt;1,D496/1000000,D496)*Analysis!$B$4</f>
        <v>-3.5943840000000005E-2</v>
      </c>
      <c r="W496">
        <f>IF(ABS(E496)&gt;1,E496/1000000,E496)*Analysis!$B$4</f>
        <v>0.14307885000000001</v>
      </c>
      <c r="X496">
        <f>IF(ABS(F496)&gt;1,F496/1000000,F496)*Analysis!$B$4</f>
        <v>9.8587164600000001</v>
      </c>
      <c r="Y496">
        <f>IF(ABS(G496)&gt;1,G496/1000000,G496)</f>
        <v>1.8742300000000001</v>
      </c>
      <c r="Z496">
        <f>IF(ABS(H496)&gt;1,H496/1000000,H496)</f>
        <v>0.240928</v>
      </c>
      <c r="AA496">
        <f>IF(ABS(I496)&gt;1,I496/1000000,I496)</f>
        <v>0</v>
      </c>
      <c r="AB496">
        <f t="shared" si="32"/>
        <v>-0.13800000000000001</v>
      </c>
      <c r="AC496">
        <f t="shared" si="33"/>
        <v>0.08</v>
      </c>
      <c r="AD496">
        <f t="shared" si="34"/>
        <v>-0.70199999999999996</v>
      </c>
      <c r="AE496">
        <f t="shared" si="35"/>
        <v>0</v>
      </c>
    </row>
    <row r="497" spans="1:31" x14ac:dyDescent="0.3">
      <c r="A497" s="4">
        <v>495</v>
      </c>
      <c r="B497" s="4">
        <v>-803111268156</v>
      </c>
      <c r="C497" s="5">
        <v>7</v>
      </c>
      <c r="D497" s="5">
        <v>-5.3930000000000002E-3</v>
      </c>
      <c r="E497" s="5">
        <v>8.9770000000000006E-3</v>
      </c>
      <c r="F497" s="5">
        <v>1001844</v>
      </c>
      <c r="G497" s="5">
        <v>1877848</v>
      </c>
      <c r="H497" s="5">
        <v>5.8406E-2</v>
      </c>
      <c r="I497" s="5">
        <v>0</v>
      </c>
      <c r="J497" s="5">
        <v>-0.13800000000000001</v>
      </c>
      <c r="K497" s="5">
        <v>7.6999999999999999E-2</v>
      </c>
      <c r="L497" s="5">
        <v>-0.69799999999999995</v>
      </c>
      <c r="M497" s="5">
        <v>0</v>
      </c>
      <c r="S497">
        <f>A497</f>
        <v>495</v>
      </c>
      <c r="T497">
        <f>Analysis!$B$3+B497/1000000</f>
        <v>9.8957540000556037</v>
      </c>
      <c r="U497">
        <f>C497</f>
        <v>7</v>
      </c>
      <c r="V497">
        <f>IF(ABS(D497)&gt;1,D497/1000000,D497)*Analysis!$B$4</f>
        <v>-5.2905330000000007E-2</v>
      </c>
      <c r="W497">
        <f>IF(ABS(E497)&gt;1,E497/1000000,E497)*Analysis!$B$4</f>
        <v>8.8064370000000017E-2</v>
      </c>
      <c r="X497">
        <f>IF(ABS(F497)&gt;1,F497/1000000,F497)*Analysis!$B$4</f>
        <v>9.82808964</v>
      </c>
      <c r="Y497">
        <f>IF(ABS(G497)&gt;1,G497/1000000,G497)</f>
        <v>1.877848</v>
      </c>
      <c r="Z497">
        <f>IF(ABS(H497)&gt;1,H497/1000000,H497)</f>
        <v>5.8406E-2</v>
      </c>
      <c r="AA497">
        <f>IF(ABS(I497)&gt;1,I497/1000000,I497)</f>
        <v>0</v>
      </c>
      <c r="AB497">
        <f t="shared" si="32"/>
        <v>-0.13800000000000001</v>
      </c>
      <c r="AC497">
        <f t="shared" si="33"/>
        <v>7.6999999999999999E-2</v>
      </c>
      <c r="AD497">
        <f t="shared" si="34"/>
        <v>-0.69799999999999995</v>
      </c>
      <c r="AE497">
        <f t="shared" si="35"/>
        <v>0</v>
      </c>
    </row>
    <row r="498" spans="1:31" x14ac:dyDescent="0.3">
      <c r="A498" s="4">
        <v>496</v>
      </c>
      <c r="B498" s="4">
        <v>-803111243819</v>
      </c>
      <c r="C498" s="5">
        <v>7</v>
      </c>
      <c r="D498" s="5">
        <v>4.28E-3</v>
      </c>
      <c r="E498" s="5">
        <v>1.427E-2</v>
      </c>
      <c r="F498" s="5">
        <v>1006177</v>
      </c>
      <c r="G498" s="5">
        <v>2263673</v>
      </c>
      <c r="H498" s="5">
        <v>0.98024100000000003</v>
      </c>
      <c r="I498" s="5">
        <v>0</v>
      </c>
      <c r="J498" s="5">
        <v>-0.13400000000000001</v>
      </c>
      <c r="K498" s="5">
        <v>6.9000000000000006E-2</v>
      </c>
      <c r="L498" s="5">
        <v>-0.70699999999999996</v>
      </c>
      <c r="M498" s="5">
        <v>0</v>
      </c>
      <c r="S498">
        <f>A498</f>
        <v>496</v>
      </c>
      <c r="T498">
        <f>Analysis!$B$3+B498/1000000</f>
        <v>9.9200910000363365</v>
      </c>
      <c r="U498">
        <f>C498</f>
        <v>7</v>
      </c>
      <c r="V498">
        <f>IF(ABS(D498)&gt;1,D498/1000000,D498)*Analysis!$B$4</f>
        <v>4.1986800000000005E-2</v>
      </c>
      <c r="W498">
        <f>IF(ABS(E498)&gt;1,E498/1000000,E498)*Analysis!$B$4</f>
        <v>0.13998869999999999</v>
      </c>
      <c r="X498">
        <f>IF(ABS(F498)&gt;1,F498/1000000,F498)*Analysis!$B$4</f>
        <v>9.8705963700000012</v>
      </c>
      <c r="Y498">
        <f>IF(ABS(G498)&gt;1,G498/1000000,G498)</f>
        <v>2.2636729999999998</v>
      </c>
      <c r="Z498">
        <f>IF(ABS(H498)&gt;1,H498/1000000,H498)</f>
        <v>0.98024100000000003</v>
      </c>
      <c r="AA498">
        <f>IF(ABS(I498)&gt;1,I498/1000000,I498)</f>
        <v>0</v>
      </c>
      <c r="AB498">
        <f t="shared" si="32"/>
        <v>-0.13400000000000001</v>
      </c>
      <c r="AC498">
        <f t="shared" si="33"/>
        <v>6.9000000000000006E-2</v>
      </c>
      <c r="AD498">
        <f t="shared" si="34"/>
        <v>-0.70699999999999996</v>
      </c>
      <c r="AE498">
        <f t="shared" si="35"/>
        <v>0</v>
      </c>
    </row>
    <row r="499" spans="1:31" x14ac:dyDescent="0.3">
      <c r="A499" s="4">
        <v>497</v>
      </c>
      <c r="B499" s="4">
        <v>-803111227323</v>
      </c>
      <c r="C499" s="5">
        <v>7</v>
      </c>
      <c r="D499" s="5">
        <v>4.8250000000000003E-3</v>
      </c>
      <c r="E499" s="5">
        <v>1.0827E-2</v>
      </c>
      <c r="F499" s="5">
        <v>1010696</v>
      </c>
      <c r="G499" s="5">
        <v>2351628</v>
      </c>
      <c r="H499" s="5">
        <v>1049930</v>
      </c>
      <c r="I499" s="5">
        <v>0</v>
      </c>
      <c r="J499" s="5">
        <v>-0.13200000000000001</v>
      </c>
      <c r="K499" s="5">
        <v>6.3E-2</v>
      </c>
      <c r="L499" s="5">
        <v>-0.70399999999999996</v>
      </c>
      <c r="M499" s="5">
        <v>0</v>
      </c>
      <c r="S499">
        <f>A499</f>
        <v>497</v>
      </c>
      <c r="T499">
        <f>Analysis!$B$3+B499/1000000</f>
        <v>9.9365870000328869</v>
      </c>
      <c r="U499">
        <f>C499</f>
        <v>7</v>
      </c>
      <c r="V499">
        <f>IF(ABS(D499)&gt;1,D499/1000000,D499)*Analysis!$B$4</f>
        <v>4.7333250000000007E-2</v>
      </c>
      <c r="W499">
        <f>IF(ABS(E499)&gt;1,E499/1000000,E499)*Analysis!$B$4</f>
        <v>0.10621287</v>
      </c>
      <c r="X499">
        <f>IF(ABS(F499)&gt;1,F499/1000000,F499)*Analysis!$B$4</f>
        <v>9.9149277600000012</v>
      </c>
      <c r="Y499">
        <f>IF(ABS(G499)&gt;1,G499/1000000,G499)</f>
        <v>2.3516279999999998</v>
      </c>
      <c r="Z499">
        <f>IF(ABS(H499)&gt;1,H499/1000000,H499)</f>
        <v>1.04993</v>
      </c>
      <c r="AA499">
        <f>IF(ABS(I499)&gt;1,I499/1000000,I499)</f>
        <v>0</v>
      </c>
      <c r="AB499">
        <f t="shared" si="32"/>
        <v>-0.13200000000000001</v>
      </c>
      <c r="AC499">
        <f t="shared" si="33"/>
        <v>6.3E-2</v>
      </c>
      <c r="AD499">
        <f t="shared" si="34"/>
        <v>-0.70399999999999996</v>
      </c>
      <c r="AE499">
        <f t="shared" si="35"/>
        <v>0</v>
      </c>
    </row>
    <row r="500" spans="1:31" x14ac:dyDescent="0.3">
      <c r="A500" s="4">
        <v>498</v>
      </c>
      <c r="B500" s="4">
        <v>-803111206136</v>
      </c>
      <c r="C500" s="5">
        <v>7</v>
      </c>
      <c r="D500" s="5">
        <v>-3.0950000000000001E-3</v>
      </c>
      <c r="E500" s="5">
        <v>1.4213E-2</v>
      </c>
      <c r="F500" s="5">
        <v>1010291</v>
      </c>
      <c r="G500" s="5">
        <v>2296498</v>
      </c>
      <c r="H500" s="5">
        <v>1235051</v>
      </c>
      <c r="I500" s="5">
        <v>0</v>
      </c>
      <c r="J500" s="5">
        <v>-0.129</v>
      </c>
      <c r="K500" s="5">
        <v>5.3999999999999999E-2</v>
      </c>
      <c r="L500" s="5">
        <v>-0.70699999999999996</v>
      </c>
      <c r="M500" s="5">
        <v>0</v>
      </c>
      <c r="S500">
        <f>A500</f>
        <v>498</v>
      </c>
      <c r="T500">
        <f>Analysis!$B$3+B500/1000000</f>
        <v>9.9577740000095218</v>
      </c>
      <c r="U500">
        <f>C500</f>
        <v>7</v>
      </c>
      <c r="V500">
        <f>IF(ABS(D500)&gt;1,D500/1000000,D500)*Analysis!$B$4</f>
        <v>-3.0361950000000002E-2</v>
      </c>
      <c r="W500">
        <f>IF(ABS(E500)&gt;1,E500/1000000,E500)*Analysis!$B$4</f>
        <v>0.13942953</v>
      </c>
      <c r="X500">
        <f>IF(ABS(F500)&gt;1,F500/1000000,F500)*Analysis!$B$4</f>
        <v>9.9109547100000004</v>
      </c>
      <c r="Y500">
        <f>IF(ABS(G500)&gt;1,G500/1000000,G500)</f>
        <v>2.2964980000000002</v>
      </c>
      <c r="Z500">
        <f>IF(ABS(H500)&gt;1,H500/1000000,H500)</f>
        <v>1.2350509999999999</v>
      </c>
      <c r="AA500">
        <f>IF(ABS(I500)&gt;1,I500/1000000,I500)</f>
        <v>0</v>
      </c>
      <c r="AB500">
        <f t="shared" si="32"/>
        <v>-0.129</v>
      </c>
      <c r="AC500">
        <f t="shared" si="33"/>
        <v>5.3999999999999999E-2</v>
      </c>
      <c r="AD500">
        <f t="shared" si="34"/>
        <v>-0.70699999999999996</v>
      </c>
      <c r="AE500">
        <f t="shared" si="35"/>
        <v>0</v>
      </c>
    </row>
    <row r="501" spans="1:31" x14ac:dyDescent="0.3">
      <c r="A501" s="4">
        <v>499</v>
      </c>
      <c r="B501" s="4">
        <v>-803111186617</v>
      </c>
      <c r="C501" s="5">
        <v>7</v>
      </c>
      <c r="D501" s="5">
        <v>3.4459999999999998E-3</v>
      </c>
      <c r="E501" s="5">
        <v>1.0231000000000001E-2</v>
      </c>
      <c r="F501" s="5">
        <v>1009393</v>
      </c>
      <c r="G501" s="5">
        <v>2627303</v>
      </c>
      <c r="H501" s="5">
        <v>1065557</v>
      </c>
      <c r="I501" s="5">
        <v>0</v>
      </c>
      <c r="J501" s="5">
        <v>-0.129</v>
      </c>
      <c r="K501" s="5">
        <v>4.9000000000000002E-2</v>
      </c>
      <c r="L501" s="5">
        <v>-0.70599999999999996</v>
      </c>
      <c r="M501" s="5">
        <v>0</v>
      </c>
      <c r="S501">
        <f>A501</f>
        <v>499</v>
      </c>
      <c r="T501">
        <f>Analysis!$B$3+B501/1000000</f>
        <v>9.977292999974452</v>
      </c>
      <c r="U501">
        <f>C501</f>
        <v>7</v>
      </c>
      <c r="V501">
        <f>IF(ABS(D501)&gt;1,D501/1000000,D501)*Analysis!$B$4</f>
        <v>3.3805260000000004E-2</v>
      </c>
      <c r="W501">
        <f>IF(ABS(E501)&gt;1,E501/1000000,E501)*Analysis!$B$4</f>
        <v>0.10036611000000001</v>
      </c>
      <c r="X501">
        <f>IF(ABS(F501)&gt;1,F501/1000000,F501)*Analysis!$B$4</f>
        <v>9.9021453299999997</v>
      </c>
      <c r="Y501">
        <f>IF(ABS(G501)&gt;1,G501/1000000,G501)</f>
        <v>2.6273029999999999</v>
      </c>
      <c r="Z501">
        <f>IF(ABS(H501)&gt;1,H501/1000000,H501)</f>
        <v>1.0655570000000001</v>
      </c>
      <c r="AA501">
        <f>IF(ABS(I501)&gt;1,I501/1000000,I501)</f>
        <v>0</v>
      </c>
      <c r="AB501">
        <f t="shared" si="32"/>
        <v>-0.129</v>
      </c>
      <c r="AC501">
        <f t="shared" si="33"/>
        <v>4.9000000000000002E-2</v>
      </c>
      <c r="AD501">
        <f t="shared" si="34"/>
        <v>-0.70599999999999996</v>
      </c>
      <c r="AE501">
        <f t="shared" si="35"/>
        <v>0</v>
      </c>
    </row>
    <row r="502" spans="1:31" x14ac:dyDescent="0.3">
      <c r="A502" s="4">
        <v>500</v>
      </c>
      <c r="B502" s="4">
        <v>-803111164452</v>
      </c>
      <c r="C502" s="5">
        <v>7</v>
      </c>
      <c r="D502" s="5">
        <v>5.8199999999999997E-3</v>
      </c>
      <c r="E502" s="5">
        <v>3.8670000000000002E-3</v>
      </c>
      <c r="F502" s="5">
        <v>1004830</v>
      </c>
      <c r="G502" s="5">
        <v>2481788</v>
      </c>
      <c r="H502" s="5">
        <v>0.98707900000000004</v>
      </c>
      <c r="I502" s="5">
        <v>0</v>
      </c>
      <c r="J502" s="5">
        <v>-0.128</v>
      </c>
      <c r="K502" s="5">
        <v>4.4999999999999998E-2</v>
      </c>
      <c r="L502" s="5">
        <v>-0.70499999999999996</v>
      </c>
      <c r="M502" s="5">
        <v>0</v>
      </c>
      <c r="S502">
        <f>A502</f>
        <v>500</v>
      </c>
      <c r="T502">
        <f>Analysis!$B$3+B502/1000000</f>
        <v>9.9994579999474809</v>
      </c>
      <c r="U502">
        <f>C502</f>
        <v>7</v>
      </c>
      <c r="V502">
        <f>IF(ABS(D502)&gt;1,D502/1000000,D502)*Analysis!$B$4</f>
        <v>5.7094199999999998E-2</v>
      </c>
      <c r="W502">
        <f>IF(ABS(E502)&gt;1,E502/1000000,E502)*Analysis!$B$4</f>
        <v>3.7935270000000007E-2</v>
      </c>
      <c r="X502">
        <f>IF(ABS(F502)&gt;1,F502/1000000,F502)*Analysis!$B$4</f>
        <v>9.8573822999999994</v>
      </c>
      <c r="Y502">
        <f>IF(ABS(G502)&gt;1,G502/1000000,G502)</f>
        <v>2.4817879999999999</v>
      </c>
      <c r="Z502">
        <f>IF(ABS(H502)&gt;1,H502/1000000,H502)</f>
        <v>0.98707900000000004</v>
      </c>
      <c r="AA502">
        <f>IF(ABS(I502)&gt;1,I502/1000000,I502)</f>
        <v>0</v>
      </c>
      <c r="AB502">
        <f t="shared" si="32"/>
        <v>-0.128</v>
      </c>
      <c r="AC502">
        <f t="shared" si="33"/>
        <v>4.4999999999999998E-2</v>
      </c>
      <c r="AD502">
        <f t="shared" si="34"/>
        <v>-0.70499999999999996</v>
      </c>
      <c r="AE502">
        <f t="shared" si="35"/>
        <v>0</v>
      </c>
    </row>
    <row r="503" spans="1:31" x14ac:dyDescent="0.3">
      <c r="A503" s="4">
        <v>501</v>
      </c>
      <c r="B503" s="4">
        <v>-803111147206</v>
      </c>
      <c r="C503" s="5">
        <v>7</v>
      </c>
      <c r="D503" s="5">
        <v>-2.3310000000000002E-3</v>
      </c>
      <c r="E503" s="5">
        <v>1.2459E-2</v>
      </c>
      <c r="F503" s="5">
        <v>1007027</v>
      </c>
      <c r="G503" s="5">
        <v>2390272</v>
      </c>
      <c r="H503" s="5">
        <v>1364386</v>
      </c>
      <c r="I503" s="5">
        <v>0</v>
      </c>
      <c r="J503" s="5">
        <v>-0.123</v>
      </c>
      <c r="K503" s="5">
        <v>3.5999999999999997E-2</v>
      </c>
      <c r="L503" s="5">
        <v>-0.69399999999999995</v>
      </c>
      <c r="M503" s="5">
        <v>0</v>
      </c>
      <c r="S503">
        <f>A503</f>
        <v>501</v>
      </c>
      <c r="T503">
        <f>Analysis!$B$3+B503/1000000</f>
        <v>10.01670399995055</v>
      </c>
      <c r="U503">
        <f>C503</f>
        <v>7</v>
      </c>
      <c r="V503">
        <f>IF(ABS(D503)&gt;1,D503/1000000,D503)*Analysis!$B$4</f>
        <v>-2.2867110000000003E-2</v>
      </c>
      <c r="W503">
        <f>IF(ABS(E503)&gt;1,E503/1000000,E503)*Analysis!$B$4</f>
        <v>0.12222279</v>
      </c>
      <c r="X503">
        <f>IF(ABS(F503)&gt;1,F503/1000000,F503)*Analysis!$B$4</f>
        <v>9.8789348700000001</v>
      </c>
      <c r="Y503">
        <f>IF(ABS(G503)&gt;1,G503/1000000,G503)</f>
        <v>2.390272</v>
      </c>
      <c r="Z503">
        <f>IF(ABS(H503)&gt;1,H503/1000000,H503)</f>
        <v>1.3643860000000001</v>
      </c>
      <c r="AA503">
        <f>IF(ABS(I503)&gt;1,I503/1000000,I503)</f>
        <v>0</v>
      </c>
      <c r="AB503">
        <f t="shared" si="32"/>
        <v>-0.123</v>
      </c>
      <c r="AC503">
        <f t="shared" si="33"/>
        <v>3.5999999999999997E-2</v>
      </c>
      <c r="AD503">
        <f t="shared" si="34"/>
        <v>-0.69399999999999995</v>
      </c>
      <c r="AE503">
        <f t="shared" si="35"/>
        <v>0</v>
      </c>
    </row>
    <row r="504" spans="1:31" x14ac:dyDescent="0.3">
      <c r="A504" s="4">
        <v>502</v>
      </c>
      <c r="B504" s="4">
        <v>-803111123987</v>
      </c>
      <c r="C504" s="5">
        <v>7</v>
      </c>
      <c r="D504" s="5">
        <v>-6.391E-3</v>
      </c>
      <c r="E504" s="5">
        <v>1.8655000000000001E-2</v>
      </c>
      <c r="F504" s="5">
        <v>1004868</v>
      </c>
      <c r="G504" s="5">
        <v>1928567</v>
      </c>
      <c r="H504" s="5">
        <v>1412408</v>
      </c>
      <c r="I504" s="5">
        <v>0</v>
      </c>
      <c r="J504" s="5">
        <v>-0.125</v>
      </c>
      <c r="K504" s="5">
        <v>3.2000000000000001E-2</v>
      </c>
      <c r="L504" s="5">
        <v>-0.70199999999999996</v>
      </c>
      <c r="M504" s="5">
        <v>0</v>
      </c>
      <c r="S504">
        <f>A504</f>
        <v>502</v>
      </c>
      <c r="T504">
        <f>Analysis!$B$3+B504/1000000</f>
        <v>10.039923000033014</v>
      </c>
      <c r="U504">
        <f>C504</f>
        <v>7</v>
      </c>
      <c r="V504">
        <f>IF(ABS(D504)&gt;1,D504/1000000,D504)*Analysis!$B$4</f>
        <v>-6.2695710000000002E-2</v>
      </c>
      <c r="W504">
        <f>IF(ABS(E504)&gt;1,E504/1000000,E504)*Analysis!$B$4</f>
        <v>0.18300555000000002</v>
      </c>
      <c r="X504">
        <f>IF(ABS(F504)&gt;1,F504/1000000,F504)*Analysis!$B$4</f>
        <v>9.8577550800000022</v>
      </c>
      <c r="Y504">
        <f>IF(ABS(G504)&gt;1,G504/1000000,G504)</f>
        <v>1.9285669999999999</v>
      </c>
      <c r="Z504">
        <f>IF(ABS(H504)&gt;1,H504/1000000,H504)</f>
        <v>1.4124080000000001</v>
      </c>
      <c r="AA504">
        <f>IF(ABS(I504)&gt;1,I504/1000000,I504)</f>
        <v>0</v>
      </c>
      <c r="AB504">
        <f t="shared" si="32"/>
        <v>-0.125</v>
      </c>
      <c r="AC504">
        <f t="shared" si="33"/>
        <v>3.2000000000000001E-2</v>
      </c>
      <c r="AD504">
        <f t="shared" si="34"/>
        <v>-0.70199999999999996</v>
      </c>
      <c r="AE504">
        <f t="shared" si="35"/>
        <v>0</v>
      </c>
    </row>
    <row r="505" spans="1:31" x14ac:dyDescent="0.3">
      <c r="A505" s="4">
        <v>503</v>
      </c>
      <c r="B505" s="4">
        <v>-803111103535</v>
      </c>
      <c r="C505" s="5">
        <v>7</v>
      </c>
      <c r="D505" s="5">
        <v>-8.0099999999999995E-4</v>
      </c>
      <c r="E505" s="5">
        <v>3.1489999999999999E-3</v>
      </c>
      <c r="F505" s="5">
        <v>1009070</v>
      </c>
      <c r="G505" s="5">
        <v>1472455</v>
      </c>
      <c r="H505" s="5">
        <v>0.99280999999999997</v>
      </c>
      <c r="I505" s="5">
        <v>0</v>
      </c>
      <c r="J505" s="5">
        <v>-0.124</v>
      </c>
      <c r="K505" s="5">
        <v>3.4000000000000002E-2</v>
      </c>
      <c r="L505" s="5">
        <v>-0.69799999999999995</v>
      </c>
      <c r="M505" s="5">
        <v>0</v>
      </c>
      <c r="S505">
        <f>A505</f>
        <v>503</v>
      </c>
      <c r="T505">
        <f>Analysis!$B$3+B505/1000000</f>
        <v>10.060375000000931</v>
      </c>
      <c r="U505">
        <f>C505</f>
        <v>7</v>
      </c>
      <c r="V505">
        <f>IF(ABS(D505)&gt;1,D505/1000000,D505)*Analysis!$B$4</f>
        <v>-7.8578099999999998E-3</v>
      </c>
      <c r="W505">
        <f>IF(ABS(E505)&gt;1,E505/1000000,E505)*Analysis!$B$4</f>
        <v>3.0891689999999999E-2</v>
      </c>
      <c r="X505">
        <f>IF(ABS(F505)&gt;1,F505/1000000,F505)*Analysis!$B$4</f>
        <v>9.8989767000000004</v>
      </c>
      <c r="Y505">
        <f>IF(ABS(G505)&gt;1,G505/1000000,G505)</f>
        <v>1.4724550000000001</v>
      </c>
      <c r="Z505">
        <f>IF(ABS(H505)&gt;1,H505/1000000,H505)</f>
        <v>0.99280999999999997</v>
      </c>
      <c r="AA505">
        <f>IF(ABS(I505)&gt;1,I505/1000000,I505)</f>
        <v>0</v>
      </c>
      <c r="AB505">
        <f t="shared" si="32"/>
        <v>-0.124</v>
      </c>
      <c r="AC505">
        <f t="shared" si="33"/>
        <v>3.4000000000000002E-2</v>
      </c>
      <c r="AD505">
        <f t="shared" si="34"/>
        <v>-0.69799999999999995</v>
      </c>
      <c r="AE505">
        <f t="shared" si="35"/>
        <v>0</v>
      </c>
    </row>
    <row r="506" spans="1:31" x14ac:dyDescent="0.3">
      <c r="A506" s="4">
        <v>504</v>
      </c>
      <c r="B506" s="4">
        <v>-803111086187</v>
      </c>
      <c r="C506" s="5">
        <v>7</v>
      </c>
      <c r="D506" s="5">
        <v>-5.2199999999999998E-3</v>
      </c>
      <c r="E506" s="5">
        <v>1.1674E-2</v>
      </c>
      <c r="F506" s="5">
        <v>1002248</v>
      </c>
      <c r="G506" s="5">
        <v>1144563</v>
      </c>
      <c r="H506" s="5">
        <v>1267307</v>
      </c>
      <c r="I506" s="5">
        <v>0</v>
      </c>
      <c r="J506" s="5">
        <v>-0.11899999999999999</v>
      </c>
      <c r="K506" s="5">
        <v>2.8000000000000001E-2</v>
      </c>
      <c r="L506" s="5">
        <v>-0.69299999999999995</v>
      </c>
      <c r="M506" s="5">
        <v>0</v>
      </c>
      <c r="S506">
        <f>A506</f>
        <v>504</v>
      </c>
      <c r="T506">
        <f>Analysis!$B$3+B506/1000000</f>
        <v>10.077722999965772</v>
      </c>
      <c r="U506">
        <f>C506</f>
        <v>7</v>
      </c>
      <c r="V506">
        <f>IF(ABS(D506)&gt;1,D506/1000000,D506)*Analysis!$B$4</f>
        <v>-5.1208200000000002E-2</v>
      </c>
      <c r="W506">
        <f>IF(ABS(E506)&gt;1,E506/1000000,E506)*Analysis!$B$4</f>
        <v>0.11452194</v>
      </c>
      <c r="X506">
        <f>IF(ABS(F506)&gt;1,F506/1000000,F506)*Analysis!$B$4</f>
        <v>9.8320528800000009</v>
      </c>
      <c r="Y506">
        <f>IF(ABS(G506)&gt;1,G506/1000000,G506)</f>
        <v>1.144563</v>
      </c>
      <c r="Z506">
        <f>IF(ABS(H506)&gt;1,H506/1000000,H506)</f>
        <v>1.267307</v>
      </c>
      <c r="AA506">
        <f>IF(ABS(I506)&gt;1,I506/1000000,I506)</f>
        <v>0</v>
      </c>
      <c r="AB506">
        <f t="shared" si="32"/>
        <v>-0.11899999999999999</v>
      </c>
      <c r="AC506">
        <f t="shared" si="33"/>
        <v>2.8000000000000001E-2</v>
      </c>
      <c r="AD506">
        <f t="shared" si="34"/>
        <v>-0.69299999999999995</v>
      </c>
      <c r="AE506">
        <f t="shared" si="35"/>
        <v>0</v>
      </c>
    </row>
    <row r="507" spans="1:31" x14ac:dyDescent="0.3">
      <c r="A507" s="4">
        <v>505</v>
      </c>
      <c r="B507" s="4">
        <v>-803111066594</v>
      </c>
      <c r="C507" s="5">
        <v>7</v>
      </c>
      <c r="D507" s="5">
        <v>-8.2620000000000002E-3</v>
      </c>
      <c r="E507" s="5">
        <v>9.2510000000000005E-3</v>
      </c>
      <c r="F507" s="5">
        <v>1003609</v>
      </c>
      <c r="G507" s="5">
        <v>0.89820699999999998</v>
      </c>
      <c r="H507" s="5">
        <v>0.911713</v>
      </c>
      <c r="I507" s="5">
        <v>0</v>
      </c>
      <c r="J507" s="5">
        <v>-0.122</v>
      </c>
      <c r="K507" s="5">
        <v>2.7E-2</v>
      </c>
      <c r="L507" s="5">
        <v>-0.69199999999999995</v>
      </c>
      <c r="M507" s="5">
        <v>0</v>
      </c>
      <c r="S507">
        <f>A507</f>
        <v>505</v>
      </c>
      <c r="T507">
        <f>Analysis!$B$3+B507/1000000</f>
        <v>10.097316000028513</v>
      </c>
      <c r="U507">
        <f>C507</f>
        <v>7</v>
      </c>
      <c r="V507">
        <f>IF(ABS(D507)&gt;1,D507/1000000,D507)*Analysis!$B$4</f>
        <v>-8.1050220000000006E-2</v>
      </c>
      <c r="W507">
        <f>IF(ABS(E507)&gt;1,E507/1000000,E507)*Analysis!$B$4</f>
        <v>9.0752310000000017E-2</v>
      </c>
      <c r="X507">
        <f>IF(ABS(F507)&gt;1,F507/1000000,F507)*Analysis!$B$4</f>
        <v>9.8454042899999994</v>
      </c>
      <c r="Y507">
        <f>IF(ABS(G507)&gt;1,G507/1000000,G507)</f>
        <v>0.89820699999999998</v>
      </c>
      <c r="Z507">
        <f>IF(ABS(H507)&gt;1,H507/1000000,H507)</f>
        <v>0.911713</v>
      </c>
      <c r="AA507">
        <f>IF(ABS(I507)&gt;1,I507/1000000,I507)</f>
        <v>0</v>
      </c>
      <c r="AB507">
        <f t="shared" si="32"/>
        <v>-0.122</v>
      </c>
      <c r="AC507">
        <f t="shared" si="33"/>
        <v>2.7E-2</v>
      </c>
      <c r="AD507">
        <f t="shared" si="34"/>
        <v>-0.69199999999999995</v>
      </c>
      <c r="AE507">
        <f t="shared" si="35"/>
        <v>0</v>
      </c>
    </row>
    <row r="508" spans="1:31" x14ac:dyDescent="0.3">
      <c r="A508" s="4">
        <v>506</v>
      </c>
      <c r="B508" s="4">
        <v>-803111044689</v>
      </c>
      <c r="C508" s="5">
        <v>7</v>
      </c>
      <c r="D508" s="5">
        <v>-6.3239999999999998E-3</v>
      </c>
      <c r="E508" s="5">
        <v>7.2389999999999998E-3</v>
      </c>
      <c r="F508" s="5">
        <v>1001522</v>
      </c>
      <c r="G508" s="5">
        <v>0.73894700000000002</v>
      </c>
      <c r="H508" s="5">
        <v>0.54144300000000001</v>
      </c>
      <c r="I508" s="5">
        <v>0</v>
      </c>
      <c r="J508" s="5">
        <v>-0.12</v>
      </c>
      <c r="K508" s="5">
        <v>2.3E-2</v>
      </c>
      <c r="L508" s="5">
        <v>-0.70599999999999996</v>
      </c>
      <c r="M508" s="5">
        <v>0</v>
      </c>
      <c r="S508">
        <f>A508</f>
        <v>506</v>
      </c>
      <c r="T508">
        <f>Analysis!$B$3+B508/1000000</f>
        <v>10.119221000000834</v>
      </c>
      <c r="U508">
        <f>C508</f>
        <v>7</v>
      </c>
      <c r="V508">
        <f>IF(ABS(D508)&gt;1,D508/1000000,D508)*Analysis!$B$4</f>
        <v>-6.203844E-2</v>
      </c>
      <c r="W508">
        <f>IF(ABS(E508)&gt;1,E508/1000000,E508)*Analysis!$B$4</f>
        <v>7.1014590000000002E-2</v>
      </c>
      <c r="X508">
        <f>IF(ABS(F508)&gt;1,F508/1000000,F508)*Analysis!$B$4</f>
        <v>9.8249308200000005</v>
      </c>
      <c r="Y508">
        <f>IF(ABS(G508)&gt;1,G508/1000000,G508)</f>
        <v>0.73894700000000002</v>
      </c>
      <c r="Z508">
        <f>IF(ABS(H508)&gt;1,H508/1000000,H508)</f>
        <v>0.54144300000000001</v>
      </c>
      <c r="AA508">
        <f>IF(ABS(I508)&gt;1,I508/1000000,I508)</f>
        <v>0</v>
      </c>
      <c r="AB508">
        <f t="shared" si="32"/>
        <v>-0.12</v>
      </c>
      <c r="AC508">
        <f t="shared" si="33"/>
        <v>2.3E-2</v>
      </c>
      <c r="AD508">
        <f t="shared" si="34"/>
        <v>-0.70599999999999996</v>
      </c>
      <c r="AE508">
        <f t="shared" si="35"/>
        <v>0</v>
      </c>
    </row>
    <row r="509" spans="1:31" x14ac:dyDescent="0.3">
      <c r="A509" s="4">
        <v>507</v>
      </c>
      <c r="B509" s="4">
        <v>-803111025946</v>
      </c>
      <c r="C509" s="5">
        <v>7</v>
      </c>
      <c r="D509" s="5">
        <v>2.8379999999999998E-3</v>
      </c>
      <c r="E509" s="5">
        <v>4.0769999999999999E-3</v>
      </c>
      <c r="F509" s="5">
        <v>1008353</v>
      </c>
      <c r="G509" s="5">
        <v>0.95492999999999995</v>
      </c>
      <c r="H509" s="5">
        <v>0.524231</v>
      </c>
      <c r="I509" s="5">
        <v>0</v>
      </c>
      <c r="J509" s="5">
        <v>-0.12</v>
      </c>
      <c r="K509" s="5">
        <v>1.9E-2</v>
      </c>
      <c r="L509" s="5">
        <v>-0.68899999999999995</v>
      </c>
      <c r="M509" s="5">
        <v>0</v>
      </c>
      <c r="S509">
        <f>A509</f>
        <v>507</v>
      </c>
      <c r="T509">
        <f>Analysis!$B$3+B509/1000000</f>
        <v>10.137963999994099</v>
      </c>
      <c r="U509">
        <f>C509</f>
        <v>7</v>
      </c>
      <c r="V509">
        <f>IF(ABS(D509)&gt;1,D509/1000000,D509)*Analysis!$B$4</f>
        <v>2.7840779999999999E-2</v>
      </c>
      <c r="W509">
        <f>IF(ABS(E509)&gt;1,E509/1000000,E509)*Analysis!$B$4</f>
        <v>3.9995370000000002E-2</v>
      </c>
      <c r="X509">
        <f>IF(ABS(F509)&gt;1,F509/1000000,F509)*Analysis!$B$4</f>
        <v>9.8919429300000008</v>
      </c>
      <c r="Y509">
        <f>IF(ABS(G509)&gt;1,G509/1000000,G509)</f>
        <v>0.95492999999999995</v>
      </c>
      <c r="Z509">
        <f>IF(ABS(H509)&gt;1,H509/1000000,H509)</f>
        <v>0.524231</v>
      </c>
      <c r="AA509">
        <f>IF(ABS(I509)&gt;1,I509/1000000,I509)</f>
        <v>0</v>
      </c>
      <c r="AB509">
        <f t="shared" si="32"/>
        <v>-0.12</v>
      </c>
      <c r="AC509">
        <f t="shared" si="33"/>
        <v>1.9E-2</v>
      </c>
      <c r="AD509">
        <f t="shared" si="34"/>
        <v>-0.68899999999999995</v>
      </c>
      <c r="AE509">
        <f t="shared" si="35"/>
        <v>0</v>
      </c>
    </row>
    <row r="510" spans="1:31" x14ac:dyDescent="0.3">
      <c r="A510" s="4">
        <v>508</v>
      </c>
      <c r="B510" s="4">
        <v>-803111006595</v>
      </c>
      <c r="C510" s="5">
        <v>7</v>
      </c>
      <c r="D510" s="5">
        <v>-3.4650000000000002E-3</v>
      </c>
      <c r="E510" s="5">
        <v>1.2458E-2</v>
      </c>
      <c r="F510" s="5">
        <v>0.99819199999999997</v>
      </c>
      <c r="G510" s="5">
        <v>0.94891400000000004</v>
      </c>
      <c r="H510" s="5">
        <v>0.75843499999999997</v>
      </c>
      <c r="I510" s="5">
        <v>0</v>
      </c>
      <c r="J510" s="5">
        <v>-0.12</v>
      </c>
      <c r="K510" s="5">
        <v>1.2E-2</v>
      </c>
      <c r="L510" s="5">
        <v>-0.69399999999999995</v>
      </c>
      <c r="M510" s="5">
        <v>0</v>
      </c>
      <c r="S510">
        <f>A510</f>
        <v>508</v>
      </c>
      <c r="T510">
        <f>Analysis!$B$3+B510/1000000</f>
        <v>10.157314999960363</v>
      </c>
      <c r="U510">
        <f>C510</f>
        <v>7</v>
      </c>
      <c r="V510">
        <f>IF(ABS(D510)&gt;1,D510/1000000,D510)*Analysis!$B$4</f>
        <v>-3.3991650000000005E-2</v>
      </c>
      <c r="W510">
        <f>IF(ABS(E510)&gt;1,E510/1000000,E510)*Analysis!$B$4</f>
        <v>0.12221298000000001</v>
      </c>
      <c r="X510">
        <f>IF(ABS(F510)&gt;1,F510/1000000,F510)*Analysis!$B$4</f>
        <v>9.7922635200000006</v>
      </c>
      <c r="Y510">
        <f>IF(ABS(G510)&gt;1,G510/1000000,G510)</f>
        <v>0.94891400000000004</v>
      </c>
      <c r="Z510">
        <f>IF(ABS(H510)&gt;1,H510/1000000,H510)</f>
        <v>0.75843499999999997</v>
      </c>
      <c r="AA510">
        <f>IF(ABS(I510)&gt;1,I510/1000000,I510)</f>
        <v>0</v>
      </c>
      <c r="AB510">
        <f t="shared" si="32"/>
        <v>-0.12</v>
      </c>
      <c r="AC510">
        <f t="shared" si="33"/>
        <v>1.2E-2</v>
      </c>
      <c r="AD510">
        <f t="shared" si="34"/>
        <v>-0.69399999999999995</v>
      </c>
      <c r="AE510">
        <f t="shared" si="35"/>
        <v>0</v>
      </c>
    </row>
    <row r="511" spans="1:31" x14ac:dyDescent="0.3">
      <c r="A511" s="4">
        <v>509</v>
      </c>
      <c r="B511" s="4">
        <v>-803110989037</v>
      </c>
      <c r="C511" s="5">
        <v>7</v>
      </c>
      <c r="D511" s="5">
        <v>-4.2420000000000001E-3</v>
      </c>
      <c r="E511" s="5">
        <v>9.4669999999999997E-3</v>
      </c>
      <c r="F511" s="5">
        <v>1008814</v>
      </c>
      <c r="G511" s="5">
        <v>0.83099100000000004</v>
      </c>
      <c r="H511" s="5">
        <v>0.72233599999999998</v>
      </c>
      <c r="I511" s="5">
        <v>0</v>
      </c>
      <c r="J511" s="5">
        <v>-0.124</v>
      </c>
      <c r="K511" s="5">
        <v>8.9999999999999993E-3</v>
      </c>
      <c r="L511" s="5">
        <v>-0.69199999999999995</v>
      </c>
      <c r="M511" s="5">
        <v>0</v>
      </c>
      <c r="S511">
        <f>A511</f>
        <v>509</v>
      </c>
      <c r="T511">
        <f>Analysis!$B$3+B511/1000000</f>
        <v>10.174873000010848</v>
      </c>
      <c r="U511">
        <f>C511</f>
        <v>7</v>
      </c>
      <c r="V511">
        <f>IF(ABS(D511)&gt;1,D511/1000000,D511)*Analysis!$B$4</f>
        <v>-4.1614020000000002E-2</v>
      </c>
      <c r="W511">
        <f>IF(ABS(E511)&gt;1,E511/1000000,E511)*Analysis!$B$4</f>
        <v>9.2871270000000006E-2</v>
      </c>
      <c r="X511">
        <f>IF(ABS(F511)&gt;1,F511/1000000,F511)*Analysis!$B$4</f>
        <v>9.8964653400000007</v>
      </c>
      <c r="Y511">
        <f>IF(ABS(G511)&gt;1,G511/1000000,G511)</f>
        <v>0.83099100000000004</v>
      </c>
      <c r="Z511">
        <f>IF(ABS(H511)&gt;1,H511/1000000,H511)</f>
        <v>0.72233599999999998</v>
      </c>
      <c r="AA511">
        <f>IF(ABS(I511)&gt;1,I511/1000000,I511)</f>
        <v>0</v>
      </c>
      <c r="AB511">
        <f t="shared" si="32"/>
        <v>-0.124</v>
      </c>
      <c r="AC511">
        <f t="shared" si="33"/>
        <v>8.9999999999999993E-3</v>
      </c>
      <c r="AD511">
        <f t="shared" si="34"/>
        <v>-0.69199999999999995</v>
      </c>
      <c r="AE511">
        <f t="shared" si="35"/>
        <v>0</v>
      </c>
    </row>
    <row r="512" spans="1:31" x14ac:dyDescent="0.3">
      <c r="A512" s="4">
        <v>510</v>
      </c>
      <c r="B512" s="4">
        <v>-803110964347</v>
      </c>
      <c r="C512" s="5">
        <v>7</v>
      </c>
      <c r="D512" s="5">
        <v>-4.7460000000000002E-3</v>
      </c>
      <c r="E512" s="5">
        <v>4.1349999999999998E-3</v>
      </c>
      <c r="F512" s="5">
        <v>1011330</v>
      </c>
      <c r="G512" s="5">
        <v>0.69926699999999997</v>
      </c>
      <c r="H512" s="5">
        <v>0.73361399999999999</v>
      </c>
      <c r="I512" s="5">
        <v>0</v>
      </c>
      <c r="J512" s="5">
        <v>-0.127</v>
      </c>
      <c r="K512" s="5">
        <v>4.0000000000000001E-3</v>
      </c>
      <c r="L512" s="5">
        <v>-0.68700000000000006</v>
      </c>
      <c r="M512" s="5">
        <v>0</v>
      </c>
      <c r="S512">
        <f>A512</f>
        <v>510</v>
      </c>
      <c r="T512">
        <f>Analysis!$B$3+B512/1000000</f>
        <v>10.199563000001945</v>
      </c>
      <c r="U512">
        <f>C512</f>
        <v>7</v>
      </c>
      <c r="V512">
        <f>IF(ABS(D512)&gt;1,D512/1000000,D512)*Analysis!$B$4</f>
        <v>-4.6558260000000004E-2</v>
      </c>
      <c r="W512">
        <f>IF(ABS(E512)&gt;1,E512/1000000,E512)*Analysis!$B$4</f>
        <v>4.0564349999999999E-2</v>
      </c>
      <c r="X512">
        <f>IF(ABS(F512)&gt;1,F512/1000000,F512)*Analysis!$B$4</f>
        <v>9.9211473000000012</v>
      </c>
      <c r="Y512">
        <f>IF(ABS(G512)&gt;1,G512/1000000,G512)</f>
        <v>0.69926699999999997</v>
      </c>
      <c r="Z512">
        <f>IF(ABS(H512)&gt;1,H512/1000000,H512)</f>
        <v>0.73361399999999999</v>
      </c>
      <c r="AA512">
        <f>IF(ABS(I512)&gt;1,I512/1000000,I512)</f>
        <v>0</v>
      </c>
      <c r="AB512">
        <f t="shared" si="32"/>
        <v>-0.127</v>
      </c>
      <c r="AC512">
        <f t="shared" si="33"/>
        <v>4.0000000000000001E-3</v>
      </c>
      <c r="AD512">
        <f t="shared" si="34"/>
        <v>-0.68700000000000006</v>
      </c>
      <c r="AE512">
        <f t="shared" si="35"/>
        <v>0</v>
      </c>
    </row>
    <row r="513" spans="1:31" x14ac:dyDescent="0.3">
      <c r="A513" s="4">
        <v>511</v>
      </c>
      <c r="B513" s="4">
        <v>-803110944040</v>
      </c>
      <c r="C513" s="5">
        <v>7</v>
      </c>
      <c r="D513" s="5">
        <v>-9.2099999999999994E-3</v>
      </c>
      <c r="E513" s="5">
        <v>6.9940000000000002E-3</v>
      </c>
      <c r="F513" s="5">
        <v>1007600</v>
      </c>
      <c r="G513" s="5">
        <v>0.25193199999999999</v>
      </c>
      <c r="H513" s="5">
        <v>0.69169599999999998</v>
      </c>
      <c r="I513" s="5">
        <v>0</v>
      </c>
      <c r="J513" s="5">
        <v>-0.13100000000000001</v>
      </c>
      <c r="K513" s="5">
        <v>0.01</v>
      </c>
      <c r="L513" s="5">
        <v>-0.68300000000000005</v>
      </c>
      <c r="M513" s="5">
        <v>0</v>
      </c>
      <c r="S513">
        <f>A513</f>
        <v>511</v>
      </c>
      <c r="T513">
        <f>Analysis!$B$3+B513/1000000</f>
        <v>10.219870000029914</v>
      </c>
      <c r="U513">
        <f>C513</f>
        <v>7</v>
      </c>
      <c r="V513">
        <f>IF(ABS(D513)&gt;1,D513/1000000,D513)*Analysis!$B$4</f>
        <v>-9.0350100000000003E-2</v>
      </c>
      <c r="W513">
        <f>IF(ABS(E513)&gt;1,E513/1000000,E513)*Analysis!$B$4</f>
        <v>6.8611140000000001E-2</v>
      </c>
      <c r="X513">
        <f>IF(ABS(F513)&gt;1,F513/1000000,F513)*Analysis!$B$4</f>
        <v>9.8845560000000017</v>
      </c>
      <c r="Y513">
        <f>IF(ABS(G513)&gt;1,G513/1000000,G513)</f>
        <v>0.25193199999999999</v>
      </c>
      <c r="Z513">
        <f>IF(ABS(H513)&gt;1,H513/1000000,H513)</f>
        <v>0.69169599999999998</v>
      </c>
      <c r="AA513">
        <f>IF(ABS(I513)&gt;1,I513/1000000,I513)</f>
        <v>0</v>
      </c>
      <c r="AB513">
        <f t="shared" si="32"/>
        <v>-0.13100000000000001</v>
      </c>
      <c r="AC513">
        <f t="shared" si="33"/>
        <v>0.01</v>
      </c>
      <c r="AD513">
        <f t="shared" si="34"/>
        <v>-0.68300000000000005</v>
      </c>
      <c r="AE513">
        <f t="shared" si="35"/>
        <v>0</v>
      </c>
    </row>
    <row r="514" spans="1:31" x14ac:dyDescent="0.3">
      <c r="A514" s="4">
        <v>512</v>
      </c>
      <c r="B514" s="4">
        <v>-803110923943</v>
      </c>
      <c r="C514" s="5">
        <v>7</v>
      </c>
      <c r="D514" s="5">
        <v>-7.3480000000000004E-3</v>
      </c>
      <c r="E514" s="5">
        <v>9.7020000000000006E-3</v>
      </c>
      <c r="F514" s="5">
        <v>1007278</v>
      </c>
      <c r="G514" s="5">
        <v>-6.3755000000000006E-2</v>
      </c>
      <c r="H514" s="5">
        <v>0.79244300000000001</v>
      </c>
      <c r="I514" s="5">
        <v>0</v>
      </c>
      <c r="J514" s="5">
        <v>-0.128</v>
      </c>
      <c r="K514" s="5">
        <v>8.9999999999999993E-3</v>
      </c>
      <c r="L514" s="5">
        <v>-0.69299999999999995</v>
      </c>
      <c r="M514" s="5">
        <v>0</v>
      </c>
      <c r="S514">
        <f>A514</f>
        <v>512</v>
      </c>
      <c r="T514">
        <f>Analysis!$B$3+B514/1000000</f>
        <v>10.239966999972239</v>
      </c>
      <c r="U514">
        <f>C514</f>
        <v>7</v>
      </c>
      <c r="V514">
        <f>IF(ABS(D514)&gt;1,D514/1000000,D514)*Analysis!$B$4</f>
        <v>-7.2083880000000003E-2</v>
      </c>
      <c r="W514">
        <f>IF(ABS(E514)&gt;1,E514/1000000,E514)*Analysis!$B$4</f>
        <v>9.5176620000000003E-2</v>
      </c>
      <c r="X514">
        <f>IF(ABS(F514)&gt;1,F514/1000000,F514)*Analysis!$B$4</f>
        <v>9.8813971799999987</v>
      </c>
      <c r="Y514">
        <f>IF(ABS(G514)&gt;1,G514/1000000,G514)</f>
        <v>-6.3755000000000006E-2</v>
      </c>
      <c r="Z514">
        <f>IF(ABS(H514)&gt;1,H514/1000000,H514)</f>
        <v>0.79244300000000001</v>
      </c>
      <c r="AA514">
        <f>IF(ABS(I514)&gt;1,I514/1000000,I514)</f>
        <v>0</v>
      </c>
      <c r="AB514">
        <f t="shared" si="32"/>
        <v>-0.128</v>
      </c>
      <c r="AC514">
        <f t="shared" si="33"/>
        <v>8.9999999999999993E-3</v>
      </c>
      <c r="AD514">
        <f t="shared" si="34"/>
        <v>-0.69299999999999995</v>
      </c>
      <c r="AE514">
        <f t="shared" si="35"/>
        <v>0</v>
      </c>
    </row>
    <row r="515" spans="1:31" x14ac:dyDescent="0.3">
      <c r="A515" s="4">
        <v>513</v>
      </c>
      <c r="B515" s="4">
        <v>-803110904556</v>
      </c>
      <c r="C515" s="5">
        <v>7</v>
      </c>
      <c r="D515" s="5">
        <v>-1.2333E-2</v>
      </c>
      <c r="E515" s="5">
        <v>7.071E-3</v>
      </c>
      <c r="F515" s="5">
        <v>1002249</v>
      </c>
      <c r="G515" s="5">
        <v>-0.35089500000000001</v>
      </c>
      <c r="H515" s="5">
        <v>0.75771299999999997</v>
      </c>
      <c r="I515" s="5">
        <v>0</v>
      </c>
      <c r="J515" s="5">
        <v>-0.126</v>
      </c>
      <c r="K515" s="5">
        <v>1.0999999999999999E-2</v>
      </c>
      <c r="L515" s="5">
        <v>-0.66500000000000004</v>
      </c>
      <c r="M515" s="5">
        <v>0</v>
      </c>
      <c r="S515">
        <f>A515</f>
        <v>513</v>
      </c>
      <c r="T515">
        <f>Analysis!$B$3+B515/1000000</f>
        <v>10.259353999979794</v>
      </c>
      <c r="U515">
        <f>C515</f>
        <v>7</v>
      </c>
      <c r="V515">
        <f>IF(ABS(D515)&gt;1,D515/1000000,D515)*Analysis!$B$4</f>
        <v>-0.12098673000000001</v>
      </c>
      <c r="W515">
        <f>IF(ABS(E515)&gt;1,E515/1000000,E515)*Analysis!$B$4</f>
        <v>6.9366510000000006E-2</v>
      </c>
      <c r="X515">
        <f>IF(ABS(F515)&gt;1,F515/1000000,F515)*Analysis!$B$4</f>
        <v>9.8320626900000008</v>
      </c>
      <c r="Y515">
        <f>IF(ABS(G515)&gt;1,G515/1000000,G515)</f>
        <v>-0.35089500000000001</v>
      </c>
      <c r="Z515">
        <f>IF(ABS(H515)&gt;1,H515/1000000,H515)</f>
        <v>0.75771299999999997</v>
      </c>
      <c r="AA515">
        <f>IF(ABS(I515)&gt;1,I515/1000000,I515)</f>
        <v>0</v>
      </c>
      <c r="AB515">
        <f t="shared" si="32"/>
        <v>-0.126</v>
      </c>
      <c r="AC515">
        <f t="shared" si="33"/>
        <v>1.0999999999999999E-2</v>
      </c>
      <c r="AD515">
        <f t="shared" si="34"/>
        <v>-0.66500000000000004</v>
      </c>
      <c r="AE515">
        <f t="shared" si="35"/>
        <v>0</v>
      </c>
    </row>
    <row r="516" spans="1:31" x14ac:dyDescent="0.3">
      <c r="A516" s="4">
        <v>514</v>
      </c>
      <c r="B516" s="4">
        <v>-803110885538</v>
      </c>
      <c r="C516" s="5">
        <v>7</v>
      </c>
      <c r="D516" s="5">
        <v>-6.966E-3</v>
      </c>
      <c r="E516" s="5">
        <v>1.1322E-2</v>
      </c>
      <c r="F516" s="5">
        <v>0.99348499999999995</v>
      </c>
      <c r="G516" s="5">
        <v>-0.27805099999999999</v>
      </c>
      <c r="H516" s="5">
        <v>1051253</v>
      </c>
      <c r="I516" s="5">
        <v>0</v>
      </c>
      <c r="J516" s="5">
        <v>-0.126</v>
      </c>
      <c r="K516" s="5">
        <v>1.2E-2</v>
      </c>
      <c r="L516" s="5">
        <v>-0.70299999999999996</v>
      </c>
      <c r="M516" s="5">
        <v>0</v>
      </c>
      <c r="S516">
        <f>A516</f>
        <v>514</v>
      </c>
      <c r="T516">
        <f>Analysis!$B$3+B516/1000000</f>
        <v>10.278371999971569</v>
      </c>
      <c r="U516">
        <f>C516</f>
        <v>7</v>
      </c>
      <c r="V516">
        <f>IF(ABS(D516)&gt;1,D516/1000000,D516)*Analysis!$B$4</f>
        <v>-6.8336460000000002E-2</v>
      </c>
      <c r="W516">
        <f>IF(ABS(E516)&gt;1,E516/1000000,E516)*Analysis!$B$4</f>
        <v>0.11106882000000001</v>
      </c>
      <c r="X516">
        <f>IF(ABS(F516)&gt;1,F516/1000000,F516)*Analysis!$B$4</f>
        <v>9.7460878500000003</v>
      </c>
      <c r="Y516">
        <f>IF(ABS(G516)&gt;1,G516/1000000,G516)</f>
        <v>-0.27805099999999999</v>
      </c>
      <c r="Z516">
        <f>IF(ABS(H516)&gt;1,H516/1000000,H516)</f>
        <v>1.051253</v>
      </c>
      <c r="AA516">
        <f>IF(ABS(I516)&gt;1,I516/1000000,I516)</f>
        <v>0</v>
      </c>
      <c r="AB516">
        <f t="shared" si="32"/>
        <v>-0.126</v>
      </c>
      <c r="AC516">
        <f t="shared" si="33"/>
        <v>1.2E-2</v>
      </c>
      <c r="AD516">
        <f t="shared" si="34"/>
        <v>-0.70299999999999996</v>
      </c>
      <c r="AE516">
        <f t="shared" si="35"/>
        <v>0</v>
      </c>
    </row>
    <row r="517" spans="1:31" x14ac:dyDescent="0.3">
      <c r="A517" s="4">
        <v>515</v>
      </c>
      <c r="B517" s="4">
        <v>-803110865799</v>
      </c>
      <c r="C517" s="5">
        <v>7</v>
      </c>
      <c r="D517" s="5">
        <v>-9.7739999999999997E-3</v>
      </c>
      <c r="E517" s="5">
        <v>9.7739999999999997E-3</v>
      </c>
      <c r="F517" s="5">
        <v>1001589</v>
      </c>
      <c r="G517" s="5">
        <v>-0.663887</v>
      </c>
      <c r="H517" s="5">
        <v>0.123636</v>
      </c>
      <c r="I517" s="5">
        <v>0</v>
      </c>
      <c r="J517" s="5">
        <v>-0.13200000000000001</v>
      </c>
      <c r="K517" s="5">
        <v>1.6E-2</v>
      </c>
      <c r="L517" s="5">
        <v>-0.69399999999999995</v>
      </c>
      <c r="M517" s="5">
        <v>0</v>
      </c>
      <c r="S517">
        <f>A517</f>
        <v>515</v>
      </c>
      <c r="T517">
        <f>Analysis!$B$3+B517/1000000</f>
        <v>10.298110999981873</v>
      </c>
      <c r="U517">
        <f>C517</f>
        <v>7</v>
      </c>
      <c r="V517">
        <f>IF(ABS(D517)&gt;1,D517/1000000,D517)*Analysis!$B$4</f>
        <v>-9.588294E-2</v>
      </c>
      <c r="W517">
        <f>IF(ABS(E517)&gt;1,E517/1000000,E517)*Analysis!$B$4</f>
        <v>9.588294E-2</v>
      </c>
      <c r="X517">
        <f>IF(ABS(F517)&gt;1,F517/1000000,F517)*Analysis!$B$4</f>
        <v>9.8255880900000019</v>
      </c>
      <c r="Y517">
        <f>IF(ABS(G517)&gt;1,G517/1000000,G517)</f>
        <v>-0.663887</v>
      </c>
      <c r="Z517">
        <f>IF(ABS(H517)&gt;1,H517/1000000,H517)</f>
        <v>0.123636</v>
      </c>
      <c r="AA517">
        <f>IF(ABS(I517)&gt;1,I517/1000000,I517)</f>
        <v>0</v>
      </c>
      <c r="AB517">
        <f t="shared" si="32"/>
        <v>-0.13200000000000001</v>
      </c>
      <c r="AC517">
        <f t="shared" si="33"/>
        <v>1.6E-2</v>
      </c>
      <c r="AD517">
        <f t="shared" si="34"/>
        <v>-0.69399999999999995</v>
      </c>
      <c r="AE517">
        <f t="shared" si="35"/>
        <v>0</v>
      </c>
    </row>
    <row r="518" spans="1:31" x14ac:dyDescent="0.3">
      <c r="A518" s="4">
        <v>516</v>
      </c>
      <c r="B518" s="4">
        <v>-803110850281</v>
      </c>
      <c r="C518" s="5">
        <v>7</v>
      </c>
      <c r="D518" s="5">
        <v>-8.2240000000000004E-3</v>
      </c>
      <c r="E518" s="5">
        <v>9.0699999999999999E-3</v>
      </c>
      <c r="F518" s="5">
        <v>1003311</v>
      </c>
      <c r="G518" s="5">
        <v>-0.32277800000000001</v>
      </c>
      <c r="H518" s="5">
        <v>0.89079600000000003</v>
      </c>
      <c r="I518" s="5">
        <v>0</v>
      </c>
      <c r="J518" s="5">
        <v>-0.13500000000000001</v>
      </c>
      <c r="K518" s="5">
        <v>1.2999999999999999E-2</v>
      </c>
      <c r="L518" s="5">
        <v>-0.71099999999999997</v>
      </c>
      <c r="M518" s="5">
        <v>0</v>
      </c>
      <c r="S518">
        <f>A518</f>
        <v>516</v>
      </c>
      <c r="T518">
        <f>Analysis!$B$3+B518/1000000</f>
        <v>10.313628999982029</v>
      </c>
      <c r="U518">
        <f>C518</f>
        <v>7</v>
      </c>
      <c r="V518">
        <f>IF(ABS(D518)&gt;1,D518/1000000,D518)*Analysis!$B$4</f>
        <v>-8.0677440000000003E-2</v>
      </c>
      <c r="W518">
        <f>IF(ABS(E518)&gt;1,E518/1000000,E518)*Analysis!$B$4</f>
        <v>8.8976700000000006E-2</v>
      </c>
      <c r="X518">
        <f>IF(ABS(F518)&gt;1,F518/1000000,F518)*Analysis!$B$4</f>
        <v>9.8424809100000008</v>
      </c>
      <c r="Y518">
        <f>IF(ABS(G518)&gt;1,G518/1000000,G518)</f>
        <v>-0.32277800000000001</v>
      </c>
      <c r="Z518">
        <f>IF(ABS(H518)&gt;1,H518/1000000,H518)</f>
        <v>0.89079600000000003</v>
      </c>
      <c r="AA518">
        <f>IF(ABS(I518)&gt;1,I518/1000000,I518)</f>
        <v>0</v>
      </c>
      <c r="AB518">
        <f t="shared" si="32"/>
        <v>-0.13500000000000001</v>
      </c>
      <c r="AC518">
        <f t="shared" si="33"/>
        <v>1.2999999999999999E-2</v>
      </c>
      <c r="AD518">
        <f t="shared" si="34"/>
        <v>-0.71099999999999997</v>
      </c>
      <c r="AE518">
        <f t="shared" si="35"/>
        <v>0</v>
      </c>
    </row>
    <row r="519" spans="1:31" x14ac:dyDescent="0.3">
      <c r="A519" s="4">
        <v>517</v>
      </c>
      <c r="B519" s="4">
        <v>-803110824712</v>
      </c>
      <c r="C519" s="5">
        <v>7</v>
      </c>
      <c r="D519" s="5">
        <v>2.7550000000000001E-3</v>
      </c>
      <c r="E519" s="5">
        <v>3.5222000000000003E-2</v>
      </c>
      <c r="F519" s="5">
        <v>1001608</v>
      </c>
      <c r="G519" s="5">
        <v>-0.29803499999999999</v>
      </c>
      <c r="H519" s="5">
        <v>1120112</v>
      </c>
      <c r="I519" s="5">
        <v>0</v>
      </c>
      <c r="J519" s="5">
        <v>-0.13200000000000001</v>
      </c>
      <c r="K519" s="5">
        <v>2.3E-2</v>
      </c>
      <c r="L519" s="5">
        <v>-0.70499999999999996</v>
      </c>
      <c r="M519" s="5">
        <v>0</v>
      </c>
      <c r="S519">
        <f>A519</f>
        <v>517</v>
      </c>
      <c r="T519">
        <f>Analysis!$B$3+B519/1000000</f>
        <v>10.339198000030592</v>
      </c>
      <c r="U519">
        <f>C519</f>
        <v>7</v>
      </c>
      <c r="V519">
        <f>IF(ABS(D519)&gt;1,D519/1000000,D519)*Analysis!$B$4</f>
        <v>2.7026550000000003E-2</v>
      </c>
      <c r="W519">
        <f>IF(ABS(E519)&gt;1,E519/1000000,E519)*Analysis!$B$4</f>
        <v>0.34552782000000004</v>
      </c>
      <c r="X519">
        <f>IF(ABS(F519)&gt;1,F519/1000000,F519)*Analysis!$B$4</f>
        <v>9.8257744800000015</v>
      </c>
      <c r="Y519">
        <f>IF(ABS(G519)&gt;1,G519/1000000,G519)</f>
        <v>-0.29803499999999999</v>
      </c>
      <c r="Z519">
        <f>IF(ABS(H519)&gt;1,H519/1000000,H519)</f>
        <v>1.120112</v>
      </c>
      <c r="AA519">
        <f>IF(ABS(I519)&gt;1,I519/1000000,I519)</f>
        <v>0</v>
      </c>
      <c r="AB519">
        <f t="shared" si="32"/>
        <v>-0.13200000000000001</v>
      </c>
      <c r="AC519">
        <f t="shared" si="33"/>
        <v>2.3E-2</v>
      </c>
      <c r="AD519">
        <f t="shared" si="34"/>
        <v>-0.70499999999999996</v>
      </c>
      <c r="AE519">
        <f t="shared" si="35"/>
        <v>0</v>
      </c>
    </row>
    <row r="520" spans="1:31" x14ac:dyDescent="0.3">
      <c r="A520" s="4">
        <v>518</v>
      </c>
      <c r="B520" s="4">
        <v>-803110805153</v>
      </c>
      <c r="C520" s="5">
        <v>7</v>
      </c>
      <c r="D520" s="5">
        <v>-1.0456E-2</v>
      </c>
      <c r="E520" s="5">
        <v>1.2551E-2</v>
      </c>
      <c r="F520" s="5">
        <v>1003967</v>
      </c>
      <c r="G520" s="5">
        <v>-0.158327</v>
      </c>
      <c r="H520" s="5">
        <v>0.30261199999999999</v>
      </c>
      <c r="I520" s="5">
        <v>0</v>
      </c>
      <c r="J520" s="5">
        <v>-0.13300000000000001</v>
      </c>
      <c r="K520" s="5">
        <v>1.2999999999999999E-2</v>
      </c>
      <c r="L520" s="5">
        <v>-0.72099999999999997</v>
      </c>
      <c r="M520" s="5">
        <v>0</v>
      </c>
      <c r="S520">
        <f>A520</f>
        <v>518</v>
      </c>
      <c r="T520">
        <f>Analysis!$B$3+B520/1000000</f>
        <v>10.358756999950856</v>
      </c>
      <c r="U520">
        <f>C520</f>
        <v>7</v>
      </c>
      <c r="V520">
        <f>IF(ABS(D520)&gt;1,D520/1000000,D520)*Analysis!$B$4</f>
        <v>-0.10257336</v>
      </c>
      <c r="W520">
        <f>IF(ABS(E520)&gt;1,E520/1000000,E520)*Analysis!$B$4</f>
        <v>0.12312531</v>
      </c>
      <c r="X520">
        <f>IF(ABS(F520)&gt;1,F520/1000000,F520)*Analysis!$B$4</f>
        <v>9.8489162700000001</v>
      </c>
      <c r="Y520">
        <f>IF(ABS(G520)&gt;1,G520/1000000,G520)</f>
        <v>-0.158327</v>
      </c>
      <c r="Z520">
        <f>IF(ABS(H520)&gt;1,H520/1000000,H520)</f>
        <v>0.30261199999999999</v>
      </c>
      <c r="AA520">
        <f>IF(ABS(I520)&gt;1,I520/1000000,I520)</f>
        <v>0</v>
      </c>
      <c r="AB520">
        <f t="shared" si="32"/>
        <v>-0.13300000000000001</v>
      </c>
      <c r="AC520">
        <f t="shared" si="33"/>
        <v>1.2999999999999999E-2</v>
      </c>
      <c r="AD520">
        <f t="shared" si="34"/>
        <v>-0.72099999999999997</v>
      </c>
      <c r="AE520">
        <f t="shared" si="35"/>
        <v>0</v>
      </c>
    </row>
    <row r="521" spans="1:31" x14ac:dyDescent="0.3">
      <c r="A521" s="4">
        <v>519</v>
      </c>
      <c r="B521" s="4">
        <v>-803110785133</v>
      </c>
      <c r="C521" s="5">
        <v>7</v>
      </c>
      <c r="D521" s="5">
        <v>-6.7330000000000003E-3</v>
      </c>
      <c r="E521" s="5">
        <v>-2.0528000000000001E-2</v>
      </c>
      <c r="F521" s="5">
        <v>1009464</v>
      </c>
      <c r="G521" s="5">
        <v>0.30077599999999999</v>
      </c>
      <c r="H521" s="5">
        <v>0.91840999999999995</v>
      </c>
      <c r="I521" s="5">
        <v>0</v>
      </c>
      <c r="J521" s="5">
        <v>-0.13200000000000001</v>
      </c>
      <c r="K521" s="5">
        <v>6.0000000000000001E-3</v>
      </c>
      <c r="L521" s="5">
        <v>-0.72099999999999997</v>
      </c>
      <c r="M521" s="5">
        <v>0</v>
      </c>
      <c r="S521">
        <f>A521</f>
        <v>519</v>
      </c>
      <c r="T521">
        <f>Analysis!$B$3+B521/1000000</f>
        <v>10.378777000005357</v>
      </c>
      <c r="U521">
        <f>C521</f>
        <v>7</v>
      </c>
      <c r="V521">
        <f>IF(ABS(D521)&gt;1,D521/1000000,D521)*Analysis!$B$4</f>
        <v>-6.6050730000000002E-2</v>
      </c>
      <c r="W521">
        <f>IF(ABS(E521)&gt;1,E521/1000000,E521)*Analysis!$B$4</f>
        <v>-0.20137968000000003</v>
      </c>
      <c r="X521">
        <f>IF(ABS(F521)&gt;1,F521/1000000,F521)*Analysis!$B$4</f>
        <v>9.9028418399999989</v>
      </c>
      <c r="Y521">
        <f>IF(ABS(G521)&gt;1,G521/1000000,G521)</f>
        <v>0.30077599999999999</v>
      </c>
      <c r="Z521">
        <f>IF(ABS(H521)&gt;1,H521/1000000,H521)</f>
        <v>0.91840999999999995</v>
      </c>
      <c r="AA521">
        <f>IF(ABS(I521)&gt;1,I521/1000000,I521)</f>
        <v>0</v>
      </c>
      <c r="AB521">
        <f t="shared" si="32"/>
        <v>-0.13200000000000001</v>
      </c>
      <c r="AC521">
        <f t="shared" si="33"/>
        <v>6.0000000000000001E-3</v>
      </c>
      <c r="AD521">
        <f t="shared" si="34"/>
        <v>-0.72099999999999997</v>
      </c>
      <c r="AE521">
        <f t="shared" si="35"/>
        <v>0</v>
      </c>
    </row>
    <row r="522" spans="1:31" x14ac:dyDescent="0.3">
      <c r="A522" s="4">
        <v>520</v>
      </c>
      <c r="B522" s="4">
        <v>-803110773483</v>
      </c>
      <c r="C522" s="5">
        <v>7</v>
      </c>
      <c r="D522" s="5">
        <v>-9.1339999999999998E-3</v>
      </c>
      <c r="E522" s="5">
        <v>7.3730000000000002E-3</v>
      </c>
      <c r="F522" s="5">
        <v>0.994479</v>
      </c>
      <c r="G522" s="5">
        <v>0.22511600000000001</v>
      </c>
      <c r="H522" s="5">
        <v>0.49612699999999998</v>
      </c>
      <c r="I522" s="5">
        <v>0</v>
      </c>
      <c r="J522" s="5">
        <v>-0.13200000000000001</v>
      </c>
      <c r="K522" s="5">
        <v>1.0999999999999999E-2</v>
      </c>
      <c r="L522" s="5">
        <v>-0.69299999999999995</v>
      </c>
      <c r="M522" s="5">
        <v>0</v>
      </c>
      <c r="S522">
        <f>A522</f>
        <v>520</v>
      </c>
      <c r="T522">
        <f>Analysis!$B$3+B522/1000000</f>
        <v>10.390427000005729</v>
      </c>
      <c r="U522">
        <f>C522</f>
        <v>7</v>
      </c>
      <c r="V522">
        <f>IF(ABS(D522)&gt;1,D522/1000000,D522)*Analysis!$B$4</f>
        <v>-8.9604539999999996E-2</v>
      </c>
      <c r="W522">
        <f>IF(ABS(E522)&gt;1,E522/1000000,E522)*Analysis!$B$4</f>
        <v>7.2329130000000005E-2</v>
      </c>
      <c r="X522">
        <f>IF(ABS(F522)&gt;1,F522/1000000,F522)*Analysis!$B$4</f>
        <v>9.7558389900000009</v>
      </c>
      <c r="Y522">
        <f>IF(ABS(G522)&gt;1,G522/1000000,G522)</f>
        <v>0.22511600000000001</v>
      </c>
      <c r="Z522">
        <f>IF(ABS(H522)&gt;1,H522/1000000,H522)</f>
        <v>0.49612699999999998</v>
      </c>
      <c r="AA522">
        <f>IF(ABS(I522)&gt;1,I522/1000000,I522)</f>
        <v>0</v>
      </c>
      <c r="AB522">
        <f t="shared" si="32"/>
        <v>-0.13200000000000001</v>
      </c>
      <c r="AC522">
        <f t="shared" si="33"/>
        <v>1.0999999999999999E-2</v>
      </c>
      <c r="AD522">
        <f t="shared" si="34"/>
        <v>-0.69299999999999995</v>
      </c>
      <c r="AE522">
        <f t="shared" si="35"/>
        <v>0</v>
      </c>
    </row>
    <row r="523" spans="1:31" x14ac:dyDescent="0.3">
      <c r="A523" s="4">
        <v>521</v>
      </c>
      <c r="B523" s="4">
        <v>-803110742999</v>
      </c>
      <c r="C523" s="5">
        <v>7</v>
      </c>
      <c r="D523" s="5">
        <v>-5.7169999999999999E-3</v>
      </c>
      <c r="E523" s="5">
        <v>3.2756E-2</v>
      </c>
      <c r="F523" s="5">
        <v>0.998228</v>
      </c>
      <c r="G523" s="5">
        <v>6.2916E-2</v>
      </c>
      <c r="H523" s="5">
        <v>1035721</v>
      </c>
      <c r="I523" s="5">
        <v>0</v>
      </c>
      <c r="J523" s="5">
        <v>-0.13500000000000001</v>
      </c>
      <c r="K523" s="5">
        <v>1.0999999999999999E-2</v>
      </c>
      <c r="L523" s="5">
        <v>-0.71199999999999997</v>
      </c>
      <c r="M523" s="5">
        <v>0</v>
      </c>
      <c r="S523">
        <f>A523</f>
        <v>521</v>
      </c>
      <c r="T523">
        <f>Analysis!$B$3+B523/1000000</f>
        <v>10.420910999993794</v>
      </c>
      <c r="U523">
        <f>C523</f>
        <v>7</v>
      </c>
      <c r="V523">
        <f>IF(ABS(D523)&gt;1,D523/1000000,D523)*Analysis!$B$4</f>
        <v>-5.6083769999999998E-2</v>
      </c>
      <c r="W523">
        <f>IF(ABS(E523)&gt;1,E523/1000000,E523)*Analysis!$B$4</f>
        <v>0.32133636000000004</v>
      </c>
      <c r="X523">
        <f>IF(ABS(F523)&gt;1,F523/1000000,F523)*Analysis!$B$4</f>
        <v>9.7926166800000001</v>
      </c>
      <c r="Y523">
        <f>IF(ABS(G523)&gt;1,G523/1000000,G523)</f>
        <v>6.2916E-2</v>
      </c>
      <c r="Z523">
        <f>IF(ABS(H523)&gt;1,H523/1000000,H523)</f>
        <v>1.0357209999999999</v>
      </c>
      <c r="AA523">
        <f>IF(ABS(I523)&gt;1,I523/1000000,I523)</f>
        <v>0</v>
      </c>
      <c r="AB523">
        <f t="shared" si="32"/>
        <v>-0.13500000000000001</v>
      </c>
      <c r="AC523">
        <f t="shared" si="33"/>
        <v>1.0999999999999999E-2</v>
      </c>
      <c r="AD523">
        <f t="shared" si="34"/>
        <v>-0.71199999999999997</v>
      </c>
      <c r="AE523">
        <f t="shared" si="35"/>
        <v>0</v>
      </c>
    </row>
    <row r="524" spans="1:31" x14ac:dyDescent="0.3">
      <c r="A524" s="4">
        <v>522</v>
      </c>
      <c r="B524" s="4">
        <v>-803110724063</v>
      </c>
      <c r="C524" s="5">
        <v>7</v>
      </c>
      <c r="D524" s="5">
        <v>-2.0839999999999999E-3</v>
      </c>
      <c r="E524" s="5">
        <v>3.1930000000000001E-3</v>
      </c>
      <c r="F524" s="5">
        <v>0.99988200000000005</v>
      </c>
      <c r="G524" s="5">
        <v>0.126947</v>
      </c>
      <c r="H524" s="5">
        <v>0.75160400000000005</v>
      </c>
      <c r="I524" s="5">
        <v>0</v>
      </c>
      <c r="J524" s="5">
        <v>-0.13500000000000001</v>
      </c>
      <c r="K524" s="5">
        <v>8.9999999999999993E-3</v>
      </c>
      <c r="L524" s="5">
        <v>-0.71</v>
      </c>
      <c r="M524" s="5">
        <v>0</v>
      </c>
      <c r="S524">
        <f>A524</f>
        <v>522</v>
      </c>
      <c r="T524">
        <f>Analysis!$B$3+B524/1000000</f>
        <v>10.439847000059672</v>
      </c>
      <c r="U524">
        <f>C524</f>
        <v>7</v>
      </c>
      <c r="V524">
        <f>IF(ABS(D524)&gt;1,D524/1000000,D524)*Analysis!$B$4</f>
        <v>-2.044404E-2</v>
      </c>
      <c r="W524">
        <f>IF(ABS(E524)&gt;1,E524/1000000,E524)*Analysis!$B$4</f>
        <v>3.1323330000000003E-2</v>
      </c>
      <c r="X524">
        <f>IF(ABS(F524)&gt;1,F524/1000000,F524)*Analysis!$B$4</f>
        <v>9.8088424200000013</v>
      </c>
      <c r="Y524">
        <f>IF(ABS(G524)&gt;1,G524/1000000,G524)</f>
        <v>0.126947</v>
      </c>
      <c r="Z524">
        <f>IF(ABS(H524)&gt;1,H524/1000000,H524)</f>
        <v>0.75160400000000005</v>
      </c>
      <c r="AA524">
        <f>IF(ABS(I524)&gt;1,I524/1000000,I524)</f>
        <v>0</v>
      </c>
      <c r="AB524">
        <f t="shared" si="32"/>
        <v>-0.13500000000000001</v>
      </c>
      <c r="AC524">
        <f t="shared" si="33"/>
        <v>8.9999999999999993E-3</v>
      </c>
      <c r="AD524">
        <f t="shared" si="34"/>
        <v>-0.71</v>
      </c>
      <c r="AE524">
        <f t="shared" si="35"/>
        <v>0</v>
      </c>
    </row>
    <row r="525" spans="1:31" x14ac:dyDescent="0.3">
      <c r="A525" s="4">
        <v>523</v>
      </c>
      <c r="B525" s="4">
        <v>-803110704243</v>
      </c>
      <c r="C525" s="5">
        <v>7</v>
      </c>
      <c r="D525" s="5">
        <v>-5.2500000000000003E-3</v>
      </c>
      <c r="E525" s="5">
        <v>-8.4869999999999998E-3</v>
      </c>
      <c r="F525" s="5">
        <v>1009524</v>
      </c>
      <c r="G525" s="5">
        <v>0.18278900000000001</v>
      </c>
      <c r="H525" s="5">
        <v>1401418</v>
      </c>
      <c r="I525" s="5">
        <v>0</v>
      </c>
      <c r="J525" s="5">
        <v>-0.13200000000000001</v>
      </c>
      <c r="K525" s="5">
        <v>-2E-3</v>
      </c>
      <c r="L525" s="5">
        <v>-0.70799999999999996</v>
      </c>
      <c r="M525" s="5">
        <v>0</v>
      </c>
      <c r="S525">
        <f>A525</f>
        <v>523</v>
      </c>
      <c r="T525">
        <f>Analysis!$B$3+B525/1000000</f>
        <v>10.459666999988258</v>
      </c>
      <c r="U525">
        <f>C525</f>
        <v>7</v>
      </c>
      <c r="V525">
        <f>IF(ABS(D525)&gt;1,D525/1000000,D525)*Analysis!$B$4</f>
        <v>-5.1502500000000007E-2</v>
      </c>
      <c r="W525">
        <f>IF(ABS(E525)&gt;1,E525/1000000,E525)*Analysis!$B$4</f>
        <v>-8.325747E-2</v>
      </c>
      <c r="X525">
        <f>IF(ABS(F525)&gt;1,F525/1000000,F525)*Analysis!$B$4</f>
        <v>9.9034304400000011</v>
      </c>
      <c r="Y525">
        <f>IF(ABS(G525)&gt;1,G525/1000000,G525)</f>
        <v>0.18278900000000001</v>
      </c>
      <c r="Z525">
        <f>IF(ABS(H525)&gt;1,H525/1000000,H525)</f>
        <v>1.4014180000000001</v>
      </c>
      <c r="AA525">
        <f>IF(ABS(I525)&gt;1,I525/1000000,I525)</f>
        <v>0</v>
      </c>
      <c r="AB525">
        <f t="shared" si="32"/>
        <v>-0.13200000000000001</v>
      </c>
      <c r="AC525">
        <f t="shared" si="33"/>
        <v>-2E-3</v>
      </c>
      <c r="AD525">
        <f t="shared" si="34"/>
        <v>-0.70799999999999996</v>
      </c>
      <c r="AE525">
        <f t="shared" si="35"/>
        <v>0</v>
      </c>
    </row>
    <row r="526" spans="1:31" x14ac:dyDescent="0.3">
      <c r="A526" s="4">
        <v>524</v>
      </c>
      <c r="B526" s="4">
        <v>-803110687510</v>
      </c>
      <c r="C526" s="5">
        <v>7</v>
      </c>
      <c r="D526" s="5">
        <v>-6.0780000000000001E-3</v>
      </c>
      <c r="E526" s="5">
        <v>3.8363000000000001E-2</v>
      </c>
      <c r="F526" s="5">
        <v>1001578</v>
      </c>
      <c r="G526" s="5">
        <v>0.467339</v>
      </c>
      <c r="H526" s="5">
        <v>1972840</v>
      </c>
      <c r="I526" s="5">
        <v>0</v>
      </c>
      <c r="J526" s="5">
        <v>-0.128</v>
      </c>
      <c r="K526" s="5">
        <v>4.0000000000000001E-3</v>
      </c>
      <c r="L526" s="5">
        <v>-0.71799999999999997</v>
      </c>
      <c r="M526" s="5">
        <v>0</v>
      </c>
      <c r="S526">
        <f>A526</f>
        <v>524</v>
      </c>
      <c r="T526">
        <f>Analysis!$B$3+B526/1000000</f>
        <v>10.476400000043213</v>
      </c>
      <c r="U526">
        <f>C526</f>
        <v>7</v>
      </c>
      <c r="V526">
        <f>IF(ABS(D526)&gt;1,D526/1000000,D526)*Analysis!$B$4</f>
        <v>-5.9625180000000007E-2</v>
      </c>
      <c r="W526">
        <f>IF(ABS(E526)&gt;1,E526/1000000,E526)*Analysis!$B$4</f>
        <v>0.37634103000000002</v>
      </c>
      <c r="X526">
        <f>IF(ABS(F526)&gt;1,F526/1000000,F526)*Analysis!$B$4</f>
        <v>9.8254801800000013</v>
      </c>
      <c r="Y526">
        <f>IF(ABS(G526)&gt;1,G526/1000000,G526)</f>
        <v>0.467339</v>
      </c>
      <c r="Z526">
        <f>IF(ABS(H526)&gt;1,H526/1000000,H526)</f>
        <v>1.9728399999999999</v>
      </c>
      <c r="AA526">
        <f>IF(ABS(I526)&gt;1,I526/1000000,I526)</f>
        <v>0</v>
      </c>
      <c r="AB526">
        <f t="shared" si="32"/>
        <v>-0.128</v>
      </c>
      <c r="AC526">
        <f t="shared" si="33"/>
        <v>4.0000000000000001E-3</v>
      </c>
      <c r="AD526">
        <f t="shared" si="34"/>
        <v>-0.71799999999999997</v>
      </c>
      <c r="AE526">
        <f t="shared" si="35"/>
        <v>0</v>
      </c>
    </row>
    <row r="527" spans="1:31" x14ac:dyDescent="0.3">
      <c r="A527" s="4">
        <v>525</v>
      </c>
      <c r="B527" s="4">
        <v>-803110665864</v>
      </c>
      <c r="C527" s="5">
        <v>7</v>
      </c>
      <c r="D527" s="5">
        <v>3.3960000000000001E-3</v>
      </c>
      <c r="E527" s="5">
        <v>1.8450000000000001E-3</v>
      </c>
      <c r="F527" s="5">
        <v>1008376</v>
      </c>
      <c r="G527" s="5">
        <v>0.44439200000000001</v>
      </c>
      <c r="H527" s="5">
        <v>0.87052099999999999</v>
      </c>
      <c r="I527" s="5">
        <v>0</v>
      </c>
      <c r="J527" s="5">
        <v>-0.128</v>
      </c>
      <c r="K527" s="5">
        <v>7.0000000000000001E-3</v>
      </c>
      <c r="L527" s="5">
        <v>-0.72899999999999998</v>
      </c>
      <c r="M527" s="5">
        <v>0</v>
      </c>
      <c r="S527">
        <f>A527</f>
        <v>525</v>
      </c>
      <c r="T527">
        <f>Analysis!$B$3+B527/1000000</f>
        <v>10.498046000022441</v>
      </c>
      <c r="U527">
        <f>C527</f>
        <v>7</v>
      </c>
      <c r="V527">
        <f>IF(ABS(D527)&gt;1,D527/1000000,D527)*Analysis!$B$4</f>
        <v>3.3314760000000006E-2</v>
      </c>
      <c r="W527">
        <f>IF(ABS(E527)&gt;1,E527/1000000,E527)*Analysis!$B$4</f>
        <v>1.8099450000000003E-2</v>
      </c>
      <c r="X527">
        <f>IF(ABS(F527)&gt;1,F527/1000000,F527)*Analysis!$B$4</f>
        <v>9.89216856</v>
      </c>
      <c r="Y527">
        <f>IF(ABS(G527)&gt;1,G527/1000000,G527)</f>
        <v>0.44439200000000001</v>
      </c>
      <c r="Z527">
        <f>IF(ABS(H527)&gt;1,H527/1000000,H527)</f>
        <v>0.87052099999999999</v>
      </c>
      <c r="AA527">
        <f>IF(ABS(I527)&gt;1,I527/1000000,I527)</f>
        <v>0</v>
      </c>
      <c r="AB527">
        <f t="shared" si="32"/>
        <v>-0.128</v>
      </c>
      <c r="AC527">
        <f t="shared" si="33"/>
        <v>7.0000000000000001E-3</v>
      </c>
      <c r="AD527">
        <f t="shared" si="34"/>
        <v>-0.72899999999999998</v>
      </c>
      <c r="AE527">
        <f t="shared" si="35"/>
        <v>0</v>
      </c>
    </row>
    <row r="528" spans="1:31" x14ac:dyDescent="0.3">
      <c r="A528" s="4">
        <v>526</v>
      </c>
      <c r="B528" s="4">
        <v>-803110644655</v>
      </c>
      <c r="C528" s="5">
        <v>7</v>
      </c>
      <c r="D528" s="5">
        <v>1.3735000000000001E-2</v>
      </c>
      <c r="E528" s="5">
        <v>-2.6640000000000001E-3</v>
      </c>
      <c r="F528" s="5">
        <v>1009985</v>
      </c>
      <c r="G528" s="5">
        <v>0.95656200000000002</v>
      </c>
      <c r="H528" s="5">
        <v>0.90855699999999995</v>
      </c>
      <c r="I528" s="5">
        <v>0</v>
      </c>
      <c r="J528" s="5">
        <v>-0.123</v>
      </c>
      <c r="K528" s="5">
        <v>-6.0000000000000001E-3</v>
      </c>
      <c r="L528" s="5">
        <v>-0.75600000000000001</v>
      </c>
      <c r="M528" s="5">
        <v>0</v>
      </c>
      <c r="S528">
        <f>A528</f>
        <v>526</v>
      </c>
      <c r="T528">
        <f>Analysis!$B$3+B528/1000000</f>
        <v>10.51925500005018</v>
      </c>
      <c r="U528">
        <f>C528</f>
        <v>7</v>
      </c>
      <c r="V528">
        <f>IF(ABS(D528)&gt;1,D528/1000000,D528)*Analysis!$B$4</f>
        <v>0.13474035000000001</v>
      </c>
      <c r="W528">
        <f>IF(ABS(E528)&gt;1,E528/1000000,E528)*Analysis!$B$4</f>
        <v>-2.6133840000000002E-2</v>
      </c>
      <c r="X528">
        <f>IF(ABS(F528)&gt;1,F528/1000000,F528)*Analysis!$B$4</f>
        <v>9.9079528499999991</v>
      </c>
      <c r="Y528">
        <f>IF(ABS(G528)&gt;1,G528/1000000,G528)</f>
        <v>0.95656200000000002</v>
      </c>
      <c r="Z528">
        <f>IF(ABS(H528)&gt;1,H528/1000000,H528)</f>
        <v>0.90855699999999995</v>
      </c>
      <c r="AA528">
        <f>IF(ABS(I528)&gt;1,I528/1000000,I528)</f>
        <v>0</v>
      </c>
      <c r="AB528">
        <f t="shared" si="32"/>
        <v>-0.123</v>
      </c>
      <c r="AC528">
        <f t="shared" si="33"/>
        <v>-6.0000000000000001E-3</v>
      </c>
      <c r="AD528">
        <f t="shared" si="34"/>
        <v>-0.75600000000000001</v>
      </c>
      <c r="AE528">
        <f t="shared" si="35"/>
        <v>0</v>
      </c>
    </row>
    <row r="529" spans="1:31" x14ac:dyDescent="0.3">
      <c r="A529" s="4">
        <v>527</v>
      </c>
      <c r="B529" s="4">
        <v>-803110629522</v>
      </c>
      <c r="C529" s="5">
        <v>7</v>
      </c>
      <c r="D529" s="5">
        <v>-1.0577E-2</v>
      </c>
      <c r="E529" s="5">
        <v>2.4199999999999999E-2</v>
      </c>
      <c r="F529" s="5">
        <v>1009828</v>
      </c>
      <c r="G529" s="5">
        <v>1086849</v>
      </c>
      <c r="H529" s="5">
        <v>2151901</v>
      </c>
      <c r="I529" s="5">
        <v>0</v>
      </c>
      <c r="J529" s="5">
        <v>-0.11799999999999999</v>
      </c>
      <c r="K529" s="5">
        <v>-8.9999999999999993E-3</v>
      </c>
      <c r="L529" s="5">
        <v>-0.73699999999999999</v>
      </c>
      <c r="M529" s="5">
        <v>0</v>
      </c>
      <c r="S529">
        <f>A529</f>
        <v>527</v>
      </c>
      <c r="T529">
        <f>Analysis!$B$3+B529/1000000</f>
        <v>10.534388000029139</v>
      </c>
      <c r="U529">
        <f>C529</f>
        <v>7</v>
      </c>
      <c r="V529">
        <f>IF(ABS(D529)&gt;1,D529/1000000,D529)*Analysis!$B$4</f>
        <v>-0.10376037</v>
      </c>
      <c r="W529">
        <f>IF(ABS(E529)&gt;1,E529/1000000,E529)*Analysis!$B$4</f>
        <v>0.237402</v>
      </c>
      <c r="X529">
        <f>IF(ABS(F529)&gt;1,F529/1000000,F529)*Analysis!$B$4</f>
        <v>9.9064126800000007</v>
      </c>
      <c r="Y529">
        <f>IF(ABS(G529)&gt;1,G529/1000000,G529)</f>
        <v>1.086849</v>
      </c>
      <c r="Z529">
        <f>IF(ABS(H529)&gt;1,H529/1000000,H529)</f>
        <v>2.1519010000000001</v>
      </c>
      <c r="AA529">
        <f>IF(ABS(I529)&gt;1,I529/1000000,I529)</f>
        <v>0</v>
      </c>
      <c r="AB529">
        <f t="shared" si="32"/>
        <v>-0.11799999999999999</v>
      </c>
      <c r="AC529">
        <f t="shared" si="33"/>
        <v>-8.9999999999999993E-3</v>
      </c>
      <c r="AD529">
        <f t="shared" si="34"/>
        <v>-0.73699999999999999</v>
      </c>
      <c r="AE529">
        <f t="shared" si="35"/>
        <v>0</v>
      </c>
    </row>
    <row r="530" spans="1:31" x14ac:dyDescent="0.3">
      <c r="A530" s="4">
        <v>528</v>
      </c>
      <c r="B530" s="4">
        <v>-803110604143</v>
      </c>
      <c r="C530" s="5">
        <v>7</v>
      </c>
      <c r="D530" s="5">
        <v>-1.7610000000000001E-2</v>
      </c>
      <c r="E530" s="5">
        <v>3.2795999999999999E-2</v>
      </c>
      <c r="F530" s="5">
        <v>1006278</v>
      </c>
      <c r="G530" s="5">
        <v>0.379556</v>
      </c>
      <c r="H530" s="5">
        <v>1863908</v>
      </c>
      <c r="I530" s="5">
        <v>0</v>
      </c>
      <c r="J530" s="5">
        <v>-0.11799999999999999</v>
      </c>
      <c r="K530" s="5">
        <v>-8.9999999999999993E-3</v>
      </c>
      <c r="L530" s="5">
        <v>-0.73699999999999999</v>
      </c>
      <c r="M530" s="5">
        <v>0</v>
      </c>
      <c r="S530">
        <f>A530</f>
        <v>528</v>
      </c>
      <c r="T530">
        <f>Analysis!$B$3+B530/1000000</f>
        <v>10.559767000027932</v>
      </c>
      <c r="U530">
        <f>C530</f>
        <v>7</v>
      </c>
      <c r="V530">
        <f>IF(ABS(D530)&gt;1,D530/1000000,D530)*Analysis!$B$4</f>
        <v>-0.17275410000000002</v>
      </c>
      <c r="W530">
        <f>IF(ABS(E530)&gt;1,E530/1000000,E530)*Analysis!$B$4</f>
        <v>0.32172876</v>
      </c>
      <c r="X530">
        <f>IF(ABS(F530)&gt;1,F530/1000000,F530)*Analysis!$B$4</f>
        <v>9.8715871800000006</v>
      </c>
      <c r="Y530">
        <f>IF(ABS(G530)&gt;1,G530/1000000,G530)</f>
        <v>0.379556</v>
      </c>
      <c r="Z530">
        <f>IF(ABS(H530)&gt;1,H530/1000000,H530)</f>
        <v>1.8639079999999999</v>
      </c>
      <c r="AA530">
        <f>IF(ABS(I530)&gt;1,I530/1000000,I530)</f>
        <v>0</v>
      </c>
      <c r="AB530">
        <f t="shared" si="32"/>
        <v>-0.11799999999999999</v>
      </c>
      <c r="AC530">
        <f t="shared" si="33"/>
        <v>-8.9999999999999993E-3</v>
      </c>
      <c r="AD530">
        <f t="shared" si="34"/>
        <v>-0.73699999999999999</v>
      </c>
      <c r="AE530">
        <f t="shared" si="35"/>
        <v>0</v>
      </c>
    </row>
    <row r="531" spans="1:31" x14ac:dyDescent="0.3">
      <c r="A531" s="4">
        <v>529</v>
      </c>
      <c r="B531" s="4">
        <v>-803110584107</v>
      </c>
      <c r="C531" s="5">
        <v>7</v>
      </c>
      <c r="D531" s="5">
        <v>2.3140000000000001E-3</v>
      </c>
      <c r="E531" s="5">
        <v>2.1402999999999998E-2</v>
      </c>
      <c r="F531" s="5">
        <v>0.99995400000000001</v>
      </c>
      <c r="G531" s="5">
        <v>0.36909700000000001</v>
      </c>
      <c r="H531" s="5">
        <v>1085493</v>
      </c>
      <c r="I531" s="5">
        <v>0</v>
      </c>
      <c r="J531" s="5">
        <v>-0.11899999999999999</v>
      </c>
      <c r="K531" s="5">
        <v>-1E-3</v>
      </c>
      <c r="L531" s="5">
        <v>-0.73899999999999999</v>
      </c>
      <c r="M531" s="5">
        <v>0</v>
      </c>
      <c r="S531">
        <f>A531</f>
        <v>529</v>
      </c>
      <c r="T531">
        <f>Analysis!$B$3+B531/1000000</f>
        <v>10.579802999971434</v>
      </c>
      <c r="U531">
        <f>C531</f>
        <v>7</v>
      </c>
      <c r="V531">
        <f>IF(ABS(D531)&gt;1,D531/1000000,D531)*Analysis!$B$4</f>
        <v>2.2700340000000003E-2</v>
      </c>
      <c r="W531">
        <f>IF(ABS(E531)&gt;1,E531/1000000,E531)*Analysis!$B$4</f>
        <v>0.20996343000000001</v>
      </c>
      <c r="X531">
        <f>IF(ABS(F531)&gt;1,F531/1000000,F531)*Analysis!$B$4</f>
        <v>9.8095487400000003</v>
      </c>
      <c r="Y531">
        <f>IF(ABS(G531)&gt;1,G531/1000000,G531)</f>
        <v>0.36909700000000001</v>
      </c>
      <c r="Z531">
        <f>IF(ABS(H531)&gt;1,H531/1000000,H531)</f>
        <v>1.085493</v>
      </c>
      <c r="AA531">
        <f>IF(ABS(I531)&gt;1,I531/1000000,I531)</f>
        <v>0</v>
      </c>
      <c r="AB531">
        <f t="shared" si="32"/>
        <v>-0.11899999999999999</v>
      </c>
      <c r="AC531">
        <f t="shared" si="33"/>
        <v>-1E-3</v>
      </c>
      <c r="AD531">
        <f t="shared" si="34"/>
        <v>-0.73899999999999999</v>
      </c>
      <c r="AE531">
        <f t="shared" si="35"/>
        <v>0</v>
      </c>
    </row>
    <row r="532" spans="1:31" x14ac:dyDescent="0.3">
      <c r="A532" s="4">
        <v>530</v>
      </c>
      <c r="B532" s="4">
        <v>-803110564089</v>
      </c>
      <c r="C532" s="5">
        <v>7</v>
      </c>
      <c r="D532" s="5">
        <v>1.08E-4</v>
      </c>
      <c r="E532" s="5">
        <v>-6.3309999999999998E-3</v>
      </c>
      <c r="F532" s="5">
        <v>1008022</v>
      </c>
      <c r="G532" s="5">
        <v>8.0319000000000002E-2</v>
      </c>
      <c r="H532" s="5">
        <v>0.70723800000000003</v>
      </c>
      <c r="I532" s="5">
        <v>0</v>
      </c>
      <c r="J532" s="5">
        <v>-0.121</v>
      </c>
      <c r="K532" s="5">
        <v>-4.0000000000000001E-3</v>
      </c>
      <c r="L532" s="5">
        <v>-0.749</v>
      </c>
      <c r="M532" s="5">
        <v>0</v>
      </c>
      <c r="S532">
        <f>A532</f>
        <v>530</v>
      </c>
      <c r="T532">
        <f>Analysis!$B$3+B532/1000000</f>
        <v>10.599821000010706</v>
      </c>
      <c r="U532">
        <f>C532</f>
        <v>7</v>
      </c>
      <c r="V532">
        <f>IF(ABS(D532)&gt;1,D532/1000000,D532)*Analysis!$B$4</f>
        <v>1.05948E-3</v>
      </c>
      <c r="W532">
        <f>IF(ABS(E532)&gt;1,E532/1000000,E532)*Analysis!$B$4</f>
        <v>-6.210711E-2</v>
      </c>
      <c r="X532">
        <f>IF(ABS(F532)&gt;1,F532/1000000,F532)*Analysis!$B$4</f>
        <v>9.8886958200000006</v>
      </c>
      <c r="Y532">
        <f>IF(ABS(G532)&gt;1,G532/1000000,G532)</f>
        <v>8.0319000000000002E-2</v>
      </c>
      <c r="Z532">
        <f>IF(ABS(H532)&gt;1,H532/1000000,H532)</f>
        <v>0.70723800000000003</v>
      </c>
      <c r="AA532">
        <f>IF(ABS(I532)&gt;1,I532/1000000,I532)</f>
        <v>0</v>
      </c>
      <c r="AB532">
        <f t="shared" si="32"/>
        <v>-0.121</v>
      </c>
      <c r="AC532">
        <f t="shared" si="33"/>
        <v>-4.0000000000000001E-3</v>
      </c>
      <c r="AD532">
        <f t="shared" si="34"/>
        <v>-0.749</v>
      </c>
      <c r="AE532">
        <f t="shared" si="35"/>
        <v>0</v>
      </c>
    </row>
    <row r="533" spans="1:31" x14ac:dyDescent="0.3">
      <c r="A533" s="4">
        <v>531</v>
      </c>
      <c r="B533" s="4">
        <v>-803110542964</v>
      </c>
      <c r="C533" s="5">
        <v>7</v>
      </c>
      <c r="D533" s="5">
        <v>-1.9203000000000001E-2</v>
      </c>
      <c r="E533" s="5">
        <v>-2.64E-3</v>
      </c>
      <c r="F533" s="5">
        <v>1014876</v>
      </c>
      <c r="G533" s="5">
        <v>-0.57139200000000001</v>
      </c>
      <c r="H533" s="5">
        <v>1345529</v>
      </c>
      <c r="I533" s="5">
        <v>0</v>
      </c>
      <c r="J533" s="5">
        <v>-0.114</v>
      </c>
      <c r="K533" s="5">
        <v>-2.1999999999999999E-2</v>
      </c>
      <c r="L533" s="5">
        <v>-0.73699999999999999</v>
      </c>
      <c r="M533" s="5">
        <v>0</v>
      </c>
      <c r="S533">
        <f>A533</f>
        <v>531</v>
      </c>
      <c r="T533">
        <f>Analysis!$B$3+B533/1000000</f>
        <v>10.620945999980904</v>
      </c>
      <c r="U533">
        <f>C533</f>
        <v>7</v>
      </c>
      <c r="V533">
        <f>IF(ABS(D533)&gt;1,D533/1000000,D533)*Analysis!$B$4</f>
        <v>-0.18838143000000002</v>
      </c>
      <c r="W533">
        <f>IF(ABS(E533)&gt;1,E533/1000000,E533)*Analysis!$B$4</f>
        <v>-2.5898400000000002E-2</v>
      </c>
      <c r="X533">
        <f>IF(ABS(F533)&gt;1,F533/1000000,F533)*Analysis!$B$4</f>
        <v>9.9559335600000001</v>
      </c>
      <c r="Y533">
        <f>IF(ABS(G533)&gt;1,G533/1000000,G533)</f>
        <v>-0.57139200000000001</v>
      </c>
      <c r="Z533">
        <f>IF(ABS(H533)&gt;1,H533/1000000,H533)</f>
        <v>1.345529</v>
      </c>
      <c r="AA533">
        <f>IF(ABS(I533)&gt;1,I533/1000000,I533)</f>
        <v>0</v>
      </c>
      <c r="AB533">
        <f t="shared" si="32"/>
        <v>-0.114</v>
      </c>
      <c r="AC533">
        <f t="shared" si="33"/>
        <v>-2.1999999999999999E-2</v>
      </c>
      <c r="AD533">
        <f t="shared" si="34"/>
        <v>-0.73699999999999999</v>
      </c>
      <c r="AE533">
        <f t="shared" si="35"/>
        <v>0</v>
      </c>
    </row>
    <row r="534" spans="1:31" x14ac:dyDescent="0.3">
      <c r="A534" s="4">
        <v>532</v>
      </c>
      <c r="B534" s="4">
        <v>-803110527404</v>
      </c>
      <c r="C534" s="5">
        <v>7</v>
      </c>
      <c r="D534" s="5">
        <v>-8.881E-3</v>
      </c>
      <c r="E534" s="5">
        <v>2.7633000000000001E-2</v>
      </c>
      <c r="F534" s="5">
        <v>0.99695500000000004</v>
      </c>
      <c r="G534" s="5">
        <v>-0.36261900000000002</v>
      </c>
      <c r="H534" s="5">
        <v>1238399</v>
      </c>
      <c r="I534" s="5">
        <v>0</v>
      </c>
      <c r="J534" s="5">
        <v>-0.11700000000000001</v>
      </c>
      <c r="K534" s="5">
        <v>-1E-3</v>
      </c>
      <c r="L534" s="5">
        <v>-0.73099999999999998</v>
      </c>
      <c r="M534" s="5">
        <v>0</v>
      </c>
      <c r="S534">
        <f>A534</f>
        <v>532</v>
      </c>
      <c r="T534">
        <f>Analysis!$B$3+B534/1000000</f>
        <v>10.636505999951623</v>
      </c>
      <c r="U534">
        <f>C534</f>
        <v>7</v>
      </c>
      <c r="V534">
        <f>IF(ABS(D534)&gt;1,D534/1000000,D534)*Analysis!$B$4</f>
        <v>-8.7122610000000003E-2</v>
      </c>
      <c r="W534">
        <f>IF(ABS(E534)&gt;1,E534/1000000,E534)*Analysis!$B$4</f>
        <v>0.27107973000000002</v>
      </c>
      <c r="X534">
        <f>IF(ABS(F534)&gt;1,F534/1000000,F534)*Analysis!$B$4</f>
        <v>9.7801285500000006</v>
      </c>
      <c r="Y534">
        <f>IF(ABS(G534)&gt;1,G534/1000000,G534)</f>
        <v>-0.36261900000000002</v>
      </c>
      <c r="Z534">
        <f>IF(ABS(H534)&gt;1,H534/1000000,H534)</f>
        <v>1.238399</v>
      </c>
      <c r="AA534">
        <f>IF(ABS(I534)&gt;1,I534/1000000,I534)</f>
        <v>0</v>
      </c>
      <c r="AB534">
        <f t="shared" si="32"/>
        <v>-0.11700000000000001</v>
      </c>
      <c r="AC534">
        <f t="shared" si="33"/>
        <v>-1E-3</v>
      </c>
      <c r="AD534">
        <f t="shared" si="34"/>
        <v>-0.73099999999999998</v>
      </c>
      <c r="AE534">
        <f t="shared" si="35"/>
        <v>0</v>
      </c>
    </row>
    <row r="535" spans="1:31" x14ac:dyDescent="0.3">
      <c r="A535" s="4">
        <v>533</v>
      </c>
      <c r="B535" s="4">
        <v>-803110503461</v>
      </c>
      <c r="C535" s="5">
        <v>7</v>
      </c>
      <c r="D535" s="5">
        <v>1.9139999999999999E-3</v>
      </c>
      <c r="E535" s="5">
        <v>2.1493999999999999E-2</v>
      </c>
      <c r="F535" s="5">
        <v>0.99654100000000001</v>
      </c>
      <c r="G535" s="5">
        <v>-0.299846</v>
      </c>
      <c r="H535" s="5">
        <v>0.87799099999999997</v>
      </c>
      <c r="I535" s="5">
        <v>0</v>
      </c>
      <c r="J535" s="5">
        <v>-0.11</v>
      </c>
      <c r="K535" s="5">
        <v>-4.0000000000000001E-3</v>
      </c>
      <c r="L535" s="5">
        <v>-0.749</v>
      </c>
      <c r="M535" s="5">
        <v>0</v>
      </c>
      <c r="S535">
        <f>A535</f>
        <v>533</v>
      </c>
      <c r="T535">
        <f>Analysis!$B$3+B535/1000000</f>
        <v>10.660448999959044</v>
      </c>
      <c r="U535">
        <f>C535</f>
        <v>7</v>
      </c>
      <c r="V535">
        <f>IF(ABS(D535)&gt;1,D535/1000000,D535)*Analysis!$B$4</f>
        <v>1.8776339999999999E-2</v>
      </c>
      <c r="W535">
        <f>IF(ABS(E535)&gt;1,E535/1000000,E535)*Analysis!$B$4</f>
        <v>0.21085614</v>
      </c>
      <c r="X535">
        <f>IF(ABS(F535)&gt;1,F535/1000000,F535)*Analysis!$B$4</f>
        <v>9.7760672100000008</v>
      </c>
      <c r="Y535">
        <f>IF(ABS(G535)&gt;1,G535/1000000,G535)</f>
        <v>-0.299846</v>
      </c>
      <c r="Z535">
        <f>IF(ABS(H535)&gt;1,H535/1000000,H535)</f>
        <v>0.87799099999999997</v>
      </c>
      <c r="AA535">
        <f>IF(ABS(I535)&gt;1,I535/1000000,I535)</f>
        <v>0</v>
      </c>
      <c r="AB535">
        <f t="shared" si="32"/>
        <v>-0.11</v>
      </c>
      <c r="AC535">
        <f t="shared" si="33"/>
        <v>-4.0000000000000001E-3</v>
      </c>
      <c r="AD535">
        <f t="shared" si="34"/>
        <v>-0.749</v>
      </c>
      <c r="AE535">
        <f t="shared" si="35"/>
        <v>0</v>
      </c>
    </row>
    <row r="536" spans="1:31" x14ac:dyDescent="0.3">
      <c r="A536" s="4">
        <v>534</v>
      </c>
      <c r="B536" s="4">
        <v>-803110483314</v>
      </c>
      <c r="C536" s="5">
        <v>7</v>
      </c>
      <c r="D536" s="5">
        <v>-1.6073E-2</v>
      </c>
      <c r="E536" s="5">
        <v>-7.842E-3</v>
      </c>
      <c r="F536" s="5">
        <v>1013674</v>
      </c>
      <c r="G536" s="5">
        <v>-0.89210199999999995</v>
      </c>
      <c r="H536" s="5">
        <v>1112736</v>
      </c>
      <c r="I536" s="5">
        <v>0</v>
      </c>
      <c r="J536" s="5">
        <v>-0.112</v>
      </c>
      <c r="K536" s="5">
        <v>-7.0000000000000001E-3</v>
      </c>
      <c r="L536" s="5">
        <v>-0.752</v>
      </c>
      <c r="M536" s="5">
        <v>0</v>
      </c>
      <c r="S536">
        <f>A536</f>
        <v>534</v>
      </c>
      <c r="T536">
        <f>Analysis!$B$3+B536/1000000</f>
        <v>10.680596000049263</v>
      </c>
      <c r="U536">
        <f>C536</f>
        <v>7</v>
      </c>
      <c r="V536">
        <f>IF(ABS(D536)&gt;1,D536/1000000,D536)*Analysis!$B$4</f>
        <v>-0.15767613000000003</v>
      </c>
      <c r="W536">
        <f>IF(ABS(E536)&gt;1,E536/1000000,E536)*Analysis!$B$4</f>
        <v>-7.6930020000000002E-2</v>
      </c>
      <c r="X536">
        <f>IF(ABS(F536)&gt;1,F536/1000000,F536)*Analysis!$B$4</f>
        <v>9.9441419399999997</v>
      </c>
      <c r="Y536">
        <f>IF(ABS(G536)&gt;1,G536/1000000,G536)</f>
        <v>-0.89210199999999995</v>
      </c>
      <c r="Z536">
        <f>IF(ABS(H536)&gt;1,H536/1000000,H536)</f>
        <v>1.1127359999999999</v>
      </c>
      <c r="AA536">
        <f>IF(ABS(I536)&gt;1,I536/1000000,I536)</f>
        <v>0</v>
      </c>
      <c r="AB536">
        <f t="shared" si="32"/>
        <v>-0.112</v>
      </c>
      <c r="AC536">
        <f t="shared" si="33"/>
        <v>-7.0000000000000001E-3</v>
      </c>
      <c r="AD536">
        <f t="shared" si="34"/>
        <v>-0.752</v>
      </c>
      <c r="AE536">
        <f t="shared" si="35"/>
        <v>0</v>
      </c>
    </row>
    <row r="537" spans="1:31" x14ac:dyDescent="0.3">
      <c r="A537" s="4">
        <v>535</v>
      </c>
      <c r="B537" s="4">
        <v>-803110468204</v>
      </c>
      <c r="C537" s="5">
        <v>7</v>
      </c>
      <c r="D537" s="5">
        <v>-1.502E-2</v>
      </c>
      <c r="E537" s="5">
        <v>2.8680000000000001E-2</v>
      </c>
      <c r="F537" s="5">
        <v>1006412</v>
      </c>
      <c r="G537" s="5">
        <v>-0.38705499999999998</v>
      </c>
      <c r="H537" s="5">
        <v>1699447</v>
      </c>
      <c r="I537" s="5">
        <v>0</v>
      </c>
      <c r="J537" s="5">
        <v>-0.12</v>
      </c>
      <c r="K537" s="5">
        <v>-5.0000000000000001E-3</v>
      </c>
      <c r="L537" s="5">
        <v>-0.745</v>
      </c>
      <c r="M537" s="5">
        <v>0</v>
      </c>
      <c r="S537">
        <f>A537</f>
        <v>535</v>
      </c>
      <c r="T537">
        <f>Analysis!$B$3+B537/1000000</f>
        <v>10.695705999969505</v>
      </c>
      <c r="U537">
        <f>C537</f>
        <v>7</v>
      </c>
      <c r="V537">
        <f>IF(ABS(D537)&gt;1,D537/1000000,D537)*Analysis!$B$4</f>
        <v>-0.14734620000000001</v>
      </c>
      <c r="W537">
        <f>IF(ABS(E537)&gt;1,E537/1000000,E537)*Analysis!$B$4</f>
        <v>0.28135080000000001</v>
      </c>
      <c r="X537">
        <f>IF(ABS(F537)&gt;1,F537/1000000,F537)*Analysis!$B$4</f>
        <v>9.8729017200000015</v>
      </c>
      <c r="Y537">
        <f>IF(ABS(G537)&gt;1,G537/1000000,G537)</f>
        <v>-0.38705499999999998</v>
      </c>
      <c r="Z537">
        <f>IF(ABS(H537)&gt;1,H537/1000000,H537)</f>
        <v>1.6994469999999999</v>
      </c>
      <c r="AA537">
        <f>IF(ABS(I537)&gt;1,I537/1000000,I537)</f>
        <v>0</v>
      </c>
      <c r="AB537">
        <f t="shared" si="32"/>
        <v>-0.12</v>
      </c>
      <c r="AC537">
        <f t="shared" si="33"/>
        <v>-5.0000000000000001E-3</v>
      </c>
      <c r="AD537">
        <f t="shared" si="34"/>
        <v>-0.745</v>
      </c>
      <c r="AE537">
        <f t="shared" si="35"/>
        <v>0</v>
      </c>
    </row>
    <row r="538" spans="1:31" x14ac:dyDescent="0.3">
      <c r="A538" s="4">
        <v>536</v>
      </c>
      <c r="B538" s="4">
        <v>-803110447718</v>
      </c>
      <c r="C538" s="5">
        <v>7</v>
      </c>
      <c r="D538" s="5">
        <v>-2.611E-3</v>
      </c>
      <c r="E538" s="5">
        <v>-7.9050000000000006E-3</v>
      </c>
      <c r="F538" s="5">
        <v>1012946</v>
      </c>
      <c r="G538" s="5">
        <v>-0.52398</v>
      </c>
      <c r="H538" s="5">
        <v>0.92580700000000005</v>
      </c>
      <c r="I538" s="5">
        <v>0</v>
      </c>
      <c r="J538" s="5">
        <v>-0.11600000000000001</v>
      </c>
      <c r="K538" s="5">
        <v>-8.0000000000000002E-3</v>
      </c>
      <c r="L538" s="5">
        <v>-0.75700000000000001</v>
      </c>
      <c r="M538" s="5">
        <v>0</v>
      </c>
      <c r="S538">
        <f>A538</f>
        <v>536</v>
      </c>
      <c r="T538">
        <f>Analysis!$B$3+B538/1000000</f>
        <v>10.716191999963485</v>
      </c>
      <c r="U538">
        <f>C538</f>
        <v>7</v>
      </c>
      <c r="V538">
        <f>IF(ABS(D538)&gt;1,D538/1000000,D538)*Analysis!$B$4</f>
        <v>-2.561391E-2</v>
      </c>
      <c r="W538">
        <f>IF(ABS(E538)&gt;1,E538/1000000,E538)*Analysis!$B$4</f>
        <v>-7.7548050000000007E-2</v>
      </c>
      <c r="X538">
        <f>IF(ABS(F538)&gt;1,F538/1000000,F538)*Analysis!$B$4</f>
        <v>9.9370002599999996</v>
      </c>
      <c r="Y538">
        <f>IF(ABS(G538)&gt;1,G538/1000000,G538)</f>
        <v>-0.52398</v>
      </c>
      <c r="Z538">
        <f>IF(ABS(H538)&gt;1,H538/1000000,H538)</f>
        <v>0.92580700000000005</v>
      </c>
      <c r="AA538">
        <f>IF(ABS(I538)&gt;1,I538/1000000,I538)</f>
        <v>0</v>
      </c>
      <c r="AB538">
        <f t="shared" si="32"/>
        <v>-0.11600000000000001</v>
      </c>
      <c r="AC538">
        <f t="shared" si="33"/>
        <v>-8.0000000000000002E-3</v>
      </c>
      <c r="AD538">
        <f t="shared" si="34"/>
        <v>-0.75700000000000001</v>
      </c>
      <c r="AE538">
        <f t="shared" si="35"/>
        <v>0</v>
      </c>
    </row>
    <row r="539" spans="1:31" x14ac:dyDescent="0.3">
      <c r="A539" s="4">
        <v>537</v>
      </c>
      <c r="B539" s="4">
        <v>-803110426419</v>
      </c>
      <c r="C539" s="5">
        <v>7</v>
      </c>
      <c r="D539" s="5">
        <v>3.712E-3</v>
      </c>
      <c r="E539" s="5">
        <v>-3.6770000000000001E-3</v>
      </c>
      <c r="F539" s="5">
        <v>1008995</v>
      </c>
      <c r="G539" s="5">
        <v>-0.27529399999999998</v>
      </c>
      <c r="H539" s="5">
        <v>0.29739700000000002</v>
      </c>
      <c r="I539" s="5">
        <v>0</v>
      </c>
      <c r="J539" s="5">
        <v>-0.126</v>
      </c>
      <c r="K539" s="5">
        <v>-2E-3</v>
      </c>
      <c r="L539" s="5">
        <v>-0.745</v>
      </c>
      <c r="M539" s="5">
        <v>0</v>
      </c>
      <c r="S539">
        <f>A539</f>
        <v>537</v>
      </c>
      <c r="T539">
        <f>Analysis!$B$3+B539/1000000</f>
        <v>10.737490999978036</v>
      </c>
      <c r="U539">
        <f>C539</f>
        <v>7</v>
      </c>
      <c r="V539">
        <f>IF(ABS(D539)&gt;1,D539/1000000,D539)*Analysis!$B$4</f>
        <v>3.6414720000000005E-2</v>
      </c>
      <c r="W539">
        <f>IF(ABS(E539)&gt;1,E539/1000000,E539)*Analysis!$B$4</f>
        <v>-3.6071370000000005E-2</v>
      </c>
      <c r="X539">
        <f>IF(ABS(F539)&gt;1,F539/1000000,F539)*Analysis!$B$4</f>
        <v>9.8982409500000017</v>
      </c>
      <c r="Y539">
        <f>IF(ABS(G539)&gt;1,G539/1000000,G539)</f>
        <v>-0.27529399999999998</v>
      </c>
      <c r="Z539">
        <f>IF(ABS(H539)&gt;1,H539/1000000,H539)</f>
        <v>0.29739700000000002</v>
      </c>
      <c r="AA539">
        <f>IF(ABS(I539)&gt;1,I539/1000000,I539)</f>
        <v>0</v>
      </c>
      <c r="AB539">
        <f t="shared" si="32"/>
        <v>-0.126</v>
      </c>
      <c r="AC539">
        <f t="shared" si="33"/>
        <v>-2E-3</v>
      </c>
      <c r="AD539">
        <f t="shared" si="34"/>
        <v>-0.745</v>
      </c>
      <c r="AE539">
        <f t="shared" si="35"/>
        <v>0</v>
      </c>
    </row>
    <row r="540" spans="1:31" x14ac:dyDescent="0.3">
      <c r="A540" s="4">
        <v>538</v>
      </c>
      <c r="B540" s="4">
        <v>-803110403610</v>
      </c>
      <c r="C540" s="5">
        <v>7</v>
      </c>
      <c r="D540" s="5">
        <v>-1.1906E-2</v>
      </c>
      <c r="E540" s="5">
        <v>-3.4459999999999998E-3</v>
      </c>
      <c r="F540" s="5">
        <v>1016371</v>
      </c>
      <c r="G540" s="5">
        <v>-0.59220200000000001</v>
      </c>
      <c r="H540" s="5">
        <v>0.62780800000000003</v>
      </c>
      <c r="I540" s="5">
        <v>0</v>
      </c>
      <c r="J540" s="5">
        <v>-0.12</v>
      </c>
      <c r="K540" s="5">
        <v>-8.0000000000000002E-3</v>
      </c>
      <c r="L540" s="5">
        <v>-0.74</v>
      </c>
      <c r="M540" s="5">
        <v>0</v>
      </c>
      <c r="S540">
        <f>A540</f>
        <v>538</v>
      </c>
      <c r="T540">
        <f>Analysis!$B$3+B540/1000000</f>
        <v>10.760299999965355</v>
      </c>
      <c r="U540">
        <f>C540</f>
        <v>7</v>
      </c>
      <c r="V540">
        <f>IF(ABS(D540)&gt;1,D540/1000000,D540)*Analysis!$B$4</f>
        <v>-0.11679786</v>
      </c>
      <c r="W540">
        <f>IF(ABS(E540)&gt;1,E540/1000000,E540)*Analysis!$B$4</f>
        <v>-3.3805260000000004E-2</v>
      </c>
      <c r="X540">
        <f>IF(ABS(F540)&gt;1,F540/1000000,F540)*Analysis!$B$4</f>
        <v>9.9705995099999996</v>
      </c>
      <c r="Y540">
        <f>IF(ABS(G540)&gt;1,G540/1000000,G540)</f>
        <v>-0.59220200000000001</v>
      </c>
      <c r="Z540">
        <f>IF(ABS(H540)&gt;1,H540/1000000,H540)</f>
        <v>0.62780800000000003</v>
      </c>
      <c r="AA540">
        <f>IF(ABS(I540)&gt;1,I540/1000000,I540)</f>
        <v>0</v>
      </c>
      <c r="AB540">
        <f t="shared" si="32"/>
        <v>-0.12</v>
      </c>
      <c r="AC540">
        <f t="shared" si="33"/>
        <v>-8.0000000000000002E-3</v>
      </c>
      <c r="AD540">
        <f t="shared" si="34"/>
        <v>-0.74</v>
      </c>
      <c r="AE540">
        <f t="shared" si="35"/>
        <v>0</v>
      </c>
    </row>
    <row r="541" spans="1:31" x14ac:dyDescent="0.3">
      <c r="A541" s="4">
        <v>539</v>
      </c>
      <c r="B541" s="4">
        <v>-803110388163</v>
      </c>
      <c r="C541" s="5">
        <v>7</v>
      </c>
      <c r="D541" s="5">
        <v>-1.9633000000000001E-2</v>
      </c>
      <c r="E541" s="5">
        <v>1.9307000000000001E-2</v>
      </c>
      <c r="F541" s="5">
        <v>1011271</v>
      </c>
      <c r="G541" s="5">
        <v>-0.192686</v>
      </c>
      <c r="H541" s="5">
        <v>1326127</v>
      </c>
      <c r="I541" s="5">
        <v>0</v>
      </c>
      <c r="J541" s="5">
        <v>-0.11799999999999999</v>
      </c>
      <c r="K541" s="5">
        <v>-6.0000000000000001E-3</v>
      </c>
      <c r="L541" s="5">
        <v>-0.73599999999999999</v>
      </c>
      <c r="M541" s="5">
        <v>0</v>
      </c>
      <c r="S541">
        <f>A541</f>
        <v>539</v>
      </c>
      <c r="T541">
        <f>Analysis!$B$3+B541/1000000</f>
        <v>10.775747000006959</v>
      </c>
      <c r="U541">
        <f>C541</f>
        <v>7</v>
      </c>
      <c r="V541">
        <f>IF(ABS(D541)&gt;1,D541/1000000,D541)*Analysis!$B$4</f>
        <v>-0.19259973000000002</v>
      </c>
      <c r="W541">
        <f>IF(ABS(E541)&gt;1,E541/1000000,E541)*Analysis!$B$4</f>
        <v>0.18940167000000002</v>
      </c>
      <c r="X541">
        <f>IF(ABS(F541)&gt;1,F541/1000000,F541)*Analysis!$B$4</f>
        <v>9.9205685100000007</v>
      </c>
      <c r="Y541">
        <f>IF(ABS(G541)&gt;1,G541/1000000,G541)</f>
        <v>-0.192686</v>
      </c>
      <c r="Z541">
        <f>IF(ABS(H541)&gt;1,H541/1000000,H541)</f>
        <v>1.3261270000000001</v>
      </c>
      <c r="AA541">
        <f>IF(ABS(I541)&gt;1,I541/1000000,I541)</f>
        <v>0</v>
      </c>
      <c r="AB541">
        <f t="shared" si="32"/>
        <v>-0.11799999999999999</v>
      </c>
      <c r="AC541">
        <f t="shared" si="33"/>
        <v>-6.0000000000000001E-3</v>
      </c>
      <c r="AD541">
        <f t="shared" si="34"/>
        <v>-0.73599999999999999</v>
      </c>
      <c r="AE541">
        <f t="shared" si="35"/>
        <v>0</v>
      </c>
    </row>
    <row r="542" spans="1:31" x14ac:dyDescent="0.3">
      <c r="A542" s="4">
        <v>540</v>
      </c>
      <c r="B542" s="4">
        <v>-803110367157</v>
      </c>
      <c r="C542" s="5">
        <v>7</v>
      </c>
      <c r="D542" s="5">
        <v>2.2950000000000002E-3</v>
      </c>
      <c r="E542" s="5">
        <v>2.4708999999999998E-2</v>
      </c>
      <c r="F542" s="5">
        <v>1002724</v>
      </c>
      <c r="G542" s="5">
        <v>0.19816800000000001</v>
      </c>
      <c r="H542" s="5">
        <v>0.89660899999999999</v>
      </c>
      <c r="I542" s="5">
        <v>0</v>
      </c>
      <c r="J542" s="5">
        <v>-0.122</v>
      </c>
      <c r="K542" s="5">
        <v>-4.0000000000000001E-3</v>
      </c>
      <c r="L542" s="5">
        <v>-0.73</v>
      </c>
      <c r="M542" s="5">
        <v>0</v>
      </c>
      <c r="S542">
        <f>A542</f>
        <v>540</v>
      </c>
      <c r="T542">
        <f>Analysis!$B$3+B542/1000000</f>
        <v>10.796753000002354</v>
      </c>
      <c r="U542">
        <f>C542</f>
        <v>7</v>
      </c>
      <c r="V542">
        <f>IF(ABS(D542)&gt;1,D542/1000000,D542)*Analysis!$B$4</f>
        <v>2.2513950000000001E-2</v>
      </c>
      <c r="W542">
        <f>IF(ABS(E542)&gt;1,E542/1000000,E542)*Analysis!$B$4</f>
        <v>0.24239528999999999</v>
      </c>
      <c r="X542">
        <f>IF(ABS(F542)&gt;1,F542/1000000,F542)*Analysis!$B$4</f>
        <v>9.8367224400000008</v>
      </c>
      <c r="Y542">
        <f>IF(ABS(G542)&gt;1,G542/1000000,G542)</f>
        <v>0.19816800000000001</v>
      </c>
      <c r="Z542">
        <f>IF(ABS(H542)&gt;1,H542/1000000,H542)</f>
        <v>0.89660899999999999</v>
      </c>
      <c r="AA542">
        <f>IF(ABS(I542)&gt;1,I542/1000000,I542)</f>
        <v>0</v>
      </c>
      <c r="AB542">
        <f t="shared" si="32"/>
        <v>-0.122</v>
      </c>
      <c r="AC542">
        <f t="shared" si="33"/>
        <v>-4.0000000000000001E-3</v>
      </c>
      <c r="AD542">
        <f t="shared" si="34"/>
        <v>-0.73</v>
      </c>
      <c r="AE542">
        <f t="shared" si="35"/>
        <v>0</v>
      </c>
    </row>
    <row r="543" spans="1:31" x14ac:dyDescent="0.3">
      <c r="A543" s="4">
        <v>541</v>
      </c>
      <c r="B543" s="4">
        <v>-803110346188</v>
      </c>
      <c r="C543" s="5">
        <v>7</v>
      </c>
      <c r="D543" s="5">
        <v>1.2827E-2</v>
      </c>
      <c r="E543" s="5">
        <v>-5.5929999999999999E-3</v>
      </c>
      <c r="F543" s="5">
        <v>1000550</v>
      </c>
      <c r="G543" s="5">
        <v>0.17035</v>
      </c>
      <c r="H543" s="5">
        <v>0.16903399999999999</v>
      </c>
      <c r="I543" s="5">
        <v>0</v>
      </c>
      <c r="J543" s="5">
        <v>-0.123</v>
      </c>
      <c r="K543" s="5">
        <v>-5.0000000000000001E-3</v>
      </c>
      <c r="L543" s="5">
        <v>-0.754</v>
      </c>
      <c r="M543" s="5">
        <v>0</v>
      </c>
      <c r="S543">
        <f>A543</f>
        <v>541</v>
      </c>
      <c r="T543">
        <f>Analysis!$B$3+B543/1000000</f>
        <v>10.817721999948844</v>
      </c>
      <c r="U543">
        <f>C543</f>
        <v>7</v>
      </c>
      <c r="V543">
        <f>IF(ABS(D543)&gt;1,D543/1000000,D543)*Analysis!$B$4</f>
        <v>0.12583287000000001</v>
      </c>
      <c r="W543">
        <f>IF(ABS(E543)&gt;1,E543/1000000,E543)*Analysis!$B$4</f>
        <v>-5.4867329999999999E-2</v>
      </c>
      <c r="X543">
        <f>IF(ABS(F543)&gt;1,F543/1000000,F543)*Analysis!$B$4</f>
        <v>9.8153955000000011</v>
      </c>
      <c r="Y543">
        <f>IF(ABS(G543)&gt;1,G543/1000000,G543)</f>
        <v>0.17035</v>
      </c>
      <c r="Z543">
        <f>IF(ABS(H543)&gt;1,H543/1000000,H543)</f>
        <v>0.16903399999999999</v>
      </c>
      <c r="AA543">
        <f>IF(ABS(I543)&gt;1,I543/1000000,I543)</f>
        <v>0</v>
      </c>
      <c r="AB543">
        <f t="shared" si="32"/>
        <v>-0.123</v>
      </c>
      <c r="AC543">
        <f t="shared" si="33"/>
        <v>-5.0000000000000001E-3</v>
      </c>
      <c r="AD543">
        <f t="shared" si="34"/>
        <v>-0.754</v>
      </c>
      <c r="AE543">
        <f t="shared" si="35"/>
        <v>0</v>
      </c>
    </row>
    <row r="544" spans="1:31" x14ac:dyDescent="0.3">
      <c r="A544" s="4">
        <v>542</v>
      </c>
      <c r="B544" s="4">
        <v>-803110324877</v>
      </c>
      <c r="C544" s="5">
        <v>7</v>
      </c>
      <c r="D544" s="5">
        <v>-1.2485E-2</v>
      </c>
      <c r="E544" s="5">
        <v>-6.3160000000000004E-3</v>
      </c>
      <c r="F544" s="5">
        <v>1012521</v>
      </c>
      <c r="G544" s="5">
        <v>-3.1119000000000001E-2</v>
      </c>
      <c r="H544" s="5">
        <v>0.57418899999999995</v>
      </c>
      <c r="I544" s="5">
        <v>0</v>
      </c>
      <c r="J544" s="5">
        <v>-0.12</v>
      </c>
      <c r="K544" s="5">
        <v>-6.0000000000000001E-3</v>
      </c>
      <c r="L544" s="5">
        <v>-0.75</v>
      </c>
      <c r="M544" s="5">
        <v>0</v>
      </c>
      <c r="S544">
        <f>A544</f>
        <v>542</v>
      </c>
      <c r="T544">
        <f>Analysis!$B$3+B544/1000000</f>
        <v>10.839033000054769</v>
      </c>
      <c r="U544">
        <f>C544</f>
        <v>7</v>
      </c>
      <c r="V544">
        <f>IF(ABS(D544)&gt;1,D544/1000000,D544)*Analysis!$B$4</f>
        <v>-0.12247785</v>
      </c>
      <c r="W544">
        <f>IF(ABS(E544)&gt;1,E544/1000000,E544)*Analysis!$B$4</f>
        <v>-6.1959960000000008E-2</v>
      </c>
      <c r="X544">
        <f>IF(ABS(F544)&gt;1,F544/1000000,F544)*Analysis!$B$4</f>
        <v>9.932831010000001</v>
      </c>
      <c r="Y544">
        <f>IF(ABS(G544)&gt;1,G544/1000000,G544)</f>
        <v>-3.1119000000000001E-2</v>
      </c>
      <c r="Z544">
        <f>IF(ABS(H544)&gt;1,H544/1000000,H544)</f>
        <v>0.57418899999999995</v>
      </c>
      <c r="AA544">
        <f>IF(ABS(I544)&gt;1,I544/1000000,I544)</f>
        <v>0</v>
      </c>
      <c r="AB544">
        <f t="shared" si="32"/>
        <v>-0.12</v>
      </c>
      <c r="AC544">
        <f t="shared" si="33"/>
        <v>-6.0000000000000001E-3</v>
      </c>
      <c r="AD544">
        <f t="shared" si="34"/>
        <v>-0.75</v>
      </c>
      <c r="AE544">
        <f t="shared" si="35"/>
        <v>0</v>
      </c>
    </row>
    <row r="545" spans="1:31" x14ac:dyDescent="0.3">
      <c r="A545" s="4">
        <v>543</v>
      </c>
      <c r="B545" s="4">
        <v>-803110307162</v>
      </c>
      <c r="C545" s="5">
        <v>7</v>
      </c>
      <c r="D545" s="5">
        <v>-1.6483000000000001E-2</v>
      </c>
      <c r="E545" s="5">
        <v>2.3646E-2</v>
      </c>
      <c r="F545" s="5">
        <v>1004984</v>
      </c>
      <c r="G545" s="5">
        <v>0.533022</v>
      </c>
      <c r="H545" s="5">
        <v>1279127</v>
      </c>
      <c r="I545" s="5">
        <v>0</v>
      </c>
      <c r="J545" s="5">
        <v>-0.12</v>
      </c>
      <c r="K545" s="5">
        <v>-1.4E-2</v>
      </c>
      <c r="L545" s="5">
        <v>-0.749</v>
      </c>
      <c r="M545" s="5">
        <v>0</v>
      </c>
      <c r="S545">
        <f>A545</f>
        <v>543</v>
      </c>
      <c r="T545">
        <f>Analysis!$B$3+B545/1000000</f>
        <v>10.856748000020161</v>
      </c>
      <c r="U545">
        <f>C545</f>
        <v>7</v>
      </c>
      <c r="V545">
        <f>IF(ABS(D545)&gt;1,D545/1000000,D545)*Analysis!$B$4</f>
        <v>-0.16169823000000003</v>
      </c>
      <c r="W545">
        <f>IF(ABS(E545)&gt;1,E545/1000000,E545)*Analysis!$B$4</f>
        <v>0.23196726000000001</v>
      </c>
      <c r="X545">
        <f>IF(ABS(F545)&gt;1,F545/1000000,F545)*Analysis!$B$4</f>
        <v>9.8588930400000017</v>
      </c>
      <c r="Y545">
        <f>IF(ABS(G545)&gt;1,G545/1000000,G545)</f>
        <v>0.533022</v>
      </c>
      <c r="Z545">
        <f>IF(ABS(H545)&gt;1,H545/1000000,H545)</f>
        <v>1.2791269999999999</v>
      </c>
      <c r="AA545">
        <f>IF(ABS(I545)&gt;1,I545/1000000,I545)</f>
        <v>0</v>
      </c>
      <c r="AB545">
        <f t="shared" si="32"/>
        <v>-0.12</v>
      </c>
      <c r="AC545">
        <f t="shared" si="33"/>
        <v>-1.4E-2</v>
      </c>
      <c r="AD545">
        <f t="shared" si="34"/>
        <v>-0.749</v>
      </c>
      <c r="AE545">
        <f t="shared" si="35"/>
        <v>0</v>
      </c>
    </row>
    <row r="546" spans="1:31" x14ac:dyDescent="0.3">
      <c r="A546" s="4">
        <v>544</v>
      </c>
      <c r="B546" s="4">
        <v>-803110288763</v>
      </c>
      <c r="C546" s="5">
        <v>7</v>
      </c>
      <c r="D546" s="5">
        <v>1.2739E-2</v>
      </c>
      <c r="E546" s="5">
        <v>7.4840000000000002E-3</v>
      </c>
      <c r="F546" s="5">
        <v>1002855</v>
      </c>
      <c r="G546" s="5">
        <v>0.74910399999999999</v>
      </c>
      <c r="H546" s="5">
        <v>0.80721799999999999</v>
      </c>
      <c r="I546" s="5">
        <v>0</v>
      </c>
      <c r="J546" s="5">
        <v>-0.12</v>
      </c>
      <c r="K546" s="5">
        <v>-1.4E-2</v>
      </c>
      <c r="L546" s="5">
        <v>-0.749</v>
      </c>
      <c r="M546" s="5">
        <v>0</v>
      </c>
      <c r="S546">
        <f>A546</f>
        <v>544</v>
      </c>
      <c r="T546">
        <f>Analysis!$B$3+B546/1000000</f>
        <v>10.875146999955177</v>
      </c>
      <c r="U546">
        <f>C546</f>
        <v>7</v>
      </c>
      <c r="V546">
        <f>IF(ABS(D546)&gt;1,D546/1000000,D546)*Analysis!$B$4</f>
        <v>0.12496959000000001</v>
      </c>
      <c r="W546">
        <f>IF(ABS(E546)&gt;1,E546/1000000,E546)*Analysis!$B$4</f>
        <v>7.3418040000000004E-2</v>
      </c>
      <c r="X546">
        <f>IF(ABS(F546)&gt;1,F546/1000000,F546)*Analysis!$B$4</f>
        <v>9.8380075500000004</v>
      </c>
      <c r="Y546">
        <f>IF(ABS(G546)&gt;1,G546/1000000,G546)</f>
        <v>0.74910399999999999</v>
      </c>
      <c r="Z546">
        <f>IF(ABS(H546)&gt;1,H546/1000000,H546)</f>
        <v>0.80721799999999999</v>
      </c>
      <c r="AA546">
        <f>IF(ABS(I546)&gt;1,I546/1000000,I546)</f>
        <v>0</v>
      </c>
      <c r="AB546">
        <f t="shared" si="32"/>
        <v>-0.12</v>
      </c>
      <c r="AC546">
        <f t="shared" si="33"/>
        <v>-1.4E-2</v>
      </c>
      <c r="AD546">
        <f t="shared" si="34"/>
        <v>-0.749</v>
      </c>
      <c r="AE546">
        <f t="shared" si="35"/>
        <v>0</v>
      </c>
    </row>
    <row r="547" spans="1:31" x14ac:dyDescent="0.3">
      <c r="A547" s="4">
        <v>545</v>
      </c>
      <c r="B547" s="4">
        <v>-803110265532</v>
      </c>
      <c r="C547" s="5">
        <v>7</v>
      </c>
      <c r="D547" s="5">
        <v>4.7569999999999999E-3</v>
      </c>
      <c r="E547" s="5">
        <v>-3.2699999999999999E-3</v>
      </c>
      <c r="F547" s="5">
        <v>1003309</v>
      </c>
      <c r="G547" s="5">
        <v>-8.7776000000000007E-2</v>
      </c>
      <c r="H547" s="5">
        <v>0.490452</v>
      </c>
      <c r="I547" s="5">
        <v>0</v>
      </c>
      <c r="J547" s="5">
        <v>-0.12</v>
      </c>
      <c r="K547" s="5">
        <v>-1.2999999999999999E-2</v>
      </c>
      <c r="L547" s="5">
        <v>-0.75700000000000001</v>
      </c>
      <c r="M547" s="5">
        <v>0</v>
      </c>
      <c r="S547">
        <f>A547</f>
        <v>545</v>
      </c>
      <c r="T547">
        <f>Analysis!$B$3+B547/1000000</f>
        <v>10.898378000012599</v>
      </c>
      <c r="U547">
        <f>C547</f>
        <v>7</v>
      </c>
      <c r="V547">
        <f>IF(ABS(D547)&gt;1,D547/1000000,D547)*Analysis!$B$4</f>
        <v>4.666617E-2</v>
      </c>
      <c r="W547">
        <f>IF(ABS(E547)&gt;1,E547/1000000,E547)*Analysis!$B$4</f>
        <v>-3.2078700000000002E-2</v>
      </c>
      <c r="X547">
        <f>IF(ABS(F547)&gt;1,F547/1000000,F547)*Analysis!$B$4</f>
        <v>9.842461290000001</v>
      </c>
      <c r="Y547">
        <f>IF(ABS(G547)&gt;1,G547/1000000,G547)</f>
        <v>-8.7776000000000007E-2</v>
      </c>
      <c r="Z547">
        <f>IF(ABS(H547)&gt;1,H547/1000000,H547)</f>
        <v>0.490452</v>
      </c>
      <c r="AA547">
        <f>IF(ABS(I547)&gt;1,I547/1000000,I547)</f>
        <v>0</v>
      </c>
      <c r="AB547">
        <f t="shared" si="32"/>
        <v>-0.12</v>
      </c>
      <c r="AC547">
        <f t="shared" si="33"/>
        <v>-1.2999999999999999E-2</v>
      </c>
      <c r="AD547">
        <f t="shared" si="34"/>
        <v>-0.75700000000000001</v>
      </c>
      <c r="AE547">
        <f t="shared" si="35"/>
        <v>0</v>
      </c>
    </row>
    <row r="548" spans="1:31" x14ac:dyDescent="0.3">
      <c r="A548" s="4">
        <v>546</v>
      </c>
      <c r="B548" s="4">
        <v>-803110250333</v>
      </c>
      <c r="C548" s="5">
        <v>7</v>
      </c>
      <c r="D548" s="5">
        <v>-2.5593000000000001E-2</v>
      </c>
      <c r="E548" s="5">
        <v>1.9547999999999999E-2</v>
      </c>
      <c r="F548" s="5">
        <v>1014570</v>
      </c>
      <c r="G548" s="5">
        <v>-0.38762600000000003</v>
      </c>
      <c r="H548" s="5">
        <v>1350868</v>
      </c>
      <c r="I548" s="5">
        <v>0</v>
      </c>
      <c r="J548" s="5">
        <v>-0.11799999999999999</v>
      </c>
      <c r="K548" s="5">
        <v>-8.9999999999999993E-3</v>
      </c>
      <c r="L548" s="5">
        <v>-0.755</v>
      </c>
      <c r="M548" s="5">
        <v>0</v>
      </c>
      <c r="S548">
        <f>A548</f>
        <v>546</v>
      </c>
      <c r="T548">
        <f>Analysis!$B$3+B548/1000000</f>
        <v>10.913577000028454</v>
      </c>
      <c r="U548">
        <f>C548</f>
        <v>7</v>
      </c>
      <c r="V548">
        <f>IF(ABS(D548)&gt;1,D548/1000000,D548)*Analysis!$B$4</f>
        <v>-0.25106733000000003</v>
      </c>
      <c r="W548">
        <f>IF(ABS(E548)&gt;1,E548/1000000,E548)*Analysis!$B$4</f>
        <v>0.19176588</v>
      </c>
      <c r="X548">
        <f>IF(ABS(F548)&gt;1,F548/1000000,F548)*Analysis!$B$4</f>
        <v>9.9529317000000006</v>
      </c>
      <c r="Y548">
        <f>IF(ABS(G548)&gt;1,G548/1000000,G548)</f>
        <v>-0.38762600000000003</v>
      </c>
      <c r="Z548">
        <f>IF(ABS(H548)&gt;1,H548/1000000,H548)</f>
        <v>1.350868</v>
      </c>
      <c r="AA548">
        <f>IF(ABS(I548)&gt;1,I548/1000000,I548)</f>
        <v>0</v>
      </c>
      <c r="AB548">
        <f t="shared" si="32"/>
        <v>-0.11799999999999999</v>
      </c>
      <c r="AC548">
        <f t="shared" si="33"/>
        <v>-8.9999999999999993E-3</v>
      </c>
      <c r="AD548">
        <f t="shared" si="34"/>
        <v>-0.755</v>
      </c>
      <c r="AE548">
        <f t="shared" si="35"/>
        <v>0</v>
      </c>
    </row>
    <row r="549" spans="1:31" x14ac:dyDescent="0.3">
      <c r="A549" s="4">
        <v>547</v>
      </c>
      <c r="B549" s="4">
        <v>-803110225202</v>
      </c>
      <c r="C549" s="5">
        <v>7</v>
      </c>
      <c r="D549" s="5">
        <v>-8.5800000000000004E-4</v>
      </c>
      <c r="E549" s="5">
        <v>2.0175999999999999E-2</v>
      </c>
      <c r="F549" s="5">
        <v>1000876</v>
      </c>
      <c r="G549" s="5">
        <v>0.313527</v>
      </c>
      <c r="H549" s="5">
        <v>0.81702399999999997</v>
      </c>
      <c r="I549" s="5">
        <v>0</v>
      </c>
      <c r="J549" s="5">
        <v>-0.124</v>
      </c>
      <c r="K549" s="5">
        <v>-8.9999999999999993E-3</v>
      </c>
      <c r="L549" s="5">
        <v>-0.73699999999999999</v>
      </c>
      <c r="M549" s="5">
        <v>0</v>
      </c>
      <c r="S549">
        <f>A549</f>
        <v>547</v>
      </c>
      <c r="T549">
        <f>Analysis!$B$3+B549/1000000</f>
        <v>10.938708000001498</v>
      </c>
      <c r="U549">
        <f>C549</f>
        <v>7</v>
      </c>
      <c r="V549">
        <f>IF(ABS(D549)&gt;1,D549/1000000,D549)*Analysis!$B$4</f>
        <v>-8.416980000000001E-3</v>
      </c>
      <c r="W549">
        <f>IF(ABS(E549)&gt;1,E549/1000000,E549)*Analysis!$B$4</f>
        <v>0.19792656</v>
      </c>
      <c r="X549">
        <f>IF(ABS(F549)&gt;1,F549/1000000,F549)*Analysis!$B$4</f>
        <v>9.8185935600000018</v>
      </c>
      <c r="Y549">
        <f>IF(ABS(G549)&gt;1,G549/1000000,G549)</f>
        <v>0.313527</v>
      </c>
      <c r="Z549">
        <f>IF(ABS(H549)&gt;1,H549/1000000,H549)</f>
        <v>0.81702399999999997</v>
      </c>
      <c r="AA549">
        <f>IF(ABS(I549)&gt;1,I549/1000000,I549)</f>
        <v>0</v>
      </c>
      <c r="AB549">
        <f t="shared" si="32"/>
        <v>-0.124</v>
      </c>
      <c r="AC549">
        <f t="shared" si="33"/>
        <v>-8.9999999999999993E-3</v>
      </c>
      <c r="AD549">
        <f t="shared" si="34"/>
        <v>-0.73699999999999999</v>
      </c>
      <c r="AE549">
        <f t="shared" si="35"/>
        <v>0</v>
      </c>
    </row>
    <row r="550" spans="1:31" x14ac:dyDescent="0.3">
      <c r="A550" s="4">
        <v>548</v>
      </c>
      <c r="B550" s="4">
        <v>-803110206308</v>
      </c>
      <c r="C550" s="5">
        <v>7</v>
      </c>
      <c r="D550" s="5">
        <v>-3.9810000000000002E-3</v>
      </c>
      <c r="E550" s="5">
        <v>1.1446E-2</v>
      </c>
      <c r="F550" s="5">
        <v>1000157</v>
      </c>
      <c r="G550" s="5">
        <v>0.139901</v>
      </c>
      <c r="H550" s="5">
        <v>0.88461999999999996</v>
      </c>
      <c r="I550" s="5">
        <v>0</v>
      </c>
      <c r="J550" s="5">
        <v>-0.11799999999999999</v>
      </c>
      <c r="K550" s="5">
        <v>-1.0999999999999999E-2</v>
      </c>
      <c r="L550" s="5">
        <v>-0.76100000000000001</v>
      </c>
      <c r="M550" s="5">
        <v>0</v>
      </c>
      <c r="S550">
        <f>A550</f>
        <v>548</v>
      </c>
      <c r="T550">
        <f>Analysis!$B$3+B550/1000000</f>
        <v>10.957601999980398</v>
      </c>
      <c r="U550">
        <f>C550</f>
        <v>7</v>
      </c>
      <c r="V550">
        <f>IF(ABS(D550)&gt;1,D550/1000000,D550)*Analysis!$B$4</f>
        <v>-3.9053610000000002E-2</v>
      </c>
      <c r="W550">
        <f>IF(ABS(E550)&gt;1,E550/1000000,E550)*Analysis!$B$4</f>
        <v>0.11228526</v>
      </c>
      <c r="X550">
        <f>IF(ABS(F550)&gt;1,F550/1000000,F550)*Analysis!$B$4</f>
        <v>9.8115401700000007</v>
      </c>
      <c r="Y550">
        <f>IF(ABS(G550)&gt;1,G550/1000000,G550)</f>
        <v>0.139901</v>
      </c>
      <c r="Z550">
        <f>IF(ABS(H550)&gt;1,H550/1000000,H550)</f>
        <v>0.88461999999999996</v>
      </c>
      <c r="AA550">
        <f>IF(ABS(I550)&gt;1,I550/1000000,I550)</f>
        <v>0</v>
      </c>
      <c r="AB550">
        <f t="shared" si="32"/>
        <v>-0.11799999999999999</v>
      </c>
      <c r="AC550">
        <f t="shared" si="33"/>
        <v>-1.0999999999999999E-2</v>
      </c>
      <c r="AD550">
        <f t="shared" si="34"/>
        <v>-0.76100000000000001</v>
      </c>
      <c r="AE550">
        <f t="shared" si="35"/>
        <v>0</v>
      </c>
    </row>
    <row r="551" spans="1:31" x14ac:dyDescent="0.3">
      <c r="A551" s="4">
        <v>549</v>
      </c>
      <c r="B551" s="4">
        <v>-803110186299</v>
      </c>
      <c r="C551" s="5">
        <v>7</v>
      </c>
      <c r="D551" s="5">
        <v>4.5890000000000002E-3</v>
      </c>
      <c r="E551" s="5">
        <v>6.3420000000000004E-3</v>
      </c>
      <c r="F551" s="5">
        <v>1003726</v>
      </c>
      <c r="G551" s="5">
        <v>0.17699599999999999</v>
      </c>
      <c r="H551" s="5">
        <v>0.91925999999999997</v>
      </c>
      <c r="I551" s="5">
        <v>0</v>
      </c>
      <c r="J551" s="5">
        <v>-0.12</v>
      </c>
      <c r="K551" s="5">
        <v>-3.0000000000000001E-3</v>
      </c>
      <c r="L551" s="5">
        <v>-0.76700000000000002</v>
      </c>
      <c r="M551" s="5">
        <v>0</v>
      </c>
      <c r="S551">
        <f>A551</f>
        <v>549</v>
      </c>
      <c r="T551">
        <f>Analysis!$B$3+B551/1000000</f>
        <v>10.977610999951139</v>
      </c>
      <c r="U551">
        <f>C551</f>
        <v>7</v>
      </c>
      <c r="V551">
        <f>IF(ABS(D551)&gt;1,D551/1000000,D551)*Analysis!$B$4</f>
        <v>4.5018090000000004E-2</v>
      </c>
      <c r="W551">
        <f>IF(ABS(E551)&gt;1,E551/1000000,E551)*Analysis!$B$4</f>
        <v>6.221502000000001E-2</v>
      </c>
      <c r="X551">
        <f>IF(ABS(F551)&gt;1,F551/1000000,F551)*Analysis!$B$4</f>
        <v>9.8465520599999987</v>
      </c>
      <c r="Y551">
        <f>IF(ABS(G551)&gt;1,G551/1000000,G551)</f>
        <v>0.17699599999999999</v>
      </c>
      <c r="Z551">
        <f>IF(ABS(H551)&gt;1,H551/1000000,H551)</f>
        <v>0.91925999999999997</v>
      </c>
      <c r="AA551">
        <f>IF(ABS(I551)&gt;1,I551/1000000,I551)</f>
        <v>0</v>
      </c>
      <c r="AB551">
        <f t="shared" ref="AB551:AB614" si="36">IF(ABS(J551)&gt;1,J551/1000000,J551)</f>
        <v>-0.12</v>
      </c>
      <c r="AC551">
        <f t="shared" ref="AC551:AC614" si="37">IF(ABS(K551)&gt;1,K551/1000000,K551)</f>
        <v>-3.0000000000000001E-3</v>
      </c>
      <c r="AD551">
        <f t="shared" ref="AD551:AD614" si="38">IF(ABS(L551)&gt;1,L551/1000000,L551)</f>
        <v>-0.76700000000000002</v>
      </c>
      <c r="AE551">
        <f t="shared" ref="AE551:AE614" si="39">M551/1000</f>
        <v>0</v>
      </c>
    </row>
    <row r="552" spans="1:31" x14ac:dyDescent="0.3">
      <c r="A552" s="4">
        <v>550</v>
      </c>
      <c r="B552" s="4">
        <v>-803110166901</v>
      </c>
      <c r="C552" s="5">
        <v>7</v>
      </c>
      <c r="D552" s="5">
        <v>2.5209999999999998E-3</v>
      </c>
      <c r="E552" s="5">
        <v>9.7799999999999992E-4</v>
      </c>
      <c r="F552" s="5">
        <v>1005989</v>
      </c>
      <c r="G552" s="5">
        <v>-0.115763</v>
      </c>
      <c r="H552" s="5">
        <v>0.58274499999999996</v>
      </c>
      <c r="I552" s="5">
        <v>0</v>
      </c>
      <c r="J552" s="5">
        <v>-0.113</v>
      </c>
      <c r="K552" s="5">
        <v>-1.2999999999999999E-2</v>
      </c>
      <c r="L552" s="5">
        <v>-0.79900000000000004</v>
      </c>
      <c r="M552" s="5">
        <v>0</v>
      </c>
      <c r="S552">
        <f>A552</f>
        <v>550</v>
      </c>
      <c r="T552">
        <f>Analysis!$B$3+B552/1000000</f>
        <v>10.997009000042453</v>
      </c>
      <c r="U552">
        <f>C552</f>
        <v>7</v>
      </c>
      <c r="V552">
        <f>IF(ABS(D552)&gt;1,D552/1000000,D552)*Analysis!$B$4</f>
        <v>2.4731009999999998E-2</v>
      </c>
      <c r="W552">
        <f>IF(ABS(E552)&gt;1,E552/1000000,E552)*Analysis!$B$4</f>
        <v>9.594179999999999E-3</v>
      </c>
      <c r="X552">
        <f>IF(ABS(F552)&gt;1,F552/1000000,F552)*Analysis!$B$4</f>
        <v>9.868752090000001</v>
      </c>
      <c r="Y552">
        <f>IF(ABS(G552)&gt;1,G552/1000000,G552)</f>
        <v>-0.115763</v>
      </c>
      <c r="Z552">
        <f>IF(ABS(H552)&gt;1,H552/1000000,H552)</f>
        <v>0.58274499999999996</v>
      </c>
      <c r="AA552">
        <f>IF(ABS(I552)&gt;1,I552/1000000,I552)</f>
        <v>0</v>
      </c>
      <c r="AB552">
        <f t="shared" si="36"/>
        <v>-0.113</v>
      </c>
      <c r="AC552">
        <f t="shared" si="37"/>
        <v>-1.2999999999999999E-2</v>
      </c>
      <c r="AD552">
        <f t="shared" si="38"/>
        <v>-0.79900000000000004</v>
      </c>
      <c r="AE552">
        <f t="shared" si="39"/>
        <v>0</v>
      </c>
    </row>
    <row r="553" spans="1:31" x14ac:dyDescent="0.3">
      <c r="A553" s="4">
        <v>551</v>
      </c>
      <c r="B553" s="4">
        <v>-803110144366</v>
      </c>
      <c r="C553" s="5">
        <v>7</v>
      </c>
      <c r="D553" s="5">
        <v>-1.3516E-2</v>
      </c>
      <c r="E553" s="5">
        <v>1.6149999999999999E-3</v>
      </c>
      <c r="F553" s="5">
        <v>1005599</v>
      </c>
      <c r="G553" s="5">
        <v>1.3625E-2</v>
      </c>
      <c r="H553" s="5">
        <v>0.80532700000000002</v>
      </c>
      <c r="I553" s="5">
        <v>0</v>
      </c>
      <c r="J553" s="5">
        <v>-0.11700000000000001</v>
      </c>
      <c r="K553" s="5">
        <v>-1.2E-2</v>
      </c>
      <c r="L553" s="5">
        <v>-0.79600000000000004</v>
      </c>
      <c r="M553" s="5">
        <v>0</v>
      </c>
      <c r="S553">
        <f>A553</f>
        <v>551</v>
      </c>
      <c r="T553">
        <f>Analysis!$B$3+B553/1000000</f>
        <v>11.019544000038877</v>
      </c>
      <c r="U553">
        <f>C553</f>
        <v>7</v>
      </c>
      <c r="V553">
        <f>IF(ABS(D553)&gt;1,D553/1000000,D553)*Analysis!$B$4</f>
        <v>-0.13259196000000001</v>
      </c>
      <c r="W553">
        <f>IF(ABS(E553)&gt;1,E553/1000000,E553)*Analysis!$B$4</f>
        <v>1.584315E-2</v>
      </c>
      <c r="X553">
        <f>IF(ABS(F553)&gt;1,F553/1000000,F553)*Analysis!$B$4</f>
        <v>9.8649261900000003</v>
      </c>
      <c r="Y553">
        <f>IF(ABS(G553)&gt;1,G553/1000000,G553)</f>
        <v>1.3625E-2</v>
      </c>
      <c r="Z553">
        <f>IF(ABS(H553)&gt;1,H553/1000000,H553)</f>
        <v>0.80532700000000002</v>
      </c>
      <c r="AA553">
        <f>IF(ABS(I553)&gt;1,I553/1000000,I553)</f>
        <v>0</v>
      </c>
      <c r="AB553">
        <f t="shared" si="36"/>
        <v>-0.11700000000000001</v>
      </c>
      <c r="AC553">
        <f t="shared" si="37"/>
        <v>-1.2E-2</v>
      </c>
      <c r="AD553">
        <f t="shared" si="38"/>
        <v>-0.79600000000000004</v>
      </c>
      <c r="AE553">
        <f t="shared" si="39"/>
        <v>0</v>
      </c>
    </row>
    <row r="554" spans="1:31" x14ac:dyDescent="0.3">
      <c r="A554" s="4">
        <v>552</v>
      </c>
      <c r="B554" s="4">
        <v>-803110124412</v>
      </c>
      <c r="C554" s="5">
        <v>7</v>
      </c>
      <c r="D554" s="5">
        <v>-7.3959999999999998E-3</v>
      </c>
      <c r="E554" s="5">
        <v>2.0392E-2</v>
      </c>
      <c r="F554" s="5">
        <v>1000016</v>
      </c>
      <c r="G554" s="5">
        <v>0.38086799999999998</v>
      </c>
      <c r="H554" s="5">
        <v>1161277</v>
      </c>
      <c r="I554" s="5">
        <v>0</v>
      </c>
      <c r="J554" s="5">
        <v>-0.121</v>
      </c>
      <c r="K554" s="5">
        <v>-1.7000000000000001E-2</v>
      </c>
      <c r="L554" s="5">
        <v>-0.81599999999999995</v>
      </c>
      <c r="M554" s="5">
        <v>0</v>
      </c>
      <c r="S554">
        <f>A554</f>
        <v>552</v>
      </c>
      <c r="T554">
        <f>Analysis!$B$3+B554/1000000</f>
        <v>11.039498000056483</v>
      </c>
      <c r="U554">
        <f>C554</f>
        <v>7</v>
      </c>
      <c r="V554">
        <f>IF(ABS(D554)&gt;1,D554/1000000,D554)*Analysis!$B$4</f>
        <v>-7.2554759999999996E-2</v>
      </c>
      <c r="W554">
        <f>IF(ABS(E554)&gt;1,E554/1000000,E554)*Analysis!$B$4</f>
        <v>0.20004552</v>
      </c>
      <c r="X554">
        <f>IF(ABS(F554)&gt;1,F554/1000000,F554)*Analysis!$B$4</f>
        <v>9.8101569600000005</v>
      </c>
      <c r="Y554">
        <f>IF(ABS(G554)&gt;1,G554/1000000,G554)</f>
        <v>0.38086799999999998</v>
      </c>
      <c r="Z554">
        <f>IF(ABS(H554)&gt;1,H554/1000000,H554)</f>
        <v>1.1612769999999999</v>
      </c>
      <c r="AA554">
        <f>IF(ABS(I554)&gt;1,I554/1000000,I554)</f>
        <v>0</v>
      </c>
      <c r="AB554">
        <f t="shared" si="36"/>
        <v>-0.121</v>
      </c>
      <c r="AC554">
        <f t="shared" si="37"/>
        <v>-1.7000000000000001E-2</v>
      </c>
      <c r="AD554">
        <f t="shared" si="38"/>
        <v>-0.81599999999999995</v>
      </c>
      <c r="AE554">
        <f t="shared" si="39"/>
        <v>0</v>
      </c>
    </row>
    <row r="555" spans="1:31" x14ac:dyDescent="0.3">
      <c r="A555" s="4">
        <v>553</v>
      </c>
      <c r="B555" s="4">
        <v>-803110102783</v>
      </c>
      <c r="C555" s="5">
        <v>7</v>
      </c>
      <c r="D555" s="5">
        <v>-1.6981E-2</v>
      </c>
      <c r="E555" s="5">
        <v>1.3793E-2</v>
      </c>
      <c r="F555" s="5">
        <v>1009566</v>
      </c>
      <c r="G555" s="5">
        <v>-0.41036</v>
      </c>
      <c r="H555" s="5">
        <v>0.92656000000000005</v>
      </c>
      <c r="I555" s="5">
        <v>0</v>
      </c>
      <c r="J555" s="5">
        <v>-9.7000000000000003E-2</v>
      </c>
      <c r="K555" s="5">
        <v>-3.2000000000000001E-2</v>
      </c>
      <c r="L555" s="5">
        <v>-0.79700000000000004</v>
      </c>
      <c r="M555" s="5">
        <v>0</v>
      </c>
      <c r="S555">
        <f>A555</f>
        <v>553</v>
      </c>
      <c r="T555">
        <f>Analysis!$B$3+B555/1000000</f>
        <v>11.06112700002268</v>
      </c>
      <c r="U555">
        <f>C555</f>
        <v>7</v>
      </c>
      <c r="V555">
        <f>IF(ABS(D555)&gt;1,D555/1000000,D555)*Analysis!$B$4</f>
        <v>-0.16658360999999999</v>
      </c>
      <c r="W555">
        <f>IF(ABS(E555)&gt;1,E555/1000000,E555)*Analysis!$B$4</f>
        <v>0.13530933000000001</v>
      </c>
      <c r="X555">
        <f>IF(ABS(F555)&gt;1,F555/1000000,F555)*Analysis!$B$4</f>
        <v>9.9038424599999999</v>
      </c>
      <c r="Y555">
        <f>IF(ABS(G555)&gt;1,G555/1000000,G555)</f>
        <v>-0.41036</v>
      </c>
      <c r="Z555">
        <f>IF(ABS(H555)&gt;1,H555/1000000,H555)</f>
        <v>0.92656000000000005</v>
      </c>
      <c r="AA555">
        <f>IF(ABS(I555)&gt;1,I555/1000000,I555)</f>
        <v>0</v>
      </c>
      <c r="AB555">
        <f t="shared" si="36"/>
        <v>-9.7000000000000003E-2</v>
      </c>
      <c r="AC555">
        <f t="shared" si="37"/>
        <v>-3.2000000000000001E-2</v>
      </c>
      <c r="AD555">
        <f t="shared" si="38"/>
        <v>-0.79700000000000004</v>
      </c>
      <c r="AE555">
        <f t="shared" si="39"/>
        <v>0</v>
      </c>
    </row>
    <row r="556" spans="1:31" x14ac:dyDescent="0.3">
      <c r="A556" s="4">
        <v>554</v>
      </c>
      <c r="B556" s="4">
        <v>-803110084883</v>
      </c>
      <c r="C556" s="5">
        <v>7</v>
      </c>
      <c r="D556" s="5">
        <v>1.8569999999999999E-3</v>
      </c>
      <c r="E556" s="5">
        <v>1.6586E-2</v>
      </c>
      <c r="F556" s="5">
        <v>1014107</v>
      </c>
      <c r="G556" s="5">
        <v>-0.35762500000000003</v>
      </c>
      <c r="H556" s="5">
        <v>0.72416000000000003</v>
      </c>
      <c r="I556" s="5">
        <v>0</v>
      </c>
      <c r="J556" s="5">
        <v>-0.10199999999999999</v>
      </c>
      <c r="K556" s="5">
        <v>-3.7999999999999999E-2</v>
      </c>
      <c r="L556" s="5">
        <v>-0.77400000000000002</v>
      </c>
      <c r="M556" s="5">
        <v>0</v>
      </c>
      <c r="S556">
        <f>A556</f>
        <v>554</v>
      </c>
      <c r="T556">
        <f>Analysis!$B$3+B556/1000000</f>
        <v>11.079026999999769</v>
      </c>
      <c r="U556">
        <f>C556</f>
        <v>7</v>
      </c>
      <c r="V556">
        <f>IF(ABS(D556)&gt;1,D556/1000000,D556)*Analysis!$B$4</f>
        <v>1.8217170000000001E-2</v>
      </c>
      <c r="W556">
        <f>IF(ABS(E556)&gt;1,E556/1000000,E556)*Analysis!$B$4</f>
        <v>0.16270866</v>
      </c>
      <c r="X556">
        <f>IF(ABS(F556)&gt;1,F556/1000000,F556)*Analysis!$B$4</f>
        <v>9.948389670000001</v>
      </c>
      <c r="Y556">
        <f>IF(ABS(G556)&gt;1,G556/1000000,G556)</f>
        <v>-0.35762500000000003</v>
      </c>
      <c r="Z556">
        <f>IF(ABS(H556)&gt;1,H556/1000000,H556)</f>
        <v>0.72416000000000003</v>
      </c>
      <c r="AA556">
        <f>IF(ABS(I556)&gt;1,I556/1000000,I556)</f>
        <v>0</v>
      </c>
      <c r="AB556">
        <f t="shared" si="36"/>
        <v>-0.10199999999999999</v>
      </c>
      <c r="AC556">
        <f t="shared" si="37"/>
        <v>-3.7999999999999999E-2</v>
      </c>
      <c r="AD556">
        <f t="shared" si="38"/>
        <v>-0.77400000000000002</v>
      </c>
      <c r="AE556">
        <f t="shared" si="39"/>
        <v>0</v>
      </c>
    </row>
    <row r="557" spans="1:31" x14ac:dyDescent="0.3">
      <c r="A557" s="4">
        <v>555</v>
      </c>
      <c r="B557" s="4">
        <v>-803110064294</v>
      </c>
      <c r="C557" s="5">
        <v>7</v>
      </c>
      <c r="D557" s="5">
        <v>1.2881E-2</v>
      </c>
      <c r="E557" s="5">
        <v>-2.581E-3</v>
      </c>
      <c r="F557" s="5">
        <v>0.98746800000000001</v>
      </c>
      <c r="G557" s="5">
        <v>0.15890199999999999</v>
      </c>
      <c r="H557" s="5">
        <v>0.59981099999999998</v>
      </c>
      <c r="I557" s="5">
        <v>0</v>
      </c>
      <c r="J557" s="5">
        <v>-0.108</v>
      </c>
      <c r="K557" s="5">
        <v>-2.4E-2</v>
      </c>
      <c r="L557" s="5">
        <v>-0.77800000000000002</v>
      </c>
      <c r="M557" s="5">
        <v>0</v>
      </c>
      <c r="S557">
        <f>A557</f>
        <v>555</v>
      </c>
      <c r="T557">
        <f>Analysis!$B$3+B557/1000000</f>
        <v>11.099615999963135</v>
      </c>
      <c r="U557">
        <f>C557</f>
        <v>7</v>
      </c>
      <c r="V557">
        <f>IF(ABS(D557)&gt;1,D557/1000000,D557)*Analysis!$B$4</f>
        <v>0.12636261000000001</v>
      </c>
      <c r="W557">
        <f>IF(ABS(E557)&gt;1,E557/1000000,E557)*Analysis!$B$4</f>
        <v>-2.5319609999999999E-2</v>
      </c>
      <c r="X557">
        <f>IF(ABS(F557)&gt;1,F557/1000000,F557)*Analysis!$B$4</f>
        <v>9.6870610800000012</v>
      </c>
      <c r="Y557">
        <f>IF(ABS(G557)&gt;1,G557/1000000,G557)</f>
        <v>0.15890199999999999</v>
      </c>
      <c r="Z557">
        <f>IF(ABS(H557)&gt;1,H557/1000000,H557)</f>
        <v>0.59981099999999998</v>
      </c>
      <c r="AA557">
        <f>IF(ABS(I557)&gt;1,I557/1000000,I557)</f>
        <v>0</v>
      </c>
      <c r="AB557">
        <f t="shared" si="36"/>
        <v>-0.108</v>
      </c>
      <c r="AC557">
        <f t="shared" si="37"/>
        <v>-2.4E-2</v>
      </c>
      <c r="AD557">
        <f t="shared" si="38"/>
        <v>-0.77800000000000002</v>
      </c>
      <c r="AE557">
        <f t="shared" si="39"/>
        <v>0</v>
      </c>
    </row>
    <row r="558" spans="1:31" x14ac:dyDescent="0.3">
      <c r="A558" s="4">
        <v>556</v>
      </c>
      <c r="B558" s="4">
        <v>-803110045939</v>
      </c>
      <c r="C558" s="5">
        <v>7</v>
      </c>
      <c r="D558" s="5">
        <v>-1.3856E-2</v>
      </c>
      <c r="E558" s="5">
        <v>1.64E-4</v>
      </c>
      <c r="F558" s="5">
        <v>1008007</v>
      </c>
      <c r="G558" s="5">
        <v>9.3219999999999997E-2</v>
      </c>
      <c r="H558" s="5">
        <v>0.86899099999999996</v>
      </c>
      <c r="I558" s="5">
        <v>0</v>
      </c>
      <c r="J558" s="5">
        <v>-0.10199999999999999</v>
      </c>
      <c r="K558" s="5">
        <v>-4.8000000000000001E-2</v>
      </c>
      <c r="L558" s="5">
        <v>-0.76800000000000002</v>
      </c>
      <c r="M558" s="5">
        <v>0</v>
      </c>
      <c r="S558">
        <f>A558</f>
        <v>556</v>
      </c>
      <c r="T558">
        <f>Analysis!$B$3+B558/1000000</f>
        <v>11.117971000028774</v>
      </c>
      <c r="U558">
        <f>C558</f>
        <v>7</v>
      </c>
      <c r="V558">
        <f>IF(ABS(D558)&gt;1,D558/1000000,D558)*Analysis!$B$4</f>
        <v>-0.13592736</v>
      </c>
      <c r="W558">
        <f>IF(ABS(E558)&gt;1,E558/1000000,E558)*Analysis!$B$4</f>
        <v>1.6088400000000001E-3</v>
      </c>
      <c r="X558">
        <f>IF(ABS(F558)&gt;1,F558/1000000,F558)*Analysis!$B$4</f>
        <v>9.8885486700000023</v>
      </c>
      <c r="Y558">
        <f>IF(ABS(G558)&gt;1,G558/1000000,G558)</f>
        <v>9.3219999999999997E-2</v>
      </c>
      <c r="Z558">
        <f>IF(ABS(H558)&gt;1,H558/1000000,H558)</f>
        <v>0.86899099999999996</v>
      </c>
      <c r="AA558">
        <f>IF(ABS(I558)&gt;1,I558/1000000,I558)</f>
        <v>0</v>
      </c>
      <c r="AB558">
        <f t="shared" si="36"/>
        <v>-0.10199999999999999</v>
      </c>
      <c r="AC558">
        <f t="shared" si="37"/>
        <v>-4.8000000000000001E-2</v>
      </c>
      <c r="AD558">
        <f t="shared" si="38"/>
        <v>-0.76800000000000002</v>
      </c>
      <c r="AE558">
        <f t="shared" si="39"/>
        <v>0</v>
      </c>
    </row>
    <row r="559" spans="1:31" x14ac:dyDescent="0.3">
      <c r="A559" s="4">
        <v>557</v>
      </c>
      <c r="B559" s="4">
        <v>-803110024508</v>
      </c>
      <c r="C559" s="5">
        <v>7</v>
      </c>
      <c r="D559" s="5">
        <v>-4.6509999999999998E-3</v>
      </c>
      <c r="E559" s="5">
        <v>3.1279000000000001E-2</v>
      </c>
      <c r="F559" s="5">
        <v>1031867</v>
      </c>
      <c r="G559" s="5">
        <v>-3.382E-3</v>
      </c>
      <c r="H559" s="5">
        <v>1307964</v>
      </c>
      <c r="I559" s="5">
        <v>0</v>
      </c>
      <c r="J559" s="5">
        <v>-0.122</v>
      </c>
      <c r="K559" s="5">
        <v>-3.5999999999999997E-2</v>
      </c>
      <c r="L559" s="5">
        <v>-0.76200000000000001</v>
      </c>
      <c r="M559" s="5">
        <v>0</v>
      </c>
      <c r="S559">
        <f>A559</f>
        <v>557</v>
      </c>
      <c r="T559">
        <f>Analysis!$B$3+B559/1000000</f>
        <v>11.1394020000007</v>
      </c>
      <c r="U559">
        <f>C559</f>
        <v>7</v>
      </c>
      <c r="V559">
        <f>IF(ABS(D559)&gt;1,D559/1000000,D559)*Analysis!$B$4</f>
        <v>-4.5626310000000003E-2</v>
      </c>
      <c r="W559">
        <f>IF(ABS(E559)&gt;1,E559/1000000,E559)*Analysis!$B$4</f>
        <v>0.30684699000000004</v>
      </c>
      <c r="X559">
        <f>IF(ABS(F559)&gt;1,F559/1000000,F559)*Analysis!$B$4</f>
        <v>10.122615270000001</v>
      </c>
      <c r="Y559">
        <f>IF(ABS(G559)&gt;1,G559/1000000,G559)</f>
        <v>-3.382E-3</v>
      </c>
      <c r="Z559">
        <f>IF(ABS(H559)&gt;1,H559/1000000,H559)</f>
        <v>1.3079639999999999</v>
      </c>
      <c r="AA559">
        <f>IF(ABS(I559)&gt;1,I559/1000000,I559)</f>
        <v>0</v>
      </c>
      <c r="AB559">
        <f t="shared" si="36"/>
        <v>-0.122</v>
      </c>
      <c r="AC559">
        <f t="shared" si="37"/>
        <v>-3.5999999999999997E-2</v>
      </c>
      <c r="AD559">
        <f t="shared" si="38"/>
        <v>-0.76200000000000001</v>
      </c>
      <c r="AE559">
        <f t="shared" si="39"/>
        <v>0</v>
      </c>
    </row>
    <row r="560" spans="1:31" x14ac:dyDescent="0.3">
      <c r="A560" s="4">
        <v>558</v>
      </c>
      <c r="B560" s="4">
        <v>-803110004106</v>
      </c>
      <c r="C560" s="5">
        <v>7</v>
      </c>
      <c r="D560" s="5">
        <v>-2.3893999999999999E-2</v>
      </c>
      <c r="E560" s="5">
        <v>-9.1399999999999999E-4</v>
      </c>
      <c r="F560" s="5">
        <v>0.99062700000000004</v>
      </c>
      <c r="G560" s="5">
        <v>-0.90625999999999995</v>
      </c>
      <c r="H560" s="5">
        <v>1021927</v>
      </c>
      <c r="I560" s="5">
        <v>0</v>
      </c>
      <c r="J560" s="5">
        <v>-0.11</v>
      </c>
      <c r="K560" s="5">
        <v>-2.1999999999999999E-2</v>
      </c>
      <c r="L560" s="5">
        <v>-0.76500000000000001</v>
      </c>
      <c r="M560" s="5">
        <v>0</v>
      </c>
      <c r="S560">
        <f>A560</f>
        <v>558</v>
      </c>
      <c r="T560">
        <f>Analysis!$B$3+B560/1000000</f>
        <v>11.159804000053555</v>
      </c>
      <c r="U560">
        <f>C560</f>
        <v>7</v>
      </c>
      <c r="V560">
        <f>IF(ABS(D560)&gt;1,D560/1000000,D560)*Analysis!$B$4</f>
        <v>-0.23440014000000001</v>
      </c>
      <c r="W560">
        <f>IF(ABS(E560)&gt;1,E560/1000000,E560)*Analysis!$B$4</f>
        <v>-8.9663399999999997E-3</v>
      </c>
      <c r="X560">
        <f>IF(ABS(F560)&gt;1,F560/1000000,F560)*Analysis!$B$4</f>
        <v>9.7180508700000008</v>
      </c>
      <c r="Y560">
        <f>IF(ABS(G560)&gt;1,G560/1000000,G560)</f>
        <v>-0.90625999999999995</v>
      </c>
      <c r="Z560">
        <f>IF(ABS(H560)&gt;1,H560/1000000,H560)</f>
        <v>1.021927</v>
      </c>
      <c r="AA560">
        <f>IF(ABS(I560)&gt;1,I560/1000000,I560)</f>
        <v>0</v>
      </c>
      <c r="AB560">
        <f t="shared" si="36"/>
        <v>-0.11</v>
      </c>
      <c r="AC560">
        <f t="shared" si="37"/>
        <v>-2.1999999999999999E-2</v>
      </c>
      <c r="AD560">
        <f t="shared" si="38"/>
        <v>-0.76500000000000001</v>
      </c>
      <c r="AE560">
        <f t="shared" si="39"/>
        <v>0</v>
      </c>
    </row>
    <row r="561" spans="1:31" x14ac:dyDescent="0.3">
      <c r="A561" s="4">
        <v>559</v>
      </c>
      <c r="B561" s="4">
        <v>-803109985210</v>
      </c>
      <c r="C561" s="5">
        <v>7</v>
      </c>
      <c r="D561" s="5">
        <v>-8.4829999999999992E-3</v>
      </c>
      <c r="E561" s="5">
        <v>-3.669E-3</v>
      </c>
      <c r="F561" s="5">
        <v>0.98900600000000005</v>
      </c>
      <c r="G561" s="5">
        <v>-0.210759</v>
      </c>
      <c r="H561" s="5">
        <v>0.98142499999999999</v>
      </c>
      <c r="I561" s="5">
        <v>0</v>
      </c>
      <c r="J561" s="5">
        <v>-0.111</v>
      </c>
      <c r="K561" s="5">
        <v>-5.8000000000000003E-2</v>
      </c>
      <c r="L561" s="5">
        <v>-0.71599999999999997</v>
      </c>
      <c r="M561" s="5">
        <v>0</v>
      </c>
      <c r="S561">
        <f>A561</f>
        <v>559</v>
      </c>
      <c r="T561">
        <f>Analysis!$B$3+B561/1000000</f>
        <v>11.178700000047684</v>
      </c>
      <c r="U561">
        <f>C561</f>
        <v>7</v>
      </c>
      <c r="V561">
        <f>IF(ABS(D561)&gt;1,D561/1000000,D561)*Analysis!$B$4</f>
        <v>-8.321822999999999E-2</v>
      </c>
      <c r="W561">
        <f>IF(ABS(E561)&gt;1,E561/1000000,E561)*Analysis!$B$4</f>
        <v>-3.599289E-2</v>
      </c>
      <c r="X561">
        <f>IF(ABS(F561)&gt;1,F561/1000000,F561)*Analysis!$B$4</f>
        <v>9.7021488600000012</v>
      </c>
      <c r="Y561">
        <f>IF(ABS(G561)&gt;1,G561/1000000,G561)</f>
        <v>-0.210759</v>
      </c>
      <c r="Z561">
        <f>IF(ABS(H561)&gt;1,H561/1000000,H561)</f>
        <v>0.98142499999999999</v>
      </c>
      <c r="AA561">
        <f>IF(ABS(I561)&gt;1,I561/1000000,I561)</f>
        <v>0</v>
      </c>
      <c r="AB561">
        <f t="shared" si="36"/>
        <v>-0.111</v>
      </c>
      <c r="AC561">
        <f t="shared" si="37"/>
        <v>-5.8000000000000003E-2</v>
      </c>
      <c r="AD561">
        <f t="shared" si="38"/>
        <v>-0.71599999999999997</v>
      </c>
      <c r="AE561">
        <f t="shared" si="39"/>
        <v>0</v>
      </c>
    </row>
    <row r="562" spans="1:31" x14ac:dyDescent="0.3">
      <c r="A562" s="4">
        <v>560</v>
      </c>
      <c r="B562" s="4">
        <v>-803109965649</v>
      </c>
      <c r="C562" s="5">
        <v>7</v>
      </c>
      <c r="D562" s="5">
        <v>2.1984E-2</v>
      </c>
      <c r="E562" s="5">
        <v>2.9444999999999999E-2</v>
      </c>
      <c r="F562" s="5">
        <v>1018167</v>
      </c>
      <c r="G562" s="5">
        <v>0.45301900000000001</v>
      </c>
      <c r="H562" s="5">
        <v>0.98947300000000005</v>
      </c>
      <c r="I562" s="5">
        <v>0</v>
      </c>
      <c r="J562" s="5">
        <v>-0.123</v>
      </c>
      <c r="K562" s="5">
        <v>-4.8000000000000001E-2</v>
      </c>
      <c r="L562" s="5">
        <v>-0.69499999999999995</v>
      </c>
      <c r="M562" s="5">
        <v>0</v>
      </c>
      <c r="S562">
        <f>A562</f>
        <v>560</v>
      </c>
      <c r="T562">
        <f>Analysis!$B$3+B562/1000000</f>
        <v>11.198260999983177</v>
      </c>
      <c r="U562">
        <f>C562</f>
        <v>7</v>
      </c>
      <c r="V562">
        <f>IF(ABS(D562)&gt;1,D562/1000000,D562)*Analysis!$B$4</f>
        <v>0.21566304</v>
      </c>
      <c r="W562">
        <f>IF(ABS(E562)&gt;1,E562/1000000,E562)*Analysis!$B$4</f>
        <v>0.28885545000000001</v>
      </c>
      <c r="X562">
        <f>IF(ABS(F562)&gt;1,F562/1000000,F562)*Analysis!$B$4</f>
        <v>9.9882182700000008</v>
      </c>
      <c r="Y562">
        <f>IF(ABS(G562)&gt;1,G562/1000000,G562)</f>
        <v>0.45301900000000001</v>
      </c>
      <c r="Z562">
        <f>IF(ABS(H562)&gt;1,H562/1000000,H562)</f>
        <v>0.98947300000000005</v>
      </c>
      <c r="AA562">
        <f>IF(ABS(I562)&gt;1,I562/1000000,I562)</f>
        <v>0</v>
      </c>
      <c r="AB562">
        <f t="shared" si="36"/>
        <v>-0.123</v>
      </c>
      <c r="AC562">
        <f t="shared" si="37"/>
        <v>-4.8000000000000001E-2</v>
      </c>
      <c r="AD562">
        <f t="shared" si="38"/>
        <v>-0.69499999999999995</v>
      </c>
      <c r="AE562">
        <f t="shared" si="39"/>
        <v>0</v>
      </c>
    </row>
    <row r="563" spans="1:31" x14ac:dyDescent="0.3">
      <c r="A563" s="4">
        <v>561</v>
      </c>
      <c r="B563" s="4">
        <v>-803109945217</v>
      </c>
      <c r="C563" s="5">
        <v>7</v>
      </c>
      <c r="D563" s="5">
        <v>-1.4907999999999999E-2</v>
      </c>
      <c r="E563" s="5">
        <v>6.1789999999999996E-3</v>
      </c>
      <c r="F563" s="5">
        <v>0.99259699999999995</v>
      </c>
      <c r="G563" s="5">
        <v>-0.19264500000000001</v>
      </c>
      <c r="H563" s="5">
        <v>1054542</v>
      </c>
      <c r="I563" s="5">
        <v>0</v>
      </c>
      <c r="J563" s="5">
        <v>-0.112</v>
      </c>
      <c r="K563" s="5">
        <v>-4.5999999999999999E-2</v>
      </c>
      <c r="L563" s="5">
        <v>-0.67500000000000004</v>
      </c>
      <c r="M563" s="5">
        <v>0</v>
      </c>
      <c r="S563">
        <f>A563</f>
        <v>561</v>
      </c>
      <c r="T563">
        <f>Analysis!$B$3+B563/1000000</f>
        <v>11.218693000031635</v>
      </c>
      <c r="U563">
        <f>C563</f>
        <v>7</v>
      </c>
      <c r="V563">
        <f>IF(ABS(D563)&gt;1,D563/1000000,D563)*Analysis!$B$4</f>
        <v>-0.14624748000000001</v>
      </c>
      <c r="W563">
        <f>IF(ABS(E563)&gt;1,E563/1000000,E563)*Analysis!$B$4</f>
        <v>6.0615990000000002E-2</v>
      </c>
      <c r="X563">
        <f>IF(ABS(F563)&gt;1,F563/1000000,F563)*Analysis!$B$4</f>
        <v>9.7373765700000003</v>
      </c>
      <c r="Y563">
        <f>IF(ABS(G563)&gt;1,G563/1000000,G563)</f>
        <v>-0.19264500000000001</v>
      </c>
      <c r="Z563">
        <f>IF(ABS(H563)&gt;1,H563/1000000,H563)</f>
        <v>1.0545420000000001</v>
      </c>
      <c r="AA563">
        <f>IF(ABS(I563)&gt;1,I563/1000000,I563)</f>
        <v>0</v>
      </c>
      <c r="AB563">
        <f t="shared" si="36"/>
        <v>-0.112</v>
      </c>
      <c r="AC563">
        <f t="shared" si="37"/>
        <v>-4.5999999999999999E-2</v>
      </c>
      <c r="AD563">
        <f t="shared" si="38"/>
        <v>-0.67500000000000004</v>
      </c>
      <c r="AE563">
        <f t="shared" si="39"/>
        <v>0</v>
      </c>
    </row>
    <row r="564" spans="1:31" x14ac:dyDescent="0.3">
      <c r="A564" s="4">
        <v>562</v>
      </c>
      <c r="B564" s="4">
        <v>-803109923580</v>
      </c>
      <c r="C564" s="5">
        <v>7</v>
      </c>
      <c r="D564" s="5">
        <v>-1.1205E-2</v>
      </c>
      <c r="E564" s="5">
        <v>1.0928999999999999E-2</v>
      </c>
      <c r="F564" s="5">
        <v>1006559</v>
      </c>
      <c r="G564" s="5">
        <v>-0.58171899999999999</v>
      </c>
      <c r="H564" s="5">
        <v>1132943</v>
      </c>
      <c r="I564" s="5">
        <v>0</v>
      </c>
      <c r="J564" s="5">
        <v>-0.122</v>
      </c>
      <c r="K564" s="5">
        <v>-6.0999999999999999E-2</v>
      </c>
      <c r="L564" s="5">
        <v>-0.623</v>
      </c>
      <c r="M564" s="5">
        <v>0</v>
      </c>
      <c r="S564">
        <f>A564</f>
        <v>562</v>
      </c>
      <c r="T564">
        <f>Analysis!$B$3+B564/1000000</f>
        <v>11.240330000058748</v>
      </c>
      <c r="U564">
        <f>C564</f>
        <v>7</v>
      </c>
      <c r="V564">
        <f>IF(ABS(D564)&gt;1,D564/1000000,D564)*Analysis!$B$4</f>
        <v>-0.10992105000000001</v>
      </c>
      <c r="W564">
        <f>IF(ABS(E564)&gt;1,E564/1000000,E564)*Analysis!$B$4</f>
        <v>0.10721348999999999</v>
      </c>
      <c r="X564">
        <f>IF(ABS(F564)&gt;1,F564/1000000,F564)*Analysis!$B$4</f>
        <v>9.8743437900000011</v>
      </c>
      <c r="Y564">
        <f>IF(ABS(G564)&gt;1,G564/1000000,G564)</f>
        <v>-0.58171899999999999</v>
      </c>
      <c r="Z564">
        <f>IF(ABS(H564)&gt;1,H564/1000000,H564)</f>
        <v>1.132943</v>
      </c>
      <c r="AA564">
        <f>IF(ABS(I564)&gt;1,I564/1000000,I564)</f>
        <v>0</v>
      </c>
      <c r="AB564">
        <f t="shared" si="36"/>
        <v>-0.122</v>
      </c>
      <c r="AC564">
        <f t="shared" si="37"/>
        <v>-6.0999999999999999E-2</v>
      </c>
      <c r="AD564">
        <f t="shared" si="38"/>
        <v>-0.623</v>
      </c>
      <c r="AE564">
        <f t="shared" si="39"/>
        <v>0</v>
      </c>
    </row>
    <row r="565" spans="1:31" x14ac:dyDescent="0.3">
      <c r="A565" s="4">
        <v>563</v>
      </c>
      <c r="B565" s="4">
        <v>-803109904875</v>
      </c>
      <c r="C565" s="5">
        <v>7</v>
      </c>
      <c r="D565" s="5">
        <v>-2.1743999999999999E-2</v>
      </c>
      <c r="E565" s="5">
        <v>4.2200000000000001E-4</v>
      </c>
      <c r="F565" s="5">
        <v>0.99373</v>
      </c>
      <c r="G565" s="5">
        <v>-1808562</v>
      </c>
      <c r="H565" s="5">
        <v>0.47714699999999999</v>
      </c>
      <c r="I565" s="5">
        <v>0</v>
      </c>
      <c r="J565" s="5">
        <v>-0.13500000000000001</v>
      </c>
      <c r="K565" s="5">
        <v>-4.2999999999999997E-2</v>
      </c>
      <c r="L565" s="5">
        <v>-0.61499999999999999</v>
      </c>
      <c r="M565" s="5">
        <v>0</v>
      </c>
      <c r="S565">
        <f>A565</f>
        <v>563</v>
      </c>
      <c r="T565">
        <f>Analysis!$B$3+B565/1000000</f>
        <v>11.259034999995492</v>
      </c>
      <c r="U565">
        <f>C565</f>
        <v>7</v>
      </c>
      <c r="V565">
        <f>IF(ABS(D565)&gt;1,D565/1000000,D565)*Analysis!$B$4</f>
        <v>-0.21330863999999999</v>
      </c>
      <c r="W565">
        <f>IF(ABS(E565)&gt;1,E565/1000000,E565)*Analysis!$B$4</f>
        <v>4.1398200000000007E-3</v>
      </c>
      <c r="X565">
        <f>IF(ABS(F565)&gt;1,F565/1000000,F565)*Analysis!$B$4</f>
        <v>9.7484913000000013</v>
      </c>
      <c r="Y565">
        <f>IF(ABS(G565)&gt;1,G565/1000000,G565)</f>
        <v>-1.808562</v>
      </c>
      <c r="Z565">
        <f>IF(ABS(H565)&gt;1,H565/1000000,H565)</f>
        <v>0.47714699999999999</v>
      </c>
      <c r="AA565">
        <f>IF(ABS(I565)&gt;1,I565/1000000,I565)</f>
        <v>0</v>
      </c>
      <c r="AB565">
        <f t="shared" si="36"/>
        <v>-0.13500000000000001</v>
      </c>
      <c r="AC565">
        <f t="shared" si="37"/>
        <v>-4.2999999999999997E-2</v>
      </c>
      <c r="AD565">
        <f t="shared" si="38"/>
        <v>-0.61499999999999999</v>
      </c>
      <c r="AE565">
        <f t="shared" si="39"/>
        <v>0</v>
      </c>
    </row>
    <row r="566" spans="1:31" x14ac:dyDescent="0.3">
      <c r="A566" s="4">
        <v>564</v>
      </c>
      <c r="B566" s="4">
        <v>-803109885133</v>
      </c>
      <c r="C566" s="5">
        <v>7</v>
      </c>
      <c r="D566" s="5">
        <v>-1.5626000000000001E-2</v>
      </c>
      <c r="E566" s="5">
        <v>-1.2903E-2</v>
      </c>
      <c r="F566" s="5">
        <v>1019140</v>
      </c>
      <c r="G566" s="5">
        <v>-2227742</v>
      </c>
      <c r="H566" s="5">
        <v>-0.421072</v>
      </c>
      <c r="I566" s="5">
        <v>0</v>
      </c>
      <c r="J566" s="5">
        <v>-0.14599999999999999</v>
      </c>
      <c r="K566" s="5">
        <v>-2.1000000000000001E-2</v>
      </c>
      <c r="L566" s="5">
        <v>-0.61299999999999999</v>
      </c>
      <c r="M566" s="5">
        <v>0</v>
      </c>
      <c r="S566">
        <f>A566</f>
        <v>564</v>
      </c>
      <c r="T566">
        <f>Analysis!$B$3+B566/1000000</f>
        <v>11.27877700002864</v>
      </c>
      <c r="U566">
        <f>C566</f>
        <v>7</v>
      </c>
      <c r="V566">
        <f>IF(ABS(D566)&gt;1,D566/1000000,D566)*Analysis!$B$4</f>
        <v>-0.15329106000000001</v>
      </c>
      <c r="W566">
        <f>IF(ABS(E566)&gt;1,E566/1000000,E566)*Analysis!$B$4</f>
        <v>-0.12657842999999999</v>
      </c>
      <c r="X566">
        <f>IF(ABS(F566)&gt;1,F566/1000000,F566)*Analysis!$B$4</f>
        <v>9.9977634000000002</v>
      </c>
      <c r="Y566">
        <f>IF(ABS(G566)&gt;1,G566/1000000,G566)</f>
        <v>-2.2277420000000001</v>
      </c>
      <c r="Z566">
        <f>IF(ABS(H566)&gt;1,H566/1000000,H566)</f>
        <v>-0.421072</v>
      </c>
      <c r="AA566">
        <f>IF(ABS(I566)&gt;1,I566/1000000,I566)</f>
        <v>0</v>
      </c>
      <c r="AB566">
        <f t="shared" si="36"/>
        <v>-0.14599999999999999</v>
      </c>
      <c r="AC566">
        <f t="shared" si="37"/>
        <v>-2.1000000000000001E-2</v>
      </c>
      <c r="AD566">
        <f t="shared" si="38"/>
        <v>-0.61299999999999999</v>
      </c>
      <c r="AE566">
        <f t="shared" si="39"/>
        <v>0</v>
      </c>
    </row>
    <row r="567" spans="1:31" x14ac:dyDescent="0.3">
      <c r="A567" s="4">
        <v>565</v>
      </c>
      <c r="B567" s="4">
        <v>-803109863222</v>
      </c>
      <c r="C567" s="5">
        <v>7</v>
      </c>
      <c r="D567" s="5">
        <v>-3.8219999999999999E-3</v>
      </c>
      <c r="E567" s="5">
        <v>8.1969999999999994E-3</v>
      </c>
      <c r="F567" s="5">
        <v>1000321</v>
      </c>
      <c r="G567" s="5">
        <v>-1884187</v>
      </c>
      <c r="H567" s="5">
        <v>-0.244223</v>
      </c>
      <c r="I567" s="5">
        <v>0</v>
      </c>
      <c r="J567" s="5">
        <v>-0.14599999999999999</v>
      </c>
      <c r="K567" s="5">
        <v>-2.4E-2</v>
      </c>
      <c r="L567" s="5">
        <v>-0.58499999999999996</v>
      </c>
      <c r="M567" s="5">
        <v>0</v>
      </c>
      <c r="S567">
        <f>A567</f>
        <v>565</v>
      </c>
      <c r="T567">
        <f>Analysis!$B$3+B567/1000000</f>
        <v>11.300688000046648</v>
      </c>
      <c r="U567">
        <f>C567</f>
        <v>7</v>
      </c>
      <c r="V567">
        <f>IF(ABS(D567)&gt;1,D567/1000000,D567)*Analysis!$B$4</f>
        <v>-3.7493820000000004E-2</v>
      </c>
      <c r="W567">
        <f>IF(ABS(E567)&gt;1,E567/1000000,E567)*Analysis!$B$4</f>
        <v>8.0412570000000003E-2</v>
      </c>
      <c r="X567">
        <f>IF(ABS(F567)&gt;1,F567/1000000,F567)*Analysis!$B$4</f>
        <v>9.8131490100000001</v>
      </c>
      <c r="Y567">
        <f>IF(ABS(G567)&gt;1,G567/1000000,G567)</f>
        <v>-1.8841870000000001</v>
      </c>
      <c r="Z567">
        <f>IF(ABS(H567)&gt;1,H567/1000000,H567)</f>
        <v>-0.244223</v>
      </c>
      <c r="AA567">
        <f>IF(ABS(I567)&gt;1,I567/1000000,I567)</f>
        <v>0</v>
      </c>
      <c r="AB567">
        <f t="shared" si="36"/>
        <v>-0.14599999999999999</v>
      </c>
      <c r="AC567">
        <f t="shared" si="37"/>
        <v>-2.4E-2</v>
      </c>
      <c r="AD567">
        <f t="shared" si="38"/>
        <v>-0.58499999999999996</v>
      </c>
      <c r="AE567">
        <f t="shared" si="39"/>
        <v>0</v>
      </c>
    </row>
    <row r="568" spans="1:31" x14ac:dyDescent="0.3">
      <c r="A568" s="4">
        <v>566</v>
      </c>
      <c r="B568" s="4">
        <v>-803109844027</v>
      </c>
      <c r="C568" s="5">
        <v>7</v>
      </c>
      <c r="D568" s="5">
        <v>-1.4199E-2</v>
      </c>
      <c r="E568" s="5">
        <v>2.1221E-2</v>
      </c>
      <c r="F568" s="5">
        <v>1009160</v>
      </c>
      <c r="G568" s="5">
        <v>-1663393</v>
      </c>
      <c r="H568" s="5">
        <v>0.33030199999999998</v>
      </c>
      <c r="I568" s="5">
        <v>0</v>
      </c>
      <c r="J568" s="5">
        <v>-0.159</v>
      </c>
      <c r="K568" s="5">
        <v>-3.4000000000000002E-2</v>
      </c>
      <c r="L568" s="5">
        <v>-0.60099999999999998</v>
      </c>
      <c r="M568" s="5">
        <v>0</v>
      </c>
      <c r="S568">
        <f>A568</f>
        <v>566</v>
      </c>
      <c r="T568">
        <f>Analysis!$B$3+B568/1000000</f>
        <v>11.319882999989204</v>
      </c>
      <c r="U568">
        <f>C568</f>
        <v>7</v>
      </c>
      <c r="V568">
        <f>IF(ABS(D568)&gt;1,D568/1000000,D568)*Analysis!$B$4</f>
        <v>-0.13929219000000001</v>
      </c>
      <c r="W568">
        <f>IF(ABS(E568)&gt;1,E568/1000000,E568)*Analysis!$B$4</f>
        <v>0.20817801000000002</v>
      </c>
      <c r="X568">
        <f>IF(ABS(F568)&gt;1,F568/1000000,F568)*Analysis!$B$4</f>
        <v>9.899859600000001</v>
      </c>
      <c r="Y568">
        <f>IF(ABS(G568)&gt;1,G568/1000000,G568)</f>
        <v>-1.6633929999999999</v>
      </c>
      <c r="Z568">
        <f>IF(ABS(H568)&gt;1,H568/1000000,H568)</f>
        <v>0.33030199999999998</v>
      </c>
      <c r="AA568">
        <f>IF(ABS(I568)&gt;1,I568/1000000,I568)</f>
        <v>0</v>
      </c>
      <c r="AB568">
        <f t="shared" si="36"/>
        <v>-0.159</v>
      </c>
      <c r="AC568">
        <f t="shared" si="37"/>
        <v>-3.4000000000000002E-2</v>
      </c>
      <c r="AD568">
        <f t="shared" si="38"/>
        <v>-0.60099999999999998</v>
      </c>
      <c r="AE568">
        <f t="shared" si="39"/>
        <v>0</v>
      </c>
    </row>
    <row r="569" spans="1:31" x14ac:dyDescent="0.3">
      <c r="A569" s="4">
        <v>567</v>
      </c>
      <c r="B569" s="4">
        <v>-803109824456</v>
      </c>
      <c r="C569" s="5">
        <v>7</v>
      </c>
      <c r="D569" s="5">
        <v>-4.7520000000000001E-3</v>
      </c>
      <c r="E569" s="5">
        <v>2.6499999999999999E-4</v>
      </c>
      <c r="F569" s="5">
        <v>1002009</v>
      </c>
      <c r="G569" s="5">
        <v>-0.76929700000000001</v>
      </c>
      <c r="H569" s="5">
        <v>0.54984599999999995</v>
      </c>
      <c r="I569" s="5">
        <v>0</v>
      </c>
      <c r="J569" s="5">
        <v>-0.14199999999999999</v>
      </c>
      <c r="K569" s="5">
        <v>-3.3000000000000002E-2</v>
      </c>
      <c r="L569" s="5">
        <v>-0.624</v>
      </c>
      <c r="M569" s="5">
        <v>0</v>
      </c>
      <c r="S569">
        <f>A569</f>
        <v>567</v>
      </c>
      <c r="T569">
        <f>Analysis!$B$3+B569/1000000</f>
        <v>11.339454000000842</v>
      </c>
      <c r="U569">
        <f>C569</f>
        <v>7</v>
      </c>
      <c r="V569">
        <f>IF(ABS(D569)&gt;1,D569/1000000,D569)*Analysis!$B$4</f>
        <v>-4.6617120000000005E-2</v>
      </c>
      <c r="W569">
        <f>IF(ABS(E569)&gt;1,E569/1000000,E569)*Analysis!$B$4</f>
        <v>2.5996500000000002E-3</v>
      </c>
      <c r="X569">
        <f>IF(ABS(F569)&gt;1,F569/1000000,F569)*Analysis!$B$4</f>
        <v>9.8297082899999992</v>
      </c>
      <c r="Y569">
        <f>IF(ABS(G569)&gt;1,G569/1000000,G569)</f>
        <v>-0.76929700000000001</v>
      </c>
      <c r="Z569">
        <f>IF(ABS(H569)&gt;1,H569/1000000,H569)</f>
        <v>0.54984599999999995</v>
      </c>
      <c r="AA569">
        <f>IF(ABS(I569)&gt;1,I569/1000000,I569)</f>
        <v>0</v>
      </c>
      <c r="AB569">
        <f t="shared" si="36"/>
        <v>-0.14199999999999999</v>
      </c>
      <c r="AC569">
        <f t="shared" si="37"/>
        <v>-3.3000000000000002E-2</v>
      </c>
      <c r="AD569">
        <f t="shared" si="38"/>
        <v>-0.624</v>
      </c>
      <c r="AE569">
        <f t="shared" si="39"/>
        <v>0</v>
      </c>
    </row>
    <row r="570" spans="1:31" x14ac:dyDescent="0.3">
      <c r="A570" s="4">
        <v>568</v>
      </c>
      <c r="B570" s="4">
        <v>-803109809623</v>
      </c>
      <c r="C570" s="5">
        <v>7</v>
      </c>
      <c r="D570" s="5">
        <v>3.689E-3</v>
      </c>
      <c r="E570" s="5">
        <v>9.9150000000000002E-3</v>
      </c>
      <c r="F570" s="5">
        <v>0.99402299999999999</v>
      </c>
      <c r="G570" s="5">
        <v>-0.143039</v>
      </c>
      <c r="H570" s="5">
        <v>0.66873499999999997</v>
      </c>
      <c r="I570" s="5">
        <v>0</v>
      </c>
      <c r="J570" s="5">
        <v>-0.17599999999999999</v>
      </c>
      <c r="K570" s="5">
        <v>-3.1E-2</v>
      </c>
      <c r="L570" s="5">
        <v>-0.60199999999999998</v>
      </c>
      <c r="M570" s="5">
        <v>0</v>
      </c>
      <c r="S570">
        <f>A570</f>
        <v>568</v>
      </c>
      <c r="T570">
        <f>Analysis!$B$3+B570/1000000</f>
        <v>11.35428700002376</v>
      </c>
      <c r="U570">
        <f>C570</f>
        <v>7</v>
      </c>
      <c r="V570">
        <f>IF(ABS(D570)&gt;1,D570/1000000,D570)*Analysis!$B$4</f>
        <v>3.618909E-2</v>
      </c>
      <c r="W570">
        <f>IF(ABS(E570)&gt;1,E570/1000000,E570)*Analysis!$B$4</f>
        <v>9.726615000000001E-2</v>
      </c>
      <c r="X570">
        <f>IF(ABS(F570)&gt;1,F570/1000000,F570)*Analysis!$B$4</f>
        <v>9.7513656300000005</v>
      </c>
      <c r="Y570">
        <f>IF(ABS(G570)&gt;1,G570/1000000,G570)</f>
        <v>-0.143039</v>
      </c>
      <c r="Z570">
        <f>IF(ABS(H570)&gt;1,H570/1000000,H570)</f>
        <v>0.66873499999999997</v>
      </c>
      <c r="AA570">
        <f>IF(ABS(I570)&gt;1,I570/1000000,I570)</f>
        <v>0</v>
      </c>
      <c r="AB570">
        <f t="shared" si="36"/>
        <v>-0.17599999999999999</v>
      </c>
      <c r="AC570">
        <f t="shared" si="37"/>
        <v>-3.1E-2</v>
      </c>
      <c r="AD570">
        <f t="shared" si="38"/>
        <v>-0.60199999999999998</v>
      </c>
      <c r="AE570">
        <f t="shared" si="39"/>
        <v>0</v>
      </c>
    </row>
    <row r="571" spans="1:31" x14ac:dyDescent="0.3">
      <c r="A571" s="4">
        <v>569</v>
      </c>
      <c r="B571" s="4">
        <v>-803109785534</v>
      </c>
      <c r="C571" s="5">
        <v>7</v>
      </c>
      <c r="D571" s="5">
        <v>-6.9239999999999996E-3</v>
      </c>
      <c r="E571" s="5">
        <v>1.7224E-2</v>
      </c>
      <c r="F571" s="5">
        <v>1008020</v>
      </c>
      <c r="G571" s="5">
        <v>7.7330999999999997E-2</v>
      </c>
      <c r="H571" s="5">
        <v>1286206</v>
      </c>
      <c r="I571" s="5">
        <v>0</v>
      </c>
      <c r="J571" s="5">
        <v>-0.18</v>
      </c>
      <c r="K571" s="5">
        <v>-4.4999999999999998E-2</v>
      </c>
      <c r="L571" s="5">
        <v>-0.61299999999999999</v>
      </c>
      <c r="M571" s="5">
        <v>0</v>
      </c>
      <c r="S571">
        <f>A571</f>
        <v>569</v>
      </c>
      <c r="T571">
        <f>Analysis!$B$3+B571/1000000</f>
        <v>11.378375999978743</v>
      </c>
      <c r="U571">
        <f>C571</f>
        <v>7</v>
      </c>
      <c r="V571">
        <f>IF(ABS(D571)&gt;1,D571/1000000,D571)*Analysis!$B$4</f>
        <v>-6.7924440000000003E-2</v>
      </c>
      <c r="W571">
        <f>IF(ABS(E571)&gt;1,E571/1000000,E571)*Analysis!$B$4</f>
        <v>0.16896744</v>
      </c>
      <c r="X571">
        <f>IF(ABS(F571)&gt;1,F571/1000000,F571)*Analysis!$B$4</f>
        <v>9.888676199999999</v>
      </c>
      <c r="Y571">
        <f>IF(ABS(G571)&gt;1,G571/1000000,G571)</f>
        <v>7.7330999999999997E-2</v>
      </c>
      <c r="Z571">
        <f>IF(ABS(H571)&gt;1,H571/1000000,H571)</f>
        <v>1.286206</v>
      </c>
      <c r="AA571">
        <f>IF(ABS(I571)&gt;1,I571/1000000,I571)</f>
        <v>0</v>
      </c>
      <c r="AB571">
        <f t="shared" si="36"/>
        <v>-0.18</v>
      </c>
      <c r="AC571">
        <f t="shared" si="37"/>
        <v>-4.4999999999999998E-2</v>
      </c>
      <c r="AD571">
        <f t="shared" si="38"/>
        <v>-0.61299999999999999</v>
      </c>
      <c r="AE571">
        <f t="shared" si="39"/>
        <v>0</v>
      </c>
    </row>
    <row r="572" spans="1:31" x14ac:dyDescent="0.3">
      <c r="A572" s="4">
        <v>570</v>
      </c>
      <c r="B572" s="4">
        <v>-803109767144</v>
      </c>
      <c r="C572" s="5">
        <v>7</v>
      </c>
      <c r="D572" s="5">
        <v>-1.6933E-2</v>
      </c>
      <c r="E572" s="5">
        <v>1.7357000000000001E-2</v>
      </c>
      <c r="F572" s="5">
        <v>1009266</v>
      </c>
      <c r="G572" s="5">
        <v>-0.303892</v>
      </c>
      <c r="H572" s="5">
        <v>1760290</v>
      </c>
      <c r="I572" s="5">
        <v>0</v>
      </c>
      <c r="J572" s="5">
        <v>-0.19400000000000001</v>
      </c>
      <c r="K572" s="5">
        <v>-3.5000000000000003E-2</v>
      </c>
      <c r="L572" s="5">
        <v>-0.64200000000000002</v>
      </c>
      <c r="M572" s="5">
        <v>0</v>
      </c>
      <c r="S572">
        <f>A572</f>
        <v>570</v>
      </c>
      <c r="T572">
        <f>Analysis!$B$3+B572/1000000</f>
        <v>11.396765999961644</v>
      </c>
      <c r="U572">
        <f>C572</f>
        <v>7</v>
      </c>
      <c r="V572">
        <f>IF(ABS(D572)&gt;1,D572/1000000,D572)*Analysis!$B$4</f>
        <v>-0.16611273000000001</v>
      </c>
      <c r="W572">
        <f>IF(ABS(E572)&gt;1,E572/1000000,E572)*Analysis!$B$4</f>
        <v>0.17027217000000003</v>
      </c>
      <c r="X572">
        <f>IF(ABS(F572)&gt;1,F572/1000000,F572)*Analysis!$B$4</f>
        <v>9.9008994599999998</v>
      </c>
      <c r="Y572">
        <f>IF(ABS(G572)&gt;1,G572/1000000,G572)</f>
        <v>-0.303892</v>
      </c>
      <c r="Z572">
        <f>IF(ABS(H572)&gt;1,H572/1000000,H572)</f>
        <v>1.7602899999999999</v>
      </c>
      <c r="AA572">
        <f>IF(ABS(I572)&gt;1,I572/1000000,I572)</f>
        <v>0</v>
      </c>
      <c r="AB572">
        <f t="shared" si="36"/>
        <v>-0.19400000000000001</v>
      </c>
      <c r="AC572">
        <f t="shared" si="37"/>
        <v>-3.5000000000000003E-2</v>
      </c>
      <c r="AD572">
        <f t="shared" si="38"/>
        <v>-0.64200000000000002</v>
      </c>
      <c r="AE572">
        <f t="shared" si="39"/>
        <v>0</v>
      </c>
    </row>
    <row r="573" spans="1:31" x14ac:dyDescent="0.3">
      <c r="A573" s="4">
        <v>571</v>
      </c>
      <c r="B573" s="4">
        <v>-803109744156</v>
      </c>
      <c r="C573" s="5">
        <v>7</v>
      </c>
      <c r="D573" s="5">
        <v>-3.617E-3</v>
      </c>
      <c r="E573" s="5">
        <v>3.1913999999999998E-2</v>
      </c>
      <c r="F573" s="5">
        <v>1000256</v>
      </c>
      <c r="G573" s="5">
        <v>0.34394200000000003</v>
      </c>
      <c r="H573" s="5">
        <v>2193621</v>
      </c>
      <c r="I573" s="5">
        <v>0</v>
      </c>
      <c r="J573" s="5">
        <v>-0.214</v>
      </c>
      <c r="K573" s="5">
        <v>-2.8000000000000001E-2</v>
      </c>
      <c r="L573" s="5">
        <v>-0.55200000000000005</v>
      </c>
      <c r="M573" s="5">
        <v>0</v>
      </c>
      <c r="S573">
        <f>A573</f>
        <v>571</v>
      </c>
      <c r="T573">
        <f>Analysis!$B$3+B573/1000000</f>
        <v>11.419754000031389</v>
      </c>
      <c r="U573">
        <f>C573</f>
        <v>7</v>
      </c>
      <c r="V573">
        <f>IF(ABS(D573)&gt;1,D573/1000000,D573)*Analysis!$B$4</f>
        <v>-3.5482770000000004E-2</v>
      </c>
      <c r="W573">
        <f>IF(ABS(E573)&gt;1,E573/1000000,E573)*Analysis!$B$4</f>
        <v>0.31307634000000001</v>
      </c>
      <c r="X573">
        <f>IF(ABS(F573)&gt;1,F573/1000000,F573)*Analysis!$B$4</f>
        <v>9.8125113600000002</v>
      </c>
      <c r="Y573">
        <f>IF(ABS(G573)&gt;1,G573/1000000,G573)</f>
        <v>0.34394200000000003</v>
      </c>
      <c r="Z573">
        <f>IF(ABS(H573)&gt;1,H573/1000000,H573)</f>
        <v>2.1936209999999998</v>
      </c>
      <c r="AA573">
        <f>IF(ABS(I573)&gt;1,I573/1000000,I573)</f>
        <v>0</v>
      </c>
      <c r="AB573">
        <f t="shared" si="36"/>
        <v>-0.214</v>
      </c>
      <c r="AC573">
        <f t="shared" si="37"/>
        <v>-2.8000000000000001E-2</v>
      </c>
      <c r="AD573">
        <f t="shared" si="38"/>
        <v>-0.55200000000000005</v>
      </c>
      <c r="AE573">
        <f t="shared" si="39"/>
        <v>0</v>
      </c>
    </row>
    <row r="574" spans="1:31" x14ac:dyDescent="0.3">
      <c r="A574" s="4">
        <v>572</v>
      </c>
      <c r="B574" s="4">
        <v>-803109724568</v>
      </c>
      <c r="C574" s="5">
        <v>7</v>
      </c>
      <c r="D574" s="5">
        <v>-1.3416000000000001E-2</v>
      </c>
      <c r="E574" s="5">
        <v>1.0376E-2</v>
      </c>
      <c r="F574" s="5">
        <v>1010117</v>
      </c>
      <c r="G574" s="5">
        <v>0.48863499999999999</v>
      </c>
      <c r="H574" s="5">
        <v>2972721</v>
      </c>
      <c r="I574" s="5">
        <v>0</v>
      </c>
      <c r="J574" s="5">
        <v>-0.161</v>
      </c>
      <c r="K574" s="5">
        <v>-3.3000000000000002E-2</v>
      </c>
      <c r="L574" s="5">
        <v>-0.49299999999999999</v>
      </c>
      <c r="M574" s="5">
        <v>0</v>
      </c>
      <c r="S574">
        <f>A574</f>
        <v>572</v>
      </c>
      <c r="T574">
        <f>Analysis!$B$3+B574/1000000</f>
        <v>11.439342000056058</v>
      </c>
      <c r="U574">
        <f>C574</f>
        <v>7</v>
      </c>
      <c r="V574">
        <f>IF(ABS(D574)&gt;1,D574/1000000,D574)*Analysis!$B$4</f>
        <v>-0.13161096000000003</v>
      </c>
      <c r="W574">
        <f>IF(ABS(E574)&gt;1,E574/1000000,E574)*Analysis!$B$4</f>
        <v>0.10178856</v>
      </c>
      <c r="X574">
        <f>IF(ABS(F574)&gt;1,F574/1000000,F574)*Analysis!$B$4</f>
        <v>9.9092477700000003</v>
      </c>
      <c r="Y574">
        <f>IF(ABS(G574)&gt;1,G574/1000000,G574)</f>
        <v>0.48863499999999999</v>
      </c>
      <c r="Z574">
        <f>IF(ABS(H574)&gt;1,H574/1000000,H574)</f>
        <v>2.9727209999999999</v>
      </c>
      <c r="AA574">
        <f>IF(ABS(I574)&gt;1,I574/1000000,I574)</f>
        <v>0</v>
      </c>
      <c r="AB574">
        <f t="shared" si="36"/>
        <v>-0.161</v>
      </c>
      <c r="AC574">
        <f t="shared" si="37"/>
        <v>-3.3000000000000002E-2</v>
      </c>
      <c r="AD574">
        <f t="shared" si="38"/>
        <v>-0.49299999999999999</v>
      </c>
      <c r="AE574">
        <f t="shared" si="39"/>
        <v>0</v>
      </c>
    </row>
    <row r="575" spans="1:31" x14ac:dyDescent="0.3">
      <c r="A575" s="4">
        <v>573</v>
      </c>
      <c r="B575" s="4">
        <v>-803109707759</v>
      </c>
      <c r="C575" s="5">
        <v>7</v>
      </c>
      <c r="D575" s="5">
        <v>-2.2717999999999999E-2</v>
      </c>
      <c r="E575" s="5">
        <v>3.5430000000000001E-3</v>
      </c>
      <c r="F575" s="5">
        <v>1014327</v>
      </c>
      <c r="G575" s="5">
        <v>-0.433031</v>
      </c>
      <c r="H575" s="5">
        <v>2707538</v>
      </c>
      <c r="I575" s="5">
        <v>0</v>
      </c>
      <c r="J575" s="5">
        <v>-0.216</v>
      </c>
      <c r="K575" s="5">
        <v>-1.4E-2</v>
      </c>
      <c r="L575" s="5">
        <v>-0.439</v>
      </c>
      <c r="M575" s="5">
        <v>0</v>
      </c>
      <c r="S575">
        <f>A575</f>
        <v>573</v>
      </c>
      <c r="T575">
        <f>Analysis!$B$3+B575/1000000</f>
        <v>11.456150999991223</v>
      </c>
      <c r="U575">
        <f>C575</f>
        <v>7</v>
      </c>
      <c r="V575">
        <f>IF(ABS(D575)&gt;1,D575/1000000,D575)*Analysis!$B$4</f>
        <v>-0.22286358000000001</v>
      </c>
      <c r="W575">
        <f>IF(ABS(E575)&gt;1,E575/1000000,E575)*Analysis!$B$4</f>
        <v>3.4756830000000002E-2</v>
      </c>
      <c r="X575">
        <f>IF(ABS(F575)&gt;1,F575/1000000,F575)*Analysis!$B$4</f>
        <v>9.9505478700000012</v>
      </c>
      <c r="Y575">
        <f>IF(ABS(G575)&gt;1,G575/1000000,G575)</f>
        <v>-0.433031</v>
      </c>
      <c r="Z575">
        <f>IF(ABS(H575)&gt;1,H575/1000000,H575)</f>
        <v>2.707538</v>
      </c>
      <c r="AA575">
        <f>IF(ABS(I575)&gt;1,I575/1000000,I575)</f>
        <v>0</v>
      </c>
      <c r="AB575">
        <f t="shared" si="36"/>
        <v>-0.216</v>
      </c>
      <c r="AC575">
        <f t="shared" si="37"/>
        <v>-1.4E-2</v>
      </c>
      <c r="AD575">
        <f t="shared" si="38"/>
        <v>-0.439</v>
      </c>
      <c r="AE575">
        <f t="shared" si="39"/>
        <v>0</v>
      </c>
    </row>
    <row r="576" spans="1:31" x14ac:dyDescent="0.3">
      <c r="A576" s="4">
        <v>574</v>
      </c>
      <c r="B576" s="4">
        <v>-803109684213</v>
      </c>
      <c r="C576" s="5">
        <v>7</v>
      </c>
      <c r="D576" s="5">
        <v>-1.9954E-2</v>
      </c>
      <c r="E576" s="5">
        <v>9.4490000000000008E-3</v>
      </c>
      <c r="F576" s="5">
        <v>0.98718300000000003</v>
      </c>
      <c r="G576" s="5">
        <v>-0.77148300000000003</v>
      </c>
      <c r="H576" s="5">
        <v>2445189</v>
      </c>
      <c r="I576" s="5">
        <v>0</v>
      </c>
      <c r="J576" s="5">
        <v>-0.16500000000000001</v>
      </c>
      <c r="K576" s="5">
        <v>3.5000000000000003E-2</v>
      </c>
      <c r="L576" s="5">
        <v>-0.32400000000000001</v>
      </c>
      <c r="M576" s="5">
        <v>0</v>
      </c>
      <c r="S576">
        <f>A576</f>
        <v>574</v>
      </c>
      <c r="T576">
        <f>Analysis!$B$3+B576/1000000</f>
        <v>11.479697000002488</v>
      </c>
      <c r="U576">
        <f>C576</f>
        <v>7</v>
      </c>
      <c r="V576">
        <f>IF(ABS(D576)&gt;1,D576/1000000,D576)*Analysis!$B$4</f>
        <v>-0.19574874</v>
      </c>
      <c r="W576">
        <f>IF(ABS(E576)&gt;1,E576/1000000,E576)*Analysis!$B$4</f>
        <v>9.269469000000001E-2</v>
      </c>
      <c r="X576">
        <f>IF(ABS(F576)&gt;1,F576/1000000,F576)*Analysis!$B$4</f>
        <v>9.6842652300000012</v>
      </c>
      <c r="Y576">
        <f>IF(ABS(G576)&gt;1,G576/1000000,G576)</f>
        <v>-0.77148300000000003</v>
      </c>
      <c r="Z576">
        <f>IF(ABS(H576)&gt;1,H576/1000000,H576)</f>
        <v>2.4451890000000001</v>
      </c>
      <c r="AA576">
        <f>IF(ABS(I576)&gt;1,I576/1000000,I576)</f>
        <v>0</v>
      </c>
      <c r="AB576">
        <f t="shared" si="36"/>
        <v>-0.16500000000000001</v>
      </c>
      <c r="AC576">
        <f t="shared" si="37"/>
        <v>3.5000000000000003E-2</v>
      </c>
      <c r="AD576">
        <f t="shared" si="38"/>
        <v>-0.32400000000000001</v>
      </c>
      <c r="AE576">
        <f t="shared" si="39"/>
        <v>0</v>
      </c>
    </row>
    <row r="577" spans="1:31" x14ac:dyDescent="0.3">
      <c r="A577" s="4">
        <v>575</v>
      </c>
      <c r="B577" s="4">
        <v>-803109663512</v>
      </c>
      <c r="C577" s="5">
        <v>7</v>
      </c>
      <c r="D577" s="5">
        <v>-5.7489999999999998E-3</v>
      </c>
      <c r="E577" s="5">
        <v>2.1963E-2</v>
      </c>
      <c r="F577" s="5">
        <v>1016363</v>
      </c>
      <c r="G577" s="5">
        <v>7.9640000000000006E-3</v>
      </c>
      <c r="H577" s="5">
        <v>2791724</v>
      </c>
      <c r="I577" s="5">
        <v>0</v>
      </c>
      <c r="J577" s="5">
        <v>-0.23200000000000001</v>
      </c>
      <c r="K577" s="5">
        <v>-3.3000000000000002E-2</v>
      </c>
      <c r="L577" s="5">
        <v>-0.23</v>
      </c>
      <c r="M577" s="5">
        <v>0</v>
      </c>
      <c r="S577">
        <f>A577</f>
        <v>575</v>
      </c>
      <c r="T577">
        <f>Analysis!$B$3+B577/1000000</f>
        <v>11.50039800000377</v>
      </c>
      <c r="U577">
        <f>C577</f>
        <v>7</v>
      </c>
      <c r="V577">
        <f>IF(ABS(D577)&gt;1,D577/1000000,D577)*Analysis!$B$4</f>
        <v>-5.639769E-2</v>
      </c>
      <c r="W577">
        <f>IF(ABS(E577)&gt;1,E577/1000000,E577)*Analysis!$B$4</f>
        <v>0.21545703000000002</v>
      </c>
      <c r="X577">
        <f>IF(ABS(F577)&gt;1,F577/1000000,F577)*Analysis!$B$4</f>
        <v>9.9705210300000005</v>
      </c>
      <c r="Y577">
        <f>IF(ABS(G577)&gt;1,G577/1000000,G577)</f>
        <v>7.9640000000000006E-3</v>
      </c>
      <c r="Z577">
        <f>IF(ABS(H577)&gt;1,H577/1000000,H577)</f>
        <v>2.7917239999999999</v>
      </c>
      <c r="AA577">
        <f>IF(ABS(I577)&gt;1,I577/1000000,I577)</f>
        <v>0</v>
      </c>
      <c r="AB577">
        <f t="shared" si="36"/>
        <v>-0.23200000000000001</v>
      </c>
      <c r="AC577">
        <f t="shared" si="37"/>
        <v>-3.3000000000000002E-2</v>
      </c>
      <c r="AD577">
        <f t="shared" si="38"/>
        <v>-0.23</v>
      </c>
      <c r="AE577">
        <f t="shared" si="39"/>
        <v>0</v>
      </c>
    </row>
    <row r="578" spans="1:31" x14ac:dyDescent="0.3">
      <c r="A578" s="4">
        <v>576</v>
      </c>
      <c r="B578" s="4">
        <v>-803109648312</v>
      </c>
      <c r="C578" s="5">
        <v>7</v>
      </c>
      <c r="D578" s="5">
        <v>-2.1746000000000001E-2</v>
      </c>
      <c r="E578" s="5">
        <v>-9.7310000000000001E-3</v>
      </c>
      <c r="F578" s="5">
        <v>1031163</v>
      </c>
      <c r="G578" s="5">
        <v>-0.57074800000000003</v>
      </c>
      <c r="H578" s="5">
        <v>1967260</v>
      </c>
      <c r="I578" s="5">
        <v>0</v>
      </c>
      <c r="J578" s="5">
        <v>-0.104</v>
      </c>
      <c r="K578" s="5">
        <v>-7.8E-2</v>
      </c>
      <c r="L578" s="5">
        <v>-0.109</v>
      </c>
      <c r="M578" s="5">
        <v>0</v>
      </c>
      <c r="S578">
        <f>A578</f>
        <v>576</v>
      </c>
      <c r="T578">
        <f>Analysis!$B$3+B578/1000000</f>
        <v>11.515598000027239</v>
      </c>
      <c r="U578">
        <f>C578</f>
        <v>7</v>
      </c>
      <c r="V578">
        <f>IF(ABS(D578)&gt;1,D578/1000000,D578)*Analysis!$B$4</f>
        <v>-0.21332826000000002</v>
      </c>
      <c r="W578">
        <f>IF(ABS(E578)&gt;1,E578/1000000,E578)*Analysis!$B$4</f>
        <v>-9.5461110000000002E-2</v>
      </c>
      <c r="X578">
        <f>IF(ABS(F578)&gt;1,F578/1000000,F578)*Analysis!$B$4</f>
        <v>10.115709030000001</v>
      </c>
      <c r="Y578">
        <f>IF(ABS(G578)&gt;1,G578/1000000,G578)</f>
        <v>-0.57074800000000003</v>
      </c>
      <c r="Z578">
        <f>IF(ABS(H578)&gt;1,H578/1000000,H578)</f>
        <v>1.96726</v>
      </c>
      <c r="AA578">
        <f>IF(ABS(I578)&gt;1,I578/1000000,I578)</f>
        <v>0</v>
      </c>
      <c r="AB578">
        <f t="shared" si="36"/>
        <v>-0.104</v>
      </c>
      <c r="AC578">
        <f t="shared" si="37"/>
        <v>-7.8E-2</v>
      </c>
      <c r="AD578">
        <f t="shared" si="38"/>
        <v>-0.109</v>
      </c>
      <c r="AE578">
        <f t="shared" si="39"/>
        <v>0</v>
      </c>
    </row>
    <row r="579" spans="1:31" x14ac:dyDescent="0.3">
      <c r="A579" s="4">
        <v>577</v>
      </c>
      <c r="B579" s="4">
        <v>-803109623104</v>
      </c>
      <c r="C579" s="5">
        <v>7</v>
      </c>
      <c r="D579" s="5">
        <v>-2.5661E-2</v>
      </c>
      <c r="E579" s="5">
        <v>2.4702000000000002E-2</v>
      </c>
      <c r="F579" s="5">
        <v>0.95201800000000003</v>
      </c>
      <c r="G579" s="5">
        <v>-1371108</v>
      </c>
      <c r="H579" s="5">
        <v>3443378</v>
      </c>
      <c r="I579" s="5">
        <v>0</v>
      </c>
      <c r="J579" s="5">
        <v>-0.20699999999999999</v>
      </c>
      <c r="K579" s="5">
        <v>1.4999999999999999E-2</v>
      </c>
      <c r="L579" s="5">
        <v>3.9E-2</v>
      </c>
      <c r="M579" s="5">
        <v>0</v>
      </c>
      <c r="S579">
        <f>A579</f>
        <v>577</v>
      </c>
      <c r="T579">
        <f>Analysis!$B$3+B579/1000000</f>
        <v>11.540806000004523</v>
      </c>
      <c r="U579">
        <f>C579</f>
        <v>7</v>
      </c>
      <c r="V579">
        <f>IF(ABS(D579)&gt;1,D579/1000000,D579)*Analysis!$B$4</f>
        <v>-0.25173441000000002</v>
      </c>
      <c r="W579">
        <f>IF(ABS(E579)&gt;1,E579/1000000,E579)*Analysis!$B$4</f>
        <v>0.24232662000000002</v>
      </c>
      <c r="X579">
        <f>IF(ABS(F579)&gt;1,F579/1000000,F579)*Analysis!$B$4</f>
        <v>9.339296580000001</v>
      </c>
      <c r="Y579">
        <f>IF(ABS(G579)&gt;1,G579/1000000,G579)</f>
        <v>-1.371108</v>
      </c>
      <c r="Z579">
        <f>IF(ABS(H579)&gt;1,H579/1000000,H579)</f>
        <v>3.443378</v>
      </c>
      <c r="AA579">
        <f>IF(ABS(I579)&gt;1,I579/1000000,I579)</f>
        <v>0</v>
      </c>
      <c r="AB579">
        <f t="shared" si="36"/>
        <v>-0.20699999999999999</v>
      </c>
      <c r="AC579">
        <f t="shared" si="37"/>
        <v>1.4999999999999999E-2</v>
      </c>
      <c r="AD579">
        <f t="shared" si="38"/>
        <v>3.9E-2</v>
      </c>
      <c r="AE579">
        <f t="shared" si="39"/>
        <v>0</v>
      </c>
    </row>
    <row r="580" spans="1:31" x14ac:dyDescent="0.3">
      <c r="A580" s="4">
        <v>578</v>
      </c>
      <c r="B580" s="4">
        <v>-803109607822</v>
      </c>
      <c r="C580" s="5">
        <v>7</v>
      </c>
      <c r="D580" s="5">
        <v>2.2662999999999999E-2</v>
      </c>
      <c r="E580" s="5">
        <v>2.7344E-2</v>
      </c>
      <c r="F580" s="5">
        <v>1003768</v>
      </c>
      <c r="G580" s="5">
        <v>0.13348399999999999</v>
      </c>
      <c r="H580" s="5">
        <v>3673962</v>
      </c>
      <c r="I580" s="5">
        <v>0</v>
      </c>
      <c r="J580" s="5">
        <v>-0.109</v>
      </c>
      <c r="K580" s="5">
        <v>-1.0999999999999999E-2</v>
      </c>
      <c r="L580" s="5">
        <v>9.8000000000000004E-2</v>
      </c>
      <c r="M580" s="5">
        <v>0</v>
      </c>
      <c r="S580">
        <f>A580</f>
        <v>578</v>
      </c>
      <c r="T580">
        <f>Analysis!$B$3+B580/1000000</f>
        <v>11.556087999953888</v>
      </c>
      <c r="U580">
        <f>C580</f>
        <v>7</v>
      </c>
      <c r="V580">
        <f>IF(ABS(D580)&gt;1,D580/1000000,D580)*Analysis!$B$4</f>
        <v>0.22232403000000001</v>
      </c>
      <c r="W580">
        <f>IF(ABS(E580)&gt;1,E580/1000000,E580)*Analysis!$B$4</f>
        <v>0.26824464000000003</v>
      </c>
      <c r="X580">
        <f>IF(ABS(F580)&gt;1,F580/1000000,F580)*Analysis!$B$4</f>
        <v>9.8469640800000011</v>
      </c>
      <c r="Y580">
        <f>IF(ABS(G580)&gt;1,G580/1000000,G580)</f>
        <v>0.13348399999999999</v>
      </c>
      <c r="Z580">
        <f>IF(ABS(H580)&gt;1,H580/1000000,H580)</f>
        <v>3.673962</v>
      </c>
      <c r="AA580">
        <f>IF(ABS(I580)&gt;1,I580/1000000,I580)</f>
        <v>0</v>
      </c>
      <c r="AB580">
        <f t="shared" si="36"/>
        <v>-0.109</v>
      </c>
      <c r="AC580">
        <f t="shared" si="37"/>
        <v>-1.0999999999999999E-2</v>
      </c>
      <c r="AD580">
        <f t="shared" si="38"/>
        <v>9.8000000000000004E-2</v>
      </c>
      <c r="AE580">
        <f t="shared" si="39"/>
        <v>0</v>
      </c>
    </row>
    <row r="581" spans="1:31" x14ac:dyDescent="0.3">
      <c r="A581" s="4">
        <v>579</v>
      </c>
      <c r="B581" s="4">
        <v>-803109586045</v>
      </c>
      <c r="C581" s="5">
        <v>7</v>
      </c>
      <c r="D581" s="5">
        <v>5.5449999999999996E-3</v>
      </c>
      <c r="E581" s="5">
        <v>-7.0179999999999999E-3</v>
      </c>
      <c r="F581" s="5">
        <v>1037138</v>
      </c>
      <c r="G581" s="5">
        <v>1307612</v>
      </c>
      <c r="H581" s="5">
        <v>2632320</v>
      </c>
      <c r="I581" s="5">
        <v>0</v>
      </c>
      <c r="J581" s="5">
        <v>-0.16400000000000001</v>
      </c>
      <c r="K581" s="5">
        <v>-7.2999999999999995E-2</v>
      </c>
      <c r="L581" s="5">
        <v>0.16</v>
      </c>
      <c r="M581" s="5">
        <v>0</v>
      </c>
      <c r="S581">
        <f>A581</f>
        <v>579</v>
      </c>
      <c r="T581">
        <f>Analysis!$B$3+B581/1000000</f>
        <v>11.577864999999292</v>
      </c>
      <c r="U581">
        <f>C581</f>
        <v>7</v>
      </c>
      <c r="V581">
        <f>IF(ABS(D581)&gt;1,D581/1000000,D581)*Analysis!$B$4</f>
        <v>5.4396449999999999E-2</v>
      </c>
      <c r="W581">
        <f>IF(ABS(E581)&gt;1,E581/1000000,E581)*Analysis!$B$4</f>
        <v>-6.8846580000000004E-2</v>
      </c>
      <c r="X581">
        <f>IF(ABS(F581)&gt;1,F581/1000000,F581)*Analysis!$B$4</f>
        <v>10.17432378</v>
      </c>
      <c r="Y581">
        <f>IF(ABS(G581)&gt;1,G581/1000000,G581)</f>
        <v>1.307612</v>
      </c>
      <c r="Z581">
        <f>IF(ABS(H581)&gt;1,H581/1000000,H581)</f>
        <v>2.63232</v>
      </c>
      <c r="AA581">
        <f>IF(ABS(I581)&gt;1,I581/1000000,I581)</f>
        <v>0</v>
      </c>
      <c r="AB581">
        <f t="shared" si="36"/>
        <v>-0.16400000000000001</v>
      </c>
      <c r="AC581">
        <f t="shared" si="37"/>
        <v>-7.2999999999999995E-2</v>
      </c>
      <c r="AD581">
        <f t="shared" si="38"/>
        <v>0.16</v>
      </c>
      <c r="AE581">
        <f t="shared" si="39"/>
        <v>0</v>
      </c>
    </row>
    <row r="582" spans="1:31" x14ac:dyDescent="0.3">
      <c r="A582" s="4">
        <v>580</v>
      </c>
      <c r="B582" s="4">
        <v>-803109562311</v>
      </c>
      <c r="C582" s="5">
        <v>7</v>
      </c>
      <c r="D582" s="5">
        <v>-1.8398000000000001E-2</v>
      </c>
      <c r="E582" s="5">
        <v>1.2097999999999999E-2</v>
      </c>
      <c r="F582" s="5">
        <v>0.98601799999999995</v>
      </c>
      <c r="G582" s="5">
        <v>-7.6361999999999999E-2</v>
      </c>
      <c r="H582" s="5">
        <v>1608957</v>
      </c>
      <c r="I582" s="5">
        <v>0</v>
      </c>
      <c r="J582" s="5">
        <v>-0.11700000000000001</v>
      </c>
      <c r="K582" s="5">
        <v>-3.9E-2</v>
      </c>
      <c r="L582" s="5">
        <v>0.20899999999999999</v>
      </c>
      <c r="M582" s="5">
        <v>0</v>
      </c>
      <c r="S582">
        <f>A582</f>
        <v>580</v>
      </c>
      <c r="T582">
        <f>Analysis!$B$3+B582/1000000</f>
        <v>11.601599000045098</v>
      </c>
      <c r="U582">
        <f>C582</f>
        <v>7</v>
      </c>
      <c r="V582">
        <f>IF(ABS(D582)&gt;1,D582/1000000,D582)*Analysis!$B$4</f>
        <v>-0.18048438000000003</v>
      </c>
      <c r="W582">
        <f>IF(ABS(E582)&gt;1,E582/1000000,E582)*Analysis!$B$4</f>
        <v>0.11868138</v>
      </c>
      <c r="X582">
        <f>IF(ABS(F582)&gt;1,F582/1000000,F582)*Analysis!$B$4</f>
        <v>9.6728365800000002</v>
      </c>
      <c r="Y582">
        <f>IF(ABS(G582)&gt;1,G582/1000000,G582)</f>
        <v>-7.6361999999999999E-2</v>
      </c>
      <c r="Z582">
        <f>IF(ABS(H582)&gt;1,H582/1000000,H582)</f>
        <v>1.608957</v>
      </c>
      <c r="AA582">
        <f>IF(ABS(I582)&gt;1,I582/1000000,I582)</f>
        <v>0</v>
      </c>
      <c r="AB582">
        <f t="shared" si="36"/>
        <v>-0.11700000000000001</v>
      </c>
      <c r="AC582">
        <f t="shared" si="37"/>
        <v>-3.9E-2</v>
      </c>
      <c r="AD582">
        <f t="shared" si="38"/>
        <v>0.20899999999999999</v>
      </c>
      <c r="AE582">
        <f t="shared" si="39"/>
        <v>0</v>
      </c>
    </row>
    <row r="583" spans="1:31" x14ac:dyDescent="0.3">
      <c r="A583" s="4">
        <v>581</v>
      </c>
      <c r="B583" s="4">
        <v>-803109547387</v>
      </c>
      <c r="C583" s="5">
        <v>7</v>
      </c>
      <c r="D583" s="5">
        <v>-1.0371E-2</v>
      </c>
      <c r="E583" s="5">
        <v>-1.6299999999999999E-3</v>
      </c>
      <c r="F583" s="5">
        <v>1019271</v>
      </c>
      <c r="G583" s="5">
        <v>-0.94702600000000003</v>
      </c>
      <c r="H583" s="5">
        <v>0.84191800000000006</v>
      </c>
      <c r="I583" s="5">
        <v>0</v>
      </c>
      <c r="J583" s="5">
        <v>-0.13300000000000001</v>
      </c>
      <c r="K583" s="5">
        <v>-0.04</v>
      </c>
      <c r="L583" s="5">
        <v>0.24299999999999999</v>
      </c>
      <c r="M583" s="5">
        <v>0</v>
      </c>
      <c r="S583">
        <f>A583</f>
        <v>581</v>
      </c>
      <c r="T583">
        <f>Analysis!$B$3+B583/1000000</f>
        <v>11.616522999946028</v>
      </c>
      <c r="U583">
        <f>C583</f>
        <v>7</v>
      </c>
      <c r="V583">
        <f>IF(ABS(D583)&gt;1,D583/1000000,D583)*Analysis!$B$4</f>
        <v>-0.10173951000000001</v>
      </c>
      <c r="W583">
        <f>IF(ABS(E583)&gt;1,E583/1000000,E583)*Analysis!$B$4</f>
        <v>-1.5990299999999999E-2</v>
      </c>
      <c r="X583">
        <f>IF(ABS(F583)&gt;1,F583/1000000,F583)*Analysis!$B$4</f>
        <v>9.9990485100000015</v>
      </c>
      <c r="Y583">
        <f>IF(ABS(G583)&gt;1,G583/1000000,G583)</f>
        <v>-0.94702600000000003</v>
      </c>
      <c r="Z583">
        <f>IF(ABS(H583)&gt;1,H583/1000000,H583)</f>
        <v>0.84191800000000006</v>
      </c>
      <c r="AA583">
        <f>IF(ABS(I583)&gt;1,I583/1000000,I583)</f>
        <v>0</v>
      </c>
      <c r="AB583">
        <f t="shared" si="36"/>
        <v>-0.13300000000000001</v>
      </c>
      <c r="AC583">
        <f t="shared" si="37"/>
        <v>-0.04</v>
      </c>
      <c r="AD583">
        <f t="shared" si="38"/>
        <v>0.24299999999999999</v>
      </c>
      <c r="AE583">
        <f t="shared" si="39"/>
        <v>0</v>
      </c>
    </row>
    <row r="584" spans="1:31" x14ac:dyDescent="0.3">
      <c r="A584" s="4">
        <v>582</v>
      </c>
      <c r="B584" s="4">
        <v>-803109523211</v>
      </c>
      <c r="C584" s="5">
        <v>7</v>
      </c>
      <c r="D584" s="5">
        <v>-1.4288E-2</v>
      </c>
      <c r="E584" s="5">
        <v>1.5938000000000001E-2</v>
      </c>
      <c r="F584" s="5">
        <v>1004322</v>
      </c>
      <c r="G584" s="5">
        <v>-0.73538099999999995</v>
      </c>
      <c r="H584" s="5">
        <v>1056225</v>
      </c>
      <c r="I584" s="5">
        <v>0</v>
      </c>
      <c r="J584" s="5">
        <v>-0.14599999999999999</v>
      </c>
      <c r="K584" s="5">
        <v>-0.02</v>
      </c>
      <c r="L584" s="5">
        <v>0.28299999999999997</v>
      </c>
      <c r="M584" s="5">
        <v>0</v>
      </c>
      <c r="S584">
        <f>A584</f>
        <v>582</v>
      </c>
      <c r="T584">
        <f>Analysis!$B$3+B584/1000000</f>
        <v>11.640698999981396</v>
      </c>
      <c r="U584">
        <f>C584</f>
        <v>7</v>
      </c>
      <c r="V584">
        <f>IF(ABS(D584)&gt;1,D584/1000000,D584)*Analysis!$B$4</f>
        <v>-0.14016528</v>
      </c>
      <c r="W584">
        <f>IF(ABS(E584)&gt;1,E584/1000000,E584)*Analysis!$B$4</f>
        <v>0.15635178000000002</v>
      </c>
      <c r="X584">
        <f>IF(ABS(F584)&gt;1,F584/1000000,F584)*Analysis!$B$4</f>
        <v>9.8523988199999994</v>
      </c>
      <c r="Y584">
        <f>IF(ABS(G584)&gt;1,G584/1000000,G584)</f>
        <v>-0.73538099999999995</v>
      </c>
      <c r="Z584">
        <f>IF(ABS(H584)&gt;1,H584/1000000,H584)</f>
        <v>1.056225</v>
      </c>
      <c r="AA584">
        <f>IF(ABS(I584)&gt;1,I584/1000000,I584)</f>
        <v>0</v>
      </c>
      <c r="AB584">
        <f t="shared" si="36"/>
        <v>-0.14599999999999999</v>
      </c>
      <c r="AC584">
        <f t="shared" si="37"/>
        <v>-0.02</v>
      </c>
      <c r="AD584">
        <f t="shared" si="38"/>
        <v>0.28299999999999997</v>
      </c>
      <c r="AE584">
        <f t="shared" si="39"/>
        <v>0</v>
      </c>
    </row>
    <row r="585" spans="1:31" x14ac:dyDescent="0.3">
      <c r="A585" s="4">
        <v>583</v>
      </c>
      <c r="B585" s="4">
        <v>-803109502588</v>
      </c>
      <c r="C585" s="5">
        <v>7</v>
      </c>
      <c r="D585" s="5">
        <v>-1.5128000000000001E-2</v>
      </c>
      <c r="E585" s="5">
        <v>1.2279999999999999E-2</v>
      </c>
      <c r="F585" s="5">
        <v>0.981653</v>
      </c>
      <c r="G585" s="5">
        <v>-0.98027200000000003</v>
      </c>
      <c r="H585" s="5">
        <v>1157566</v>
      </c>
      <c r="I585" s="5">
        <v>0</v>
      </c>
      <c r="J585" s="5">
        <v>-0.16700000000000001</v>
      </c>
      <c r="K585" s="5">
        <v>3.0000000000000001E-3</v>
      </c>
      <c r="L585" s="5">
        <v>0.35799999999999998</v>
      </c>
      <c r="M585" s="5">
        <v>0</v>
      </c>
      <c r="S585">
        <f>A585</f>
        <v>583</v>
      </c>
      <c r="T585">
        <f>Analysis!$B$3+B585/1000000</f>
        <v>11.661321999970824</v>
      </c>
      <c r="U585">
        <f>C585</f>
        <v>7</v>
      </c>
      <c r="V585">
        <f>IF(ABS(D585)&gt;1,D585/1000000,D585)*Analysis!$B$4</f>
        <v>-0.14840568000000001</v>
      </c>
      <c r="W585">
        <f>IF(ABS(E585)&gt;1,E585/1000000,E585)*Analysis!$B$4</f>
        <v>0.1204668</v>
      </c>
      <c r="X585">
        <f>IF(ABS(F585)&gt;1,F585/1000000,F585)*Analysis!$B$4</f>
        <v>9.6300159300000008</v>
      </c>
      <c r="Y585">
        <f>IF(ABS(G585)&gt;1,G585/1000000,G585)</f>
        <v>-0.98027200000000003</v>
      </c>
      <c r="Z585">
        <f>IF(ABS(H585)&gt;1,H585/1000000,H585)</f>
        <v>1.1575660000000001</v>
      </c>
      <c r="AA585">
        <f>IF(ABS(I585)&gt;1,I585/1000000,I585)</f>
        <v>0</v>
      </c>
      <c r="AB585">
        <f t="shared" si="36"/>
        <v>-0.16700000000000001</v>
      </c>
      <c r="AC585">
        <f t="shared" si="37"/>
        <v>3.0000000000000001E-3</v>
      </c>
      <c r="AD585">
        <f t="shared" si="38"/>
        <v>0.35799999999999998</v>
      </c>
      <c r="AE585">
        <f t="shared" si="39"/>
        <v>0</v>
      </c>
    </row>
    <row r="586" spans="1:31" x14ac:dyDescent="0.3">
      <c r="A586" s="4">
        <v>584</v>
      </c>
      <c r="B586" s="4">
        <v>-803109487482</v>
      </c>
      <c r="C586" s="5">
        <v>7</v>
      </c>
      <c r="D586" s="5">
        <v>1.57E-3</v>
      </c>
      <c r="E586" s="5">
        <v>9.2720000000000007E-3</v>
      </c>
      <c r="F586" s="5">
        <v>1018977</v>
      </c>
      <c r="G586" s="5">
        <v>-0.704592</v>
      </c>
      <c r="H586" s="5">
        <v>1283704</v>
      </c>
      <c r="I586" s="5">
        <v>0</v>
      </c>
      <c r="J586" s="5">
        <v>-0.17699999999999999</v>
      </c>
      <c r="K586" s="5">
        <v>-2.7E-2</v>
      </c>
      <c r="L586" s="5">
        <v>0.432</v>
      </c>
      <c r="M586" s="5">
        <v>0</v>
      </c>
      <c r="S586">
        <f>A586</f>
        <v>584</v>
      </c>
      <c r="T586">
        <f>Analysis!$B$3+B586/1000000</f>
        <v>11.676427999977022</v>
      </c>
      <c r="U586">
        <f>C586</f>
        <v>7</v>
      </c>
      <c r="V586">
        <f>IF(ABS(D586)&gt;1,D586/1000000,D586)*Analysis!$B$4</f>
        <v>1.5401700000000001E-2</v>
      </c>
      <c r="W586">
        <f>IF(ABS(E586)&gt;1,E586/1000000,E586)*Analysis!$B$4</f>
        <v>9.0958320000000009E-2</v>
      </c>
      <c r="X586">
        <f>IF(ABS(F586)&gt;1,F586/1000000,F586)*Analysis!$B$4</f>
        <v>9.9961643700000007</v>
      </c>
      <c r="Y586">
        <f>IF(ABS(G586)&gt;1,G586/1000000,G586)</f>
        <v>-0.704592</v>
      </c>
      <c r="Z586">
        <f>IF(ABS(H586)&gt;1,H586/1000000,H586)</f>
        <v>1.283704</v>
      </c>
      <c r="AA586">
        <f>IF(ABS(I586)&gt;1,I586/1000000,I586)</f>
        <v>0</v>
      </c>
      <c r="AB586">
        <f t="shared" si="36"/>
        <v>-0.17699999999999999</v>
      </c>
      <c r="AC586">
        <f t="shared" si="37"/>
        <v>-2.7E-2</v>
      </c>
      <c r="AD586">
        <f t="shared" si="38"/>
        <v>0.432</v>
      </c>
      <c r="AE586">
        <f t="shared" si="39"/>
        <v>0</v>
      </c>
    </row>
    <row r="587" spans="1:31" x14ac:dyDescent="0.3">
      <c r="A587" s="4">
        <v>585</v>
      </c>
      <c r="B587" s="4">
        <v>-803109466849</v>
      </c>
      <c r="C587" s="5">
        <v>7</v>
      </c>
      <c r="D587" s="5">
        <v>-2.9420000000000002E-2</v>
      </c>
      <c r="E587" s="5">
        <v>1.0803E-2</v>
      </c>
      <c r="F587" s="5">
        <v>1045106</v>
      </c>
      <c r="G587" s="5">
        <v>-1561450</v>
      </c>
      <c r="H587" s="5">
        <v>1306648</v>
      </c>
      <c r="I587" s="5">
        <v>0</v>
      </c>
      <c r="J587" s="5">
        <v>-0.17199999999999999</v>
      </c>
      <c r="K587" s="5">
        <v>-0.01</v>
      </c>
      <c r="L587" s="5">
        <v>0.52400000000000002</v>
      </c>
      <c r="M587" s="5">
        <v>0</v>
      </c>
      <c r="S587">
        <f>A587</f>
        <v>585</v>
      </c>
      <c r="T587">
        <f>Analysis!$B$3+B587/1000000</f>
        <v>11.697061000042595</v>
      </c>
      <c r="U587">
        <f>C587</f>
        <v>7</v>
      </c>
      <c r="V587">
        <f>IF(ABS(D587)&gt;1,D587/1000000,D587)*Analysis!$B$4</f>
        <v>-0.28861020000000004</v>
      </c>
      <c r="W587">
        <f>IF(ABS(E587)&gt;1,E587/1000000,E587)*Analysis!$B$4</f>
        <v>0.10597743000000001</v>
      </c>
      <c r="X587">
        <f>IF(ABS(F587)&gt;1,F587/1000000,F587)*Analysis!$B$4</f>
        <v>10.252489860000001</v>
      </c>
      <c r="Y587">
        <f>IF(ABS(G587)&gt;1,G587/1000000,G587)</f>
        <v>-1.56145</v>
      </c>
      <c r="Z587">
        <f>IF(ABS(H587)&gt;1,H587/1000000,H587)</f>
        <v>1.306648</v>
      </c>
      <c r="AA587">
        <f>IF(ABS(I587)&gt;1,I587/1000000,I587)</f>
        <v>0</v>
      </c>
      <c r="AB587">
        <f t="shared" si="36"/>
        <v>-0.17199999999999999</v>
      </c>
      <c r="AC587">
        <f t="shared" si="37"/>
        <v>-0.01</v>
      </c>
      <c r="AD587">
        <f t="shared" si="38"/>
        <v>0.52400000000000002</v>
      </c>
      <c r="AE587">
        <f t="shared" si="39"/>
        <v>0</v>
      </c>
    </row>
    <row r="588" spans="1:31" x14ac:dyDescent="0.3">
      <c r="A588" s="4">
        <v>586</v>
      </c>
      <c r="B588" s="4">
        <v>-803109445799</v>
      </c>
      <c r="C588" s="5">
        <v>7</v>
      </c>
      <c r="D588" s="5">
        <v>-1.7905999999999998E-2</v>
      </c>
      <c r="E588" s="5">
        <v>8.8739999999999999E-3</v>
      </c>
      <c r="F588" s="5">
        <v>1018548</v>
      </c>
      <c r="G588" s="5">
        <v>-2342564</v>
      </c>
      <c r="H588" s="5">
        <v>1229861</v>
      </c>
      <c r="I588" s="5">
        <v>0</v>
      </c>
      <c r="J588" s="5">
        <v>-0.14699999999999999</v>
      </c>
      <c r="K588" s="5">
        <v>0.16300000000000001</v>
      </c>
      <c r="L588" s="5">
        <v>0.55100000000000005</v>
      </c>
      <c r="M588" s="5">
        <v>0</v>
      </c>
      <c r="S588">
        <f>A588</f>
        <v>586</v>
      </c>
      <c r="T588">
        <f>Analysis!$B$3+B588/1000000</f>
        <v>11.718111000023782</v>
      </c>
      <c r="U588">
        <f>C588</f>
        <v>7</v>
      </c>
      <c r="V588">
        <f>IF(ABS(D588)&gt;1,D588/1000000,D588)*Analysis!$B$4</f>
        <v>-0.17565786</v>
      </c>
      <c r="W588">
        <f>IF(ABS(E588)&gt;1,E588/1000000,E588)*Analysis!$B$4</f>
        <v>8.705394000000001E-2</v>
      </c>
      <c r="X588">
        <f>IF(ABS(F588)&gt;1,F588/1000000,F588)*Analysis!$B$4</f>
        <v>9.9919558800000008</v>
      </c>
      <c r="Y588">
        <f>IF(ABS(G588)&gt;1,G588/1000000,G588)</f>
        <v>-2.3425639999999999</v>
      </c>
      <c r="Z588">
        <f>IF(ABS(H588)&gt;1,H588/1000000,H588)</f>
        <v>1.2298610000000001</v>
      </c>
      <c r="AA588">
        <f>IF(ABS(I588)&gt;1,I588/1000000,I588)</f>
        <v>0</v>
      </c>
      <c r="AB588">
        <f t="shared" si="36"/>
        <v>-0.14699999999999999</v>
      </c>
      <c r="AC588">
        <f t="shared" si="37"/>
        <v>0.16300000000000001</v>
      </c>
      <c r="AD588">
        <f t="shared" si="38"/>
        <v>0.55100000000000005</v>
      </c>
      <c r="AE588">
        <f t="shared" si="39"/>
        <v>0</v>
      </c>
    </row>
    <row r="589" spans="1:31" x14ac:dyDescent="0.3">
      <c r="A589" s="4">
        <v>587</v>
      </c>
      <c r="B589" s="4">
        <v>-803109427278</v>
      </c>
      <c r="C589" s="5">
        <v>7</v>
      </c>
      <c r="D589" s="5">
        <v>1.124E-3</v>
      </c>
      <c r="E589" s="5">
        <v>-5.2400000000000005E-4</v>
      </c>
      <c r="F589" s="5">
        <v>1001824</v>
      </c>
      <c r="G589" s="5">
        <v>-0.68539000000000005</v>
      </c>
      <c r="H589" s="5">
        <v>1258823</v>
      </c>
      <c r="I589" s="5">
        <v>0</v>
      </c>
      <c r="J589" s="5">
        <v>-0.14499999999999999</v>
      </c>
      <c r="K589" s="5">
        <v>0.19</v>
      </c>
      <c r="L589" s="5">
        <v>0.66600000000000004</v>
      </c>
      <c r="M589" s="5">
        <v>0</v>
      </c>
      <c r="S589">
        <f>A589</f>
        <v>587</v>
      </c>
      <c r="T589">
        <f>Analysis!$B$3+B589/1000000</f>
        <v>11.736631999956444</v>
      </c>
      <c r="U589">
        <f>C589</f>
        <v>7</v>
      </c>
      <c r="V589">
        <f>IF(ABS(D589)&gt;1,D589/1000000,D589)*Analysis!$B$4</f>
        <v>1.102644E-2</v>
      </c>
      <c r="W589">
        <f>IF(ABS(E589)&gt;1,E589/1000000,E589)*Analysis!$B$4</f>
        <v>-5.1404400000000005E-3</v>
      </c>
      <c r="X589">
        <f>IF(ABS(F589)&gt;1,F589/1000000,F589)*Analysis!$B$4</f>
        <v>9.8278934400000004</v>
      </c>
      <c r="Y589">
        <f>IF(ABS(G589)&gt;1,G589/1000000,G589)</f>
        <v>-0.68539000000000005</v>
      </c>
      <c r="Z589">
        <f>IF(ABS(H589)&gt;1,H589/1000000,H589)</f>
        <v>1.258823</v>
      </c>
      <c r="AA589">
        <f>IF(ABS(I589)&gt;1,I589/1000000,I589)</f>
        <v>0</v>
      </c>
      <c r="AB589">
        <f t="shared" si="36"/>
        <v>-0.14499999999999999</v>
      </c>
      <c r="AC589">
        <f t="shared" si="37"/>
        <v>0.19</v>
      </c>
      <c r="AD589">
        <f t="shared" si="38"/>
        <v>0.66600000000000004</v>
      </c>
      <c r="AE589">
        <f t="shared" si="39"/>
        <v>0</v>
      </c>
    </row>
    <row r="590" spans="1:31" x14ac:dyDescent="0.3">
      <c r="A590" s="4">
        <v>588</v>
      </c>
      <c r="B590" s="4">
        <v>-803109407083</v>
      </c>
      <c r="C590" s="5">
        <v>7</v>
      </c>
      <c r="D590" s="5">
        <v>-2.5343999999999998E-2</v>
      </c>
      <c r="E590" s="5">
        <v>1.5727000000000001E-2</v>
      </c>
      <c r="F590" s="5">
        <v>0.98508300000000004</v>
      </c>
      <c r="G590" s="5">
        <v>-0.31691399999999997</v>
      </c>
      <c r="H590" s="5">
        <v>0.99543300000000001</v>
      </c>
      <c r="I590" s="5">
        <v>0</v>
      </c>
      <c r="J590" s="5">
        <v>-0.14899999999999999</v>
      </c>
      <c r="K590" s="5">
        <v>0.27400000000000002</v>
      </c>
      <c r="L590" s="5">
        <v>0.74299999999999999</v>
      </c>
      <c r="M590" s="5">
        <v>0</v>
      </c>
      <c r="S590">
        <f>A590</f>
        <v>588</v>
      </c>
      <c r="T590">
        <f>Analysis!$B$3+B590/1000000</f>
        <v>11.756826999946497</v>
      </c>
      <c r="U590">
        <f>C590</f>
        <v>7</v>
      </c>
      <c r="V590">
        <f>IF(ABS(D590)&gt;1,D590/1000000,D590)*Analysis!$B$4</f>
        <v>-0.24862464000000001</v>
      </c>
      <c r="W590">
        <f>IF(ABS(E590)&gt;1,E590/1000000,E590)*Analysis!$B$4</f>
        <v>0.15428187000000002</v>
      </c>
      <c r="X590">
        <f>IF(ABS(F590)&gt;1,F590/1000000,F590)*Analysis!$B$4</f>
        <v>9.6636642300000002</v>
      </c>
      <c r="Y590">
        <f>IF(ABS(G590)&gt;1,G590/1000000,G590)</f>
        <v>-0.31691399999999997</v>
      </c>
      <c r="Z590">
        <f>IF(ABS(H590)&gt;1,H590/1000000,H590)</f>
        <v>0.99543300000000001</v>
      </c>
      <c r="AA590">
        <f>IF(ABS(I590)&gt;1,I590/1000000,I590)</f>
        <v>0</v>
      </c>
      <c r="AB590">
        <f t="shared" si="36"/>
        <v>-0.14899999999999999</v>
      </c>
      <c r="AC590">
        <f t="shared" si="37"/>
        <v>0.27400000000000002</v>
      </c>
      <c r="AD590">
        <f t="shared" si="38"/>
        <v>0.74299999999999999</v>
      </c>
      <c r="AE590">
        <f t="shared" si="39"/>
        <v>0</v>
      </c>
    </row>
    <row r="591" spans="1:31" x14ac:dyDescent="0.3">
      <c r="A591" s="4">
        <v>589</v>
      </c>
      <c r="B591" s="4">
        <v>-803109384936</v>
      </c>
      <c r="C591" s="5">
        <v>7</v>
      </c>
      <c r="D591" s="5">
        <v>2.8240000000000001E-3</v>
      </c>
      <c r="E591" s="5">
        <v>-9.8759999999999994E-3</v>
      </c>
      <c r="F591" s="5">
        <v>1038452</v>
      </c>
      <c r="G591" s="5">
        <v>0.40892000000000001</v>
      </c>
      <c r="H591" s="5">
        <v>-0.66550200000000004</v>
      </c>
      <c r="I591" s="5">
        <v>0</v>
      </c>
      <c r="J591" s="5">
        <v>-0.13600000000000001</v>
      </c>
      <c r="K591" s="5">
        <v>0.28399999999999997</v>
      </c>
      <c r="L591" s="5">
        <v>0.77500000000000002</v>
      </c>
      <c r="M591" s="5">
        <v>0</v>
      </c>
      <c r="S591">
        <f>A591</f>
        <v>589</v>
      </c>
      <c r="T591">
        <f>Analysis!$B$3+B591/1000000</f>
        <v>11.778974000015296</v>
      </c>
      <c r="U591">
        <f>C591</f>
        <v>7</v>
      </c>
      <c r="V591">
        <f>IF(ABS(D591)&gt;1,D591/1000000,D591)*Analysis!$B$4</f>
        <v>2.7703440000000003E-2</v>
      </c>
      <c r="W591">
        <f>IF(ABS(E591)&gt;1,E591/1000000,E591)*Analysis!$B$4</f>
        <v>-9.6883559999999994E-2</v>
      </c>
      <c r="X591">
        <f>IF(ABS(F591)&gt;1,F591/1000000,F591)*Analysis!$B$4</f>
        <v>10.18721412</v>
      </c>
      <c r="Y591">
        <f>IF(ABS(G591)&gt;1,G591/1000000,G591)</f>
        <v>0.40892000000000001</v>
      </c>
      <c r="Z591">
        <f>IF(ABS(H591)&gt;1,H591/1000000,H591)</f>
        <v>-0.66550200000000004</v>
      </c>
      <c r="AA591">
        <f>IF(ABS(I591)&gt;1,I591/1000000,I591)</f>
        <v>0</v>
      </c>
      <c r="AB591">
        <f t="shared" si="36"/>
        <v>-0.13600000000000001</v>
      </c>
      <c r="AC591">
        <f t="shared" si="37"/>
        <v>0.28399999999999997</v>
      </c>
      <c r="AD591">
        <f t="shared" si="38"/>
        <v>0.77500000000000002</v>
      </c>
      <c r="AE591">
        <f t="shared" si="39"/>
        <v>0</v>
      </c>
    </row>
    <row r="592" spans="1:31" x14ac:dyDescent="0.3">
      <c r="A592" s="4">
        <v>590</v>
      </c>
      <c r="B592" s="4">
        <v>-803109366538</v>
      </c>
      <c r="C592" s="5">
        <v>7</v>
      </c>
      <c r="D592" s="5">
        <v>-1.4107E-2</v>
      </c>
      <c r="E592" s="5">
        <v>-4.7330000000000002E-3</v>
      </c>
      <c r="F592" s="5">
        <v>1027963</v>
      </c>
      <c r="G592" s="5">
        <v>1190732</v>
      </c>
      <c r="H592" s="5">
        <v>-1312039</v>
      </c>
      <c r="I592" s="5">
        <v>0</v>
      </c>
      <c r="J592" s="5">
        <v>-0.17599999999999999</v>
      </c>
      <c r="K592" s="5">
        <v>0.35099999999999998</v>
      </c>
      <c r="L592" s="5">
        <v>0.78700000000000003</v>
      </c>
      <c r="M592" s="5">
        <v>0</v>
      </c>
      <c r="S592">
        <f>A592</f>
        <v>590</v>
      </c>
      <c r="T592">
        <f>Analysis!$B$3+B592/1000000</f>
        <v>11.797372000059113</v>
      </c>
      <c r="U592">
        <f>C592</f>
        <v>7</v>
      </c>
      <c r="V592">
        <f>IF(ABS(D592)&gt;1,D592/1000000,D592)*Analysis!$B$4</f>
        <v>-0.13838966999999999</v>
      </c>
      <c r="W592">
        <f>IF(ABS(E592)&gt;1,E592/1000000,E592)*Analysis!$B$4</f>
        <v>-4.6430730000000003E-2</v>
      </c>
      <c r="X592">
        <f>IF(ABS(F592)&gt;1,F592/1000000,F592)*Analysis!$B$4</f>
        <v>10.084317029999999</v>
      </c>
      <c r="Y592">
        <f>IF(ABS(G592)&gt;1,G592/1000000,G592)</f>
        <v>1.1907319999999999</v>
      </c>
      <c r="Z592">
        <f>IF(ABS(H592)&gt;1,H592/1000000,H592)</f>
        <v>-1.312039</v>
      </c>
      <c r="AA592">
        <f>IF(ABS(I592)&gt;1,I592/1000000,I592)</f>
        <v>0</v>
      </c>
      <c r="AB592">
        <f t="shared" si="36"/>
        <v>-0.17599999999999999</v>
      </c>
      <c r="AC592">
        <f t="shared" si="37"/>
        <v>0.35099999999999998</v>
      </c>
      <c r="AD592">
        <f t="shared" si="38"/>
        <v>0.78700000000000003</v>
      </c>
      <c r="AE592">
        <f t="shared" si="39"/>
        <v>0</v>
      </c>
    </row>
    <row r="593" spans="1:31" x14ac:dyDescent="0.3">
      <c r="A593" s="4">
        <v>591</v>
      </c>
      <c r="B593" s="4">
        <v>-803109345222</v>
      </c>
      <c r="C593" s="5">
        <v>7</v>
      </c>
      <c r="D593" s="5">
        <v>-5.8895999999999997E-2</v>
      </c>
      <c r="E593" s="5">
        <v>4.4229999999999998E-3</v>
      </c>
      <c r="F593" s="5">
        <v>0.97070999999999996</v>
      </c>
      <c r="G593" s="5">
        <v>-0.141149</v>
      </c>
      <c r="H593" s="5">
        <v>-1003795</v>
      </c>
      <c r="I593" s="5">
        <v>0</v>
      </c>
      <c r="J593" s="5">
        <v>-0.187</v>
      </c>
      <c r="K593" s="5">
        <v>0.53200000000000003</v>
      </c>
      <c r="L593" s="5">
        <v>0.73499999999999999</v>
      </c>
      <c r="M593" s="5">
        <v>0</v>
      </c>
      <c r="S593">
        <f>A593</f>
        <v>591</v>
      </c>
      <c r="T593">
        <f>Analysis!$B$3+B593/1000000</f>
        <v>11.81868799997028</v>
      </c>
      <c r="U593">
        <f>C593</f>
        <v>7</v>
      </c>
      <c r="V593">
        <f>IF(ABS(D593)&gt;1,D593/1000000,D593)*Analysis!$B$4</f>
        <v>-0.57776976000000002</v>
      </c>
      <c r="W593">
        <f>IF(ABS(E593)&gt;1,E593/1000000,E593)*Analysis!$B$4</f>
        <v>4.3389629999999998E-2</v>
      </c>
      <c r="X593">
        <f>IF(ABS(F593)&gt;1,F593/1000000,F593)*Analysis!$B$4</f>
        <v>9.5226650999999993</v>
      </c>
      <c r="Y593">
        <f>IF(ABS(G593)&gt;1,G593/1000000,G593)</f>
        <v>-0.141149</v>
      </c>
      <c r="Z593">
        <f>IF(ABS(H593)&gt;1,H593/1000000,H593)</f>
        <v>-1.003795</v>
      </c>
      <c r="AA593">
        <f>IF(ABS(I593)&gt;1,I593/1000000,I593)</f>
        <v>0</v>
      </c>
      <c r="AB593">
        <f t="shared" si="36"/>
        <v>-0.187</v>
      </c>
      <c r="AC593">
        <f t="shared" si="37"/>
        <v>0.53200000000000003</v>
      </c>
      <c r="AD593">
        <f t="shared" si="38"/>
        <v>0.73499999999999999</v>
      </c>
      <c r="AE593">
        <f t="shared" si="39"/>
        <v>0</v>
      </c>
    </row>
    <row r="594" spans="1:31" x14ac:dyDescent="0.3">
      <c r="A594" s="4">
        <v>592</v>
      </c>
      <c r="B594" s="4">
        <v>-803109325838</v>
      </c>
      <c r="C594" s="5">
        <v>7</v>
      </c>
      <c r="D594" s="5">
        <v>-6.6969999999999998E-3</v>
      </c>
      <c r="E594" s="5">
        <v>-6.2100000000000002E-4</v>
      </c>
      <c r="F594" s="5">
        <v>1058795</v>
      </c>
      <c r="G594" s="5">
        <v>0.39383699999999999</v>
      </c>
      <c r="H594" s="5">
        <v>-0.72556600000000004</v>
      </c>
      <c r="I594" s="5">
        <v>0</v>
      </c>
      <c r="J594" s="5">
        <v>-0.17</v>
      </c>
      <c r="K594" s="5">
        <v>0.76100000000000001</v>
      </c>
      <c r="L594" s="5">
        <v>0.67700000000000005</v>
      </c>
      <c r="M594" s="5">
        <v>0</v>
      </c>
      <c r="S594">
        <f>A594</f>
        <v>592</v>
      </c>
      <c r="T594">
        <f>Analysis!$B$3+B594/1000000</f>
        <v>11.838071999954991</v>
      </c>
      <c r="U594">
        <f>C594</f>
        <v>7</v>
      </c>
      <c r="V594">
        <f>IF(ABS(D594)&gt;1,D594/1000000,D594)*Analysis!$B$4</f>
        <v>-6.5697569999999997E-2</v>
      </c>
      <c r="W594">
        <f>IF(ABS(E594)&gt;1,E594/1000000,E594)*Analysis!$B$4</f>
        <v>-6.0920100000000001E-3</v>
      </c>
      <c r="X594">
        <f>IF(ABS(F594)&gt;1,F594/1000000,F594)*Analysis!$B$4</f>
        <v>10.38677895</v>
      </c>
      <c r="Y594">
        <f>IF(ABS(G594)&gt;1,G594/1000000,G594)</f>
        <v>0.39383699999999999</v>
      </c>
      <c r="Z594">
        <f>IF(ABS(H594)&gt;1,H594/1000000,H594)</f>
        <v>-0.72556600000000004</v>
      </c>
      <c r="AA594">
        <f>IF(ABS(I594)&gt;1,I594/1000000,I594)</f>
        <v>0</v>
      </c>
      <c r="AB594">
        <f t="shared" si="36"/>
        <v>-0.17</v>
      </c>
      <c r="AC594">
        <f t="shared" si="37"/>
        <v>0.76100000000000001</v>
      </c>
      <c r="AD594">
        <f t="shared" si="38"/>
        <v>0.67700000000000005</v>
      </c>
      <c r="AE594">
        <f t="shared" si="39"/>
        <v>0</v>
      </c>
    </row>
    <row r="595" spans="1:31" x14ac:dyDescent="0.3">
      <c r="A595" s="4">
        <v>593</v>
      </c>
      <c r="B595" s="4">
        <v>-803109306902</v>
      </c>
      <c r="C595" s="5">
        <v>7</v>
      </c>
      <c r="D595" s="5">
        <v>-4.4179000000000003E-2</v>
      </c>
      <c r="E595" s="5">
        <v>-7.0130000000000001E-3</v>
      </c>
      <c r="F595" s="5">
        <v>1034887</v>
      </c>
      <c r="G595" s="5">
        <v>0.438114</v>
      </c>
      <c r="H595" s="5">
        <v>-1112261</v>
      </c>
      <c r="I595" s="5">
        <v>0</v>
      </c>
      <c r="J595" s="5">
        <v>-0.11700000000000001</v>
      </c>
      <c r="K595" s="5">
        <v>0.83099999999999996</v>
      </c>
      <c r="L595" s="5">
        <v>0.63800000000000001</v>
      </c>
      <c r="M595" s="5">
        <v>0</v>
      </c>
      <c r="S595">
        <f>A595</f>
        <v>593</v>
      </c>
      <c r="T595">
        <f>Analysis!$B$3+B595/1000000</f>
        <v>11.857008000020869</v>
      </c>
      <c r="U595">
        <f>C595</f>
        <v>7</v>
      </c>
      <c r="V595">
        <f>IF(ABS(D595)&gt;1,D595/1000000,D595)*Analysis!$B$4</f>
        <v>-0.43339599000000006</v>
      </c>
      <c r="W595">
        <f>IF(ABS(E595)&gt;1,E595/1000000,E595)*Analysis!$B$4</f>
        <v>-6.879753000000001E-2</v>
      </c>
      <c r="X595">
        <f>IF(ABS(F595)&gt;1,F595/1000000,F595)*Analysis!$B$4</f>
        <v>10.15224147</v>
      </c>
      <c r="Y595">
        <f>IF(ABS(G595)&gt;1,G595/1000000,G595)</f>
        <v>0.438114</v>
      </c>
      <c r="Z595">
        <f>IF(ABS(H595)&gt;1,H595/1000000,H595)</f>
        <v>-1.1122609999999999</v>
      </c>
      <c r="AA595">
        <f>IF(ABS(I595)&gt;1,I595/1000000,I595)</f>
        <v>0</v>
      </c>
      <c r="AB595">
        <f t="shared" si="36"/>
        <v>-0.11700000000000001</v>
      </c>
      <c r="AC595">
        <f t="shared" si="37"/>
        <v>0.83099999999999996</v>
      </c>
      <c r="AD595">
        <f t="shared" si="38"/>
        <v>0.63800000000000001</v>
      </c>
      <c r="AE595">
        <f t="shared" si="39"/>
        <v>0</v>
      </c>
    </row>
    <row r="596" spans="1:31" x14ac:dyDescent="0.3">
      <c r="A596" s="4">
        <v>594</v>
      </c>
      <c r="B596" s="4">
        <v>-803109286222</v>
      </c>
      <c r="C596" s="5">
        <v>7</v>
      </c>
      <c r="D596" s="5">
        <v>-5.5081999999999999E-2</v>
      </c>
      <c r="E596" s="5">
        <v>-9.1780000000000004E-3</v>
      </c>
      <c r="F596" s="5">
        <v>1068374</v>
      </c>
      <c r="G596" s="5">
        <v>9.9672999999999998E-2</v>
      </c>
      <c r="H596" s="5">
        <v>-1925891</v>
      </c>
      <c r="I596" s="5">
        <v>0</v>
      </c>
      <c r="J596" s="5">
        <v>-0.129</v>
      </c>
      <c r="K596" s="5">
        <v>0.99199999999999999</v>
      </c>
      <c r="L596" s="5">
        <v>0.56999999999999995</v>
      </c>
      <c r="M596" s="5">
        <v>0</v>
      </c>
      <c r="S596">
        <f>A596</f>
        <v>594</v>
      </c>
      <c r="T596">
        <f>Analysis!$B$3+B596/1000000</f>
        <v>11.877687999978662</v>
      </c>
      <c r="U596">
        <f>C596</f>
        <v>7</v>
      </c>
      <c r="V596">
        <f>IF(ABS(D596)&gt;1,D596/1000000,D596)*Analysis!$B$4</f>
        <v>-0.54035442</v>
      </c>
      <c r="W596">
        <f>IF(ABS(E596)&gt;1,E596/1000000,E596)*Analysis!$B$4</f>
        <v>-9.0036180000000007E-2</v>
      </c>
      <c r="X596">
        <f>IF(ABS(F596)&gt;1,F596/1000000,F596)*Analysis!$B$4</f>
        <v>10.48074894</v>
      </c>
      <c r="Y596">
        <f>IF(ABS(G596)&gt;1,G596/1000000,G596)</f>
        <v>9.9672999999999998E-2</v>
      </c>
      <c r="Z596">
        <f>IF(ABS(H596)&gt;1,H596/1000000,H596)</f>
        <v>-1.925891</v>
      </c>
      <c r="AA596">
        <f>IF(ABS(I596)&gt;1,I596/1000000,I596)</f>
        <v>0</v>
      </c>
      <c r="AB596">
        <f t="shared" si="36"/>
        <v>-0.129</v>
      </c>
      <c r="AC596">
        <f t="shared" si="37"/>
        <v>0.99199999999999999</v>
      </c>
      <c r="AD596">
        <f t="shared" si="38"/>
        <v>0.56999999999999995</v>
      </c>
      <c r="AE596">
        <f t="shared" si="39"/>
        <v>0</v>
      </c>
    </row>
    <row r="597" spans="1:31" x14ac:dyDescent="0.3">
      <c r="A597" s="4">
        <v>595</v>
      </c>
      <c r="B597" s="4">
        <v>-803109266470</v>
      </c>
      <c r="C597" s="5">
        <v>7</v>
      </c>
      <c r="D597" s="5">
        <v>-4.9207000000000001E-2</v>
      </c>
      <c r="E597" s="5">
        <v>-1.4499999999999999E-3</v>
      </c>
      <c r="F597" s="5">
        <v>1091253</v>
      </c>
      <c r="G597" s="5">
        <v>-9.1545000000000001E-2</v>
      </c>
      <c r="H597" s="5">
        <v>-1802288</v>
      </c>
      <c r="I597" s="5">
        <v>0</v>
      </c>
      <c r="J597" s="5">
        <v>-0.06</v>
      </c>
      <c r="K597" s="5">
        <v>1248000</v>
      </c>
      <c r="L597" s="5">
        <v>0.47099999999999997</v>
      </c>
      <c r="M597" s="5">
        <v>0</v>
      </c>
      <c r="S597">
        <f>A597</f>
        <v>595</v>
      </c>
      <c r="T597">
        <f>Analysis!$B$3+B597/1000000</f>
        <v>11.897439999971539</v>
      </c>
      <c r="U597">
        <f>C597</f>
        <v>7</v>
      </c>
      <c r="V597">
        <f>IF(ABS(D597)&gt;1,D597/1000000,D597)*Analysis!$B$4</f>
        <v>-0.48272067000000002</v>
      </c>
      <c r="W597">
        <f>IF(ABS(E597)&gt;1,E597/1000000,E597)*Analysis!$B$4</f>
        <v>-1.4224499999999999E-2</v>
      </c>
      <c r="X597">
        <f>IF(ABS(F597)&gt;1,F597/1000000,F597)*Analysis!$B$4</f>
        <v>10.705191930000002</v>
      </c>
      <c r="Y597">
        <f>IF(ABS(G597)&gt;1,G597/1000000,G597)</f>
        <v>-9.1545000000000001E-2</v>
      </c>
      <c r="Z597">
        <f>IF(ABS(H597)&gt;1,H597/1000000,H597)</f>
        <v>-1.8022879999999999</v>
      </c>
      <c r="AA597">
        <f>IF(ABS(I597)&gt;1,I597/1000000,I597)</f>
        <v>0</v>
      </c>
      <c r="AB597">
        <f t="shared" si="36"/>
        <v>-0.06</v>
      </c>
      <c r="AC597">
        <f t="shared" si="37"/>
        <v>1.248</v>
      </c>
      <c r="AD597">
        <f t="shared" si="38"/>
        <v>0.47099999999999997</v>
      </c>
      <c r="AE597">
        <f t="shared" si="39"/>
        <v>0</v>
      </c>
    </row>
    <row r="598" spans="1:31" x14ac:dyDescent="0.3">
      <c r="A598" s="4">
        <v>596</v>
      </c>
      <c r="B598" s="4">
        <v>-803109247696</v>
      </c>
      <c r="C598" s="5">
        <v>7</v>
      </c>
      <c r="D598" s="5">
        <v>-4.3607E-2</v>
      </c>
      <c r="E598" s="5">
        <v>9.9159999999999995E-3</v>
      </c>
      <c r="F598" s="5">
        <v>1084376</v>
      </c>
      <c r="G598" s="5">
        <v>0.66151700000000002</v>
      </c>
      <c r="H598" s="5">
        <v>-1276359</v>
      </c>
      <c r="I598" s="5">
        <v>0</v>
      </c>
      <c r="J598" s="5">
        <v>7.8E-2</v>
      </c>
      <c r="K598" s="5">
        <v>1455000</v>
      </c>
      <c r="L598" s="5">
        <v>0.36899999999999999</v>
      </c>
      <c r="M598" s="5">
        <v>0</v>
      </c>
      <c r="S598">
        <f>A598</f>
        <v>596</v>
      </c>
      <c r="T598">
        <f>Analysis!$B$3+B598/1000000</f>
        <v>11.916213999968022</v>
      </c>
      <c r="U598">
        <f>C598</f>
        <v>7</v>
      </c>
      <c r="V598">
        <f>IF(ABS(D598)&gt;1,D598/1000000,D598)*Analysis!$B$4</f>
        <v>-0.42778467000000003</v>
      </c>
      <c r="W598">
        <f>IF(ABS(E598)&gt;1,E598/1000000,E598)*Analysis!$B$4</f>
        <v>9.7275959999999995E-2</v>
      </c>
      <c r="X598">
        <f>IF(ABS(F598)&gt;1,F598/1000000,F598)*Analysis!$B$4</f>
        <v>10.637728560000001</v>
      </c>
      <c r="Y598">
        <f>IF(ABS(G598)&gt;1,G598/1000000,G598)</f>
        <v>0.66151700000000002</v>
      </c>
      <c r="Z598">
        <f>IF(ABS(H598)&gt;1,H598/1000000,H598)</f>
        <v>-1.276359</v>
      </c>
      <c r="AA598">
        <f>IF(ABS(I598)&gt;1,I598/1000000,I598)</f>
        <v>0</v>
      </c>
      <c r="AB598">
        <f t="shared" si="36"/>
        <v>7.8E-2</v>
      </c>
      <c r="AC598">
        <f t="shared" si="37"/>
        <v>1.4550000000000001</v>
      </c>
      <c r="AD598">
        <f t="shared" si="38"/>
        <v>0.36899999999999999</v>
      </c>
      <c r="AE598">
        <f t="shared" si="39"/>
        <v>0</v>
      </c>
    </row>
    <row r="599" spans="1:31" x14ac:dyDescent="0.3">
      <c r="A599" s="4">
        <v>597</v>
      </c>
      <c r="B599" s="4">
        <v>-803109225996</v>
      </c>
      <c r="C599" s="5">
        <v>7</v>
      </c>
      <c r="D599" s="5">
        <v>-4.3836E-2</v>
      </c>
      <c r="E599" s="5">
        <v>1.4541999999999999E-2</v>
      </c>
      <c r="F599" s="5">
        <v>1094896</v>
      </c>
      <c r="G599" s="5">
        <v>2702491</v>
      </c>
      <c r="H599" s="5">
        <v>-1427807</v>
      </c>
      <c r="I599" s="5">
        <v>0</v>
      </c>
      <c r="J599" s="5">
        <v>0.40100000000000002</v>
      </c>
      <c r="K599" s="5">
        <v>1888000</v>
      </c>
      <c r="L599" s="5">
        <v>0.183</v>
      </c>
      <c r="M599" s="5">
        <v>0</v>
      </c>
      <c r="S599">
        <f>A599</f>
        <v>597</v>
      </c>
      <c r="T599">
        <f>Analysis!$B$3+B599/1000000</f>
        <v>11.937914000009187</v>
      </c>
      <c r="U599">
        <f>C599</f>
        <v>7</v>
      </c>
      <c r="V599">
        <f>IF(ABS(D599)&gt;1,D599/1000000,D599)*Analysis!$B$4</f>
        <v>-0.43003116000000002</v>
      </c>
      <c r="W599">
        <f>IF(ABS(E599)&gt;1,E599/1000000,E599)*Analysis!$B$4</f>
        <v>0.14265702</v>
      </c>
      <c r="X599">
        <f>IF(ABS(F599)&gt;1,F599/1000000,F599)*Analysis!$B$4</f>
        <v>10.740929760000002</v>
      </c>
      <c r="Y599">
        <f>IF(ABS(G599)&gt;1,G599/1000000,G599)</f>
        <v>2.7024910000000002</v>
      </c>
      <c r="Z599">
        <f>IF(ABS(H599)&gt;1,H599/1000000,H599)</f>
        <v>-1.427807</v>
      </c>
      <c r="AA599">
        <f>IF(ABS(I599)&gt;1,I599/1000000,I599)</f>
        <v>0</v>
      </c>
      <c r="AB599">
        <f t="shared" si="36"/>
        <v>0.40100000000000002</v>
      </c>
      <c r="AC599">
        <f t="shared" si="37"/>
        <v>1.8879999999999999</v>
      </c>
      <c r="AD599">
        <f t="shared" si="38"/>
        <v>0.183</v>
      </c>
      <c r="AE599">
        <f t="shared" si="39"/>
        <v>0</v>
      </c>
    </row>
    <row r="600" spans="1:31" x14ac:dyDescent="0.3">
      <c r="A600" s="4">
        <v>598</v>
      </c>
      <c r="B600" s="4">
        <v>-803109204185</v>
      </c>
      <c r="C600" s="5">
        <v>7</v>
      </c>
      <c r="D600" s="5">
        <v>-5.0653999999999998E-2</v>
      </c>
      <c r="E600" s="5">
        <v>-2.0861999999999999E-2</v>
      </c>
      <c r="F600" s="5">
        <v>1097675</v>
      </c>
      <c r="G600" s="5">
        <v>4854916</v>
      </c>
      <c r="H600" s="5">
        <v>-4252278</v>
      </c>
      <c r="I600" s="5">
        <v>0</v>
      </c>
      <c r="J600" s="5">
        <v>0.624</v>
      </c>
      <c r="K600" s="5">
        <v>2228000</v>
      </c>
      <c r="L600" s="5">
        <v>4.5999999999999999E-2</v>
      </c>
      <c r="M600" s="5">
        <v>0</v>
      </c>
      <c r="S600">
        <f>A600</f>
        <v>598</v>
      </c>
      <c r="T600">
        <f>Analysis!$B$3+B600/1000000</f>
        <v>11.959724999964237</v>
      </c>
      <c r="U600">
        <f>C600</f>
        <v>7</v>
      </c>
      <c r="V600">
        <f>IF(ABS(D600)&gt;1,D600/1000000,D600)*Analysis!$B$4</f>
        <v>-0.49691573999999999</v>
      </c>
      <c r="W600">
        <f>IF(ABS(E600)&gt;1,E600/1000000,E600)*Analysis!$B$4</f>
        <v>-0.20465622</v>
      </c>
      <c r="X600">
        <f>IF(ABS(F600)&gt;1,F600/1000000,F600)*Analysis!$B$4</f>
        <v>10.76819175</v>
      </c>
      <c r="Y600">
        <f>IF(ABS(G600)&gt;1,G600/1000000,G600)</f>
        <v>4.8549160000000002</v>
      </c>
      <c r="Z600">
        <f>IF(ABS(H600)&gt;1,H600/1000000,H600)</f>
        <v>-4.2522779999999996</v>
      </c>
      <c r="AA600">
        <f>IF(ABS(I600)&gt;1,I600/1000000,I600)</f>
        <v>0</v>
      </c>
      <c r="AB600">
        <f t="shared" si="36"/>
        <v>0.624</v>
      </c>
      <c r="AC600">
        <f t="shared" si="37"/>
        <v>2.2280000000000002</v>
      </c>
      <c r="AD600">
        <f t="shared" si="38"/>
        <v>4.5999999999999999E-2</v>
      </c>
      <c r="AE600">
        <f t="shared" si="39"/>
        <v>0</v>
      </c>
    </row>
    <row r="601" spans="1:31" x14ac:dyDescent="0.3">
      <c r="A601" s="4">
        <v>599</v>
      </c>
      <c r="B601" s="4">
        <v>-803109189410</v>
      </c>
      <c r="C601" s="5">
        <v>7</v>
      </c>
      <c r="D601" s="5">
        <v>-4.6432000000000001E-2</v>
      </c>
      <c r="E601" s="5">
        <v>-8.5959999999999995E-3</v>
      </c>
      <c r="F601" s="5">
        <v>1127269</v>
      </c>
      <c r="G601" s="5">
        <v>6625026</v>
      </c>
      <c r="H601" s="5">
        <v>-6412915</v>
      </c>
      <c r="I601" s="5">
        <v>0</v>
      </c>
      <c r="J601" s="5">
        <v>0.78500000000000003</v>
      </c>
      <c r="K601" s="5">
        <v>2508000</v>
      </c>
      <c r="L601" s="5">
        <v>-4.2999999999999997E-2</v>
      </c>
      <c r="M601" s="5">
        <v>0</v>
      </c>
      <c r="S601">
        <f>A601</f>
        <v>599</v>
      </c>
      <c r="T601">
        <f>Analysis!$B$3+B601/1000000</f>
        <v>11.974500000011176</v>
      </c>
      <c r="U601">
        <f>C601</f>
        <v>7</v>
      </c>
      <c r="V601">
        <f>IF(ABS(D601)&gt;1,D601/1000000,D601)*Analysis!$B$4</f>
        <v>-0.45549792000000006</v>
      </c>
      <c r="W601">
        <f>IF(ABS(E601)&gt;1,E601/1000000,E601)*Analysis!$B$4</f>
        <v>-8.4326760000000001E-2</v>
      </c>
      <c r="X601">
        <f>IF(ABS(F601)&gt;1,F601/1000000,F601)*Analysis!$B$4</f>
        <v>11.058508890000001</v>
      </c>
      <c r="Y601">
        <f>IF(ABS(G601)&gt;1,G601/1000000,G601)</f>
        <v>6.6250260000000001</v>
      </c>
      <c r="Z601">
        <f>IF(ABS(H601)&gt;1,H601/1000000,H601)</f>
        <v>-6.4129149999999999</v>
      </c>
      <c r="AA601">
        <f>IF(ABS(I601)&gt;1,I601/1000000,I601)</f>
        <v>0</v>
      </c>
      <c r="AB601">
        <f t="shared" si="36"/>
        <v>0.78500000000000003</v>
      </c>
      <c r="AC601">
        <f t="shared" si="37"/>
        <v>2.508</v>
      </c>
      <c r="AD601">
        <f t="shared" si="38"/>
        <v>-4.2999999999999997E-2</v>
      </c>
      <c r="AE601">
        <f t="shared" si="39"/>
        <v>0</v>
      </c>
    </row>
    <row r="602" spans="1:31" x14ac:dyDescent="0.3">
      <c r="A602" s="4">
        <v>600</v>
      </c>
      <c r="B602" s="4">
        <v>-803109165662</v>
      </c>
      <c r="C602" s="5">
        <v>7</v>
      </c>
      <c r="D602" s="5">
        <v>-6.0109000000000003E-2</v>
      </c>
      <c r="E602" s="5">
        <v>-7.5890000000000003E-3</v>
      </c>
      <c r="F602" s="5">
        <v>1140245</v>
      </c>
      <c r="G602" s="5">
        <v>9636412</v>
      </c>
      <c r="H602" s="5">
        <v>-8862646</v>
      </c>
      <c r="I602" s="5">
        <v>0</v>
      </c>
      <c r="J602" s="5">
        <v>1028000</v>
      </c>
      <c r="K602" s="5">
        <v>3001000</v>
      </c>
      <c r="L602" s="5">
        <v>-0.21199999999999999</v>
      </c>
      <c r="M602" s="5">
        <v>0</v>
      </c>
      <c r="S602">
        <f>A602</f>
        <v>600</v>
      </c>
      <c r="T602">
        <f>Analysis!$B$3+B602/1000000</f>
        <v>11.99824800004717</v>
      </c>
      <c r="U602">
        <f>C602</f>
        <v>7</v>
      </c>
      <c r="V602">
        <f>IF(ABS(D602)&gt;1,D602/1000000,D602)*Analysis!$B$4</f>
        <v>-0.58966929000000001</v>
      </c>
      <c r="W602">
        <f>IF(ABS(E602)&gt;1,E602/1000000,E602)*Analysis!$B$4</f>
        <v>-7.4448090000000008E-2</v>
      </c>
      <c r="X602">
        <f>IF(ABS(F602)&gt;1,F602/1000000,F602)*Analysis!$B$4</f>
        <v>11.18580345</v>
      </c>
      <c r="Y602">
        <f>IF(ABS(G602)&gt;1,G602/1000000,G602)</f>
        <v>9.636412</v>
      </c>
      <c r="Z602">
        <f>IF(ABS(H602)&gt;1,H602/1000000,H602)</f>
        <v>-8.8626459999999998</v>
      </c>
      <c r="AA602">
        <f>IF(ABS(I602)&gt;1,I602/1000000,I602)</f>
        <v>0</v>
      </c>
      <c r="AB602">
        <f t="shared" si="36"/>
        <v>1.028</v>
      </c>
      <c r="AC602">
        <f t="shared" si="37"/>
        <v>3.0009999999999999</v>
      </c>
      <c r="AD602">
        <f t="shared" si="38"/>
        <v>-0.21199999999999999</v>
      </c>
      <c r="AE602">
        <f t="shared" si="39"/>
        <v>0</v>
      </c>
    </row>
    <row r="603" spans="1:31" x14ac:dyDescent="0.3">
      <c r="A603" s="4">
        <v>601</v>
      </c>
      <c r="B603" s="4">
        <v>-803109143265</v>
      </c>
      <c r="C603" s="5">
        <v>7</v>
      </c>
      <c r="D603" s="5">
        <v>-7.4658000000000002E-2</v>
      </c>
      <c r="E603" s="5">
        <v>-1.4649999999999999E-3</v>
      </c>
      <c r="F603" s="5">
        <v>1144422</v>
      </c>
      <c r="G603" s="5">
        <v>11319544</v>
      </c>
      <c r="H603" s="5">
        <v>-9863202</v>
      </c>
      <c r="I603" s="5">
        <v>0</v>
      </c>
      <c r="J603" s="5">
        <v>1192000</v>
      </c>
      <c r="K603" s="5">
        <v>3418000</v>
      </c>
      <c r="L603" s="5">
        <v>-0.34699999999999998</v>
      </c>
      <c r="M603" s="5">
        <v>0</v>
      </c>
      <c r="S603">
        <f>A603</f>
        <v>601</v>
      </c>
      <c r="T603">
        <f>Analysis!$B$3+B603/1000000</f>
        <v>12.020645000040531</v>
      </c>
      <c r="U603">
        <f>C603</f>
        <v>7</v>
      </c>
      <c r="V603">
        <f>IF(ABS(D603)&gt;1,D603/1000000,D603)*Analysis!$B$4</f>
        <v>-0.73239498000000003</v>
      </c>
      <c r="W603">
        <f>IF(ABS(E603)&gt;1,E603/1000000,E603)*Analysis!$B$4</f>
        <v>-1.437165E-2</v>
      </c>
      <c r="X603">
        <f>IF(ABS(F603)&gt;1,F603/1000000,F603)*Analysis!$B$4</f>
        <v>11.226779820000001</v>
      </c>
      <c r="Y603">
        <f>IF(ABS(G603)&gt;1,G603/1000000,G603)</f>
        <v>11.319544</v>
      </c>
      <c r="Z603">
        <f>IF(ABS(H603)&gt;1,H603/1000000,H603)</f>
        <v>-9.8632019999999994</v>
      </c>
      <c r="AA603">
        <f>IF(ABS(I603)&gt;1,I603/1000000,I603)</f>
        <v>0</v>
      </c>
      <c r="AB603">
        <f t="shared" si="36"/>
        <v>1.1919999999999999</v>
      </c>
      <c r="AC603">
        <f t="shared" si="37"/>
        <v>3.4180000000000001</v>
      </c>
      <c r="AD603">
        <f t="shared" si="38"/>
        <v>-0.34699999999999998</v>
      </c>
      <c r="AE603">
        <f t="shared" si="39"/>
        <v>0</v>
      </c>
    </row>
    <row r="604" spans="1:31" x14ac:dyDescent="0.3">
      <c r="A604" s="4">
        <v>602</v>
      </c>
      <c r="B604" s="4">
        <v>-803109120650</v>
      </c>
      <c r="C604" s="5">
        <v>7</v>
      </c>
      <c r="D604" s="5">
        <v>-7.1166999999999994E-2</v>
      </c>
      <c r="E604" s="5">
        <v>3.3119999999999998E-3</v>
      </c>
      <c r="F604" s="5">
        <v>1136370</v>
      </c>
      <c r="G604" s="5">
        <v>14335101</v>
      </c>
      <c r="H604" s="5">
        <v>-9916224</v>
      </c>
      <c r="I604" s="5">
        <v>0</v>
      </c>
      <c r="J604" s="5">
        <v>1360000</v>
      </c>
      <c r="K604" s="5">
        <v>3898000</v>
      </c>
      <c r="L604" s="5">
        <v>-0.54700000000000004</v>
      </c>
      <c r="M604" s="5">
        <v>0</v>
      </c>
      <c r="S604">
        <f>A604</f>
        <v>602</v>
      </c>
      <c r="T604">
        <f>Analysis!$B$3+B604/1000000</f>
        <v>12.043259999947622</v>
      </c>
      <c r="U604">
        <f>C604</f>
        <v>7</v>
      </c>
      <c r="V604">
        <f>IF(ABS(D604)&gt;1,D604/1000000,D604)*Analysis!$B$4</f>
        <v>-0.69814827000000002</v>
      </c>
      <c r="W604">
        <f>IF(ABS(E604)&gt;1,E604/1000000,E604)*Analysis!$B$4</f>
        <v>3.2490720000000001E-2</v>
      </c>
      <c r="X604">
        <f>IF(ABS(F604)&gt;1,F604/1000000,F604)*Analysis!$B$4</f>
        <v>11.147789700000002</v>
      </c>
      <c r="Y604">
        <f>IF(ABS(G604)&gt;1,G604/1000000,G604)</f>
        <v>14.335101</v>
      </c>
      <c r="Z604">
        <f>IF(ABS(H604)&gt;1,H604/1000000,H604)</f>
        <v>-9.9162239999999997</v>
      </c>
      <c r="AA604">
        <f>IF(ABS(I604)&gt;1,I604/1000000,I604)</f>
        <v>0</v>
      </c>
      <c r="AB604">
        <f t="shared" si="36"/>
        <v>1.36</v>
      </c>
      <c r="AC604">
        <f t="shared" si="37"/>
        <v>3.8980000000000001</v>
      </c>
      <c r="AD604">
        <f t="shared" si="38"/>
        <v>-0.54700000000000004</v>
      </c>
      <c r="AE604">
        <f t="shared" si="39"/>
        <v>0</v>
      </c>
    </row>
    <row r="605" spans="1:31" x14ac:dyDescent="0.3">
      <c r="A605" s="4">
        <v>603</v>
      </c>
      <c r="B605" s="4">
        <v>-803109108573</v>
      </c>
      <c r="C605" s="5">
        <v>7</v>
      </c>
      <c r="D605" s="5">
        <v>-5.7457000000000001E-2</v>
      </c>
      <c r="E605" s="5">
        <v>1.2805E-2</v>
      </c>
      <c r="F605" s="5">
        <v>1126537</v>
      </c>
      <c r="G605" s="5">
        <v>16238665</v>
      </c>
      <c r="H605" s="5">
        <v>-9905953</v>
      </c>
      <c r="I605" s="5">
        <v>0</v>
      </c>
      <c r="J605" s="5">
        <v>1405000</v>
      </c>
      <c r="K605" s="5">
        <v>4076000</v>
      </c>
      <c r="L605" s="5">
        <v>-0.58599999999999997</v>
      </c>
      <c r="M605" s="5">
        <v>0</v>
      </c>
      <c r="S605">
        <f>A605</f>
        <v>603</v>
      </c>
      <c r="T605">
        <f>Analysis!$B$3+B605/1000000</f>
        <v>12.05533700005617</v>
      </c>
      <c r="U605">
        <f>C605</f>
        <v>7</v>
      </c>
      <c r="V605">
        <f>IF(ABS(D605)&gt;1,D605/1000000,D605)*Analysis!$B$4</f>
        <v>-0.56365317000000004</v>
      </c>
      <c r="W605">
        <f>IF(ABS(E605)&gt;1,E605/1000000,E605)*Analysis!$B$4</f>
        <v>0.12561705000000001</v>
      </c>
      <c r="X605">
        <f>IF(ABS(F605)&gt;1,F605/1000000,F605)*Analysis!$B$4</f>
        <v>11.051327969999999</v>
      </c>
      <c r="Y605">
        <f>IF(ABS(G605)&gt;1,G605/1000000,G605)</f>
        <v>16.238665000000001</v>
      </c>
      <c r="Z605">
        <f>IF(ABS(H605)&gt;1,H605/1000000,H605)</f>
        <v>-9.9059530000000002</v>
      </c>
      <c r="AA605">
        <f>IF(ABS(I605)&gt;1,I605/1000000,I605)</f>
        <v>0</v>
      </c>
      <c r="AB605">
        <f t="shared" si="36"/>
        <v>1.405</v>
      </c>
      <c r="AC605">
        <f t="shared" si="37"/>
        <v>4.0759999999999996</v>
      </c>
      <c r="AD605">
        <f t="shared" si="38"/>
        <v>-0.58599999999999997</v>
      </c>
      <c r="AE605">
        <f t="shared" si="39"/>
        <v>0</v>
      </c>
    </row>
    <row r="606" spans="1:31" x14ac:dyDescent="0.3">
      <c r="A606" s="4">
        <v>604</v>
      </c>
      <c r="B606" s="4">
        <v>-803109084516</v>
      </c>
      <c r="C606" s="5">
        <v>7</v>
      </c>
      <c r="D606" s="5">
        <v>-4.2909000000000003E-2</v>
      </c>
      <c r="E606" s="5">
        <v>2.5776E-2</v>
      </c>
      <c r="F606" s="5">
        <v>1127946</v>
      </c>
      <c r="G606" s="5">
        <v>20623869</v>
      </c>
      <c r="H606" s="5">
        <v>-9032866</v>
      </c>
      <c r="I606" s="5">
        <v>0</v>
      </c>
      <c r="J606" s="5">
        <v>1468000</v>
      </c>
      <c r="K606" s="5">
        <v>4391000</v>
      </c>
      <c r="L606" s="5">
        <v>-0.64400000000000002</v>
      </c>
      <c r="M606" s="5">
        <v>0</v>
      </c>
      <c r="S606">
        <f>A606</f>
        <v>604</v>
      </c>
      <c r="T606">
        <f>Analysis!$B$3+B606/1000000</f>
        <v>12.07939400000032</v>
      </c>
      <c r="U606">
        <f>C606</f>
        <v>7</v>
      </c>
      <c r="V606">
        <f>IF(ABS(D606)&gt;1,D606/1000000,D606)*Analysis!$B$4</f>
        <v>-0.42093729000000008</v>
      </c>
      <c r="W606">
        <f>IF(ABS(E606)&gt;1,E606/1000000,E606)*Analysis!$B$4</f>
        <v>0.25286256000000001</v>
      </c>
      <c r="X606">
        <f>IF(ABS(F606)&gt;1,F606/1000000,F606)*Analysis!$B$4</f>
        <v>11.065150259999999</v>
      </c>
      <c r="Y606">
        <f>IF(ABS(G606)&gt;1,G606/1000000,G606)</f>
        <v>20.623868999999999</v>
      </c>
      <c r="Z606">
        <f>IF(ABS(H606)&gt;1,H606/1000000,H606)</f>
        <v>-9.0328660000000003</v>
      </c>
      <c r="AA606">
        <f>IF(ABS(I606)&gt;1,I606/1000000,I606)</f>
        <v>0</v>
      </c>
      <c r="AB606">
        <f t="shared" si="36"/>
        <v>1.468</v>
      </c>
      <c r="AC606">
        <f t="shared" si="37"/>
        <v>4.391</v>
      </c>
      <c r="AD606">
        <f t="shared" si="38"/>
        <v>-0.64400000000000002</v>
      </c>
      <c r="AE606">
        <f t="shared" si="39"/>
        <v>0</v>
      </c>
    </row>
    <row r="607" spans="1:31" x14ac:dyDescent="0.3">
      <c r="A607" s="4">
        <v>605</v>
      </c>
      <c r="B607" s="4">
        <v>-803109064975</v>
      </c>
      <c r="C607" s="5">
        <v>7</v>
      </c>
      <c r="D607" s="5">
        <v>-2.2054000000000001E-2</v>
      </c>
      <c r="E607" s="5">
        <v>1.0788000000000001E-2</v>
      </c>
      <c r="F607" s="5">
        <v>1126508</v>
      </c>
      <c r="G607" s="5">
        <v>27406324</v>
      </c>
      <c r="H607" s="5">
        <v>-8852044</v>
      </c>
      <c r="I607" s="5">
        <v>0</v>
      </c>
      <c r="J607" s="5">
        <v>1465000</v>
      </c>
      <c r="K607" s="5">
        <v>4738000</v>
      </c>
      <c r="L607" s="5">
        <v>-0.8</v>
      </c>
      <c r="M607" s="5">
        <v>0</v>
      </c>
      <c r="S607">
        <f>A607</f>
        <v>605</v>
      </c>
      <c r="T607">
        <f>Analysis!$B$3+B607/1000000</f>
        <v>12.098935000016354</v>
      </c>
      <c r="U607">
        <f>C607</f>
        <v>7</v>
      </c>
      <c r="V607">
        <f>IF(ABS(D607)&gt;1,D607/1000000,D607)*Analysis!$B$4</f>
        <v>-0.21634974000000001</v>
      </c>
      <c r="W607">
        <f>IF(ABS(E607)&gt;1,E607/1000000,E607)*Analysis!$B$4</f>
        <v>0.10583028000000001</v>
      </c>
      <c r="X607">
        <f>IF(ABS(F607)&gt;1,F607/1000000,F607)*Analysis!$B$4</f>
        <v>11.051043480000001</v>
      </c>
      <c r="Y607">
        <f>IF(ABS(G607)&gt;1,G607/1000000,G607)</f>
        <v>27.406324000000001</v>
      </c>
      <c r="Z607">
        <f>IF(ABS(H607)&gt;1,H607/1000000,H607)</f>
        <v>-8.8520439999999994</v>
      </c>
      <c r="AA607">
        <f>IF(ABS(I607)&gt;1,I607/1000000,I607)</f>
        <v>0</v>
      </c>
      <c r="AB607">
        <f t="shared" si="36"/>
        <v>1.4650000000000001</v>
      </c>
      <c r="AC607">
        <f t="shared" si="37"/>
        <v>4.7380000000000004</v>
      </c>
      <c r="AD607">
        <f t="shared" si="38"/>
        <v>-0.8</v>
      </c>
      <c r="AE607">
        <f t="shared" si="39"/>
        <v>0</v>
      </c>
    </row>
    <row r="608" spans="1:31" x14ac:dyDescent="0.3">
      <c r="A608" s="4">
        <v>606</v>
      </c>
      <c r="B608" s="4">
        <v>-803109044607</v>
      </c>
      <c r="C608" s="5">
        <v>7</v>
      </c>
      <c r="D608" s="5">
        <v>-2.6570000000000001E-3</v>
      </c>
      <c r="E608" s="5">
        <v>7.7169999999999999E-3</v>
      </c>
      <c r="F608" s="5">
        <v>1117419</v>
      </c>
      <c r="G608" s="5">
        <v>33379238</v>
      </c>
      <c r="H608" s="5">
        <v>-9549729</v>
      </c>
      <c r="I608" s="5">
        <v>0</v>
      </c>
      <c r="J608" s="5">
        <v>1506000</v>
      </c>
      <c r="K608" s="5">
        <v>4915000</v>
      </c>
      <c r="L608" s="5">
        <v>-1016000</v>
      </c>
      <c r="M608" s="5">
        <v>0</v>
      </c>
      <c r="S608">
        <f>A608</f>
        <v>606</v>
      </c>
      <c r="T608">
        <f>Analysis!$B$3+B608/1000000</f>
        <v>12.119303000043146</v>
      </c>
      <c r="U608">
        <f>C608</f>
        <v>7</v>
      </c>
      <c r="V608">
        <f>IF(ABS(D608)&gt;1,D608/1000000,D608)*Analysis!$B$4</f>
        <v>-2.6065170000000002E-2</v>
      </c>
      <c r="W608">
        <f>IF(ABS(E608)&gt;1,E608/1000000,E608)*Analysis!$B$4</f>
        <v>7.5703770000000004E-2</v>
      </c>
      <c r="X608">
        <f>IF(ABS(F608)&gt;1,F608/1000000,F608)*Analysis!$B$4</f>
        <v>10.961880389999999</v>
      </c>
      <c r="Y608">
        <f>IF(ABS(G608)&gt;1,G608/1000000,G608)</f>
        <v>33.379238000000001</v>
      </c>
      <c r="Z608">
        <f>IF(ABS(H608)&gt;1,H608/1000000,H608)</f>
        <v>-9.5497289999999992</v>
      </c>
      <c r="AA608">
        <f>IF(ABS(I608)&gt;1,I608/1000000,I608)</f>
        <v>0</v>
      </c>
      <c r="AB608">
        <f t="shared" si="36"/>
        <v>1.506</v>
      </c>
      <c r="AC608">
        <f t="shared" si="37"/>
        <v>4.915</v>
      </c>
      <c r="AD608">
        <f t="shared" si="38"/>
        <v>-1.016</v>
      </c>
      <c r="AE608">
        <f t="shared" si="39"/>
        <v>0</v>
      </c>
    </row>
    <row r="609" spans="1:31" x14ac:dyDescent="0.3">
      <c r="A609" s="4">
        <v>607</v>
      </c>
      <c r="B609" s="4">
        <v>-803109024710</v>
      </c>
      <c r="C609" s="5">
        <v>7</v>
      </c>
      <c r="D609" s="5">
        <v>-5.04E-4</v>
      </c>
      <c r="E609" s="5">
        <v>1.3266E-2</v>
      </c>
      <c r="F609" s="5">
        <v>1154672</v>
      </c>
      <c r="G609" s="5">
        <v>37822540</v>
      </c>
      <c r="H609" s="5">
        <v>-10316187</v>
      </c>
      <c r="I609" s="5">
        <v>0</v>
      </c>
      <c r="J609" s="5">
        <v>1516000</v>
      </c>
      <c r="K609" s="5">
        <v>5001000</v>
      </c>
      <c r="L609" s="5">
        <v>-1188000</v>
      </c>
      <c r="M609" s="5">
        <v>0</v>
      </c>
      <c r="S609">
        <f>A609</f>
        <v>607</v>
      </c>
      <c r="T609">
        <f>Analysis!$B$3+B609/1000000</f>
        <v>12.139199999975972</v>
      </c>
      <c r="U609">
        <f>C609</f>
        <v>7</v>
      </c>
      <c r="V609">
        <f>IF(ABS(D609)&gt;1,D609/1000000,D609)*Analysis!$B$4</f>
        <v>-4.9442399999999999E-3</v>
      </c>
      <c r="W609">
        <f>IF(ABS(E609)&gt;1,E609/1000000,E609)*Analysis!$B$4</f>
        <v>0.13013946000000001</v>
      </c>
      <c r="X609">
        <f>IF(ABS(F609)&gt;1,F609/1000000,F609)*Analysis!$B$4</f>
        <v>11.32733232</v>
      </c>
      <c r="Y609">
        <f>IF(ABS(G609)&gt;1,G609/1000000,G609)</f>
        <v>37.822539999999996</v>
      </c>
      <c r="Z609">
        <f>IF(ABS(H609)&gt;1,H609/1000000,H609)</f>
        <v>-10.316186999999999</v>
      </c>
      <c r="AA609">
        <f>IF(ABS(I609)&gt;1,I609/1000000,I609)</f>
        <v>0</v>
      </c>
      <c r="AB609">
        <f t="shared" si="36"/>
        <v>1.516</v>
      </c>
      <c r="AC609">
        <f t="shared" si="37"/>
        <v>5.0010000000000003</v>
      </c>
      <c r="AD609">
        <f t="shared" si="38"/>
        <v>-1.1879999999999999</v>
      </c>
      <c r="AE609">
        <f t="shared" si="39"/>
        <v>0</v>
      </c>
    </row>
    <row r="610" spans="1:31" x14ac:dyDescent="0.3">
      <c r="A610" s="4">
        <v>608</v>
      </c>
      <c r="B610" s="4">
        <v>-803109003576</v>
      </c>
      <c r="C610" s="5">
        <v>7</v>
      </c>
      <c r="D610" s="5">
        <v>-4.0099999999999999E-4</v>
      </c>
      <c r="E610" s="5">
        <v>3.2052999999999998E-2</v>
      </c>
      <c r="F610" s="5">
        <v>1163114</v>
      </c>
      <c r="G610" s="5">
        <v>40975079</v>
      </c>
      <c r="H610" s="5">
        <v>-9268445</v>
      </c>
      <c r="I610" s="5">
        <v>0</v>
      </c>
      <c r="J610" s="5">
        <v>1464000</v>
      </c>
      <c r="K610" s="5">
        <v>5011000</v>
      </c>
      <c r="L610" s="5">
        <v>-1296000</v>
      </c>
      <c r="M610" s="5">
        <v>0</v>
      </c>
      <c r="S610">
        <f>A610</f>
        <v>608</v>
      </c>
      <c r="T610">
        <f>Analysis!$B$3+B610/1000000</f>
        <v>12.1603340000147</v>
      </c>
      <c r="U610">
        <f>C610</f>
        <v>7</v>
      </c>
      <c r="V610">
        <f>IF(ABS(D610)&gt;1,D610/1000000,D610)*Analysis!$B$4</f>
        <v>-3.9338100000000003E-3</v>
      </c>
      <c r="W610">
        <f>IF(ABS(E610)&gt;1,E610/1000000,E610)*Analysis!$B$4</f>
        <v>0.31443992999999998</v>
      </c>
      <c r="X610">
        <f>IF(ABS(F610)&gt;1,F610/1000000,F610)*Analysis!$B$4</f>
        <v>11.410148340000001</v>
      </c>
      <c r="Y610">
        <f>IF(ABS(G610)&gt;1,G610/1000000,G610)</f>
        <v>40.975079000000001</v>
      </c>
      <c r="Z610">
        <f>IF(ABS(H610)&gt;1,H610/1000000,H610)</f>
        <v>-9.2684449999999998</v>
      </c>
      <c r="AA610">
        <f>IF(ABS(I610)&gt;1,I610/1000000,I610)</f>
        <v>0</v>
      </c>
      <c r="AB610">
        <f t="shared" si="36"/>
        <v>1.464</v>
      </c>
      <c r="AC610">
        <f t="shared" si="37"/>
        <v>5.0110000000000001</v>
      </c>
      <c r="AD610">
        <f t="shared" si="38"/>
        <v>-1.296</v>
      </c>
      <c r="AE610">
        <f t="shared" si="39"/>
        <v>0</v>
      </c>
    </row>
    <row r="611" spans="1:31" x14ac:dyDescent="0.3">
      <c r="A611" s="4">
        <v>609</v>
      </c>
      <c r="B611" s="4">
        <v>-803108989680</v>
      </c>
      <c r="C611" s="5">
        <v>7</v>
      </c>
      <c r="D611" s="5">
        <v>-4.81E-3</v>
      </c>
      <c r="E611" s="5">
        <v>4.2931999999999998E-2</v>
      </c>
      <c r="F611" s="5">
        <v>1145980</v>
      </c>
      <c r="G611" s="5">
        <v>42183685</v>
      </c>
      <c r="H611" s="5">
        <v>-7916175</v>
      </c>
      <c r="I611" s="5">
        <v>0</v>
      </c>
      <c r="J611" s="5">
        <v>1444000</v>
      </c>
      <c r="K611" s="5">
        <v>4951000</v>
      </c>
      <c r="L611" s="5">
        <v>-1381000</v>
      </c>
      <c r="M611" s="5">
        <v>0</v>
      </c>
      <c r="S611">
        <f>A611</f>
        <v>609</v>
      </c>
      <c r="T611">
        <f>Analysis!$B$3+B611/1000000</f>
        <v>12.174230000004172</v>
      </c>
      <c r="U611">
        <f>C611</f>
        <v>7</v>
      </c>
      <c r="V611">
        <f>IF(ABS(D611)&gt;1,D611/1000000,D611)*Analysis!$B$4</f>
        <v>-4.7186100000000002E-2</v>
      </c>
      <c r="W611">
        <f>IF(ABS(E611)&gt;1,E611/1000000,E611)*Analysis!$B$4</f>
        <v>0.42116292</v>
      </c>
      <c r="X611">
        <f>IF(ABS(F611)&gt;1,F611/1000000,F611)*Analysis!$B$4</f>
        <v>11.2420638</v>
      </c>
      <c r="Y611">
        <f>IF(ABS(G611)&gt;1,G611/1000000,G611)</f>
        <v>42.183684999999997</v>
      </c>
      <c r="Z611">
        <f>IF(ABS(H611)&gt;1,H611/1000000,H611)</f>
        <v>-7.916175</v>
      </c>
      <c r="AA611">
        <f>IF(ABS(I611)&gt;1,I611/1000000,I611)</f>
        <v>0</v>
      </c>
      <c r="AB611">
        <f t="shared" si="36"/>
        <v>1.444</v>
      </c>
      <c r="AC611">
        <f t="shared" si="37"/>
        <v>4.9509999999999996</v>
      </c>
      <c r="AD611">
        <f t="shared" si="38"/>
        <v>-1.381</v>
      </c>
      <c r="AE611">
        <f t="shared" si="39"/>
        <v>0</v>
      </c>
    </row>
    <row r="612" spans="1:31" x14ac:dyDescent="0.3">
      <c r="A612" s="4">
        <v>610</v>
      </c>
      <c r="B612" s="4">
        <v>-803108965630</v>
      </c>
      <c r="C612" s="5">
        <v>7</v>
      </c>
      <c r="D612" s="5">
        <v>-4.4120000000000001E-3</v>
      </c>
      <c r="E612" s="5">
        <v>2.7729E-2</v>
      </c>
      <c r="F612" s="5">
        <v>1131945</v>
      </c>
      <c r="G612" s="5">
        <v>42453766</v>
      </c>
      <c r="H612" s="5">
        <v>-6893060</v>
      </c>
      <c r="I612" s="5">
        <v>0</v>
      </c>
      <c r="J612" s="5">
        <v>1370000</v>
      </c>
      <c r="K612" s="5">
        <v>4856000</v>
      </c>
      <c r="L612" s="5">
        <v>-1558000</v>
      </c>
      <c r="M612" s="5">
        <v>0</v>
      </c>
      <c r="S612">
        <f>A612</f>
        <v>610</v>
      </c>
      <c r="T612">
        <f>Analysis!$B$3+B612/1000000</f>
        <v>12.198280000011437</v>
      </c>
      <c r="U612">
        <f>C612</f>
        <v>7</v>
      </c>
      <c r="V612">
        <f>IF(ABS(D612)&gt;1,D612/1000000,D612)*Analysis!$B$4</f>
        <v>-4.3281720000000003E-2</v>
      </c>
      <c r="W612">
        <f>IF(ABS(E612)&gt;1,E612/1000000,E612)*Analysis!$B$4</f>
        <v>0.27202149000000003</v>
      </c>
      <c r="X612">
        <f>IF(ABS(F612)&gt;1,F612/1000000,F612)*Analysis!$B$4</f>
        <v>11.104380450000001</v>
      </c>
      <c r="Y612">
        <f>IF(ABS(G612)&gt;1,G612/1000000,G612)</f>
        <v>42.453766000000002</v>
      </c>
      <c r="Z612">
        <f>IF(ABS(H612)&gt;1,H612/1000000,H612)</f>
        <v>-6.8930600000000002</v>
      </c>
      <c r="AA612">
        <f>IF(ABS(I612)&gt;1,I612/1000000,I612)</f>
        <v>0</v>
      </c>
      <c r="AB612">
        <f t="shared" si="36"/>
        <v>1.37</v>
      </c>
      <c r="AC612">
        <f t="shared" si="37"/>
        <v>4.8559999999999999</v>
      </c>
      <c r="AD612">
        <f t="shared" si="38"/>
        <v>-1.5580000000000001</v>
      </c>
      <c r="AE612">
        <f t="shared" si="39"/>
        <v>0</v>
      </c>
    </row>
    <row r="613" spans="1:31" x14ac:dyDescent="0.3">
      <c r="A613" s="4">
        <v>611</v>
      </c>
      <c r="B613" s="4">
        <v>-803108956187</v>
      </c>
      <c r="C613" s="5">
        <v>7</v>
      </c>
      <c r="D613" s="5">
        <v>-6.0980000000000001E-3</v>
      </c>
      <c r="E613" s="5">
        <v>2.9391E-2</v>
      </c>
      <c r="F613" s="5">
        <v>1132579</v>
      </c>
      <c r="G613" s="5">
        <v>42882755</v>
      </c>
      <c r="H613" s="5">
        <v>-6680788</v>
      </c>
      <c r="I613" s="5">
        <v>0</v>
      </c>
      <c r="J613" s="5">
        <v>1301000</v>
      </c>
      <c r="K613" s="5">
        <v>4774000</v>
      </c>
      <c r="L613" s="5">
        <v>-1639000</v>
      </c>
      <c r="M613" s="5">
        <v>0</v>
      </c>
      <c r="S613">
        <f>A613</f>
        <v>611</v>
      </c>
      <c r="T613">
        <f>Analysis!$B$3+B613/1000000</f>
        <v>12.207722999970429</v>
      </c>
      <c r="U613">
        <f>C613</f>
        <v>7</v>
      </c>
      <c r="V613">
        <f>IF(ABS(D613)&gt;1,D613/1000000,D613)*Analysis!$B$4</f>
        <v>-5.9821380000000007E-2</v>
      </c>
      <c r="W613">
        <f>IF(ABS(E613)&gt;1,E613/1000000,E613)*Analysis!$B$4</f>
        <v>0.28832571000000001</v>
      </c>
      <c r="X613">
        <f>IF(ABS(F613)&gt;1,F613/1000000,F613)*Analysis!$B$4</f>
        <v>11.110599990000001</v>
      </c>
      <c r="Y613">
        <f>IF(ABS(G613)&gt;1,G613/1000000,G613)</f>
        <v>42.882755000000003</v>
      </c>
      <c r="Z613">
        <f>IF(ABS(H613)&gt;1,H613/1000000,H613)</f>
        <v>-6.6807879999999997</v>
      </c>
      <c r="AA613">
        <f>IF(ABS(I613)&gt;1,I613/1000000,I613)</f>
        <v>0</v>
      </c>
      <c r="AB613">
        <f t="shared" si="36"/>
        <v>1.3009999999999999</v>
      </c>
      <c r="AC613">
        <f t="shared" si="37"/>
        <v>4.774</v>
      </c>
      <c r="AD613">
        <f t="shared" si="38"/>
        <v>-1.639</v>
      </c>
      <c r="AE613">
        <f t="shared" si="39"/>
        <v>0</v>
      </c>
    </row>
    <row r="614" spans="1:31" x14ac:dyDescent="0.3">
      <c r="A614" s="4">
        <v>612</v>
      </c>
      <c r="B614" s="4">
        <v>-803107943862</v>
      </c>
      <c r="C614" s="5">
        <v>3</v>
      </c>
      <c r="D614" s="5">
        <v>-1.0474000000000001E-2</v>
      </c>
      <c r="E614" s="5">
        <v>3.5157000000000001E-2</v>
      </c>
      <c r="F614" s="5">
        <v>0.92213100000000003</v>
      </c>
      <c r="G614" s="5">
        <v>291616882</v>
      </c>
      <c r="H614" s="5">
        <v>-115314064</v>
      </c>
      <c r="I614" s="5">
        <v>0</v>
      </c>
      <c r="J614" s="5">
        <v>0.41599999999999998</v>
      </c>
      <c r="K614" s="5">
        <v>-0.28699999999999998</v>
      </c>
      <c r="L614" s="5">
        <v>-2435000</v>
      </c>
      <c r="M614" s="5">
        <v>421</v>
      </c>
      <c r="S614">
        <f>A614</f>
        <v>612</v>
      </c>
      <c r="T614">
        <f>Analysis!$B$3+B614/1000000</f>
        <v>13.22004799998831</v>
      </c>
      <c r="U614">
        <f>C614</f>
        <v>3</v>
      </c>
      <c r="V614">
        <f>IF(ABS(D614)&gt;1,D614/1000000,D614)*Analysis!$B$4</f>
        <v>-0.10274994000000001</v>
      </c>
      <c r="W614">
        <f>IF(ABS(E614)&gt;1,E614/1000000,E614)*Analysis!$B$4</f>
        <v>0.34489017000000005</v>
      </c>
      <c r="X614">
        <f>IF(ABS(F614)&gt;1,F614/1000000,F614)*Analysis!$B$4</f>
        <v>9.0461051100000009</v>
      </c>
      <c r="Y614">
        <f>IF(ABS(G614)&gt;1,G614/1000000,G614)</f>
        <v>291.61688199999998</v>
      </c>
      <c r="Z614">
        <f>IF(ABS(H614)&gt;1,H614/1000000,H614)</f>
        <v>-115.314064</v>
      </c>
      <c r="AA614">
        <f>IF(ABS(I614)&gt;1,I614/1000000,I614)</f>
        <v>0</v>
      </c>
      <c r="AB614">
        <f t="shared" si="36"/>
        <v>0.41599999999999998</v>
      </c>
      <c r="AC614">
        <f t="shared" si="37"/>
        <v>-0.28699999999999998</v>
      </c>
      <c r="AD614">
        <f t="shared" si="38"/>
        <v>-2.4350000000000001</v>
      </c>
      <c r="AE614">
        <f t="shared" si="39"/>
        <v>0.42099999999999999</v>
      </c>
    </row>
    <row r="615" spans="1:31" x14ac:dyDescent="0.3">
      <c r="A615" s="4">
        <v>613</v>
      </c>
      <c r="B615" s="4">
        <v>-803107923793</v>
      </c>
      <c r="C615" s="5">
        <v>3</v>
      </c>
      <c r="D615" s="5">
        <v>9.3000000000000005E-4</v>
      </c>
      <c r="E615" s="5">
        <v>1.6431999999999999E-2</v>
      </c>
      <c r="F615" s="5">
        <v>0.91820999999999997</v>
      </c>
      <c r="G615" s="5">
        <v>299116974</v>
      </c>
      <c r="H615" s="5">
        <v>-114051529</v>
      </c>
      <c r="I615" s="5">
        <v>0</v>
      </c>
      <c r="J615" s="5">
        <v>0.51600000000000001</v>
      </c>
      <c r="K615" s="5">
        <v>-0.309</v>
      </c>
      <c r="L615" s="5">
        <v>-2433000</v>
      </c>
      <c r="M615" s="5">
        <v>418</v>
      </c>
      <c r="S615">
        <f>A615</f>
        <v>613</v>
      </c>
      <c r="T615">
        <f>Analysis!$B$3+B615/1000000</f>
        <v>13.24011699995026</v>
      </c>
      <c r="U615">
        <f>C615</f>
        <v>3</v>
      </c>
      <c r="V615">
        <f>IF(ABS(D615)&gt;1,D615/1000000,D615)*Analysis!$B$4</f>
        <v>9.1233000000000009E-3</v>
      </c>
      <c r="W615">
        <f>IF(ABS(E615)&gt;1,E615/1000000,E615)*Analysis!$B$4</f>
        <v>0.16119791999999999</v>
      </c>
      <c r="X615">
        <f>IF(ABS(F615)&gt;1,F615/1000000,F615)*Analysis!$B$4</f>
        <v>9.0076400999999997</v>
      </c>
      <c r="Y615">
        <f>IF(ABS(G615)&gt;1,G615/1000000,G615)</f>
        <v>299.11697400000003</v>
      </c>
      <c r="Z615">
        <f>IF(ABS(H615)&gt;1,H615/1000000,H615)</f>
        <v>-114.051529</v>
      </c>
      <c r="AA615">
        <f>IF(ABS(I615)&gt;1,I615/1000000,I615)</f>
        <v>0</v>
      </c>
      <c r="AB615">
        <f t="shared" ref="AB615:AB678" si="40">IF(ABS(J615)&gt;1,J615/1000000,J615)</f>
        <v>0.51600000000000001</v>
      </c>
      <c r="AC615">
        <f t="shared" ref="AC615:AC678" si="41">IF(ABS(K615)&gt;1,K615/1000000,K615)</f>
        <v>-0.309</v>
      </c>
      <c r="AD615">
        <f t="shared" ref="AD615:AD678" si="42">IF(ABS(L615)&gt;1,L615/1000000,L615)</f>
        <v>-2.4329999999999998</v>
      </c>
      <c r="AE615">
        <f t="shared" ref="AE615:AE678" si="43">M615/1000</f>
        <v>0.41799999999999998</v>
      </c>
    </row>
    <row r="616" spans="1:31" x14ac:dyDescent="0.3">
      <c r="A616" s="4">
        <v>614</v>
      </c>
      <c r="B616" s="4">
        <v>-803107906788</v>
      </c>
      <c r="C616" s="5">
        <v>3</v>
      </c>
      <c r="D616" s="5">
        <v>-9.3620000000000005E-3</v>
      </c>
      <c r="E616" s="5">
        <v>1.3521999999999999E-2</v>
      </c>
      <c r="F616" s="5">
        <v>0.93265600000000004</v>
      </c>
      <c r="G616" s="5">
        <v>304668030</v>
      </c>
      <c r="H616" s="5">
        <v>-121379555</v>
      </c>
      <c r="I616" s="5">
        <v>0</v>
      </c>
      <c r="J616" s="5">
        <v>0.55800000000000005</v>
      </c>
      <c r="K616" s="5">
        <v>-0.33500000000000002</v>
      </c>
      <c r="L616" s="5">
        <v>-2389000</v>
      </c>
      <c r="M616" s="5">
        <v>414</v>
      </c>
      <c r="S616">
        <f>A616</f>
        <v>614</v>
      </c>
      <c r="T616">
        <f>Analysis!$B$3+B616/1000000</f>
        <v>13.257121999980882</v>
      </c>
      <c r="U616">
        <f>C616</f>
        <v>3</v>
      </c>
      <c r="V616">
        <f>IF(ABS(D616)&gt;1,D616/1000000,D616)*Analysis!$B$4</f>
        <v>-9.1841220000000015E-2</v>
      </c>
      <c r="W616">
        <f>IF(ABS(E616)&gt;1,E616/1000000,E616)*Analysis!$B$4</f>
        <v>0.13265082</v>
      </c>
      <c r="X616">
        <f>IF(ABS(F616)&gt;1,F616/1000000,F616)*Analysis!$B$4</f>
        <v>9.1493553600000013</v>
      </c>
      <c r="Y616">
        <f>IF(ABS(G616)&gt;1,G616/1000000,G616)</f>
        <v>304.66802999999999</v>
      </c>
      <c r="Z616">
        <f>IF(ABS(H616)&gt;1,H616/1000000,H616)</f>
        <v>-121.379555</v>
      </c>
      <c r="AA616">
        <f>IF(ABS(I616)&gt;1,I616/1000000,I616)</f>
        <v>0</v>
      </c>
      <c r="AB616">
        <f t="shared" si="40"/>
        <v>0.55800000000000005</v>
      </c>
      <c r="AC616">
        <f t="shared" si="41"/>
        <v>-0.33500000000000002</v>
      </c>
      <c r="AD616">
        <f t="shared" si="42"/>
        <v>-2.3889999999999998</v>
      </c>
      <c r="AE616">
        <f t="shared" si="43"/>
        <v>0.41399999999999998</v>
      </c>
    </row>
    <row r="617" spans="1:31" x14ac:dyDescent="0.3">
      <c r="A617" s="4">
        <v>615</v>
      </c>
      <c r="B617" s="4">
        <v>-803107888257</v>
      </c>
      <c r="C617" s="5">
        <v>3</v>
      </c>
      <c r="D617" s="5">
        <v>-2.9204000000000001E-2</v>
      </c>
      <c r="E617" s="5">
        <v>2.9080999999999999E-2</v>
      </c>
      <c r="F617" s="5">
        <v>0.94398800000000005</v>
      </c>
      <c r="G617" s="5">
        <v>310518127</v>
      </c>
      <c r="H617" s="5">
        <v>-134922897</v>
      </c>
      <c r="I617" s="5">
        <v>0</v>
      </c>
      <c r="J617" s="5">
        <v>0.67500000000000004</v>
      </c>
      <c r="K617" s="5">
        <v>-0.29899999999999999</v>
      </c>
      <c r="L617" s="5">
        <v>-2399000</v>
      </c>
      <c r="M617" s="5">
        <v>408</v>
      </c>
      <c r="S617">
        <f>A617</f>
        <v>615</v>
      </c>
      <c r="T617">
        <f>Analysis!$B$3+B617/1000000</f>
        <v>13.275652999989688</v>
      </c>
      <c r="U617">
        <f>C617</f>
        <v>3</v>
      </c>
      <c r="V617">
        <f>IF(ABS(D617)&gt;1,D617/1000000,D617)*Analysis!$B$4</f>
        <v>-0.28649124000000004</v>
      </c>
      <c r="W617">
        <f>IF(ABS(E617)&gt;1,E617/1000000,E617)*Analysis!$B$4</f>
        <v>0.28528460999999999</v>
      </c>
      <c r="X617">
        <f>IF(ABS(F617)&gt;1,F617/1000000,F617)*Analysis!$B$4</f>
        <v>9.2605222800000018</v>
      </c>
      <c r="Y617">
        <f>IF(ABS(G617)&gt;1,G617/1000000,G617)</f>
        <v>310.51812699999999</v>
      </c>
      <c r="Z617">
        <f>IF(ABS(H617)&gt;1,H617/1000000,H617)</f>
        <v>-134.92289700000001</v>
      </c>
      <c r="AA617">
        <f>IF(ABS(I617)&gt;1,I617/1000000,I617)</f>
        <v>0</v>
      </c>
      <c r="AB617">
        <f t="shared" si="40"/>
        <v>0.67500000000000004</v>
      </c>
      <c r="AC617">
        <f t="shared" si="41"/>
        <v>-0.29899999999999999</v>
      </c>
      <c r="AD617">
        <f t="shared" si="42"/>
        <v>-2.399</v>
      </c>
      <c r="AE617">
        <f t="shared" si="43"/>
        <v>0.40799999999999997</v>
      </c>
    </row>
    <row r="618" spans="1:31" x14ac:dyDescent="0.3">
      <c r="A618" s="4">
        <v>616</v>
      </c>
      <c r="B618" s="4">
        <v>-803107865777</v>
      </c>
      <c r="C618" s="5">
        <v>3</v>
      </c>
      <c r="D618" s="5">
        <v>-1.5424999999999999E-2</v>
      </c>
      <c r="E618" s="5">
        <v>2.9165E-2</v>
      </c>
      <c r="F618" s="5">
        <v>0.93878099999999998</v>
      </c>
      <c r="G618" s="5">
        <v>302003143</v>
      </c>
      <c r="H618" s="5">
        <v>-131617325</v>
      </c>
      <c r="I618" s="5">
        <v>0</v>
      </c>
      <c r="J618" s="5">
        <v>0.76500000000000001</v>
      </c>
      <c r="K618" s="5">
        <v>-0.29299999999999998</v>
      </c>
      <c r="L618" s="5">
        <v>-2421000</v>
      </c>
      <c r="M618" s="5">
        <v>404</v>
      </c>
      <c r="S618">
        <f>A618</f>
        <v>616</v>
      </c>
      <c r="T618">
        <f>Analysis!$B$3+B618/1000000</f>
        <v>13.298133000032976</v>
      </c>
      <c r="U618">
        <f>C618</f>
        <v>3</v>
      </c>
      <c r="V618">
        <f>IF(ABS(D618)&gt;1,D618/1000000,D618)*Analysis!$B$4</f>
        <v>-0.15131925000000002</v>
      </c>
      <c r="W618">
        <f>IF(ABS(E618)&gt;1,E618/1000000,E618)*Analysis!$B$4</f>
        <v>0.28610865000000002</v>
      </c>
      <c r="X618">
        <f>IF(ABS(F618)&gt;1,F618/1000000,F618)*Analysis!$B$4</f>
        <v>9.2094416100000007</v>
      </c>
      <c r="Y618">
        <f>IF(ABS(G618)&gt;1,G618/1000000,G618)</f>
        <v>302.00314300000002</v>
      </c>
      <c r="Z618">
        <f>IF(ABS(H618)&gt;1,H618/1000000,H618)</f>
        <v>-131.61732499999999</v>
      </c>
      <c r="AA618">
        <f>IF(ABS(I618)&gt;1,I618/1000000,I618)</f>
        <v>0</v>
      </c>
      <c r="AB618">
        <f t="shared" si="40"/>
        <v>0.76500000000000001</v>
      </c>
      <c r="AC618">
        <f t="shared" si="41"/>
        <v>-0.29299999999999998</v>
      </c>
      <c r="AD618">
        <f t="shared" si="42"/>
        <v>-2.4209999999999998</v>
      </c>
      <c r="AE618">
        <f t="shared" si="43"/>
        <v>0.40400000000000003</v>
      </c>
    </row>
    <row r="619" spans="1:31" x14ac:dyDescent="0.3">
      <c r="A619" s="4">
        <v>617</v>
      </c>
      <c r="B619" s="4">
        <v>-803107844777</v>
      </c>
      <c r="C619" s="5">
        <v>3</v>
      </c>
      <c r="D619" s="5">
        <v>-1.2854000000000001E-2</v>
      </c>
      <c r="E619" s="5">
        <v>1.1349999999999999E-3</v>
      </c>
      <c r="F619" s="5">
        <v>0.94509699999999996</v>
      </c>
      <c r="G619" s="5">
        <v>296260132</v>
      </c>
      <c r="H619" s="5">
        <v>-92352753</v>
      </c>
      <c r="I619" s="5">
        <v>0</v>
      </c>
      <c r="J619" s="5">
        <v>0.79600000000000004</v>
      </c>
      <c r="K619" s="5">
        <v>-0.32100000000000001</v>
      </c>
      <c r="L619" s="5">
        <v>-2392000</v>
      </c>
      <c r="M619" s="5">
        <v>399</v>
      </c>
      <c r="S619">
        <f>A619</f>
        <v>617</v>
      </c>
      <c r="T619">
        <f>Analysis!$B$3+B619/1000000</f>
        <v>13.319132999982685</v>
      </c>
      <c r="U619">
        <f>C619</f>
        <v>3</v>
      </c>
      <c r="V619">
        <f>IF(ABS(D619)&gt;1,D619/1000000,D619)*Analysis!$B$4</f>
        <v>-0.12609774000000001</v>
      </c>
      <c r="W619">
        <f>IF(ABS(E619)&gt;1,E619/1000000,E619)*Analysis!$B$4</f>
        <v>1.1134349999999999E-2</v>
      </c>
      <c r="X619">
        <f>IF(ABS(F619)&gt;1,F619/1000000,F619)*Analysis!$B$4</f>
        <v>9.2714015700000001</v>
      </c>
      <c r="Y619">
        <f>IF(ABS(G619)&gt;1,G619/1000000,G619)</f>
        <v>296.260132</v>
      </c>
      <c r="Z619">
        <f>IF(ABS(H619)&gt;1,H619/1000000,H619)</f>
        <v>-92.352753000000007</v>
      </c>
      <c r="AA619">
        <f>IF(ABS(I619)&gt;1,I619/1000000,I619)</f>
        <v>0</v>
      </c>
      <c r="AB619">
        <f t="shared" si="40"/>
        <v>0.79600000000000004</v>
      </c>
      <c r="AC619">
        <f t="shared" si="41"/>
        <v>-0.32100000000000001</v>
      </c>
      <c r="AD619">
        <f t="shared" si="42"/>
        <v>-2.3919999999999999</v>
      </c>
      <c r="AE619">
        <f t="shared" si="43"/>
        <v>0.39900000000000002</v>
      </c>
    </row>
    <row r="620" spans="1:31" x14ac:dyDescent="0.3">
      <c r="A620" s="4">
        <v>618</v>
      </c>
      <c r="B620" s="4">
        <v>-803107828032</v>
      </c>
      <c r="C620" s="5">
        <v>3</v>
      </c>
      <c r="D620" s="5">
        <v>-2.5505E-2</v>
      </c>
      <c r="E620" s="5">
        <v>1.5904999999999999E-2</v>
      </c>
      <c r="F620" s="5">
        <v>0.96102299999999996</v>
      </c>
      <c r="G620" s="5">
        <v>297648407</v>
      </c>
      <c r="H620" s="5">
        <v>-90317848</v>
      </c>
      <c r="I620" s="5">
        <v>0</v>
      </c>
      <c r="J620" s="5">
        <v>0.754</v>
      </c>
      <c r="K620" s="5">
        <v>-0.28399999999999997</v>
      </c>
      <c r="L620" s="5">
        <v>-2377000</v>
      </c>
      <c r="M620" s="5">
        <v>394</v>
      </c>
      <c r="S620">
        <f>A620</f>
        <v>618</v>
      </c>
      <c r="T620">
        <f>Analysis!$B$3+B620/1000000</f>
        <v>13.335878000012599</v>
      </c>
      <c r="U620">
        <f>C620</f>
        <v>3</v>
      </c>
      <c r="V620">
        <f>IF(ABS(D620)&gt;1,D620/1000000,D620)*Analysis!$B$4</f>
        <v>-0.25020405000000001</v>
      </c>
      <c r="W620">
        <f>IF(ABS(E620)&gt;1,E620/1000000,E620)*Analysis!$B$4</f>
        <v>0.15602805</v>
      </c>
      <c r="X620">
        <f>IF(ABS(F620)&gt;1,F620/1000000,F620)*Analysis!$B$4</f>
        <v>9.4276356299999993</v>
      </c>
      <c r="Y620">
        <f>IF(ABS(G620)&gt;1,G620/1000000,G620)</f>
        <v>297.64840700000002</v>
      </c>
      <c r="Z620">
        <f>IF(ABS(H620)&gt;1,H620/1000000,H620)</f>
        <v>-90.317847999999998</v>
      </c>
      <c r="AA620">
        <f>IF(ABS(I620)&gt;1,I620/1000000,I620)</f>
        <v>0</v>
      </c>
      <c r="AB620">
        <f t="shared" si="40"/>
        <v>0.754</v>
      </c>
      <c r="AC620">
        <f t="shared" si="41"/>
        <v>-0.28399999999999997</v>
      </c>
      <c r="AD620">
        <f t="shared" si="42"/>
        <v>-2.3769999999999998</v>
      </c>
      <c r="AE620">
        <f t="shared" si="43"/>
        <v>0.39400000000000002</v>
      </c>
    </row>
    <row r="621" spans="1:31" x14ac:dyDescent="0.3">
      <c r="A621" s="4">
        <v>619</v>
      </c>
      <c r="B621" s="4">
        <v>-803107806873</v>
      </c>
      <c r="C621" s="5">
        <v>3</v>
      </c>
      <c r="D621" s="5">
        <v>-1.7403999999999999E-2</v>
      </c>
      <c r="E621" s="5">
        <v>3.2469999999999999E-2</v>
      </c>
      <c r="F621" s="5">
        <v>0.95189100000000004</v>
      </c>
      <c r="G621" s="5">
        <v>296125000</v>
      </c>
      <c r="H621" s="5">
        <v>-81342911</v>
      </c>
      <c r="I621" s="5">
        <v>0</v>
      </c>
      <c r="J621" s="5">
        <v>0.72599999999999998</v>
      </c>
      <c r="K621" s="5">
        <v>-0.252</v>
      </c>
      <c r="L621" s="5">
        <v>-2407000</v>
      </c>
      <c r="M621" s="5">
        <v>389</v>
      </c>
      <c r="S621">
        <f>A621</f>
        <v>619</v>
      </c>
      <c r="T621">
        <f>Analysis!$B$3+B621/1000000</f>
        <v>13.357037000008859</v>
      </c>
      <c r="U621">
        <f>C621</f>
        <v>3</v>
      </c>
      <c r="V621">
        <f>IF(ABS(D621)&gt;1,D621/1000000,D621)*Analysis!$B$4</f>
        <v>-0.17073324000000001</v>
      </c>
      <c r="W621">
        <f>IF(ABS(E621)&gt;1,E621/1000000,E621)*Analysis!$B$4</f>
        <v>0.3185307</v>
      </c>
      <c r="X621">
        <f>IF(ABS(F621)&gt;1,F621/1000000,F621)*Analysis!$B$4</f>
        <v>9.338050710000001</v>
      </c>
      <c r="Y621">
        <f>IF(ABS(G621)&gt;1,G621/1000000,G621)</f>
        <v>296.125</v>
      </c>
      <c r="Z621">
        <f>IF(ABS(H621)&gt;1,H621/1000000,H621)</f>
        <v>-81.342911000000001</v>
      </c>
      <c r="AA621">
        <f>IF(ABS(I621)&gt;1,I621/1000000,I621)</f>
        <v>0</v>
      </c>
      <c r="AB621">
        <f t="shared" si="40"/>
        <v>0.72599999999999998</v>
      </c>
      <c r="AC621">
        <f t="shared" si="41"/>
        <v>-0.252</v>
      </c>
      <c r="AD621">
        <f t="shared" si="42"/>
        <v>-2.407</v>
      </c>
      <c r="AE621">
        <f t="shared" si="43"/>
        <v>0.38900000000000001</v>
      </c>
    </row>
    <row r="622" spans="1:31" x14ac:dyDescent="0.3">
      <c r="A622" s="4">
        <v>620</v>
      </c>
      <c r="B622" s="4">
        <v>-803107787888</v>
      </c>
      <c r="C622" s="5">
        <v>3</v>
      </c>
      <c r="D622" s="5">
        <v>-1.92E-3</v>
      </c>
      <c r="E622" s="5">
        <v>2.5912999999999999E-2</v>
      </c>
      <c r="F622" s="5">
        <v>0.95683300000000004</v>
      </c>
      <c r="G622" s="5">
        <v>298783569</v>
      </c>
      <c r="H622" s="5">
        <v>-114591492</v>
      </c>
      <c r="I622" s="5">
        <v>0</v>
      </c>
      <c r="J622" s="5">
        <v>0.70699999999999996</v>
      </c>
      <c r="K622" s="5">
        <v>-0.27700000000000002</v>
      </c>
      <c r="L622" s="5">
        <v>-2435000</v>
      </c>
      <c r="M622" s="5">
        <v>382</v>
      </c>
      <c r="S622">
        <f>A622</f>
        <v>620</v>
      </c>
      <c r="T622">
        <f>Analysis!$B$3+B622/1000000</f>
        <v>13.376021999982186</v>
      </c>
      <c r="U622">
        <f>C622</f>
        <v>3</v>
      </c>
      <c r="V622">
        <f>IF(ABS(D622)&gt;1,D622/1000000,D622)*Analysis!$B$4</f>
        <v>-1.88352E-2</v>
      </c>
      <c r="W622">
        <f>IF(ABS(E622)&gt;1,E622/1000000,E622)*Analysis!$B$4</f>
        <v>0.25420652999999999</v>
      </c>
      <c r="X622">
        <f>IF(ABS(F622)&gt;1,F622/1000000,F622)*Analysis!$B$4</f>
        <v>9.3865317300000015</v>
      </c>
      <c r="Y622">
        <f>IF(ABS(G622)&gt;1,G622/1000000,G622)</f>
        <v>298.783569</v>
      </c>
      <c r="Z622">
        <f>IF(ABS(H622)&gt;1,H622/1000000,H622)</f>
        <v>-114.591492</v>
      </c>
      <c r="AA622">
        <f>IF(ABS(I622)&gt;1,I622/1000000,I622)</f>
        <v>0</v>
      </c>
      <c r="AB622">
        <f t="shared" si="40"/>
        <v>0.70699999999999996</v>
      </c>
      <c r="AC622">
        <f t="shared" si="41"/>
        <v>-0.27700000000000002</v>
      </c>
      <c r="AD622">
        <f t="shared" si="42"/>
        <v>-2.4350000000000001</v>
      </c>
      <c r="AE622">
        <f t="shared" si="43"/>
        <v>0.38200000000000001</v>
      </c>
    </row>
    <row r="623" spans="1:31" x14ac:dyDescent="0.3">
      <c r="A623" s="4">
        <v>621</v>
      </c>
      <c r="B623" s="4">
        <v>-803107766812</v>
      </c>
      <c r="C623" s="5">
        <v>3</v>
      </c>
      <c r="D623" s="5">
        <v>-7.6559999999999996E-3</v>
      </c>
      <c r="E623" s="5">
        <v>1.112E-2</v>
      </c>
      <c r="F623" s="5">
        <v>0.96966300000000005</v>
      </c>
      <c r="G623" s="5">
        <v>296891022</v>
      </c>
      <c r="H623" s="5">
        <v>-104894890</v>
      </c>
      <c r="I623" s="5">
        <v>0</v>
      </c>
      <c r="J623" s="5">
        <v>0.67200000000000004</v>
      </c>
      <c r="K623" s="5">
        <v>-0.33</v>
      </c>
      <c r="L623" s="5">
        <v>-2390000</v>
      </c>
      <c r="M623" s="5">
        <v>377</v>
      </c>
      <c r="S623">
        <f>A623</f>
        <v>621</v>
      </c>
      <c r="T623">
        <f>Analysis!$B$3+B623/1000000</f>
        <v>13.397098000044934</v>
      </c>
      <c r="U623">
        <f>C623</f>
        <v>3</v>
      </c>
      <c r="V623">
        <f>IF(ABS(D623)&gt;1,D623/1000000,D623)*Analysis!$B$4</f>
        <v>-7.5105359999999996E-2</v>
      </c>
      <c r="W623">
        <f>IF(ABS(E623)&gt;1,E623/1000000,E623)*Analysis!$B$4</f>
        <v>0.10908720000000001</v>
      </c>
      <c r="X623">
        <f>IF(ABS(F623)&gt;1,F623/1000000,F623)*Analysis!$B$4</f>
        <v>9.5123940300000012</v>
      </c>
      <c r="Y623">
        <f>IF(ABS(G623)&gt;1,G623/1000000,G623)</f>
        <v>296.89102200000002</v>
      </c>
      <c r="Z623">
        <f>IF(ABS(H623)&gt;1,H623/1000000,H623)</f>
        <v>-104.89489</v>
      </c>
      <c r="AA623">
        <f>IF(ABS(I623)&gt;1,I623/1000000,I623)</f>
        <v>0</v>
      </c>
      <c r="AB623">
        <f t="shared" si="40"/>
        <v>0.67200000000000004</v>
      </c>
      <c r="AC623">
        <f t="shared" si="41"/>
        <v>-0.33</v>
      </c>
      <c r="AD623">
        <f t="shared" si="42"/>
        <v>-2.39</v>
      </c>
      <c r="AE623">
        <f t="shared" si="43"/>
        <v>0.377</v>
      </c>
    </row>
    <row r="624" spans="1:31" x14ac:dyDescent="0.3">
      <c r="A624" s="4">
        <v>622</v>
      </c>
      <c r="B624" s="4">
        <v>-803107745764</v>
      </c>
      <c r="C624" s="5">
        <v>3</v>
      </c>
      <c r="D624" s="5">
        <v>-2.1294E-2</v>
      </c>
      <c r="E624" s="5">
        <v>1.9338000000000001E-2</v>
      </c>
      <c r="F624" s="5">
        <v>0.97491099999999997</v>
      </c>
      <c r="G624" s="5">
        <v>288661804</v>
      </c>
      <c r="H624" s="5">
        <v>-100083000</v>
      </c>
      <c r="I624" s="5">
        <v>0</v>
      </c>
      <c r="J624" s="5">
        <v>0.66700000000000004</v>
      </c>
      <c r="K624" s="5">
        <v>-0.33300000000000002</v>
      </c>
      <c r="L624" s="5">
        <v>-2384000</v>
      </c>
      <c r="M624" s="5">
        <v>370</v>
      </c>
      <c r="S624">
        <f>A624</f>
        <v>622</v>
      </c>
      <c r="T624">
        <f>Analysis!$B$3+B624/1000000</f>
        <v>13.418146000010893</v>
      </c>
      <c r="U624">
        <f>C624</f>
        <v>3</v>
      </c>
      <c r="V624">
        <f>IF(ABS(D624)&gt;1,D624/1000000,D624)*Analysis!$B$4</f>
        <v>-0.20889414000000001</v>
      </c>
      <c r="W624">
        <f>IF(ABS(E624)&gt;1,E624/1000000,E624)*Analysis!$B$4</f>
        <v>0.18970578000000002</v>
      </c>
      <c r="X624">
        <f>IF(ABS(F624)&gt;1,F624/1000000,F624)*Analysis!$B$4</f>
        <v>9.5638769099999994</v>
      </c>
      <c r="Y624">
        <f>IF(ABS(G624)&gt;1,G624/1000000,G624)</f>
        <v>288.66180400000002</v>
      </c>
      <c r="Z624">
        <f>IF(ABS(H624)&gt;1,H624/1000000,H624)</f>
        <v>-100.083</v>
      </c>
      <c r="AA624">
        <f>IF(ABS(I624)&gt;1,I624/1000000,I624)</f>
        <v>0</v>
      </c>
      <c r="AB624">
        <f t="shared" si="40"/>
        <v>0.66700000000000004</v>
      </c>
      <c r="AC624">
        <f t="shared" si="41"/>
        <v>-0.33300000000000002</v>
      </c>
      <c r="AD624">
        <f t="shared" si="42"/>
        <v>-2.3839999999999999</v>
      </c>
      <c r="AE624">
        <f t="shared" si="43"/>
        <v>0.37</v>
      </c>
    </row>
    <row r="625" spans="1:31" x14ac:dyDescent="0.3">
      <c r="A625" s="4">
        <v>623</v>
      </c>
      <c r="B625" s="4">
        <v>-803107727377</v>
      </c>
      <c r="C625" s="5">
        <v>3</v>
      </c>
      <c r="D625" s="5">
        <v>-3.7680000000000001E-3</v>
      </c>
      <c r="E625" s="5">
        <v>2.8646000000000001E-2</v>
      </c>
      <c r="F625" s="5">
        <v>0.98464700000000005</v>
      </c>
      <c r="G625" s="5">
        <v>282134338</v>
      </c>
      <c r="H625" s="5">
        <v>-96988213</v>
      </c>
      <c r="I625" s="5">
        <v>0</v>
      </c>
      <c r="J625" s="5">
        <v>0.69599999999999995</v>
      </c>
      <c r="K625" s="5">
        <v>-0.28699999999999998</v>
      </c>
      <c r="L625" s="5">
        <v>-2441000</v>
      </c>
      <c r="M625" s="5">
        <v>365</v>
      </c>
      <c r="S625">
        <f>A625</f>
        <v>623</v>
      </c>
      <c r="T625">
        <f>Analysis!$B$3+B625/1000000</f>
        <v>13.43653299997095</v>
      </c>
      <c r="U625">
        <f>C625</f>
        <v>3</v>
      </c>
      <c r="V625">
        <f>IF(ABS(D625)&gt;1,D625/1000000,D625)*Analysis!$B$4</f>
        <v>-3.6964080000000003E-2</v>
      </c>
      <c r="W625">
        <f>IF(ABS(E625)&gt;1,E625/1000000,E625)*Analysis!$B$4</f>
        <v>0.28101726000000005</v>
      </c>
      <c r="X625">
        <f>IF(ABS(F625)&gt;1,F625/1000000,F625)*Analysis!$B$4</f>
        <v>9.6593870700000011</v>
      </c>
      <c r="Y625">
        <f>IF(ABS(G625)&gt;1,G625/1000000,G625)</f>
        <v>282.13433800000001</v>
      </c>
      <c r="Z625">
        <f>IF(ABS(H625)&gt;1,H625/1000000,H625)</f>
        <v>-96.988213000000002</v>
      </c>
      <c r="AA625">
        <f>IF(ABS(I625)&gt;1,I625/1000000,I625)</f>
        <v>0</v>
      </c>
      <c r="AB625">
        <f t="shared" si="40"/>
        <v>0.69599999999999995</v>
      </c>
      <c r="AC625">
        <f t="shared" si="41"/>
        <v>-0.28699999999999998</v>
      </c>
      <c r="AD625">
        <f t="shared" si="42"/>
        <v>-2.4409999999999998</v>
      </c>
      <c r="AE625">
        <f t="shared" si="43"/>
        <v>0.36499999999999999</v>
      </c>
    </row>
    <row r="626" spans="1:31" x14ac:dyDescent="0.3">
      <c r="A626" s="4">
        <v>624</v>
      </c>
      <c r="B626" s="4">
        <v>-803107710701</v>
      </c>
      <c r="C626" s="5">
        <v>3</v>
      </c>
      <c r="D626" s="5">
        <v>-6.3299999999999999E-4</v>
      </c>
      <c r="E626" s="5">
        <v>1.3767E-2</v>
      </c>
      <c r="F626" s="5">
        <v>0.97634699999999996</v>
      </c>
      <c r="G626" s="5">
        <v>280563354</v>
      </c>
      <c r="H626" s="5">
        <v>-96094017</v>
      </c>
      <c r="I626" s="5">
        <v>0</v>
      </c>
      <c r="J626" s="5">
        <v>0.68899999999999995</v>
      </c>
      <c r="K626" s="5">
        <v>-0.29299999999999998</v>
      </c>
      <c r="L626" s="5">
        <v>-2415000</v>
      </c>
      <c r="M626" s="5">
        <v>359</v>
      </c>
      <c r="S626">
        <f>A626</f>
        <v>624</v>
      </c>
      <c r="T626">
        <f>Analysis!$B$3+B626/1000000</f>
        <v>13.453209000057541</v>
      </c>
      <c r="U626">
        <f>C626</f>
        <v>3</v>
      </c>
      <c r="V626">
        <f>IF(ABS(D626)&gt;1,D626/1000000,D626)*Analysis!$B$4</f>
        <v>-6.2097300000000001E-3</v>
      </c>
      <c r="W626">
        <f>IF(ABS(E626)&gt;1,E626/1000000,E626)*Analysis!$B$4</f>
        <v>0.13505427</v>
      </c>
      <c r="X626">
        <f>IF(ABS(F626)&gt;1,F626/1000000,F626)*Analysis!$B$4</f>
        <v>9.5779640700000002</v>
      </c>
      <c r="Y626">
        <f>IF(ABS(G626)&gt;1,G626/1000000,G626)</f>
        <v>280.563354</v>
      </c>
      <c r="Z626">
        <f>IF(ABS(H626)&gt;1,H626/1000000,H626)</f>
        <v>-96.094016999999994</v>
      </c>
      <c r="AA626">
        <f>IF(ABS(I626)&gt;1,I626/1000000,I626)</f>
        <v>0</v>
      </c>
      <c r="AB626">
        <f t="shared" si="40"/>
        <v>0.68899999999999995</v>
      </c>
      <c r="AC626">
        <f t="shared" si="41"/>
        <v>-0.29299999999999998</v>
      </c>
      <c r="AD626">
        <f t="shared" si="42"/>
        <v>-2.415</v>
      </c>
      <c r="AE626">
        <f t="shared" si="43"/>
        <v>0.35899999999999999</v>
      </c>
    </row>
    <row r="627" spans="1:31" x14ac:dyDescent="0.3">
      <c r="A627" s="4">
        <v>625</v>
      </c>
      <c r="B627" s="4">
        <v>-803107686960</v>
      </c>
      <c r="C627" s="5">
        <v>3</v>
      </c>
      <c r="D627" s="5">
        <v>-1.1853000000000001E-2</v>
      </c>
      <c r="E627" s="5">
        <v>1.3723000000000001E-2</v>
      </c>
      <c r="F627" s="5">
        <v>1003767</v>
      </c>
      <c r="G627" s="5">
        <v>280165314</v>
      </c>
      <c r="H627" s="5">
        <v>-82955765</v>
      </c>
      <c r="I627" s="5">
        <v>0</v>
      </c>
      <c r="J627" s="5">
        <v>0.57699999999999996</v>
      </c>
      <c r="K627" s="5">
        <v>-0.30399999999999999</v>
      </c>
      <c r="L627" s="5">
        <v>-2371000</v>
      </c>
      <c r="M627" s="5">
        <v>352</v>
      </c>
      <c r="S627">
        <f>A627</f>
        <v>625</v>
      </c>
      <c r="T627">
        <f>Analysis!$B$3+B627/1000000</f>
        <v>13.476950000040233</v>
      </c>
      <c r="U627">
        <f>C627</f>
        <v>3</v>
      </c>
      <c r="V627">
        <f>IF(ABS(D627)&gt;1,D627/1000000,D627)*Analysis!$B$4</f>
        <v>-0.11627793000000002</v>
      </c>
      <c r="W627">
        <f>IF(ABS(E627)&gt;1,E627/1000000,E627)*Analysis!$B$4</f>
        <v>0.13462263000000002</v>
      </c>
      <c r="X627">
        <f>IF(ABS(F627)&gt;1,F627/1000000,F627)*Analysis!$B$4</f>
        <v>9.8469542700000012</v>
      </c>
      <c r="Y627">
        <f>IF(ABS(G627)&gt;1,G627/1000000,G627)</f>
        <v>280.16531400000002</v>
      </c>
      <c r="Z627">
        <f>IF(ABS(H627)&gt;1,H627/1000000,H627)</f>
        <v>-82.955765</v>
      </c>
      <c r="AA627">
        <f>IF(ABS(I627)&gt;1,I627/1000000,I627)</f>
        <v>0</v>
      </c>
      <c r="AB627">
        <f t="shared" si="40"/>
        <v>0.57699999999999996</v>
      </c>
      <c r="AC627">
        <f t="shared" si="41"/>
        <v>-0.30399999999999999</v>
      </c>
      <c r="AD627">
        <f t="shared" si="42"/>
        <v>-2.371</v>
      </c>
      <c r="AE627">
        <f t="shared" si="43"/>
        <v>0.35199999999999998</v>
      </c>
    </row>
    <row r="628" spans="1:31" x14ac:dyDescent="0.3">
      <c r="A628" s="4">
        <v>626</v>
      </c>
      <c r="B628" s="4">
        <v>-803107663766</v>
      </c>
      <c r="C628" s="5">
        <v>3</v>
      </c>
      <c r="D628" s="5">
        <v>-2.8729000000000001E-2</v>
      </c>
      <c r="E628" s="5">
        <v>2.2630999999999998E-2</v>
      </c>
      <c r="F628" s="5">
        <v>0.99754699999999996</v>
      </c>
      <c r="G628" s="5">
        <v>285785187</v>
      </c>
      <c r="H628" s="5">
        <v>-78666840</v>
      </c>
      <c r="I628" s="5">
        <v>0</v>
      </c>
      <c r="J628" s="5">
        <v>0.45200000000000001</v>
      </c>
      <c r="K628" s="5">
        <v>-0.2</v>
      </c>
      <c r="L628" s="5">
        <v>-2406000</v>
      </c>
      <c r="M628" s="5">
        <v>345</v>
      </c>
      <c r="S628">
        <f>A628</f>
        <v>626</v>
      </c>
      <c r="T628">
        <f>Analysis!$B$3+B628/1000000</f>
        <v>13.500144000048749</v>
      </c>
      <c r="U628">
        <f>C628</f>
        <v>3</v>
      </c>
      <c r="V628">
        <f>IF(ABS(D628)&gt;1,D628/1000000,D628)*Analysis!$B$4</f>
        <v>-0.28183149000000002</v>
      </c>
      <c r="W628">
        <f>IF(ABS(E628)&gt;1,E628/1000000,E628)*Analysis!$B$4</f>
        <v>0.22201010999999998</v>
      </c>
      <c r="X628">
        <f>IF(ABS(F628)&gt;1,F628/1000000,F628)*Analysis!$B$4</f>
        <v>9.78593607</v>
      </c>
      <c r="Y628">
        <f>IF(ABS(G628)&gt;1,G628/1000000,G628)</f>
        <v>285.78518700000001</v>
      </c>
      <c r="Z628">
        <f>IF(ABS(H628)&gt;1,H628/1000000,H628)</f>
        <v>-78.666839999999993</v>
      </c>
      <c r="AA628">
        <f>IF(ABS(I628)&gt;1,I628/1000000,I628)</f>
        <v>0</v>
      </c>
      <c r="AB628">
        <f t="shared" si="40"/>
        <v>0.45200000000000001</v>
      </c>
      <c r="AC628">
        <f t="shared" si="41"/>
        <v>-0.2</v>
      </c>
      <c r="AD628">
        <f t="shared" si="42"/>
        <v>-2.4060000000000001</v>
      </c>
      <c r="AE628">
        <f t="shared" si="43"/>
        <v>0.34499999999999997</v>
      </c>
    </row>
    <row r="629" spans="1:31" x14ac:dyDescent="0.3">
      <c r="A629" s="4">
        <v>627</v>
      </c>
      <c r="B629" s="4">
        <v>-803107644395</v>
      </c>
      <c r="C629" s="5">
        <v>3</v>
      </c>
      <c r="D629" s="5">
        <v>-4.9769999999999997E-3</v>
      </c>
      <c r="E629" s="5">
        <v>3.5230999999999998E-2</v>
      </c>
      <c r="F629" s="5">
        <v>1004435</v>
      </c>
      <c r="G629" s="5">
        <v>291204834</v>
      </c>
      <c r="H629" s="5">
        <v>-81165344</v>
      </c>
      <c r="I629" s="5">
        <v>0</v>
      </c>
      <c r="J629" s="5">
        <v>0.38900000000000001</v>
      </c>
      <c r="K629" s="5">
        <v>-0.13400000000000001</v>
      </c>
      <c r="L629" s="5">
        <v>-2437000</v>
      </c>
      <c r="M629" s="5">
        <v>339</v>
      </c>
      <c r="S629">
        <f>A629</f>
        <v>627</v>
      </c>
      <c r="T629">
        <f>Analysis!$B$3+B629/1000000</f>
        <v>13.519515000050887</v>
      </c>
      <c r="U629">
        <f>C629</f>
        <v>3</v>
      </c>
      <c r="V629">
        <f>IF(ABS(D629)&gt;1,D629/1000000,D629)*Analysis!$B$4</f>
        <v>-4.8824369999999999E-2</v>
      </c>
      <c r="W629">
        <f>IF(ABS(E629)&gt;1,E629/1000000,E629)*Analysis!$B$4</f>
        <v>0.34561610999999998</v>
      </c>
      <c r="X629">
        <f>IF(ABS(F629)&gt;1,F629/1000000,F629)*Analysis!$B$4</f>
        <v>9.853507350000001</v>
      </c>
      <c r="Y629">
        <f>IF(ABS(G629)&gt;1,G629/1000000,G629)</f>
        <v>291.20483400000001</v>
      </c>
      <c r="Z629">
        <f>IF(ABS(H629)&gt;1,H629/1000000,H629)</f>
        <v>-81.165344000000005</v>
      </c>
      <c r="AA629">
        <f>IF(ABS(I629)&gt;1,I629/1000000,I629)</f>
        <v>0</v>
      </c>
      <c r="AB629">
        <f t="shared" si="40"/>
        <v>0.38900000000000001</v>
      </c>
      <c r="AC629">
        <f t="shared" si="41"/>
        <v>-0.13400000000000001</v>
      </c>
      <c r="AD629">
        <f t="shared" si="42"/>
        <v>-2.4369999999999998</v>
      </c>
      <c r="AE629">
        <f t="shared" si="43"/>
        <v>0.33900000000000002</v>
      </c>
    </row>
    <row r="630" spans="1:31" x14ac:dyDescent="0.3">
      <c r="A630" s="4">
        <v>628</v>
      </c>
      <c r="B630" s="4">
        <v>-803107624987</v>
      </c>
      <c r="C630" s="5">
        <v>3</v>
      </c>
      <c r="D630" s="5">
        <v>3.7499999999999999E-3</v>
      </c>
      <c r="E630" s="5">
        <v>2.5582000000000001E-2</v>
      </c>
      <c r="F630" s="5">
        <v>1026276</v>
      </c>
      <c r="G630" s="5">
        <v>312832916</v>
      </c>
      <c r="H630" s="5">
        <v>-82926239</v>
      </c>
      <c r="I630" s="5">
        <v>0</v>
      </c>
      <c r="J630" s="5">
        <v>0.32800000000000001</v>
      </c>
      <c r="K630" s="5">
        <v>-0.13400000000000001</v>
      </c>
      <c r="L630" s="5">
        <v>-2429000</v>
      </c>
      <c r="M630" s="5">
        <v>331</v>
      </c>
      <c r="S630">
        <f>A630</f>
        <v>628</v>
      </c>
      <c r="T630">
        <f>Analysis!$B$3+B630/1000000</f>
        <v>13.538922999985516</v>
      </c>
      <c r="U630">
        <f>C630</f>
        <v>3</v>
      </c>
      <c r="V630">
        <f>IF(ABS(D630)&gt;1,D630/1000000,D630)*Analysis!$B$4</f>
        <v>3.6787500000000001E-2</v>
      </c>
      <c r="W630">
        <f>IF(ABS(E630)&gt;1,E630/1000000,E630)*Analysis!$B$4</f>
        <v>0.25095942000000004</v>
      </c>
      <c r="X630">
        <f>IF(ABS(F630)&gt;1,F630/1000000,F630)*Analysis!$B$4</f>
        <v>10.06776756</v>
      </c>
      <c r="Y630">
        <f>IF(ABS(G630)&gt;1,G630/1000000,G630)</f>
        <v>312.83291600000001</v>
      </c>
      <c r="Z630">
        <f>IF(ABS(H630)&gt;1,H630/1000000,H630)</f>
        <v>-82.926238999999995</v>
      </c>
      <c r="AA630">
        <f>IF(ABS(I630)&gt;1,I630/1000000,I630)</f>
        <v>0</v>
      </c>
      <c r="AB630">
        <f t="shared" si="40"/>
        <v>0.32800000000000001</v>
      </c>
      <c r="AC630">
        <f t="shared" si="41"/>
        <v>-0.13400000000000001</v>
      </c>
      <c r="AD630">
        <f t="shared" si="42"/>
        <v>-2.4289999999999998</v>
      </c>
      <c r="AE630">
        <f t="shared" si="43"/>
        <v>0.33100000000000002</v>
      </c>
    </row>
    <row r="631" spans="1:31" x14ac:dyDescent="0.3">
      <c r="A631" s="4">
        <v>629</v>
      </c>
      <c r="B631" s="4">
        <v>-803107605424</v>
      </c>
      <c r="C631" s="5">
        <v>3</v>
      </c>
      <c r="D631" s="5">
        <v>-5.6519999999999999E-3</v>
      </c>
      <c r="E631" s="5">
        <v>2.0906000000000001E-2</v>
      </c>
      <c r="F631" s="5">
        <v>1025306</v>
      </c>
      <c r="G631" s="5">
        <v>320378967</v>
      </c>
      <c r="H631" s="5">
        <v>-74497688</v>
      </c>
      <c r="I631" s="5">
        <v>0</v>
      </c>
      <c r="J631" s="5">
        <v>0.245</v>
      </c>
      <c r="K631" s="5">
        <v>-0.106</v>
      </c>
      <c r="L631" s="5">
        <v>-2364000</v>
      </c>
      <c r="M631" s="5">
        <v>325</v>
      </c>
      <c r="S631">
        <f>A631</f>
        <v>629</v>
      </c>
      <c r="T631">
        <f>Analysis!$B$3+B631/1000000</f>
        <v>13.558486000052653</v>
      </c>
      <c r="U631">
        <f>C631</f>
        <v>3</v>
      </c>
      <c r="V631">
        <f>IF(ABS(D631)&gt;1,D631/1000000,D631)*Analysis!$B$4</f>
        <v>-5.5446120000000002E-2</v>
      </c>
      <c r="W631">
        <f>IF(ABS(E631)&gt;1,E631/1000000,E631)*Analysis!$B$4</f>
        <v>0.20508786000000001</v>
      </c>
      <c r="X631">
        <f>IF(ABS(F631)&gt;1,F631/1000000,F631)*Analysis!$B$4</f>
        <v>10.05825186</v>
      </c>
      <c r="Y631">
        <f>IF(ABS(G631)&gt;1,G631/1000000,G631)</f>
        <v>320.37896699999999</v>
      </c>
      <c r="Z631">
        <f>IF(ABS(H631)&gt;1,H631/1000000,H631)</f>
        <v>-74.497687999999997</v>
      </c>
      <c r="AA631">
        <f>IF(ABS(I631)&gt;1,I631/1000000,I631)</f>
        <v>0</v>
      </c>
      <c r="AB631">
        <f t="shared" si="40"/>
        <v>0.245</v>
      </c>
      <c r="AC631">
        <f t="shared" si="41"/>
        <v>-0.106</v>
      </c>
      <c r="AD631">
        <f t="shared" si="42"/>
        <v>-2.3639999999999999</v>
      </c>
      <c r="AE631">
        <f t="shared" si="43"/>
        <v>0.32500000000000001</v>
      </c>
    </row>
    <row r="632" spans="1:31" x14ac:dyDescent="0.3">
      <c r="A632" s="4">
        <v>630</v>
      </c>
      <c r="B632" s="4">
        <v>-803107588247</v>
      </c>
      <c r="C632" s="5">
        <v>3</v>
      </c>
      <c r="D632" s="5">
        <v>-2.0419E-2</v>
      </c>
      <c r="E632" s="5">
        <v>2.359E-2</v>
      </c>
      <c r="F632" s="5">
        <v>1023742</v>
      </c>
      <c r="G632" s="5">
        <v>325388794</v>
      </c>
      <c r="H632" s="5">
        <v>-66219246</v>
      </c>
      <c r="I632" s="5">
        <v>0</v>
      </c>
      <c r="J632" s="5">
        <v>0.223</v>
      </c>
      <c r="K632" s="5">
        <v>-3.5999999999999997E-2</v>
      </c>
      <c r="L632" s="5">
        <v>-2379000</v>
      </c>
      <c r="M632" s="5">
        <v>319</v>
      </c>
      <c r="S632">
        <f>A632</f>
        <v>630</v>
      </c>
      <c r="T632">
        <f>Analysis!$B$3+B632/1000000</f>
        <v>13.575662999995984</v>
      </c>
      <c r="U632">
        <f>C632</f>
        <v>3</v>
      </c>
      <c r="V632">
        <f>IF(ABS(D632)&gt;1,D632/1000000,D632)*Analysis!$B$4</f>
        <v>-0.20031039</v>
      </c>
      <c r="W632">
        <f>IF(ABS(E632)&gt;1,E632/1000000,E632)*Analysis!$B$4</f>
        <v>0.23141790000000001</v>
      </c>
      <c r="X632">
        <f>IF(ABS(F632)&gt;1,F632/1000000,F632)*Analysis!$B$4</f>
        <v>10.04290902</v>
      </c>
      <c r="Y632">
        <f>IF(ABS(G632)&gt;1,G632/1000000,G632)</f>
        <v>325.38879400000002</v>
      </c>
      <c r="Z632">
        <f>IF(ABS(H632)&gt;1,H632/1000000,H632)</f>
        <v>-66.219245999999998</v>
      </c>
      <c r="AA632">
        <f>IF(ABS(I632)&gt;1,I632/1000000,I632)</f>
        <v>0</v>
      </c>
      <c r="AB632">
        <f t="shared" si="40"/>
        <v>0.223</v>
      </c>
      <c r="AC632">
        <f t="shared" si="41"/>
        <v>-3.5999999999999997E-2</v>
      </c>
      <c r="AD632">
        <f t="shared" si="42"/>
        <v>-2.379</v>
      </c>
      <c r="AE632">
        <f t="shared" si="43"/>
        <v>0.31900000000000001</v>
      </c>
    </row>
    <row r="633" spans="1:31" x14ac:dyDescent="0.3">
      <c r="A633" s="4">
        <v>631</v>
      </c>
      <c r="B633" s="4">
        <v>-803107565867</v>
      </c>
      <c r="C633" s="5">
        <v>3</v>
      </c>
      <c r="D633" s="5">
        <v>3.7209999999999999E-3</v>
      </c>
      <c r="E633" s="5">
        <v>2.4622999999999999E-2</v>
      </c>
      <c r="F633" s="5">
        <v>1017965</v>
      </c>
      <c r="G633" s="5">
        <v>335154816</v>
      </c>
      <c r="H633" s="5">
        <v>-61036945</v>
      </c>
      <c r="I633" s="5">
        <v>0</v>
      </c>
      <c r="J633" s="5">
        <v>0.318</v>
      </c>
      <c r="K633" s="5">
        <v>8.8999999999999996E-2</v>
      </c>
      <c r="L633" s="5">
        <v>-2450000</v>
      </c>
      <c r="M633" s="5">
        <v>311</v>
      </c>
      <c r="S633">
        <f>A633</f>
        <v>631</v>
      </c>
      <c r="T633">
        <f>Analysis!$B$3+B633/1000000</f>
        <v>13.598042999976315</v>
      </c>
      <c r="U633">
        <f>C633</f>
        <v>3</v>
      </c>
      <c r="V633">
        <f>IF(ABS(D633)&gt;1,D633/1000000,D633)*Analysis!$B$4</f>
        <v>3.6503010000000002E-2</v>
      </c>
      <c r="W633">
        <f>IF(ABS(E633)&gt;1,E633/1000000,E633)*Analysis!$B$4</f>
        <v>0.24155162999999999</v>
      </c>
      <c r="X633">
        <f>IF(ABS(F633)&gt;1,F633/1000000,F633)*Analysis!$B$4</f>
        <v>9.9862366500000004</v>
      </c>
      <c r="Y633">
        <f>IF(ABS(G633)&gt;1,G633/1000000,G633)</f>
        <v>335.15481599999998</v>
      </c>
      <c r="Z633">
        <f>IF(ABS(H633)&gt;1,H633/1000000,H633)</f>
        <v>-61.036945000000003</v>
      </c>
      <c r="AA633">
        <f>IF(ABS(I633)&gt;1,I633/1000000,I633)</f>
        <v>0</v>
      </c>
      <c r="AB633">
        <f t="shared" si="40"/>
        <v>0.318</v>
      </c>
      <c r="AC633">
        <f t="shared" si="41"/>
        <v>8.8999999999999996E-2</v>
      </c>
      <c r="AD633">
        <f t="shared" si="42"/>
        <v>-2.4500000000000002</v>
      </c>
      <c r="AE633">
        <f t="shared" si="43"/>
        <v>0.311</v>
      </c>
    </row>
    <row r="634" spans="1:31" x14ac:dyDescent="0.3">
      <c r="A634" s="4">
        <v>632</v>
      </c>
      <c r="B634" s="4">
        <v>-803107545153</v>
      </c>
      <c r="C634" s="5">
        <v>3</v>
      </c>
      <c r="D634" s="5">
        <v>-2.3699999999999999E-4</v>
      </c>
      <c r="E634" s="5">
        <v>7.6689999999999996E-3</v>
      </c>
      <c r="F634" s="5">
        <v>1026013</v>
      </c>
      <c r="G634" s="5">
        <v>354071106</v>
      </c>
      <c r="H634" s="5">
        <v>-69731430</v>
      </c>
      <c r="I634" s="5">
        <v>0</v>
      </c>
      <c r="J634" s="5">
        <v>0.40300000000000002</v>
      </c>
      <c r="K634" s="5">
        <v>0.14899999999999999</v>
      </c>
      <c r="L634" s="5">
        <v>-2454000</v>
      </c>
      <c r="M634" s="5">
        <v>304</v>
      </c>
      <c r="S634">
        <f>A634</f>
        <v>632</v>
      </c>
      <c r="T634">
        <f>Analysis!$B$3+B634/1000000</f>
        <v>13.618756999960169</v>
      </c>
      <c r="U634">
        <f>C634</f>
        <v>3</v>
      </c>
      <c r="V634">
        <f>IF(ABS(D634)&gt;1,D634/1000000,D634)*Analysis!$B$4</f>
        <v>-2.32497E-3</v>
      </c>
      <c r="W634">
        <f>IF(ABS(E634)&gt;1,E634/1000000,E634)*Analysis!$B$4</f>
        <v>7.5232889999999997E-2</v>
      </c>
      <c r="X634">
        <f>IF(ABS(F634)&gt;1,F634/1000000,F634)*Analysis!$B$4</f>
        <v>10.065187530000001</v>
      </c>
      <c r="Y634">
        <f>IF(ABS(G634)&gt;1,G634/1000000,G634)</f>
        <v>354.07110599999999</v>
      </c>
      <c r="Z634">
        <f>IF(ABS(H634)&gt;1,H634/1000000,H634)</f>
        <v>-69.731430000000003</v>
      </c>
      <c r="AA634">
        <f>IF(ABS(I634)&gt;1,I634/1000000,I634)</f>
        <v>0</v>
      </c>
      <c r="AB634">
        <f t="shared" si="40"/>
        <v>0.40300000000000002</v>
      </c>
      <c r="AC634">
        <f t="shared" si="41"/>
        <v>0.14899999999999999</v>
      </c>
      <c r="AD634">
        <f t="shared" si="42"/>
        <v>-2.4540000000000002</v>
      </c>
      <c r="AE634">
        <f t="shared" si="43"/>
        <v>0.30399999999999999</v>
      </c>
    </row>
    <row r="635" spans="1:31" x14ac:dyDescent="0.3">
      <c r="A635" s="4">
        <v>633</v>
      </c>
      <c r="B635" s="4">
        <v>-803107526641</v>
      </c>
      <c r="C635" s="5">
        <v>3</v>
      </c>
      <c r="D635" s="5">
        <v>-1.6678999999999999E-2</v>
      </c>
      <c r="E635" s="5">
        <v>9.8230000000000001E-3</v>
      </c>
      <c r="F635" s="5">
        <v>1038483</v>
      </c>
      <c r="G635" s="5">
        <v>368119934</v>
      </c>
      <c r="H635" s="5">
        <v>-58784218</v>
      </c>
      <c r="I635" s="5">
        <v>0</v>
      </c>
      <c r="J635" s="5">
        <v>0.47</v>
      </c>
      <c r="K635" s="5">
        <v>0.28100000000000003</v>
      </c>
      <c r="L635" s="5">
        <v>-2465000</v>
      </c>
      <c r="M635" s="5">
        <v>299</v>
      </c>
      <c r="S635">
        <f>A635</f>
        <v>633</v>
      </c>
      <c r="T635">
        <f>Analysis!$B$3+B635/1000000</f>
        <v>13.637269000057131</v>
      </c>
      <c r="U635">
        <f>C635</f>
        <v>3</v>
      </c>
      <c r="V635">
        <f>IF(ABS(D635)&gt;1,D635/1000000,D635)*Analysis!$B$4</f>
        <v>-0.16362098999999999</v>
      </c>
      <c r="W635">
        <f>IF(ABS(E635)&gt;1,E635/1000000,E635)*Analysis!$B$4</f>
        <v>9.6363630000000006E-2</v>
      </c>
      <c r="X635">
        <f>IF(ABS(F635)&gt;1,F635/1000000,F635)*Analysis!$B$4</f>
        <v>10.18751823</v>
      </c>
      <c r="Y635">
        <f>IF(ABS(G635)&gt;1,G635/1000000,G635)</f>
        <v>368.119934</v>
      </c>
      <c r="Z635">
        <f>IF(ABS(H635)&gt;1,H635/1000000,H635)</f>
        <v>-58.784218000000003</v>
      </c>
      <c r="AA635">
        <f>IF(ABS(I635)&gt;1,I635/1000000,I635)</f>
        <v>0</v>
      </c>
      <c r="AB635">
        <f t="shared" si="40"/>
        <v>0.47</v>
      </c>
      <c r="AC635">
        <f t="shared" si="41"/>
        <v>0.28100000000000003</v>
      </c>
      <c r="AD635">
        <f t="shared" si="42"/>
        <v>-2.4649999999999999</v>
      </c>
      <c r="AE635">
        <f t="shared" si="43"/>
        <v>0.29899999999999999</v>
      </c>
    </row>
    <row r="636" spans="1:31" x14ac:dyDescent="0.3">
      <c r="A636" s="4">
        <v>634</v>
      </c>
      <c r="B636" s="4">
        <v>-803107501681</v>
      </c>
      <c r="C636" s="5">
        <v>3</v>
      </c>
      <c r="D636" s="5">
        <v>1.2005E-2</v>
      </c>
      <c r="E636" s="5">
        <v>1.7693E-2</v>
      </c>
      <c r="F636" s="5">
        <v>1033649</v>
      </c>
      <c r="G636" s="5">
        <v>394583923</v>
      </c>
      <c r="H636" s="5">
        <v>-121861931</v>
      </c>
      <c r="I636" s="5">
        <v>0</v>
      </c>
      <c r="J636" s="5">
        <v>0.63500000000000001</v>
      </c>
      <c r="K636" s="5">
        <v>0.36799999999999999</v>
      </c>
      <c r="L636" s="5">
        <v>-2580000</v>
      </c>
      <c r="M636" s="5">
        <v>291</v>
      </c>
      <c r="S636">
        <f>A636</f>
        <v>634</v>
      </c>
      <c r="T636">
        <f>Analysis!$B$3+B636/1000000</f>
        <v>13.662229000008665</v>
      </c>
      <c r="U636">
        <f>C636</f>
        <v>3</v>
      </c>
      <c r="V636">
        <f>IF(ABS(D636)&gt;1,D636/1000000,D636)*Analysis!$B$4</f>
        <v>0.11776905</v>
      </c>
      <c r="W636">
        <f>IF(ABS(E636)&gt;1,E636/1000000,E636)*Analysis!$B$4</f>
        <v>0.17356833000000002</v>
      </c>
      <c r="X636">
        <f>IF(ABS(F636)&gt;1,F636/1000000,F636)*Analysis!$B$4</f>
        <v>10.14009669</v>
      </c>
      <c r="Y636">
        <f>IF(ABS(G636)&gt;1,G636/1000000,G636)</f>
        <v>394.58392300000003</v>
      </c>
      <c r="Z636">
        <f>IF(ABS(H636)&gt;1,H636/1000000,H636)</f>
        <v>-121.861931</v>
      </c>
      <c r="AA636">
        <f>IF(ABS(I636)&gt;1,I636/1000000,I636)</f>
        <v>0</v>
      </c>
      <c r="AB636">
        <f t="shared" si="40"/>
        <v>0.63500000000000001</v>
      </c>
      <c r="AC636">
        <f t="shared" si="41"/>
        <v>0.36799999999999999</v>
      </c>
      <c r="AD636">
        <f t="shared" si="42"/>
        <v>-2.58</v>
      </c>
      <c r="AE636">
        <f t="shared" si="43"/>
        <v>0.29099999999999998</v>
      </c>
    </row>
    <row r="637" spans="1:31" x14ac:dyDescent="0.3">
      <c r="A637" s="4">
        <v>635</v>
      </c>
      <c r="B637" s="4">
        <v>-803107486088</v>
      </c>
      <c r="C637" s="5">
        <v>3</v>
      </c>
      <c r="D637" s="5">
        <v>-9.672E-3</v>
      </c>
      <c r="E637" s="5">
        <v>-2.2650000000000001E-3</v>
      </c>
      <c r="F637" s="5">
        <v>1042065</v>
      </c>
      <c r="G637" s="5">
        <v>400609863</v>
      </c>
      <c r="H637" s="5">
        <v>-90944153</v>
      </c>
      <c r="I637" s="5">
        <v>0</v>
      </c>
      <c r="J637" s="5">
        <v>0.67400000000000004</v>
      </c>
      <c r="K637" s="5">
        <v>0.39400000000000002</v>
      </c>
      <c r="L637" s="5">
        <v>-2616000</v>
      </c>
      <c r="M637" s="5">
        <v>287</v>
      </c>
      <c r="S637">
        <f>A637</f>
        <v>635</v>
      </c>
      <c r="T637">
        <f>Analysis!$B$3+B637/1000000</f>
        <v>13.677821999997832</v>
      </c>
      <c r="U637">
        <f>C637</f>
        <v>3</v>
      </c>
      <c r="V637">
        <f>IF(ABS(D637)&gt;1,D637/1000000,D637)*Analysis!$B$4</f>
        <v>-9.4882320000000006E-2</v>
      </c>
      <c r="W637">
        <f>IF(ABS(E637)&gt;1,E637/1000000,E637)*Analysis!$B$4</f>
        <v>-2.2219650000000001E-2</v>
      </c>
      <c r="X637">
        <f>IF(ABS(F637)&gt;1,F637/1000000,F637)*Analysis!$B$4</f>
        <v>10.22265765</v>
      </c>
      <c r="Y637">
        <f>IF(ABS(G637)&gt;1,G637/1000000,G637)</f>
        <v>400.60986300000002</v>
      </c>
      <c r="Z637">
        <f>IF(ABS(H637)&gt;1,H637/1000000,H637)</f>
        <v>-90.944153</v>
      </c>
      <c r="AA637">
        <f>IF(ABS(I637)&gt;1,I637/1000000,I637)</f>
        <v>0</v>
      </c>
      <c r="AB637">
        <f t="shared" si="40"/>
        <v>0.67400000000000004</v>
      </c>
      <c r="AC637">
        <f t="shared" si="41"/>
        <v>0.39400000000000002</v>
      </c>
      <c r="AD637">
        <f t="shared" si="42"/>
        <v>-2.6160000000000001</v>
      </c>
      <c r="AE637">
        <f t="shared" si="43"/>
        <v>0.28699999999999998</v>
      </c>
    </row>
    <row r="638" spans="1:31" x14ac:dyDescent="0.3">
      <c r="A638" s="4">
        <v>636</v>
      </c>
      <c r="B638" s="4">
        <v>-803107463937</v>
      </c>
      <c r="C638" s="5">
        <v>3</v>
      </c>
      <c r="D638" s="5">
        <v>-2.0965999999999999E-2</v>
      </c>
      <c r="E638" s="5">
        <v>8.9479999999999994E-3</v>
      </c>
      <c r="F638" s="5">
        <v>1052363</v>
      </c>
      <c r="G638" s="5">
        <v>402577667</v>
      </c>
      <c r="H638" s="5">
        <v>-57551796</v>
      </c>
      <c r="I638" s="5">
        <v>0</v>
      </c>
      <c r="J638" s="5">
        <v>0.69</v>
      </c>
      <c r="K638" s="5">
        <v>0.56799999999999995</v>
      </c>
      <c r="L638" s="5">
        <v>-2635000</v>
      </c>
      <c r="M638" s="5">
        <v>281</v>
      </c>
      <c r="S638">
        <f>A638</f>
        <v>636</v>
      </c>
      <c r="T638">
        <f>Analysis!$B$3+B638/1000000</f>
        <v>13.699972999980673</v>
      </c>
      <c r="U638">
        <f>C638</f>
        <v>3</v>
      </c>
      <c r="V638">
        <f>IF(ABS(D638)&gt;1,D638/1000000,D638)*Analysis!$B$4</f>
        <v>-0.20567646000000001</v>
      </c>
      <c r="W638">
        <f>IF(ABS(E638)&gt;1,E638/1000000,E638)*Analysis!$B$4</f>
        <v>8.7779880000000005E-2</v>
      </c>
      <c r="X638">
        <f>IF(ABS(F638)&gt;1,F638/1000000,F638)*Analysis!$B$4</f>
        <v>10.323681029999999</v>
      </c>
      <c r="Y638">
        <f>IF(ABS(G638)&gt;1,G638/1000000,G638)</f>
        <v>402.57766700000002</v>
      </c>
      <c r="Z638">
        <f>IF(ABS(H638)&gt;1,H638/1000000,H638)</f>
        <v>-57.551796000000003</v>
      </c>
      <c r="AA638">
        <f>IF(ABS(I638)&gt;1,I638/1000000,I638)</f>
        <v>0</v>
      </c>
      <c r="AB638">
        <f t="shared" si="40"/>
        <v>0.69</v>
      </c>
      <c r="AC638">
        <f t="shared" si="41"/>
        <v>0.56799999999999995</v>
      </c>
      <c r="AD638">
        <f t="shared" si="42"/>
        <v>-2.6349999999999998</v>
      </c>
      <c r="AE638">
        <f t="shared" si="43"/>
        <v>0.28100000000000003</v>
      </c>
    </row>
    <row r="639" spans="1:31" x14ac:dyDescent="0.3">
      <c r="A639" s="4">
        <v>637</v>
      </c>
      <c r="B639" s="4">
        <v>-803107445274</v>
      </c>
      <c r="C639" s="5">
        <v>3</v>
      </c>
      <c r="D639" s="5">
        <v>-7.0569999999999999E-3</v>
      </c>
      <c r="E639" s="5">
        <v>3.1876000000000002E-2</v>
      </c>
      <c r="F639" s="5">
        <v>1040991</v>
      </c>
      <c r="G639" s="5">
        <v>409259155</v>
      </c>
      <c r="H639" s="5">
        <v>-22220613</v>
      </c>
      <c r="I639" s="5">
        <v>0</v>
      </c>
      <c r="J639" s="5">
        <v>0.749</v>
      </c>
      <c r="K639" s="5">
        <v>0.69599999999999995</v>
      </c>
      <c r="L639" s="5">
        <v>-2689000</v>
      </c>
      <c r="M639" s="5">
        <v>277</v>
      </c>
      <c r="S639">
        <f>A639</f>
        <v>637</v>
      </c>
      <c r="T639">
        <f>Analysis!$B$3+B639/1000000</f>
        <v>13.718635999946855</v>
      </c>
      <c r="U639">
        <f>C639</f>
        <v>3</v>
      </c>
      <c r="V639">
        <f>IF(ABS(D639)&gt;1,D639/1000000,D639)*Analysis!$B$4</f>
        <v>-6.9229170000000007E-2</v>
      </c>
      <c r="W639">
        <f>IF(ABS(E639)&gt;1,E639/1000000,E639)*Analysis!$B$4</f>
        <v>0.31270356000000005</v>
      </c>
      <c r="X639">
        <f>IF(ABS(F639)&gt;1,F639/1000000,F639)*Analysis!$B$4</f>
        <v>10.21212171</v>
      </c>
      <c r="Y639">
        <f>IF(ABS(G639)&gt;1,G639/1000000,G639)</f>
        <v>409.25915500000002</v>
      </c>
      <c r="Z639">
        <f>IF(ABS(H639)&gt;1,H639/1000000,H639)</f>
        <v>-22.220613</v>
      </c>
      <c r="AA639">
        <f>IF(ABS(I639)&gt;1,I639/1000000,I639)</f>
        <v>0</v>
      </c>
      <c r="AB639">
        <f t="shared" si="40"/>
        <v>0.749</v>
      </c>
      <c r="AC639">
        <f t="shared" si="41"/>
        <v>0.69599999999999995</v>
      </c>
      <c r="AD639">
        <f t="shared" si="42"/>
        <v>-2.6890000000000001</v>
      </c>
      <c r="AE639">
        <f t="shared" si="43"/>
        <v>0.27700000000000002</v>
      </c>
    </row>
    <row r="640" spans="1:31" x14ac:dyDescent="0.3">
      <c r="A640" s="4">
        <v>638</v>
      </c>
      <c r="B640" s="4">
        <v>-803107424900</v>
      </c>
      <c r="C640" s="5">
        <v>3</v>
      </c>
      <c r="D640" s="5">
        <v>-1.0302E-2</v>
      </c>
      <c r="E640" s="5">
        <v>8.2550000000000002E-3</v>
      </c>
      <c r="F640" s="5">
        <v>1049098</v>
      </c>
      <c r="G640" s="5">
        <v>414918030</v>
      </c>
      <c r="H640" s="5">
        <v>2471282</v>
      </c>
      <c r="I640" s="5">
        <v>0</v>
      </c>
      <c r="J640" s="5">
        <v>0.78500000000000003</v>
      </c>
      <c r="K640" s="5">
        <v>0.88800000000000001</v>
      </c>
      <c r="L640" s="5">
        <v>-2765000</v>
      </c>
      <c r="M640" s="5">
        <v>271</v>
      </c>
      <c r="S640">
        <f>A640</f>
        <v>638</v>
      </c>
      <c r="T640">
        <f>Analysis!$B$3+B640/1000000</f>
        <v>13.739010000019334</v>
      </c>
      <c r="U640">
        <f>C640</f>
        <v>3</v>
      </c>
      <c r="V640">
        <f>IF(ABS(D640)&gt;1,D640/1000000,D640)*Analysis!$B$4</f>
        <v>-0.10106262000000001</v>
      </c>
      <c r="W640">
        <f>IF(ABS(E640)&gt;1,E640/1000000,E640)*Analysis!$B$4</f>
        <v>8.0981549999999999E-2</v>
      </c>
      <c r="X640">
        <f>IF(ABS(F640)&gt;1,F640/1000000,F640)*Analysis!$B$4</f>
        <v>10.291651380000001</v>
      </c>
      <c r="Y640">
        <f>IF(ABS(G640)&gt;1,G640/1000000,G640)</f>
        <v>414.91802999999999</v>
      </c>
      <c r="Z640">
        <f>IF(ABS(H640)&gt;1,H640/1000000,H640)</f>
        <v>2.471282</v>
      </c>
      <c r="AA640">
        <f>IF(ABS(I640)&gt;1,I640/1000000,I640)</f>
        <v>0</v>
      </c>
      <c r="AB640">
        <f t="shared" si="40"/>
        <v>0.78500000000000003</v>
      </c>
      <c r="AC640">
        <f t="shared" si="41"/>
        <v>0.88800000000000001</v>
      </c>
      <c r="AD640">
        <f t="shared" si="42"/>
        <v>-2.7650000000000001</v>
      </c>
      <c r="AE640">
        <f t="shared" si="43"/>
        <v>0.27100000000000002</v>
      </c>
    </row>
    <row r="641" spans="1:31" x14ac:dyDescent="0.3">
      <c r="A641" s="4">
        <v>639</v>
      </c>
      <c r="B641" s="4">
        <v>-803107405844</v>
      </c>
      <c r="C641" s="5">
        <v>3</v>
      </c>
      <c r="D641" s="5">
        <v>-1.8107999999999999E-2</v>
      </c>
      <c r="E641" s="5">
        <v>6.8830000000000002E-3</v>
      </c>
      <c r="F641" s="5">
        <v>1055998</v>
      </c>
      <c r="G641" s="5">
        <v>417542694</v>
      </c>
      <c r="H641" s="5">
        <v>24952841</v>
      </c>
      <c r="I641" s="5">
        <v>0</v>
      </c>
      <c r="J641" s="5">
        <v>0.73699999999999999</v>
      </c>
      <c r="K641" s="5">
        <v>1130000</v>
      </c>
      <c r="L641" s="5">
        <v>-2806000</v>
      </c>
      <c r="M641" s="5">
        <v>266</v>
      </c>
      <c r="S641">
        <f>A641</f>
        <v>639</v>
      </c>
      <c r="T641">
        <f>Analysis!$B$3+B641/1000000</f>
        <v>13.758065999951214</v>
      </c>
      <c r="U641">
        <f>C641</f>
        <v>3</v>
      </c>
      <c r="V641">
        <f>IF(ABS(D641)&gt;1,D641/1000000,D641)*Analysis!$B$4</f>
        <v>-0.17763947999999999</v>
      </c>
      <c r="W641">
        <f>IF(ABS(E641)&gt;1,E641/1000000,E641)*Analysis!$B$4</f>
        <v>6.7522230000000003E-2</v>
      </c>
      <c r="X641">
        <f>IF(ABS(F641)&gt;1,F641/1000000,F641)*Analysis!$B$4</f>
        <v>10.359340380000001</v>
      </c>
      <c r="Y641">
        <f>IF(ABS(G641)&gt;1,G641/1000000,G641)</f>
        <v>417.54269399999998</v>
      </c>
      <c r="Z641">
        <f>IF(ABS(H641)&gt;1,H641/1000000,H641)</f>
        <v>24.952840999999999</v>
      </c>
      <c r="AA641">
        <f>IF(ABS(I641)&gt;1,I641/1000000,I641)</f>
        <v>0</v>
      </c>
      <c r="AB641">
        <f t="shared" si="40"/>
        <v>0.73699999999999999</v>
      </c>
      <c r="AC641">
        <f t="shared" si="41"/>
        <v>1.1299999999999999</v>
      </c>
      <c r="AD641">
        <f t="shared" si="42"/>
        <v>-2.806</v>
      </c>
      <c r="AE641">
        <f t="shared" si="43"/>
        <v>0.26600000000000001</v>
      </c>
    </row>
    <row r="642" spans="1:31" x14ac:dyDescent="0.3">
      <c r="A642" s="4">
        <v>640</v>
      </c>
      <c r="B642" s="4">
        <v>-803107385838</v>
      </c>
      <c r="C642" s="5">
        <v>3</v>
      </c>
      <c r="D642" s="5">
        <v>2.0830000000000002E-3</v>
      </c>
      <c r="E642" s="5">
        <v>2.6189E-2</v>
      </c>
      <c r="F642" s="5">
        <v>1056632</v>
      </c>
      <c r="G642" s="5">
        <v>407776886</v>
      </c>
      <c r="H642" s="5">
        <v>29288475</v>
      </c>
      <c r="I642" s="5">
        <v>0</v>
      </c>
      <c r="J642" s="5">
        <v>0.745</v>
      </c>
      <c r="K642" s="5">
        <v>1380000</v>
      </c>
      <c r="L642" s="5">
        <v>-2901000</v>
      </c>
      <c r="M642" s="5">
        <v>262</v>
      </c>
      <c r="S642">
        <f>A642</f>
        <v>640</v>
      </c>
      <c r="T642">
        <f>Analysis!$B$3+B642/1000000</f>
        <v>13.778072000015527</v>
      </c>
      <c r="U642">
        <f>C642</f>
        <v>3</v>
      </c>
      <c r="V642">
        <f>IF(ABS(D642)&gt;1,D642/1000000,D642)*Analysis!$B$4</f>
        <v>2.0434230000000005E-2</v>
      </c>
      <c r="W642">
        <f>IF(ABS(E642)&gt;1,E642/1000000,E642)*Analysis!$B$4</f>
        <v>0.25691409000000004</v>
      </c>
      <c r="X642">
        <f>IF(ABS(F642)&gt;1,F642/1000000,F642)*Analysis!$B$4</f>
        <v>10.365559920000001</v>
      </c>
      <c r="Y642">
        <f>IF(ABS(G642)&gt;1,G642/1000000,G642)</f>
        <v>407.77688599999999</v>
      </c>
      <c r="Z642">
        <f>IF(ABS(H642)&gt;1,H642/1000000,H642)</f>
        <v>29.288474999999998</v>
      </c>
      <c r="AA642">
        <f>IF(ABS(I642)&gt;1,I642/1000000,I642)</f>
        <v>0</v>
      </c>
      <c r="AB642">
        <f t="shared" si="40"/>
        <v>0.745</v>
      </c>
      <c r="AC642">
        <f t="shared" si="41"/>
        <v>1.38</v>
      </c>
      <c r="AD642">
        <f t="shared" si="42"/>
        <v>-2.9009999999999998</v>
      </c>
      <c r="AE642">
        <f t="shared" si="43"/>
        <v>0.26200000000000001</v>
      </c>
    </row>
    <row r="643" spans="1:31" x14ac:dyDescent="0.3">
      <c r="A643" s="4">
        <v>641</v>
      </c>
      <c r="B643" s="4">
        <v>-803107363025</v>
      </c>
      <c r="C643" s="5">
        <v>3</v>
      </c>
      <c r="D643" s="5">
        <v>1.304E-2</v>
      </c>
      <c r="E643" s="5">
        <v>2.2703000000000001E-2</v>
      </c>
      <c r="F643" s="5">
        <v>1064546</v>
      </c>
      <c r="G643" s="5">
        <v>388465485</v>
      </c>
      <c r="H643" s="5">
        <v>52677616</v>
      </c>
      <c r="I643" s="5">
        <v>0</v>
      </c>
      <c r="J643" s="5">
        <v>0.77900000000000003</v>
      </c>
      <c r="K643" s="5">
        <v>1570000</v>
      </c>
      <c r="L643" s="5">
        <v>-2999000</v>
      </c>
      <c r="M643" s="5">
        <v>258</v>
      </c>
      <c r="S643">
        <f>A643</f>
        <v>641</v>
      </c>
      <c r="T643">
        <f>Analysis!$B$3+B643/1000000</f>
        <v>13.800885000033304</v>
      </c>
      <c r="U643">
        <f>C643</f>
        <v>3</v>
      </c>
      <c r="V643">
        <f>IF(ABS(D643)&gt;1,D643/1000000,D643)*Analysis!$B$4</f>
        <v>0.12792239999999999</v>
      </c>
      <c r="W643">
        <f>IF(ABS(E643)&gt;1,E643/1000000,E643)*Analysis!$B$4</f>
        <v>0.22271643000000002</v>
      </c>
      <c r="X643">
        <f>IF(ABS(F643)&gt;1,F643/1000000,F643)*Analysis!$B$4</f>
        <v>10.443196260000001</v>
      </c>
      <c r="Y643">
        <f>IF(ABS(G643)&gt;1,G643/1000000,G643)</f>
        <v>388.465485</v>
      </c>
      <c r="Z643">
        <f>IF(ABS(H643)&gt;1,H643/1000000,H643)</f>
        <v>52.677616</v>
      </c>
      <c r="AA643">
        <f>IF(ABS(I643)&gt;1,I643/1000000,I643)</f>
        <v>0</v>
      </c>
      <c r="AB643">
        <f t="shared" si="40"/>
        <v>0.77900000000000003</v>
      </c>
      <c r="AC643">
        <f t="shared" si="41"/>
        <v>1.57</v>
      </c>
      <c r="AD643">
        <f t="shared" si="42"/>
        <v>-2.9990000000000001</v>
      </c>
      <c r="AE643">
        <f t="shared" si="43"/>
        <v>0.25800000000000001</v>
      </c>
    </row>
    <row r="644" spans="1:31" x14ac:dyDescent="0.3">
      <c r="A644" s="4">
        <v>642</v>
      </c>
      <c r="B644" s="4">
        <v>-803107345545</v>
      </c>
      <c r="C644" s="5">
        <v>3</v>
      </c>
      <c r="D644" s="5">
        <v>2.1659999999999999E-2</v>
      </c>
      <c r="E644" s="5">
        <v>9.2280000000000001E-3</v>
      </c>
      <c r="F644" s="5">
        <v>1069041</v>
      </c>
      <c r="G644" s="5">
        <v>385374573</v>
      </c>
      <c r="H644" s="5">
        <v>71758934</v>
      </c>
      <c r="I644" s="5">
        <v>0</v>
      </c>
      <c r="J644" s="5">
        <v>0.73699999999999999</v>
      </c>
      <c r="K644" s="5">
        <v>1637000</v>
      </c>
      <c r="L644" s="5">
        <v>-3012000</v>
      </c>
      <c r="M644" s="5">
        <v>256</v>
      </c>
      <c r="S644">
        <f>A644</f>
        <v>642</v>
      </c>
      <c r="T644">
        <f>Analysis!$B$3+B644/1000000</f>
        <v>13.81836499995552</v>
      </c>
      <c r="U644">
        <f>C644</f>
        <v>3</v>
      </c>
      <c r="V644">
        <f>IF(ABS(D644)&gt;1,D644/1000000,D644)*Analysis!$B$4</f>
        <v>0.2124846</v>
      </c>
      <c r="W644">
        <f>IF(ABS(E644)&gt;1,E644/1000000,E644)*Analysis!$B$4</f>
        <v>9.0526680000000012E-2</v>
      </c>
      <c r="X644">
        <f>IF(ABS(F644)&gt;1,F644/1000000,F644)*Analysis!$B$4</f>
        <v>10.48729221</v>
      </c>
      <c r="Y644">
        <f>IF(ABS(G644)&gt;1,G644/1000000,G644)</f>
        <v>385.374573</v>
      </c>
      <c r="Z644">
        <f>IF(ABS(H644)&gt;1,H644/1000000,H644)</f>
        <v>71.758933999999996</v>
      </c>
      <c r="AA644">
        <f>IF(ABS(I644)&gt;1,I644/1000000,I644)</f>
        <v>0</v>
      </c>
      <c r="AB644">
        <f t="shared" si="40"/>
        <v>0.73699999999999999</v>
      </c>
      <c r="AC644">
        <f t="shared" si="41"/>
        <v>1.637</v>
      </c>
      <c r="AD644">
        <f t="shared" si="42"/>
        <v>-3.012</v>
      </c>
      <c r="AE644">
        <f t="shared" si="43"/>
        <v>0.25600000000000001</v>
      </c>
    </row>
    <row r="645" spans="1:31" x14ac:dyDescent="0.3">
      <c r="A645" s="4">
        <v>643</v>
      </c>
      <c r="B645" s="4">
        <v>-803107325334</v>
      </c>
      <c r="C645" s="5">
        <v>3</v>
      </c>
      <c r="D645" s="5">
        <v>5.9059999999999998E-3</v>
      </c>
      <c r="E645" s="5">
        <v>9.1920000000000005E-3</v>
      </c>
      <c r="F645" s="5">
        <v>1085933</v>
      </c>
      <c r="G645" s="5">
        <v>388047394</v>
      </c>
      <c r="H645" s="5">
        <v>73817795</v>
      </c>
      <c r="I645" s="5">
        <v>0</v>
      </c>
      <c r="J645" s="5">
        <v>0.63600000000000001</v>
      </c>
      <c r="K645" s="5">
        <v>1785000</v>
      </c>
      <c r="L645" s="5">
        <v>-3047000</v>
      </c>
      <c r="M645" s="5">
        <v>251</v>
      </c>
      <c r="S645">
        <f>A645</f>
        <v>643</v>
      </c>
      <c r="T645">
        <f>Analysis!$B$3+B645/1000000</f>
        <v>13.83857599995099</v>
      </c>
      <c r="U645">
        <f>C645</f>
        <v>3</v>
      </c>
      <c r="V645">
        <f>IF(ABS(D645)&gt;1,D645/1000000,D645)*Analysis!$B$4</f>
        <v>5.7937860000000001E-2</v>
      </c>
      <c r="W645">
        <f>IF(ABS(E645)&gt;1,E645/1000000,E645)*Analysis!$B$4</f>
        <v>9.0173520000000007E-2</v>
      </c>
      <c r="X645">
        <f>IF(ABS(F645)&gt;1,F645/1000000,F645)*Analysis!$B$4</f>
        <v>10.653002730000001</v>
      </c>
      <c r="Y645">
        <f>IF(ABS(G645)&gt;1,G645/1000000,G645)</f>
        <v>388.047394</v>
      </c>
      <c r="Z645">
        <f>IF(ABS(H645)&gt;1,H645/1000000,H645)</f>
        <v>73.817795000000004</v>
      </c>
      <c r="AA645">
        <f>IF(ABS(I645)&gt;1,I645/1000000,I645)</f>
        <v>0</v>
      </c>
      <c r="AB645">
        <f t="shared" si="40"/>
        <v>0.63600000000000001</v>
      </c>
      <c r="AC645">
        <f t="shared" si="41"/>
        <v>1.7849999999999999</v>
      </c>
      <c r="AD645">
        <f t="shared" si="42"/>
        <v>-3.0470000000000002</v>
      </c>
      <c r="AE645">
        <f t="shared" si="43"/>
        <v>0.251</v>
      </c>
    </row>
    <row r="646" spans="1:31" x14ac:dyDescent="0.3">
      <c r="A646" s="4">
        <v>644</v>
      </c>
      <c r="B646" s="4">
        <v>-803107302992</v>
      </c>
      <c r="C646" s="5">
        <v>3</v>
      </c>
      <c r="D646" s="5">
        <v>-4.1200000000000004E-3</v>
      </c>
      <c r="E646" s="5">
        <v>2.3715E-2</v>
      </c>
      <c r="F646" s="5">
        <v>1086350</v>
      </c>
      <c r="G646" s="5">
        <v>381469421</v>
      </c>
      <c r="H646" s="5">
        <v>73198730</v>
      </c>
      <c r="I646" s="5">
        <v>0</v>
      </c>
      <c r="J646" s="5">
        <v>0.58399999999999996</v>
      </c>
      <c r="K646" s="5">
        <v>1903000</v>
      </c>
      <c r="L646" s="5">
        <v>-3121000</v>
      </c>
      <c r="M646" s="5">
        <v>249</v>
      </c>
      <c r="S646">
        <f>A646</f>
        <v>644</v>
      </c>
      <c r="T646">
        <f>Analysis!$B$3+B646/1000000</f>
        <v>13.860917999991216</v>
      </c>
      <c r="U646">
        <f>C646</f>
        <v>3</v>
      </c>
      <c r="V646">
        <f>IF(ABS(D646)&gt;1,D646/1000000,D646)*Analysis!$B$4</f>
        <v>-4.0417200000000007E-2</v>
      </c>
      <c r="W646">
        <f>IF(ABS(E646)&gt;1,E646/1000000,E646)*Analysis!$B$4</f>
        <v>0.23264415000000002</v>
      </c>
      <c r="X646">
        <f>IF(ABS(F646)&gt;1,F646/1000000,F646)*Analysis!$B$4</f>
        <v>10.6570935</v>
      </c>
      <c r="Y646">
        <f>IF(ABS(G646)&gt;1,G646/1000000,G646)</f>
        <v>381.46942100000001</v>
      </c>
      <c r="Z646">
        <f>IF(ABS(H646)&gt;1,H646/1000000,H646)</f>
        <v>73.198729999999998</v>
      </c>
      <c r="AA646">
        <f>IF(ABS(I646)&gt;1,I646/1000000,I646)</f>
        <v>0</v>
      </c>
      <c r="AB646">
        <f t="shared" si="40"/>
        <v>0.58399999999999996</v>
      </c>
      <c r="AC646">
        <f t="shared" si="41"/>
        <v>1.903</v>
      </c>
      <c r="AD646">
        <f t="shared" si="42"/>
        <v>-3.121</v>
      </c>
      <c r="AE646">
        <f t="shared" si="43"/>
        <v>0.249</v>
      </c>
    </row>
    <row r="647" spans="1:31" x14ac:dyDescent="0.3">
      <c r="A647" s="4">
        <v>645</v>
      </c>
      <c r="B647" s="4">
        <v>-803107281058</v>
      </c>
      <c r="C647" s="5">
        <v>3</v>
      </c>
      <c r="D647" s="5">
        <v>6.587E-3</v>
      </c>
      <c r="E647" s="5">
        <v>1.2839E-2</v>
      </c>
      <c r="F647" s="5">
        <v>1100828</v>
      </c>
      <c r="G647" s="5">
        <v>387658264</v>
      </c>
      <c r="H647" s="5">
        <v>33350639</v>
      </c>
      <c r="I647" s="5">
        <v>0</v>
      </c>
      <c r="J647" s="5">
        <v>0.54400000000000004</v>
      </c>
      <c r="K647" s="5">
        <v>1923000</v>
      </c>
      <c r="L647" s="5">
        <v>-3210000</v>
      </c>
      <c r="M647" s="5">
        <v>244</v>
      </c>
      <c r="S647">
        <f>A647</f>
        <v>645</v>
      </c>
      <c r="T647">
        <f>Analysis!$B$3+B647/1000000</f>
        <v>13.882851999951527</v>
      </c>
      <c r="U647">
        <f>C647</f>
        <v>3</v>
      </c>
      <c r="V647">
        <f>IF(ABS(D647)&gt;1,D647/1000000,D647)*Analysis!$B$4</f>
        <v>6.4618469999999997E-2</v>
      </c>
      <c r="W647">
        <f>IF(ABS(E647)&gt;1,E647/1000000,E647)*Analysis!$B$4</f>
        <v>0.12595059</v>
      </c>
      <c r="X647">
        <f>IF(ABS(F647)&gt;1,F647/1000000,F647)*Analysis!$B$4</f>
        <v>10.79912268</v>
      </c>
      <c r="Y647">
        <f>IF(ABS(G647)&gt;1,G647/1000000,G647)</f>
        <v>387.65826399999997</v>
      </c>
      <c r="Z647">
        <f>IF(ABS(H647)&gt;1,H647/1000000,H647)</f>
        <v>33.350639000000001</v>
      </c>
      <c r="AA647">
        <f>IF(ABS(I647)&gt;1,I647/1000000,I647)</f>
        <v>0</v>
      </c>
      <c r="AB647">
        <f t="shared" si="40"/>
        <v>0.54400000000000004</v>
      </c>
      <c r="AC647">
        <f t="shared" si="41"/>
        <v>1.923</v>
      </c>
      <c r="AD647">
        <f t="shared" si="42"/>
        <v>-3.21</v>
      </c>
      <c r="AE647">
        <f t="shared" si="43"/>
        <v>0.24399999999999999</v>
      </c>
    </row>
    <row r="648" spans="1:31" x14ac:dyDescent="0.3">
      <c r="A648" s="4">
        <v>646</v>
      </c>
      <c r="B648" s="4">
        <v>-803107270009</v>
      </c>
      <c r="C648" s="5">
        <v>3</v>
      </c>
      <c r="D648" s="5">
        <v>-1.516E-3</v>
      </c>
      <c r="E648" s="5">
        <v>2.761E-3</v>
      </c>
      <c r="F648" s="5">
        <v>1106740</v>
      </c>
      <c r="G648" s="5">
        <v>395728577</v>
      </c>
      <c r="H648" s="5">
        <v>31714296</v>
      </c>
      <c r="I648" s="5">
        <v>0</v>
      </c>
      <c r="J648" s="5">
        <v>0.47599999999999998</v>
      </c>
      <c r="K648" s="5">
        <v>1955000</v>
      </c>
      <c r="L648" s="5">
        <v>-3205000</v>
      </c>
      <c r="M648" s="5">
        <v>244</v>
      </c>
      <c r="S648">
        <f>A648</f>
        <v>646</v>
      </c>
      <c r="T648">
        <f>Analysis!$B$3+B648/1000000</f>
        <v>13.893901000032201</v>
      </c>
      <c r="U648">
        <f>C648</f>
        <v>3</v>
      </c>
      <c r="V648">
        <f>IF(ABS(D648)&gt;1,D648/1000000,D648)*Analysis!$B$4</f>
        <v>-1.487196E-2</v>
      </c>
      <c r="W648">
        <f>IF(ABS(E648)&gt;1,E648/1000000,E648)*Analysis!$B$4</f>
        <v>2.7085410000000001E-2</v>
      </c>
      <c r="X648">
        <f>IF(ABS(F648)&gt;1,F648/1000000,F648)*Analysis!$B$4</f>
        <v>10.857119400000002</v>
      </c>
      <c r="Y648">
        <f>IF(ABS(G648)&gt;1,G648/1000000,G648)</f>
        <v>395.72857699999997</v>
      </c>
      <c r="Z648">
        <f>IF(ABS(H648)&gt;1,H648/1000000,H648)</f>
        <v>31.714296000000001</v>
      </c>
      <c r="AA648">
        <f>IF(ABS(I648)&gt;1,I648/1000000,I648)</f>
        <v>0</v>
      </c>
      <c r="AB648">
        <f t="shared" si="40"/>
        <v>0.47599999999999998</v>
      </c>
      <c r="AC648">
        <f t="shared" si="41"/>
        <v>1.9550000000000001</v>
      </c>
      <c r="AD648">
        <f t="shared" si="42"/>
        <v>-3.2050000000000001</v>
      </c>
      <c r="AE648">
        <f t="shared" si="43"/>
        <v>0.24399999999999999</v>
      </c>
    </row>
    <row r="649" spans="1:31" x14ac:dyDescent="0.3">
      <c r="A649" s="4">
        <v>647</v>
      </c>
      <c r="B649" s="4">
        <v>-803107244162</v>
      </c>
      <c r="C649" s="5">
        <v>3</v>
      </c>
      <c r="D649" s="5">
        <v>2.8170000000000001E-3</v>
      </c>
      <c r="E649" s="5">
        <v>1.4893E-2</v>
      </c>
      <c r="F649" s="5">
        <v>1085290</v>
      </c>
      <c r="G649" s="5">
        <v>403997986</v>
      </c>
      <c r="H649" s="5">
        <v>42524303</v>
      </c>
      <c r="I649" s="5">
        <v>0</v>
      </c>
      <c r="J649" s="5">
        <v>0.42499999999999999</v>
      </c>
      <c r="K649" s="5">
        <v>1990000</v>
      </c>
      <c r="L649" s="5">
        <v>-3316000</v>
      </c>
      <c r="M649" s="5">
        <v>239</v>
      </c>
      <c r="S649">
        <f>A649</f>
        <v>647</v>
      </c>
      <c r="T649">
        <f>Analysis!$B$3+B649/1000000</f>
        <v>13.919747999985702</v>
      </c>
      <c r="U649">
        <f>C649</f>
        <v>3</v>
      </c>
      <c r="V649">
        <f>IF(ABS(D649)&gt;1,D649/1000000,D649)*Analysis!$B$4</f>
        <v>2.7634770000000003E-2</v>
      </c>
      <c r="W649">
        <f>IF(ABS(E649)&gt;1,E649/1000000,E649)*Analysis!$B$4</f>
        <v>0.14610033</v>
      </c>
      <c r="X649">
        <f>IF(ABS(F649)&gt;1,F649/1000000,F649)*Analysis!$B$4</f>
        <v>10.646694900000002</v>
      </c>
      <c r="Y649">
        <f>IF(ABS(G649)&gt;1,G649/1000000,G649)</f>
        <v>403.99798600000003</v>
      </c>
      <c r="Z649">
        <f>IF(ABS(H649)&gt;1,H649/1000000,H649)</f>
        <v>42.524303000000003</v>
      </c>
      <c r="AA649">
        <f>IF(ABS(I649)&gt;1,I649/1000000,I649)</f>
        <v>0</v>
      </c>
      <c r="AB649">
        <f t="shared" si="40"/>
        <v>0.42499999999999999</v>
      </c>
      <c r="AC649">
        <f t="shared" si="41"/>
        <v>1.99</v>
      </c>
      <c r="AD649">
        <f t="shared" si="42"/>
        <v>-3.3159999999999998</v>
      </c>
      <c r="AE649">
        <f t="shared" si="43"/>
        <v>0.23899999999999999</v>
      </c>
    </row>
    <row r="650" spans="1:31" x14ac:dyDescent="0.3">
      <c r="A650" s="4">
        <v>648</v>
      </c>
      <c r="B650" s="4">
        <v>-803107222758</v>
      </c>
      <c r="C650" s="5">
        <v>3</v>
      </c>
      <c r="D650" s="5">
        <v>-1.9668000000000001E-2</v>
      </c>
      <c r="E650" s="5">
        <v>9.2429999999999995E-3</v>
      </c>
      <c r="F650" s="5">
        <v>1082314</v>
      </c>
      <c r="G650" s="5">
        <v>430041077</v>
      </c>
      <c r="H650" s="5">
        <v>71139511</v>
      </c>
      <c r="I650" s="5">
        <v>0</v>
      </c>
      <c r="J650" s="5">
        <v>0.376</v>
      </c>
      <c r="K650" s="5">
        <v>1970000</v>
      </c>
      <c r="L650" s="5">
        <v>-3432000</v>
      </c>
      <c r="M650" s="5">
        <v>239</v>
      </c>
      <c r="S650">
        <f>A650</f>
        <v>648</v>
      </c>
      <c r="T650">
        <f>Analysis!$B$3+B650/1000000</f>
        <v>13.941151999984868</v>
      </c>
      <c r="U650">
        <f>C650</f>
        <v>3</v>
      </c>
      <c r="V650">
        <f>IF(ABS(D650)&gt;1,D650/1000000,D650)*Analysis!$B$4</f>
        <v>-0.19294308000000002</v>
      </c>
      <c r="W650">
        <f>IF(ABS(E650)&gt;1,E650/1000000,E650)*Analysis!$B$4</f>
        <v>9.0673829999999997E-2</v>
      </c>
      <c r="X650">
        <f>IF(ABS(F650)&gt;1,F650/1000000,F650)*Analysis!$B$4</f>
        <v>10.617500340000001</v>
      </c>
      <c r="Y650">
        <f>IF(ABS(G650)&gt;1,G650/1000000,G650)</f>
        <v>430.04107699999997</v>
      </c>
      <c r="Z650">
        <f>IF(ABS(H650)&gt;1,H650/1000000,H650)</f>
        <v>71.139510999999999</v>
      </c>
      <c r="AA650">
        <f>IF(ABS(I650)&gt;1,I650/1000000,I650)</f>
        <v>0</v>
      </c>
      <c r="AB650">
        <f t="shared" si="40"/>
        <v>0.376</v>
      </c>
      <c r="AC650">
        <f t="shared" si="41"/>
        <v>1.97</v>
      </c>
      <c r="AD650">
        <f t="shared" si="42"/>
        <v>-3.4319999999999999</v>
      </c>
      <c r="AE650">
        <f t="shared" si="43"/>
        <v>0.23899999999999999</v>
      </c>
    </row>
    <row r="651" spans="1:31" x14ac:dyDescent="0.3">
      <c r="A651" s="4">
        <v>649</v>
      </c>
      <c r="B651" s="4">
        <v>-803107203890</v>
      </c>
      <c r="C651" s="5">
        <v>3</v>
      </c>
      <c r="D651" s="5">
        <v>-1.9269999999999999E-2</v>
      </c>
      <c r="E651" s="5">
        <v>1.8547999999999999E-2</v>
      </c>
      <c r="F651" s="5">
        <v>1103782</v>
      </c>
      <c r="G651" s="5">
        <v>455020111</v>
      </c>
      <c r="H651" s="5">
        <v>42646553</v>
      </c>
      <c r="I651" s="5">
        <v>0</v>
      </c>
      <c r="J651" s="5">
        <v>0.26900000000000002</v>
      </c>
      <c r="K651" s="5">
        <v>1921000</v>
      </c>
      <c r="L651" s="5">
        <v>-3474000</v>
      </c>
      <c r="M651" s="5">
        <v>236</v>
      </c>
      <c r="S651">
        <f>A651</f>
        <v>649</v>
      </c>
      <c r="T651">
        <f>Analysis!$B$3+B651/1000000</f>
        <v>13.960019999998622</v>
      </c>
      <c r="U651">
        <f>C651</f>
        <v>3</v>
      </c>
      <c r="V651">
        <f>IF(ABS(D651)&gt;1,D651/1000000,D651)*Analysis!$B$4</f>
        <v>-0.1890387</v>
      </c>
      <c r="W651">
        <f>IF(ABS(E651)&gt;1,E651/1000000,E651)*Analysis!$B$4</f>
        <v>0.18195587999999999</v>
      </c>
      <c r="X651">
        <f>IF(ABS(F651)&gt;1,F651/1000000,F651)*Analysis!$B$4</f>
        <v>10.828101420000001</v>
      </c>
      <c r="Y651">
        <f>IF(ABS(G651)&gt;1,G651/1000000,G651)</f>
        <v>455.02011099999999</v>
      </c>
      <c r="Z651">
        <f>IF(ABS(H651)&gt;1,H651/1000000,H651)</f>
        <v>42.646552999999997</v>
      </c>
      <c r="AA651">
        <f>IF(ABS(I651)&gt;1,I651/1000000,I651)</f>
        <v>0</v>
      </c>
      <c r="AB651">
        <f t="shared" si="40"/>
        <v>0.26900000000000002</v>
      </c>
      <c r="AC651">
        <f t="shared" si="41"/>
        <v>1.921</v>
      </c>
      <c r="AD651">
        <f t="shared" si="42"/>
        <v>-3.4740000000000002</v>
      </c>
      <c r="AE651">
        <f t="shared" si="43"/>
        <v>0.23599999999999999</v>
      </c>
    </row>
    <row r="652" spans="1:31" x14ac:dyDescent="0.3">
      <c r="A652" s="4">
        <v>650</v>
      </c>
      <c r="B652" s="4">
        <v>-803107184294</v>
      </c>
      <c r="C652" s="5">
        <v>3</v>
      </c>
      <c r="D652" s="5">
        <v>4.0039999999999997E-3</v>
      </c>
      <c r="E652" s="5">
        <v>3.5611999999999998E-2</v>
      </c>
      <c r="F652" s="5">
        <v>1105442</v>
      </c>
      <c r="G652" s="5">
        <v>492278992</v>
      </c>
      <c r="H652" s="5">
        <v>35670609</v>
      </c>
      <c r="I652" s="5">
        <v>0</v>
      </c>
      <c r="J652" s="5">
        <v>0.192</v>
      </c>
      <c r="K652" s="5">
        <v>1774000</v>
      </c>
      <c r="L652" s="5">
        <v>-3561000</v>
      </c>
      <c r="M652" s="5">
        <v>235</v>
      </c>
      <c r="S652">
        <f>A652</f>
        <v>650</v>
      </c>
      <c r="T652">
        <f>Analysis!$B$3+B652/1000000</f>
        <v>13.979615999967791</v>
      </c>
      <c r="U652">
        <f>C652</f>
        <v>3</v>
      </c>
      <c r="V652">
        <f>IF(ABS(D652)&gt;1,D652/1000000,D652)*Analysis!$B$4</f>
        <v>3.927924E-2</v>
      </c>
      <c r="W652">
        <f>IF(ABS(E652)&gt;1,E652/1000000,E652)*Analysis!$B$4</f>
        <v>0.34935371999999998</v>
      </c>
      <c r="X652">
        <f>IF(ABS(F652)&gt;1,F652/1000000,F652)*Analysis!$B$4</f>
        <v>10.844386020000002</v>
      </c>
      <c r="Y652">
        <f>IF(ABS(G652)&gt;1,G652/1000000,G652)</f>
        <v>492.27899200000002</v>
      </c>
      <c r="Z652">
        <f>IF(ABS(H652)&gt;1,H652/1000000,H652)</f>
        <v>35.670608999999999</v>
      </c>
      <c r="AA652">
        <f>IF(ABS(I652)&gt;1,I652/1000000,I652)</f>
        <v>0</v>
      </c>
      <c r="AB652">
        <f t="shared" si="40"/>
        <v>0.192</v>
      </c>
      <c r="AC652">
        <f t="shared" si="41"/>
        <v>1.774</v>
      </c>
      <c r="AD652">
        <f t="shared" si="42"/>
        <v>-3.5609999999999999</v>
      </c>
      <c r="AE652">
        <f t="shared" si="43"/>
        <v>0.23499999999999999</v>
      </c>
    </row>
    <row r="653" spans="1:31" x14ac:dyDescent="0.3">
      <c r="A653" s="4">
        <v>651</v>
      </c>
      <c r="B653" s="4">
        <v>-803107167750</v>
      </c>
      <c r="C653" s="5">
        <v>3</v>
      </c>
      <c r="D653" s="5">
        <v>8.4060000000000003E-3</v>
      </c>
      <c r="E653" s="5">
        <v>1.6683E-2</v>
      </c>
      <c r="F653" s="5">
        <v>1090053</v>
      </c>
      <c r="G653" s="5">
        <v>511068848</v>
      </c>
      <c r="H653" s="5">
        <v>36148224</v>
      </c>
      <c r="I653" s="5">
        <v>0</v>
      </c>
      <c r="J653" s="5">
        <v>0.16900000000000001</v>
      </c>
      <c r="K653" s="5">
        <v>1536000</v>
      </c>
      <c r="L653" s="5">
        <v>-3604000</v>
      </c>
      <c r="M653" s="5">
        <v>234</v>
      </c>
      <c r="S653">
        <f>A653</f>
        <v>651</v>
      </c>
      <c r="T653">
        <f>Analysis!$B$3+B653/1000000</f>
        <v>13.996159999980591</v>
      </c>
      <c r="U653">
        <f>C653</f>
        <v>3</v>
      </c>
      <c r="V653">
        <f>IF(ABS(D653)&gt;1,D653/1000000,D653)*Analysis!$B$4</f>
        <v>8.2462860000000013E-2</v>
      </c>
      <c r="W653">
        <f>IF(ABS(E653)&gt;1,E653/1000000,E653)*Analysis!$B$4</f>
        <v>0.16366023000000002</v>
      </c>
      <c r="X653">
        <f>IF(ABS(F653)&gt;1,F653/1000000,F653)*Analysis!$B$4</f>
        <v>10.693419929999999</v>
      </c>
      <c r="Y653">
        <f>IF(ABS(G653)&gt;1,G653/1000000,G653)</f>
        <v>511.068848</v>
      </c>
      <c r="Z653">
        <f>IF(ABS(H653)&gt;1,H653/1000000,H653)</f>
        <v>36.148223999999999</v>
      </c>
      <c r="AA653">
        <f>IF(ABS(I653)&gt;1,I653/1000000,I653)</f>
        <v>0</v>
      </c>
      <c r="AB653">
        <f t="shared" si="40"/>
        <v>0.16900000000000001</v>
      </c>
      <c r="AC653">
        <f t="shared" si="41"/>
        <v>1.536</v>
      </c>
      <c r="AD653">
        <f t="shared" si="42"/>
        <v>-3.6040000000000001</v>
      </c>
      <c r="AE653">
        <f t="shared" si="43"/>
        <v>0.23400000000000001</v>
      </c>
    </row>
    <row r="654" spans="1:31" x14ac:dyDescent="0.3">
      <c r="A654" s="4">
        <v>652</v>
      </c>
      <c r="B654" s="4">
        <v>-803107149454</v>
      </c>
      <c r="C654" s="5">
        <v>3</v>
      </c>
      <c r="D654" s="5">
        <v>-2.3240000000000001E-3</v>
      </c>
      <c r="E654" s="5">
        <v>5.62E-4</v>
      </c>
      <c r="F654" s="5">
        <v>1099422</v>
      </c>
      <c r="G654" s="5">
        <v>539510559</v>
      </c>
      <c r="H654" s="5">
        <v>38104687</v>
      </c>
      <c r="I654" s="5">
        <v>0</v>
      </c>
      <c r="J654" s="5">
        <v>0.13900000000000001</v>
      </c>
      <c r="K654" s="5">
        <v>1121000</v>
      </c>
      <c r="L654" s="5">
        <v>-3666000</v>
      </c>
      <c r="M654" s="5">
        <v>234</v>
      </c>
      <c r="S654">
        <f>A654</f>
        <v>652</v>
      </c>
      <c r="T654">
        <f>Analysis!$B$3+B654/1000000</f>
        <v>14.014455999946222</v>
      </c>
      <c r="U654">
        <f>C654</f>
        <v>3</v>
      </c>
      <c r="V654">
        <f>IF(ABS(D654)&gt;1,D654/1000000,D654)*Analysis!$B$4</f>
        <v>-2.2798440000000003E-2</v>
      </c>
      <c r="W654">
        <f>IF(ABS(E654)&gt;1,E654/1000000,E654)*Analysis!$B$4</f>
        <v>5.5132200000000001E-3</v>
      </c>
      <c r="X654">
        <f>IF(ABS(F654)&gt;1,F654/1000000,F654)*Analysis!$B$4</f>
        <v>10.785329819999999</v>
      </c>
      <c r="Y654">
        <f>IF(ABS(G654)&gt;1,G654/1000000,G654)</f>
        <v>539.51055899999994</v>
      </c>
      <c r="Z654">
        <f>IF(ABS(H654)&gt;1,H654/1000000,H654)</f>
        <v>38.104686999999998</v>
      </c>
      <c r="AA654">
        <f>IF(ABS(I654)&gt;1,I654/1000000,I654)</f>
        <v>0</v>
      </c>
      <c r="AB654">
        <f t="shared" si="40"/>
        <v>0.13900000000000001</v>
      </c>
      <c r="AC654">
        <f t="shared" si="41"/>
        <v>1.121</v>
      </c>
      <c r="AD654">
        <f t="shared" si="42"/>
        <v>-3.6659999999999999</v>
      </c>
      <c r="AE654">
        <f t="shared" si="43"/>
        <v>0.23400000000000001</v>
      </c>
    </row>
    <row r="655" spans="1:31" x14ac:dyDescent="0.3">
      <c r="A655" s="4">
        <v>653</v>
      </c>
      <c r="B655" s="4">
        <v>-803107129146</v>
      </c>
      <c r="C655" s="5">
        <v>3</v>
      </c>
      <c r="D655" s="5">
        <v>-1.1285999999999999E-2</v>
      </c>
      <c r="E655" s="5">
        <v>-7.293E-3</v>
      </c>
      <c r="F655" s="5">
        <v>1109396</v>
      </c>
      <c r="G655" s="5">
        <v>580228088</v>
      </c>
      <c r="H655" s="5">
        <v>45295376</v>
      </c>
      <c r="I655" s="5">
        <v>0</v>
      </c>
      <c r="J655" s="5">
        <v>0.158</v>
      </c>
      <c r="K655" s="5">
        <v>0.70799999999999996</v>
      </c>
      <c r="L655" s="5">
        <v>-3704000</v>
      </c>
      <c r="M655" s="5">
        <v>231</v>
      </c>
      <c r="S655">
        <f>A655</f>
        <v>653</v>
      </c>
      <c r="T655">
        <f>Analysis!$B$3+B655/1000000</f>
        <v>14.034763999981806</v>
      </c>
      <c r="U655">
        <f>C655</f>
        <v>3</v>
      </c>
      <c r="V655">
        <f>IF(ABS(D655)&gt;1,D655/1000000,D655)*Analysis!$B$4</f>
        <v>-0.11071565999999999</v>
      </c>
      <c r="W655">
        <f>IF(ABS(E655)&gt;1,E655/1000000,E655)*Analysis!$B$4</f>
        <v>-7.1544330000000003E-2</v>
      </c>
      <c r="X655">
        <f>IF(ABS(F655)&gt;1,F655/1000000,F655)*Analysis!$B$4</f>
        <v>10.883174760000001</v>
      </c>
      <c r="Y655">
        <f>IF(ABS(G655)&gt;1,G655/1000000,G655)</f>
        <v>580.22808799999996</v>
      </c>
      <c r="Z655">
        <f>IF(ABS(H655)&gt;1,H655/1000000,H655)</f>
        <v>45.295375999999997</v>
      </c>
      <c r="AA655">
        <f>IF(ABS(I655)&gt;1,I655/1000000,I655)</f>
        <v>0</v>
      </c>
      <c r="AB655">
        <f t="shared" si="40"/>
        <v>0.158</v>
      </c>
      <c r="AC655">
        <f t="shared" si="41"/>
        <v>0.70799999999999996</v>
      </c>
      <c r="AD655">
        <f t="shared" si="42"/>
        <v>-3.7040000000000002</v>
      </c>
      <c r="AE655">
        <f t="shared" si="43"/>
        <v>0.23100000000000001</v>
      </c>
    </row>
    <row r="656" spans="1:31" x14ac:dyDescent="0.3">
      <c r="A656" s="4">
        <v>654</v>
      </c>
      <c r="B656" s="4">
        <v>-803107103920</v>
      </c>
      <c r="C656" s="5">
        <v>3</v>
      </c>
      <c r="D656" s="5">
        <v>-5.13E-4</v>
      </c>
      <c r="E656" s="5">
        <v>2.1742999999999998E-2</v>
      </c>
      <c r="F656" s="5">
        <v>1099638</v>
      </c>
      <c r="G656" s="5">
        <v>608643433</v>
      </c>
      <c r="H656" s="5">
        <v>55234421</v>
      </c>
      <c r="I656" s="5">
        <v>0</v>
      </c>
      <c r="J656" s="5">
        <v>0.36699999999999999</v>
      </c>
      <c r="K656" s="5">
        <v>0.14199999999999999</v>
      </c>
      <c r="L656" s="5">
        <v>-3821000</v>
      </c>
      <c r="M656" s="5">
        <v>229</v>
      </c>
      <c r="S656">
        <f>A656</f>
        <v>654</v>
      </c>
      <c r="T656">
        <f>Analysis!$B$3+B656/1000000</f>
        <v>14.059989999979734</v>
      </c>
      <c r="U656">
        <f>C656</f>
        <v>3</v>
      </c>
      <c r="V656">
        <f>IF(ABS(D656)&gt;1,D656/1000000,D656)*Analysis!$B$4</f>
        <v>-5.0325300000000003E-3</v>
      </c>
      <c r="W656">
        <f>IF(ABS(E656)&gt;1,E656/1000000,E656)*Analysis!$B$4</f>
        <v>0.21329882999999999</v>
      </c>
      <c r="X656">
        <f>IF(ABS(F656)&gt;1,F656/1000000,F656)*Analysis!$B$4</f>
        <v>10.78744878</v>
      </c>
      <c r="Y656">
        <f>IF(ABS(G656)&gt;1,G656/1000000,G656)</f>
        <v>608.64343299999996</v>
      </c>
      <c r="Z656">
        <f>IF(ABS(H656)&gt;1,H656/1000000,H656)</f>
        <v>55.234420999999998</v>
      </c>
      <c r="AA656">
        <f>IF(ABS(I656)&gt;1,I656/1000000,I656)</f>
        <v>0</v>
      </c>
      <c r="AB656">
        <f t="shared" si="40"/>
        <v>0.36699999999999999</v>
      </c>
      <c r="AC656">
        <f t="shared" si="41"/>
        <v>0.14199999999999999</v>
      </c>
      <c r="AD656">
        <f t="shared" si="42"/>
        <v>-3.8210000000000002</v>
      </c>
      <c r="AE656">
        <f t="shared" si="43"/>
        <v>0.22900000000000001</v>
      </c>
    </row>
    <row r="657" spans="1:31" x14ac:dyDescent="0.3">
      <c r="A657" s="4">
        <v>655</v>
      </c>
      <c r="B657" s="4">
        <v>-803107083668</v>
      </c>
      <c r="C657" s="5">
        <v>3</v>
      </c>
      <c r="D657" s="5">
        <v>-9.1400000000000006E-3</v>
      </c>
      <c r="E657" s="5">
        <v>-3.1050000000000001E-3</v>
      </c>
      <c r="F657" s="5">
        <v>1118111</v>
      </c>
      <c r="G657" s="5">
        <v>629288574</v>
      </c>
      <c r="H657" s="5">
        <v>34172005</v>
      </c>
      <c r="I657" s="5">
        <v>0</v>
      </c>
      <c r="J657" s="5">
        <v>0.57299999999999995</v>
      </c>
      <c r="K657" s="5">
        <v>-0.377</v>
      </c>
      <c r="L657" s="5">
        <v>-3875000</v>
      </c>
      <c r="M657" s="5">
        <v>227</v>
      </c>
      <c r="S657">
        <f>A657</f>
        <v>655</v>
      </c>
      <c r="T657">
        <f>Analysis!$B$3+B657/1000000</f>
        <v>14.080242000054568</v>
      </c>
      <c r="U657">
        <f>C657</f>
        <v>3</v>
      </c>
      <c r="V657">
        <f>IF(ABS(D657)&gt;1,D657/1000000,D657)*Analysis!$B$4</f>
        <v>-8.9663400000000004E-2</v>
      </c>
      <c r="W657">
        <f>IF(ABS(E657)&gt;1,E657/1000000,E657)*Analysis!$B$4</f>
        <v>-3.0460050000000002E-2</v>
      </c>
      <c r="X657">
        <f>IF(ABS(F657)&gt;1,F657/1000000,F657)*Analysis!$B$4</f>
        <v>10.968668910000002</v>
      </c>
      <c r="Y657">
        <f>IF(ABS(G657)&gt;1,G657/1000000,G657)</f>
        <v>629.28857400000004</v>
      </c>
      <c r="Z657">
        <f>IF(ABS(H657)&gt;1,H657/1000000,H657)</f>
        <v>34.172004999999999</v>
      </c>
      <c r="AA657">
        <f>IF(ABS(I657)&gt;1,I657/1000000,I657)</f>
        <v>0</v>
      </c>
      <c r="AB657">
        <f t="shared" si="40"/>
        <v>0.57299999999999995</v>
      </c>
      <c r="AC657">
        <f t="shared" si="41"/>
        <v>-0.377</v>
      </c>
      <c r="AD657">
        <f t="shared" si="42"/>
        <v>-3.875</v>
      </c>
      <c r="AE657">
        <f t="shared" si="43"/>
        <v>0.22700000000000001</v>
      </c>
    </row>
    <row r="658" spans="1:31" x14ac:dyDescent="0.3">
      <c r="A658" s="4">
        <v>656</v>
      </c>
      <c r="B658" s="4">
        <v>-803107067101</v>
      </c>
      <c r="C658" s="5">
        <v>3</v>
      </c>
      <c r="D658" s="5">
        <v>-4.6398000000000002E-2</v>
      </c>
      <c r="E658" s="5">
        <v>1.6591000000000002E-2</v>
      </c>
      <c r="F658" s="5">
        <v>1120367</v>
      </c>
      <c r="G658" s="5">
        <v>620688232</v>
      </c>
      <c r="H658" s="5">
        <v>31590799</v>
      </c>
      <c r="I658" s="5">
        <v>0</v>
      </c>
      <c r="J658" s="5">
        <v>0.67500000000000004</v>
      </c>
      <c r="K658" s="5">
        <v>-0.67300000000000004</v>
      </c>
      <c r="L658" s="5">
        <v>-3867000</v>
      </c>
      <c r="M658" s="5">
        <v>229</v>
      </c>
      <c r="S658">
        <f>A658</f>
        <v>656</v>
      </c>
      <c r="T658">
        <f>Analysis!$B$3+B658/1000000</f>
        <v>14.096809000009671</v>
      </c>
      <c r="U658">
        <f>C658</f>
        <v>3</v>
      </c>
      <c r="V658">
        <f>IF(ABS(D658)&gt;1,D658/1000000,D658)*Analysis!$B$4</f>
        <v>-0.45516438000000004</v>
      </c>
      <c r="W658">
        <f>IF(ABS(E658)&gt;1,E658/1000000,E658)*Analysis!$B$4</f>
        <v>0.16275771000000003</v>
      </c>
      <c r="X658">
        <f>IF(ABS(F658)&gt;1,F658/1000000,F658)*Analysis!$B$4</f>
        <v>10.990800269999999</v>
      </c>
      <c r="Y658">
        <f>IF(ABS(G658)&gt;1,G658/1000000,G658)</f>
        <v>620.68823199999997</v>
      </c>
      <c r="Z658">
        <f>IF(ABS(H658)&gt;1,H658/1000000,H658)</f>
        <v>31.590799000000001</v>
      </c>
      <c r="AA658">
        <f>IF(ABS(I658)&gt;1,I658/1000000,I658)</f>
        <v>0</v>
      </c>
      <c r="AB658">
        <f t="shared" si="40"/>
        <v>0.67500000000000004</v>
      </c>
      <c r="AC658">
        <f t="shared" si="41"/>
        <v>-0.67300000000000004</v>
      </c>
      <c r="AD658">
        <f t="shared" si="42"/>
        <v>-3.867</v>
      </c>
      <c r="AE658">
        <f t="shared" si="43"/>
        <v>0.22900000000000001</v>
      </c>
    </row>
    <row r="659" spans="1:31" x14ac:dyDescent="0.3">
      <c r="A659" s="4">
        <v>657</v>
      </c>
      <c r="B659" s="4">
        <v>-803107048363</v>
      </c>
      <c r="C659" s="5">
        <v>3</v>
      </c>
      <c r="D659" s="5">
        <v>-0.56014699999999995</v>
      </c>
      <c r="E659" s="5">
        <v>-2.5690000000000001E-3</v>
      </c>
      <c r="F659" s="5">
        <v>1067202</v>
      </c>
      <c r="G659" s="5">
        <v>606516541</v>
      </c>
      <c r="H659" s="5">
        <v>37683926</v>
      </c>
      <c r="I659" s="5">
        <v>0</v>
      </c>
      <c r="J659" s="5">
        <v>0.74299999999999999</v>
      </c>
      <c r="K659" s="5">
        <v>-1005000</v>
      </c>
      <c r="L659" s="5">
        <v>-3048000</v>
      </c>
      <c r="M659" s="5">
        <v>227</v>
      </c>
      <c r="S659">
        <f>A659</f>
        <v>657</v>
      </c>
      <c r="T659">
        <f>Analysis!$B$3+B659/1000000</f>
        <v>14.115546999964863</v>
      </c>
      <c r="U659">
        <f>C659</f>
        <v>3</v>
      </c>
      <c r="V659">
        <f>IF(ABS(D659)&gt;1,D659/1000000,D659)*Analysis!$B$4</f>
        <v>-5.4950420700000002</v>
      </c>
      <c r="W659">
        <f>IF(ABS(E659)&gt;1,E659/1000000,E659)*Analysis!$B$4</f>
        <v>-2.5201890000000001E-2</v>
      </c>
      <c r="X659">
        <f>IF(ABS(F659)&gt;1,F659/1000000,F659)*Analysis!$B$4</f>
        <v>10.46925162</v>
      </c>
      <c r="Y659">
        <f>IF(ABS(G659)&gt;1,G659/1000000,G659)</f>
        <v>606.51654099999996</v>
      </c>
      <c r="Z659">
        <f>IF(ABS(H659)&gt;1,H659/1000000,H659)</f>
        <v>37.683926</v>
      </c>
      <c r="AA659">
        <f>IF(ABS(I659)&gt;1,I659/1000000,I659)</f>
        <v>0</v>
      </c>
      <c r="AB659">
        <f t="shared" si="40"/>
        <v>0.74299999999999999</v>
      </c>
      <c r="AC659">
        <f t="shared" si="41"/>
        <v>-1.0049999999999999</v>
      </c>
      <c r="AD659">
        <f t="shared" si="42"/>
        <v>-3.048</v>
      </c>
      <c r="AE659">
        <f t="shared" si="43"/>
        <v>0.22700000000000001</v>
      </c>
    </row>
    <row r="660" spans="1:31" x14ac:dyDescent="0.3">
      <c r="A660" s="4">
        <v>658</v>
      </c>
      <c r="B660" s="4">
        <v>-803107025149</v>
      </c>
      <c r="C660" s="5">
        <v>3</v>
      </c>
      <c r="D660" s="5">
        <v>-1175141</v>
      </c>
      <c r="E660" s="5">
        <v>-0.183558</v>
      </c>
      <c r="F660" s="5">
        <v>1007107</v>
      </c>
      <c r="G660" s="5">
        <v>494269043</v>
      </c>
      <c r="H660" s="5">
        <v>47865696</v>
      </c>
      <c r="I660" s="5">
        <v>0</v>
      </c>
      <c r="J660" s="5">
        <v>0.497</v>
      </c>
      <c r="K660" s="5">
        <v>-0.79100000000000004</v>
      </c>
      <c r="L660" s="5">
        <v>-0.73499999999999999</v>
      </c>
      <c r="M660" s="5">
        <v>226</v>
      </c>
      <c r="S660">
        <f>A660</f>
        <v>658</v>
      </c>
      <c r="T660">
        <f>Analysis!$B$3+B660/1000000</f>
        <v>14.138761000009254</v>
      </c>
      <c r="U660">
        <f>C660</f>
        <v>3</v>
      </c>
      <c r="V660">
        <f>IF(ABS(D660)&gt;1,D660/1000000,D660)*Analysis!$B$4</f>
        <v>-11.52813321</v>
      </c>
      <c r="W660">
        <f>IF(ABS(E660)&gt;1,E660/1000000,E660)*Analysis!$B$4</f>
        <v>-1.80070398</v>
      </c>
      <c r="X660">
        <f>IF(ABS(F660)&gt;1,F660/1000000,F660)*Analysis!$B$4</f>
        <v>9.8797196700000001</v>
      </c>
      <c r="Y660">
        <f>IF(ABS(G660)&gt;1,G660/1000000,G660)</f>
        <v>494.26904300000001</v>
      </c>
      <c r="Z660">
        <f>IF(ABS(H660)&gt;1,H660/1000000,H660)</f>
        <v>47.865696</v>
      </c>
      <c r="AA660">
        <f>IF(ABS(I660)&gt;1,I660/1000000,I660)</f>
        <v>0</v>
      </c>
      <c r="AB660">
        <f t="shared" si="40"/>
        <v>0.497</v>
      </c>
      <c r="AC660">
        <f t="shared" si="41"/>
        <v>-0.79100000000000004</v>
      </c>
      <c r="AD660">
        <f t="shared" si="42"/>
        <v>-0.73499999999999999</v>
      </c>
      <c r="AE660">
        <f t="shared" si="43"/>
        <v>0.22600000000000001</v>
      </c>
    </row>
    <row r="661" spans="1:31" x14ac:dyDescent="0.3">
      <c r="A661" s="4">
        <v>659</v>
      </c>
      <c r="B661" s="4">
        <v>-803107004579</v>
      </c>
      <c r="C661" s="5">
        <v>3</v>
      </c>
      <c r="D661" s="5">
        <v>-1099270</v>
      </c>
      <c r="E661" s="5">
        <v>-0.22980200000000001</v>
      </c>
      <c r="F661" s="5">
        <v>1021658</v>
      </c>
      <c r="G661" s="5">
        <v>365375153</v>
      </c>
      <c r="H661" s="5">
        <v>21144272</v>
      </c>
      <c r="I661" s="5">
        <v>0</v>
      </c>
      <c r="J661" s="5">
        <v>-0.112</v>
      </c>
      <c r="K661" s="5">
        <v>-0.251</v>
      </c>
      <c r="L661" s="5">
        <v>2290000</v>
      </c>
      <c r="M661" s="5">
        <v>224</v>
      </c>
      <c r="S661">
        <f>A661</f>
        <v>659</v>
      </c>
      <c r="T661">
        <f>Analysis!$B$3+B661/1000000</f>
        <v>14.159331000060774</v>
      </c>
      <c r="U661">
        <f>C661</f>
        <v>3</v>
      </c>
      <c r="V661">
        <f>IF(ABS(D661)&gt;1,D661/1000000,D661)*Analysis!$B$4</f>
        <v>-10.7838387</v>
      </c>
      <c r="W661">
        <f>IF(ABS(E661)&gt;1,E661/1000000,E661)*Analysis!$B$4</f>
        <v>-2.2543576200000004</v>
      </c>
      <c r="X661">
        <f>IF(ABS(F661)&gt;1,F661/1000000,F661)*Analysis!$B$4</f>
        <v>10.022464980000001</v>
      </c>
      <c r="Y661">
        <f>IF(ABS(G661)&gt;1,G661/1000000,G661)</f>
        <v>365.37515300000001</v>
      </c>
      <c r="Z661">
        <f>IF(ABS(H661)&gt;1,H661/1000000,H661)</f>
        <v>21.144272000000001</v>
      </c>
      <c r="AA661">
        <f>IF(ABS(I661)&gt;1,I661/1000000,I661)</f>
        <v>0</v>
      </c>
      <c r="AB661">
        <f t="shared" si="40"/>
        <v>-0.112</v>
      </c>
      <c r="AC661">
        <f t="shared" si="41"/>
        <v>-0.251</v>
      </c>
      <c r="AD661">
        <f t="shared" si="42"/>
        <v>2.29</v>
      </c>
      <c r="AE661">
        <f t="shared" si="43"/>
        <v>0.224</v>
      </c>
    </row>
    <row r="662" spans="1:31" x14ac:dyDescent="0.3">
      <c r="A662" s="4">
        <v>660</v>
      </c>
      <c r="B662" s="4">
        <v>-803106983943</v>
      </c>
      <c r="C662" s="5">
        <v>3</v>
      </c>
      <c r="D662" s="5">
        <v>-0.53555299999999995</v>
      </c>
      <c r="E662" s="5">
        <v>-5.6047E-2</v>
      </c>
      <c r="F662" s="5">
        <v>1011482</v>
      </c>
      <c r="G662" s="5">
        <v>294118317</v>
      </c>
      <c r="H662" s="5">
        <v>-7680930</v>
      </c>
      <c r="I662" s="5">
        <v>0</v>
      </c>
      <c r="J662" s="5">
        <v>-0.60699999999999998</v>
      </c>
      <c r="K662" s="5">
        <v>3.0000000000000001E-3</v>
      </c>
      <c r="L662" s="5">
        <v>5262000</v>
      </c>
      <c r="M662" s="5">
        <v>223</v>
      </c>
      <c r="S662">
        <f>A662</f>
        <v>660</v>
      </c>
      <c r="T662">
        <f>Analysis!$B$3+B662/1000000</f>
        <v>14.179967000032775</v>
      </c>
      <c r="U662">
        <f>C662</f>
        <v>3</v>
      </c>
      <c r="V662">
        <f>IF(ABS(D662)&gt;1,D662/1000000,D662)*Analysis!$B$4</f>
        <v>-5.2537749299999996</v>
      </c>
      <c r="W662">
        <f>IF(ABS(E662)&gt;1,E662/1000000,E662)*Analysis!$B$4</f>
        <v>-0.54982107000000002</v>
      </c>
      <c r="X662">
        <f>IF(ABS(F662)&gt;1,F662/1000000,F662)*Analysis!$B$4</f>
        <v>9.9226384200000002</v>
      </c>
      <c r="Y662">
        <f>IF(ABS(G662)&gt;1,G662/1000000,G662)</f>
        <v>294.11831699999999</v>
      </c>
      <c r="Z662">
        <f>IF(ABS(H662)&gt;1,H662/1000000,H662)</f>
        <v>-7.68093</v>
      </c>
      <c r="AA662">
        <f>IF(ABS(I662)&gt;1,I662/1000000,I662)</f>
        <v>0</v>
      </c>
      <c r="AB662">
        <f t="shared" si="40"/>
        <v>-0.60699999999999998</v>
      </c>
      <c r="AC662">
        <f t="shared" si="41"/>
        <v>3.0000000000000001E-3</v>
      </c>
      <c r="AD662">
        <f t="shared" si="42"/>
        <v>5.2619999999999996</v>
      </c>
      <c r="AE662">
        <f t="shared" si="43"/>
        <v>0.223</v>
      </c>
    </row>
    <row r="663" spans="1:31" x14ac:dyDescent="0.3">
      <c r="A663" s="4">
        <v>661</v>
      </c>
      <c r="B663" s="4">
        <v>-803106965240</v>
      </c>
      <c r="C663" s="5">
        <v>3</v>
      </c>
      <c r="D663" s="5">
        <v>-0.38812400000000002</v>
      </c>
      <c r="E663" s="5">
        <v>0.11885999999999999</v>
      </c>
      <c r="F663" s="5">
        <v>0.96106899999999995</v>
      </c>
      <c r="G663" s="5">
        <v>255109848</v>
      </c>
      <c r="H663" s="5">
        <v>-9643256</v>
      </c>
      <c r="I663" s="5">
        <v>0</v>
      </c>
      <c r="J663" s="5">
        <v>-0.68500000000000005</v>
      </c>
      <c r="K663" s="5">
        <v>0.15</v>
      </c>
      <c r="L663" s="5">
        <v>7374000</v>
      </c>
      <c r="M663" s="5">
        <v>221</v>
      </c>
      <c r="S663">
        <f>A663</f>
        <v>661</v>
      </c>
      <c r="T663">
        <f>Analysis!$B$3+B663/1000000</f>
        <v>14.198669999954291</v>
      </c>
      <c r="U663">
        <f>C663</f>
        <v>3</v>
      </c>
      <c r="V663">
        <f>IF(ABS(D663)&gt;1,D663/1000000,D663)*Analysis!$B$4</f>
        <v>-3.8074964400000004</v>
      </c>
      <c r="W663">
        <f>IF(ABS(E663)&gt;1,E663/1000000,E663)*Analysis!$B$4</f>
        <v>1.1660166000000001</v>
      </c>
      <c r="X663">
        <f>IF(ABS(F663)&gt;1,F663/1000000,F663)*Analysis!$B$4</f>
        <v>9.4280868899999994</v>
      </c>
      <c r="Y663">
        <f>IF(ABS(G663)&gt;1,G663/1000000,G663)</f>
        <v>255.109848</v>
      </c>
      <c r="Z663">
        <f>IF(ABS(H663)&gt;1,H663/1000000,H663)</f>
        <v>-9.6432559999999992</v>
      </c>
      <c r="AA663">
        <f>IF(ABS(I663)&gt;1,I663/1000000,I663)</f>
        <v>0</v>
      </c>
      <c r="AB663">
        <f t="shared" si="40"/>
        <v>-0.68500000000000005</v>
      </c>
      <c r="AC663">
        <f t="shared" si="41"/>
        <v>0.15</v>
      </c>
      <c r="AD663">
        <f t="shared" si="42"/>
        <v>7.3739999999999997</v>
      </c>
      <c r="AE663">
        <f t="shared" si="43"/>
        <v>0.221</v>
      </c>
    </row>
    <row r="664" spans="1:31" x14ac:dyDescent="0.3">
      <c r="A664" s="4">
        <v>662</v>
      </c>
      <c r="B664" s="4">
        <v>-803106947802</v>
      </c>
      <c r="C664" s="5">
        <v>3</v>
      </c>
      <c r="D664" s="5">
        <v>-0.37118000000000001</v>
      </c>
      <c r="E664" s="5">
        <v>0.11923599999999999</v>
      </c>
      <c r="F664" s="5">
        <v>0.98707599999999995</v>
      </c>
      <c r="G664" s="5">
        <v>218403961</v>
      </c>
      <c r="H664" s="5">
        <v>-1856749</v>
      </c>
      <c r="I664" s="5">
        <v>0</v>
      </c>
      <c r="J664" s="5">
        <v>-0.56899999999999995</v>
      </c>
      <c r="K664" s="5">
        <v>0.32900000000000001</v>
      </c>
      <c r="L664" s="5">
        <v>8845000</v>
      </c>
      <c r="M664" s="5">
        <v>226</v>
      </c>
      <c r="S664">
        <f>A664</f>
        <v>662</v>
      </c>
      <c r="T664">
        <f>Analysis!$B$3+B664/1000000</f>
        <v>14.216108000022359</v>
      </c>
      <c r="U664">
        <f>C664</f>
        <v>3</v>
      </c>
      <c r="V664">
        <f>IF(ABS(D664)&gt;1,D664/1000000,D664)*Analysis!$B$4</f>
        <v>-3.6412758000000003</v>
      </c>
      <c r="W664">
        <f>IF(ABS(E664)&gt;1,E664/1000000,E664)*Analysis!$B$4</f>
        <v>1.1697051599999999</v>
      </c>
      <c r="X664">
        <f>IF(ABS(F664)&gt;1,F664/1000000,F664)*Analysis!$B$4</f>
        <v>9.6832155600000007</v>
      </c>
      <c r="Y664">
        <f>IF(ABS(G664)&gt;1,G664/1000000,G664)</f>
        <v>218.40396100000001</v>
      </c>
      <c r="Z664">
        <f>IF(ABS(H664)&gt;1,H664/1000000,H664)</f>
        <v>-1.856749</v>
      </c>
      <c r="AA664">
        <f>IF(ABS(I664)&gt;1,I664/1000000,I664)</f>
        <v>0</v>
      </c>
      <c r="AB664">
        <f t="shared" si="40"/>
        <v>-0.56899999999999995</v>
      </c>
      <c r="AC664">
        <f t="shared" si="41"/>
        <v>0.32900000000000001</v>
      </c>
      <c r="AD664">
        <f t="shared" si="42"/>
        <v>8.8450000000000006</v>
      </c>
      <c r="AE664">
        <f t="shared" si="43"/>
        <v>0.22600000000000001</v>
      </c>
    </row>
    <row r="665" spans="1:31" x14ac:dyDescent="0.3">
      <c r="A665" s="4">
        <v>663</v>
      </c>
      <c r="B665" s="4">
        <v>-803106925921</v>
      </c>
      <c r="C665" s="5">
        <v>3</v>
      </c>
      <c r="D665" s="5">
        <v>-0.102102</v>
      </c>
      <c r="E665" s="5">
        <v>2.7212E-2</v>
      </c>
      <c r="F665" s="5">
        <v>1024923</v>
      </c>
      <c r="G665" s="5">
        <v>201389069</v>
      </c>
      <c r="H665" s="5">
        <v>1673456</v>
      </c>
      <c r="I665" s="5">
        <v>0</v>
      </c>
      <c r="J665" s="5">
        <v>-0.64</v>
      </c>
      <c r="K665" s="5">
        <v>0.308</v>
      </c>
      <c r="L665" s="5">
        <v>9958000</v>
      </c>
      <c r="M665" s="5">
        <v>225</v>
      </c>
      <c r="S665">
        <f>A665</f>
        <v>663</v>
      </c>
      <c r="T665">
        <f>Analysis!$B$3+B665/1000000</f>
        <v>14.237989000044763</v>
      </c>
      <c r="U665">
        <f>C665</f>
        <v>3</v>
      </c>
      <c r="V665">
        <f>IF(ABS(D665)&gt;1,D665/1000000,D665)*Analysis!$B$4</f>
        <v>-1.00162062</v>
      </c>
      <c r="W665">
        <f>IF(ABS(E665)&gt;1,E665/1000000,E665)*Analysis!$B$4</f>
        <v>0.26694972</v>
      </c>
      <c r="X665">
        <f>IF(ABS(F665)&gt;1,F665/1000000,F665)*Analysis!$B$4</f>
        <v>10.054494630000001</v>
      </c>
      <c r="Y665">
        <f>IF(ABS(G665)&gt;1,G665/1000000,G665)</f>
        <v>201.38906900000001</v>
      </c>
      <c r="Z665">
        <f>IF(ABS(H665)&gt;1,H665/1000000,H665)</f>
        <v>1.6734560000000001</v>
      </c>
      <c r="AA665">
        <f>IF(ABS(I665)&gt;1,I665/1000000,I665)</f>
        <v>0</v>
      </c>
      <c r="AB665">
        <f t="shared" si="40"/>
        <v>-0.64</v>
      </c>
      <c r="AC665">
        <f t="shared" si="41"/>
        <v>0.308</v>
      </c>
      <c r="AD665">
        <f t="shared" si="42"/>
        <v>9.9580000000000002</v>
      </c>
      <c r="AE665">
        <f t="shared" si="43"/>
        <v>0.22500000000000001</v>
      </c>
    </row>
    <row r="666" spans="1:31" x14ac:dyDescent="0.3">
      <c r="A666" s="4">
        <v>664</v>
      </c>
      <c r="B666" s="4">
        <v>-803106905841</v>
      </c>
      <c r="C666" s="5">
        <v>3</v>
      </c>
      <c r="D666" s="5">
        <v>3.6784999999999998E-2</v>
      </c>
      <c r="E666" s="5">
        <v>-1.4899000000000001E-2</v>
      </c>
      <c r="F666" s="5">
        <v>1003069</v>
      </c>
      <c r="G666" s="5">
        <v>204237885</v>
      </c>
      <c r="H666" s="5">
        <v>0.702627</v>
      </c>
      <c r="I666" s="5">
        <v>0</v>
      </c>
      <c r="J666" s="5">
        <v>-0.68100000000000005</v>
      </c>
      <c r="K666" s="5">
        <v>0.20300000000000001</v>
      </c>
      <c r="L666" s="5">
        <v>10795000</v>
      </c>
      <c r="M666" s="5">
        <v>224</v>
      </c>
      <c r="S666">
        <f>A666</f>
        <v>664</v>
      </c>
      <c r="T666">
        <f>Analysis!$B$3+B666/1000000</f>
        <v>14.258068999974057</v>
      </c>
      <c r="U666">
        <f>C666</f>
        <v>3</v>
      </c>
      <c r="V666">
        <f>IF(ABS(D666)&gt;1,D666/1000000,D666)*Analysis!$B$4</f>
        <v>0.36086085000000001</v>
      </c>
      <c r="W666">
        <f>IF(ABS(E666)&gt;1,E666/1000000,E666)*Analysis!$B$4</f>
        <v>-0.14615919000000002</v>
      </c>
      <c r="X666">
        <f>IF(ABS(F666)&gt;1,F666/1000000,F666)*Analysis!$B$4</f>
        <v>9.8401068900000013</v>
      </c>
      <c r="Y666">
        <f>IF(ABS(G666)&gt;1,G666/1000000,G666)</f>
        <v>204.23788500000001</v>
      </c>
      <c r="Z666">
        <f>IF(ABS(H666)&gt;1,H666/1000000,H666)</f>
        <v>0.702627</v>
      </c>
      <c r="AA666">
        <f>IF(ABS(I666)&gt;1,I666/1000000,I666)</f>
        <v>0</v>
      </c>
      <c r="AB666">
        <f t="shared" si="40"/>
        <v>-0.68100000000000005</v>
      </c>
      <c r="AC666">
        <f t="shared" si="41"/>
        <v>0.20300000000000001</v>
      </c>
      <c r="AD666">
        <f t="shared" si="42"/>
        <v>10.795</v>
      </c>
      <c r="AE666">
        <f t="shared" si="43"/>
        <v>0.224</v>
      </c>
    </row>
    <row r="667" spans="1:31" x14ac:dyDescent="0.3">
      <c r="A667" s="4">
        <v>665</v>
      </c>
      <c r="B667" s="4">
        <v>-803106902603</v>
      </c>
      <c r="C667" s="5">
        <v>3</v>
      </c>
      <c r="D667" s="5">
        <v>2.3782999999999999E-2</v>
      </c>
      <c r="E667" s="5">
        <v>-1.797E-3</v>
      </c>
      <c r="F667" s="5">
        <v>0.99915600000000004</v>
      </c>
      <c r="G667" s="5">
        <v>155196777</v>
      </c>
      <c r="H667" s="5">
        <v>2725485</v>
      </c>
      <c r="I667" s="5">
        <v>0</v>
      </c>
      <c r="J667" s="5">
        <v>-0.69599999999999995</v>
      </c>
      <c r="K667" s="5">
        <v>0.17299999999999999</v>
      </c>
      <c r="L667" s="5">
        <v>10964000</v>
      </c>
      <c r="M667" s="5">
        <v>223</v>
      </c>
      <c r="S667">
        <f>A667</f>
        <v>665</v>
      </c>
      <c r="T667">
        <f>Analysis!$B$3+B667/1000000</f>
        <v>14.261306999949738</v>
      </c>
      <c r="U667">
        <f>C667</f>
        <v>3</v>
      </c>
      <c r="V667">
        <f>IF(ABS(D667)&gt;1,D667/1000000,D667)*Analysis!$B$4</f>
        <v>0.23331123000000001</v>
      </c>
      <c r="W667">
        <f>IF(ABS(E667)&gt;1,E667/1000000,E667)*Analysis!$B$4</f>
        <v>-1.762857E-2</v>
      </c>
      <c r="X667">
        <f>IF(ABS(F667)&gt;1,F667/1000000,F667)*Analysis!$B$4</f>
        <v>9.8017203600000009</v>
      </c>
      <c r="Y667">
        <f>IF(ABS(G667)&gt;1,G667/1000000,G667)</f>
        <v>155.196777</v>
      </c>
      <c r="Z667">
        <f>IF(ABS(H667)&gt;1,H667/1000000,H667)</f>
        <v>2.7254849999999999</v>
      </c>
      <c r="AA667">
        <f>IF(ABS(I667)&gt;1,I667/1000000,I667)</f>
        <v>0</v>
      </c>
      <c r="AB667">
        <f t="shared" si="40"/>
        <v>-0.69599999999999995</v>
      </c>
      <c r="AC667">
        <f t="shared" si="41"/>
        <v>0.17299999999999999</v>
      </c>
      <c r="AD667">
        <f t="shared" si="42"/>
        <v>10.964</v>
      </c>
      <c r="AE667">
        <f t="shared" si="43"/>
        <v>0.223</v>
      </c>
    </row>
    <row r="668" spans="1:31" x14ac:dyDescent="0.3">
      <c r="A668" s="4">
        <v>666</v>
      </c>
      <c r="B668" s="4">
        <v>-803106874950</v>
      </c>
      <c r="C668" s="5">
        <v>3</v>
      </c>
      <c r="D668" s="5">
        <v>1.5661999999999999E-2</v>
      </c>
      <c r="E668" s="5">
        <v>-5.5510000000000004E-3</v>
      </c>
      <c r="F668" s="5">
        <v>0.99783299999999997</v>
      </c>
      <c r="G668" s="5">
        <v>110910568</v>
      </c>
      <c r="H668" s="5">
        <v>4656344</v>
      </c>
      <c r="I668" s="5">
        <v>0</v>
      </c>
      <c r="J668" s="5">
        <v>-0.70399999999999996</v>
      </c>
      <c r="K668" s="5">
        <v>0.17399999999999999</v>
      </c>
      <c r="L668" s="5">
        <v>11102000</v>
      </c>
      <c r="M668" s="5">
        <v>223</v>
      </c>
      <c r="S668">
        <f>A668</f>
        <v>666</v>
      </c>
      <c r="T668">
        <f>Analysis!$B$3+B668/1000000</f>
        <v>14.288960000034422</v>
      </c>
      <c r="U668">
        <f>C668</f>
        <v>3</v>
      </c>
      <c r="V668">
        <f>IF(ABS(D668)&gt;1,D668/1000000,D668)*Analysis!$B$4</f>
        <v>0.15364422</v>
      </c>
      <c r="W668">
        <f>IF(ABS(E668)&gt;1,E668/1000000,E668)*Analysis!$B$4</f>
        <v>-5.4455310000000007E-2</v>
      </c>
      <c r="X668">
        <f>IF(ABS(F668)&gt;1,F668/1000000,F668)*Analysis!$B$4</f>
        <v>9.7887417299999999</v>
      </c>
      <c r="Y668">
        <f>IF(ABS(G668)&gt;1,G668/1000000,G668)</f>
        <v>110.910568</v>
      </c>
      <c r="Z668">
        <f>IF(ABS(H668)&gt;1,H668/1000000,H668)</f>
        <v>4.6563439999999998</v>
      </c>
      <c r="AA668">
        <f>IF(ABS(I668)&gt;1,I668/1000000,I668)</f>
        <v>0</v>
      </c>
      <c r="AB668">
        <f t="shared" si="40"/>
        <v>-0.70399999999999996</v>
      </c>
      <c r="AC668">
        <f t="shared" si="41"/>
        <v>0.17399999999999999</v>
      </c>
      <c r="AD668">
        <f t="shared" si="42"/>
        <v>11.102</v>
      </c>
      <c r="AE668">
        <f t="shared" si="43"/>
        <v>0.223</v>
      </c>
    </row>
    <row r="669" spans="1:31" x14ac:dyDescent="0.3">
      <c r="A669" s="4">
        <v>667</v>
      </c>
      <c r="B669" s="4">
        <v>-803106847284</v>
      </c>
      <c r="C669" s="5">
        <v>3</v>
      </c>
      <c r="D669" s="5">
        <v>4.3215000000000003E-2</v>
      </c>
      <c r="E669" s="5">
        <v>-1.9220999999999999E-2</v>
      </c>
      <c r="F669" s="5">
        <v>0.98177199999999998</v>
      </c>
      <c r="G669" s="5">
        <v>-159091690</v>
      </c>
      <c r="H669" s="5">
        <v>44632755</v>
      </c>
      <c r="I669" s="5">
        <v>0</v>
      </c>
      <c r="J669" s="5">
        <v>-0.64300000000000002</v>
      </c>
      <c r="K669" s="5">
        <v>0.32600000000000001</v>
      </c>
      <c r="L669" s="5">
        <v>11660000</v>
      </c>
      <c r="M669" s="5">
        <v>226</v>
      </c>
      <c r="S669">
        <f>A669</f>
        <v>667</v>
      </c>
      <c r="T669">
        <f>Analysis!$B$3+B669/1000000</f>
        <v>14.316625999985263</v>
      </c>
      <c r="U669">
        <f>C669</f>
        <v>3</v>
      </c>
      <c r="V669">
        <f>IF(ABS(D669)&gt;1,D669/1000000,D669)*Analysis!$B$4</f>
        <v>0.42393915000000004</v>
      </c>
      <c r="W669">
        <f>IF(ABS(E669)&gt;1,E669/1000000,E669)*Analysis!$B$4</f>
        <v>-0.18855801</v>
      </c>
      <c r="X669">
        <f>IF(ABS(F669)&gt;1,F669/1000000,F669)*Analysis!$B$4</f>
        <v>9.6311833199999999</v>
      </c>
      <c r="Y669">
        <f>IF(ABS(G669)&gt;1,G669/1000000,G669)</f>
        <v>-159.09169</v>
      </c>
      <c r="Z669">
        <f>IF(ABS(H669)&gt;1,H669/1000000,H669)</f>
        <v>44.632755000000003</v>
      </c>
      <c r="AA669">
        <f>IF(ABS(I669)&gt;1,I669/1000000,I669)</f>
        <v>0</v>
      </c>
      <c r="AB669">
        <f t="shared" si="40"/>
        <v>-0.64300000000000002</v>
      </c>
      <c r="AC669">
        <f t="shared" si="41"/>
        <v>0.32600000000000001</v>
      </c>
      <c r="AD669">
        <f t="shared" si="42"/>
        <v>11.66</v>
      </c>
      <c r="AE669">
        <f t="shared" si="43"/>
        <v>0.22600000000000001</v>
      </c>
    </row>
    <row r="670" spans="1:31" x14ac:dyDescent="0.3">
      <c r="A670" s="4">
        <v>668</v>
      </c>
      <c r="B670" s="4">
        <v>-803106827266</v>
      </c>
      <c r="C670" s="5">
        <v>3</v>
      </c>
      <c r="D670" s="5">
        <v>3.4187000000000002E-2</v>
      </c>
      <c r="E670" s="5">
        <v>-6.0800000000000003E-3</v>
      </c>
      <c r="F670" s="5">
        <v>0.98451299999999997</v>
      </c>
      <c r="G670" s="5">
        <v>-209048813</v>
      </c>
      <c r="H670" s="5">
        <v>32414288</v>
      </c>
      <c r="I670" s="5">
        <v>0</v>
      </c>
      <c r="J670" s="5">
        <v>-0.55900000000000005</v>
      </c>
      <c r="K670" s="5">
        <v>0.57499999999999996</v>
      </c>
      <c r="L670" s="5">
        <v>11485000</v>
      </c>
      <c r="M670" s="5">
        <v>226</v>
      </c>
      <c r="S670">
        <f>A670</f>
        <v>668</v>
      </c>
      <c r="T670">
        <f>Analysis!$B$3+B670/1000000</f>
        <v>14.336644000024535</v>
      </c>
      <c r="U670">
        <f>C670</f>
        <v>3</v>
      </c>
      <c r="V670">
        <f>IF(ABS(D670)&gt;1,D670/1000000,D670)*Analysis!$B$4</f>
        <v>0.33537447000000004</v>
      </c>
      <c r="W670">
        <f>IF(ABS(E670)&gt;1,E670/1000000,E670)*Analysis!$B$4</f>
        <v>-5.9644800000000005E-2</v>
      </c>
      <c r="X670">
        <f>IF(ABS(F670)&gt;1,F670/1000000,F670)*Analysis!$B$4</f>
        <v>9.6580725300000001</v>
      </c>
      <c r="Y670">
        <f>IF(ABS(G670)&gt;1,G670/1000000,G670)</f>
        <v>-209.048813</v>
      </c>
      <c r="Z670">
        <f>IF(ABS(H670)&gt;1,H670/1000000,H670)</f>
        <v>32.414287999999999</v>
      </c>
      <c r="AA670">
        <f>IF(ABS(I670)&gt;1,I670/1000000,I670)</f>
        <v>0</v>
      </c>
      <c r="AB670">
        <f t="shared" si="40"/>
        <v>-0.55900000000000005</v>
      </c>
      <c r="AC670">
        <f t="shared" si="41"/>
        <v>0.57499999999999996</v>
      </c>
      <c r="AD670">
        <f t="shared" si="42"/>
        <v>11.484999999999999</v>
      </c>
      <c r="AE670">
        <f t="shared" si="43"/>
        <v>0.22600000000000001</v>
      </c>
    </row>
    <row r="671" spans="1:31" x14ac:dyDescent="0.3">
      <c r="A671" s="4">
        <v>669</v>
      </c>
      <c r="B671" s="4">
        <v>-803106805324</v>
      </c>
      <c r="C671" s="5">
        <v>3</v>
      </c>
      <c r="D671" s="5">
        <v>4.3735000000000003E-2</v>
      </c>
      <c r="E671" s="5">
        <v>7.7619999999999998E-3</v>
      </c>
      <c r="F671" s="5">
        <v>1018855</v>
      </c>
      <c r="G671" s="5">
        <v>-239280304</v>
      </c>
      <c r="H671" s="5">
        <v>22125214</v>
      </c>
      <c r="I671" s="5">
        <v>0</v>
      </c>
      <c r="J671" s="5">
        <v>-0.47399999999999998</v>
      </c>
      <c r="K671" s="5">
        <v>0.94299999999999995</v>
      </c>
      <c r="L671" s="5">
        <v>11143000</v>
      </c>
      <c r="M671" s="5">
        <v>225</v>
      </c>
      <c r="S671">
        <f>A671</f>
        <v>669</v>
      </c>
      <c r="T671">
        <f>Analysis!$B$3+B671/1000000</f>
        <v>14.358586000045761</v>
      </c>
      <c r="U671">
        <f>C671</f>
        <v>3</v>
      </c>
      <c r="V671">
        <f>IF(ABS(D671)&gt;1,D671/1000000,D671)*Analysis!$B$4</f>
        <v>0.42904035000000007</v>
      </c>
      <c r="W671">
        <f>IF(ABS(E671)&gt;1,E671/1000000,E671)*Analysis!$B$4</f>
        <v>7.614522E-2</v>
      </c>
      <c r="X671">
        <f>IF(ABS(F671)&gt;1,F671/1000000,F671)*Analysis!$B$4</f>
        <v>9.9949675500000019</v>
      </c>
      <c r="Y671">
        <f>IF(ABS(G671)&gt;1,G671/1000000,G671)</f>
        <v>-239.280304</v>
      </c>
      <c r="Z671">
        <f>IF(ABS(H671)&gt;1,H671/1000000,H671)</f>
        <v>22.125214</v>
      </c>
      <c r="AA671">
        <f>IF(ABS(I671)&gt;1,I671/1000000,I671)</f>
        <v>0</v>
      </c>
      <c r="AB671">
        <f t="shared" si="40"/>
        <v>-0.47399999999999998</v>
      </c>
      <c r="AC671">
        <f t="shared" si="41"/>
        <v>0.94299999999999995</v>
      </c>
      <c r="AD671">
        <f t="shared" si="42"/>
        <v>11.143000000000001</v>
      </c>
      <c r="AE671">
        <f t="shared" si="43"/>
        <v>0.22500000000000001</v>
      </c>
    </row>
    <row r="672" spans="1:31" x14ac:dyDescent="0.3">
      <c r="A672" s="4">
        <v>670</v>
      </c>
      <c r="B672" s="4">
        <v>-803106789680</v>
      </c>
      <c r="C672" s="5">
        <v>3</v>
      </c>
      <c r="D672" s="5">
        <v>4.1993000000000003E-2</v>
      </c>
      <c r="E672" s="5">
        <v>2.1694000000000001E-2</v>
      </c>
      <c r="F672" s="5">
        <v>1043273</v>
      </c>
      <c r="G672" s="5">
        <v>-253795044</v>
      </c>
      <c r="H672" s="5">
        <v>35749271</v>
      </c>
      <c r="I672" s="5">
        <v>0</v>
      </c>
      <c r="J672" s="5">
        <v>-0.40300000000000002</v>
      </c>
      <c r="K672" s="5">
        <v>1269000</v>
      </c>
      <c r="L672" s="5">
        <v>10850000</v>
      </c>
      <c r="M672" s="5">
        <v>224</v>
      </c>
      <c r="S672">
        <f>A672</f>
        <v>670</v>
      </c>
      <c r="T672">
        <f>Analysis!$B$3+B672/1000000</f>
        <v>14.374229999957606</v>
      </c>
      <c r="U672">
        <f>C672</f>
        <v>3</v>
      </c>
      <c r="V672">
        <f>IF(ABS(D672)&gt;1,D672/1000000,D672)*Analysis!$B$4</f>
        <v>0.41195133000000006</v>
      </c>
      <c r="W672">
        <f>IF(ABS(E672)&gt;1,E672/1000000,E672)*Analysis!$B$4</f>
        <v>0.21281814000000002</v>
      </c>
      <c r="X672">
        <f>IF(ABS(F672)&gt;1,F672/1000000,F672)*Analysis!$B$4</f>
        <v>10.23450813</v>
      </c>
      <c r="Y672">
        <f>IF(ABS(G672)&gt;1,G672/1000000,G672)</f>
        <v>-253.79504399999999</v>
      </c>
      <c r="Z672">
        <f>IF(ABS(H672)&gt;1,H672/1000000,H672)</f>
        <v>35.749271</v>
      </c>
      <c r="AA672">
        <f>IF(ABS(I672)&gt;1,I672/1000000,I672)</f>
        <v>0</v>
      </c>
      <c r="AB672">
        <f t="shared" si="40"/>
        <v>-0.40300000000000002</v>
      </c>
      <c r="AC672">
        <f t="shared" si="41"/>
        <v>1.2689999999999999</v>
      </c>
      <c r="AD672">
        <f t="shared" si="42"/>
        <v>10.85</v>
      </c>
      <c r="AE672">
        <f t="shared" si="43"/>
        <v>0.224</v>
      </c>
    </row>
    <row r="673" spans="1:31" x14ac:dyDescent="0.3">
      <c r="A673" s="4">
        <v>671</v>
      </c>
      <c r="B673" s="4">
        <v>-803106765075</v>
      </c>
      <c r="C673" s="5">
        <v>3</v>
      </c>
      <c r="D673" s="5">
        <v>4.0254999999999999E-2</v>
      </c>
      <c r="E673" s="5">
        <v>1.9488999999999999E-2</v>
      </c>
      <c r="F673" s="5">
        <v>1059957</v>
      </c>
      <c r="G673" s="5">
        <v>-263581116</v>
      </c>
      <c r="H673" s="5">
        <v>48749359</v>
      </c>
      <c r="I673" s="5">
        <v>0</v>
      </c>
      <c r="J673" s="5">
        <v>-0.27400000000000002</v>
      </c>
      <c r="K673" s="5">
        <v>1762000</v>
      </c>
      <c r="L673" s="5">
        <v>10300000</v>
      </c>
      <c r="M673" s="5">
        <v>223</v>
      </c>
      <c r="S673">
        <f>A673</f>
        <v>671</v>
      </c>
      <c r="T673">
        <f>Analysis!$B$3+B673/1000000</f>
        <v>14.398834999999963</v>
      </c>
      <c r="U673">
        <f>C673</f>
        <v>3</v>
      </c>
      <c r="V673">
        <f>IF(ABS(D673)&gt;1,D673/1000000,D673)*Analysis!$B$4</f>
        <v>0.39490154999999999</v>
      </c>
      <c r="W673">
        <f>IF(ABS(E673)&gt;1,E673/1000000,E673)*Analysis!$B$4</f>
        <v>0.19118709</v>
      </c>
      <c r="X673">
        <f>IF(ABS(F673)&gt;1,F673/1000000,F673)*Analysis!$B$4</f>
        <v>10.398178170000001</v>
      </c>
      <c r="Y673">
        <f>IF(ABS(G673)&gt;1,G673/1000000,G673)</f>
        <v>-263.58111600000001</v>
      </c>
      <c r="Z673">
        <f>IF(ABS(H673)&gt;1,H673/1000000,H673)</f>
        <v>48.749358999999998</v>
      </c>
      <c r="AA673">
        <f>IF(ABS(I673)&gt;1,I673/1000000,I673)</f>
        <v>0</v>
      </c>
      <c r="AB673">
        <f t="shared" si="40"/>
        <v>-0.27400000000000002</v>
      </c>
      <c r="AC673">
        <f t="shared" si="41"/>
        <v>1.762</v>
      </c>
      <c r="AD673">
        <f t="shared" si="42"/>
        <v>10.3</v>
      </c>
      <c r="AE673">
        <f t="shared" si="43"/>
        <v>0.223</v>
      </c>
    </row>
    <row r="674" spans="1:31" x14ac:dyDescent="0.3">
      <c r="A674" s="4">
        <v>672</v>
      </c>
      <c r="B674" s="4">
        <v>-803106745472</v>
      </c>
      <c r="C674" s="5">
        <v>3</v>
      </c>
      <c r="D674" s="5">
        <v>3.6372000000000002E-2</v>
      </c>
      <c r="E674" s="5">
        <v>1.9538E-2</v>
      </c>
      <c r="F674" s="5">
        <v>1045601</v>
      </c>
      <c r="G674" s="5">
        <v>-264658356</v>
      </c>
      <c r="H674" s="5">
        <v>48693169</v>
      </c>
      <c r="I674" s="5">
        <v>0</v>
      </c>
      <c r="J674" s="5">
        <v>-0.11899999999999999</v>
      </c>
      <c r="K674" s="5">
        <v>2101000</v>
      </c>
      <c r="L674" s="5">
        <v>9750000</v>
      </c>
      <c r="M674" s="5">
        <v>222</v>
      </c>
      <c r="S674">
        <f>A674</f>
        <v>672</v>
      </c>
      <c r="T674">
        <f>Analysis!$B$3+B674/1000000</f>
        <v>14.418438000022434</v>
      </c>
      <c r="U674">
        <f>C674</f>
        <v>3</v>
      </c>
      <c r="V674">
        <f>IF(ABS(D674)&gt;1,D674/1000000,D674)*Analysis!$B$4</f>
        <v>0.35680932000000004</v>
      </c>
      <c r="W674">
        <f>IF(ABS(E674)&gt;1,E674/1000000,E674)*Analysis!$B$4</f>
        <v>0.19166778000000001</v>
      </c>
      <c r="X674">
        <f>IF(ABS(F674)&gt;1,F674/1000000,F674)*Analysis!$B$4</f>
        <v>10.25734581</v>
      </c>
      <c r="Y674">
        <f>IF(ABS(G674)&gt;1,G674/1000000,G674)</f>
        <v>-264.65835600000003</v>
      </c>
      <c r="Z674">
        <f>IF(ABS(H674)&gt;1,H674/1000000,H674)</f>
        <v>48.693168999999997</v>
      </c>
      <c r="AA674">
        <f>IF(ABS(I674)&gt;1,I674/1000000,I674)</f>
        <v>0</v>
      </c>
      <c r="AB674">
        <f t="shared" si="40"/>
        <v>-0.11899999999999999</v>
      </c>
      <c r="AC674">
        <f t="shared" si="41"/>
        <v>2.101</v>
      </c>
      <c r="AD674">
        <f t="shared" si="42"/>
        <v>9.75</v>
      </c>
      <c r="AE674">
        <f t="shared" si="43"/>
        <v>0.222</v>
      </c>
    </row>
    <row r="675" spans="1:31" x14ac:dyDescent="0.3">
      <c r="A675" s="4">
        <v>673</v>
      </c>
      <c r="B675" s="4">
        <v>-803106721409</v>
      </c>
      <c r="C675" s="5">
        <v>3</v>
      </c>
      <c r="D675" s="5">
        <v>3.2747999999999999E-2</v>
      </c>
      <c r="E675" s="5">
        <v>1.0888E-2</v>
      </c>
      <c r="F675" s="5">
        <v>1042198</v>
      </c>
      <c r="G675" s="5">
        <v>-235392029</v>
      </c>
      <c r="H675" s="5">
        <v>58786156</v>
      </c>
      <c r="I675" s="5">
        <v>0</v>
      </c>
      <c r="J675" s="5">
        <v>9.1999999999999998E-2</v>
      </c>
      <c r="K675" s="5">
        <v>2402000</v>
      </c>
      <c r="L675" s="5">
        <v>9003000</v>
      </c>
      <c r="M675" s="5">
        <v>222</v>
      </c>
      <c r="S675">
        <f>A675</f>
        <v>673</v>
      </c>
      <c r="T675">
        <f>Analysis!$B$3+B675/1000000</f>
        <v>14.442501000012271</v>
      </c>
      <c r="U675">
        <f>C675</f>
        <v>3</v>
      </c>
      <c r="V675">
        <f>IF(ABS(D675)&gt;1,D675/1000000,D675)*Analysis!$B$4</f>
        <v>0.32125788</v>
      </c>
      <c r="W675">
        <f>IF(ABS(E675)&gt;1,E675/1000000,E675)*Analysis!$B$4</f>
        <v>0.10681128000000001</v>
      </c>
      <c r="X675">
        <f>IF(ABS(F675)&gt;1,F675/1000000,F675)*Analysis!$B$4</f>
        <v>10.22396238</v>
      </c>
      <c r="Y675">
        <f>IF(ABS(G675)&gt;1,G675/1000000,G675)</f>
        <v>-235.39202900000001</v>
      </c>
      <c r="Z675">
        <f>IF(ABS(H675)&gt;1,H675/1000000,H675)</f>
        <v>58.786155999999998</v>
      </c>
      <c r="AA675">
        <f>IF(ABS(I675)&gt;1,I675/1000000,I675)</f>
        <v>0</v>
      </c>
      <c r="AB675">
        <f t="shared" si="40"/>
        <v>9.1999999999999998E-2</v>
      </c>
      <c r="AC675">
        <f t="shared" si="41"/>
        <v>2.4020000000000001</v>
      </c>
      <c r="AD675">
        <f t="shared" si="42"/>
        <v>9.0030000000000001</v>
      </c>
      <c r="AE675">
        <f t="shared" si="43"/>
        <v>0.222</v>
      </c>
    </row>
    <row r="676" spans="1:31" x14ac:dyDescent="0.3">
      <c r="A676" s="4">
        <v>674</v>
      </c>
      <c r="B676" s="4">
        <v>-803106706003</v>
      </c>
      <c r="C676" s="5">
        <v>3</v>
      </c>
      <c r="D676" s="5">
        <v>4.0882000000000002E-2</v>
      </c>
      <c r="E676" s="5">
        <v>1.0735E-2</v>
      </c>
      <c r="F676" s="5">
        <v>1041947</v>
      </c>
      <c r="G676" s="5">
        <v>-225181961</v>
      </c>
      <c r="H676" s="5">
        <v>70689285</v>
      </c>
      <c r="I676" s="5">
        <v>0</v>
      </c>
      <c r="J676" s="5">
        <v>0.24299999999999999</v>
      </c>
      <c r="K676" s="5">
        <v>2494000</v>
      </c>
      <c r="L676" s="5">
        <v>8528000</v>
      </c>
      <c r="M676" s="5">
        <v>228</v>
      </c>
      <c r="S676">
        <f>A676</f>
        <v>674</v>
      </c>
      <c r="T676">
        <f>Analysis!$B$3+B676/1000000</f>
        <v>14.457906999974512</v>
      </c>
      <c r="U676">
        <f>C676</f>
        <v>3</v>
      </c>
      <c r="V676">
        <f>IF(ABS(D676)&gt;1,D676/1000000,D676)*Analysis!$B$4</f>
        <v>0.40105242000000002</v>
      </c>
      <c r="W676">
        <f>IF(ABS(E676)&gt;1,E676/1000000,E676)*Analysis!$B$4</f>
        <v>0.10531035</v>
      </c>
      <c r="X676">
        <f>IF(ABS(F676)&gt;1,F676/1000000,F676)*Analysis!$B$4</f>
        <v>10.221500069999999</v>
      </c>
      <c r="Y676">
        <f>IF(ABS(G676)&gt;1,G676/1000000,G676)</f>
        <v>-225.181961</v>
      </c>
      <c r="Z676">
        <f>IF(ABS(H676)&gt;1,H676/1000000,H676)</f>
        <v>70.689284999999998</v>
      </c>
      <c r="AA676">
        <f>IF(ABS(I676)&gt;1,I676/1000000,I676)</f>
        <v>0</v>
      </c>
      <c r="AB676">
        <f t="shared" si="40"/>
        <v>0.24299999999999999</v>
      </c>
      <c r="AC676">
        <f t="shared" si="41"/>
        <v>2.4940000000000002</v>
      </c>
      <c r="AD676">
        <f t="shared" si="42"/>
        <v>8.5280000000000005</v>
      </c>
      <c r="AE676">
        <f t="shared" si="43"/>
        <v>0.22800000000000001</v>
      </c>
    </row>
    <row r="677" spans="1:31" x14ac:dyDescent="0.3">
      <c r="A677" s="4">
        <v>675</v>
      </c>
      <c r="B677" s="4">
        <v>-803106684350</v>
      </c>
      <c r="C677" s="5">
        <v>3</v>
      </c>
      <c r="D677" s="5">
        <v>4.0245000000000003E-2</v>
      </c>
      <c r="E677" s="5">
        <v>1.8901000000000001E-2</v>
      </c>
      <c r="F677" s="5">
        <v>1056672</v>
      </c>
      <c r="G677" s="5">
        <v>-214866470</v>
      </c>
      <c r="H677" s="5">
        <v>71576942</v>
      </c>
      <c r="I677" s="5">
        <v>0</v>
      </c>
      <c r="J677" s="5">
        <v>0.44700000000000001</v>
      </c>
      <c r="K677" s="5">
        <v>2554000</v>
      </c>
      <c r="L677" s="5">
        <v>7938000</v>
      </c>
      <c r="M677" s="5">
        <v>227</v>
      </c>
      <c r="S677">
        <f>A677</f>
        <v>675</v>
      </c>
      <c r="T677">
        <f>Analysis!$B$3+B677/1000000</f>
        <v>14.479560000007041</v>
      </c>
      <c r="U677">
        <f>C677</f>
        <v>3</v>
      </c>
      <c r="V677">
        <f>IF(ABS(D677)&gt;1,D677/1000000,D677)*Analysis!$B$4</f>
        <v>0.39480345000000006</v>
      </c>
      <c r="W677">
        <f>IF(ABS(E677)&gt;1,E677/1000000,E677)*Analysis!$B$4</f>
        <v>0.18541881000000002</v>
      </c>
      <c r="X677">
        <f>IF(ABS(F677)&gt;1,F677/1000000,F677)*Analysis!$B$4</f>
        <v>10.365952320000002</v>
      </c>
      <c r="Y677">
        <f>IF(ABS(G677)&gt;1,G677/1000000,G677)</f>
        <v>-214.86646999999999</v>
      </c>
      <c r="Z677">
        <f>IF(ABS(H677)&gt;1,H677/1000000,H677)</f>
        <v>71.576942000000003</v>
      </c>
      <c r="AA677">
        <f>IF(ABS(I677)&gt;1,I677/1000000,I677)</f>
        <v>0</v>
      </c>
      <c r="AB677">
        <f t="shared" si="40"/>
        <v>0.44700000000000001</v>
      </c>
      <c r="AC677">
        <f t="shared" si="41"/>
        <v>2.5539999999999998</v>
      </c>
      <c r="AD677">
        <f t="shared" si="42"/>
        <v>7.9379999999999997</v>
      </c>
      <c r="AE677">
        <f t="shared" si="43"/>
        <v>0.22700000000000001</v>
      </c>
    </row>
    <row r="678" spans="1:31" x14ac:dyDescent="0.3">
      <c r="A678" s="4">
        <v>676</v>
      </c>
      <c r="B678" s="4">
        <v>-803106666365</v>
      </c>
      <c r="C678" s="5">
        <v>3</v>
      </c>
      <c r="D678" s="5">
        <v>3.6832999999999998E-2</v>
      </c>
      <c r="E678" s="5">
        <v>2.7950000000000002E-3</v>
      </c>
      <c r="F678" s="5">
        <v>1050315</v>
      </c>
      <c r="G678" s="5">
        <v>-206478104</v>
      </c>
      <c r="H678" s="5">
        <v>65717140</v>
      </c>
      <c r="I678" s="5">
        <v>0</v>
      </c>
      <c r="J678" s="5">
        <v>0.504</v>
      </c>
      <c r="K678" s="5">
        <v>2571000</v>
      </c>
      <c r="L678" s="5">
        <v>7494000</v>
      </c>
      <c r="M678" s="5">
        <v>227</v>
      </c>
      <c r="S678">
        <f>A678</f>
        <v>676</v>
      </c>
      <c r="T678">
        <f>Analysis!$B$3+B678/1000000</f>
        <v>14.497545000049286</v>
      </c>
      <c r="U678">
        <f>C678</f>
        <v>3</v>
      </c>
      <c r="V678">
        <f>IF(ABS(D678)&gt;1,D678/1000000,D678)*Analysis!$B$4</f>
        <v>0.36133173000000002</v>
      </c>
      <c r="W678">
        <f>IF(ABS(E678)&gt;1,E678/1000000,E678)*Analysis!$B$4</f>
        <v>2.7418950000000004E-2</v>
      </c>
      <c r="X678">
        <f>IF(ABS(F678)&gt;1,F678/1000000,F678)*Analysis!$B$4</f>
        <v>10.303590150000002</v>
      </c>
      <c r="Y678">
        <f>IF(ABS(G678)&gt;1,G678/1000000,G678)</f>
        <v>-206.478104</v>
      </c>
      <c r="Z678">
        <f>IF(ABS(H678)&gt;1,H678/1000000,H678)</f>
        <v>65.717140000000001</v>
      </c>
      <c r="AA678">
        <f>IF(ABS(I678)&gt;1,I678/1000000,I678)</f>
        <v>0</v>
      </c>
      <c r="AB678">
        <f t="shared" si="40"/>
        <v>0.504</v>
      </c>
      <c r="AC678">
        <f t="shared" si="41"/>
        <v>2.5710000000000002</v>
      </c>
      <c r="AD678">
        <f t="shared" si="42"/>
        <v>7.4939999999999998</v>
      </c>
      <c r="AE678">
        <f t="shared" si="43"/>
        <v>0.22700000000000001</v>
      </c>
    </row>
    <row r="679" spans="1:31" x14ac:dyDescent="0.3">
      <c r="A679" s="4">
        <v>677</v>
      </c>
      <c r="B679" s="4">
        <v>-803106646403</v>
      </c>
      <c r="C679" s="5">
        <v>3</v>
      </c>
      <c r="D679" s="5">
        <v>3.1061999999999999E-2</v>
      </c>
      <c r="E679" s="5">
        <v>-2.0599999999999999E-4</v>
      </c>
      <c r="F679" s="5">
        <v>1033584</v>
      </c>
      <c r="G679" s="5">
        <v>-190616043</v>
      </c>
      <c r="H679" s="5">
        <v>51757961</v>
      </c>
      <c r="I679" s="5">
        <v>0</v>
      </c>
      <c r="J679" s="5">
        <v>0.45800000000000002</v>
      </c>
      <c r="K679" s="5">
        <v>2546000</v>
      </c>
      <c r="L679" s="5">
        <v>6712000</v>
      </c>
      <c r="M679" s="5">
        <v>226</v>
      </c>
      <c r="S679">
        <f>A679</f>
        <v>677</v>
      </c>
      <c r="T679">
        <f>Analysis!$B$3+B679/1000000</f>
        <v>14.517507000011392</v>
      </c>
      <c r="U679">
        <f>C679</f>
        <v>3</v>
      </c>
      <c r="V679">
        <f>IF(ABS(D679)&gt;1,D679/1000000,D679)*Analysis!$B$4</f>
        <v>0.30471821999999998</v>
      </c>
      <c r="W679">
        <f>IF(ABS(E679)&gt;1,E679/1000000,E679)*Analysis!$B$4</f>
        <v>-2.0208600000000002E-3</v>
      </c>
      <c r="X679">
        <f>IF(ABS(F679)&gt;1,F679/1000000,F679)*Analysis!$B$4</f>
        <v>10.13945904</v>
      </c>
      <c r="Y679">
        <f>IF(ABS(G679)&gt;1,G679/1000000,G679)</f>
        <v>-190.61604299999999</v>
      </c>
      <c r="Z679">
        <f>IF(ABS(H679)&gt;1,H679/1000000,H679)</f>
        <v>51.757961000000002</v>
      </c>
      <c r="AA679">
        <f>IF(ABS(I679)&gt;1,I679/1000000,I679)</f>
        <v>0</v>
      </c>
      <c r="AB679">
        <f t="shared" ref="AB679:AB742" si="44">IF(ABS(J679)&gt;1,J679/1000000,J679)</f>
        <v>0.45800000000000002</v>
      </c>
      <c r="AC679">
        <f t="shared" ref="AC679:AC742" si="45">IF(ABS(K679)&gt;1,K679/1000000,K679)</f>
        <v>2.5459999999999998</v>
      </c>
      <c r="AD679">
        <f t="shared" ref="AD679:AD742" si="46">IF(ABS(L679)&gt;1,L679/1000000,L679)</f>
        <v>6.7119999999999997</v>
      </c>
      <c r="AE679">
        <f t="shared" ref="AE679:AE742" si="47">M679/1000</f>
        <v>0.22600000000000001</v>
      </c>
    </row>
    <row r="680" spans="1:31" x14ac:dyDescent="0.3">
      <c r="A680" s="4">
        <v>678</v>
      </c>
      <c r="B680" s="4">
        <v>-803106626025</v>
      </c>
      <c r="C680" s="5">
        <v>3</v>
      </c>
      <c r="D680" s="5">
        <v>1.6063000000000001E-2</v>
      </c>
      <c r="E680" s="5">
        <v>2.3324999999999999E-2</v>
      </c>
      <c r="F680" s="5">
        <v>1016343</v>
      </c>
      <c r="G680" s="5">
        <v>-174497086</v>
      </c>
      <c r="H680" s="5">
        <v>41377563</v>
      </c>
      <c r="I680" s="5">
        <v>0</v>
      </c>
      <c r="J680" s="5">
        <v>0.42699999999999999</v>
      </c>
      <c r="K680" s="5">
        <v>2558000</v>
      </c>
      <c r="L680" s="5">
        <v>6093000</v>
      </c>
      <c r="M680" s="5">
        <v>230</v>
      </c>
      <c r="S680">
        <f>A680</f>
        <v>678</v>
      </c>
      <c r="T680">
        <f>Analysis!$B$3+B680/1000000</f>
        <v>14.537884999997914</v>
      </c>
      <c r="U680">
        <f>C680</f>
        <v>3</v>
      </c>
      <c r="V680">
        <f>IF(ABS(D680)&gt;1,D680/1000000,D680)*Analysis!$B$4</f>
        <v>0.15757803000000001</v>
      </c>
      <c r="W680">
        <f>IF(ABS(E680)&gt;1,E680/1000000,E680)*Analysis!$B$4</f>
        <v>0.22881825</v>
      </c>
      <c r="X680">
        <f>IF(ABS(F680)&gt;1,F680/1000000,F680)*Analysis!$B$4</f>
        <v>9.9703248300000009</v>
      </c>
      <c r="Y680">
        <f>IF(ABS(G680)&gt;1,G680/1000000,G680)</f>
        <v>-174.497086</v>
      </c>
      <c r="Z680">
        <f>IF(ABS(H680)&gt;1,H680/1000000,H680)</f>
        <v>41.377563000000002</v>
      </c>
      <c r="AA680">
        <f>IF(ABS(I680)&gt;1,I680/1000000,I680)</f>
        <v>0</v>
      </c>
      <c r="AB680">
        <f t="shared" si="44"/>
        <v>0.42699999999999999</v>
      </c>
      <c r="AC680">
        <f t="shared" si="45"/>
        <v>2.5579999999999998</v>
      </c>
      <c r="AD680">
        <f t="shared" si="46"/>
        <v>6.093</v>
      </c>
      <c r="AE680">
        <f t="shared" si="47"/>
        <v>0.23</v>
      </c>
    </row>
    <row r="681" spans="1:31" x14ac:dyDescent="0.3">
      <c r="A681" s="4">
        <v>679</v>
      </c>
      <c r="B681" s="4">
        <v>-803106605462</v>
      </c>
      <c r="C681" s="5">
        <v>3</v>
      </c>
      <c r="D681" s="5">
        <v>3.0200999999999999E-2</v>
      </c>
      <c r="E681" s="5">
        <v>2.5113E-2</v>
      </c>
      <c r="F681" s="5">
        <v>1005980</v>
      </c>
      <c r="G681" s="5">
        <v>-163876236</v>
      </c>
      <c r="H681" s="5">
        <v>30708401</v>
      </c>
      <c r="I681" s="5">
        <v>0</v>
      </c>
      <c r="J681" s="5">
        <v>0.41499999999999998</v>
      </c>
      <c r="K681" s="5">
        <v>2570000</v>
      </c>
      <c r="L681" s="5">
        <v>5532000</v>
      </c>
      <c r="M681" s="5">
        <v>230</v>
      </c>
      <c r="S681">
        <f>A681</f>
        <v>679</v>
      </c>
      <c r="T681">
        <f>Analysis!$B$3+B681/1000000</f>
        <v>14.558447999996133</v>
      </c>
      <c r="U681">
        <f>C681</f>
        <v>3</v>
      </c>
      <c r="V681">
        <f>IF(ABS(D681)&gt;1,D681/1000000,D681)*Analysis!$B$4</f>
        <v>0.29627181000000002</v>
      </c>
      <c r="W681">
        <f>IF(ABS(E681)&gt;1,E681/1000000,E681)*Analysis!$B$4</f>
        <v>0.24635853000000002</v>
      </c>
      <c r="X681">
        <f>IF(ABS(F681)&gt;1,F681/1000000,F681)*Analysis!$B$4</f>
        <v>9.868663800000002</v>
      </c>
      <c r="Y681">
        <f>IF(ABS(G681)&gt;1,G681/1000000,G681)</f>
        <v>-163.87623600000001</v>
      </c>
      <c r="Z681">
        <f>IF(ABS(H681)&gt;1,H681/1000000,H681)</f>
        <v>30.708400999999999</v>
      </c>
      <c r="AA681">
        <f>IF(ABS(I681)&gt;1,I681/1000000,I681)</f>
        <v>0</v>
      </c>
      <c r="AB681">
        <f t="shared" si="44"/>
        <v>0.41499999999999998</v>
      </c>
      <c r="AC681">
        <f t="shared" si="45"/>
        <v>2.57</v>
      </c>
      <c r="AD681">
        <f t="shared" si="46"/>
        <v>5.532</v>
      </c>
      <c r="AE681">
        <f t="shared" si="47"/>
        <v>0.23</v>
      </c>
    </row>
    <row r="682" spans="1:31" x14ac:dyDescent="0.3">
      <c r="A682" s="4">
        <v>680</v>
      </c>
      <c r="B682" s="4">
        <v>-803106585847</v>
      </c>
      <c r="C682" s="5">
        <v>3</v>
      </c>
      <c r="D682" s="5">
        <v>1.9864E-2</v>
      </c>
      <c r="E682" s="5">
        <v>5.7499999999999999E-4</v>
      </c>
      <c r="F682" s="5">
        <v>1012305</v>
      </c>
      <c r="G682" s="5">
        <v>-151050812</v>
      </c>
      <c r="H682" s="5">
        <v>22310520</v>
      </c>
      <c r="I682" s="5">
        <v>0</v>
      </c>
      <c r="J682" s="5">
        <v>0.23</v>
      </c>
      <c r="K682" s="5">
        <v>2618000</v>
      </c>
      <c r="L682" s="5">
        <v>5037000</v>
      </c>
      <c r="M682" s="5">
        <v>232</v>
      </c>
      <c r="S682">
        <f>A682</f>
        <v>680</v>
      </c>
      <c r="T682">
        <f>Analysis!$B$3+B682/1000000</f>
        <v>14.578062999993563</v>
      </c>
      <c r="U682">
        <f>C682</f>
        <v>3</v>
      </c>
      <c r="V682">
        <f>IF(ABS(D682)&gt;1,D682/1000000,D682)*Analysis!$B$4</f>
        <v>0.19486584000000001</v>
      </c>
      <c r="W682">
        <f>IF(ABS(E682)&gt;1,E682/1000000,E682)*Analysis!$B$4</f>
        <v>5.6407499999999999E-3</v>
      </c>
      <c r="X682">
        <f>IF(ABS(F682)&gt;1,F682/1000000,F682)*Analysis!$B$4</f>
        <v>9.9307120500000003</v>
      </c>
      <c r="Y682">
        <f>IF(ABS(G682)&gt;1,G682/1000000,G682)</f>
        <v>-151.05081200000001</v>
      </c>
      <c r="Z682">
        <f>IF(ABS(H682)&gt;1,H682/1000000,H682)</f>
        <v>22.31052</v>
      </c>
      <c r="AA682">
        <f>IF(ABS(I682)&gt;1,I682/1000000,I682)</f>
        <v>0</v>
      </c>
      <c r="AB682">
        <f t="shared" si="44"/>
        <v>0.23</v>
      </c>
      <c r="AC682">
        <f t="shared" si="45"/>
        <v>2.6179999999999999</v>
      </c>
      <c r="AD682">
        <f t="shared" si="46"/>
        <v>5.0369999999999999</v>
      </c>
      <c r="AE682">
        <f t="shared" si="47"/>
        <v>0.23200000000000001</v>
      </c>
    </row>
    <row r="683" spans="1:31" x14ac:dyDescent="0.3">
      <c r="A683" s="4">
        <v>681</v>
      </c>
      <c r="B683" s="4">
        <v>-803106564635</v>
      </c>
      <c r="C683" s="5">
        <v>3</v>
      </c>
      <c r="D683" s="5">
        <v>2.3503E-2</v>
      </c>
      <c r="E683" s="5">
        <v>2.9863000000000001E-2</v>
      </c>
      <c r="F683" s="5">
        <v>1005570</v>
      </c>
      <c r="G683" s="5">
        <v>-137819519</v>
      </c>
      <c r="H683" s="5">
        <v>-6763387</v>
      </c>
      <c r="I683" s="5">
        <v>0</v>
      </c>
      <c r="J683" s="5">
        <v>3.1E-2</v>
      </c>
      <c r="K683" s="5">
        <v>2675000</v>
      </c>
      <c r="L683" s="5">
        <v>4517000</v>
      </c>
      <c r="M683" s="5">
        <v>232</v>
      </c>
      <c r="S683">
        <f>A683</f>
        <v>681</v>
      </c>
      <c r="T683">
        <f>Analysis!$B$3+B683/1000000</f>
        <v>14.599275000044145</v>
      </c>
      <c r="U683">
        <f>C683</f>
        <v>3</v>
      </c>
      <c r="V683">
        <f>IF(ABS(D683)&gt;1,D683/1000000,D683)*Analysis!$B$4</f>
        <v>0.23056443000000001</v>
      </c>
      <c r="W683">
        <f>IF(ABS(E683)&gt;1,E683/1000000,E683)*Analysis!$B$4</f>
        <v>0.29295603000000003</v>
      </c>
      <c r="X683">
        <f>IF(ABS(F683)&gt;1,F683/1000000,F683)*Analysis!$B$4</f>
        <v>9.8646417000000017</v>
      </c>
      <c r="Y683">
        <f>IF(ABS(G683)&gt;1,G683/1000000,G683)</f>
        <v>-137.81951900000001</v>
      </c>
      <c r="Z683">
        <f>IF(ABS(H683)&gt;1,H683/1000000,H683)</f>
        <v>-6.7633869999999998</v>
      </c>
      <c r="AA683">
        <f>IF(ABS(I683)&gt;1,I683/1000000,I683)</f>
        <v>0</v>
      </c>
      <c r="AB683">
        <f t="shared" si="44"/>
        <v>3.1E-2</v>
      </c>
      <c r="AC683">
        <f t="shared" si="45"/>
        <v>2.6749999999999998</v>
      </c>
      <c r="AD683">
        <f t="shared" si="46"/>
        <v>4.5170000000000003</v>
      </c>
      <c r="AE683">
        <f t="shared" si="47"/>
        <v>0.23200000000000001</v>
      </c>
    </row>
    <row r="684" spans="1:31" x14ac:dyDescent="0.3">
      <c r="A684" s="4">
        <v>682</v>
      </c>
      <c r="B684" s="4">
        <v>-803106548842</v>
      </c>
      <c r="C684" s="5">
        <v>3</v>
      </c>
      <c r="D684" s="5">
        <v>4.5081999999999997E-2</v>
      </c>
      <c r="E684" s="5">
        <v>2.7612000000000001E-2</v>
      </c>
      <c r="F684" s="5">
        <v>0.99139999999999995</v>
      </c>
      <c r="G684" s="5">
        <v>-123393517</v>
      </c>
      <c r="H684" s="5">
        <v>-22772850</v>
      </c>
      <c r="I684" s="5">
        <v>0</v>
      </c>
      <c r="J684" s="5">
        <v>-0.08</v>
      </c>
      <c r="K684" s="5">
        <v>2658000</v>
      </c>
      <c r="L684" s="5">
        <v>4000000</v>
      </c>
      <c r="M684" s="5">
        <v>233</v>
      </c>
      <c r="S684">
        <f>A684</f>
        <v>682</v>
      </c>
      <c r="T684">
        <f>Analysis!$B$3+B684/1000000</f>
        <v>14.615068000042811</v>
      </c>
      <c r="U684">
        <f>C684</f>
        <v>3</v>
      </c>
      <c r="V684">
        <f>IF(ABS(D684)&gt;1,D684/1000000,D684)*Analysis!$B$4</f>
        <v>0.44225441999999998</v>
      </c>
      <c r="W684">
        <f>IF(ABS(E684)&gt;1,E684/1000000,E684)*Analysis!$B$4</f>
        <v>0.27087372000000004</v>
      </c>
      <c r="X684">
        <f>IF(ABS(F684)&gt;1,F684/1000000,F684)*Analysis!$B$4</f>
        <v>9.7256339999999994</v>
      </c>
      <c r="Y684">
        <f>IF(ABS(G684)&gt;1,G684/1000000,G684)</f>
        <v>-123.393517</v>
      </c>
      <c r="Z684">
        <f>IF(ABS(H684)&gt;1,H684/1000000,H684)</f>
        <v>-22.772849999999998</v>
      </c>
      <c r="AA684">
        <f>IF(ABS(I684)&gt;1,I684/1000000,I684)</f>
        <v>0</v>
      </c>
      <c r="AB684">
        <f t="shared" si="44"/>
        <v>-0.08</v>
      </c>
      <c r="AC684">
        <f t="shared" si="45"/>
        <v>2.6579999999999999</v>
      </c>
      <c r="AD684">
        <f t="shared" si="46"/>
        <v>4</v>
      </c>
      <c r="AE684">
        <f t="shared" si="47"/>
        <v>0.23300000000000001</v>
      </c>
    </row>
    <row r="685" spans="1:31" x14ac:dyDescent="0.3">
      <c r="A685" s="4">
        <v>683</v>
      </c>
      <c r="B685" s="4">
        <v>-803106525500</v>
      </c>
      <c r="C685" s="5">
        <v>3</v>
      </c>
      <c r="D685" s="5">
        <v>3.2495999999999997E-2</v>
      </c>
      <c r="E685" s="5">
        <v>6.6509999999999998E-3</v>
      </c>
      <c r="F685" s="5">
        <v>1002438</v>
      </c>
      <c r="G685" s="5">
        <v>-100448845</v>
      </c>
      <c r="H685" s="5">
        <v>-23597574</v>
      </c>
      <c r="I685" s="5">
        <v>0</v>
      </c>
      <c r="J685" s="5">
        <v>-0.13700000000000001</v>
      </c>
      <c r="K685" s="5">
        <v>2541000</v>
      </c>
      <c r="L685" s="5">
        <v>3554000</v>
      </c>
      <c r="M685" s="5">
        <v>233</v>
      </c>
      <c r="S685">
        <f>A685</f>
        <v>683</v>
      </c>
      <c r="T685">
        <f>Analysis!$B$3+B685/1000000</f>
        <v>14.638410000014119</v>
      </c>
      <c r="U685">
        <f>C685</f>
        <v>3</v>
      </c>
      <c r="V685">
        <f>IF(ABS(D685)&gt;1,D685/1000000,D685)*Analysis!$B$4</f>
        <v>0.31878575999999997</v>
      </c>
      <c r="W685">
        <f>IF(ABS(E685)&gt;1,E685/1000000,E685)*Analysis!$B$4</f>
        <v>6.5246310000000002E-2</v>
      </c>
      <c r="X685">
        <f>IF(ABS(F685)&gt;1,F685/1000000,F685)*Analysis!$B$4</f>
        <v>9.8339167799999991</v>
      </c>
      <c r="Y685">
        <f>IF(ABS(G685)&gt;1,G685/1000000,G685)</f>
        <v>-100.44884500000001</v>
      </c>
      <c r="Z685">
        <f>IF(ABS(H685)&gt;1,H685/1000000,H685)</f>
        <v>-23.597574000000002</v>
      </c>
      <c r="AA685">
        <f>IF(ABS(I685)&gt;1,I685/1000000,I685)</f>
        <v>0</v>
      </c>
      <c r="AB685">
        <f t="shared" si="44"/>
        <v>-0.13700000000000001</v>
      </c>
      <c r="AC685">
        <f t="shared" si="45"/>
        <v>2.5409999999999999</v>
      </c>
      <c r="AD685">
        <f t="shared" si="46"/>
        <v>3.5539999999999998</v>
      </c>
      <c r="AE685">
        <f t="shared" si="47"/>
        <v>0.23300000000000001</v>
      </c>
    </row>
    <row r="686" spans="1:31" x14ac:dyDescent="0.3">
      <c r="A686" s="4">
        <v>684</v>
      </c>
      <c r="B686" s="4">
        <v>-803106505008</v>
      </c>
      <c r="C686" s="5">
        <v>3</v>
      </c>
      <c r="D686" s="5">
        <v>-2.6150000000000001E-3</v>
      </c>
      <c r="E686" s="5">
        <v>2.2023999999999998E-2</v>
      </c>
      <c r="F686" s="5">
        <v>0.98817100000000002</v>
      </c>
      <c r="G686" s="5">
        <v>-83813560</v>
      </c>
      <c r="H686" s="5">
        <v>-29837877</v>
      </c>
      <c r="I686" s="5">
        <v>0</v>
      </c>
      <c r="J686" s="5">
        <v>-0.217</v>
      </c>
      <c r="K686" s="5">
        <v>2446000</v>
      </c>
      <c r="L686" s="5">
        <v>3128000</v>
      </c>
      <c r="M686" s="5">
        <v>232</v>
      </c>
      <c r="S686">
        <f>A686</f>
        <v>684</v>
      </c>
      <c r="T686">
        <f>Analysis!$B$3+B686/1000000</f>
        <v>14.658902000053786</v>
      </c>
      <c r="U686">
        <f>C686</f>
        <v>3</v>
      </c>
      <c r="V686">
        <f>IF(ABS(D686)&gt;1,D686/1000000,D686)*Analysis!$B$4</f>
        <v>-2.5653150000000003E-2</v>
      </c>
      <c r="W686">
        <f>IF(ABS(E686)&gt;1,E686/1000000,E686)*Analysis!$B$4</f>
        <v>0.21605543999999999</v>
      </c>
      <c r="X686">
        <f>IF(ABS(F686)&gt;1,F686/1000000,F686)*Analysis!$B$4</f>
        <v>9.6939575100000006</v>
      </c>
      <c r="Y686">
        <f>IF(ABS(G686)&gt;1,G686/1000000,G686)</f>
        <v>-83.813559999999995</v>
      </c>
      <c r="Z686">
        <f>IF(ABS(H686)&gt;1,H686/1000000,H686)</f>
        <v>-29.837876999999999</v>
      </c>
      <c r="AA686">
        <f>IF(ABS(I686)&gt;1,I686/1000000,I686)</f>
        <v>0</v>
      </c>
      <c r="AB686">
        <f t="shared" si="44"/>
        <v>-0.217</v>
      </c>
      <c r="AC686">
        <f t="shared" si="45"/>
        <v>2.4460000000000002</v>
      </c>
      <c r="AD686">
        <f t="shared" si="46"/>
        <v>3.1280000000000001</v>
      </c>
      <c r="AE686">
        <f t="shared" si="47"/>
        <v>0.23200000000000001</v>
      </c>
    </row>
    <row r="687" spans="1:31" x14ac:dyDescent="0.3">
      <c r="A687" s="4">
        <v>685</v>
      </c>
      <c r="B687" s="4">
        <v>-803106485083</v>
      </c>
      <c r="C687" s="5">
        <v>3</v>
      </c>
      <c r="D687" s="5">
        <v>2.7556000000000001E-2</v>
      </c>
      <c r="E687" s="5">
        <v>2.7924999999999998E-2</v>
      </c>
      <c r="F687" s="5">
        <v>0.98425499999999999</v>
      </c>
      <c r="G687" s="5">
        <v>-68128914</v>
      </c>
      <c r="H687" s="5">
        <v>-4246759</v>
      </c>
      <c r="I687" s="5">
        <v>0</v>
      </c>
      <c r="J687" s="5">
        <v>-0.23300000000000001</v>
      </c>
      <c r="K687" s="5">
        <v>2361000</v>
      </c>
      <c r="L687" s="5">
        <v>2635000</v>
      </c>
      <c r="M687" s="5">
        <v>232</v>
      </c>
      <c r="S687">
        <f>A687</f>
        <v>685</v>
      </c>
      <c r="T687">
        <f>Analysis!$B$3+B687/1000000</f>
        <v>14.678826999966986</v>
      </c>
      <c r="U687">
        <f>C687</f>
        <v>3</v>
      </c>
      <c r="V687">
        <f>IF(ABS(D687)&gt;1,D687/1000000,D687)*Analysis!$B$4</f>
        <v>0.27032436000000004</v>
      </c>
      <c r="W687">
        <f>IF(ABS(E687)&gt;1,E687/1000000,E687)*Analysis!$B$4</f>
        <v>0.27394425</v>
      </c>
      <c r="X687">
        <f>IF(ABS(F687)&gt;1,F687/1000000,F687)*Analysis!$B$4</f>
        <v>9.6555415500000006</v>
      </c>
      <c r="Y687">
        <f>IF(ABS(G687)&gt;1,G687/1000000,G687)</f>
        <v>-68.128913999999995</v>
      </c>
      <c r="Z687">
        <f>IF(ABS(H687)&gt;1,H687/1000000,H687)</f>
        <v>-4.246759</v>
      </c>
      <c r="AA687">
        <f>IF(ABS(I687)&gt;1,I687/1000000,I687)</f>
        <v>0</v>
      </c>
      <c r="AB687">
        <f t="shared" si="44"/>
        <v>-0.23300000000000001</v>
      </c>
      <c r="AC687">
        <f t="shared" si="45"/>
        <v>2.3610000000000002</v>
      </c>
      <c r="AD687">
        <f t="shared" si="46"/>
        <v>2.6349999999999998</v>
      </c>
      <c r="AE687">
        <f t="shared" si="47"/>
        <v>0.23200000000000001</v>
      </c>
    </row>
    <row r="688" spans="1:31" x14ac:dyDescent="0.3">
      <c r="A688" s="4">
        <v>686</v>
      </c>
      <c r="B688" s="4">
        <v>-803106463253</v>
      </c>
      <c r="C688" s="5">
        <v>3</v>
      </c>
      <c r="D688" s="5">
        <v>2.2098E-2</v>
      </c>
      <c r="E688" s="5">
        <v>-1.0169999999999999E-3</v>
      </c>
      <c r="F688" s="5">
        <v>0.99531700000000001</v>
      </c>
      <c r="G688" s="5">
        <v>-49821766</v>
      </c>
      <c r="H688" s="5">
        <v>0.679234</v>
      </c>
      <c r="I688" s="5">
        <v>0</v>
      </c>
      <c r="J688" s="5">
        <v>-0.25800000000000001</v>
      </c>
      <c r="K688" s="5">
        <v>2274000</v>
      </c>
      <c r="L688" s="5">
        <v>2230000</v>
      </c>
      <c r="M688" s="5">
        <v>234</v>
      </c>
      <c r="S688">
        <f>A688</f>
        <v>686</v>
      </c>
      <c r="T688">
        <f>Analysis!$B$3+B688/1000000</f>
        <v>14.700656999950297</v>
      </c>
      <c r="U688">
        <f>C688</f>
        <v>3</v>
      </c>
      <c r="V688">
        <f>IF(ABS(D688)&gt;1,D688/1000000,D688)*Analysis!$B$4</f>
        <v>0.21678138</v>
      </c>
      <c r="W688">
        <f>IF(ABS(E688)&gt;1,E688/1000000,E688)*Analysis!$B$4</f>
        <v>-9.9767699999999994E-3</v>
      </c>
      <c r="X688">
        <f>IF(ABS(F688)&gt;1,F688/1000000,F688)*Analysis!$B$4</f>
        <v>9.7640597700000011</v>
      </c>
      <c r="Y688">
        <f>IF(ABS(G688)&gt;1,G688/1000000,G688)</f>
        <v>-49.821765999999997</v>
      </c>
      <c r="Z688">
        <f>IF(ABS(H688)&gt;1,H688/1000000,H688)</f>
        <v>0.679234</v>
      </c>
      <c r="AA688">
        <f>IF(ABS(I688)&gt;1,I688/1000000,I688)</f>
        <v>0</v>
      </c>
      <c r="AB688">
        <f t="shared" si="44"/>
        <v>-0.25800000000000001</v>
      </c>
      <c r="AC688">
        <f t="shared" si="45"/>
        <v>2.274</v>
      </c>
      <c r="AD688">
        <f t="shared" si="46"/>
        <v>2.23</v>
      </c>
      <c r="AE688">
        <f t="shared" si="47"/>
        <v>0.23400000000000001</v>
      </c>
    </row>
    <row r="689" spans="1:31" x14ac:dyDescent="0.3">
      <c r="A689" s="4">
        <v>687</v>
      </c>
      <c r="B689" s="4">
        <v>-803106442390</v>
      </c>
      <c r="C689" s="5">
        <v>3</v>
      </c>
      <c r="D689" s="5">
        <v>1.6777E-2</v>
      </c>
      <c r="E689" s="5">
        <v>-7.097E-3</v>
      </c>
      <c r="F689" s="5">
        <v>0.99107000000000001</v>
      </c>
      <c r="G689" s="5">
        <v>-31217854</v>
      </c>
      <c r="H689" s="5">
        <v>-8678508</v>
      </c>
      <c r="I689" s="5">
        <v>0</v>
      </c>
      <c r="J689" s="5">
        <v>-0.26800000000000002</v>
      </c>
      <c r="K689" s="5">
        <v>2220000</v>
      </c>
      <c r="L689" s="5">
        <v>1773000</v>
      </c>
      <c r="M689" s="5">
        <v>234</v>
      </c>
      <c r="S689">
        <f>A689</f>
        <v>687</v>
      </c>
      <c r="T689">
        <f>Analysis!$B$3+B689/1000000</f>
        <v>14.721520000020973</v>
      </c>
      <c r="U689">
        <f>C689</f>
        <v>3</v>
      </c>
      <c r="V689">
        <f>IF(ABS(D689)&gt;1,D689/1000000,D689)*Analysis!$B$4</f>
        <v>0.16458237000000001</v>
      </c>
      <c r="W689">
        <f>IF(ABS(E689)&gt;1,E689/1000000,E689)*Analysis!$B$4</f>
        <v>-6.9621570000000008E-2</v>
      </c>
      <c r="X689">
        <f>IF(ABS(F689)&gt;1,F689/1000000,F689)*Analysis!$B$4</f>
        <v>9.7223967000000009</v>
      </c>
      <c r="Y689">
        <f>IF(ABS(G689)&gt;1,G689/1000000,G689)</f>
        <v>-31.217853999999999</v>
      </c>
      <c r="Z689">
        <f>IF(ABS(H689)&gt;1,H689/1000000,H689)</f>
        <v>-8.6785080000000008</v>
      </c>
      <c r="AA689">
        <f>IF(ABS(I689)&gt;1,I689/1000000,I689)</f>
        <v>0</v>
      </c>
      <c r="AB689">
        <f t="shared" si="44"/>
        <v>-0.26800000000000002</v>
      </c>
      <c r="AC689">
        <f t="shared" si="45"/>
        <v>2.2200000000000002</v>
      </c>
      <c r="AD689">
        <f t="shared" si="46"/>
        <v>1.7729999999999999</v>
      </c>
      <c r="AE689">
        <f t="shared" si="47"/>
        <v>0.23400000000000001</v>
      </c>
    </row>
    <row r="690" spans="1:31" x14ac:dyDescent="0.3">
      <c r="A690" s="4">
        <v>688</v>
      </c>
      <c r="B690" s="4">
        <v>-803106425124</v>
      </c>
      <c r="C690" s="5">
        <v>3</v>
      </c>
      <c r="D690" s="5">
        <v>2.3125E-2</v>
      </c>
      <c r="E690" s="5">
        <v>-6.986E-3</v>
      </c>
      <c r="F690" s="5">
        <v>0.99783699999999997</v>
      </c>
      <c r="G690" s="5">
        <v>-14708376</v>
      </c>
      <c r="H690" s="5">
        <v>-10282964</v>
      </c>
      <c r="I690" s="5">
        <v>0</v>
      </c>
      <c r="J690" s="5">
        <v>-0.24099999999999999</v>
      </c>
      <c r="K690" s="5">
        <v>2160000</v>
      </c>
      <c r="L690" s="5">
        <v>1373000</v>
      </c>
      <c r="M690" s="5">
        <v>235</v>
      </c>
      <c r="S690">
        <f>A690</f>
        <v>688</v>
      </c>
      <c r="T690">
        <f>Analysis!$B$3+B690/1000000</f>
        <v>14.738786000059918</v>
      </c>
      <c r="U690">
        <f>C690</f>
        <v>3</v>
      </c>
      <c r="V690">
        <f>IF(ABS(D690)&gt;1,D690/1000000,D690)*Analysis!$B$4</f>
        <v>0.22685625000000001</v>
      </c>
      <c r="W690">
        <f>IF(ABS(E690)&gt;1,E690/1000000,E690)*Analysis!$B$4</f>
        <v>-6.8532660000000009E-2</v>
      </c>
      <c r="X690">
        <f>IF(ABS(F690)&gt;1,F690/1000000,F690)*Analysis!$B$4</f>
        <v>9.7887809699999995</v>
      </c>
      <c r="Y690">
        <f>IF(ABS(G690)&gt;1,G690/1000000,G690)</f>
        <v>-14.708375999999999</v>
      </c>
      <c r="Z690">
        <f>IF(ABS(H690)&gt;1,H690/1000000,H690)</f>
        <v>-10.282964</v>
      </c>
      <c r="AA690">
        <f>IF(ABS(I690)&gt;1,I690/1000000,I690)</f>
        <v>0</v>
      </c>
      <c r="AB690">
        <f t="shared" si="44"/>
        <v>-0.24099999999999999</v>
      </c>
      <c r="AC690">
        <f t="shared" si="45"/>
        <v>2.16</v>
      </c>
      <c r="AD690">
        <f t="shared" si="46"/>
        <v>1.373</v>
      </c>
      <c r="AE690">
        <f t="shared" si="47"/>
        <v>0.23499999999999999</v>
      </c>
    </row>
    <row r="691" spans="1:31" x14ac:dyDescent="0.3">
      <c r="A691" s="4">
        <v>689</v>
      </c>
      <c r="B691" s="4">
        <v>-803106403391</v>
      </c>
      <c r="C691" s="5">
        <v>3</v>
      </c>
      <c r="D691" s="5">
        <v>2.2484000000000001E-2</v>
      </c>
      <c r="E691" s="5">
        <v>1.472E-3</v>
      </c>
      <c r="F691" s="5">
        <v>1006676</v>
      </c>
      <c r="G691" s="5">
        <v>-7600632</v>
      </c>
      <c r="H691" s="5">
        <v>-25045986</v>
      </c>
      <c r="I691" s="5">
        <v>0</v>
      </c>
      <c r="J691" s="5">
        <v>-0.20100000000000001</v>
      </c>
      <c r="K691" s="5">
        <v>2128000</v>
      </c>
      <c r="L691" s="5">
        <v>1087000</v>
      </c>
      <c r="M691" s="5">
        <v>234</v>
      </c>
      <c r="S691">
        <f>A691</f>
        <v>689</v>
      </c>
      <c r="T691">
        <f>Analysis!$B$3+B691/1000000</f>
        <v>14.760519000003114</v>
      </c>
      <c r="U691">
        <f>C691</f>
        <v>3</v>
      </c>
      <c r="V691">
        <f>IF(ABS(D691)&gt;1,D691/1000000,D691)*Analysis!$B$4</f>
        <v>0.22056804000000002</v>
      </c>
      <c r="W691">
        <f>IF(ABS(E691)&gt;1,E691/1000000,E691)*Analysis!$B$4</f>
        <v>1.4440320000000001E-2</v>
      </c>
      <c r="X691">
        <f>IF(ABS(F691)&gt;1,F691/1000000,F691)*Analysis!$B$4</f>
        <v>9.8754915600000004</v>
      </c>
      <c r="Y691">
        <f>IF(ABS(G691)&gt;1,G691/1000000,G691)</f>
        <v>-7.6006320000000001</v>
      </c>
      <c r="Z691">
        <f>IF(ABS(H691)&gt;1,H691/1000000,H691)</f>
        <v>-25.045985999999999</v>
      </c>
      <c r="AA691">
        <f>IF(ABS(I691)&gt;1,I691/1000000,I691)</f>
        <v>0</v>
      </c>
      <c r="AB691">
        <f t="shared" si="44"/>
        <v>-0.20100000000000001</v>
      </c>
      <c r="AC691">
        <f t="shared" si="45"/>
        <v>2.1280000000000001</v>
      </c>
      <c r="AD691">
        <f t="shared" si="46"/>
        <v>1.087</v>
      </c>
      <c r="AE691">
        <f t="shared" si="47"/>
        <v>0.23400000000000001</v>
      </c>
    </row>
    <row r="692" spans="1:31" x14ac:dyDescent="0.3">
      <c r="A692" s="4">
        <v>690</v>
      </c>
      <c r="B692" s="4">
        <v>-803106382670</v>
      </c>
      <c r="C692" s="5">
        <v>3</v>
      </c>
      <c r="D692" s="5">
        <v>1.8683000000000002E-2</v>
      </c>
      <c r="E692" s="5">
        <v>4.3309999999999998E-3</v>
      </c>
      <c r="F692" s="5">
        <v>1020259</v>
      </c>
      <c r="G692" s="5">
        <v>7065637</v>
      </c>
      <c r="H692" s="5">
        <v>32957668</v>
      </c>
      <c r="I692" s="5">
        <v>0</v>
      </c>
      <c r="J692" s="5">
        <v>-0.189</v>
      </c>
      <c r="K692" s="5">
        <v>1964000</v>
      </c>
      <c r="L692" s="5">
        <v>0.68899999999999995</v>
      </c>
      <c r="M692" s="5">
        <v>235</v>
      </c>
      <c r="S692">
        <f>A692</f>
        <v>690</v>
      </c>
      <c r="T692">
        <f>Analysis!$B$3+B692/1000000</f>
        <v>14.78124000004027</v>
      </c>
      <c r="U692">
        <f>C692</f>
        <v>3</v>
      </c>
      <c r="V692">
        <f>IF(ABS(D692)&gt;1,D692/1000000,D692)*Analysis!$B$4</f>
        <v>0.18328023000000002</v>
      </c>
      <c r="W692">
        <f>IF(ABS(E692)&gt;1,E692/1000000,E692)*Analysis!$B$4</f>
        <v>4.2487110000000002E-2</v>
      </c>
      <c r="X692">
        <f>IF(ABS(F692)&gt;1,F692/1000000,F692)*Analysis!$B$4</f>
        <v>10.008740790000001</v>
      </c>
      <c r="Y692">
        <f>IF(ABS(G692)&gt;1,G692/1000000,G692)</f>
        <v>7.0656369999999997</v>
      </c>
      <c r="Z692">
        <f>IF(ABS(H692)&gt;1,H692/1000000,H692)</f>
        <v>32.957667999999998</v>
      </c>
      <c r="AA692">
        <f>IF(ABS(I692)&gt;1,I692/1000000,I692)</f>
        <v>0</v>
      </c>
      <c r="AB692">
        <f t="shared" si="44"/>
        <v>-0.189</v>
      </c>
      <c r="AC692">
        <f t="shared" si="45"/>
        <v>1.964</v>
      </c>
      <c r="AD692">
        <f t="shared" si="46"/>
        <v>0.68899999999999995</v>
      </c>
      <c r="AE692">
        <f t="shared" si="47"/>
        <v>0.23499999999999999</v>
      </c>
    </row>
    <row r="693" spans="1:31" x14ac:dyDescent="0.3">
      <c r="A693" s="4">
        <v>691</v>
      </c>
      <c r="B693" s="4">
        <v>-803106364508</v>
      </c>
      <c r="C693" s="5">
        <v>3</v>
      </c>
      <c r="D693" s="5">
        <v>1.9924000000000001E-2</v>
      </c>
      <c r="E693" s="5">
        <v>8.8140000000000007E-3</v>
      </c>
      <c r="F693" s="5">
        <v>1005150</v>
      </c>
      <c r="G693" s="5">
        <v>27437782</v>
      </c>
      <c r="H693" s="5">
        <v>65936066</v>
      </c>
      <c r="I693" s="5">
        <v>0</v>
      </c>
      <c r="J693" s="5">
        <v>-0.20499999999999999</v>
      </c>
      <c r="K693" s="5">
        <v>1742000</v>
      </c>
      <c r="L693" s="5">
        <v>0.35899999999999999</v>
      </c>
      <c r="M693" s="5">
        <v>235</v>
      </c>
      <c r="S693">
        <f>A693</f>
        <v>691</v>
      </c>
      <c r="T693">
        <f>Analysis!$B$3+B693/1000000</f>
        <v>14.799402000033297</v>
      </c>
      <c r="U693">
        <f>C693</f>
        <v>3</v>
      </c>
      <c r="V693">
        <f>IF(ABS(D693)&gt;1,D693/1000000,D693)*Analysis!$B$4</f>
        <v>0.19545444000000001</v>
      </c>
      <c r="W693">
        <f>IF(ABS(E693)&gt;1,E693/1000000,E693)*Analysis!$B$4</f>
        <v>8.6465340000000016E-2</v>
      </c>
      <c r="X693">
        <f>IF(ABS(F693)&gt;1,F693/1000000,F693)*Analysis!$B$4</f>
        <v>9.8605215000000008</v>
      </c>
      <c r="Y693">
        <f>IF(ABS(G693)&gt;1,G693/1000000,G693)</f>
        <v>27.437781999999999</v>
      </c>
      <c r="Z693">
        <f>IF(ABS(H693)&gt;1,H693/1000000,H693)</f>
        <v>65.936065999999997</v>
      </c>
      <c r="AA693">
        <f>IF(ABS(I693)&gt;1,I693/1000000,I693)</f>
        <v>0</v>
      </c>
      <c r="AB693">
        <f t="shared" si="44"/>
        <v>-0.20499999999999999</v>
      </c>
      <c r="AC693">
        <f t="shared" si="45"/>
        <v>1.742</v>
      </c>
      <c r="AD693">
        <f t="shared" si="46"/>
        <v>0.35899999999999999</v>
      </c>
      <c r="AE693">
        <f t="shared" si="47"/>
        <v>0.23499999999999999</v>
      </c>
    </row>
    <row r="694" spans="1:31" x14ac:dyDescent="0.3">
      <c r="A694" s="4">
        <v>692</v>
      </c>
      <c r="B694" s="4">
        <v>-803106343355</v>
      </c>
      <c r="C694" s="5">
        <v>3</v>
      </c>
      <c r="D694" s="5">
        <v>2.0607E-2</v>
      </c>
      <c r="E694" s="5">
        <v>-1.1235999999999999E-2</v>
      </c>
      <c r="F694" s="5">
        <v>0.99998299999999996</v>
      </c>
      <c r="G694" s="5">
        <v>31630476</v>
      </c>
      <c r="H694" s="5">
        <v>129666748</v>
      </c>
      <c r="I694" s="5">
        <v>0</v>
      </c>
      <c r="J694" s="5">
        <v>-0.23200000000000001</v>
      </c>
      <c r="K694" s="5">
        <v>1536000</v>
      </c>
      <c r="L694" s="5">
        <v>3.5999999999999997E-2</v>
      </c>
      <c r="M694" s="5">
        <v>236</v>
      </c>
      <c r="S694">
        <f>A694</f>
        <v>692</v>
      </c>
      <c r="T694">
        <f>Analysis!$B$3+B694/1000000</f>
        <v>14.820554999983869</v>
      </c>
      <c r="U694">
        <f>C694</f>
        <v>3</v>
      </c>
      <c r="V694">
        <f>IF(ABS(D694)&gt;1,D694/1000000,D694)*Analysis!$B$4</f>
        <v>0.20215467000000001</v>
      </c>
      <c r="W694">
        <f>IF(ABS(E694)&gt;1,E694/1000000,E694)*Analysis!$B$4</f>
        <v>-0.11022516</v>
      </c>
      <c r="X694">
        <f>IF(ABS(F694)&gt;1,F694/1000000,F694)*Analysis!$B$4</f>
        <v>9.8098332300000006</v>
      </c>
      <c r="Y694">
        <f>IF(ABS(G694)&gt;1,G694/1000000,G694)</f>
        <v>31.630476000000002</v>
      </c>
      <c r="Z694">
        <f>IF(ABS(H694)&gt;1,H694/1000000,H694)</f>
        <v>129.66674800000001</v>
      </c>
      <c r="AA694">
        <f>IF(ABS(I694)&gt;1,I694/1000000,I694)</f>
        <v>0</v>
      </c>
      <c r="AB694">
        <f t="shared" si="44"/>
        <v>-0.23200000000000001</v>
      </c>
      <c r="AC694">
        <f t="shared" si="45"/>
        <v>1.536</v>
      </c>
      <c r="AD694">
        <f t="shared" si="46"/>
        <v>3.5999999999999997E-2</v>
      </c>
      <c r="AE694">
        <f t="shared" si="47"/>
        <v>0.23599999999999999</v>
      </c>
    </row>
    <row r="695" spans="1:31" x14ac:dyDescent="0.3">
      <c r="A695" s="4">
        <v>693</v>
      </c>
      <c r="B695" s="4">
        <v>-803106337519</v>
      </c>
      <c r="C695" s="5">
        <v>3</v>
      </c>
      <c r="D695" s="5">
        <v>1.7101000000000002E-2</v>
      </c>
      <c r="E695" s="5">
        <v>-1.8575999999999999E-2</v>
      </c>
      <c r="F695" s="5">
        <v>1002513</v>
      </c>
      <c r="G695" s="5">
        <v>33351093</v>
      </c>
      <c r="H695" s="5">
        <v>128970444</v>
      </c>
      <c r="I695" s="5">
        <v>0</v>
      </c>
      <c r="J695" s="5">
        <v>-0.248</v>
      </c>
      <c r="K695" s="5">
        <v>1504000</v>
      </c>
      <c r="L695" s="5">
        <v>-3.6999999999999998E-2</v>
      </c>
      <c r="M695" s="5">
        <v>236</v>
      </c>
      <c r="S695">
        <f>A695</f>
        <v>693</v>
      </c>
      <c r="T695">
        <f>Analysis!$B$3+B695/1000000</f>
        <v>14.8263909999514</v>
      </c>
      <c r="U695">
        <f>C695</f>
        <v>3</v>
      </c>
      <c r="V695">
        <f>IF(ABS(D695)&gt;1,D695/1000000,D695)*Analysis!$B$4</f>
        <v>0.16776081000000004</v>
      </c>
      <c r="W695">
        <f>IF(ABS(E695)&gt;1,E695/1000000,E695)*Analysis!$B$4</f>
        <v>-0.18223055999999999</v>
      </c>
      <c r="X695">
        <f>IF(ABS(F695)&gt;1,F695/1000000,F695)*Analysis!$B$4</f>
        <v>9.8346525299999996</v>
      </c>
      <c r="Y695">
        <f>IF(ABS(G695)&gt;1,G695/1000000,G695)</f>
        <v>33.351092999999999</v>
      </c>
      <c r="Z695">
        <f>IF(ABS(H695)&gt;1,H695/1000000,H695)</f>
        <v>128.97044399999999</v>
      </c>
      <c r="AA695">
        <f>IF(ABS(I695)&gt;1,I695/1000000,I695)</f>
        <v>0</v>
      </c>
      <c r="AB695">
        <f t="shared" si="44"/>
        <v>-0.248</v>
      </c>
      <c r="AC695">
        <f t="shared" si="45"/>
        <v>1.504</v>
      </c>
      <c r="AD695">
        <f t="shared" si="46"/>
        <v>-3.6999999999999998E-2</v>
      </c>
      <c r="AE695">
        <f t="shared" si="47"/>
        <v>0.23599999999999999</v>
      </c>
    </row>
    <row r="696" spans="1:31" x14ac:dyDescent="0.3">
      <c r="A696" s="4">
        <v>694</v>
      </c>
      <c r="B696" s="4">
        <v>-803106304971</v>
      </c>
      <c r="C696" s="5">
        <v>3</v>
      </c>
      <c r="D696" s="5">
        <v>1.6025000000000001E-2</v>
      </c>
      <c r="E696" s="5">
        <v>-8.8540000000000008E-3</v>
      </c>
      <c r="F696" s="5">
        <v>1007656</v>
      </c>
      <c r="G696" s="5">
        <v>51812439</v>
      </c>
      <c r="H696" s="5">
        <v>163905014</v>
      </c>
      <c r="I696" s="5">
        <v>0</v>
      </c>
      <c r="J696" s="5">
        <v>-0.40400000000000003</v>
      </c>
      <c r="K696" s="5">
        <v>1356000</v>
      </c>
      <c r="L696" s="5">
        <v>-0.53300000000000003</v>
      </c>
      <c r="M696" s="5">
        <v>236</v>
      </c>
      <c r="S696">
        <f>A696</f>
        <v>694</v>
      </c>
      <c r="T696">
        <f>Analysis!$B$3+B696/1000000</f>
        <v>14.858939000056125</v>
      </c>
      <c r="U696">
        <f>C696</f>
        <v>3</v>
      </c>
      <c r="V696">
        <f>IF(ABS(D696)&gt;1,D696/1000000,D696)*Analysis!$B$4</f>
        <v>0.15720525000000002</v>
      </c>
      <c r="W696">
        <f>IF(ABS(E696)&gt;1,E696/1000000,E696)*Analysis!$B$4</f>
        <v>-8.6857740000000017E-2</v>
      </c>
      <c r="X696">
        <f>IF(ABS(F696)&gt;1,F696/1000000,F696)*Analysis!$B$4</f>
        <v>9.8851053600000007</v>
      </c>
      <c r="Y696">
        <f>IF(ABS(G696)&gt;1,G696/1000000,G696)</f>
        <v>51.812438999999998</v>
      </c>
      <c r="Z696">
        <f>IF(ABS(H696)&gt;1,H696/1000000,H696)</f>
        <v>163.90501399999999</v>
      </c>
      <c r="AA696">
        <f>IF(ABS(I696)&gt;1,I696/1000000,I696)</f>
        <v>0</v>
      </c>
      <c r="AB696">
        <f t="shared" si="44"/>
        <v>-0.40400000000000003</v>
      </c>
      <c r="AC696">
        <f t="shared" si="45"/>
        <v>1.3560000000000001</v>
      </c>
      <c r="AD696">
        <f t="shared" si="46"/>
        <v>-0.53300000000000003</v>
      </c>
      <c r="AE696">
        <f t="shared" si="47"/>
        <v>0.23599999999999999</v>
      </c>
    </row>
    <row r="697" spans="1:31" x14ac:dyDescent="0.3">
      <c r="A697" s="4">
        <v>695</v>
      </c>
      <c r="B697" s="4">
        <v>-803106284505</v>
      </c>
      <c r="C697" s="5">
        <v>3</v>
      </c>
      <c r="D697" s="5">
        <v>8.8039999999999993E-3</v>
      </c>
      <c r="E697" s="5">
        <v>-9.953E-3</v>
      </c>
      <c r="F697" s="5">
        <v>1031408</v>
      </c>
      <c r="G697" s="5">
        <v>75998734</v>
      </c>
      <c r="H697" s="5">
        <v>179243164</v>
      </c>
      <c r="I697" s="5">
        <v>0</v>
      </c>
      <c r="J697" s="5">
        <v>-0.73</v>
      </c>
      <c r="K697" s="5">
        <v>1253000</v>
      </c>
      <c r="L697" s="5">
        <v>-0.74199999999999999</v>
      </c>
      <c r="M697" s="5">
        <v>235</v>
      </c>
      <c r="S697">
        <f>A697</f>
        <v>695</v>
      </c>
      <c r="T697">
        <f>Analysis!$B$3+B697/1000000</f>
        <v>14.879405000014231</v>
      </c>
      <c r="U697">
        <f>C697</f>
        <v>3</v>
      </c>
      <c r="V697">
        <f>IF(ABS(D697)&gt;1,D697/1000000,D697)*Analysis!$B$4</f>
        <v>8.6367239999999998E-2</v>
      </c>
      <c r="W697">
        <f>IF(ABS(E697)&gt;1,E697/1000000,E697)*Analysis!$B$4</f>
        <v>-9.7638929999999999E-2</v>
      </c>
      <c r="X697">
        <f>IF(ABS(F697)&gt;1,F697/1000000,F697)*Analysis!$B$4</f>
        <v>10.118112480000001</v>
      </c>
      <c r="Y697">
        <f>IF(ABS(G697)&gt;1,G697/1000000,G697)</f>
        <v>75.998733999999999</v>
      </c>
      <c r="Z697">
        <f>IF(ABS(H697)&gt;1,H697/1000000,H697)</f>
        <v>179.24316400000001</v>
      </c>
      <c r="AA697">
        <f>IF(ABS(I697)&gt;1,I697/1000000,I697)</f>
        <v>0</v>
      </c>
      <c r="AB697">
        <f t="shared" si="44"/>
        <v>-0.73</v>
      </c>
      <c r="AC697">
        <f t="shared" si="45"/>
        <v>1.2529999999999999</v>
      </c>
      <c r="AD697">
        <f t="shared" si="46"/>
        <v>-0.74199999999999999</v>
      </c>
      <c r="AE697">
        <f t="shared" si="47"/>
        <v>0.23499999999999999</v>
      </c>
    </row>
    <row r="698" spans="1:31" x14ac:dyDescent="0.3">
      <c r="A698" s="4">
        <v>696</v>
      </c>
      <c r="B698" s="4">
        <v>-803106263124</v>
      </c>
      <c r="C698" s="5">
        <v>3</v>
      </c>
      <c r="D698" s="5">
        <v>1.0539E-2</v>
      </c>
      <c r="E698" s="5">
        <v>2.8400999999999999E-2</v>
      </c>
      <c r="F698" s="5">
        <v>1049821</v>
      </c>
      <c r="G698" s="5">
        <v>65814972</v>
      </c>
      <c r="H698" s="5">
        <v>200698410</v>
      </c>
      <c r="I698" s="5">
        <v>0</v>
      </c>
      <c r="J698" s="5">
        <v>-0.98499999999999999</v>
      </c>
      <c r="K698" s="5">
        <v>1204000</v>
      </c>
      <c r="L698" s="5">
        <v>-0.89300000000000002</v>
      </c>
      <c r="M698" s="5">
        <v>235</v>
      </c>
      <c r="S698">
        <f>A698</f>
        <v>696</v>
      </c>
      <c r="T698">
        <f>Analysis!$B$3+B698/1000000</f>
        <v>14.900785999954678</v>
      </c>
      <c r="U698">
        <f>C698</f>
        <v>3</v>
      </c>
      <c r="V698">
        <f>IF(ABS(D698)&gt;1,D698/1000000,D698)*Analysis!$B$4</f>
        <v>0.10338759</v>
      </c>
      <c r="W698">
        <f>IF(ABS(E698)&gt;1,E698/1000000,E698)*Analysis!$B$4</f>
        <v>0.27861381000000002</v>
      </c>
      <c r="X698">
        <f>IF(ABS(F698)&gt;1,F698/1000000,F698)*Analysis!$B$4</f>
        <v>10.29874401</v>
      </c>
      <c r="Y698">
        <f>IF(ABS(G698)&gt;1,G698/1000000,G698)</f>
        <v>65.814971999999997</v>
      </c>
      <c r="Z698">
        <f>IF(ABS(H698)&gt;1,H698/1000000,H698)</f>
        <v>200.69841</v>
      </c>
      <c r="AA698">
        <f>IF(ABS(I698)&gt;1,I698/1000000,I698)</f>
        <v>0</v>
      </c>
      <c r="AB698">
        <f t="shared" si="44"/>
        <v>-0.98499999999999999</v>
      </c>
      <c r="AC698">
        <f t="shared" si="45"/>
        <v>1.204</v>
      </c>
      <c r="AD698">
        <f t="shared" si="46"/>
        <v>-0.89300000000000002</v>
      </c>
      <c r="AE698">
        <f t="shared" si="47"/>
        <v>0.23499999999999999</v>
      </c>
    </row>
    <row r="699" spans="1:31" x14ac:dyDescent="0.3">
      <c r="A699" s="4">
        <v>697</v>
      </c>
      <c r="B699" s="4">
        <v>-803106247512</v>
      </c>
      <c r="C699" s="5">
        <v>3</v>
      </c>
      <c r="D699" s="5">
        <v>2.0962000000000001E-2</v>
      </c>
      <c r="E699" s="5">
        <v>2.8709999999999999E-2</v>
      </c>
      <c r="F699" s="5">
        <v>1028928</v>
      </c>
      <c r="G699" s="5">
        <v>57807201</v>
      </c>
      <c r="H699" s="5">
        <v>271101501</v>
      </c>
      <c r="I699" s="5">
        <v>0</v>
      </c>
      <c r="J699" s="5">
        <v>-1120000</v>
      </c>
      <c r="K699" s="5">
        <v>1163000</v>
      </c>
      <c r="L699" s="5">
        <v>-1013000</v>
      </c>
      <c r="M699" s="5">
        <v>235</v>
      </c>
      <c r="S699">
        <f>A699</f>
        <v>697</v>
      </c>
      <c r="T699">
        <f>Analysis!$B$3+B699/1000000</f>
        <v>14.916397999972105</v>
      </c>
      <c r="U699">
        <f>C699</f>
        <v>3</v>
      </c>
      <c r="V699">
        <f>IF(ABS(D699)&gt;1,D699/1000000,D699)*Analysis!$B$4</f>
        <v>0.20563722000000004</v>
      </c>
      <c r="W699">
        <f>IF(ABS(E699)&gt;1,E699/1000000,E699)*Analysis!$B$4</f>
        <v>0.28164509999999998</v>
      </c>
      <c r="X699">
        <f>IF(ABS(F699)&gt;1,F699/1000000,F699)*Analysis!$B$4</f>
        <v>10.093783680000001</v>
      </c>
      <c r="Y699">
        <f>IF(ABS(G699)&gt;1,G699/1000000,G699)</f>
        <v>57.807200999999999</v>
      </c>
      <c r="Z699">
        <f>IF(ABS(H699)&gt;1,H699/1000000,H699)</f>
        <v>271.10150099999998</v>
      </c>
      <c r="AA699">
        <f>IF(ABS(I699)&gt;1,I699/1000000,I699)</f>
        <v>0</v>
      </c>
      <c r="AB699">
        <f t="shared" si="44"/>
        <v>-1.1200000000000001</v>
      </c>
      <c r="AC699">
        <f t="shared" si="45"/>
        <v>1.163</v>
      </c>
      <c r="AD699">
        <f t="shared" si="46"/>
        <v>-1.0129999999999999</v>
      </c>
      <c r="AE699">
        <f t="shared" si="47"/>
        <v>0.23499999999999999</v>
      </c>
    </row>
    <row r="700" spans="1:31" x14ac:dyDescent="0.3">
      <c r="A700" s="4">
        <v>698</v>
      </c>
      <c r="B700" s="4">
        <v>-803106228998</v>
      </c>
      <c r="C700" s="5">
        <v>3</v>
      </c>
      <c r="D700" s="5">
        <v>1.7309000000000001E-2</v>
      </c>
      <c r="E700" s="5">
        <v>7.6509999999999998E-3</v>
      </c>
      <c r="F700" s="5">
        <v>1015282</v>
      </c>
      <c r="G700" s="5">
        <v>52396557</v>
      </c>
      <c r="H700" s="5">
        <v>302883728</v>
      </c>
      <c r="I700" s="5">
        <v>0</v>
      </c>
      <c r="J700" s="5">
        <v>-1282000</v>
      </c>
      <c r="K700" s="5">
        <v>1210000</v>
      </c>
      <c r="L700" s="5">
        <v>-1195000</v>
      </c>
      <c r="M700" s="5">
        <v>235</v>
      </c>
      <c r="S700">
        <f>A700</f>
        <v>698</v>
      </c>
      <c r="T700">
        <f>Analysis!$B$3+B700/1000000</f>
        <v>14.934911999967881</v>
      </c>
      <c r="U700">
        <f>C700</f>
        <v>3</v>
      </c>
      <c r="V700">
        <f>IF(ABS(D700)&gt;1,D700/1000000,D700)*Analysis!$B$4</f>
        <v>0.16980129000000002</v>
      </c>
      <c r="W700">
        <f>IF(ABS(E700)&gt;1,E700/1000000,E700)*Analysis!$B$4</f>
        <v>7.5056310000000001E-2</v>
      </c>
      <c r="X700">
        <f>IF(ABS(F700)&gt;1,F700/1000000,F700)*Analysis!$B$4</f>
        <v>9.9599164200000008</v>
      </c>
      <c r="Y700">
        <f>IF(ABS(G700)&gt;1,G700/1000000,G700)</f>
        <v>52.396557000000001</v>
      </c>
      <c r="Z700">
        <f>IF(ABS(H700)&gt;1,H700/1000000,H700)</f>
        <v>302.88372800000002</v>
      </c>
      <c r="AA700">
        <f>IF(ABS(I700)&gt;1,I700/1000000,I700)</f>
        <v>0</v>
      </c>
      <c r="AB700">
        <f t="shared" si="44"/>
        <v>-1.282</v>
      </c>
      <c r="AC700">
        <f t="shared" si="45"/>
        <v>1.21</v>
      </c>
      <c r="AD700">
        <f t="shared" si="46"/>
        <v>-1.1950000000000001</v>
      </c>
      <c r="AE700">
        <f t="shared" si="47"/>
        <v>0.23499999999999999</v>
      </c>
    </row>
    <row r="701" spans="1:31" x14ac:dyDescent="0.3">
      <c r="A701" s="4">
        <v>699</v>
      </c>
      <c r="B701" s="4">
        <v>-803106217374</v>
      </c>
      <c r="C701" s="5">
        <v>3</v>
      </c>
      <c r="D701" s="5">
        <v>1.8918999999999998E-2</v>
      </c>
      <c r="E701" s="5">
        <v>-7.62E-3</v>
      </c>
      <c r="F701" s="5">
        <v>1012109</v>
      </c>
      <c r="G701" s="5">
        <v>63915676</v>
      </c>
      <c r="H701" s="5">
        <v>255438141</v>
      </c>
      <c r="I701" s="5">
        <v>0</v>
      </c>
      <c r="J701" s="5">
        <v>-1322000</v>
      </c>
      <c r="K701" s="5">
        <v>1232000</v>
      </c>
      <c r="L701" s="5">
        <v>-1301000</v>
      </c>
      <c r="M701" s="5">
        <v>235</v>
      </c>
      <c r="S701">
        <f>A701</f>
        <v>699</v>
      </c>
      <c r="T701">
        <f>Analysis!$B$3+B701/1000000</f>
        <v>14.946536000003107</v>
      </c>
      <c r="U701">
        <f>C701</f>
        <v>3</v>
      </c>
      <c r="V701">
        <f>IF(ABS(D701)&gt;1,D701/1000000,D701)*Analysis!$B$4</f>
        <v>0.18559539</v>
      </c>
      <c r="W701">
        <f>IF(ABS(E701)&gt;1,E701/1000000,E701)*Analysis!$B$4</f>
        <v>-7.4752200000000005E-2</v>
      </c>
      <c r="X701">
        <f>IF(ABS(F701)&gt;1,F701/1000000,F701)*Analysis!$B$4</f>
        <v>9.9287892899999992</v>
      </c>
      <c r="Y701">
        <f>IF(ABS(G701)&gt;1,G701/1000000,G701)</f>
        <v>63.915675999999998</v>
      </c>
      <c r="Z701">
        <f>IF(ABS(H701)&gt;1,H701/1000000,H701)</f>
        <v>255.438141</v>
      </c>
      <c r="AA701">
        <f>IF(ABS(I701)&gt;1,I701/1000000,I701)</f>
        <v>0</v>
      </c>
      <c r="AB701">
        <f t="shared" si="44"/>
        <v>-1.3220000000000001</v>
      </c>
      <c r="AC701">
        <f t="shared" si="45"/>
        <v>1.232</v>
      </c>
      <c r="AD701">
        <f t="shared" si="46"/>
        <v>-1.3009999999999999</v>
      </c>
      <c r="AE701">
        <f t="shared" si="47"/>
        <v>0.23499999999999999</v>
      </c>
    </row>
    <row r="702" spans="1:31" x14ac:dyDescent="0.3">
      <c r="A702" s="4">
        <v>700</v>
      </c>
      <c r="B702" s="4">
        <v>-803106186127</v>
      </c>
      <c r="C702" s="5">
        <v>3</v>
      </c>
      <c r="D702" s="5">
        <v>3.0043E-2</v>
      </c>
      <c r="E702" s="5">
        <v>-1.9109999999999999E-3</v>
      </c>
      <c r="F702" s="5">
        <v>1019884</v>
      </c>
      <c r="G702" s="5">
        <v>89629959</v>
      </c>
      <c r="H702" s="5">
        <v>163210739</v>
      </c>
      <c r="I702" s="5">
        <v>0</v>
      </c>
      <c r="J702" s="5">
        <v>-1407000</v>
      </c>
      <c r="K702" s="5">
        <v>1266000</v>
      </c>
      <c r="L702" s="5">
        <v>-1498000</v>
      </c>
      <c r="M702" s="5">
        <v>235</v>
      </c>
      <c r="S702">
        <f>A702</f>
        <v>700</v>
      </c>
      <c r="T702">
        <f>Analysis!$B$3+B702/1000000</f>
        <v>14.977782999980263</v>
      </c>
      <c r="U702">
        <f>C702</f>
        <v>3</v>
      </c>
      <c r="V702">
        <f>IF(ABS(D702)&gt;1,D702/1000000,D702)*Analysis!$B$4</f>
        <v>0.29472183000000002</v>
      </c>
      <c r="W702">
        <f>IF(ABS(E702)&gt;1,E702/1000000,E702)*Analysis!$B$4</f>
        <v>-1.8746910000000002E-2</v>
      </c>
      <c r="X702">
        <f>IF(ABS(F702)&gt;1,F702/1000000,F702)*Analysis!$B$4</f>
        <v>10.00506204</v>
      </c>
      <c r="Y702">
        <f>IF(ABS(G702)&gt;1,G702/1000000,G702)</f>
        <v>89.629958999999999</v>
      </c>
      <c r="Z702">
        <f>IF(ABS(H702)&gt;1,H702/1000000,H702)</f>
        <v>163.21073899999999</v>
      </c>
      <c r="AA702">
        <f>IF(ABS(I702)&gt;1,I702/1000000,I702)</f>
        <v>0</v>
      </c>
      <c r="AB702">
        <f t="shared" si="44"/>
        <v>-1.407</v>
      </c>
      <c r="AC702">
        <f t="shared" si="45"/>
        <v>1.266</v>
      </c>
      <c r="AD702">
        <f t="shared" si="46"/>
        <v>-1.498</v>
      </c>
      <c r="AE702">
        <f t="shared" si="47"/>
        <v>0.23499999999999999</v>
      </c>
    </row>
    <row r="703" spans="1:31" x14ac:dyDescent="0.3">
      <c r="A703" s="4">
        <v>701</v>
      </c>
      <c r="B703" s="4">
        <v>-803106166214</v>
      </c>
      <c r="C703" s="5">
        <v>3</v>
      </c>
      <c r="D703" s="5">
        <v>9.8340000000000007E-3</v>
      </c>
      <c r="E703" s="5">
        <v>1.5027E-2</v>
      </c>
      <c r="F703" s="5">
        <v>1038041</v>
      </c>
      <c r="G703" s="5">
        <v>125904999</v>
      </c>
      <c r="H703" s="5">
        <v>107185295</v>
      </c>
      <c r="I703" s="5">
        <v>0</v>
      </c>
      <c r="J703" s="5">
        <v>-1374000</v>
      </c>
      <c r="K703" s="5">
        <v>1374000</v>
      </c>
      <c r="L703" s="5">
        <v>-1698000</v>
      </c>
      <c r="M703" s="5">
        <v>235</v>
      </c>
      <c r="S703">
        <f>A703</f>
        <v>701</v>
      </c>
      <c r="T703">
        <f>Analysis!$B$3+B703/1000000</f>
        <v>14.997696000034921</v>
      </c>
      <c r="U703">
        <f>C703</f>
        <v>3</v>
      </c>
      <c r="V703">
        <f>IF(ABS(D703)&gt;1,D703/1000000,D703)*Analysis!$B$4</f>
        <v>9.6471540000000008E-2</v>
      </c>
      <c r="W703">
        <f>IF(ABS(E703)&gt;1,E703/1000000,E703)*Analysis!$B$4</f>
        <v>0.14741487</v>
      </c>
      <c r="X703">
        <f>IF(ABS(F703)&gt;1,F703/1000000,F703)*Analysis!$B$4</f>
        <v>10.18318221</v>
      </c>
      <c r="Y703">
        <f>IF(ABS(G703)&gt;1,G703/1000000,G703)</f>
        <v>125.904999</v>
      </c>
      <c r="Z703">
        <f>IF(ABS(H703)&gt;1,H703/1000000,H703)</f>
        <v>107.185295</v>
      </c>
      <c r="AA703">
        <f>IF(ABS(I703)&gt;1,I703/1000000,I703)</f>
        <v>0</v>
      </c>
      <c r="AB703">
        <f t="shared" si="44"/>
        <v>-1.3740000000000001</v>
      </c>
      <c r="AC703">
        <f t="shared" si="45"/>
        <v>1.3740000000000001</v>
      </c>
      <c r="AD703">
        <f t="shared" si="46"/>
        <v>-1.698</v>
      </c>
      <c r="AE703">
        <f t="shared" si="47"/>
        <v>0.23499999999999999</v>
      </c>
    </row>
    <row r="704" spans="1:31" x14ac:dyDescent="0.3">
      <c r="A704" s="4">
        <v>702</v>
      </c>
      <c r="B704" s="4">
        <v>-803106146276</v>
      </c>
      <c r="C704" s="5">
        <v>3</v>
      </c>
      <c r="D704" s="5">
        <v>4.2906E-2</v>
      </c>
      <c r="E704" s="5">
        <v>2.2880999999999999E-2</v>
      </c>
      <c r="F704" s="5">
        <v>1040818</v>
      </c>
      <c r="G704" s="5">
        <v>146058655</v>
      </c>
      <c r="H704" s="5">
        <v>92556168</v>
      </c>
      <c r="I704" s="5">
        <v>0</v>
      </c>
      <c r="J704" s="5">
        <v>-1195000</v>
      </c>
      <c r="K704" s="5">
        <v>1358000</v>
      </c>
      <c r="L704" s="5">
        <v>-1812000</v>
      </c>
      <c r="M704" s="5">
        <v>237</v>
      </c>
      <c r="S704">
        <f>A704</f>
        <v>702</v>
      </c>
      <c r="T704">
        <f>Analysis!$B$3+B704/1000000</f>
        <v>15.01763400004711</v>
      </c>
      <c r="U704">
        <f>C704</f>
        <v>3</v>
      </c>
      <c r="V704">
        <f>IF(ABS(D704)&gt;1,D704/1000000,D704)*Analysis!$B$4</f>
        <v>0.42090786000000002</v>
      </c>
      <c r="W704">
        <f>IF(ABS(E704)&gt;1,E704/1000000,E704)*Analysis!$B$4</f>
        <v>0.22446261000000001</v>
      </c>
      <c r="X704">
        <f>IF(ABS(F704)&gt;1,F704/1000000,F704)*Analysis!$B$4</f>
        <v>10.210424580000002</v>
      </c>
      <c r="Y704">
        <f>IF(ABS(G704)&gt;1,G704/1000000,G704)</f>
        <v>146.05865499999999</v>
      </c>
      <c r="Z704">
        <f>IF(ABS(H704)&gt;1,H704/1000000,H704)</f>
        <v>92.556168</v>
      </c>
      <c r="AA704">
        <f>IF(ABS(I704)&gt;1,I704/1000000,I704)</f>
        <v>0</v>
      </c>
      <c r="AB704">
        <f t="shared" si="44"/>
        <v>-1.1950000000000001</v>
      </c>
      <c r="AC704">
        <f t="shared" si="45"/>
        <v>1.3580000000000001</v>
      </c>
      <c r="AD704">
        <f t="shared" si="46"/>
        <v>-1.8120000000000001</v>
      </c>
      <c r="AE704">
        <f t="shared" si="47"/>
        <v>0.23699999999999999</v>
      </c>
    </row>
    <row r="705" spans="1:31" x14ac:dyDescent="0.3">
      <c r="A705" s="4">
        <v>703</v>
      </c>
      <c r="B705" s="4">
        <v>-803106123678</v>
      </c>
      <c r="C705" s="5">
        <v>3</v>
      </c>
      <c r="D705" s="5">
        <v>3.4596000000000002E-2</v>
      </c>
      <c r="E705" s="5">
        <v>-4.5250000000000004E-3</v>
      </c>
      <c r="F705" s="5">
        <v>1039100</v>
      </c>
      <c r="G705" s="5">
        <v>178755081</v>
      </c>
      <c r="H705" s="5">
        <v>85394363</v>
      </c>
      <c r="I705" s="5">
        <v>0</v>
      </c>
      <c r="J705" s="5">
        <v>-1051000</v>
      </c>
      <c r="K705" s="5">
        <v>1307000</v>
      </c>
      <c r="L705" s="5">
        <v>-1878000</v>
      </c>
      <c r="M705" s="5">
        <v>237</v>
      </c>
      <c r="S705">
        <f>A705</f>
        <v>703</v>
      </c>
      <c r="T705">
        <f>Analysis!$B$3+B705/1000000</f>
        <v>15.040232000057586</v>
      </c>
      <c r="U705">
        <f>C705</f>
        <v>3</v>
      </c>
      <c r="V705">
        <f>IF(ABS(D705)&gt;1,D705/1000000,D705)*Analysis!$B$4</f>
        <v>0.33938676000000001</v>
      </c>
      <c r="W705">
        <f>IF(ABS(E705)&gt;1,E705/1000000,E705)*Analysis!$B$4</f>
        <v>-4.4390250000000006E-2</v>
      </c>
      <c r="X705">
        <f>IF(ABS(F705)&gt;1,F705/1000000,F705)*Analysis!$B$4</f>
        <v>10.193571</v>
      </c>
      <c r="Y705">
        <f>IF(ABS(G705)&gt;1,G705/1000000,G705)</f>
        <v>178.75508099999999</v>
      </c>
      <c r="Z705">
        <f>IF(ABS(H705)&gt;1,H705/1000000,H705)</f>
        <v>85.394362999999998</v>
      </c>
      <c r="AA705">
        <f>IF(ABS(I705)&gt;1,I705/1000000,I705)</f>
        <v>0</v>
      </c>
      <c r="AB705">
        <f t="shared" si="44"/>
        <v>-1.0509999999999999</v>
      </c>
      <c r="AC705">
        <f t="shared" si="45"/>
        <v>1.3069999999999999</v>
      </c>
      <c r="AD705">
        <f t="shared" si="46"/>
        <v>-1.8779999999999999</v>
      </c>
      <c r="AE705">
        <f t="shared" si="47"/>
        <v>0.23699999999999999</v>
      </c>
    </row>
    <row r="706" spans="1:31" x14ac:dyDescent="0.3">
      <c r="A706" s="4">
        <v>704</v>
      </c>
      <c r="B706" s="4">
        <v>-803106107991</v>
      </c>
      <c r="C706" s="5">
        <v>3</v>
      </c>
      <c r="D706" s="5">
        <v>1.4323000000000001E-2</v>
      </c>
      <c r="E706" s="5">
        <v>5.8170000000000001E-3</v>
      </c>
      <c r="F706" s="5">
        <v>1019520</v>
      </c>
      <c r="G706" s="5">
        <v>186964081</v>
      </c>
      <c r="H706" s="5">
        <v>57468208</v>
      </c>
      <c r="I706" s="5">
        <v>0</v>
      </c>
      <c r="J706" s="5">
        <v>-0.82899999999999996</v>
      </c>
      <c r="K706" s="5">
        <v>1305000</v>
      </c>
      <c r="L706" s="5">
        <v>-2007000</v>
      </c>
      <c r="M706" s="5">
        <v>238</v>
      </c>
      <c r="S706">
        <f>A706</f>
        <v>704</v>
      </c>
      <c r="T706">
        <f>Analysis!$B$3+B706/1000000</f>
        <v>15.055918999947608</v>
      </c>
      <c r="U706">
        <f>C706</f>
        <v>3</v>
      </c>
      <c r="V706">
        <f>IF(ABS(D706)&gt;1,D706/1000000,D706)*Analysis!$B$4</f>
        <v>0.14050863000000002</v>
      </c>
      <c r="W706">
        <f>IF(ABS(E706)&gt;1,E706/1000000,E706)*Analysis!$B$4</f>
        <v>5.7064770000000001E-2</v>
      </c>
      <c r="X706">
        <f>IF(ABS(F706)&gt;1,F706/1000000,F706)*Analysis!$B$4</f>
        <v>10.0014912</v>
      </c>
      <c r="Y706">
        <f>IF(ABS(G706)&gt;1,G706/1000000,G706)</f>
        <v>186.96408099999999</v>
      </c>
      <c r="Z706">
        <f>IF(ABS(H706)&gt;1,H706/1000000,H706)</f>
        <v>57.468207999999997</v>
      </c>
      <c r="AA706">
        <f>IF(ABS(I706)&gt;1,I706/1000000,I706)</f>
        <v>0</v>
      </c>
      <c r="AB706">
        <f t="shared" si="44"/>
        <v>-0.82899999999999996</v>
      </c>
      <c r="AC706">
        <f t="shared" si="45"/>
        <v>1.3049999999999999</v>
      </c>
      <c r="AD706">
        <f t="shared" si="46"/>
        <v>-2.0070000000000001</v>
      </c>
      <c r="AE706">
        <f t="shared" si="47"/>
        <v>0.23799999999999999</v>
      </c>
    </row>
    <row r="707" spans="1:31" x14ac:dyDescent="0.3">
      <c r="A707" s="4">
        <v>705</v>
      </c>
      <c r="B707" s="4">
        <v>-803106085054</v>
      </c>
      <c r="C707" s="5">
        <v>3</v>
      </c>
      <c r="D707" s="5">
        <v>1.2456999999999999E-2</v>
      </c>
      <c r="E707" s="5">
        <v>3.0474999999999999E-2</v>
      </c>
      <c r="F707" s="5">
        <v>1019384</v>
      </c>
      <c r="G707" s="5">
        <v>199505508</v>
      </c>
      <c r="H707" s="5">
        <v>65299202</v>
      </c>
      <c r="I707" s="5">
        <v>0</v>
      </c>
      <c r="J707" s="5">
        <v>-0.64300000000000002</v>
      </c>
      <c r="K707" s="5">
        <v>1366000</v>
      </c>
      <c r="L707" s="5">
        <v>-2080000</v>
      </c>
      <c r="M707" s="5">
        <v>238</v>
      </c>
      <c r="S707">
        <f>A707</f>
        <v>705</v>
      </c>
      <c r="T707">
        <f>Analysis!$B$3+B707/1000000</f>
        <v>15.078855999978259</v>
      </c>
      <c r="U707">
        <f>C707</f>
        <v>3</v>
      </c>
      <c r="V707">
        <f>IF(ABS(D707)&gt;1,D707/1000000,D707)*Analysis!$B$4</f>
        <v>0.12220317</v>
      </c>
      <c r="W707">
        <f>IF(ABS(E707)&gt;1,E707/1000000,E707)*Analysis!$B$4</f>
        <v>0.29895975000000002</v>
      </c>
      <c r="X707">
        <f>IF(ABS(F707)&gt;1,F707/1000000,F707)*Analysis!$B$4</f>
        <v>10.000157040000001</v>
      </c>
      <c r="Y707">
        <f>IF(ABS(G707)&gt;1,G707/1000000,G707)</f>
        <v>199.50550799999999</v>
      </c>
      <c r="Z707">
        <f>IF(ABS(H707)&gt;1,H707/1000000,H707)</f>
        <v>65.299201999999994</v>
      </c>
      <c r="AA707">
        <f>IF(ABS(I707)&gt;1,I707/1000000,I707)</f>
        <v>0</v>
      </c>
      <c r="AB707">
        <f t="shared" si="44"/>
        <v>-0.64300000000000002</v>
      </c>
      <c r="AC707">
        <f t="shared" si="45"/>
        <v>1.3660000000000001</v>
      </c>
      <c r="AD707">
        <f t="shared" si="46"/>
        <v>-2.08</v>
      </c>
      <c r="AE707">
        <f t="shared" si="47"/>
        <v>0.23799999999999999</v>
      </c>
    </row>
    <row r="708" spans="1:31" x14ac:dyDescent="0.3">
      <c r="A708" s="4">
        <v>706</v>
      </c>
      <c r="B708" s="4">
        <v>-803106067893</v>
      </c>
      <c r="C708" s="5">
        <v>3</v>
      </c>
      <c r="D708" s="5">
        <v>3.2301000000000003E-2</v>
      </c>
      <c r="E708" s="5">
        <v>5.5789999999999998E-3</v>
      </c>
      <c r="F708" s="5">
        <v>1019796</v>
      </c>
      <c r="G708" s="5">
        <v>220776932</v>
      </c>
      <c r="H708" s="5">
        <v>36341812</v>
      </c>
      <c r="I708" s="5">
        <v>0</v>
      </c>
      <c r="J708" s="5">
        <v>-0.41099999999999998</v>
      </c>
      <c r="K708" s="5">
        <v>1390000</v>
      </c>
      <c r="L708" s="5">
        <v>-2149000</v>
      </c>
      <c r="M708" s="5">
        <v>238</v>
      </c>
      <c r="S708">
        <f>A708</f>
        <v>706</v>
      </c>
      <c r="T708">
        <f>Analysis!$B$3+B708/1000000</f>
        <v>15.096017000032589</v>
      </c>
      <c r="U708">
        <f>C708</f>
        <v>3</v>
      </c>
      <c r="V708">
        <f>IF(ABS(D708)&gt;1,D708/1000000,D708)*Analysis!$B$4</f>
        <v>0.31687281000000006</v>
      </c>
      <c r="W708">
        <f>IF(ABS(E708)&gt;1,E708/1000000,E708)*Analysis!$B$4</f>
        <v>5.4729989999999999E-2</v>
      </c>
      <c r="X708">
        <f>IF(ABS(F708)&gt;1,F708/1000000,F708)*Analysis!$B$4</f>
        <v>10.00419876</v>
      </c>
      <c r="Y708">
        <f>IF(ABS(G708)&gt;1,G708/1000000,G708)</f>
        <v>220.77693199999999</v>
      </c>
      <c r="Z708">
        <f>IF(ABS(H708)&gt;1,H708/1000000,H708)</f>
        <v>36.341811999999997</v>
      </c>
      <c r="AA708">
        <f>IF(ABS(I708)&gt;1,I708/1000000,I708)</f>
        <v>0</v>
      </c>
      <c r="AB708">
        <f t="shared" si="44"/>
        <v>-0.41099999999999998</v>
      </c>
      <c r="AC708">
        <f t="shared" si="45"/>
        <v>1.39</v>
      </c>
      <c r="AD708">
        <f t="shared" si="46"/>
        <v>-2.149</v>
      </c>
      <c r="AE708">
        <f t="shared" si="47"/>
        <v>0.23799999999999999</v>
      </c>
    </row>
    <row r="709" spans="1:31" x14ac:dyDescent="0.3">
      <c r="A709" s="4">
        <v>707</v>
      </c>
      <c r="B709" s="4">
        <v>-803106051519</v>
      </c>
      <c r="C709" s="5">
        <v>3</v>
      </c>
      <c r="D709" s="5">
        <v>1.2848999999999999E-2</v>
      </c>
      <c r="E709" s="5">
        <v>8.5999999999999998E-4</v>
      </c>
      <c r="F709" s="5">
        <v>1008111</v>
      </c>
      <c r="G709" s="5">
        <v>237093201</v>
      </c>
      <c r="H709" s="5">
        <v>34029888</v>
      </c>
      <c r="I709" s="5">
        <v>0</v>
      </c>
      <c r="J709" s="5">
        <v>-0.28799999999999998</v>
      </c>
      <c r="K709" s="5">
        <v>1411000</v>
      </c>
      <c r="L709" s="5">
        <v>-2175000</v>
      </c>
      <c r="M709" s="5">
        <v>239</v>
      </c>
      <c r="S709">
        <f>A709</f>
        <v>707</v>
      </c>
      <c r="T709">
        <f>Analysis!$B$3+B709/1000000</f>
        <v>15.112391000031494</v>
      </c>
      <c r="U709">
        <f>C709</f>
        <v>3</v>
      </c>
      <c r="V709">
        <f>IF(ABS(D709)&gt;1,D709/1000000,D709)*Analysis!$B$4</f>
        <v>0.12604868999999999</v>
      </c>
      <c r="W709">
        <f>IF(ABS(E709)&gt;1,E709/1000000,E709)*Analysis!$B$4</f>
        <v>8.4366000000000007E-3</v>
      </c>
      <c r="X709">
        <f>IF(ABS(F709)&gt;1,F709/1000000,F709)*Analysis!$B$4</f>
        <v>9.8895689099999995</v>
      </c>
      <c r="Y709">
        <f>IF(ABS(G709)&gt;1,G709/1000000,G709)</f>
        <v>237.09320099999999</v>
      </c>
      <c r="Z709">
        <f>IF(ABS(H709)&gt;1,H709/1000000,H709)</f>
        <v>34.029888</v>
      </c>
      <c r="AA709">
        <f>IF(ABS(I709)&gt;1,I709/1000000,I709)</f>
        <v>0</v>
      </c>
      <c r="AB709">
        <f t="shared" si="44"/>
        <v>-0.28799999999999998</v>
      </c>
      <c r="AC709">
        <f t="shared" si="45"/>
        <v>1.411</v>
      </c>
      <c r="AD709">
        <f t="shared" si="46"/>
        <v>-2.1749999999999998</v>
      </c>
      <c r="AE709">
        <f t="shared" si="47"/>
        <v>0.23899999999999999</v>
      </c>
    </row>
    <row r="710" spans="1:31" x14ac:dyDescent="0.3">
      <c r="A710" s="4">
        <v>708</v>
      </c>
      <c r="B710" s="4">
        <v>-803106026131</v>
      </c>
      <c r="C710" s="5">
        <v>3</v>
      </c>
      <c r="D710" s="5">
        <v>1.3746E-2</v>
      </c>
      <c r="E710" s="5">
        <v>1.2761E-2</v>
      </c>
      <c r="F710" s="5">
        <v>1016765</v>
      </c>
      <c r="G710" s="5">
        <v>243181839</v>
      </c>
      <c r="H710" s="5">
        <v>39525764</v>
      </c>
      <c r="I710" s="5">
        <v>0</v>
      </c>
      <c r="J710" s="5">
        <v>-0.13100000000000001</v>
      </c>
      <c r="K710" s="5">
        <v>1501000</v>
      </c>
      <c r="L710" s="5">
        <v>-2273000</v>
      </c>
      <c r="M710" s="5">
        <v>239</v>
      </c>
      <c r="S710">
        <f>A710</f>
        <v>708</v>
      </c>
      <c r="T710">
        <f>Analysis!$B$3+B710/1000000</f>
        <v>15.137778999982402</v>
      </c>
      <c r="U710">
        <f>C710</f>
        <v>3</v>
      </c>
      <c r="V710">
        <f>IF(ABS(D710)&gt;1,D710/1000000,D710)*Analysis!$B$4</f>
        <v>0.13484826</v>
      </c>
      <c r="W710">
        <f>IF(ABS(E710)&gt;1,E710/1000000,E710)*Analysis!$B$4</f>
        <v>0.12518541</v>
      </c>
      <c r="X710">
        <f>IF(ABS(F710)&gt;1,F710/1000000,F710)*Analysis!$B$4</f>
        <v>9.9744646499999998</v>
      </c>
      <c r="Y710">
        <f>IF(ABS(G710)&gt;1,G710/1000000,G710)</f>
        <v>243.181839</v>
      </c>
      <c r="Z710">
        <f>IF(ABS(H710)&gt;1,H710/1000000,H710)</f>
        <v>39.525764000000002</v>
      </c>
      <c r="AA710">
        <f>IF(ABS(I710)&gt;1,I710/1000000,I710)</f>
        <v>0</v>
      </c>
      <c r="AB710">
        <f t="shared" si="44"/>
        <v>-0.13100000000000001</v>
      </c>
      <c r="AC710">
        <f t="shared" si="45"/>
        <v>1.5009999999999999</v>
      </c>
      <c r="AD710">
        <f t="shared" si="46"/>
        <v>-2.2730000000000001</v>
      </c>
      <c r="AE710">
        <f t="shared" si="47"/>
        <v>0.23899999999999999</v>
      </c>
    </row>
    <row r="711" spans="1:31" x14ac:dyDescent="0.3">
      <c r="A711" s="4">
        <v>709</v>
      </c>
      <c r="B711" s="4">
        <v>-803106015327</v>
      </c>
      <c r="C711" s="5">
        <v>3</v>
      </c>
      <c r="D711" s="5">
        <v>1.5599999999999999E-2</v>
      </c>
      <c r="E711" s="5">
        <v>1.4706E-2</v>
      </c>
      <c r="F711" s="5">
        <v>1016400</v>
      </c>
      <c r="G711" s="5">
        <v>246047897</v>
      </c>
      <c r="H711" s="5">
        <v>40288963</v>
      </c>
      <c r="I711" s="5">
        <v>0</v>
      </c>
      <c r="J711" s="5">
        <v>-9.9000000000000005E-2</v>
      </c>
      <c r="K711" s="5">
        <v>1509000</v>
      </c>
      <c r="L711" s="5">
        <v>-2296000</v>
      </c>
      <c r="M711" s="5">
        <v>239</v>
      </c>
      <c r="S711">
        <f>A711</f>
        <v>709</v>
      </c>
      <c r="T711">
        <f>Analysis!$B$3+B711/1000000</f>
        <v>15.148583000060171</v>
      </c>
      <c r="U711">
        <f>C711</f>
        <v>3</v>
      </c>
      <c r="V711">
        <f>IF(ABS(D711)&gt;1,D711/1000000,D711)*Analysis!$B$4</f>
        <v>0.15303600000000001</v>
      </c>
      <c r="W711">
        <f>IF(ABS(E711)&gt;1,E711/1000000,E711)*Analysis!$B$4</f>
        <v>0.14426586000000002</v>
      </c>
      <c r="X711">
        <f>IF(ABS(F711)&gt;1,F711/1000000,F711)*Analysis!$B$4</f>
        <v>9.9708839999999999</v>
      </c>
      <c r="Y711">
        <f>IF(ABS(G711)&gt;1,G711/1000000,G711)</f>
        <v>246.04789700000001</v>
      </c>
      <c r="Z711">
        <f>IF(ABS(H711)&gt;1,H711/1000000,H711)</f>
        <v>40.288963000000003</v>
      </c>
      <c r="AA711">
        <f>IF(ABS(I711)&gt;1,I711/1000000,I711)</f>
        <v>0</v>
      </c>
      <c r="AB711">
        <f t="shared" si="44"/>
        <v>-9.9000000000000005E-2</v>
      </c>
      <c r="AC711">
        <f t="shared" si="45"/>
        <v>1.5089999999999999</v>
      </c>
      <c r="AD711">
        <f t="shared" si="46"/>
        <v>-2.2959999999999998</v>
      </c>
      <c r="AE711">
        <f t="shared" si="47"/>
        <v>0.23899999999999999</v>
      </c>
    </row>
    <row r="712" spans="1:31" x14ac:dyDescent="0.3">
      <c r="A712" s="4">
        <v>710</v>
      </c>
      <c r="B712" s="4">
        <v>-803105990101</v>
      </c>
      <c r="C712" s="5">
        <v>3</v>
      </c>
      <c r="D712" s="5">
        <v>2.1634E-2</v>
      </c>
      <c r="E712" s="5">
        <v>1.159E-2</v>
      </c>
      <c r="F712" s="5">
        <v>1034812</v>
      </c>
      <c r="G712" s="5">
        <v>277767639</v>
      </c>
      <c r="H712" s="5">
        <v>23121536</v>
      </c>
      <c r="I712" s="5">
        <v>0</v>
      </c>
      <c r="J712" s="5">
        <v>0.159</v>
      </c>
      <c r="K712" s="5">
        <v>1509000</v>
      </c>
      <c r="L712" s="5">
        <v>-2383000</v>
      </c>
      <c r="M712" s="5">
        <v>239</v>
      </c>
      <c r="S712">
        <f>A712</f>
        <v>710</v>
      </c>
      <c r="T712">
        <f>Analysis!$B$3+B712/1000000</f>
        <v>15.1738090000581</v>
      </c>
      <c r="U712">
        <f>C712</f>
        <v>3</v>
      </c>
      <c r="V712">
        <f>IF(ABS(D712)&gt;1,D712/1000000,D712)*Analysis!$B$4</f>
        <v>0.21222954000000002</v>
      </c>
      <c r="W712">
        <f>IF(ABS(E712)&gt;1,E712/1000000,E712)*Analysis!$B$4</f>
        <v>0.1136979</v>
      </c>
      <c r="X712">
        <f>IF(ABS(F712)&gt;1,F712/1000000,F712)*Analysis!$B$4</f>
        <v>10.151505720000001</v>
      </c>
      <c r="Y712">
        <f>IF(ABS(G712)&gt;1,G712/1000000,G712)</f>
        <v>277.76763899999997</v>
      </c>
      <c r="Z712">
        <f>IF(ABS(H712)&gt;1,H712/1000000,H712)</f>
        <v>23.121535999999999</v>
      </c>
      <c r="AA712">
        <f>IF(ABS(I712)&gt;1,I712/1000000,I712)</f>
        <v>0</v>
      </c>
      <c r="AB712">
        <f t="shared" si="44"/>
        <v>0.159</v>
      </c>
      <c r="AC712">
        <f t="shared" si="45"/>
        <v>1.5089999999999999</v>
      </c>
      <c r="AD712">
        <f t="shared" si="46"/>
        <v>-2.383</v>
      </c>
      <c r="AE712">
        <f t="shared" si="47"/>
        <v>0.23899999999999999</v>
      </c>
    </row>
    <row r="713" spans="1:31" x14ac:dyDescent="0.3">
      <c r="A713" s="4">
        <v>711</v>
      </c>
      <c r="B713" s="4">
        <v>-803105963762</v>
      </c>
      <c r="C713" s="5">
        <v>3</v>
      </c>
      <c r="D713" s="5">
        <v>1.3049E-2</v>
      </c>
      <c r="E713" s="5">
        <v>2.428E-3</v>
      </c>
      <c r="F713" s="5">
        <v>1038219</v>
      </c>
      <c r="G713" s="5">
        <v>311526459</v>
      </c>
      <c r="H713" s="5">
        <v>18932890</v>
      </c>
      <c r="I713" s="5">
        <v>0</v>
      </c>
      <c r="J713" s="5">
        <v>0.49299999999999999</v>
      </c>
      <c r="K713" s="5">
        <v>1389000</v>
      </c>
      <c r="L713" s="5">
        <v>-2497000</v>
      </c>
      <c r="M713" s="5">
        <v>240</v>
      </c>
      <c r="S713">
        <f>A713</f>
        <v>711</v>
      </c>
      <c r="T713">
        <f>Analysis!$B$3+B713/1000000</f>
        <v>15.200148000032641</v>
      </c>
      <c r="U713">
        <f>C713</f>
        <v>3</v>
      </c>
      <c r="V713">
        <f>IF(ABS(D713)&gt;1,D713/1000000,D713)*Analysis!$B$4</f>
        <v>0.12801069000000001</v>
      </c>
      <c r="W713">
        <f>IF(ABS(E713)&gt;1,E713/1000000,E713)*Analysis!$B$4</f>
        <v>2.3818680000000002E-2</v>
      </c>
      <c r="X713">
        <f>IF(ABS(F713)&gt;1,F713/1000000,F713)*Analysis!$B$4</f>
        <v>10.184928390000001</v>
      </c>
      <c r="Y713">
        <f>IF(ABS(G713)&gt;1,G713/1000000,G713)</f>
        <v>311.52645899999999</v>
      </c>
      <c r="Z713">
        <f>IF(ABS(H713)&gt;1,H713/1000000,H713)</f>
        <v>18.93289</v>
      </c>
      <c r="AA713">
        <f>IF(ABS(I713)&gt;1,I713/1000000,I713)</f>
        <v>0</v>
      </c>
      <c r="AB713">
        <f t="shared" si="44"/>
        <v>0.49299999999999999</v>
      </c>
      <c r="AC713">
        <f t="shared" si="45"/>
        <v>1.389</v>
      </c>
      <c r="AD713">
        <f t="shared" si="46"/>
        <v>-2.4969999999999999</v>
      </c>
      <c r="AE713">
        <f t="shared" si="47"/>
        <v>0.24</v>
      </c>
    </row>
    <row r="714" spans="1:31" x14ac:dyDescent="0.3">
      <c r="A714" s="4">
        <v>712</v>
      </c>
      <c r="B714" s="4">
        <v>-803105958091</v>
      </c>
      <c r="C714" s="5">
        <v>3</v>
      </c>
      <c r="D714" s="5">
        <v>1.8563E-2</v>
      </c>
      <c r="E714" s="5">
        <v>-1.2999999999999999E-5</v>
      </c>
      <c r="F714" s="5">
        <v>1046023</v>
      </c>
      <c r="G714" s="5">
        <v>316875549</v>
      </c>
      <c r="H714" s="5">
        <v>13231498</v>
      </c>
      <c r="I714" s="5">
        <v>0</v>
      </c>
      <c r="J714" s="5">
        <v>0.57499999999999996</v>
      </c>
      <c r="K714" s="5">
        <v>1357000</v>
      </c>
      <c r="L714" s="5">
        <v>-2526000</v>
      </c>
      <c r="M714" s="5">
        <v>240</v>
      </c>
      <c r="S714">
        <f>A714</f>
        <v>712</v>
      </c>
      <c r="T714">
        <f>Analysis!$B$3+B714/1000000</f>
        <v>15.205819000024348</v>
      </c>
      <c r="U714">
        <f>C714</f>
        <v>3</v>
      </c>
      <c r="V714">
        <f>IF(ABS(D714)&gt;1,D714/1000000,D714)*Analysis!$B$4</f>
        <v>0.18210303</v>
      </c>
      <c r="W714">
        <f>IF(ABS(E714)&gt;1,E714/1000000,E714)*Analysis!$B$4</f>
        <v>-1.2752999999999999E-4</v>
      </c>
      <c r="X714">
        <f>IF(ABS(F714)&gt;1,F714/1000000,F714)*Analysis!$B$4</f>
        <v>10.261485629999999</v>
      </c>
      <c r="Y714">
        <f>IF(ABS(G714)&gt;1,G714/1000000,G714)</f>
        <v>316.87554899999998</v>
      </c>
      <c r="Z714">
        <f>IF(ABS(H714)&gt;1,H714/1000000,H714)</f>
        <v>13.231498</v>
      </c>
      <c r="AA714">
        <f>IF(ABS(I714)&gt;1,I714/1000000,I714)</f>
        <v>0</v>
      </c>
      <c r="AB714">
        <f t="shared" si="44"/>
        <v>0.57499999999999996</v>
      </c>
      <c r="AC714">
        <f t="shared" si="45"/>
        <v>1.357</v>
      </c>
      <c r="AD714">
        <f t="shared" si="46"/>
        <v>-2.5259999999999998</v>
      </c>
      <c r="AE714">
        <f t="shared" si="47"/>
        <v>0.24</v>
      </c>
    </row>
    <row r="715" spans="1:31" x14ac:dyDescent="0.3">
      <c r="A715" s="4">
        <v>713</v>
      </c>
      <c r="B715" s="4">
        <v>-803105927323</v>
      </c>
      <c r="C715" s="5">
        <v>3</v>
      </c>
      <c r="D715" s="5">
        <v>-2.715E-3</v>
      </c>
      <c r="E715" s="5">
        <v>-8.2299999999999995E-4</v>
      </c>
      <c r="F715" s="5">
        <v>1059426</v>
      </c>
      <c r="G715" s="5">
        <v>350107391</v>
      </c>
      <c r="H715" s="5">
        <v>0.906694</v>
      </c>
      <c r="I715" s="5">
        <v>0</v>
      </c>
      <c r="J715" s="5">
        <v>1188000</v>
      </c>
      <c r="K715" s="5">
        <v>1008000</v>
      </c>
      <c r="L715" s="5">
        <v>-2681000</v>
      </c>
      <c r="M715" s="5">
        <v>240</v>
      </c>
      <c r="S715">
        <f>A715</f>
        <v>713</v>
      </c>
      <c r="T715">
        <f>Analysis!$B$3+B715/1000000</f>
        <v>15.236586999963038</v>
      </c>
      <c r="U715">
        <f>C715</f>
        <v>3</v>
      </c>
      <c r="V715">
        <f>IF(ABS(D715)&gt;1,D715/1000000,D715)*Analysis!$B$4</f>
        <v>-2.6634150000000002E-2</v>
      </c>
      <c r="W715">
        <f>IF(ABS(E715)&gt;1,E715/1000000,E715)*Analysis!$B$4</f>
        <v>-8.07363E-3</v>
      </c>
      <c r="X715">
        <f>IF(ABS(F715)&gt;1,F715/1000000,F715)*Analysis!$B$4</f>
        <v>10.39296906</v>
      </c>
      <c r="Y715">
        <f>IF(ABS(G715)&gt;1,G715/1000000,G715)</f>
        <v>350.10739100000001</v>
      </c>
      <c r="Z715">
        <f>IF(ABS(H715)&gt;1,H715/1000000,H715)</f>
        <v>0.906694</v>
      </c>
      <c r="AA715">
        <f>IF(ABS(I715)&gt;1,I715/1000000,I715)</f>
        <v>0</v>
      </c>
      <c r="AB715">
        <f t="shared" si="44"/>
        <v>1.1879999999999999</v>
      </c>
      <c r="AC715">
        <f t="shared" si="45"/>
        <v>1.008</v>
      </c>
      <c r="AD715">
        <f t="shared" si="46"/>
        <v>-2.681</v>
      </c>
      <c r="AE715">
        <f t="shared" si="47"/>
        <v>0.24</v>
      </c>
    </row>
    <row r="716" spans="1:31" x14ac:dyDescent="0.3">
      <c r="A716" s="4">
        <v>714</v>
      </c>
      <c r="B716" s="4">
        <v>-803105911561</v>
      </c>
      <c r="C716" s="5">
        <v>3</v>
      </c>
      <c r="D716" s="5">
        <v>6.5690000000000002E-3</v>
      </c>
      <c r="E716" s="5">
        <v>8.3260000000000001E-3</v>
      </c>
      <c r="F716" s="5">
        <v>1054430</v>
      </c>
      <c r="G716" s="5">
        <v>371057739</v>
      </c>
      <c r="H716" s="5">
        <v>11096477</v>
      </c>
      <c r="I716" s="5">
        <v>0</v>
      </c>
      <c r="J716" s="5">
        <v>1380000</v>
      </c>
      <c r="K716" s="5">
        <v>0.79</v>
      </c>
      <c r="L716" s="5">
        <v>-2769000</v>
      </c>
      <c r="M716" s="5">
        <v>240</v>
      </c>
      <c r="S716">
        <f>A716</f>
        <v>714</v>
      </c>
      <c r="T716">
        <f>Analysis!$B$3+B716/1000000</f>
        <v>15.252348999958485</v>
      </c>
      <c r="U716">
        <f>C716</f>
        <v>3</v>
      </c>
      <c r="V716">
        <f>IF(ABS(D716)&gt;1,D716/1000000,D716)*Analysis!$B$4</f>
        <v>6.4441890000000002E-2</v>
      </c>
      <c r="W716">
        <f>IF(ABS(E716)&gt;1,E716/1000000,E716)*Analysis!$B$4</f>
        <v>8.1678060000000011E-2</v>
      </c>
      <c r="X716">
        <f>IF(ABS(F716)&gt;1,F716/1000000,F716)*Analysis!$B$4</f>
        <v>10.343958300000001</v>
      </c>
      <c r="Y716">
        <f>IF(ABS(G716)&gt;1,G716/1000000,G716)</f>
        <v>371.05773900000003</v>
      </c>
      <c r="Z716">
        <f>IF(ABS(H716)&gt;1,H716/1000000,H716)</f>
        <v>11.096477</v>
      </c>
      <c r="AA716">
        <f>IF(ABS(I716)&gt;1,I716/1000000,I716)</f>
        <v>0</v>
      </c>
      <c r="AB716">
        <f t="shared" si="44"/>
        <v>1.38</v>
      </c>
      <c r="AC716">
        <f t="shared" si="45"/>
        <v>0.79</v>
      </c>
      <c r="AD716">
        <f t="shared" si="46"/>
        <v>-2.7690000000000001</v>
      </c>
      <c r="AE716">
        <f t="shared" si="47"/>
        <v>0.24</v>
      </c>
    </row>
    <row r="717" spans="1:31" x14ac:dyDescent="0.3">
      <c r="A717" s="4">
        <v>715</v>
      </c>
      <c r="B717" s="4">
        <v>-803105886468</v>
      </c>
      <c r="C717" s="5">
        <v>3</v>
      </c>
      <c r="D717" s="5">
        <v>4.4580000000000002E-3</v>
      </c>
      <c r="E717" s="5">
        <v>-5.5430000000000002E-3</v>
      </c>
      <c r="F717" s="5">
        <v>1068596</v>
      </c>
      <c r="G717" s="5">
        <v>398312561</v>
      </c>
      <c r="H717" s="5">
        <v>-1741384</v>
      </c>
      <c r="I717" s="5">
        <v>0</v>
      </c>
      <c r="J717" s="5">
        <v>1407000</v>
      </c>
      <c r="K717" s="5">
        <v>0.39500000000000002</v>
      </c>
      <c r="L717" s="5">
        <v>-2811000</v>
      </c>
      <c r="M717" s="5">
        <v>241</v>
      </c>
      <c r="S717">
        <f>A717</f>
        <v>715</v>
      </c>
      <c r="T717">
        <f>Analysis!$B$3+B717/1000000</f>
        <v>15.277441999991424</v>
      </c>
      <c r="U717">
        <f>C717</f>
        <v>3</v>
      </c>
      <c r="V717">
        <f>IF(ABS(D717)&gt;1,D717/1000000,D717)*Analysis!$B$4</f>
        <v>4.3732980000000005E-2</v>
      </c>
      <c r="W717">
        <f>IF(ABS(E717)&gt;1,E717/1000000,E717)*Analysis!$B$4</f>
        <v>-5.4376830000000008E-2</v>
      </c>
      <c r="X717">
        <f>IF(ABS(F717)&gt;1,F717/1000000,F717)*Analysis!$B$4</f>
        <v>10.482926760000002</v>
      </c>
      <c r="Y717">
        <f>IF(ABS(G717)&gt;1,G717/1000000,G717)</f>
        <v>398.31256100000002</v>
      </c>
      <c r="Z717">
        <f>IF(ABS(H717)&gt;1,H717/1000000,H717)</f>
        <v>-1.741384</v>
      </c>
      <c r="AA717">
        <f>IF(ABS(I717)&gt;1,I717/1000000,I717)</f>
        <v>0</v>
      </c>
      <c r="AB717">
        <f t="shared" si="44"/>
        <v>1.407</v>
      </c>
      <c r="AC717">
        <f t="shared" si="45"/>
        <v>0.39500000000000002</v>
      </c>
      <c r="AD717">
        <f t="shared" si="46"/>
        <v>-2.8109999999999999</v>
      </c>
      <c r="AE717">
        <f t="shared" si="47"/>
        <v>0.24099999999999999</v>
      </c>
    </row>
    <row r="718" spans="1:31" x14ac:dyDescent="0.3">
      <c r="A718" s="4">
        <v>716</v>
      </c>
      <c r="B718" s="4">
        <v>-803105865088</v>
      </c>
      <c r="C718" s="5">
        <v>3</v>
      </c>
      <c r="D718" s="5">
        <v>2.2557000000000001E-2</v>
      </c>
      <c r="E718" s="5">
        <v>1.7125999999999999E-2</v>
      </c>
      <c r="F718" s="5">
        <v>1058869</v>
      </c>
      <c r="G718" s="5">
        <v>432693939</v>
      </c>
      <c r="H718" s="5">
        <v>1023309</v>
      </c>
      <c r="I718" s="5">
        <v>0</v>
      </c>
      <c r="J718" s="5">
        <v>1278000</v>
      </c>
      <c r="K718" s="5">
        <v>3.2000000000000001E-2</v>
      </c>
      <c r="L718" s="5">
        <v>-2859000</v>
      </c>
      <c r="M718" s="5">
        <v>241</v>
      </c>
      <c r="S718">
        <f>A718</f>
        <v>716</v>
      </c>
      <c r="T718">
        <f>Analysis!$B$3+B718/1000000</f>
        <v>15.298822000040673</v>
      </c>
      <c r="U718">
        <f>C718</f>
        <v>3</v>
      </c>
      <c r="V718">
        <f>IF(ABS(D718)&gt;1,D718/1000000,D718)*Analysis!$B$4</f>
        <v>0.22128417000000003</v>
      </c>
      <c r="W718">
        <f>IF(ABS(E718)&gt;1,E718/1000000,E718)*Analysis!$B$4</f>
        <v>0.16800605999999998</v>
      </c>
      <c r="X718">
        <f>IF(ABS(F718)&gt;1,F718/1000000,F718)*Analysis!$B$4</f>
        <v>10.387504890000001</v>
      </c>
      <c r="Y718">
        <f>IF(ABS(G718)&gt;1,G718/1000000,G718)</f>
        <v>432.693939</v>
      </c>
      <c r="Z718">
        <f>IF(ABS(H718)&gt;1,H718/1000000,H718)</f>
        <v>1.023309</v>
      </c>
      <c r="AA718">
        <f>IF(ABS(I718)&gt;1,I718/1000000,I718)</f>
        <v>0</v>
      </c>
      <c r="AB718">
        <f t="shared" si="44"/>
        <v>1.278</v>
      </c>
      <c r="AC718">
        <f t="shared" si="45"/>
        <v>3.2000000000000001E-2</v>
      </c>
      <c r="AD718">
        <f t="shared" si="46"/>
        <v>-2.859</v>
      </c>
      <c r="AE718">
        <f t="shared" si="47"/>
        <v>0.24099999999999999</v>
      </c>
    </row>
    <row r="719" spans="1:31" x14ac:dyDescent="0.3">
      <c r="A719" s="4">
        <v>717</v>
      </c>
      <c r="B719" s="4">
        <v>-803105845712</v>
      </c>
      <c r="C719" s="5">
        <v>3</v>
      </c>
      <c r="D719" s="5">
        <v>2.8330999999999999E-2</v>
      </c>
      <c r="E719" s="5">
        <v>1.7448999999999999E-2</v>
      </c>
      <c r="F719" s="5">
        <v>1047068</v>
      </c>
      <c r="G719" s="5">
        <v>437860565</v>
      </c>
      <c r="H719" s="5">
        <v>2519747</v>
      </c>
      <c r="I719" s="5">
        <v>0</v>
      </c>
      <c r="J719" s="5">
        <v>1229000</v>
      </c>
      <c r="K719" s="5">
        <v>-0.125</v>
      </c>
      <c r="L719" s="5">
        <v>-2850000</v>
      </c>
      <c r="M719" s="5">
        <v>242</v>
      </c>
      <c r="S719">
        <f>A719</f>
        <v>717</v>
      </c>
      <c r="T719">
        <f>Analysis!$B$3+B719/1000000</f>
        <v>15.318197999964468</v>
      </c>
      <c r="U719">
        <f>C719</f>
        <v>3</v>
      </c>
      <c r="V719">
        <f>IF(ABS(D719)&gt;1,D719/1000000,D719)*Analysis!$B$4</f>
        <v>0.27792710999999998</v>
      </c>
      <c r="W719">
        <f>IF(ABS(E719)&gt;1,E719/1000000,E719)*Analysis!$B$4</f>
        <v>0.17117468999999999</v>
      </c>
      <c r="X719">
        <f>IF(ABS(F719)&gt;1,F719/1000000,F719)*Analysis!$B$4</f>
        <v>10.271737080000001</v>
      </c>
      <c r="Y719">
        <f>IF(ABS(G719)&gt;1,G719/1000000,G719)</f>
        <v>437.86056500000001</v>
      </c>
      <c r="Z719">
        <f>IF(ABS(H719)&gt;1,H719/1000000,H719)</f>
        <v>2.5197470000000002</v>
      </c>
      <c r="AA719">
        <f>IF(ABS(I719)&gt;1,I719/1000000,I719)</f>
        <v>0</v>
      </c>
      <c r="AB719">
        <f t="shared" si="44"/>
        <v>1.2290000000000001</v>
      </c>
      <c r="AC719">
        <f t="shared" si="45"/>
        <v>-0.125</v>
      </c>
      <c r="AD719">
        <f t="shared" si="46"/>
        <v>-2.85</v>
      </c>
      <c r="AE719">
        <f t="shared" si="47"/>
        <v>0.24199999999999999</v>
      </c>
    </row>
    <row r="720" spans="1:31" x14ac:dyDescent="0.3">
      <c r="A720" s="4">
        <v>718</v>
      </c>
      <c r="B720" s="4">
        <v>-803105824120</v>
      </c>
      <c r="C720" s="5">
        <v>3</v>
      </c>
      <c r="D720" s="5">
        <v>4.5199999999999997E-3</v>
      </c>
      <c r="E720" s="5">
        <v>6.587E-3</v>
      </c>
      <c r="F720" s="5">
        <v>1045734</v>
      </c>
      <c r="G720" s="5">
        <v>439744751</v>
      </c>
      <c r="H720" s="5">
        <v>41844467</v>
      </c>
      <c r="I720" s="5">
        <v>0</v>
      </c>
      <c r="J720" s="5">
        <v>1142000</v>
      </c>
      <c r="K720" s="5">
        <v>-0.41699999999999998</v>
      </c>
      <c r="L720" s="5">
        <v>-2800000</v>
      </c>
      <c r="M720" s="5">
        <v>242</v>
      </c>
      <c r="S720">
        <f>A720</f>
        <v>718</v>
      </c>
      <c r="T720">
        <f>Analysis!$B$3+B720/1000000</f>
        <v>15.339789999998175</v>
      </c>
      <c r="U720">
        <f>C720</f>
        <v>3</v>
      </c>
      <c r="V720">
        <f>IF(ABS(D720)&gt;1,D720/1000000,D720)*Analysis!$B$4</f>
        <v>4.4341199999999997E-2</v>
      </c>
      <c r="W720">
        <f>IF(ABS(E720)&gt;1,E720/1000000,E720)*Analysis!$B$4</f>
        <v>6.4618469999999997E-2</v>
      </c>
      <c r="X720">
        <f>IF(ABS(F720)&gt;1,F720/1000000,F720)*Analysis!$B$4</f>
        <v>10.25865054</v>
      </c>
      <c r="Y720">
        <f>IF(ABS(G720)&gt;1,G720/1000000,G720)</f>
        <v>439.74475100000001</v>
      </c>
      <c r="Z720">
        <f>IF(ABS(H720)&gt;1,H720/1000000,H720)</f>
        <v>41.844467000000002</v>
      </c>
      <c r="AA720">
        <f>IF(ABS(I720)&gt;1,I720/1000000,I720)</f>
        <v>0</v>
      </c>
      <c r="AB720">
        <f t="shared" si="44"/>
        <v>1.1419999999999999</v>
      </c>
      <c r="AC720">
        <f t="shared" si="45"/>
        <v>-0.41699999999999998</v>
      </c>
      <c r="AD720">
        <f t="shared" si="46"/>
        <v>-2.8</v>
      </c>
      <c r="AE720">
        <f t="shared" si="47"/>
        <v>0.24199999999999999</v>
      </c>
    </row>
    <row r="721" spans="1:31" x14ac:dyDescent="0.3">
      <c r="A721" s="4">
        <v>719</v>
      </c>
      <c r="B721" s="4">
        <v>-803105806586</v>
      </c>
      <c r="C721" s="5">
        <v>3</v>
      </c>
      <c r="D721" s="5">
        <v>3.7100000000000002E-4</v>
      </c>
      <c r="E721" s="5">
        <v>2.8413999999999998E-2</v>
      </c>
      <c r="F721" s="5">
        <v>1060307</v>
      </c>
      <c r="G721" s="5">
        <v>440503296</v>
      </c>
      <c r="H721" s="5">
        <v>44848438</v>
      </c>
      <c r="I721" s="5">
        <v>0</v>
      </c>
      <c r="J721" s="5">
        <v>1150000</v>
      </c>
      <c r="K721" s="5">
        <v>-0.48199999999999998</v>
      </c>
      <c r="L721" s="5">
        <v>-2780000</v>
      </c>
      <c r="M721" s="5">
        <v>242</v>
      </c>
      <c r="S721">
        <f>A721</f>
        <v>719</v>
      </c>
      <c r="T721">
        <f>Analysis!$B$3+B721/1000000</f>
        <v>15.357323999982327</v>
      </c>
      <c r="U721">
        <f>C721</f>
        <v>3</v>
      </c>
      <c r="V721">
        <f>IF(ABS(D721)&gt;1,D721/1000000,D721)*Analysis!$B$4</f>
        <v>3.6395100000000003E-3</v>
      </c>
      <c r="W721">
        <f>IF(ABS(E721)&gt;1,E721/1000000,E721)*Analysis!$B$4</f>
        <v>0.27874134</v>
      </c>
      <c r="X721">
        <f>IF(ABS(F721)&gt;1,F721/1000000,F721)*Analysis!$B$4</f>
        <v>10.401611670000001</v>
      </c>
      <c r="Y721">
        <f>IF(ABS(G721)&gt;1,G721/1000000,G721)</f>
        <v>440.50329599999998</v>
      </c>
      <c r="Z721">
        <f>IF(ABS(H721)&gt;1,H721/1000000,H721)</f>
        <v>44.848438000000002</v>
      </c>
      <c r="AA721">
        <f>IF(ABS(I721)&gt;1,I721/1000000,I721)</f>
        <v>0</v>
      </c>
      <c r="AB721">
        <f t="shared" si="44"/>
        <v>1.1499999999999999</v>
      </c>
      <c r="AC721">
        <f t="shared" si="45"/>
        <v>-0.48199999999999998</v>
      </c>
      <c r="AD721">
        <f t="shared" si="46"/>
        <v>-2.78</v>
      </c>
      <c r="AE721">
        <f t="shared" si="47"/>
        <v>0.24199999999999999</v>
      </c>
    </row>
    <row r="722" spans="1:31" x14ac:dyDescent="0.3">
      <c r="A722" s="4">
        <v>720</v>
      </c>
      <c r="B722" s="4">
        <v>-803105785596</v>
      </c>
      <c r="C722" s="5">
        <v>3</v>
      </c>
      <c r="D722" s="5">
        <v>-0.127418</v>
      </c>
      <c r="E722" s="5">
        <v>4.9721000000000001E-2</v>
      </c>
      <c r="F722" s="5">
        <v>1077895</v>
      </c>
      <c r="G722" s="5">
        <v>425904999</v>
      </c>
      <c r="H722" s="5">
        <v>54425652</v>
      </c>
      <c r="I722" s="5">
        <v>0</v>
      </c>
      <c r="J722" s="5">
        <v>0.90200000000000002</v>
      </c>
      <c r="K722" s="5">
        <v>-0.77900000000000003</v>
      </c>
      <c r="L722" s="5">
        <v>-1789000</v>
      </c>
      <c r="M722" s="5">
        <v>243</v>
      </c>
      <c r="S722">
        <f>A722</f>
        <v>720</v>
      </c>
      <c r="T722">
        <f>Analysis!$B$3+B722/1000000</f>
        <v>15.378313999972306</v>
      </c>
      <c r="U722">
        <f>C722</f>
        <v>3</v>
      </c>
      <c r="V722">
        <f>IF(ABS(D722)&gt;1,D722/1000000,D722)*Analysis!$B$4</f>
        <v>-1.2499705800000001</v>
      </c>
      <c r="W722">
        <f>IF(ABS(E722)&gt;1,E722/1000000,E722)*Analysis!$B$4</f>
        <v>0.48776301000000005</v>
      </c>
      <c r="X722">
        <f>IF(ABS(F722)&gt;1,F722/1000000,F722)*Analysis!$B$4</f>
        <v>10.574149950000001</v>
      </c>
      <c r="Y722">
        <f>IF(ABS(G722)&gt;1,G722/1000000,G722)</f>
        <v>425.90499899999998</v>
      </c>
      <c r="Z722">
        <f>IF(ABS(H722)&gt;1,H722/1000000,H722)</f>
        <v>54.425651999999999</v>
      </c>
      <c r="AA722">
        <f>IF(ABS(I722)&gt;1,I722/1000000,I722)</f>
        <v>0</v>
      </c>
      <c r="AB722">
        <f t="shared" si="44"/>
        <v>0.90200000000000002</v>
      </c>
      <c r="AC722">
        <f t="shared" si="45"/>
        <v>-0.77900000000000003</v>
      </c>
      <c r="AD722">
        <f t="shared" si="46"/>
        <v>-1.7889999999999999</v>
      </c>
      <c r="AE722">
        <f t="shared" si="47"/>
        <v>0.24299999999999999</v>
      </c>
    </row>
    <row r="723" spans="1:31" x14ac:dyDescent="0.3">
      <c r="A723" s="4">
        <v>721</v>
      </c>
      <c r="B723" s="4">
        <v>-803105763557</v>
      </c>
      <c r="C723" s="5">
        <v>3</v>
      </c>
      <c r="D723" s="5">
        <v>-0.17808399999999999</v>
      </c>
      <c r="E723" s="5">
        <v>0.10302</v>
      </c>
      <c r="F723" s="5">
        <v>1091336</v>
      </c>
      <c r="G723" s="5">
        <v>393746552</v>
      </c>
      <c r="H723" s="5">
        <v>79332123</v>
      </c>
      <c r="I723" s="5">
        <v>0</v>
      </c>
      <c r="J723" s="5">
        <v>0.58199999999999996</v>
      </c>
      <c r="K723" s="5">
        <v>-0.81100000000000005</v>
      </c>
      <c r="L723" s="5">
        <v>-0.61299999999999999</v>
      </c>
      <c r="M723" s="5">
        <v>244</v>
      </c>
      <c r="S723">
        <f>A723</f>
        <v>721</v>
      </c>
      <c r="T723">
        <f>Analysis!$B$3+B723/1000000</f>
        <v>15.400353000033647</v>
      </c>
      <c r="U723">
        <f>C723</f>
        <v>3</v>
      </c>
      <c r="V723">
        <f>IF(ABS(D723)&gt;1,D723/1000000,D723)*Analysis!$B$4</f>
        <v>-1.74700404</v>
      </c>
      <c r="W723">
        <f>IF(ABS(E723)&gt;1,E723/1000000,E723)*Analysis!$B$4</f>
        <v>1.0106262000000001</v>
      </c>
      <c r="X723">
        <f>IF(ABS(F723)&gt;1,F723/1000000,F723)*Analysis!$B$4</f>
        <v>10.706006160000001</v>
      </c>
      <c r="Y723">
        <f>IF(ABS(G723)&gt;1,G723/1000000,G723)</f>
        <v>393.74655200000001</v>
      </c>
      <c r="Z723">
        <f>IF(ABS(H723)&gt;1,H723/1000000,H723)</f>
        <v>79.332122999999996</v>
      </c>
      <c r="AA723">
        <f>IF(ABS(I723)&gt;1,I723/1000000,I723)</f>
        <v>0</v>
      </c>
      <c r="AB723">
        <f t="shared" si="44"/>
        <v>0.58199999999999996</v>
      </c>
      <c r="AC723">
        <f t="shared" si="45"/>
        <v>-0.81100000000000005</v>
      </c>
      <c r="AD723">
        <f t="shared" si="46"/>
        <v>-0.61299999999999999</v>
      </c>
      <c r="AE723">
        <f t="shared" si="47"/>
        <v>0.24399999999999999</v>
      </c>
    </row>
    <row r="724" spans="1:31" x14ac:dyDescent="0.3">
      <c r="A724" s="4">
        <v>722</v>
      </c>
      <c r="B724" s="4">
        <v>-803105746022</v>
      </c>
      <c r="C724" s="5">
        <v>3</v>
      </c>
      <c r="D724" s="5">
        <v>-0.221752</v>
      </c>
      <c r="E724" s="5">
        <v>0.13336200000000001</v>
      </c>
      <c r="F724" s="5">
        <v>1052548</v>
      </c>
      <c r="G724" s="5">
        <v>342041901</v>
      </c>
      <c r="H724" s="5">
        <v>99623016</v>
      </c>
      <c r="I724" s="5">
        <v>0</v>
      </c>
      <c r="J724" s="5">
        <v>0.11</v>
      </c>
      <c r="K724" s="5">
        <v>-0.70399999999999996</v>
      </c>
      <c r="L724" s="5">
        <v>1203000</v>
      </c>
      <c r="M724" s="5">
        <v>244</v>
      </c>
      <c r="S724">
        <f>A724</f>
        <v>722</v>
      </c>
      <c r="T724">
        <f>Analysis!$B$3+B724/1000000</f>
        <v>15.417888000025414</v>
      </c>
      <c r="U724">
        <f>C724</f>
        <v>3</v>
      </c>
      <c r="V724">
        <f>IF(ABS(D724)&gt;1,D724/1000000,D724)*Analysis!$B$4</f>
        <v>-2.1753871200000003</v>
      </c>
      <c r="W724">
        <f>IF(ABS(E724)&gt;1,E724/1000000,E724)*Analysis!$B$4</f>
        <v>1.3082812200000002</v>
      </c>
      <c r="X724">
        <f>IF(ABS(F724)&gt;1,F724/1000000,F724)*Analysis!$B$4</f>
        <v>10.32549588</v>
      </c>
      <c r="Y724">
        <f>IF(ABS(G724)&gt;1,G724/1000000,G724)</f>
        <v>342.041901</v>
      </c>
      <c r="Z724">
        <f>IF(ABS(H724)&gt;1,H724/1000000,H724)</f>
        <v>99.623016000000007</v>
      </c>
      <c r="AA724">
        <f>IF(ABS(I724)&gt;1,I724/1000000,I724)</f>
        <v>0</v>
      </c>
      <c r="AB724">
        <f t="shared" si="44"/>
        <v>0.11</v>
      </c>
      <c r="AC724">
        <f t="shared" si="45"/>
        <v>-0.70399999999999996</v>
      </c>
      <c r="AD724">
        <f t="shared" si="46"/>
        <v>1.2030000000000001</v>
      </c>
      <c r="AE724">
        <f t="shared" si="47"/>
        <v>0.24399999999999999</v>
      </c>
    </row>
    <row r="725" spans="1:31" x14ac:dyDescent="0.3">
      <c r="A725" s="4">
        <v>723</v>
      </c>
      <c r="B725" s="4">
        <v>-803105726205</v>
      </c>
      <c r="C725" s="5">
        <v>3</v>
      </c>
      <c r="D725" s="5">
        <v>-0.19594900000000001</v>
      </c>
      <c r="E725" s="5">
        <v>9.8937999999999998E-2</v>
      </c>
      <c r="F725" s="5">
        <v>1017334</v>
      </c>
      <c r="G725" s="5">
        <v>281209808</v>
      </c>
      <c r="H725" s="5">
        <v>98958351</v>
      </c>
      <c r="I725" s="5">
        <v>0</v>
      </c>
      <c r="J725" s="5">
        <v>-0.45500000000000002</v>
      </c>
      <c r="K725" s="5">
        <v>-0.42599999999999999</v>
      </c>
      <c r="L725" s="5">
        <v>3416000</v>
      </c>
      <c r="M725" s="5">
        <v>245</v>
      </c>
      <c r="S725">
        <f>A725</f>
        <v>723</v>
      </c>
      <c r="T725">
        <f>Analysis!$B$3+B725/1000000</f>
        <v>15.437705000047572</v>
      </c>
      <c r="U725">
        <f>C725</f>
        <v>3</v>
      </c>
      <c r="V725">
        <f>IF(ABS(D725)&gt;1,D725/1000000,D725)*Analysis!$B$4</f>
        <v>-1.9222596900000002</v>
      </c>
      <c r="W725">
        <f>IF(ABS(E725)&gt;1,E725/1000000,E725)*Analysis!$B$4</f>
        <v>0.97058178000000006</v>
      </c>
      <c r="X725">
        <f>IF(ABS(F725)&gt;1,F725/1000000,F725)*Analysis!$B$4</f>
        <v>9.98004654</v>
      </c>
      <c r="Y725">
        <f>IF(ABS(G725)&gt;1,G725/1000000,G725)</f>
        <v>281.20980800000001</v>
      </c>
      <c r="Z725">
        <f>IF(ABS(H725)&gt;1,H725/1000000,H725)</f>
        <v>98.958350999999993</v>
      </c>
      <c r="AA725">
        <f>IF(ABS(I725)&gt;1,I725/1000000,I725)</f>
        <v>0</v>
      </c>
      <c r="AB725">
        <f t="shared" si="44"/>
        <v>-0.45500000000000002</v>
      </c>
      <c r="AC725">
        <f t="shared" si="45"/>
        <v>-0.42599999999999999</v>
      </c>
      <c r="AD725">
        <f t="shared" si="46"/>
        <v>3.4159999999999999</v>
      </c>
      <c r="AE725">
        <f t="shared" si="47"/>
        <v>0.245</v>
      </c>
    </row>
    <row r="726" spans="1:31" x14ac:dyDescent="0.3">
      <c r="A726" s="4">
        <v>724</v>
      </c>
      <c r="B726" s="4">
        <v>-803105705017</v>
      </c>
      <c r="C726" s="5">
        <v>3</v>
      </c>
      <c r="D726" s="5">
        <v>-0.109442</v>
      </c>
      <c r="E726" s="5">
        <v>7.7317999999999998E-2</v>
      </c>
      <c r="F726" s="5">
        <v>1008343</v>
      </c>
      <c r="G726" s="5">
        <v>235646500</v>
      </c>
      <c r="H726" s="5">
        <v>97954178</v>
      </c>
      <c r="I726" s="5">
        <v>0</v>
      </c>
      <c r="J726" s="5">
        <v>-0.998</v>
      </c>
      <c r="K726" s="5">
        <v>-0.17699999999999999</v>
      </c>
      <c r="L726" s="5">
        <v>5544000</v>
      </c>
      <c r="M726" s="5">
        <v>243</v>
      </c>
      <c r="S726">
        <f>A726</f>
        <v>724</v>
      </c>
      <c r="T726">
        <f>Analysis!$B$3+B726/1000000</f>
        <v>15.458893000031821</v>
      </c>
      <c r="U726">
        <f>C726</f>
        <v>3</v>
      </c>
      <c r="V726">
        <f>IF(ABS(D726)&gt;1,D726/1000000,D726)*Analysis!$B$4</f>
        <v>-1.0736260200000001</v>
      </c>
      <c r="W726">
        <f>IF(ABS(E726)&gt;1,E726/1000000,E726)*Analysis!$B$4</f>
        <v>0.75848958</v>
      </c>
      <c r="X726">
        <f>IF(ABS(F726)&gt;1,F726/1000000,F726)*Analysis!$B$4</f>
        <v>9.8918448300000001</v>
      </c>
      <c r="Y726">
        <f>IF(ABS(G726)&gt;1,G726/1000000,G726)</f>
        <v>235.6465</v>
      </c>
      <c r="Z726">
        <f>IF(ABS(H726)&gt;1,H726/1000000,H726)</f>
        <v>97.954177999999999</v>
      </c>
      <c r="AA726">
        <f>IF(ABS(I726)&gt;1,I726/1000000,I726)</f>
        <v>0</v>
      </c>
      <c r="AB726">
        <f t="shared" si="44"/>
        <v>-0.998</v>
      </c>
      <c r="AC726">
        <f t="shared" si="45"/>
        <v>-0.17699999999999999</v>
      </c>
      <c r="AD726">
        <f t="shared" si="46"/>
        <v>5.5439999999999996</v>
      </c>
      <c r="AE726">
        <f t="shared" si="47"/>
        <v>0.24299999999999999</v>
      </c>
    </row>
    <row r="727" spans="1:31" x14ac:dyDescent="0.3">
      <c r="A727" s="4">
        <v>725</v>
      </c>
      <c r="B727" s="4">
        <v>-803105689426</v>
      </c>
      <c r="C727" s="5">
        <v>3</v>
      </c>
      <c r="D727" s="5">
        <v>-0.42857800000000001</v>
      </c>
      <c r="E727" s="5">
        <v>0.31089899999999998</v>
      </c>
      <c r="F727" s="5">
        <v>0.93401699999999999</v>
      </c>
      <c r="G727" s="5">
        <v>197585022</v>
      </c>
      <c r="H727" s="5">
        <v>107410820</v>
      </c>
      <c r="I727" s="5">
        <v>0</v>
      </c>
      <c r="J727" s="5">
        <v>-1210000</v>
      </c>
      <c r="K727" s="5">
        <v>0.29699999999999999</v>
      </c>
      <c r="L727" s="5">
        <v>7155000</v>
      </c>
      <c r="M727" s="5">
        <v>243</v>
      </c>
      <c r="S727">
        <f>A727</f>
        <v>725</v>
      </c>
      <c r="T727">
        <f>Analysis!$B$3+B727/1000000</f>
        <v>15.474484000005759</v>
      </c>
      <c r="U727">
        <f>C727</f>
        <v>3</v>
      </c>
      <c r="V727">
        <f>IF(ABS(D727)&gt;1,D727/1000000,D727)*Analysis!$B$4</f>
        <v>-4.2043501800000005</v>
      </c>
      <c r="W727">
        <f>IF(ABS(E727)&gt;1,E727/1000000,E727)*Analysis!$B$4</f>
        <v>3.0499191899999998</v>
      </c>
      <c r="X727">
        <f>IF(ABS(F727)&gt;1,F727/1000000,F727)*Analysis!$B$4</f>
        <v>9.1627067699999998</v>
      </c>
      <c r="Y727">
        <f>IF(ABS(G727)&gt;1,G727/1000000,G727)</f>
        <v>197.58502200000001</v>
      </c>
      <c r="Z727">
        <f>IF(ABS(H727)&gt;1,H727/1000000,H727)</f>
        <v>107.41082</v>
      </c>
      <c r="AA727">
        <f>IF(ABS(I727)&gt;1,I727/1000000,I727)</f>
        <v>0</v>
      </c>
      <c r="AB727">
        <f t="shared" si="44"/>
        <v>-1.21</v>
      </c>
      <c r="AC727">
        <f t="shared" si="45"/>
        <v>0.29699999999999999</v>
      </c>
      <c r="AD727">
        <f t="shared" si="46"/>
        <v>7.1550000000000002</v>
      </c>
      <c r="AE727">
        <f t="shared" si="47"/>
        <v>0.24299999999999999</v>
      </c>
    </row>
    <row r="728" spans="1:31" x14ac:dyDescent="0.3">
      <c r="A728" s="4">
        <v>726</v>
      </c>
      <c r="B728" s="4">
        <v>-803105662789</v>
      </c>
      <c r="C728" s="5">
        <v>3</v>
      </c>
      <c r="D728" s="5">
        <v>-0.99253800000000003</v>
      </c>
      <c r="E728" s="5">
        <v>0.60546500000000003</v>
      </c>
      <c r="F728" s="5">
        <v>0.88556500000000005</v>
      </c>
      <c r="G728" s="5">
        <v>49675816</v>
      </c>
      <c r="H728" s="5">
        <v>175041443</v>
      </c>
      <c r="I728" s="5">
        <v>0</v>
      </c>
      <c r="J728" s="5">
        <v>-0.747</v>
      </c>
      <c r="K728" s="5">
        <v>1881000</v>
      </c>
      <c r="L728" s="5">
        <v>9911000</v>
      </c>
      <c r="M728" s="5">
        <v>242</v>
      </c>
      <c r="S728">
        <f>A728</f>
        <v>726</v>
      </c>
      <c r="T728">
        <f>Analysis!$B$3+B728/1000000</f>
        <v>15.501121000037529</v>
      </c>
      <c r="U728">
        <f>C728</f>
        <v>3</v>
      </c>
      <c r="V728">
        <f>IF(ABS(D728)&gt;1,D728/1000000,D728)*Analysis!$B$4</f>
        <v>-9.7367977800000016</v>
      </c>
      <c r="W728">
        <f>IF(ABS(E728)&gt;1,E728/1000000,E728)*Analysis!$B$4</f>
        <v>5.9396116500000007</v>
      </c>
      <c r="X728">
        <f>IF(ABS(F728)&gt;1,F728/1000000,F728)*Analysis!$B$4</f>
        <v>8.6873926500000014</v>
      </c>
      <c r="Y728">
        <f>IF(ABS(G728)&gt;1,G728/1000000,G728)</f>
        <v>49.675815999999998</v>
      </c>
      <c r="Z728">
        <f>IF(ABS(H728)&gt;1,H728/1000000,H728)</f>
        <v>175.04144299999999</v>
      </c>
      <c r="AA728">
        <f>IF(ABS(I728)&gt;1,I728/1000000,I728)</f>
        <v>0</v>
      </c>
      <c r="AB728">
        <f t="shared" si="44"/>
        <v>-0.747</v>
      </c>
      <c r="AC728">
        <f t="shared" si="45"/>
        <v>1.881</v>
      </c>
      <c r="AD728">
        <f t="shared" si="46"/>
        <v>9.9109999999999996</v>
      </c>
      <c r="AE728">
        <f t="shared" si="47"/>
        <v>0.24199999999999999</v>
      </c>
    </row>
    <row r="729" spans="1:31" x14ac:dyDescent="0.3">
      <c r="A729" s="4">
        <v>727</v>
      </c>
      <c r="B729" s="4">
        <v>-803105643884</v>
      </c>
      <c r="C729" s="5">
        <v>3</v>
      </c>
      <c r="D729" s="5">
        <v>-0.70933900000000005</v>
      </c>
      <c r="E729" s="5">
        <v>0.25484200000000001</v>
      </c>
      <c r="F729" s="5">
        <v>0.98357899999999998</v>
      </c>
      <c r="G729" s="5">
        <v>-20120863</v>
      </c>
      <c r="H729" s="5">
        <v>209707947</v>
      </c>
      <c r="I729" s="5">
        <v>0</v>
      </c>
      <c r="J729" s="5">
        <v>-0.317</v>
      </c>
      <c r="K729" s="5">
        <v>2847000</v>
      </c>
      <c r="L729" s="5">
        <v>11157000</v>
      </c>
      <c r="M729" s="5">
        <v>243</v>
      </c>
      <c r="S729">
        <f>A729</f>
        <v>727</v>
      </c>
      <c r="T729">
        <f>Analysis!$B$3+B729/1000000</f>
        <v>15.520025999983773</v>
      </c>
      <c r="U729">
        <f>C729</f>
        <v>3</v>
      </c>
      <c r="V729">
        <f>IF(ABS(D729)&gt;1,D729/1000000,D729)*Analysis!$B$4</f>
        <v>-6.9586155900000009</v>
      </c>
      <c r="W729">
        <f>IF(ABS(E729)&gt;1,E729/1000000,E729)*Analysis!$B$4</f>
        <v>2.5000000200000003</v>
      </c>
      <c r="X729">
        <f>IF(ABS(F729)&gt;1,F729/1000000,F729)*Analysis!$B$4</f>
        <v>9.6489099899999999</v>
      </c>
      <c r="Y729">
        <f>IF(ABS(G729)&gt;1,G729/1000000,G729)</f>
        <v>-20.120863</v>
      </c>
      <c r="Z729">
        <f>IF(ABS(H729)&gt;1,H729/1000000,H729)</f>
        <v>209.70794699999999</v>
      </c>
      <c r="AA729">
        <f>IF(ABS(I729)&gt;1,I729/1000000,I729)</f>
        <v>0</v>
      </c>
      <c r="AB729">
        <f t="shared" si="44"/>
        <v>-0.317</v>
      </c>
      <c r="AC729">
        <f t="shared" si="45"/>
        <v>2.847</v>
      </c>
      <c r="AD729">
        <f t="shared" si="46"/>
        <v>11.157</v>
      </c>
      <c r="AE729">
        <f t="shared" si="47"/>
        <v>0.24299999999999999</v>
      </c>
    </row>
    <row r="730" spans="1:31" x14ac:dyDescent="0.3">
      <c r="A730" s="4">
        <v>728</v>
      </c>
      <c r="B730" s="4">
        <v>-803105628394</v>
      </c>
      <c r="C730" s="5">
        <v>3</v>
      </c>
      <c r="D730" s="5">
        <v>-0.34314</v>
      </c>
      <c r="E730" s="5">
        <v>5.9104999999999998E-2</v>
      </c>
      <c r="F730" s="5">
        <v>1042411</v>
      </c>
      <c r="G730" s="5">
        <v>-41652382</v>
      </c>
      <c r="H730" s="5">
        <v>215773041</v>
      </c>
      <c r="I730" s="5">
        <v>0</v>
      </c>
      <c r="J730" s="5">
        <v>-0.14000000000000001</v>
      </c>
      <c r="K730" s="5">
        <v>3066000</v>
      </c>
      <c r="L730" s="5">
        <v>11836000</v>
      </c>
      <c r="M730" s="5">
        <v>243</v>
      </c>
      <c r="S730">
        <f>A730</f>
        <v>728</v>
      </c>
      <c r="T730">
        <f>Analysis!$B$3+B730/1000000</f>
        <v>15.535516000003554</v>
      </c>
      <c r="U730">
        <f>C730</f>
        <v>3</v>
      </c>
      <c r="V730">
        <f>IF(ABS(D730)&gt;1,D730/1000000,D730)*Analysis!$B$4</f>
        <v>-3.3662034000000003</v>
      </c>
      <c r="W730">
        <f>IF(ABS(E730)&gt;1,E730/1000000,E730)*Analysis!$B$4</f>
        <v>0.57982005000000003</v>
      </c>
      <c r="X730">
        <f>IF(ABS(F730)&gt;1,F730/1000000,F730)*Analysis!$B$4</f>
        <v>10.226051910000001</v>
      </c>
      <c r="Y730">
        <f>IF(ABS(G730)&gt;1,G730/1000000,G730)</f>
        <v>-41.652382000000003</v>
      </c>
      <c r="Z730">
        <f>IF(ABS(H730)&gt;1,H730/1000000,H730)</f>
        <v>215.77304100000001</v>
      </c>
      <c r="AA730">
        <f>IF(ABS(I730)&gt;1,I730/1000000,I730)</f>
        <v>0</v>
      </c>
      <c r="AB730">
        <f t="shared" si="44"/>
        <v>-0.14000000000000001</v>
      </c>
      <c r="AC730">
        <f t="shared" si="45"/>
        <v>3.0659999999999998</v>
      </c>
      <c r="AD730">
        <f t="shared" si="46"/>
        <v>11.836</v>
      </c>
      <c r="AE730">
        <f t="shared" si="47"/>
        <v>0.24299999999999999</v>
      </c>
    </row>
    <row r="731" spans="1:31" x14ac:dyDescent="0.3">
      <c r="A731" s="4">
        <v>729</v>
      </c>
      <c r="B731" s="4">
        <v>-803105609521</v>
      </c>
      <c r="C731" s="5">
        <v>3</v>
      </c>
      <c r="D731" s="5">
        <v>-5.1542999999999999E-2</v>
      </c>
      <c r="E731" s="5">
        <v>3.7405000000000001E-2</v>
      </c>
      <c r="F731" s="5">
        <v>1020562</v>
      </c>
      <c r="G731" s="5">
        <v>-38922470</v>
      </c>
      <c r="H731" s="5">
        <v>212472519</v>
      </c>
      <c r="I731" s="5">
        <v>0</v>
      </c>
      <c r="J731" s="5">
        <v>6.6000000000000003E-2</v>
      </c>
      <c r="K731" s="5">
        <v>3346000</v>
      </c>
      <c r="L731" s="5">
        <v>12563000</v>
      </c>
      <c r="M731" s="5">
        <v>243</v>
      </c>
      <c r="S731">
        <f>A731</f>
        <v>729</v>
      </c>
      <c r="T731">
        <f>Analysis!$B$3+B731/1000000</f>
        <v>15.55438900005538</v>
      </c>
      <c r="U731">
        <f>C731</f>
        <v>3</v>
      </c>
      <c r="V731">
        <f>IF(ABS(D731)&gt;1,D731/1000000,D731)*Analysis!$B$4</f>
        <v>-0.50563683000000004</v>
      </c>
      <c r="W731">
        <f>IF(ABS(E731)&gt;1,E731/1000000,E731)*Analysis!$B$4</f>
        <v>0.36694305000000005</v>
      </c>
      <c r="X731">
        <f>IF(ABS(F731)&gt;1,F731/1000000,F731)*Analysis!$B$4</f>
        <v>10.011713220000001</v>
      </c>
      <c r="Y731">
        <f>IF(ABS(G731)&gt;1,G731/1000000,G731)</f>
        <v>-38.922469999999997</v>
      </c>
      <c r="Z731">
        <f>IF(ABS(H731)&gt;1,H731/1000000,H731)</f>
        <v>212.47251900000001</v>
      </c>
      <c r="AA731">
        <f>IF(ABS(I731)&gt;1,I731/1000000,I731)</f>
        <v>0</v>
      </c>
      <c r="AB731">
        <f t="shared" si="44"/>
        <v>6.6000000000000003E-2</v>
      </c>
      <c r="AC731">
        <f t="shared" si="45"/>
        <v>3.3460000000000001</v>
      </c>
      <c r="AD731">
        <f t="shared" si="46"/>
        <v>12.563000000000001</v>
      </c>
      <c r="AE731">
        <f t="shared" si="47"/>
        <v>0.24299999999999999</v>
      </c>
    </row>
    <row r="732" spans="1:31" x14ac:dyDescent="0.3">
      <c r="A732" s="4">
        <v>730</v>
      </c>
      <c r="B732" s="4">
        <v>-803105583453</v>
      </c>
      <c r="C732" s="5">
        <v>3</v>
      </c>
      <c r="D732" s="5">
        <v>0.41027200000000003</v>
      </c>
      <c r="E732" s="5">
        <v>0.75392999999999999</v>
      </c>
      <c r="F732" s="5">
        <v>0.93434200000000001</v>
      </c>
      <c r="G732" s="5">
        <v>5943994</v>
      </c>
      <c r="H732" s="5">
        <v>248614426</v>
      </c>
      <c r="I732" s="5">
        <v>0</v>
      </c>
      <c r="J732" s="5">
        <v>0.94499999999999995</v>
      </c>
      <c r="K732" s="5">
        <v>3784000</v>
      </c>
      <c r="L732" s="5">
        <v>13085000</v>
      </c>
      <c r="M732" s="5">
        <v>243</v>
      </c>
      <c r="S732">
        <f>A732</f>
        <v>730</v>
      </c>
      <c r="T732">
        <f>Analysis!$B$3+B732/1000000</f>
        <v>15.580456999945454</v>
      </c>
      <c r="U732">
        <f>C732</f>
        <v>3</v>
      </c>
      <c r="V732">
        <f>IF(ABS(D732)&gt;1,D732/1000000,D732)*Analysis!$B$4</f>
        <v>4.0247683200000006</v>
      </c>
      <c r="W732">
        <f>IF(ABS(E732)&gt;1,E732/1000000,E732)*Analysis!$B$4</f>
        <v>7.3960533000000002</v>
      </c>
      <c r="X732">
        <f>IF(ABS(F732)&gt;1,F732/1000000,F732)*Analysis!$B$4</f>
        <v>9.1658950200000007</v>
      </c>
      <c r="Y732">
        <f>IF(ABS(G732)&gt;1,G732/1000000,G732)</f>
        <v>5.943994</v>
      </c>
      <c r="Z732">
        <f>IF(ABS(H732)&gt;1,H732/1000000,H732)</f>
        <v>248.61442600000001</v>
      </c>
      <c r="AA732">
        <f>IF(ABS(I732)&gt;1,I732/1000000,I732)</f>
        <v>0</v>
      </c>
      <c r="AB732">
        <f t="shared" si="44"/>
        <v>0.94499999999999995</v>
      </c>
      <c r="AC732">
        <f t="shared" si="45"/>
        <v>3.7839999999999998</v>
      </c>
      <c r="AD732">
        <f t="shared" si="46"/>
        <v>13.085000000000001</v>
      </c>
      <c r="AE732">
        <f t="shared" si="47"/>
        <v>0.24299999999999999</v>
      </c>
    </row>
    <row r="733" spans="1:31" x14ac:dyDescent="0.3">
      <c r="A733" s="4">
        <v>731</v>
      </c>
      <c r="B733" s="4">
        <v>-803105564419</v>
      </c>
      <c r="C733" s="5">
        <v>3</v>
      </c>
      <c r="D733" s="5">
        <v>0.86711300000000002</v>
      </c>
      <c r="E733" s="5">
        <v>1404525</v>
      </c>
      <c r="F733" s="5">
        <v>0.85125200000000001</v>
      </c>
      <c r="G733" s="5">
        <v>91052147</v>
      </c>
      <c r="H733" s="5">
        <v>353344421</v>
      </c>
      <c r="I733" s="5">
        <v>0</v>
      </c>
      <c r="J733" s="5">
        <v>2105000</v>
      </c>
      <c r="K733" s="5">
        <v>3974000</v>
      </c>
      <c r="L733" s="5">
        <v>12817000</v>
      </c>
      <c r="M733" s="5">
        <v>244</v>
      </c>
      <c r="S733">
        <f>A733</f>
        <v>731</v>
      </c>
      <c r="T733">
        <f>Analysis!$B$3+B733/1000000</f>
        <v>15.599491000059061</v>
      </c>
      <c r="U733">
        <f>C733</f>
        <v>3</v>
      </c>
      <c r="V733">
        <f>IF(ABS(D733)&gt;1,D733/1000000,D733)*Analysis!$B$4</f>
        <v>8.506378530000001</v>
      </c>
      <c r="W733">
        <f>IF(ABS(E733)&gt;1,E733/1000000,E733)*Analysis!$B$4</f>
        <v>13.778390250000001</v>
      </c>
      <c r="X733">
        <f>IF(ABS(F733)&gt;1,F733/1000000,F733)*Analysis!$B$4</f>
        <v>8.3507821199999999</v>
      </c>
      <c r="Y733">
        <f>IF(ABS(G733)&gt;1,G733/1000000,G733)</f>
        <v>91.052147000000005</v>
      </c>
      <c r="Z733">
        <f>IF(ABS(H733)&gt;1,H733/1000000,H733)</f>
        <v>353.34442100000001</v>
      </c>
      <c r="AA733">
        <f>IF(ABS(I733)&gt;1,I733/1000000,I733)</f>
        <v>0</v>
      </c>
      <c r="AB733">
        <f t="shared" si="44"/>
        <v>2.105</v>
      </c>
      <c r="AC733">
        <f t="shared" si="45"/>
        <v>3.9740000000000002</v>
      </c>
      <c r="AD733">
        <f t="shared" si="46"/>
        <v>12.817</v>
      </c>
      <c r="AE733">
        <f t="shared" si="47"/>
        <v>0.24399999999999999</v>
      </c>
    </row>
    <row r="734" spans="1:31" x14ac:dyDescent="0.3">
      <c r="A734" s="4">
        <v>732</v>
      </c>
      <c r="B734" s="4">
        <v>-803105547712</v>
      </c>
      <c r="C734" s="5">
        <v>3</v>
      </c>
      <c r="D734" s="5">
        <v>0.82328999999999997</v>
      </c>
      <c r="E734" s="5">
        <v>1292893</v>
      </c>
      <c r="F734" s="5">
        <v>0.83231699999999997</v>
      </c>
      <c r="G734" s="5">
        <v>164948151</v>
      </c>
      <c r="H734" s="5">
        <v>444842529</v>
      </c>
      <c r="I734" s="5">
        <v>0</v>
      </c>
      <c r="J734" s="5">
        <v>2955000</v>
      </c>
      <c r="K734" s="5">
        <v>4050000</v>
      </c>
      <c r="L734" s="5">
        <v>12472000</v>
      </c>
      <c r="M734" s="5">
        <v>244</v>
      </c>
      <c r="S734">
        <f>A734</f>
        <v>732</v>
      </c>
      <c r="T734">
        <f>Analysis!$B$3+B734/1000000</f>
        <v>15.616198000032455</v>
      </c>
      <c r="U734">
        <f>C734</f>
        <v>3</v>
      </c>
      <c r="V734">
        <f>IF(ABS(D734)&gt;1,D734/1000000,D734)*Analysis!$B$4</f>
        <v>8.0764749000000009</v>
      </c>
      <c r="W734">
        <f>IF(ABS(E734)&gt;1,E734/1000000,E734)*Analysis!$B$4</f>
        <v>12.683280330000001</v>
      </c>
      <c r="X734">
        <f>IF(ABS(F734)&gt;1,F734/1000000,F734)*Analysis!$B$4</f>
        <v>8.1650297700000003</v>
      </c>
      <c r="Y734">
        <f>IF(ABS(G734)&gt;1,G734/1000000,G734)</f>
        <v>164.948151</v>
      </c>
      <c r="Z734">
        <f>IF(ABS(H734)&gt;1,H734/1000000,H734)</f>
        <v>444.84252900000001</v>
      </c>
      <c r="AA734">
        <f>IF(ABS(I734)&gt;1,I734/1000000,I734)</f>
        <v>0</v>
      </c>
      <c r="AB734">
        <f t="shared" si="44"/>
        <v>2.9550000000000001</v>
      </c>
      <c r="AC734">
        <f t="shared" si="45"/>
        <v>4.05</v>
      </c>
      <c r="AD734">
        <f t="shared" si="46"/>
        <v>12.472</v>
      </c>
      <c r="AE734">
        <f t="shared" si="47"/>
        <v>0.24399999999999999</v>
      </c>
    </row>
    <row r="735" spans="1:31" x14ac:dyDescent="0.3">
      <c r="A735" s="4">
        <v>733</v>
      </c>
      <c r="B735" s="4">
        <v>-803105524149</v>
      </c>
      <c r="C735" s="5">
        <v>3</v>
      </c>
      <c r="D735" s="5">
        <v>0.227155</v>
      </c>
      <c r="E735" s="5">
        <v>0.32100400000000001</v>
      </c>
      <c r="F735" s="5">
        <v>0.95025300000000001</v>
      </c>
      <c r="G735" s="5">
        <v>178868240</v>
      </c>
      <c r="H735" s="5">
        <v>460604767</v>
      </c>
      <c r="I735" s="5">
        <v>0</v>
      </c>
      <c r="J735" s="5">
        <v>3697000</v>
      </c>
      <c r="K735" s="5">
        <v>4317000</v>
      </c>
      <c r="L735" s="5">
        <v>11725000</v>
      </c>
      <c r="M735" s="5">
        <v>245</v>
      </c>
      <c r="S735">
        <f>A735</f>
        <v>733</v>
      </c>
      <c r="T735">
        <f>Analysis!$B$3+B735/1000000</f>
        <v>15.639761000056751</v>
      </c>
      <c r="U735">
        <f>C735</f>
        <v>3</v>
      </c>
      <c r="V735">
        <f>IF(ABS(D735)&gt;1,D735/1000000,D735)*Analysis!$B$4</f>
        <v>2.2283905499999999</v>
      </c>
      <c r="W735">
        <f>IF(ABS(E735)&gt;1,E735/1000000,E735)*Analysis!$B$4</f>
        <v>3.1490492400000001</v>
      </c>
      <c r="X735">
        <f>IF(ABS(F735)&gt;1,F735/1000000,F735)*Analysis!$B$4</f>
        <v>9.3219819299999997</v>
      </c>
      <c r="Y735">
        <f>IF(ABS(G735)&gt;1,G735/1000000,G735)</f>
        <v>178.86823999999999</v>
      </c>
      <c r="Z735">
        <f>IF(ABS(H735)&gt;1,H735/1000000,H735)</f>
        <v>460.60476699999998</v>
      </c>
      <c r="AA735">
        <f>IF(ABS(I735)&gt;1,I735/1000000,I735)</f>
        <v>0</v>
      </c>
      <c r="AB735">
        <f t="shared" si="44"/>
        <v>3.6970000000000001</v>
      </c>
      <c r="AC735">
        <f t="shared" si="45"/>
        <v>4.3170000000000002</v>
      </c>
      <c r="AD735">
        <f t="shared" si="46"/>
        <v>11.725</v>
      </c>
      <c r="AE735">
        <f t="shared" si="47"/>
        <v>0.245</v>
      </c>
    </row>
    <row r="736" spans="1:31" x14ac:dyDescent="0.3">
      <c r="A736" s="4">
        <v>734</v>
      </c>
      <c r="B736" s="4">
        <v>-803105504446</v>
      </c>
      <c r="C736" s="5">
        <v>3</v>
      </c>
      <c r="D736" s="5">
        <v>1.2879E-2</v>
      </c>
      <c r="E736" s="5">
        <v>-0.100386</v>
      </c>
      <c r="F736" s="5">
        <v>1037985</v>
      </c>
      <c r="G736" s="5">
        <v>114094170</v>
      </c>
      <c r="H736" s="5">
        <v>350322723</v>
      </c>
      <c r="I736" s="5">
        <v>0</v>
      </c>
      <c r="J736" s="5">
        <v>3764000</v>
      </c>
      <c r="K736" s="5">
        <v>4482000</v>
      </c>
      <c r="L736" s="5">
        <v>11162000</v>
      </c>
      <c r="M736" s="5">
        <v>244</v>
      </c>
      <c r="S736">
        <f>A736</f>
        <v>734</v>
      </c>
      <c r="T736">
        <f>Analysis!$B$3+B736/1000000</f>
        <v>15.659464000025764</v>
      </c>
      <c r="U736">
        <f>C736</f>
        <v>3</v>
      </c>
      <c r="V736">
        <f>IF(ABS(D736)&gt;1,D736/1000000,D736)*Analysis!$B$4</f>
        <v>0.12634299000000002</v>
      </c>
      <c r="W736">
        <f>IF(ABS(E736)&gt;1,E736/1000000,E736)*Analysis!$B$4</f>
        <v>-0.98478666000000004</v>
      </c>
      <c r="X736">
        <f>IF(ABS(F736)&gt;1,F736/1000000,F736)*Analysis!$B$4</f>
        <v>10.182632849999999</v>
      </c>
      <c r="Y736">
        <f>IF(ABS(G736)&gt;1,G736/1000000,G736)</f>
        <v>114.09417000000001</v>
      </c>
      <c r="Z736">
        <f>IF(ABS(H736)&gt;1,H736/1000000,H736)</f>
        <v>350.322723</v>
      </c>
      <c r="AA736">
        <f>IF(ABS(I736)&gt;1,I736/1000000,I736)</f>
        <v>0</v>
      </c>
      <c r="AB736">
        <f t="shared" si="44"/>
        <v>3.7639999999999998</v>
      </c>
      <c r="AC736">
        <f t="shared" si="45"/>
        <v>4.4820000000000002</v>
      </c>
      <c r="AD736">
        <f t="shared" si="46"/>
        <v>11.162000000000001</v>
      </c>
      <c r="AE736">
        <f t="shared" si="47"/>
        <v>0.24399999999999999</v>
      </c>
    </row>
    <row r="737" spans="1:31" x14ac:dyDescent="0.3">
      <c r="A737" s="4">
        <v>735</v>
      </c>
      <c r="B737" s="4">
        <v>-803105484638</v>
      </c>
      <c r="C737" s="5">
        <v>3</v>
      </c>
      <c r="D737" s="5">
        <v>2.0597000000000001E-2</v>
      </c>
      <c r="E737" s="5">
        <v>-5.2035999999999999E-2</v>
      </c>
      <c r="F737" s="5">
        <v>1014202</v>
      </c>
      <c r="G737" s="5">
        <v>85014114</v>
      </c>
      <c r="H737" s="5">
        <v>290687042</v>
      </c>
      <c r="I737" s="5">
        <v>0</v>
      </c>
      <c r="J737" s="5">
        <v>3719000</v>
      </c>
      <c r="K737" s="5">
        <v>4375000</v>
      </c>
      <c r="L737" s="5">
        <v>10502000</v>
      </c>
      <c r="M737" s="5">
        <v>245</v>
      </c>
      <c r="S737">
        <f>A737</f>
        <v>735</v>
      </c>
      <c r="T737">
        <f>Analysis!$B$3+B737/1000000</f>
        <v>15.679271999979392</v>
      </c>
      <c r="U737">
        <f>C737</f>
        <v>3</v>
      </c>
      <c r="V737">
        <f>IF(ABS(D737)&gt;1,D737/1000000,D737)*Analysis!$B$4</f>
        <v>0.20205657000000002</v>
      </c>
      <c r="W737">
        <f>IF(ABS(E737)&gt;1,E737/1000000,E737)*Analysis!$B$4</f>
        <v>-0.51047315999999998</v>
      </c>
      <c r="X737">
        <f>IF(ABS(F737)&gt;1,F737/1000000,F737)*Analysis!$B$4</f>
        <v>9.949321620000001</v>
      </c>
      <c r="Y737">
        <f>IF(ABS(G737)&gt;1,G737/1000000,G737)</f>
        <v>85.014114000000006</v>
      </c>
      <c r="Z737">
        <f>IF(ABS(H737)&gt;1,H737/1000000,H737)</f>
        <v>290.68704200000002</v>
      </c>
      <c r="AA737">
        <f>IF(ABS(I737)&gt;1,I737/1000000,I737)</f>
        <v>0</v>
      </c>
      <c r="AB737">
        <f t="shared" si="44"/>
        <v>3.7189999999999999</v>
      </c>
      <c r="AC737">
        <f t="shared" si="45"/>
        <v>4.375</v>
      </c>
      <c r="AD737">
        <f t="shared" si="46"/>
        <v>10.502000000000001</v>
      </c>
      <c r="AE737">
        <f t="shared" si="47"/>
        <v>0.245</v>
      </c>
    </row>
    <row r="738" spans="1:31" x14ac:dyDescent="0.3">
      <c r="A738" s="4">
        <v>736</v>
      </c>
      <c r="B738" s="4">
        <v>-803105462588</v>
      </c>
      <c r="C738" s="5">
        <v>3</v>
      </c>
      <c r="D738" s="5">
        <v>9.0840000000000001E-3</v>
      </c>
      <c r="E738" s="5">
        <v>-7.5428999999999996E-2</v>
      </c>
      <c r="F738" s="5">
        <v>1015478</v>
      </c>
      <c r="G738" s="5">
        <v>76339920</v>
      </c>
      <c r="H738" s="5">
        <v>276298615</v>
      </c>
      <c r="I738" s="5">
        <v>0</v>
      </c>
      <c r="J738" s="5">
        <v>3635000</v>
      </c>
      <c r="K738" s="5">
        <v>4032000</v>
      </c>
      <c r="L738" s="5">
        <v>9734000</v>
      </c>
      <c r="M738" s="5">
        <v>244</v>
      </c>
      <c r="S738">
        <f>A738</f>
        <v>736</v>
      </c>
      <c r="T738">
        <f>Analysis!$B$3+B738/1000000</f>
        <v>15.701322000008076</v>
      </c>
      <c r="U738">
        <f>C738</f>
        <v>3</v>
      </c>
      <c r="V738">
        <f>IF(ABS(D738)&gt;1,D738/1000000,D738)*Analysis!$B$4</f>
        <v>8.9114040000000005E-2</v>
      </c>
      <c r="W738">
        <f>IF(ABS(E738)&gt;1,E738/1000000,E738)*Analysis!$B$4</f>
        <v>-0.73995849000000002</v>
      </c>
      <c r="X738">
        <f>IF(ABS(F738)&gt;1,F738/1000000,F738)*Analysis!$B$4</f>
        <v>9.9618391800000019</v>
      </c>
      <c r="Y738">
        <f>IF(ABS(G738)&gt;1,G738/1000000,G738)</f>
        <v>76.339920000000006</v>
      </c>
      <c r="Z738">
        <f>IF(ABS(H738)&gt;1,H738/1000000,H738)</f>
        <v>276.29861499999998</v>
      </c>
      <c r="AA738">
        <f>IF(ABS(I738)&gt;1,I738/1000000,I738)</f>
        <v>0</v>
      </c>
      <c r="AB738">
        <f t="shared" si="44"/>
        <v>3.6349999999999998</v>
      </c>
      <c r="AC738">
        <f t="shared" si="45"/>
        <v>4.032</v>
      </c>
      <c r="AD738">
        <f t="shared" si="46"/>
        <v>9.734</v>
      </c>
      <c r="AE738">
        <f t="shared" si="47"/>
        <v>0.24399999999999999</v>
      </c>
    </row>
    <row r="739" spans="1:31" x14ac:dyDescent="0.3">
      <c r="A739" s="4">
        <v>737</v>
      </c>
      <c r="B739" s="4">
        <v>-803105443895</v>
      </c>
      <c r="C739" s="5">
        <v>3</v>
      </c>
      <c r="D739" s="5">
        <v>5.8849999999999996E-3</v>
      </c>
      <c r="E739" s="5">
        <v>-7.7468999999999996E-2</v>
      </c>
      <c r="F739" s="5">
        <v>1019696</v>
      </c>
      <c r="G739" s="5">
        <v>75073540</v>
      </c>
      <c r="H739" s="5">
        <v>269473114</v>
      </c>
      <c r="I739" s="5">
        <v>0</v>
      </c>
      <c r="J739" s="5">
        <v>3501000</v>
      </c>
      <c r="K739" s="5">
        <v>3656000</v>
      </c>
      <c r="L739" s="5">
        <v>9177000</v>
      </c>
      <c r="M739" s="5">
        <v>245</v>
      </c>
      <c r="S739">
        <f>A739</f>
        <v>737</v>
      </c>
      <c r="T739">
        <f>Analysis!$B$3+B739/1000000</f>
        <v>15.720014999969862</v>
      </c>
      <c r="U739">
        <f>C739</f>
        <v>3</v>
      </c>
      <c r="V739">
        <f>IF(ABS(D739)&gt;1,D739/1000000,D739)*Analysis!$B$4</f>
        <v>5.7731850000000001E-2</v>
      </c>
      <c r="W739">
        <f>IF(ABS(E739)&gt;1,E739/1000000,E739)*Analysis!$B$4</f>
        <v>-0.75997088999999995</v>
      </c>
      <c r="X739">
        <f>IF(ABS(F739)&gt;1,F739/1000000,F739)*Analysis!$B$4</f>
        <v>10.00321776</v>
      </c>
      <c r="Y739">
        <f>IF(ABS(G739)&gt;1,G739/1000000,G739)</f>
        <v>75.073539999999994</v>
      </c>
      <c r="Z739">
        <f>IF(ABS(H739)&gt;1,H739/1000000,H739)</f>
        <v>269.47311400000001</v>
      </c>
      <c r="AA739">
        <f>IF(ABS(I739)&gt;1,I739/1000000,I739)</f>
        <v>0</v>
      </c>
      <c r="AB739">
        <f t="shared" si="44"/>
        <v>3.5009999999999999</v>
      </c>
      <c r="AC739">
        <f t="shared" si="45"/>
        <v>3.6560000000000001</v>
      </c>
      <c r="AD739">
        <f t="shared" si="46"/>
        <v>9.1769999999999996</v>
      </c>
      <c r="AE739">
        <f t="shared" si="47"/>
        <v>0.245</v>
      </c>
    </row>
    <row r="740" spans="1:31" x14ac:dyDescent="0.3">
      <c r="A740" s="4">
        <v>738</v>
      </c>
      <c r="B740" s="4">
        <v>-803105423532</v>
      </c>
      <c r="C740" s="5">
        <v>3</v>
      </c>
      <c r="D740" s="5">
        <v>1.7232999999999998E-2</v>
      </c>
      <c r="E740" s="5">
        <v>-5.8005000000000001E-2</v>
      </c>
      <c r="F740" s="5">
        <v>1050183</v>
      </c>
      <c r="G740" s="5">
        <v>90811882</v>
      </c>
      <c r="H740" s="5">
        <v>250928696</v>
      </c>
      <c r="I740" s="5">
        <v>0</v>
      </c>
      <c r="J740" s="5">
        <v>3282000</v>
      </c>
      <c r="K740" s="5">
        <v>3237000</v>
      </c>
      <c r="L740" s="5">
        <v>8694000</v>
      </c>
      <c r="M740" s="5">
        <v>245</v>
      </c>
      <c r="S740">
        <f>A740</f>
        <v>738</v>
      </c>
      <c r="T740">
        <f>Analysis!$B$3+B740/1000000</f>
        <v>15.740377999958582</v>
      </c>
      <c r="U740">
        <f>C740</f>
        <v>3</v>
      </c>
      <c r="V740">
        <f>IF(ABS(D740)&gt;1,D740/1000000,D740)*Analysis!$B$4</f>
        <v>0.16905572999999999</v>
      </c>
      <c r="W740">
        <f>IF(ABS(E740)&gt;1,E740/1000000,E740)*Analysis!$B$4</f>
        <v>-0.56902905000000004</v>
      </c>
      <c r="X740">
        <f>IF(ABS(F740)&gt;1,F740/1000000,F740)*Analysis!$B$4</f>
        <v>10.302295230000002</v>
      </c>
      <c r="Y740">
        <f>IF(ABS(G740)&gt;1,G740/1000000,G740)</f>
        <v>90.811881999999997</v>
      </c>
      <c r="Z740">
        <f>IF(ABS(H740)&gt;1,H740/1000000,H740)</f>
        <v>250.928696</v>
      </c>
      <c r="AA740">
        <f>IF(ABS(I740)&gt;1,I740/1000000,I740)</f>
        <v>0</v>
      </c>
      <c r="AB740">
        <f t="shared" si="44"/>
        <v>3.282</v>
      </c>
      <c r="AC740">
        <f t="shared" si="45"/>
        <v>3.2370000000000001</v>
      </c>
      <c r="AD740">
        <f t="shared" si="46"/>
        <v>8.6940000000000008</v>
      </c>
      <c r="AE740">
        <f t="shared" si="47"/>
        <v>0.245</v>
      </c>
    </row>
    <row r="741" spans="1:31" x14ac:dyDescent="0.3">
      <c r="A741" s="4">
        <v>739</v>
      </c>
      <c r="B741" s="4">
        <v>-803105409046</v>
      </c>
      <c r="C741" s="5">
        <v>3</v>
      </c>
      <c r="D741" s="5">
        <v>2.7899999999999999E-3</v>
      </c>
      <c r="E741" s="5">
        <v>-5.2602000000000003E-2</v>
      </c>
      <c r="F741" s="5">
        <v>1032966</v>
      </c>
      <c r="G741" s="5">
        <v>114968086</v>
      </c>
      <c r="H741" s="5">
        <v>219284225</v>
      </c>
      <c r="I741" s="5">
        <v>0</v>
      </c>
      <c r="J741" s="5">
        <v>2895000</v>
      </c>
      <c r="K741" s="5">
        <v>2595000</v>
      </c>
      <c r="L741" s="5">
        <v>8046000</v>
      </c>
      <c r="M741" s="5">
        <v>245</v>
      </c>
      <c r="S741">
        <f>A741</f>
        <v>739</v>
      </c>
      <c r="T741">
        <f>Analysis!$B$3+B741/1000000</f>
        <v>15.754864000016823</v>
      </c>
      <c r="U741">
        <f>C741</f>
        <v>3</v>
      </c>
      <c r="V741">
        <f>IF(ABS(D741)&gt;1,D741/1000000,D741)*Analysis!$B$4</f>
        <v>2.7369900000000003E-2</v>
      </c>
      <c r="W741">
        <f>IF(ABS(E741)&gt;1,E741/1000000,E741)*Analysis!$B$4</f>
        <v>-0.51602562000000007</v>
      </c>
      <c r="X741">
        <f>IF(ABS(F741)&gt;1,F741/1000000,F741)*Analysis!$B$4</f>
        <v>10.13339646</v>
      </c>
      <c r="Y741">
        <f>IF(ABS(G741)&gt;1,G741/1000000,G741)</f>
        <v>114.968086</v>
      </c>
      <c r="Z741">
        <f>IF(ABS(H741)&gt;1,H741/1000000,H741)</f>
        <v>219.28422499999999</v>
      </c>
      <c r="AA741">
        <f>IF(ABS(I741)&gt;1,I741/1000000,I741)</f>
        <v>0</v>
      </c>
      <c r="AB741">
        <f t="shared" si="44"/>
        <v>2.895</v>
      </c>
      <c r="AC741">
        <f t="shared" si="45"/>
        <v>2.5950000000000002</v>
      </c>
      <c r="AD741">
        <f t="shared" si="46"/>
        <v>8.0459999999999994</v>
      </c>
      <c r="AE741">
        <f t="shared" si="47"/>
        <v>0.245</v>
      </c>
    </row>
    <row r="742" spans="1:31" x14ac:dyDescent="0.3">
      <c r="A742" s="4">
        <v>740</v>
      </c>
      <c r="B742" s="4">
        <v>-803105383551</v>
      </c>
      <c r="C742" s="5">
        <v>3</v>
      </c>
      <c r="D742" s="5">
        <v>5.3210000000000002E-3</v>
      </c>
      <c r="E742" s="5">
        <v>-4.3952999999999999E-2</v>
      </c>
      <c r="F742" s="5">
        <v>1022862</v>
      </c>
      <c r="G742" s="5">
        <v>133720413</v>
      </c>
      <c r="H742" s="5">
        <v>234584991</v>
      </c>
      <c r="I742" s="5">
        <v>0</v>
      </c>
      <c r="J742" s="5">
        <v>2705000</v>
      </c>
      <c r="K742" s="5">
        <v>2266000</v>
      </c>
      <c r="L742" s="5">
        <v>7636000</v>
      </c>
      <c r="M742" s="5">
        <v>246</v>
      </c>
      <c r="S742">
        <f>A742</f>
        <v>740</v>
      </c>
      <c r="T742">
        <f>Analysis!$B$3+B742/1000000</f>
        <v>15.780358999967575</v>
      </c>
      <c r="U742">
        <f>C742</f>
        <v>3</v>
      </c>
      <c r="V742">
        <f>IF(ABS(D742)&gt;1,D742/1000000,D742)*Analysis!$B$4</f>
        <v>5.2199010000000004E-2</v>
      </c>
      <c r="W742">
        <f>IF(ABS(E742)&gt;1,E742/1000000,E742)*Analysis!$B$4</f>
        <v>-0.43117893000000002</v>
      </c>
      <c r="X742">
        <f>IF(ABS(F742)&gt;1,F742/1000000,F742)*Analysis!$B$4</f>
        <v>10.034276220000001</v>
      </c>
      <c r="Y742">
        <f>IF(ABS(G742)&gt;1,G742/1000000,G742)</f>
        <v>133.72041300000001</v>
      </c>
      <c r="Z742">
        <f>IF(ABS(H742)&gt;1,H742/1000000,H742)</f>
        <v>234.584991</v>
      </c>
      <c r="AA742">
        <f>IF(ABS(I742)&gt;1,I742/1000000,I742)</f>
        <v>0</v>
      </c>
      <c r="AB742">
        <f t="shared" si="44"/>
        <v>2.7050000000000001</v>
      </c>
      <c r="AC742">
        <f t="shared" si="45"/>
        <v>2.266</v>
      </c>
      <c r="AD742">
        <f t="shared" si="46"/>
        <v>7.6360000000000001</v>
      </c>
      <c r="AE742">
        <f t="shared" si="47"/>
        <v>0.246</v>
      </c>
    </row>
    <row r="743" spans="1:31" x14ac:dyDescent="0.3">
      <c r="A743" s="4">
        <v>741</v>
      </c>
      <c r="B743" s="4">
        <v>-803105364059</v>
      </c>
      <c r="C743" s="5">
        <v>3</v>
      </c>
      <c r="D743" s="5">
        <v>6.3839999999999999E-3</v>
      </c>
      <c r="E743" s="5">
        <v>-5.0333999999999997E-2</v>
      </c>
      <c r="F743" s="5">
        <v>1005718</v>
      </c>
      <c r="G743" s="5">
        <v>154136490</v>
      </c>
      <c r="H743" s="5">
        <v>227442368</v>
      </c>
      <c r="I743" s="5">
        <v>0</v>
      </c>
      <c r="J743" s="5">
        <v>2434000</v>
      </c>
      <c r="K743" s="5">
        <v>1801000</v>
      </c>
      <c r="L743" s="5">
        <v>6828000</v>
      </c>
      <c r="M743" s="5">
        <v>245</v>
      </c>
      <c r="S743">
        <f>A743</f>
        <v>741</v>
      </c>
      <c r="T743">
        <f>Analysis!$B$3+B743/1000000</f>
        <v>15.799850999959745</v>
      </c>
      <c r="U743">
        <f>C743</f>
        <v>3</v>
      </c>
      <c r="V743">
        <f>IF(ABS(D743)&gt;1,D743/1000000,D743)*Analysis!$B$4</f>
        <v>6.2627040000000009E-2</v>
      </c>
      <c r="W743">
        <f>IF(ABS(E743)&gt;1,E743/1000000,E743)*Analysis!$B$4</f>
        <v>-0.49377653999999999</v>
      </c>
      <c r="X743">
        <f>IF(ABS(F743)&gt;1,F743/1000000,F743)*Analysis!$B$4</f>
        <v>9.8660935799999994</v>
      </c>
      <c r="Y743">
        <f>IF(ABS(G743)&gt;1,G743/1000000,G743)</f>
        <v>154.13649000000001</v>
      </c>
      <c r="Z743">
        <f>IF(ABS(H743)&gt;1,H743/1000000,H743)</f>
        <v>227.44236799999999</v>
      </c>
      <c r="AA743">
        <f>IF(ABS(I743)&gt;1,I743/1000000,I743)</f>
        <v>0</v>
      </c>
      <c r="AB743">
        <f t="shared" ref="AB743:AB806" si="48">IF(ABS(J743)&gt;1,J743/1000000,J743)</f>
        <v>2.4340000000000002</v>
      </c>
      <c r="AC743">
        <f t="shared" ref="AC743:AC806" si="49">IF(ABS(K743)&gt;1,K743/1000000,K743)</f>
        <v>1.8009999999999999</v>
      </c>
      <c r="AD743">
        <f t="shared" ref="AD743:AD806" si="50">IF(ABS(L743)&gt;1,L743/1000000,L743)</f>
        <v>6.8280000000000003</v>
      </c>
      <c r="AE743">
        <f t="shared" ref="AE743:AE806" si="51">M743/1000</f>
        <v>0.245</v>
      </c>
    </row>
    <row r="744" spans="1:31" x14ac:dyDescent="0.3">
      <c r="A744" s="4">
        <v>742</v>
      </c>
      <c r="B744" s="4">
        <v>-803105348933</v>
      </c>
      <c r="C744" s="5">
        <v>3</v>
      </c>
      <c r="D744" s="5">
        <v>-2.15E-3</v>
      </c>
      <c r="E744" s="5">
        <v>-5.1640999999999999E-2</v>
      </c>
      <c r="F744" s="5">
        <v>1024129</v>
      </c>
      <c r="G744" s="5">
        <v>166609421</v>
      </c>
      <c r="H744" s="5">
        <v>224717087</v>
      </c>
      <c r="I744" s="5">
        <v>0</v>
      </c>
      <c r="J744" s="5">
        <v>2123000</v>
      </c>
      <c r="K744" s="5">
        <v>1506000</v>
      </c>
      <c r="L744" s="5">
        <v>6220000</v>
      </c>
      <c r="M744" s="5">
        <v>246</v>
      </c>
      <c r="S744">
        <f>A744</f>
        <v>742</v>
      </c>
      <c r="T744">
        <f>Analysis!$B$3+B744/1000000</f>
        <v>15.814977000001818</v>
      </c>
      <c r="U744">
        <f>C744</f>
        <v>3</v>
      </c>
      <c r="V744">
        <f>IF(ABS(D744)&gt;1,D744/1000000,D744)*Analysis!$B$4</f>
        <v>-2.1091500000000003E-2</v>
      </c>
      <c r="W744">
        <f>IF(ABS(E744)&gt;1,E744/1000000,E744)*Analysis!$B$4</f>
        <v>-0.50659821000000005</v>
      </c>
      <c r="X744">
        <f>IF(ABS(F744)&gt;1,F744/1000000,F744)*Analysis!$B$4</f>
        <v>10.046705490000001</v>
      </c>
      <c r="Y744">
        <f>IF(ABS(G744)&gt;1,G744/1000000,G744)</f>
        <v>166.609421</v>
      </c>
      <c r="Z744">
        <f>IF(ABS(H744)&gt;1,H744/1000000,H744)</f>
        <v>224.71708699999999</v>
      </c>
      <c r="AA744">
        <f>IF(ABS(I744)&gt;1,I744/1000000,I744)</f>
        <v>0</v>
      </c>
      <c r="AB744">
        <f t="shared" si="48"/>
        <v>2.1230000000000002</v>
      </c>
      <c r="AC744">
        <f t="shared" si="49"/>
        <v>1.506</v>
      </c>
      <c r="AD744">
        <f t="shared" si="50"/>
        <v>6.22</v>
      </c>
      <c r="AE744">
        <f t="shared" si="51"/>
        <v>0.246</v>
      </c>
    </row>
    <row r="745" spans="1:31" x14ac:dyDescent="0.3">
      <c r="A745" s="4">
        <v>743</v>
      </c>
      <c r="B745" s="4">
        <v>-803105325891</v>
      </c>
      <c r="C745" s="5">
        <v>3</v>
      </c>
      <c r="D745" s="5">
        <v>-1.1100000000000001E-3</v>
      </c>
      <c r="E745" s="5">
        <v>-2.7099999999999999E-2</v>
      </c>
      <c r="F745" s="5">
        <v>1038876</v>
      </c>
      <c r="G745" s="5">
        <v>175821243</v>
      </c>
      <c r="H745" s="5">
        <v>196079330</v>
      </c>
      <c r="I745" s="5">
        <v>0</v>
      </c>
      <c r="J745" s="5">
        <v>1616000</v>
      </c>
      <c r="K745" s="5">
        <v>1280000</v>
      </c>
      <c r="L745" s="5">
        <v>5637000</v>
      </c>
      <c r="M745" s="5">
        <v>247</v>
      </c>
      <c r="S745">
        <f>A745</f>
        <v>743</v>
      </c>
      <c r="T745">
        <f>Analysis!$B$3+B745/1000000</f>
        <v>15.838019000017084</v>
      </c>
      <c r="U745">
        <f>C745</f>
        <v>3</v>
      </c>
      <c r="V745">
        <f>IF(ABS(D745)&gt;1,D745/1000000,D745)*Analysis!$B$4</f>
        <v>-1.0889100000000002E-2</v>
      </c>
      <c r="W745">
        <f>IF(ABS(E745)&gt;1,E745/1000000,E745)*Analysis!$B$4</f>
        <v>-0.265851</v>
      </c>
      <c r="X745">
        <f>IF(ABS(F745)&gt;1,F745/1000000,F745)*Analysis!$B$4</f>
        <v>10.191373559999999</v>
      </c>
      <c r="Y745">
        <f>IF(ABS(G745)&gt;1,G745/1000000,G745)</f>
        <v>175.82124300000001</v>
      </c>
      <c r="Z745">
        <f>IF(ABS(H745)&gt;1,H745/1000000,H745)</f>
        <v>196.07933</v>
      </c>
      <c r="AA745">
        <f>IF(ABS(I745)&gt;1,I745/1000000,I745)</f>
        <v>0</v>
      </c>
      <c r="AB745">
        <f t="shared" si="48"/>
        <v>1.6160000000000001</v>
      </c>
      <c r="AC745">
        <f t="shared" si="49"/>
        <v>1.28</v>
      </c>
      <c r="AD745">
        <f t="shared" si="50"/>
        <v>5.6369999999999996</v>
      </c>
      <c r="AE745">
        <f t="shared" si="51"/>
        <v>0.247</v>
      </c>
    </row>
    <row r="746" spans="1:31" x14ac:dyDescent="0.3">
      <c r="A746" s="4">
        <v>744</v>
      </c>
      <c r="B746" s="4">
        <v>-803105307312</v>
      </c>
      <c r="C746" s="5">
        <v>3</v>
      </c>
      <c r="D746" s="5">
        <v>8.1899999999999994E-3</v>
      </c>
      <c r="E746" s="5">
        <v>-2.6203000000000001E-2</v>
      </c>
      <c r="F746" s="5">
        <v>1053346</v>
      </c>
      <c r="G746" s="5">
        <v>184994583</v>
      </c>
      <c r="H746" s="5">
        <v>200510254</v>
      </c>
      <c r="I746" s="5">
        <v>0</v>
      </c>
      <c r="J746" s="5">
        <v>1043000</v>
      </c>
      <c r="K746" s="5">
        <v>1019000</v>
      </c>
      <c r="L746" s="5">
        <v>5064000</v>
      </c>
      <c r="M746" s="5">
        <v>247</v>
      </c>
      <c r="S746">
        <f>A746</f>
        <v>744</v>
      </c>
      <c r="T746">
        <f>Analysis!$B$3+B746/1000000</f>
        <v>15.85659800004214</v>
      </c>
      <c r="U746">
        <f>C746</f>
        <v>3</v>
      </c>
      <c r="V746">
        <f>IF(ABS(D746)&gt;1,D746/1000000,D746)*Analysis!$B$4</f>
        <v>8.0343899999999996E-2</v>
      </c>
      <c r="W746">
        <f>IF(ABS(E746)&gt;1,E746/1000000,E746)*Analysis!$B$4</f>
        <v>-0.25705143000000003</v>
      </c>
      <c r="X746">
        <f>IF(ABS(F746)&gt;1,F746/1000000,F746)*Analysis!$B$4</f>
        <v>10.333324259999999</v>
      </c>
      <c r="Y746">
        <f>IF(ABS(G746)&gt;1,G746/1000000,G746)</f>
        <v>184.99458300000001</v>
      </c>
      <c r="Z746">
        <f>IF(ABS(H746)&gt;1,H746/1000000,H746)</f>
        <v>200.510254</v>
      </c>
      <c r="AA746">
        <f>IF(ABS(I746)&gt;1,I746/1000000,I746)</f>
        <v>0</v>
      </c>
      <c r="AB746">
        <f t="shared" si="48"/>
        <v>1.0429999999999999</v>
      </c>
      <c r="AC746">
        <f t="shared" si="49"/>
        <v>1.0189999999999999</v>
      </c>
      <c r="AD746">
        <f t="shared" si="50"/>
        <v>5.0640000000000001</v>
      </c>
      <c r="AE746">
        <f t="shared" si="51"/>
        <v>0.247</v>
      </c>
    </row>
    <row r="747" spans="1:31" x14ac:dyDescent="0.3">
      <c r="A747" s="4">
        <v>745</v>
      </c>
      <c r="B747" s="4">
        <v>-803105283764</v>
      </c>
      <c r="C747" s="5">
        <v>3</v>
      </c>
      <c r="D747" s="5">
        <v>-1.0742E-2</v>
      </c>
      <c r="E747" s="5">
        <v>-4.1639000000000002E-2</v>
      </c>
      <c r="F747" s="5">
        <v>1053349</v>
      </c>
      <c r="G747" s="5">
        <v>197279282</v>
      </c>
      <c r="H747" s="5">
        <v>173804276</v>
      </c>
      <c r="I747" s="5">
        <v>0</v>
      </c>
      <c r="J747" s="5">
        <v>0.45300000000000001</v>
      </c>
      <c r="K747" s="5">
        <v>0.69699999999999995</v>
      </c>
      <c r="L747" s="5">
        <v>4464000</v>
      </c>
      <c r="M747" s="5">
        <v>248</v>
      </c>
      <c r="S747">
        <f>A747</f>
        <v>745</v>
      </c>
      <c r="T747">
        <f>Analysis!$B$3+B747/1000000</f>
        <v>15.880145999952219</v>
      </c>
      <c r="U747">
        <f>C747</f>
        <v>3</v>
      </c>
      <c r="V747">
        <f>IF(ABS(D747)&gt;1,D747/1000000,D747)*Analysis!$B$4</f>
        <v>-0.10537902</v>
      </c>
      <c r="W747">
        <f>IF(ABS(E747)&gt;1,E747/1000000,E747)*Analysis!$B$4</f>
        <v>-0.40847859000000003</v>
      </c>
      <c r="X747">
        <f>IF(ABS(F747)&gt;1,F747/1000000,F747)*Analysis!$B$4</f>
        <v>10.333353690000001</v>
      </c>
      <c r="Y747">
        <f>IF(ABS(G747)&gt;1,G747/1000000,G747)</f>
        <v>197.27928199999999</v>
      </c>
      <c r="Z747">
        <f>IF(ABS(H747)&gt;1,H747/1000000,H747)</f>
        <v>173.80427599999999</v>
      </c>
      <c r="AA747">
        <f>IF(ABS(I747)&gt;1,I747/1000000,I747)</f>
        <v>0</v>
      </c>
      <c r="AB747">
        <f t="shared" si="48"/>
        <v>0.45300000000000001</v>
      </c>
      <c r="AC747">
        <f t="shared" si="49"/>
        <v>0.69699999999999995</v>
      </c>
      <c r="AD747">
        <f t="shared" si="50"/>
        <v>4.4640000000000004</v>
      </c>
      <c r="AE747">
        <f t="shared" si="51"/>
        <v>0.248</v>
      </c>
    </row>
    <row r="748" spans="1:31" x14ac:dyDescent="0.3">
      <c r="A748" s="4">
        <v>746</v>
      </c>
      <c r="B748" s="4">
        <v>-803105263111</v>
      </c>
      <c r="C748" s="5">
        <v>3</v>
      </c>
      <c r="D748" s="5">
        <v>-5.398E-3</v>
      </c>
      <c r="E748" s="5">
        <v>-3.031E-2</v>
      </c>
      <c r="F748" s="5">
        <v>1044086</v>
      </c>
      <c r="G748" s="5">
        <v>205326981</v>
      </c>
      <c r="H748" s="5">
        <v>168600647</v>
      </c>
      <c r="I748" s="5">
        <v>0</v>
      </c>
      <c r="J748" s="5">
        <v>0.19900000000000001</v>
      </c>
      <c r="K748" s="5">
        <v>0.505</v>
      </c>
      <c r="L748" s="5">
        <v>4144000</v>
      </c>
      <c r="M748" s="5">
        <v>247</v>
      </c>
      <c r="S748">
        <f>A748</f>
        <v>746</v>
      </c>
      <c r="T748">
        <f>Analysis!$B$3+B748/1000000</f>
        <v>15.900799000053667</v>
      </c>
      <c r="U748">
        <f>C748</f>
        <v>3</v>
      </c>
      <c r="V748">
        <f>IF(ABS(D748)&gt;1,D748/1000000,D748)*Analysis!$B$4</f>
        <v>-5.2954380000000002E-2</v>
      </c>
      <c r="W748">
        <f>IF(ABS(E748)&gt;1,E748/1000000,E748)*Analysis!$B$4</f>
        <v>-0.29734110000000002</v>
      </c>
      <c r="X748">
        <f>IF(ABS(F748)&gt;1,F748/1000000,F748)*Analysis!$B$4</f>
        <v>10.242483660000001</v>
      </c>
      <c r="Y748">
        <f>IF(ABS(G748)&gt;1,G748/1000000,G748)</f>
        <v>205.32698099999999</v>
      </c>
      <c r="Z748">
        <f>IF(ABS(H748)&gt;1,H748/1000000,H748)</f>
        <v>168.60064700000001</v>
      </c>
      <c r="AA748">
        <f>IF(ABS(I748)&gt;1,I748/1000000,I748)</f>
        <v>0</v>
      </c>
      <c r="AB748">
        <f t="shared" si="48"/>
        <v>0.19900000000000001</v>
      </c>
      <c r="AC748">
        <f t="shared" si="49"/>
        <v>0.505</v>
      </c>
      <c r="AD748">
        <f t="shared" si="50"/>
        <v>4.1440000000000001</v>
      </c>
      <c r="AE748">
        <f t="shared" si="51"/>
        <v>0.247</v>
      </c>
    </row>
    <row r="749" spans="1:31" x14ac:dyDescent="0.3">
      <c r="A749" s="4">
        <v>747</v>
      </c>
      <c r="B749" s="4">
        <v>-803105248818</v>
      </c>
      <c r="C749" s="5">
        <v>3</v>
      </c>
      <c r="D749" s="5">
        <v>-4.0889999999999998E-3</v>
      </c>
      <c r="E749" s="5">
        <v>-1.9689000000000002E-2</v>
      </c>
      <c r="F749" s="5">
        <v>1027692</v>
      </c>
      <c r="G749" s="5">
        <v>210785660</v>
      </c>
      <c r="H749" s="5">
        <v>149306107</v>
      </c>
      <c r="I749" s="5">
        <v>0</v>
      </c>
      <c r="J749" s="5">
        <v>4.1000000000000002E-2</v>
      </c>
      <c r="K749" s="5">
        <v>0.312</v>
      </c>
      <c r="L749" s="5">
        <v>3667000</v>
      </c>
      <c r="M749" s="5">
        <v>248</v>
      </c>
      <c r="S749">
        <f>A749</f>
        <v>747</v>
      </c>
      <c r="T749">
        <f>Analysis!$B$3+B749/1000000</f>
        <v>15.915092000039294</v>
      </c>
      <c r="U749">
        <f>C749</f>
        <v>3</v>
      </c>
      <c r="V749">
        <f>IF(ABS(D749)&gt;1,D749/1000000,D749)*Analysis!$B$4</f>
        <v>-4.0113089999999997E-2</v>
      </c>
      <c r="W749">
        <f>IF(ABS(E749)&gt;1,E749/1000000,E749)*Analysis!$B$4</f>
        <v>-0.19314909000000002</v>
      </c>
      <c r="X749">
        <f>IF(ABS(F749)&gt;1,F749/1000000,F749)*Analysis!$B$4</f>
        <v>10.081658520000001</v>
      </c>
      <c r="Y749">
        <f>IF(ABS(G749)&gt;1,G749/1000000,G749)</f>
        <v>210.78566000000001</v>
      </c>
      <c r="Z749">
        <f>IF(ABS(H749)&gt;1,H749/1000000,H749)</f>
        <v>149.306107</v>
      </c>
      <c r="AA749">
        <f>IF(ABS(I749)&gt;1,I749/1000000,I749)</f>
        <v>0</v>
      </c>
      <c r="AB749">
        <f t="shared" si="48"/>
        <v>4.1000000000000002E-2</v>
      </c>
      <c r="AC749">
        <f t="shared" si="49"/>
        <v>0.312</v>
      </c>
      <c r="AD749">
        <f t="shared" si="50"/>
        <v>3.6669999999999998</v>
      </c>
      <c r="AE749">
        <f t="shared" si="51"/>
        <v>0.248</v>
      </c>
    </row>
    <row r="750" spans="1:31" x14ac:dyDescent="0.3">
      <c r="A750" s="4">
        <v>748</v>
      </c>
      <c r="B750" s="4">
        <v>-803105221721</v>
      </c>
      <c r="C750" s="5">
        <v>3</v>
      </c>
      <c r="D750" s="5">
        <v>1.2321E-2</v>
      </c>
      <c r="E750" s="5">
        <v>-3.2398999999999997E-2</v>
      </c>
      <c r="F750" s="5">
        <v>1023804</v>
      </c>
      <c r="G750" s="5">
        <v>209869431</v>
      </c>
      <c r="H750" s="5">
        <v>143017563</v>
      </c>
      <c r="I750" s="5">
        <v>0</v>
      </c>
      <c r="J750" s="5">
        <v>0.104</v>
      </c>
      <c r="K750" s="5">
        <v>6.0999999999999999E-2</v>
      </c>
      <c r="L750" s="5">
        <v>3080000</v>
      </c>
      <c r="M750" s="5">
        <v>248</v>
      </c>
      <c r="S750">
        <f>A750</f>
        <v>748</v>
      </c>
      <c r="T750">
        <f>Analysis!$B$3+B750/1000000</f>
        <v>15.942188999964856</v>
      </c>
      <c r="U750">
        <f>C750</f>
        <v>3</v>
      </c>
      <c r="V750">
        <f>IF(ABS(D750)&gt;1,D750/1000000,D750)*Analysis!$B$4</f>
        <v>0.12086901000000001</v>
      </c>
      <c r="W750">
        <f>IF(ABS(E750)&gt;1,E750/1000000,E750)*Analysis!$B$4</f>
        <v>-0.31783419000000002</v>
      </c>
      <c r="X750">
        <f>IF(ABS(F750)&gt;1,F750/1000000,F750)*Analysis!$B$4</f>
        <v>10.04351724</v>
      </c>
      <c r="Y750">
        <f>IF(ABS(G750)&gt;1,G750/1000000,G750)</f>
        <v>209.86943099999999</v>
      </c>
      <c r="Z750">
        <f>IF(ABS(H750)&gt;1,H750/1000000,H750)</f>
        <v>143.017563</v>
      </c>
      <c r="AA750">
        <f>IF(ABS(I750)&gt;1,I750/1000000,I750)</f>
        <v>0</v>
      </c>
      <c r="AB750">
        <f t="shared" si="48"/>
        <v>0.104</v>
      </c>
      <c r="AC750">
        <f t="shared" si="49"/>
        <v>6.0999999999999999E-2</v>
      </c>
      <c r="AD750">
        <f t="shared" si="50"/>
        <v>3.08</v>
      </c>
      <c r="AE750">
        <f t="shared" si="51"/>
        <v>0.248</v>
      </c>
    </row>
    <row r="751" spans="1:31" x14ac:dyDescent="0.3">
      <c r="A751" s="4">
        <v>749</v>
      </c>
      <c r="B751" s="4">
        <v>-803105206546</v>
      </c>
      <c r="C751" s="5">
        <v>3</v>
      </c>
      <c r="D751" s="5">
        <v>4.13E-3</v>
      </c>
      <c r="E751" s="5">
        <v>-4.5241999999999997E-2</v>
      </c>
      <c r="F751" s="5">
        <v>1037716</v>
      </c>
      <c r="G751" s="5">
        <v>216399979</v>
      </c>
      <c r="H751" s="5">
        <v>132509659</v>
      </c>
      <c r="I751" s="5">
        <v>0</v>
      </c>
      <c r="J751" s="5">
        <v>0.16900000000000001</v>
      </c>
      <c r="K751" s="5">
        <v>-4.1000000000000002E-2</v>
      </c>
      <c r="L751" s="5">
        <v>2773000</v>
      </c>
      <c r="M751" s="5">
        <v>249</v>
      </c>
      <c r="S751">
        <f>A751</f>
        <v>749</v>
      </c>
      <c r="T751">
        <f>Analysis!$B$3+B751/1000000</f>
        <v>15.957364000030793</v>
      </c>
      <c r="U751">
        <f>C751</f>
        <v>3</v>
      </c>
      <c r="V751">
        <f>IF(ABS(D751)&gt;1,D751/1000000,D751)*Analysis!$B$4</f>
        <v>4.0515300000000004E-2</v>
      </c>
      <c r="W751">
        <f>IF(ABS(E751)&gt;1,E751/1000000,E751)*Analysis!$B$4</f>
        <v>-0.44382401999999999</v>
      </c>
      <c r="X751">
        <f>IF(ABS(F751)&gt;1,F751/1000000,F751)*Analysis!$B$4</f>
        <v>10.179993960000001</v>
      </c>
      <c r="Y751">
        <f>IF(ABS(G751)&gt;1,G751/1000000,G751)</f>
        <v>216.399979</v>
      </c>
      <c r="Z751">
        <f>IF(ABS(H751)&gt;1,H751/1000000,H751)</f>
        <v>132.509659</v>
      </c>
      <c r="AA751">
        <f>IF(ABS(I751)&gt;1,I751/1000000,I751)</f>
        <v>0</v>
      </c>
      <c r="AB751">
        <f t="shared" si="48"/>
        <v>0.16900000000000001</v>
      </c>
      <c r="AC751">
        <f t="shared" si="49"/>
        <v>-4.1000000000000002E-2</v>
      </c>
      <c r="AD751">
        <f t="shared" si="50"/>
        <v>2.7730000000000001</v>
      </c>
      <c r="AE751">
        <f t="shared" si="51"/>
        <v>0.249</v>
      </c>
    </row>
    <row r="752" spans="1:31" x14ac:dyDescent="0.3">
      <c r="A752" s="4">
        <v>750</v>
      </c>
      <c r="B752" s="4">
        <v>-803105187408</v>
      </c>
      <c r="C752" s="5">
        <v>3</v>
      </c>
      <c r="D752" s="5">
        <v>9.1E-4</v>
      </c>
      <c r="E752" s="5">
        <v>-5.4158999999999999E-2</v>
      </c>
      <c r="F752" s="5">
        <v>1045371</v>
      </c>
      <c r="G752" s="5">
        <v>230659546</v>
      </c>
      <c r="H752" s="5">
        <v>136090225</v>
      </c>
      <c r="I752" s="5">
        <v>0</v>
      </c>
      <c r="J752" s="5">
        <v>0.35899999999999999</v>
      </c>
      <c r="K752" s="5">
        <v>-0.08</v>
      </c>
      <c r="L752" s="5">
        <v>2359000</v>
      </c>
      <c r="M752" s="5">
        <v>250</v>
      </c>
      <c r="S752">
        <f>A752</f>
        <v>750</v>
      </c>
      <c r="T752">
        <f>Analysis!$B$3+B752/1000000</f>
        <v>15.976502000004984</v>
      </c>
      <c r="U752">
        <f>C752</f>
        <v>3</v>
      </c>
      <c r="V752">
        <f>IF(ABS(D752)&gt;1,D752/1000000,D752)*Analysis!$B$4</f>
        <v>8.9271000000000003E-3</v>
      </c>
      <c r="W752">
        <f>IF(ABS(E752)&gt;1,E752/1000000,E752)*Analysis!$B$4</f>
        <v>-0.53129979000000005</v>
      </c>
      <c r="X752">
        <f>IF(ABS(F752)&gt;1,F752/1000000,F752)*Analysis!$B$4</f>
        <v>10.255089510000001</v>
      </c>
      <c r="Y752">
        <f>IF(ABS(G752)&gt;1,G752/1000000,G752)</f>
        <v>230.65954600000001</v>
      </c>
      <c r="Z752">
        <f>IF(ABS(H752)&gt;1,H752/1000000,H752)</f>
        <v>136.090225</v>
      </c>
      <c r="AA752">
        <f>IF(ABS(I752)&gt;1,I752/1000000,I752)</f>
        <v>0</v>
      </c>
      <c r="AB752">
        <f t="shared" si="48"/>
        <v>0.35899999999999999</v>
      </c>
      <c r="AC752">
        <f t="shared" si="49"/>
        <v>-0.08</v>
      </c>
      <c r="AD752">
        <f t="shared" si="50"/>
        <v>2.359</v>
      </c>
      <c r="AE752">
        <f t="shared" si="51"/>
        <v>0.25</v>
      </c>
    </row>
    <row r="753" spans="1:31" x14ac:dyDescent="0.3">
      <c r="A753" s="4">
        <v>751</v>
      </c>
      <c r="B753" s="4">
        <v>-803105171530</v>
      </c>
      <c r="C753" s="5">
        <v>3</v>
      </c>
      <c r="D753" s="5">
        <v>-5.5489999999999998E-2</v>
      </c>
      <c r="E753" s="5">
        <v>-8.9797000000000002E-2</v>
      </c>
      <c r="F753" s="5">
        <v>1048614</v>
      </c>
      <c r="G753" s="5">
        <v>230686081</v>
      </c>
      <c r="H753" s="5">
        <v>137480072</v>
      </c>
      <c r="I753" s="5">
        <v>0</v>
      </c>
      <c r="J753" s="5">
        <v>0.57899999999999996</v>
      </c>
      <c r="K753" s="5">
        <v>-2.3E-2</v>
      </c>
      <c r="L753" s="5">
        <v>2012000</v>
      </c>
      <c r="M753" s="5">
        <v>250</v>
      </c>
      <c r="S753">
        <f>A753</f>
        <v>751</v>
      </c>
      <c r="T753">
        <f>Analysis!$B$3+B753/1000000</f>
        <v>15.992379999952391</v>
      </c>
      <c r="U753">
        <f>C753</f>
        <v>3</v>
      </c>
      <c r="V753">
        <f>IF(ABS(D753)&gt;1,D753/1000000,D753)*Analysis!$B$4</f>
        <v>-0.54435690000000003</v>
      </c>
      <c r="W753">
        <f>IF(ABS(E753)&gt;1,E753/1000000,E753)*Analysis!$B$4</f>
        <v>-0.88090857000000011</v>
      </c>
      <c r="X753">
        <f>IF(ABS(F753)&gt;1,F753/1000000,F753)*Analysis!$B$4</f>
        <v>10.28690334</v>
      </c>
      <c r="Y753">
        <f>IF(ABS(G753)&gt;1,G753/1000000,G753)</f>
        <v>230.686081</v>
      </c>
      <c r="Z753">
        <f>IF(ABS(H753)&gt;1,H753/1000000,H753)</f>
        <v>137.48007200000001</v>
      </c>
      <c r="AA753">
        <f>IF(ABS(I753)&gt;1,I753/1000000,I753)</f>
        <v>0</v>
      </c>
      <c r="AB753">
        <f t="shared" si="48"/>
        <v>0.57899999999999996</v>
      </c>
      <c r="AC753">
        <f t="shared" si="49"/>
        <v>-2.3E-2</v>
      </c>
      <c r="AD753">
        <f t="shared" si="50"/>
        <v>2.012</v>
      </c>
      <c r="AE753">
        <f t="shared" si="51"/>
        <v>0.25</v>
      </c>
    </row>
    <row r="754" spans="1:31" x14ac:dyDescent="0.3">
      <c r="A754" s="4">
        <v>752</v>
      </c>
      <c r="B754" s="4">
        <v>-803105144682</v>
      </c>
      <c r="C754" s="5">
        <v>3</v>
      </c>
      <c r="D754" s="5">
        <v>-0.46067200000000003</v>
      </c>
      <c r="E754" s="5">
        <v>-0.32104500000000002</v>
      </c>
      <c r="F754" s="5">
        <v>1007554</v>
      </c>
      <c r="G754" s="5">
        <v>189683701</v>
      </c>
      <c r="H754" s="5">
        <v>94707291</v>
      </c>
      <c r="I754" s="5">
        <v>0</v>
      </c>
      <c r="J754" s="5">
        <v>0.79300000000000004</v>
      </c>
      <c r="K754" s="5">
        <v>0.439</v>
      </c>
      <c r="L754" s="5">
        <v>1289000</v>
      </c>
      <c r="M754" s="5">
        <v>248</v>
      </c>
      <c r="S754">
        <f>A754</f>
        <v>752</v>
      </c>
      <c r="T754">
        <f>Analysis!$B$3+B754/1000000</f>
        <v>16.019227999961004</v>
      </c>
      <c r="U754">
        <f>C754</f>
        <v>3</v>
      </c>
      <c r="V754">
        <f>IF(ABS(D754)&gt;1,D754/1000000,D754)*Analysis!$B$4</f>
        <v>-4.5191923200000002</v>
      </c>
      <c r="W754">
        <f>IF(ABS(E754)&gt;1,E754/1000000,E754)*Analysis!$B$4</f>
        <v>-3.1494514500000004</v>
      </c>
      <c r="X754">
        <f>IF(ABS(F754)&gt;1,F754/1000000,F754)*Analysis!$B$4</f>
        <v>9.8841047400000015</v>
      </c>
      <c r="Y754">
        <f>IF(ABS(G754)&gt;1,G754/1000000,G754)</f>
        <v>189.68370100000001</v>
      </c>
      <c r="Z754">
        <f>IF(ABS(H754)&gt;1,H754/1000000,H754)</f>
        <v>94.707290999999998</v>
      </c>
      <c r="AA754">
        <f>IF(ABS(I754)&gt;1,I754/1000000,I754)</f>
        <v>0</v>
      </c>
      <c r="AB754">
        <f t="shared" si="48"/>
        <v>0.79300000000000004</v>
      </c>
      <c r="AC754">
        <f t="shared" si="49"/>
        <v>0.439</v>
      </c>
      <c r="AD754">
        <f t="shared" si="50"/>
        <v>1.2889999999999999</v>
      </c>
      <c r="AE754">
        <f t="shared" si="51"/>
        <v>0.248</v>
      </c>
    </row>
    <row r="755" spans="1:31" x14ac:dyDescent="0.3">
      <c r="A755" s="4">
        <v>753</v>
      </c>
      <c r="B755" s="4">
        <v>-803105126960</v>
      </c>
      <c r="C755" s="5">
        <v>3</v>
      </c>
      <c r="D755" s="5">
        <v>-0.64217299999999999</v>
      </c>
      <c r="E755" s="5">
        <v>-0.27953800000000001</v>
      </c>
      <c r="F755" s="5">
        <v>1034601</v>
      </c>
      <c r="G755" s="5">
        <v>100599586</v>
      </c>
      <c r="H755" s="5">
        <v>48439533</v>
      </c>
      <c r="I755" s="5">
        <v>0</v>
      </c>
      <c r="J755" s="5">
        <v>0.59199999999999997</v>
      </c>
      <c r="K755" s="5">
        <v>1129000</v>
      </c>
      <c r="L755" s="5">
        <v>1630000</v>
      </c>
      <c r="M755" s="5">
        <v>248</v>
      </c>
      <c r="S755">
        <f>A755</f>
        <v>753</v>
      </c>
      <c r="T755">
        <f>Analysis!$B$3+B755/1000000</f>
        <v>16.036949999979697</v>
      </c>
      <c r="U755">
        <f>C755</f>
        <v>3</v>
      </c>
      <c r="V755">
        <f>IF(ABS(D755)&gt;1,D755/1000000,D755)*Analysis!$B$4</f>
        <v>-6.2997171300000003</v>
      </c>
      <c r="W755">
        <f>IF(ABS(E755)&gt;1,E755/1000000,E755)*Analysis!$B$4</f>
        <v>-2.7422677800000002</v>
      </c>
      <c r="X755">
        <f>IF(ABS(F755)&gt;1,F755/1000000,F755)*Analysis!$B$4</f>
        <v>10.149435810000002</v>
      </c>
      <c r="Y755">
        <f>IF(ABS(G755)&gt;1,G755/1000000,G755)</f>
        <v>100.599586</v>
      </c>
      <c r="Z755">
        <f>IF(ABS(H755)&gt;1,H755/1000000,H755)</f>
        <v>48.439532999999997</v>
      </c>
      <c r="AA755">
        <f>IF(ABS(I755)&gt;1,I755/1000000,I755)</f>
        <v>0</v>
      </c>
      <c r="AB755">
        <f t="shared" si="48"/>
        <v>0.59199999999999997</v>
      </c>
      <c r="AC755">
        <f t="shared" si="49"/>
        <v>1.129</v>
      </c>
      <c r="AD755">
        <f t="shared" si="50"/>
        <v>1.63</v>
      </c>
      <c r="AE755">
        <f t="shared" si="51"/>
        <v>0.248</v>
      </c>
    </row>
    <row r="756" spans="1:31" x14ac:dyDescent="0.3">
      <c r="A756" s="4">
        <v>754</v>
      </c>
      <c r="B756" s="4">
        <v>-803105107432</v>
      </c>
      <c r="C756" s="5">
        <v>3</v>
      </c>
      <c r="D756" s="5">
        <v>-0.34885699999999997</v>
      </c>
      <c r="E756" s="5">
        <v>-0.123097</v>
      </c>
      <c r="F756" s="5">
        <v>1080069</v>
      </c>
      <c r="G756" s="5">
        <v>-6036906</v>
      </c>
      <c r="H756" s="5">
        <v>24635248</v>
      </c>
      <c r="I756" s="5">
        <v>0</v>
      </c>
      <c r="J756" s="5">
        <v>0.38900000000000001</v>
      </c>
      <c r="K756" s="5">
        <v>1759000</v>
      </c>
      <c r="L756" s="5">
        <v>2191000</v>
      </c>
      <c r="M756" s="5">
        <v>249</v>
      </c>
      <c r="S756">
        <f>A756</f>
        <v>754</v>
      </c>
      <c r="T756">
        <f>Analysis!$B$3+B756/1000000</f>
        <v>16.056478000013158</v>
      </c>
      <c r="U756">
        <f>C756</f>
        <v>3</v>
      </c>
      <c r="V756">
        <f>IF(ABS(D756)&gt;1,D756/1000000,D756)*Analysis!$B$4</f>
        <v>-3.4222871699999997</v>
      </c>
      <c r="W756">
        <f>IF(ABS(E756)&gt;1,E756/1000000,E756)*Analysis!$B$4</f>
        <v>-1.2075815700000001</v>
      </c>
      <c r="X756">
        <f>IF(ABS(F756)&gt;1,F756/1000000,F756)*Analysis!$B$4</f>
        <v>10.59547689</v>
      </c>
      <c r="Y756">
        <f>IF(ABS(G756)&gt;1,G756/1000000,G756)</f>
        <v>-6.0369060000000001</v>
      </c>
      <c r="Z756">
        <f>IF(ABS(H756)&gt;1,H756/1000000,H756)</f>
        <v>24.635248000000001</v>
      </c>
      <c r="AA756">
        <f>IF(ABS(I756)&gt;1,I756/1000000,I756)</f>
        <v>0</v>
      </c>
      <c r="AB756">
        <f t="shared" si="48"/>
        <v>0.38900000000000001</v>
      </c>
      <c r="AC756">
        <f t="shared" si="49"/>
        <v>1.7589999999999999</v>
      </c>
      <c r="AD756">
        <f t="shared" si="50"/>
        <v>2.1909999999999998</v>
      </c>
      <c r="AE756">
        <f t="shared" si="51"/>
        <v>0.249</v>
      </c>
    </row>
    <row r="757" spans="1:31" x14ac:dyDescent="0.3">
      <c r="A757" s="4">
        <v>755</v>
      </c>
      <c r="B757" s="4">
        <v>-803105087674</v>
      </c>
      <c r="C757" s="5">
        <v>3</v>
      </c>
      <c r="D757" s="5">
        <v>-3.7430999999999999E-2</v>
      </c>
      <c r="E757" s="5">
        <v>-8.8850999999999999E-2</v>
      </c>
      <c r="F757" s="5">
        <v>1078885</v>
      </c>
      <c r="G757" s="5">
        <v>-70156105</v>
      </c>
      <c r="H757" s="5">
        <v>19818682</v>
      </c>
      <c r="I757" s="5">
        <v>0</v>
      </c>
      <c r="J757" s="5">
        <v>0.40400000000000003</v>
      </c>
      <c r="K757" s="5">
        <v>2117000</v>
      </c>
      <c r="L757" s="5">
        <v>2283000</v>
      </c>
      <c r="M757" s="5">
        <v>250</v>
      </c>
      <c r="S757">
        <f>A757</f>
        <v>755</v>
      </c>
      <c r="T757">
        <f>Analysis!$B$3+B757/1000000</f>
        <v>16.076236000051722</v>
      </c>
      <c r="U757">
        <f>C757</f>
        <v>3</v>
      </c>
      <c r="V757">
        <f>IF(ABS(D757)&gt;1,D757/1000000,D757)*Analysis!$B$4</f>
        <v>-0.36719811000000002</v>
      </c>
      <c r="W757">
        <f>IF(ABS(E757)&gt;1,E757/1000000,E757)*Analysis!$B$4</f>
        <v>-0.87162831000000007</v>
      </c>
      <c r="X757">
        <f>IF(ABS(F757)&gt;1,F757/1000000,F757)*Analysis!$B$4</f>
        <v>10.583861850000002</v>
      </c>
      <c r="Y757">
        <f>IF(ABS(G757)&gt;1,G757/1000000,G757)</f>
        <v>-70.156104999999997</v>
      </c>
      <c r="Z757">
        <f>IF(ABS(H757)&gt;1,H757/1000000,H757)</f>
        <v>19.818681999999999</v>
      </c>
      <c r="AA757">
        <f>IF(ABS(I757)&gt;1,I757/1000000,I757)</f>
        <v>0</v>
      </c>
      <c r="AB757">
        <f t="shared" si="48"/>
        <v>0.40400000000000003</v>
      </c>
      <c r="AC757">
        <f t="shared" si="49"/>
        <v>2.117</v>
      </c>
      <c r="AD757">
        <f t="shared" si="50"/>
        <v>2.2829999999999999</v>
      </c>
      <c r="AE757">
        <f t="shared" si="51"/>
        <v>0.25</v>
      </c>
    </row>
    <row r="758" spans="1:31" x14ac:dyDescent="0.3">
      <c r="A758" s="4">
        <v>756</v>
      </c>
      <c r="B758" s="4">
        <v>-803105064486</v>
      </c>
      <c r="C758" s="5">
        <v>3</v>
      </c>
      <c r="D758" s="5">
        <v>4.3241000000000002E-2</v>
      </c>
      <c r="E758" s="5">
        <v>-6.0768000000000003E-2</v>
      </c>
      <c r="F758" s="5">
        <v>1063891</v>
      </c>
      <c r="G758" s="5">
        <v>-95855156</v>
      </c>
      <c r="H758" s="5">
        <v>20254663</v>
      </c>
      <c r="I758" s="5">
        <v>0</v>
      </c>
      <c r="J758" s="5">
        <v>0.57199999999999995</v>
      </c>
      <c r="K758" s="5">
        <v>2412000</v>
      </c>
      <c r="L758" s="5">
        <v>2174000</v>
      </c>
      <c r="M758" s="5">
        <v>248</v>
      </c>
      <c r="S758">
        <f>A758</f>
        <v>756</v>
      </c>
      <c r="T758">
        <f>Analysis!$B$3+B758/1000000</f>
        <v>16.099424000014551</v>
      </c>
      <c r="U758">
        <f>C758</f>
        <v>3</v>
      </c>
      <c r="V758">
        <f>IF(ABS(D758)&gt;1,D758/1000000,D758)*Analysis!$B$4</f>
        <v>0.42419421000000002</v>
      </c>
      <c r="W758">
        <f>IF(ABS(E758)&gt;1,E758/1000000,E758)*Analysis!$B$4</f>
        <v>-0.59613408000000001</v>
      </c>
      <c r="X758">
        <f>IF(ABS(F758)&gt;1,F758/1000000,F758)*Analysis!$B$4</f>
        <v>10.436770709999999</v>
      </c>
      <c r="Y758">
        <f>IF(ABS(G758)&gt;1,G758/1000000,G758)</f>
        <v>-95.855155999999994</v>
      </c>
      <c r="Z758">
        <f>IF(ABS(H758)&gt;1,H758/1000000,H758)</f>
        <v>20.254663000000001</v>
      </c>
      <c r="AA758">
        <f>IF(ABS(I758)&gt;1,I758/1000000,I758)</f>
        <v>0</v>
      </c>
      <c r="AB758">
        <f t="shared" si="48"/>
        <v>0.57199999999999995</v>
      </c>
      <c r="AC758">
        <f t="shared" si="49"/>
        <v>2.4119999999999999</v>
      </c>
      <c r="AD758">
        <f t="shared" si="50"/>
        <v>2.1739999999999999</v>
      </c>
      <c r="AE758">
        <f t="shared" si="51"/>
        <v>0.248</v>
      </c>
    </row>
    <row r="759" spans="1:31" x14ac:dyDescent="0.3">
      <c r="A759" s="4">
        <v>757</v>
      </c>
      <c r="B759" s="4">
        <v>-803105046800</v>
      </c>
      <c r="C759" s="5">
        <v>3</v>
      </c>
      <c r="D759" s="5">
        <v>3.9669999999999997E-2</v>
      </c>
      <c r="E759" s="5">
        <v>-7.5527999999999998E-2</v>
      </c>
      <c r="F759" s="5">
        <v>1063217</v>
      </c>
      <c r="G759" s="5">
        <v>-104771187</v>
      </c>
      <c r="H759" s="5">
        <v>14819654</v>
      </c>
      <c r="I759" s="5">
        <v>0</v>
      </c>
      <c r="J759" s="5">
        <v>0.68500000000000005</v>
      </c>
      <c r="K759" s="5">
        <v>2637000</v>
      </c>
      <c r="L759" s="5">
        <v>2082000</v>
      </c>
      <c r="M759" s="5">
        <v>248</v>
      </c>
      <c r="S759">
        <f>A759</f>
        <v>757</v>
      </c>
      <c r="T759">
        <f>Analysis!$B$3+B759/1000000</f>
        <v>16.117109999991953</v>
      </c>
      <c r="U759">
        <f>C759</f>
        <v>3</v>
      </c>
      <c r="V759">
        <f>IF(ABS(D759)&gt;1,D759/1000000,D759)*Analysis!$B$4</f>
        <v>0.38916269999999997</v>
      </c>
      <c r="W759">
        <f>IF(ABS(E759)&gt;1,E759/1000000,E759)*Analysis!$B$4</f>
        <v>-0.74092968000000003</v>
      </c>
      <c r="X759">
        <f>IF(ABS(F759)&gt;1,F759/1000000,F759)*Analysis!$B$4</f>
        <v>10.430158770000002</v>
      </c>
      <c r="Y759">
        <f>IF(ABS(G759)&gt;1,G759/1000000,G759)</f>
        <v>-104.771187</v>
      </c>
      <c r="Z759">
        <f>IF(ABS(H759)&gt;1,H759/1000000,H759)</f>
        <v>14.819654</v>
      </c>
      <c r="AA759">
        <f>IF(ABS(I759)&gt;1,I759/1000000,I759)</f>
        <v>0</v>
      </c>
      <c r="AB759">
        <f t="shared" si="48"/>
        <v>0.68500000000000005</v>
      </c>
      <c r="AC759">
        <f t="shared" si="49"/>
        <v>2.637</v>
      </c>
      <c r="AD759">
        <f t="shared" si="50"/>
        <v>2.0819999999999999</v>
      </c>
      <c r="AE759">
        <f t="shared" si="51"/>
        <v>0.248</v>
      </c>
    </row>
    <row r="760" spans="1:31" x14ac:dyDescent="0.3">
      <c r="A760" s="4">
        <v>758</v>
      </c>
      <c r="B760" s="4">
        <v>-803105026590</v>
      </c>
      <c r="C760" s="5">
        <v>3</v>
      </c>
      <c r="D760" s="5">
        <v>3.5733000000000001E-2</v>
      </c>
      <c r="E760" s="5">
        <v>-5.0250000000000003E-2</v>
      </c>
      <c r="F760" s="5">
        <v>1085838</v>
      </c>
      <c r="G760" s="5">
        <v>-101818939</v>
      </c>
      <c r="H760" s="5">
        <v>0.61989499999999997</v>
      </c>
      <c r="I760" s="5">
        <v>0</v>
      </c>
      <c r="J760" s="5">
        <v>0.624</v>
      </c>
      <c r="K760" s="5">
        <v>2615000</v>
      </c>
      <c r="L760" s="5">
        <v>2022000</v>
      </c>
      <c r="M760" s="5">
        <v>249</v>
      </c>
      <c r="S760">
        <f>A760</f>
        <v>758</v>
      </c>
      <c r="T760">
        <f>Analysis!$B$3+B760/1000000</f>
        <v>16.137319999979809</v>
      </c>
      <c r="U760">
        <f>C760</f>
        <v>3</v>
      </c>
      <c r="V760">
        <f>IF(ABS(D760)&gt;1,D760/1000000,D760)*Analysis!$B$4</f>
        <v>0.35054073000000002</v>
      </c>
      <c r="W760">
        <f>IF(ABS(E760)&gt;1,E760/1000000,E760)*Analysis!$B$4</f>
        <v>-0.49295250000000007</v>
      </c>
      <c r="X760">
        <f>IF(ABS(F760)&gt;1,F760/1000000,F760)*Analysis!$B$4</f>
        <v>10.652070780000001</v>
      </c>
      <c r="Y760">
        <f>IF(ABS(G760)&gt;1,G760/1000000,G760)</f>
        <v>-101.818939</v>
      </c>
      <c r="Z760">
        <f>IF(ABS(H760)&gt;1,H760/1000000,H760)</f>
        <v>0.61989499999999997</v>
      </c>
      <c r="AA760">
        <f>IF(ABS(I760)&gt;1,I760/1000000,I760)</f>
        <v>0</v>
      </c>
      <c r="AB760">
        <f t="shared" si="48"/>
        <v>0.624</v>
      </c>
      <c r="AC760">
        <f t="shared" si="49"/>
        <v>2.6150000000000002</v>
      </c>
      <c r="AD760">
        <f t="shared" si="50"/>
        <v>2.0219999999999998</v>
      </c>
      <c r="AE760">
        <f t="shared" si="51"/>
        <v>0.249</v>
      </c>
    </row>
    <row r="761" spans="1:31" x14ac:dyDescent="0.3">
      <c r="A761" s="4">
        <v>759</v>
      </c>
      <c r="B761" s="4">
        <v>-803105007592</v>
      </c>
      <c r="C761" s="5">
        <v>3</v>
      </c>
      <c r="D761" s="5">
        <v>6.8019999999999999E-3</v>
      </c>
      <c r="E761" s="5">
        <v>-3.2571000000000003E-2</v>
      </c>
      <c r="F761" s="5">
        <v>1101380</v>
      </c>
      <c r="G761" s="5">
        <v>-89511948</v>
      </c>
      <c r="H761" s="5">
        <v>-0.62189700000000003</v>
      </c>
      <c r="I761" s="5">
        <v>0</v>
      </c>
      <c r="J761" s="5">
        <v>0.497</v>
      </c>
      <c r="K761" s="5">
        <v>2485000</v>
      </c>
      <c r="L761" s="5">
        <v>1971000</v>
      </c>
      <c r="M761" s="5">
        <v>250</v>
      </c>
      <c r="S761">
        <f>A761</f>
        <v>759</v>
      </c>
      <c r="T761">
        <f>Analysis!$B$3+B761/1000000</f>
        <v>16.156318000052124</v>
      </c>
      <c r="U761">
        <f>C761</f>
        <v>3</v>
      </c>
      <c r="V761">
        <f>IF(ABS(D761)&gt;1,D761/1000000,D761)*Analysis!$B$4</f>
        <v>6.6727620000000001E-2</v>
      </c>
      <c r="W761">
        <f>IF(ABS(E761)&gt;1,E761/1000000,E761)*Analysis!$B$4</f>
        <v>-0.31952151000000006</v>
      </c>
      <c r="X761">
        <f>IF(ABS(F761)&gt;1,F761/1000000,F761)*Analysis!$B$4</f>
        <v>10.8045378</v>
      </c>
      <c r="Y761">
        <f>IF(ABS(G761)&gt;1,G761/1000000,G761)</f>
        <v>-89.511948000000004</v>
      </c>
      <c r="Z761">
        <f>IF(ABS(H761)&gt;1,H761/1000000,H761)</f>
        <v>-0.62189700000000003</v>
      </c>
      <c r="AA761">
        <f>IF(ABS(I761)&gt;1,I761/1000000,I761)</f>
        <v>0</v>
      </c>
      <c r="AB761">
        <f t="shared" si="48"/>
        <v>0.497</v>
      </c>
      <c r="AC761">
        <f t="shared" si="49"/>
        <v>2.4849999999999999</v>
      </c>
      <c r="AD761">
        <f t="shared" si="50"/>
        <v>1.9710000000000001</v>
      </c>
      <c r="AE761">
        <f t="shared" si="51"/>
        <v>0.25</v>
      </c>
    </row>
    <row r="762" spans="1:31" x14ac:dyDescent="0.3">
      <c r="A762" s="4">
        <v>760</v>
      </c>
      <c r="B762" s="4">
        <v>-803104986869</v>
      </c>
      <c r="C762" s="5">
        <v>3</v>
      </c>
      <c r="D762" s="5">
        <v>1.9421999999999998E-2</v>
      </c>
      <c r="E762" s="5">
        <v>-1.4061000000000001E-2</v>
      </c>
      <c r="F762" s="5">
        <v>1086769</v>
      </c>
      <c r="G762" s="5">
        <v>-74899529</v>
      </c>
      <c r="H762" s="5">
        <v>-14296225</v>
      </c>
      <c r="I762" s="5">
        <v>0</v>
      </c>
      <c r="J762" s="5">
        <v>0.30199999999999999</v>
      </c>
      <c r="K762" s="5">
        <v>2256000</v>
      </c>
      <c r="L762" s="5">
        <v>1717000</v>
      </c>
      <c r="M762" s="5">
        <v>251</v>
      </c>
      <c r="S762">
        <f>A762</f>
        <v>760</v>
      </c>
      <c r="T762">
        <f>Analysis!$B$3+B762/1000000</f>
        <v>16.177040999988094</v>
      </c>
      <c r="U762">
        <f>C762</f>
        <v>3</v>
      </c>
      <c r="V762">
        <f>IF(ABS(D762)&gt;1,D762/1000000,D762)*Analysis!$B$4</f>
        <v>0.19052981999999999</v>
      </c>
      <c r="W762">
        <f>IF(ABS(E762)&gt;1,E762/1000000,E762)*Analysis!$B$4</f>
        <v>-0.13793841000000001</v>
      </c>
      <c r="X762">
        <f>IF(ABS(F762)&gt;1,F762/1000000,F762)*Analysis!$B$4</f>
        <v>10.661203890000001</v>
      </c>
      <c r="Y762">
        <f>IF(ABS(G762)&gt;1,G762/1000000,G762)</f>
        <v>-74.899529000000001</v>
      </c>
      <c r="Z762">
        <f>IF(ABS(H762)&gt;1,H762/1000000,H762)</f>
        <v>-14.296225</v>
      </c>
      <c r="AA762">
        <f>IF(ABS(I762)&gt;1,I762/1000000,I762)</f>
        <v>0</v>
      </c>
      <c r="AB762">
        <f t="shared" si="48"/>
        <v>0.30199999999999999</v>
      </c>
      <c r="AC762">
        <f t="shared" si="49"/>
        <v>2.2559999999999998</v>
      </c>
      <c r="AD762">
        <f t="shared" si="50"/>
        <v>1.7170000000000001</v>
      </c>
      <c r="AE762">
        <f t="shared" si="51"/>
        <v>0.251</v>
      </c>
    </row>
    <row r="763" spans="1:31" x14ac:dyDescent="0.3">
      <c r="A763" s="4">
        <v>761</v>
      </c>
      <c r="B763" s="4">
        <v>-803104966777</v>
      </c>
      <c r="C763" s="5">
        <v>3</v>
      </c>
      <c r="D763" s="5">
        <v>4.7602999999999999E-2</v>
      </c>
      <c r="E763" s="5">
        <v>-3.3610000000000001E-2</v>
      </c>
      <c r="F763" s="5">
        <v>1073228</v>
      </c>
      <c r="G763" s="5">
        <v>-51819836</v>
      </c>
      <c r="H763" s="5">
        <v>-26452045</v>
      </c>
      <c r="I763" s="5">
        <v>0</v>
      </c>
      <c r="J763" s="5">
        <v>0.13800000000000001</v>
      </c>
      <c r="K763" s="5">
        <v>1930000</v>
      </c>
      <c r="L763" s="5">
        <v>1543000</v>
      </c>
      <c r="M763" s="5">
        <v>252</v>
      </c>
      <c r="S763">
        <f>A763</f>
        <v>761</v>
      </c>
      <c r="T763">
        <f>Analysis!$B$3+B763/1000000</f>
        <v>16.197133000008762</v>
      </c>
      <c r="U763">
        <f>C763</f>
        <v>3</v>
      </c>
      <c r="V763">
        <f>IF(ABS(D763)&gt;1,D763/1000000,D763)*Analysis!$B$4</f>
        <v>0.46698543000000003</v>
      </c>
      <c r="W763">
        <f>IF(ABS(E763)&gt;1,E763/1000000,E763)*Analysis!$B$4</f>
        <v>-0.32971410000000001</v>
      </c>
      <c r="X763">
        <f>IF(ABS(F763)&gt;1,F763/1000000,F763)*Analysis!$B$4</f>
        <v>10.528366680000001</v>
      </c>
      <c r="Y763">
        <f>IF(ABS(G763)&gt;1,G763/1000000,G763)</f>
        <v>-51.819836000000002</v>
      </c>
      <c r="Z763">
        <f>IF(ABS(H763)&gt;1,H763/1000000,H763)</f>
        <v>-26.452044999999998</v>
      </c>
      <c r="AA763">
        <f>IF(ABS(I763)&gt;1,I763/1000000,I763)</f>
        <v>0</v>
      </c>
      <c r="AB763">
        <f t="shared" si="48"/>
        <v>0.13800000000000001</v>
      </c>
      <c r="AC763">
        <f t="shared" si="49"/>
        <v>1.93</v>
      </c>
      <c r="AD763">
        <f t="shared" si="50"/>
        <v>1.5429999999999999</v>
      </c>
      <c r="AE763">
        <f t="shared" si="51"/>
        <v>0.252</v>
      </c>
    </row>
    <row r="764" spans="1:31" x14ac:dyDescent="0.3">
      <c r="A764" s="4">
        <v>762</v>
      </c>
      <c r="B764" s="4">
        <v>-803104958926</v>
      </c>
      <c r="C764" s="5">
        <v>3</v>
      </c>
      <c r="D764" s="5">
        <v>3.6603999999999998E-2</v>
      </c>
      <c r="E764" s="5">
        <v>-2.9426000000000001E-2</v>
      </c>
      <c r="F764" s="5">
        <v>1067711</v>
      </c>
      <c r="G764" s="5">
        <v>-46892323</v>
      </c>
      <c r="H764" s="5">
        <v>-28987534</v>
      </c>
      <c r="I764" s="5">
        <v>0</v>
      </c>
      <c r="J764" s="5">
        <v>8.4000000000000005E-2</v>
      </c>
      <c r="K764" s="5">
        <v>1848000</v>
      </c>
      <c r="L764" s="5">
        <v>1514000</v>
      </c>
      <c r="M764" s="5">
        <v>252</v>
      </c>
      <c r="S764">
        <f>A764</f>
        <v>762</v>
      </c>
      <c r="T764">
        <f>Analysis!$B$3+B764/1000000</f>
        <v>16.204983999952674</v>
      </c>
      <c r="U764">
        <f>C764</f>
        <v>3</v>
      </c>
      <c r="V764">
        <f>IF(ABS(D764)&gt;1,D764/1000000,D764)*Analysis!$B$4</f>
        <v>0.35908523999999997</v>
      </c>
      <c r="W764">
        <f>IF(ABS(E764)&gt;1,E764/1000000,E764)*Analysis!$B$4</f>
        <v>-0.28866906000000003</v>
      </c>
      <c r="X764">
        <f>IF(ABS(F764)&gt;1,F764/1000000,F764)*Analysis!$B$4</f>
        <v>10.474244910000001</v>
      </c>
      <c r="Y764">
        <f>IF(ABS(G764)&gt;1,G764/1000000,G764)</f>
        <v>-46.892322999999998</v>
      </c>
      <c r="Z764">
        <f>IF(ABS(H764)&gt;1,H764/1000000,H764)</f>
        <v>-28.987534</v>
      </c>
      <c r="AA764">
        <f>IF(ABS(I764)&gt;1,I764/1000000,I764)</f>
        <v>0</v>
      </c>
      <c r="AB764">
        <f t="shared" si="48"/>
        <v>8.4000000000000005E-2</v>
      </c>
      <c r="AC764">
        <f t="shared" si="49"/>
        <v>1.8480000000000001</v>
      </c>
      <c r="AD764">
        <f t="shared" si="50"/>
        <v>1.514</v>
      </c>
      <c r="AE764">
        <f t="shared" si="51"/>
        <v>0.252</v>
      </c>
    </row>
    <row r="765" spans="1:31" x14ac:dyDescent="0.3">
      <c r="A765" s="4">
        <v>763</v>
      </c>
      <c r="B765" s="4">
        <v>-803104907359</v>
      </c>
      <c r="C765" s="5">
        <v>3</v>
      </c>
      <c r="D765" s="5">
        <v>1.8624999999999999E-2</v>
      </c>
      <c r="E765" s="5">
        <v>-6.8789999999999997E-3</v>
      </c>
      <c r="F765" s="5">
        <v>1025057</v>
      </c>
      <c r="G765" s="5">
        <v>-9961164</v>
      </c>
      <c r="H765" s="5">
        <v>0.55922700000000003</v>
      </c>
      <c r="I765" s="5">
        <v>0</v>
      </c>
      <c r="J765" s="5">
        <v>-0.17399999999999999</v>
      </c>
      <c r="K765" s="5">
        <v>1314000</v>
      </c>
      <c r="L765" s="5">
        <v>1338000</v>
      </c>
      <c r="M765" s="5">
        <v>255</v>
      </c>
      <c r="S765">
        <f>A765</f>
        <v>763</v>
      </c>
      <c r="T765">
        <f>Analysis!$B$3+B765/1000000</f>
        <v>16.256551000056788</v>
      </c>
      <c r="U765">
        <f>C765</f>
        <v>3</v>
      </c>
      <c r="V765">
        <f>IF(ABS(D765)&gt;1,D765/1000000,D765)*Analysis!$B$4</f>
        <v>0.18271124999999999</v>
      </c>
      <c r="W765">
        <f>IF(ABS(E765)&gt;1,E765/1000000,E765)*Analysis!$B$4</f>
        <v>-6.7482990000000007E-2</v>
      </c>
      <c r="X765">
        <f>IF(ABS(F765)&gt;1,F765/1000000,F765)*Analysis!$B$4</f>
        <v>10.055809170000002</v>
      </c>
      <c r="Y765">
        <f>IF(ABS(G765)&gt;1,G765/1000000,G765)</f>
        <v>-9.9611640000000001</v>
      </c>
      <c r="Z765">
        <f>IF(ABS(H765)&gt;1,H765/1000000,H765)</f>
        <v>0.55922700000000003</v>
      </c>
      <c r="AA765">
        <f>IF(ABS(I765)&gt;1,I765/1000000,I765)</f>
        <v>0</v>
      </c>
      <c r="AB765">
        <f t="shared" si="48"/>
        <v>-0.17399999999999999</v>
      </c>
      <c r="AC765">
        <f t="shared" si="49"/>
        <v>1.3140000000000001</v>
      </c>
      <c r="AD765">
        <f t="shared" si="50"/>
        <v>1.3380000000000001</v>
      </c>
      <c r="AE765">
        <f t="shared" si="51"/>
        <v>0.255</v>
      </c>
    </row>
    <row r="766" spans="1:31" x14ac:dyDescent="0.3">
      <c r="A766" s="4">
        <v>764</v>
      </c>
      <c r="B766" s="4">
        <v>-803104885723</v>
      </c>
      <c r="C766" s="5">
        <v>3</v>
      </c>
      <c r="D766" s="5">
        <v>2.3772000000000001E-2</v>
      </c>
      <c r="E766" s="5">
        <v>-1.8879E-2</v>
      </c>
      <c r="F766" s="5">
        <v>1013617</v>
      </c>
      <c r="G766" s="5">
        <v>2977066</v>
      </c>
      <c r="H766" s="5">
        <v>2161606</v>
      </c>
      <c r="I766" s="5">
        <v>0</v>
      </c>
      <c r="J766" s="5">
        <v>-0.129</v>
      </c>
      <c r="K766" s="5">
        <v>1243000</v>
      </c>
      <c r="L766" s="5">
        <v>1245000</v>
      </c>
      <c r="M766" s="5">
        <v>252</v>
      </c>
      <c r="S766">
        <f>A766</f>
        <v>764</v>
      </c>
      <c r="T766">
        <f>Analysis!$B$3+B766/1000000</f>
        <v>16.278186999959871</v>
      </c>
      <c r="U766">
        <f>C766</f>
        <v>3</v>
      </c>
      <c r="V766">
        <f>IF(ABS(D766)&gt;1,D766/1000000,D766)*Analysis!$B$4</f>
        <v>0.23320332000000002</v>
      </c>
      <c r="W766">
        <f>IF(ABS(E766)&gt;1,E766/1000000,E766)*Analysis!$B$4</f>
        <v>-0.18520299000000001</v>
      </c>
      <c r="X766">
        <f>IF(ABS(F766)&gt;1,F766/1000000,F766)*Analysis!$B$4</f>
        <v>9.9435827700000008</v>
      </c>
      <c r="Y766">
        <f>IF(ABS(G766)&gt;1,G766/1000000,G766)</f>
        <v>2.9770660000000002</v>
      </c>
      <c r="Z766">
        <f>IF(ABS(H766)&gt;1,H766/1000000,H766)</f>
        <v>2.1616059999999999</v>
      </c>
      <c r="AA766">
        <f>IF(ABS(I766)&gt;1,I766/1000000,I766)</f>
        <v>0</v>
      </c>
      <c r="AB766">
        <f t="shared" si="48"/>
        <v>-0.129</v>
      </c>
      <c r="AC766">
        <f t="shared" si="49"/>
        <v>1.2430000000000001</v>
      </c>
      <c r="AD766">
        <f t="shared" si="50"/>
        <v>1.2450000000000001</v>
      </c>
      <c r="AE766">
        <f t="shared" si="51"/>
        <v>0.252</v>
      </c>
    </row>
    <row r="767" spans="1:31" x14ac:dyDescent="0.3">
      <c r="A767" s="4">
        <v>765</v>
      </c>
      <c r="B767" s="4">
        <v>-803104866004</v>
      </c>
      <c r="C767" s="5">
        <v>3</v>
      </c>
      <c r="D767" s="5">
        <v>8.208E-3</v>
      </c>
      <c r="E767" s="5">
        <v>-5.6639999999999998E-3</v>
      </c>
      <c r="F767" s="5">
        <v>1008709</v>
      </c>
      <c r="G767" s="5">
        <v>14421295</v>
      </c>
      <c r="H767" s="5">
        <v>-5923647</v>
      </c>
      <c r="I767" s="5">
        <v>0</v>
      </c>
      <c r="J767" s="5">
        <v>3.3000000000000002E-2</v>
      </c>
      <c r="K767" s="5">
        <v>1283000</v>
      </c>
      <c r="L767" s="5">
        <v>1226000</v>
      </c>
      <c r="M767" s="5">
        <v>253</v>
      </c>
      <c r="S767">
        <f>A767</f>
        <v>765</v>
      </c>
      <c r="T767">
        <f>Analysis!$B$3+B767/1000000</f>
        <v>16.297906000050716</v>
      </c>
      <c r="U767">
        <f>C767</f>
        <v>3</v>
      </c>
      <c r="V767">
        <f>IF(ABS(D767)&gt;1,D767/1000000,D767)*Analysis!$B$4</f>
        <v>8.0520480000000005E-2</v>
      </c>
      <c r="W767">
        <f>IF(ABS(E767)&gt;1,E767/1000000,E767)*Analysis!$B$4</f>
        <v>-5.5563840000000003E-2</v>
      </c>
      <c r="X767">
        <f>IF(ABS(F767)&gt;1,F767/1000000,F767)*Analysis!$B$4</f>
        <v>9.8954352900000018</v>
      </c>
      <c r="Y767">
        <f>IF(ABS(G767)&gt;1,G767/1000000,G767)</f>
        <v>14.421295000000001</v>
      </c>
      <c r="Z767">
        <f>IF(ABS(H767)&gt;1,H767/1000000,H767)</f>
        <v>-5.9236469999999999</v>
      </c>
      <c r="AA767">
        <f>IF(ABS(I767)&gt;1,I767/1000000,I767)</f>
        <v>0</v>
      </c>
      <c r="AB767">
        <f t="shared" si="48"/>
        <v>3.3000000000000002E-2</v>
      </c>
      <c r="AC767">
        <f t="shared" si="49"/>
        <v>1.2829999999999999</v>
      </c>
      <c r="AD767">
        <f t="shared" si="50"/>
        <v>1.226</v>
      </c>
      <c r="AE767">
        <f t="shared" si="51"/>
        <v>0.253</v>
      </c>
    </row>
    <row r="768" spans="1:31" x14ac:dyDescent="0.3">
      <c r="A768" s="4">
        <v>766</v>
      </c>
      <c r="B768" s="4">
        <v>-803104850910</v>
      </c>
      <c r="C768" s="5">
        <v>3</v>
      </c>
      <c r="D768" s="5">
        <v>-2.0110000000000002E-3</v>
      </c>
      <c r="E768" s="5">
        <v>-2.1499999999999998E-2</v>
      </c>
      <c r="F768" s="5">
        <v>1001338</v>
      </c>
      <c r="G768" s="5">
        <v>21194174</v>
      </c>
      <c r="H768" s="5">
        <v>-13219012</v>
      </c>
      <c r="I768" s="5">
        <v>0</v>
      </c>
      <c r="J768" s="5">
        <v>0.25700000000000001</v>
      </c>
      <c r="K768" s="5">
        <v>1351000</v>
      </c>
      <c r="L768" s="5">
        <v>1209000</v>
      </c>
      <c r="M768" s="5">
        <v>254</v>
      </c>
      <c r="S768">
        <f>A768</f>
        <v>766</v>
      </c>
      <c r="T768">
        <f>Analysis!$B$3+B768/1000000</f>
        <v>16.312999999965541</v>
      </c>
      <c r="U768">
        <f>C768</f>
        <v>3</v>
      </c>
      <c r="V768">
        <f>IF(ABS(D768)&gt;1,D768/1000000,D768)*Analysis!$B$4</f>
        <v>-1.9727910000000001E-2</v>
      </c>
      <c r="W768">
        <f>IF(ABS(E768)&gt;1,E768/1000000,E768)*Analysis!$B$4</f>
        <v>-0.21091499999999999</v>
      </c>
      <c r="X768">
        <f>IF(ABS(F768)&gt;1,F768/1000000,F768)*Analysis!$B$4</f>
        <v>9.8231257800000016</v>
      </c>
      <c r="Y768">
        <f>IF(ABS(G768)&gt;1,G768/1000000,G768)</f>
        <v>21.194174</v>
      </c>
      <c r="Z768">
        <f>IF(ABS(H768)&gt;1,H768/1000000,H768)</f>
        <v>-13.219011999999999</v>
      </c>
      <c r="AA768">
        <f>IF(ABS(I768)&gt;1,I768/1000000,I768)</f>
        <v>0</v>
      </c>
      <c r="AB768">
        <f t="shared" si="48"/>
        <v>0.25700000000000001</v>
      </c>
      <c r="AC768">
        <f t="shared" si="49"/>
        <v>1.351</v>
      </c>
      <c r="AD768">
        <f t="shared" si="50"/>
        <v>1.2090000000000001</v>
      </c>
      <c r="AE768">
        <f t="shared" si="51"/>
        <v>0.254</v>
      </c>
    </row>
    <row r="769" spans="1:31" x14ac:dyDescent="0.3">
      <c r="A769" s="4">
        <v>767</v>
      </c>
      <c r="B769" s="4">
        <v>-803104825758</v>
      </c>
      <c r="C769" s="5">
        <v>3</v>
      </c>
      <c r="D769" s="5">
        <v>1.2172000000000001E-2</v>
      </c>
      <c r="E769" s="5">
        <v>-5.2991000000000003E-2</v>
      </c>
      <c r="F769" s="5">
        <v>1026158</v>
      </c>
      <c r="G769" s="5">
        <v>33188755</v>
      </c>
      <c r="H769" s="5">
        <v>-27723913</v>
      </c>
      <c r="I769" s="5">
        <v>0</v>
      </c>
      <c r="J769" s="5">
        <v>0.59</v>
      </c>
      <c r="K769" s="5">
        <v>1390000</v>
      </c>
      <c r="L769" s="5">
        <v>1066000</v>
      </c>
      <c r="M769" s="5">
        <v>251</v>
      </c>
      <c r="S769">
        <f>A769</f>
        <v>767</v>
      </c>
      <c r="T769">
        <f>Analysis!$B$3+B769/1000000</f>
        <v>16.338151999982074</v>
      </c>
      <c r="U769">
        <f>C769</f>
        <v>3</v>
      </c>
      <c r="V769">
        <f>IF(ABS(D769)&gt;1,D769/1000000,D769)*Analysis!$B$4</f>
        <v>0.11940732000000001</v>
      </c>
      <c r="W769">
        <f>IF(ABS(E769)&gt;1,E769/1000000,E769)*Analysis!$B$4</f>
        <v>-0.51984171000000001</v>
      </c>
      <c r="X769">
        <f>IF(ABS(F769)&gt;1,F769/1000000,F769)*Analysis!$B$4</f>
        <v>10.066609979999999</v>
      </c>
      <c r="Y769">
        <f>IF(ABS(G769)&gt;1,G769/1000000,G769)</f>
        <v>33.188755</v>
      </c>
      <c r="Z769">
        <f>IF(ABS(H769)&gt;1,H769/1000000,H769)</f>
        <v>-27.723913</v>
      </c>
      <c r="AA769">
        <f>IF(ABS(I769)&gt;1,I769/1000000,I769)</f>
        <v>0</v>
      </c>
      <c r="AB769">
        <f t="shared" si="48"/>
        <v>0.59</v>
      </c>
      <c r="AC769">
        <f t="shared" si="49"/>
        <v>1.39</v>
      </c>
      <c r="AD769">
        <f t="shared" si="50"/>
        <v>1.0660000000000001</v>
      </c>
      <c r="AE769">
        <f t="shared" si="51"/>
        <v>0.251</v>
      </c>
    </row>
    <row r="770" spans="1:31" x14ac:dyDescent="0.3">
      <c r="A770" s="4">
        <v>768</v>
      </c>
      <c r="B770" s="4">
        <v>-803104804012</v>
      </c>
      <c r="C770" s="5">
        <v>3</v>
      </c>
      <c r="D770" s="5">
        <v>3.0435E-2</v>
      </c>
      <c r="E770" s="5">
        <v>-4.4393000000000002E-2</v>
      </c>
      <c r="F770" s="5">
        <v>1037478</v>
      </c>
      <c r="G770" s="5">
        <v>42757149</v>
      </c>
      <c r="H770" s="5">
        <v>-40987217</v>
      </c>
      <c r="I770" s="5">
        <v>0</v>
      </c>
      <c r="J770" s="5">
        <v>0.71499999999999997</v>
      </c>
      <c r="K770" s="5">
        <v>1311000</v>
      </c>
      <c r="L770" s="5">
        <v>0.92800000000000005</v>
      </c>
      <c r="M770" s="5">
        <v>253</v>
      </c>
      <c r="S770">
        <f>A770</f>
        <v>768</v>
      </c>
      <c r="T770">
        <f>Analysis!$B$3+B770/1000000</f>
        <v>16.359898000024259</v>
      </c>
      <c r="U770">
        <f>C770</f>
        <v>3</v>
      </c>
      <c r="V770">
        <f>IF(ABS(D770)&gt;1,D770/1000000,D770)*Analysis!$B$4</f>
        <v>0.29856735000000001</v>
      </c>
      <c r="W770">
        <f>IF(ABS(E770)&gt;1,E770/1000000,E770)*Analysis!$B$4</f>
        <v>-0.43549533000000001</v>
      </c>
      <c r="X770">
        <f>IF(ABS(F770)&gt;1,F770/1000000,F770)*Analysis!$B$4</f>
        <v>10.177659179999999</v>
      </c>
      <c r="Y770">
        <f>IF(ABS(G770)&gt;1,G770/1000000,G770)</f>
        <v>42.757148999999998</v>
      </c>
      <c r="Z770">
        <f>IF(ABS(H770)&gt;1,H770/1000000,H770)</f>
        <v>-40.987217000000001</v>
      </c>
      <c r="AA770">
        <f>IF(ABS(I770)&gt;1,I770/1000000,I770)</f>
        <v>0</v>
      </c>
      <c r="AB770">
        <f t="shared" si="48"/>
        <v>0.71499999999999997</v>
      </c>
      <c r="AC770">
        <f t="shared" si="49"/>
        <v>1.3109999999999999</v>
      </c>
      <c r="AD770">
        <f t="shared" si="50"/>
        <v>0.92800000000000005</v>
      </c>
      <c r="AE770">
        <f t="shared" si="51"/>
        <v>0.253</v>
      </c>
    </row>
    <row r="771" spans="1:31" x14ac:dyDescent="0.3">
      <c r="A771" s="4">
        <v>769</v>
      </c>
      <c r="B771" s="4">
        <v>-803104782938</v>
      </c>
      <c r="C771" s="5">
        <v>3</v>
      </c>
      <c r="D771" s="5">
        <v>2.5264999999999999E-2</v>
      </c>
      <c r="E771" s="5">
        <v>-4.2743999999999997E-2</v>
      </c>
      <c r="F771" s="5">
        <v>1049474</v>
      </c>
      <c r="G771" s="5">
        <v>58191711</v>
      </c>
      <c r="H771" s="5">
        <v>-46687687</v>
      </c>
      <c r="I771" s="5">
        <v>0</v>
      </c>
      <c r="J771" s="5">
        <v>0.79300000000000004</v>
      </c>
      <c r="K771" s="5">
        <v>1186000</v>
      </c>
      <c r="L771" s="5">
        <v>0.82899999999999996</v>
      </c>
      <c r="M771" s="5">
        <v>251</v>
      </c>
      <c r="S771">
        <f>A771</f>
        <v>769</v>
      </c>
      <c r="T771">
        <f>Analysis!$B$3+B771/1000000</f>
        <v>16.380971999955364</v>
      </c>
      <c r="U771">
        <f>C771</f>
        <v>3</v>
      </c>
      <c r="V771">
        <f>IF(ABS(D771)&gt;1,D771/1000000,D771)*Analysis!$B$4</f>
        <v>0.24784965</v>
      </c>
      <c r="W771">
        <f>IF(ABS(E771)&gt;1,E771/1000000,E771)*Analysis!$B$4</f>
        <v>-0.41931864000000002</v>
      </c>
      <c r="X771">
        <f>IF(ABS(F771)&gt;1,F771/1000000,F771)*Analysis!$B$4</f>
        <v>10.29533994</v>
      </c>
      <c r="Y771">
        <f>IF(ABS(G771)&gt;1,G771/1000000,G771)</f>
        <v>58.191710999999998</v>
      </c>
      <c r="Z771">
        <f>IF(ABS(H771)&gt;1,H771/1000000,H771)</f>
        <v>-46.687686999999997</v>
      </c>
      <c r="AA771">
        <f>IF(ABS(I771)&gt;1,I771/1000000,I771)</f>
        <v>0</v>
      </c>
      <c r="AB771">
        <f t="shared" si="48"/>
        <v>0.79300000000000004</v>
      </c>
      <c r="AC771">
        <f t="shared" si="49"/>
        <v>1.1859999999999999</v>
      </c>
      <c r="AD771">
        <f t="shared" si="50"/>
        <v>0.82899999999999996</v>
      </c>
      <c r="AE771">
        <f t="shared" si="51"/>
        <v>0.251</v>
      </c>
    </row>
    <row r="772" spans="1:31" x14ac:dyDescent="0.3">
      <c r="A772" s="4">
        <v>770</v>
      </c>
      <c r="B772" s="4">
        <v>-803104764712</v>
      </c>
      <c r="C772" s="5">
        <v>3</v>
      </c>
      <c r="D772" s="5">
        <v>4.0813000000000002E-2</v>
      </c>
      <c r="E772" s="5">
        <v>-3.7127E-2</v>
      </c>
      <c r="F772" s="5">
        <v>1055204</v>
      </c>
      <c r="G772" s="5">
        <v>68675835</v>
      </c>
      <c r="H772" s="5">
        <v>-50654388</v>
      </c>
      <c r="I772" s="5">
        <v>0</v>
      </c>
      <c r="J772" s="5">
        <v>0.79500000000000004</v>
      </c>
      <c r="K772" s="5">
        <v>0.995</v>
      </c>
      <c r="L772" s="5">
        <v>0.76400000000000001</v>
      </c>
      <c r="M772" s="5">
        <v>253</v>
      </c>
      <c r="S772">
        <f>A772</f>
        <v>770</v>
      </c>
      <c r="T772">
        <f>Analysis!$B$3+B772/1000000</f>
        <v>16.399197999970056</v>
      </c>
      <c r="U772">
        <f>C772</f>
        <v>3</v>
      </c>
      <c r="V772">
        <f>IF(ABS(D772)&gt;1,D772/1000000,D772)*Analysis!$B$4</f>
        <v>0.40037553000000004</v>
      </c>
      <c r="W772">
        <f>IF(ABS(E772)&gt;1,E772/1000000,E772)*Analysis!$B$4</f>
        <v>-0.36421587</v>
      </c>
      <c r="X772">
        <f>IF(ABS(F772)&gt;1,F772/1000000,F772)*Analysis!$B$4</f>
        <v>10.351551240000001</v>
      </c>
      <c r="Y772">
        <f>IF(ABS(G772)&gt;1,G772/1000000,G772)</f>
        <v>68.675835000000006</v>
      </c>
      <c r="Z772">
        <f>IF(ABS(H772)&gt;1,H772/1000000,H772)</f>
        <v>-50.654387999999997</v>
      </c>
      <c r="AA772">
        <f>IF(ABS(I772)&gt;1,I772/1000000,I772)</f>
        <v>0</v>
      </c>
      <c r="AB772">
        <f t="shared" si="48"/>
        <v>0.79500000000000004</v>
      </c>
      <c r="AC772">
        <f t="shared" si="49"/>
        <v>0.995</v>
      </c>
      <c r="AD772">
        <f t="shared" si="50"/>
        <v>0.76400000000000001</v>
      </c>
      <c r="AE772">
        <f t="shared" si="51"/>
        <v>0.253</v>
      </c>
    </row>
    <row r="773" spans="1:31" x14ac:dyDescent="0.3">
      <c r="A773" s="4">
        <v>771</v>
      </c>
      <c r="B773" s="4">
        <v>-803104750444</v>
      </c>
      <c r="C773" s="5">
        <v>3</v>
      </c>
      <c r="D773" s="5">
        <v>4.0946999999999997E-2</v>
      </c>
      <c r="E773" s="5">
        <v>-3.5360000000000003E-2</v>
      </c>
      <c r="F773" s="5">
        <v>1055108</v>
      </c>
      <c r="G773" s="5">
        <v>83629326</v>
      </c>
      <c r="H773" s="5">
        <v>-47921543</v>
      </c>
      <c r="I773" s="5">
        <v>0</v>
      </c>
      <c r="J773" s="5">
        <v>0.78100000000000003</v>
      </c>
      <c r="K773" s="5">
        <v>0.78900000000000003</v>
      </c>
      <c r="L773" s="5">
        <v>0.73499999999999999</v>
      </c>
      <c r="M773" s="5">
        <v>254</v>
      </c>
      <c r="S773">
        <f>A773</f>
        <v>771</v>
      </c>
      <c r="T773">
        <f>Analysis!$B$3+B773/1000000</f>
        <v>16.413465999998152</v>
      </c>
      <c r="U773">
        <f>C773</f>
        <v>3</v>
      </c>
      <c r="V773">
        <f>IF(ABS(D773)&gt;1,D773/1000000,D773)*Analysis!$B$4</f>
        <v>0.40169007000000001</v>
      </c>
      <c r="W773">
        <f>IF(ABS(E773)&gt;1,E773/1000000,E773)*Analysis!$B$4</f>
        <v>-0.34688160000000007</v>
      </c>
      <c r="X773">
        <f>IF(ABS(F773)&gt;1,F773/1000000,F773)*Analysis!$B$4</f>
        <v>10.350609479999999</v>
      </c>
      <c r="Y773">
        <f>IF(ABS(G773)&gt;1,G773/1000000,G773)</f>
        <v>83.629326000000006</v>
      </c>
      <c r="Z773">
        <f>IF(ABS(H773)&gt;1,H773/1000000,H773)</f>
        <v>-47.921543</v>
      </c>
      <c r="AA773">
        <f>IF(ABS(I773)&gt;1,I773/1000000,I773)</f>
        <v>0</v>
      </c>
      <c r="AB773">
        <f t="shared" si="48"/>
        <v>0.78100000000000003</v>
      </c>
      <c r="AC773">
        <f t="shared" si="49"/>
        <v>0.78900000000000003</v>
      </c>
      <c r="AD773">
        <f t="shared" si="50"/>
        <v>0.73499999999999999</v>
      </c>
      <c r="AE773">
        <f t="shared" si="51"/>
        <v>0.254</v>
      </c>
    </row>
    <row r="774" spans="1:31" x14ac:dyDescent="0.3">
      <c r="A774" s="4">
        <v>772</v>
      </c>
      <c r="B774" s="4">
        <v>-803104726624</v>
      </c>
      <c r="C774" s="5">
        <v>3</v>
      </c>
      <c r="D774" s="5">
        <v>3.6159999999999998E-2</v>
      </c>
      <c r="E774" s="5">
        <v>-2.6877000000000002E-2</v>
      </c>
      <c r="F774" s="5">
        <v>1041697</v>
      </c>
      <c r="G774" s="5">
        <v>92881004</v>
      </c>
      <c r="H774" s="5">
        <v>-46016392</v>
      </c>
      <c r="I774" s="5">
        <v>0</v>
      </c>
      <c r="J774" s="5">
        <v>0.79900000000000004</v>
      </c>
      <c r="K774" s="5">
        <v>0.66100000000000003</v>
      </c>
      <c r="L774" s="5">
        <v>0.79600000000000004</v>
      </c>
      <c r="M774" s="5">
        <v>253</v>
      </c>
      <c r="S774">
        <f>A774</f>
        <v>772</v>
      </c>
      <c r="T774">
        <f>Analysis!$B$3+B774/1000000</f>
        <v>16.437286000000313</v>
      </c>
      <c r="U774">
        <f>C774</f>
        <v>3</v>
      </c>
      <c r="V774">
        <f>IF(ABS(D774)&gt;1,D774/1000000,D774)*Analysis!$B$4</f>
        <v>0.35472959999999998</v>
      </c>
      <c r="W774">
        <f>IF(ABS(E774)&gt;1,E774/1000000,E774)*Analysis!$B$4</f>
        <v>-0.26366337000000001</v>
      </c>
      <c r="X774">
        <f>IF(ABS(F774)&gt;1,F774/1000000,F774)*Analysis!$B$4</f>
        <v>10.219047570000001</v>
      </c>
      <c r="Y774">
        <f>IF(ABS(G774)&gt;1,G774/1000000,G774)</f>
        <v>92.881004000000004</v>
      </c>
      <c r="Z774">
        <f>IF(ABS(H774)&gt;1,H774/1000000,H774)</f>
        <v>-46.016392000000003</v>
      </c>
      <c r="AA774">
        <f>IF(ABS(I774)&gt;1,I774/1000000,I774)</f>
        <v>0</v>
      </c>
      <c r="AB774">
        <f t="shared" si="48"/>
        <v>0.79900000000000004</v>
      </c>
      <c r="AC774">
        <f t="shared" si="49"/>
        <v>0.66100000000000003</v>
      </c>
      <c r="AD774">
        <f t="shared" si="50"/>
        <v>0.79600000000000004</v>
      </c>
      <c r="AE774">
        <f t="shared" si="51"/>
        <v>0.253</v>
      </c>
    </row>
    <row r="775" spans="1:31" x14ac:dyDescent="0.3">
      <c r="A775" s="4">
        <v>773</v>
      </c>
      <c r="B775" s="4">
        <v>-803104715362</v>
      </c>
      <c r="C775" s="5">
        <v>3</v>
      </c>
      <c r="D775" s="5">
        <v>-1.8627999999999999E-2</v>
      </c>
      <c r="E775" s="5">
        <v>-9.5359999999999993E-3</v>
      </c>
      <c r="F775" s="5">
        <v>1020907</v>
      </c>
      <c r="G775" s="5">
        <v>101017799</v>
      </c>
      <c r="H775" s="5">
        <v>-18303871</v>
      </c>
      <c r="I775" s="5">
        <v>0</v>
      </c>
      <c r="J775" s="5">
        <v>0.8</v>
      </c>
      <c r="K775" s="5">
        <v>0.68200000000000005</v>
      </c>
      <c r="L775" s="5">
        <v>1239000</v>
      </c>
      <c r="M775" s="5">
        <v>254</v>
      </c>
      <c r="S775">
        <f>A775</f>
        <v>773</v>
      </c>
      <c r="T775">
        <f>Analysis!$B$3+B775/1000000</f>
        <v>16.448547999956645</v>
      </c>
      <c r="U775">
        <f>C775</f>
        <v>3</v>
      </c>
      <c r="V775">
        <f>IF(ABS(D775)&gt;1,D775/1000000,D775)*Analysis!$B$4</f>
        <v>-0.18274067999999999</v>
      </c>
      <c r="W775">
        <f>IF(ABS(E775)&gt;1,E775/1000000,E775)*Analysis!$B$4</f>
        <v>-9.3548159999999991E-2</v>
      </c>
      <c r="X775">
        <f>IF(ABS(F775)&gt;1,F775/1000000,F775)*Analysis!$B$4</f>
        <v>10.015097670000001</v>
      </c>
      <c r="Y775">
        <f>IF(ABS(G775)&gt;1,G775/1000000,G775)</f>
        <v>101.017799</v>
      </c>
      <c r="Z775">
        <f>IF(ABS(H775)&gt;1,H775/1000000,H775)</f>
        <v>-18.303871000000001</v>
      </c>
      <c r="AA775">
        <f>IF(ABS(I775)&gt;1,I775/1000000,I775)</f>
        <v>0</v>
      </c>
      <c r="AB775">
        <f t="shared" si="48"/>
        <v>0.8</v>
      </c>
      <c r="AC775">
        <f t="shared" si="49"/>
        <v>0.68200000000000005</v>
      </c>
      <c r="AD775">
        <f t="shared" si="50"/>
        <v>1.2390000000000001</v>
      </c>
      <c r="AE775">
        <f t="shared" si="51"/>
        <v>0.254</v>
      </c>
    </row>
    <row r="776" spans="1:31" x14ac:dyDescent="0.3">
      <c r="A776" s="4">
        <v>774</v>
      </c>
      <c r="B776" s="4">
        <v>-803104683169</v>
      </c>
      <c r="C776" s="5">
        <v>3</v>
      </c>
      <c r="D776" s="5">
        <v>-0.11670700000000001</v>
      </c>
      <c r="E776" s="5">
        <v>1.0426E-2</v>
      </c>
      <c r="F776" s="5">
        <v>1002627</v>
      </c>
      <c r="G776" s="5">
        <v>88289345</v>
      </c>
      <c r="H776" s="5">
        <v>8367798</v>
      </c>
      <c r="I776" s="5">
        <v>0</v>
      </c>
      <c r="J776" s="5">
        <v>0.49299999999999999</v>
      </c>
      <c r="K776" s="5">
        <v>1704000</v>
      </c>
      <c r="L776" s="5">
        <v>2775000</v>
      </c>
      <c r="M776" s="5">
        <v>255</v>
      </c>
      <c r="S776">
        <f>A776</f>
        <v>774</v>
      </c>
      <c r="T776">
        <f>Analysis!$B$3+B776/1000000</f>
        <v>16.480741000035778</v>
      </c>
      <c r="U776">
        <f>C776</f>
        <v>3</v>
      </c>
      <c r="V776">
        <f>IF(ABS(D776)&gt;1,D776/1000000,D776)*Analysis!$B$4</f>
        <v>-1.1448956700000001</v>
      </c>
      <c r="W776">
        <f>IF(ABS(E776)&gt;1,E776/1000000,E776)*Analysis!$B$4</f>
        <v>0.10227906</v>
      </c>
      <c r="X776">
        <f>IF(ABS(F776)&gt;1,F776/1000000,F776)*Analysis!$B$4</f>
        <v>9.8357708699999993</v>
      </c>
      <c r="Y776">
        <f>IF(ABS(G776)&gt;1,G776/1000000,G776)</f>
        <v>88.289344999999997</v>
      </c>
      <c r="Z776">
        <f>IF(ABS(H776)&gt;1,H776/1000000,H776)</f>
        <v>8.3677980000000005</v>
      </c>
      <c r="AA776">
        <f>IF(ABS(I776)&gt;1,I776/1000000,I776)</f>
        <v>0</v>
      </c>
      <c r="AB776">
        <f t="shared" si="48"/>
        <v>0.49299999999999999</v>
      </c>
      <c r="AC776">
        <f t="shared" si="49"/>
        <v>1.704</v>
      </c>
      <c r="AD776">
        <f t="shared" si="50"/>
        <v>2.7749999999999999</v>
      </c>
      <c r="AE776">
        <f t="shared" si="51"/>
        <v>0.255</v>
      </c>
    </row>
    <row r="777" spans="1:31" x14ac:dyDescent="0.3">
      <c r="A777" s="4">
        <v>775</v>
      </c>
      <c r="B777" s="4">
        <v>-803104664136</v>
      </c>
      <c r="C777" s="5">
        <v>3</v>
      </c>
      <c r="D777" s="5">
        <v>-4.3124999999999997E-2</v>
      </c>
      <c r="E777" s="5">
        <v>2.8159999999999999E-3</v>
      </c>
      <c r="F777" s="5">
        <v>1041004</v>
      </c>
      <c r="G777" s="5">
        <v>74470245</v>
      </c>
      <c r="H777" s="5">
        <v>19297945</v>
      </c>
      <c r="I777" s="5">
        <v>0</v>
      </c>
      <c r="J777" s="5">
        <v>0.313</v>
      </c>
      <c r="K777" s="5">
        <v>2756000</v>
      </c>
      <c r="L777" s="5">
        <v>4024000</v>
      </c>
      <c r="M777" s="5">
        <v>255</v>
      </c>
      <c r="S777">
        <f>A777</f>
        <v>775</v>
      </c>
      <c r="T777">
        <f>Analysis!$B$3+B777/1000000</f>
        <v>16.499774000025354</v>
      </c>
      <c r="U777">
        <f>C777</f>
        <v>3</v>
      </c>
      <c r="V777">
        <f>IF(ABS(D777)&gt;1,D777/1000000,D777)*Analysis!$B$4</f>
        <v>-0.42305624999999997</v>
      </c>
      <c r="W777">
        <f>IF(ABS(E777)&gt;1,E777/1000000,E777)*Analysis!$B$4</f>
        <v>2.762496E-2</v>
      </c>
      <c r="X777">
        <f>IF(ABS(F777)&gt;1,F777/1000000,F777)*Analysis!$B$4</f>
        <v>10.21224924</v>
      </c>
      <c r="Y777">
        <f>IF(ABS(G777)&gt;1,G777/1000000,G777)</f>
        <v>74.470245000000006</v>
      </c>
      <c r="Z777">
        <f>IF(ABS(H777)&gt;1,H777/1000000,H777)</f>
        <v>19.297944999999999</v>
      </c>
      <c r="AA777">
        <f>IF(ABS(I777)&gt;1,I777/1000000,I777)</f>
        <v>0</v>
      </c>
      <c r="AB777">
        <f t="shared" si="48"/>
        <v>0.313</v>
      </c>
      <c r="AC777">
        <f t="shared" si="49"/>
        <v>2.7559999999999998</v>
      </c>
      <c r="AD777">
        <f t="shared" si="50"/>
        <v>4.024</v>
      </c>
      <c r="AE777">
        <f t="shared" si="51"/>
        <v>0.255</v>
      </c>
    </row>
    <row r="778" spans="1:31" x14ac:dyDescent="0.3">
      <c r="A778" s="4">
        <v>776</v>
      </c>
      <c r="B778" s="4">
        <v>-803104643005</v>
      </c>
      <c r="C778" s="5">
        <v>3</v>
      </c>
      <c r="D778" s="5">
        <v>-4.2315999999999999E-2</v>
      </c>
      <c r="E778" s="5">
        <v>2.8349999999999998E-3</v>
      </c>
      <c r="F778" s="5">
        <v>1054000</v>
      </c>
      <c r="G778" s="5">
        <v>76820099</v>
      </c>
      <c r="H778" s="5">
        <v>-22472408</v>
      </c>
      <c r="I778" s="5">
        <v>0</v>
      </c>
      <c r="J778" s="5">
        <v>0.32</v>
      </c>
      <c r="K778" s="5">
        <v>3750000</v>
      </c>
      <c r="L778" s="5">
        <v>5198000</v>
      </c>
      <c r="M778" s="5">
        <v>257</v>
      </c>
      <c r="S778">
        <f>A778</f>
        <v>776</v>
      </c>
      <c r="T778">
        <f>Analysis!$B$3+B778/1000000</f>
        <v>16.520905000041239</v>
      </c>
      <c r="U778">
        <f>C778</f>
        <v>3</v>
      </c>
      <c r="V778">
        <f>IF(ABS(D778)&gt;1,D778/1000000,D778)*Analysis!$B$4</f>
        <v>-0.41511996000000001</v>
      </c>
      <c r="W778">
        <f>IF(ABS(E778)&gt;1,E778/1000000,E778)*Analysis!$B$4</f>
        <v>2.7811349999999999E-2</v>
      </c>
      <c r="X778">
        <f>IF(ABS(F778)&gt;1,F778/1000000,F778)*Analysis!$B$4</f>
        <v>10.339740000000001</v>
      </c>
      <c r="Y778">
        <f>IF(ABS(G778)&gt;1,G778/1000000,G778)</f>
        <v>76.820098999999999</v>
      </c>
      <c r="Z778">
        <f>IF(ABS(H778)&gt;1,H778/1000000,H778)</f>
        <v>-22.472408000000001</v>
      </c>
      <c r="AA778">
        <f>IF(ABS(I778)&gt;1,I778/1000000,I778)</f>
        <v>0</v>
      </c>
      <c r="AB778">
        <f t="shared" si="48"/>
        <v>0.32</v>
      </c>
      <c r="AC778">
        <f t="shared" si="49"/>
        <v>3.75</v>
      </c>
      <c r="AD778">
        <f t="shared" si="50"/>
        <v>5.1980000000000004</v>
      </c>
      <c r="AE778">
        <f t="shared" si="51"/>
        <v>0.25700000000000001</v>
      </c>
    </row>
    <row r="779" spans="1:31" x14ac:dyDescent="0.3">
      <c r="A779" s="4">
        <v>777</v>
      </c>
      <c r="B779" s="4">
        <v>-803104629370</v>
      </c>
      <c r="C779" s="5">
        <v>3</v>
      </c>
      <c r="D779" s="5">
        <v>-0.26612599999999997</v>
      </c>
      <c r="E779" s="5">
        <v>0.22242400000000001</v>
      </c>
      <c r="F779" s="5">
        <v>1009589</v>
      </c>
      <c r="G779" s="5">
        <v>69370399</v>
      </c>
      <c r="H779" s="5">
        <v>-68274757</v>
      </c>
      <c r="I779" s="5">
        <v>0</v>
      </c>
      <c r="J779" s="5">
        <v>0.58399999999999996</v>
      </c>
      <c r="K779" s="5">
        <v>4448000</v>
      </c>
      <c r="L779" s="5">
        <v>6127000</v>
      </c>
      <c r="M779" s="5">
        <v>258</v>
      </c>
      <c r="S779">
        <f>A779</f>
        <v>777</v>
      </c>
      <c r="T779">
        <f>Analysis!$B$3+B779/1000000</f>
        <v>16.534540000022389</v>
      </c>
      <c r="U779">
        <f>C779</f>
        <v>3</v>
      </c>
      <c r="V779">
        <f>IF(ABS(D779)&gt;1,D779/1000000,D779)*Analysis!$B$4</f>
        <v>-2.61069606</v>
      </c>
      <c r="W779">
        <f>IF(ABS(E779)&gt;1,E779/1000000,E779)*Analysis!$B$4</f>
        <v>2.1819794400000001</v>
      </c>
      <c r="X779">
        <f>IF(ABS(F779)&gt;1,F779/1000000,F779)*Analysis!$B$4</f>
        <v>9.9040680900000009</v>
      </c>
      <c r="Y779">
        <f>IF(ABS(G779)&gt;1,G779/1000000,G779)</f>
        <v>69.370399000000006</v>
      </c>
      <c r="Z779">
        <f>IF(ABS(H779)&gt;1,H779/1000000,H779)</f>
        <v>-68.274756999999994</v>
      </c>
      <c r="AA779">
        <f>IF(ABS(I779)&gt;1,I779/1000000,I779)</f>
        <v>0</v>
      </c>
      <c r="AB779">
        <f t="shared" si="48"/>
        <v>0.58399999999999996</v>
      </c>
      <c r="AC779">
        <f t="shared" si="49"/>
        <v>4.4480000000000004</v>
      </c>
      <c r="AD779">
        <f t="shared" si="50"/>
        <v>6.1269999999999998</v>
      </c>
      <c r="AE779">
        <f t="shared" si="51"/>
        <v>0.25800000000000001</v>
      </c>
    </row>
    <row r="780" spans="1:31" x14ac:dyDescent="0.3">
      <c r="A780" s="4">
        <v>778</v>
      </c>
      <c r="B780" s="4">
        <v>-803104604685</v>
      </c>
      <c r="C780" s="5">
        <v>3</v>
      </c>
      <c r="D780" s="5">
        <v>-0.44802599999999998</v>
      </c>
      <c r="E780" s="5">
        <v>0.98305399999999998</v>
      </c>
      <c r="F780" s="5">
        <v>0.85829100000000003</v>
      </c>
      <c r="G780" s="5">
        <v>29492008</v>
      </c>
      <c r="H780" s="5">
        <v>-52084587</v>
      </c>
      <c r="I780" s="5">
        <v>0</v>
      </c>
      <c r="J780" s="5">
        <v>2115000</v>
      </c>
      <c r="K780" s="5">
        <v>5353000</v>
      </c>
      <c r="L780" s="5">
        <v>6490000</v>
      </c>
      <c r="M780" s="5">
        <v>259</v>
      </c>
      <c r="S780">
        <f>A780</f>
        <v>778</v>
      </c>
      <c r="T780">
        <f>Analysis!$B$3+B780/1000000</f>
        <v>16.559224999975413</v>
      </c>
      <c r="U780">
        <f>C780</f>
        <v>3</v>
      </c>
      <c r="V780">
        <f>IF(ABS(D780)&gt;1,D780/1000000,D780)*Analysis!$B$4</f>
        <v>-4.3951350600000003</v>
      </c>
      <c r="W780">
        <f>IF(ABS(E780)&gt;1,E780/1000000,E780)*Analysis!$B$4</f>
        <v>9.6437597400000001</v>
      </c>
      <c r="X780">
        <f>IF(ABS(F780)&gt;1,F780/1000000,F780)*Analysis!$B$4</f>
        <v>8.4198347099999999</v>
      </c>
      <c r="Y780">
        <f>IF(ABS(G780)&gt;1,G780/1000000,G780)</f>
        <v>29.492007999999998</v>
      </c>
      <c r="Z780">
        <f>IF(ABS(H780)&gt;1,H780/1000000,H780)</f>
        <v>-52.084586999999999</v>
      </c>
      <c r="AA780">
        <f>IF(ABS(I780)&gt;1,I780/1000000,I780)</f>
        <v>0</v>
      </c>
      <c r="AB780">
        <f t="shared" si="48"/>
        <v>2.1150000000000002</v>
      </c>
      <c r="AC780">
        <f t="shared" si="49"/>
        <v>5.3529999999999998</v>
      </c>
      <c r="AD780">
        <f t="shared" si="50"/>
        <v>6.49</v>
      </c>
      <c r="AE780">
        <f t="shared" si="51"/>
        <v>0.25900000000000001</v>
      </c>
    </row>
    <row r="781" spans="1:31" x14ac:dyDescent="0.3">
      <c r="A781" s="4">
        <v>779</v>
      </c>
      <c r="B781" s="4">
        <v>-803104584146</v>
      </c>
      <c r="C781" s="5">
        <v>3</v>
      </c>
      <c r="D781" s="5">
        <v>-0.21360399999999999</v>
      </c>
      <c r="E781" s="5">
        <v>0.99326800000000004</v>
      </c>
      <c r="F781" s="5">
        <v>0.85395200000000004</v>
      </c>
      <c r="G781" s="5">
        <v>4306533</v>
      </c>
      <c r="H781" s="5">
        <v>6022439</v>
      </c>
      <c r="I781" s="5">
        <v>0</v>
      </c>
      <c r="J781" s="5">
        <v>3428000</v>
      </c>
      <c r="K781" s="5">
        <v>5355000</v>
      </c>
      <c r="L781" s="5">
        <v>5705000</v>
      </c>
      <c r="M781" s="5">
        <v>261</v>
      </c>
      <c r="S781">
        <f>A781</f>
        <v>779</v>
      </c>
      <c r="T781">
        <f>Analysis!$B$3+B781/1000000</f>
        <v>16.579764000023715</v>
      </c>
      <c r="U781">
        <f>C781</f>
        <v>3</v>
      </c>
      <c r="V781">
        <f>IF(ABS(D781)&gt;1,D781/1000000,D781)*Analysis!$B$4</f>
        <v>-2.0954552400000002</v>
      </c>
      <c r="W781">
        <f>IF(ABS(E781)&gt;1,E781/1000000,E781)*Analysis!$B$4</f>
        <v>9.7439590800000015</v>
      </c>
      <c r="X781">
        <f>IF(ABS(F781)&gt;1,F781/1000000,F781)*Analysis!$B$4</f>
        <v>8.3772691200000011</v>
      </c>
      <c r="Y781">
        <f>IF(ABS(G781)&gt;1,G781/1000000,G781)</f>
        <v>4.3065329999999999</v>
      </c>
      <c r="Z781">
        <f>IF(ABS(H781)&gt;1,H781/1000000,H781)</f>
        <v>6.0224390000000003</v>
      </c>
      <c r="AA781">
        <f>IF(ABS(I781)&gt;1,I781/1000000,I781)</f>
        <v>0</v>
      </c>
      <c r="AB781">
        <f t="shared" si="48"/>
        <v>3.4279999999999999</v>
      </c>
      <c r="AC781">
        <f t="shared" si="49"/>
        <v>5.3550000000000004</v>
      </c>
      <c r="AD781">
        <f t="shared" si="50"/>
        <v>5.7050000000000001</v>
      </c>
      <c r="AE781">
        <f t="shared" si="51"/>
        <v>0.26100000000000001</v>
      </c>
    </row>
    <row r="782" spans="1:31" x14ac:dyDescent="0.3">
      <c r="A782" s="4">
        <v>780</v>
      </c>
      <c r="B782" s="4">
        <v>-803104564688</v>
      </c>
      <c r="C782" s="5">
        <v>3</v>
      </c>
      <c r="D782" s="5">
        <v>-1.0359E-2</v>
      </c>
      <c r="E782" s="5">
        <v>0.172319</v>
      </c>
      <c r="F782" s="5">
        <v>0.98446699999999998</v>
      </c>
      <c r="G782" s="5">
        <v>-13914030</v>
      </c>
      <c r="H782" s="5">
        <v>69657990</v>
      </c>
      <c r="I782" s="5">
        <v>0</v>
      </c>
      <c r="J782" s="5">
        <v>5066000</v>
      </c>
      <c r="K782" s="5">
        <v>5109000</v>
      </c>
      <c r="L782" s="5">
        <v>4421000</v>
      </c>
      <c r="M782" s="5">
        <v>262</v>
      </c>
      <c r="S782">
        <f>A782</f>
        <v>780</v>
      </c>
      <c r="T782">
        <f>Analysis!$B$3+B782/1000000</f>
        <v>16.599221999989823</v>
      </c>
      <c r="U782">
        <f>C782</f>
        <v>3</v>
      </c>
      <c r="V782">
        <f>IF(ABS(D782)&gt;1,D782/1000000,D782)*Analysis!$B$4</f>
        <v>-0.10162179</v>
      </c>
      <c r="W782">
        <f>IF(ABS(E782)&gt;1,E782/1000000,E782)*Analysis!$B$4</f>
        <v>1.6904493900000002</v>
      </c>
      <c r="X782">
        <f>IF(ABS(F782)&gt;1,F782/1000000,F782)*Analysis!$B$4</f>
        <v>9.6576212699999999</v>
      </c>
      <c r="Y782">
        <f>IF(ABS(G782)&gt;1,G782/1000000,G782)</f>
        <v>-13.91403</v>
      </c>
      <c r="Z782">
        <f>IF(ABS(H782)&gt;1,H782/1000000,H782)</f>
        <v>69.657989999999998</v>
      </c>
      <c r="AA782">
        <f>IF(ABS(I782)&gt;1,I782/1000000,I782)</f>
        <v>0</v>
      </c>
      <c r="AB782">
        <f t="shared" si="48"/>
        <v>5.0659999999999998</v>
      </c>
      <c r="AC782">
        <f t="shared" si="49"/>
        <v>5.109</v>
      </c>
      <c r="AD782">
        <f t="shared" si="50"/>
        <v>4.4210000000000003</v>
      </c>
      <c r="AE782">
        <f t="shared" si="51"/>
        <v>0.26200000000000001</v>
      </c>
    </row>
    <row r="783" spans="1:31" x14ac:dyDescent="0.3">
      <c r="A783" s="4">
        <v>781</v>
      </c>
      <c r="B783" s="4">
        <v>-803104544080</v>
      </c>
      <c r="C783" s="5">
        <v>3</v>
      </c>
      <c r="D783" s="5">
        <v>-2.7772999999999999E-2</v>
      </c>
      <c r="E783" s="5">
        <v>-8.2472000000000004E-2</v>
      </c>
      <c r="F783" s="5">
        <v>1041762</v>
      </c>
      <c r="G783" s="5">
        <v>-14709602</v>
      </c>
      <c r="H783" s="5">
        <v>80626099</v>
      </c>
      <c r="I783" s="5">
        <v>0</v>
      </c>
      <c r="J783" s="5">
        <v>5799000</v>
      </c>
      <c r="K783" s="5">
        <v>4922000</v>
      </c>
      <c r="L783" s="5">
        <v>3733000</v>
      </c>
      <c r="M783" s="5">
        <v>263</v>
      </c>
      <c r="S783">
        <f>A783</f>
        <v>781</v>
      </c>
      <c r="T783">
        <f>Analysis!$B$3+B783/1000000</f>
        <v>16.619829999981448</v>
      </c>
      <c r="U783">
        <f>C783</f>
        <v>3</v>
      </c>
      <c r="V783">
        <f>IF(ABS(D783)&gt;1,D783/1000000,D783)*Analysis!$B$4</f>
        <v>-0.27245312999999999</v>
      </c>
      <c r="W783">
        <f>IF(ABS(E783)&gt;1,E783/1000000,E783)*Analysis!$B$4</f>
        <v>-0.8090503200000001</v>
      </c>
      <c r="X783">
        <f>IF(ABS(F783)&gt;1,F783/1000000,F783)*Analysis!$B$4</f>
        <v>10.219685220000001</v>
      </c>
      <c r="Y783">
        <f>IF(ABS(G783)&gt;1,G783/1000000,G783)</f>
        <v>-14.709602</v>
      </c>
      <c r="Z783">
        <f>IF(ABS(H783)&gt;1,H783/1000000,H783)</f>
        <v>80.626098999999996</v>
      </c>
      <c r="AA783">
        <f>IF(ABS(I783)&gt;1,I783/1000000,I783)</f>
        <v>0</v>
      </c>
      <c r="AB783">
        <f t="shared" si="48"/>
        <v>5.7990000000000004</v>
      </c>
      <c r="AC783">
        <f t="shared" si="49"/>
        <v>4.9219999999999997</v>
      </c>
      <c r="AD783">
        <f t="shared" si="50"/>
        <v>3.7330000000000001</v>
      </c>
      <c r="AE783">
        <f t="shared" si="51"/>
        <v>0.26300000000000001</v>
      </c>
    </row>
    <row r="784" spans="1:31" x14ac:dyDescent="0.3">
      <c r="A784" s="4">
        <v>782</v>
      </c>
      <c r="B784" s="4">
        <v>-803104526849</v>
      </c>
      <c r="C784" s="5">
        <v>3</v>
      </c>
      <c r="D784" s="5">
        <v>-7.5007000000000004E-2</v>
      </c>
      <c r="E784" s="5">
        <v>-6.4560000000000006E-2</v>
      </c>
      <c r="F784" s="5">
        <v>1012663</v>
      </c>
      <c r="G784" s="5">
        <v>-9693875</v>
      </c>
      <c r="H784" s="5">
        <v>85312950</v>
      </c>
      <c r="I784" s="5">
        <v>0</v>
      </c>
      <c r="J784" s="5">
        <v>6252000</v>
      </c>
      <c r="K784" s="5">
        <v>4998000</v>
      </c>
      <c r="L784" s="5">
        <v>3414000</v>
      </c>
      <c r="M784" s="5">
        <v>265</v>
      </c>
      <c r="S784">
        <f>A784</f>
        <v>782</v>
      </c>
      <c r="T784">
        <f>Analysis!$B$3+B784/1000000</f>
        <v>16.637060999986716</v>
      </c>
      <c r="U784">
        <f>C784</f>
        <v>3</v>
      </c>
      <c r="V784">
        <f>IF(ABS(D784)&gt;1,D784/1000000,D784)*Analysis!$B$4</f>
        <v>-0.73581867000000012</v>
      </c>
      <c r="W784">
        <f>IF(ABS(E784)&gt;1,E784/1000000,E784)*Analysis!$B$4</f>
        <v>-0.63333360000000005</v>
      </c>
      <c r="X784">
        <f>IF(ABS(F784)&gt;1,F784/1000000,F784)*Analysis!$B$4</f>
        <v>9.9342240300000011</v>
      </c>
      <c r="Y784">
        <f>IF(ABS(G784)&gt;1,G784/1000000,G784)</f>
        <v>-9.6938750000000002</v>
      </c>
      <c r="Z784">
        <f>IF(ABS(H784)&gt;1,H784/1000000,H784)</f>
        <v>85.312950000000001</v>
      </c>
      <c r="AA784">
        <f>IF(ABS(I784)&gt;1,I784/1000000,I784)</f>
        <v>0</v>
      </c>
      <c r="AB784">
        <f t="shared" si="48"/>
        <v>6.2519999999999998</v>
      </c>
      <c r="AC784">
        <f t="shared" si="49"/>
        <v>4.9980000000000002</v>
      </c>
      <c r="AD784">
        <f t="shared" si="50"/>
        <v>3.4140000000000001</v>
      </c>
      <c r="AE784">
        <f t="shared" si="51"/>
        <v>0.26500000000000001</v>
      </c>
    </row>
    <row r="785" spans="1:31" x14ac:dyDescent="0.3">
      <c r="A785" s="4">
        <v>783</v>
      </c>
      <c r="B785" s="4">
        <v>-803104508823</v>
      </c>
      <c r="C785" s="5">
        <v>3</v>
      </c>
      <c r="D785" s="5">
        <v>-0.11600000000000001</v>
      </c>
      <c r="E785" s="5">
        <v>-0.149674</v>
      </c>
      <c r="F785" s="5">
        <v>0.994479</v>
      </c>
      <c r="G785" s="5">
        <v>-12946208</v>
      </c>
      <c r="H785" s="5">
        <v>73736008</v>
      </c>
      <c r="I785" s="5">
        <v>0</v>
      </c>
      <c r="J785" s="5">
        <v>6129000</v>
      </c>
      <c r="K785" s="5">
        <v>5476000</v>
      </c>
      <c r="L785" s="5">
        <v>3144000</v>
      </c>
      <c r="M785" s="5">
        <v>267</v>
      </c>
      <c r="S785">
        <f>A785</f>
        <v>783</v>
      </c>
      <c r="T785">
        <f>Analysis!$B$3+B785/1000000</f>
        <v>16.655086999991909</v>
      </c>
      <c r="U785">
        <f>C785</f>
        <v>3</v>
      </c>
      <c r="V785">
        <f>IF(ABS(D785)&gt;1,D785/1000000,D785)*Analysis!$B$4</f>
        <v>-1.1379600000000001</v>
      </c>
      <c r="W785">
        <f>IF(ABS(E785)&gt;1,E785/1000000,E785)*Analysis!$B$4</f>
        <v>-1.4683019400000001</v>
      </c>
      <c r="X785">
        <f>IF(ABS(F785)&gt;1,F785/1000000,F785)*Analysis!$B$4</f>
        <v>9.7558389900000009</v>
      </c>
      <c r="Y785">
        <f>IF(ABS(G785)&gt;1,G785/1000000,G785)</f>
        <v>-12.946208</v>
      </c>
      <c r="Z785">
        <f>IF(ABS(H785)&gt;1,H785/1000000,H785)</f>
        <v>73.736007999999998</v>
      </c>
      <c r="AA785">
        <f>IF(ABS(I785)&gt;1,I785/1000000,I785)</f>
        <v>0</v>
      </c>
      <c r="AB785">
        <f t="shared" si="48"/>
        <v>6.1289999999999996</v>
      </c>
      <c r="AC785">
        <f t="shared" si="49"/>
        <v>5.476</v>
      </c>
      <c r="AD785">
        <f t="shared" si="50"/>
        <v>3.1440000000000001</v>
      </c>
      <c r="AE785">
        <f t="shared" si="51"/>
        <v>0.26700000000000002</v>
      </c>
    </row>
    <row r="786" spans="1:31" x14ac:dyDescent="0.3">
      <c r="A786" s="4">
        <v>784</v>
      </c>
      <c r="B786" s="4">
        <v>-803104480366</v>
      </c>
      <c r="C786" s="5">
        <v>3</v>
      </c>
      <c r="D786" s="5">
        <v>-8.1044000000000005E-2</v>
      </c>
      <c r="E786" s="5">
        <v>-0.102684</v>
      </c>
      <c r="F786" s="5">
        <v>0.98411999999999999</v>
      </c>
      <c r="G786" s="5">
        <v>-3502319</v>
      </c>
      <c r="H786" s="5">
        <v>45323925</v>
      </c>
      <c r="I786" s="5">
        <v>0</v>
      </c>
      <c r="J786" s="5">
        <v>4951000</v>
      </c>
      <c r="K786" s="5">
        <v>6293000</v>
      </c>
      <c r="L786" s="5">
        <v>2858000</v>
      </c>
      <c r="M786" s="5">
        <v>268</v>
      </c>
      <c r="S786">
        <f>A786</f>
        <v>784</v>
      </c>
      <c r="T786">
        <f>Analysis!$B$3+B786/1000000</f>
        <v>16.683544000028633</v>
      </c>
      <c r="U786">
        <f>C786</f>
        <v>3</v>
      </c>
      <c r="V786">
        <f>IF(ABS(D786)&gt;1,D786/1000000,D786)*Analysis!$B$4</f>
        <v>-0.7950416400000001</v>
      </c>
      <c r="W786">
        <f>IF(ABS(E786)&gt;1,E786/1000000,E786)*Analysis!$B$4</f>
        <v>-1.00733004</v>
      </c>
      <c r="X786">
        <f>IF(ABS(F786)&gt;1,F786/1000000,F786)*Analysis!$B$4</f>
        <v>9.6542171999999997</v>
      </c>
      <c r="Y786">
        <f>IF(ABS(G786)&gt;1,G786/1000000,G786)</f>
        <v>-3.502319</v>
      </c>
      <c r="Z786">
        <f>IF(ABS(H786)&gt;1,H786/1000000,H786)</f>
        <v>45.323925000000003</v>
      </c>
      <c r="AA786">
        <f>IF(ABS(I786)&gt;1,I786/1000000,I786)</f>
        <v>0</v>
      </c>
      <c r="AB786">
        <f t="shared" si="48"/>
        <v>4.9509999999999996</v>
      </c>
      <c r="AC786">
        <f t="shared" si="49"/>
        <v>6.2930000000000001</v>
      </c>
      <c r="AD786">
        <f t="shared" si="50"/>
        <v>2.8580000000000001</v>
      </c>
      <c r="AE786">
        <f t="shared" si="51"/>
        <v>0.26800000000000002</v>
      </c>
    </row>
    <row r="787" spans="1:31" x14ac:dyDescent="0.3">
      <c r="A787" s="4">
        <v>785</v>
      </c>
      <c r="B787" s="4">
        <v>-803104463497</v>
      </c>
      <c r="C787" s="5">
        <v>3</v>
      </c>
      <c r="D787" s="5">
        <v>-3.4422000000000001E-2</v>
      </c>
      <c r="E787" s="5">
        <v>-2.3373000000000001E-2</v>
      </c>
      <c r="F787" s="5">
        <v>1016004</v>
      </c>
      <c r="G787" s="5">
        <v>8716801</v>
      </c>
      <c r="H787" s="5">
        <v>36878021</v>
      </c>
      <c r="I787" s="5">
        <v>0</v>
      </c>
      <c r="J787" s="5">
        <v>4007000</v>
      </c>
      <c r="K787" s="5">
        <v>6528000</v>
      </c>
      <c r="L787" s="5">
        <v>2794000</v>
      </c>
      <c r="M787" s="5">
        <v>269</v>
      </c>
      <c r="S787">
        <f>A787</f>
        <v>785</v>
      </c>
      <c r="T787">
        <f>Analysis!$B$3+B787/1000000</f>
        <v>16.700412999955006</v>
      </c>
      <c r="U787">
        <f>C787</f>
        <v>3</v>
      </c>
      <c r="V787">
        <f>IF(ABS(D787)&gt;1,D787/1000000,D787)*Analysis!$B$4</f>
        <v>-0.33767982000000002</v>
      </c>
      <c r="W787">
        <f>IF(ABS(E787)&gt;1,E787/1000000,E787)*Analysis!$B$4</f>
        <v>-0.22928913000000004</v>
      </c>
      <c r="X787">
        <f>IF(ABS(F787)&gt;1,F787/1000000,F787)*Analysis!$B$4</f>
        <v>9.9669992399999998</v>
      </c>
      <c r="Y787">
        <f>IF(ABS(G787)&gt;1,G787/1000000,G787)</f>
        <v>8.7168010000000002</v>
      </c>
      <c r="Z787">
        <f>IF(ABS(H787)&gt;1,H787/1000000,H787)</f>
        <v>36.878020999999997</v>
      </c>
      <c r="AA787">
        <f>IF(ABS(I787)&gt;1,I787/1000000,I787)</f>
        <v>0</v>
      </c>
      <c r="AB787">
        <f t="shared" si="48"/>
        <v>4.0069999999999997</v>
      </c>
      <c r="AC787">
        <f t="shared" si="49"/>
        <v>6.5279999999999996</v>
      </c>
      <c r="AD787">
        <f t="shared" si="50"/>
        <v>2.794</v>
      </c>
      <c r="AE787">
        <f t="shared" si="51"/>
        <v>0.26900000000000002</v>
      </c>
    </row>
    <row r="788" spans="1:31" x14ac:dyDescent="0.3">
      <c r="A788" s="4">
        <v>786</v>
      </c>
      <c r="B788" s="4">
        <v>-803104443252</v>
      </c>
      <c r="C788" s="5">
        <v>3</v>
      </c>
      <c r="D788" s="5">
        <v>-3.5518000000000001E-2</v>
      </c>
      <c r="E788" s="5">
        <v>-3.2821000000000003E-2</v>
      </c>
      <c r="F788" s="5">
        <v>1023874</v>
      </c>
      <c r="G788" s="5">
        <v>26414259</v>
      </c>
      <c r="H788" s="5">
        <v>15540167</v>
      </c>
      <c r="I788" s="5">
        <v>0</v>
      </c>
      <c r="J788" s="5">
        <v>3041000</v>
      </c>
      <c r="K788" s="5">
        <v>6352000</v>
      </c>
      <c r="L788" s="5">
        <v>2800000</v>
      </c>
      <c r="M788" s="5">
        <v>271</v>
      </c>
      <c r="S788">
        <f>A788</f>
        <v>786</v>
      </c>
      <c r="T788">
        <f>Analysis!$B$3+B788/1000000</f>
        <v>16.720657999976538</v>
      </c>
      <c r="U788">
        <f>C788</f>
        <v>3</v>
      </c>
      <c r="V788">
        <f>IF(ABS(D788)&gt;1,D788/1000000,D788)*Analysis!$B$4</f>
        <v>-0.34843158000000002</v>
      </c>
      <c r="W788">
        <f>IF(ABS(E788)&gt;1,E788/1000000,E788)*Analysis!$B$4</f>
        <v>-0.32197401000000003</v>
      </c>
      <c r="X788">
        <f>IF(ABS(F788)&gt;1,F788/1000000,F788)*Analysis!$B$4</f>
        <v>10.044203939999999</v>
      </c>
      <c r="Y788">
        <f>IF(ABS(G788)&gt;1,G788/1000000,G788)</f>
        <v>26.414259000000001</v>
      </c>
      <c r="Z788">
        <f>IF(ABS(H788)&gt;1,H788/1000000,H788)</f>
        <v>15.540167</v>
      </c>
      <c r="AA788">
        <f>IF(ABS(I788)&gt;1,I788/1000000,I788)</f>
        <v>0</v>
      </c>
      <c r="AB788">
        <f t="shared" si="48"/>
        <v>3.0409999999999999</v>
      </c>
      <c r="AC788">
        <f t="shared" si="49"/>
        <v>6.3520000000000003</v>
      </c>
      <c r="AD788">
        <f t="shared" si="50"/>
        <v>2.8</v>
      </c>
      <c r="AE788">
        <f t="shared" si="51"/>
        <v>0.27100000000000002</v>
      </c>
    </row>
    <row r="789" spans="1:31" x14ac:dyDescent="0.3">
      <c r="A789" s="4">
        <v>787</v>
      </c>
      <c r="B789" s="4">
        <v>-803104425454</v>
      </c>
      <c r="C789" s="5">
        <v>3</v>
      </c>
      <c r="D789" s="5">
        <v>-6.7019999999999996E-2</v>
      </c>
      <c r="E789" s="5">
        <v>-6.1550000000000001E-2</v>
      </c>
      <c r="F789" s="5">
        <v>1029726</v>
      </c>
      <c r="G789" s="5">
        <v>35108204</v>
      </c>
      <c r="H789" s="5">
        <v>3409446</v>
      </c>
      <c r="I789" s="5">
        <v>0</v>
      </c>
      <c r="J789" s="5">
        <v>2308000</v>
      </c>
      <c r="K789" s="5">
        <v>6094000</v>
      </c>
      <c r="L789" s="5">
        <v>2747000</v>
      </c>
      <c r="M789" s="5">
        <v>273</v>
      </c>
      <c r="S789">
        <f>A789</f>
        <v>787</v>
      </c>
      <c r="T789">
        <f>Analysis!$B$3+B789/1000000</f>
        <v>16.738455999991857</v>
      </c>
      <c r="U789">
        <f>C789</f>
        <v>3</v>
      </c>
      <c r="V789">
        <f>IF(ABS(D789)&gt;1,D789/1000000,D789)*Analysis!$B$4</f>
        <v>-0.6574662</v>
      </c>
      <c r="W789">
        <f>IF(ABS(E789)&gt;1,E789/1000000,E789)*Analysis!$B$4</f>
        <v>-0.60380549999999999</v>
      </c>
      <c r="X789">
        <f>IF(ABS(F789)&gt;1,F789/1000000,F789)*Analysis!$B$4</f>
        <v>10.101612059999999</v>
      </c>
      <c r="Y789">
        <f>IF(ABS(G789)&gt;1,G789/1000000,G789)</f>
        <v>35.108204000000001</v>
      </c>
      <c r="Z789">
        <f>IF(ABS(H789)&gt;1,H789/1000000,H789)</f>
        <v>3.409446</v>
      </c>
      <c r="AA789">
        <f>IF(ABS(I789)&gt;1,I789/1000000,I789)</f>
        <v>0</v>
      </c>
      <c r="AB789">
        <f t="shared" si="48"/>
        <v>2.3079999999999998</v>
      </c>
      <c r="AC789">
        <f t="shared" si="49"/>
        <v>6.0940000000000003</v>
      </c>
      <c r="AD789">
        <f t="shared" si="50"/>
        <v>2.7469999999999999</v>
      </c>
      <c r="AE789">
        <f t="shared" si="51"/>
        <v>0.27300000000000002</v>
      </c>
    </row>
    <row r="790" spans="1:31" x14ac:dyDescent="0.3">
      <c r="A790" s="4">
        <v>788</v>
      </c>
      <c r="B790" s="4">
        <v>-803104403843</v>
      </c>
      <c r="C790" s="5">
        <v>3</v>
      </c>
      <c r="D790" s="5">
        <v>-9.3968999999999997E-2</v>
      </c>
      <c r="E790" s="5">
        <v>-1.6850000000000001E-3</v>
      </c>
      <c r="F790" s="5">
        <v>0.99951199999999996</v>
      </c>
      <c r="G790" s="5">
        <v>44308594</v>
      </c>
      <c r="H790" s="5">
        <v>-12630047</v>
      </c>
      <c r="I790" s="5">
        <v>0</v>
      </c>
      <c r="J790" s="5">
        <v>1175000</v>
      </c>
      <c r="K790" s="5">
        <v>5706000</v>
      </c>
      <c r="L790" s="5">
        <v>2802000</v>
      </c>
      <c r="M790" s="5">
        <v>275</v>
      </c>
      <c r="S790">
        <f>A790</f>
        <v>788</v>
      </c>
      <c r="T790">
        <f>Analysis!$B$3+B790/1000000</f>
        <v>16.760067000053823</v>
      </c>
      <c r="U790">
        <f>C790</f>
        <v>3</v>
      </c>
      <c r="V790">
        <f>IF(ABS(D790)&gt;1,D790/1000000,D790)*Analysis!$B$4</f>
        <v>-0.92183588999999999</v>
      </c>
      <c r="W790">
        <f>IF(ABS(E790)&gt;1,E790/1000000,E790)*Analysis!$B$4</f>
        <v>-1.6529850000000002E-2</v>
      </c>
      <c r="X790">
        <f>IF(ABS(F790)&gt;1,F790/1000000,F790)*Analysis!$B$4</f>
        <v>9.8052127200000001</v>
      </c>
      <c r="Y790">
        <f>IF(ABS(G790)&gt;1,G790/1000000,G790)</f>
        <v>44.308593999999999</v>
      </c>
      <c r="Z790">
        <f>IF(ABS(H790)&gt;1,H790/1000000,H790)</f>
        <v>-12.630046999999999</v>
      </c>
      <c r="AA790">
        <f>IF(ABS(I790)&gt;1,I790/1000000,I790)</f>
        <v>0</v>
      </c>
      <c r="AB790">
        <f t="shared" si="48"/>
        <v>1.175</v>
      </c>
      <c r="AC790">
        <f t="shared" si="49"/>
        <v>5.7060000000000004</v>
      </c>
      <c r="AD790">
        <f t="shared" si="50"/>
        <v>2.802</v>
      </c>
      <c r="AE790">
        <f t="shared" si="51"/>
        <v>0.27500000000000002</v>
      </c>
    </row>
    <row r="791" spans="1:31" x14ac:dyDescent="0.3">
      <c r="A791" s="4">
        <v>789</v>
      </c>
      <c r="B791" s="4">
        <v>-803104385250</v>
      </c>
      <c r="C791" s="5">
        <v>3</v>
      </c>
      <c r="D791" s="5">
        <v>-0.115427</v>
      </c>
      <c r="E791" s="5">
        <v>-1.6083E-2</v>
      </c>
      <c r="F791" s="5">
        <v>0.95284199999999997</v>
      </c>
      <c r="G791" s="5">
        <v>46972397</v>
      </c>
      <c r="H791" s="5">
        <v>-15907662</v>
      </c>
      <c r="I791" s="5">
        <v>0</v>
      </c>
      <c r="J791" s="5">
        <v>0.48</v>
      </c>
      <c r="K791" s="5">
        <v>5678000</v>
      </c>
      <c r="L791" s="5">
        <v>3014000</v>
      </c>
      <c r="M791" s="5">
        <v>277</v>
      </c>
      <c r="S791">
        <f>A791</f>
        <v>789</v>
      </c>
      <c r="T791">
        <f>Analysis!$B$3+B791/1000000</f>
        <v>16.778659999952652</v>
      </c>
      <c r="U791">
        <f>C791</f>
        <v>3</v>
      </c>
      <c r="V791">
        <f>IF(ABS(D791)&gt;1,D791/1000000,D791)*Analysis!$B$4</f>
        <v>-1.1323388700000001</v>
      </c>
      <c r="W791">
        <f>IF(ABS(E791)&gt;1,E791/1000000,E791)*Analysis!$B$4</f>
        <v>-0.15777423000000002</v>
      </c>
      <c r="X791">
        <f>IF(ABS(F791)&gt;1,F791/1000000,F791)*Analysis!$B$4</f>
        <v>9.347380020000001</v>
      </c>
      <c r="Y791">
        <f>IF(ABS(G791)&gt;1,G791/1000000,G791)</f>
        <v>46.972397000000001</v>
      </c>
      <c r="Z791">
        <f>IF(ABS(H791)&gt;1,H791/1000000,H791)</f>
        <v>-15.907662</v>
      </c>
      <c r="AA791">
        <f>IF(ABS(I791)&gt;1,I791/1000000,I791)</f>
        <v>0</v>
      </c>
      <c r="AB791">
        <f t="shared" si="48"/>
        <v>0.48</v>
      </c>
      <c r="AC791">
        <f t="shared" si="49"/>
        <v>5.6779999999999999</v>
      </c>
      <c r="AD791">
        <f t="shared" si="50"/>
        <v>3.0139999999999998</v>
      </c>
      <c r="AE791">
        <f t="shared" si="51"/>
        <v>0.27700000000000002</v>
      </c>
    </row>
    <row r="792" spans="1:31" x14ac:dyDescent="0.3">
      <c r="A792" s="4">
        <v>790</v>
      </c>
      <c r="B792" s="4">
        <v>-803104366584</v>
      </c>
      <c r="C792" s="5">
        <v>3</v>
      </c>
      <c r="D792" s="5">
        <v>-9.6575999999999995E-2</v>
      </c>
      <c r="E792" s="5">
        <v>-1.6629999999999999E-2</v>
      </c>
      <c r="F792" s="5">
        <v>0.95683499999999999</v>
      </c>
      <c r="G792" s="5">
        <v>49810242</v>
      </c>
      <c r="H792" s="5">
        <v>-14431403</v>
      </c>
      <c r="I792" s="5">
        <v>0</v>
      </c>
      <c r="J792" s="5">
        <v>-0.51400000000000001</v>
      </c>
      <c r="K792" s="5">
        <v>5864000</v>
      </c>
      <c r="L792" s="5">
        <v>3314000</v>
      </c>
      <c r="M792" s="5">
        <v>278</v>
      </c>
      <c r="S792">
        <f>A792</f>
        <v>790</v>
      </c>
      <c r="T792">
        <f>Analysis!$B$3+B792/1000000</f>
        <v>16.797326000058092</v>
      </c>
      <c r="U792">
        <f>C792</f>
        <v>3</v>
      </c>
      <c r="V792">
        <f>IF(ABS(D792)&gt;1,D792/1000000,D792)*Analysis!$B$4</f>
        <v>-0.94741056000000001</v>
      </c>
      <c r="W792">
        <f>IF(ABS(E792)&gt;1,E792/1000000,E792)*Analysis!$B$4</f>
        <v>-0.16314029999999999</v>
      </c>
      <c r="X792">
        <f>IF(ABS(F792)&gt;1,F792/1000000,F792)*Analysis!$B$4</f>
        <v>9.3865513499999995</v>
      </c>
      <c r="Y792">
        <f>IF(ABS(G792)&gt;1,G792/1000000,G792)</f>
        <v>49.810242000000002</v>
      </c>
      <c r="Z792">
        <f>IF(ABS(H792)&gt;1,H792/1000000,H792)</f>
        <v>-14.431403</v>
      </c>
      <c r="AA792">
        <f>IF(ABS(I792)&gt;1,I792/1000000,I792)</f>
        <v>0</v>
      </c>
      <c r="AB792">
        <f t="shared" si="48"/>
        <v>-0.51400000000000001</v>
      </c>
      <c r="AC792">
        <f t="shared" si="49"/>
        <v>5.8639999999999999</v>
      </c>
      <c r="AD792">
        <f t="shared" si="50"/>
        <v>3.3140000000000001</v>
      </c>
      <c r="AE792">
        <f t="shared" si="51"/>
        <v>0.27800000000000002</v>
      </c>
    </row>
    <row r="793" spans="1:31" x14ac:dyDescent="0.3">
      <c r="A793" s="4">
        <v>791</v>
      </c>
      <c r="B793" s="4">
        <v>-803104343561</v>
      </c>
      <c r="C793" s="5">
        <v>3</v>
      </c>
      <c r="D793" s="5">
        <v>-8.4168999999999994E-2</v>
      </c>
      <c r="E793" s="5">
        <v>-4.1660000000000004E-3</v>
      </c>
      <c r="F793" s="5">
        <v>0.98728700000000003</v>
      </c>
      <c r="G793" s="5">
        <v>59567562</v>
      </c>
      <c r="H793" s="5">
        <v>-13529315</v>
      </c>
      <c r="I793" s="5">
        <v>0</v>
      </c>
      <c r="J793" s="5">
        <v>-1344000</v>
      </c>
      <c r="K793" s="5">
        <v>6132000</v>
      </c>
      <c r="L793" s="5">
        <v>3578000</v>
      </c>
      <c r="M793" s="5">
        <v>280</v>
      </c>
      <c r="S793">
        <f>A793</f>
        <v>791</v>
      </c>
      <c r="T793">
        <f>Analysis!$B$3+B793/1000000</f>
        <v>16.820349000045098</v>
      </c>
      <c r="U793">
        <f>C793</f>
        <v>3</v>
      </c>
      <c r="V793">
        <f>IF(ABS(D793)&gt;1,D793/1000000,D793)*Analysis!$B$4</f>
        <v>-0.82569788999999993</v>
      </c>
      <c r="W793">
        <f>IF(ABS(E793)&gt;1,E793/1000000,E793)*Analysis!$B$4</f>
        <v>-4.0868460000000009E-2</v>
      </c>
      <c r="X793">
        <f>IF(ABS(F793)&gt;1,F793/1000000,F793)*Analysis!$B$4</f>
        <v>9.6852854700000002</v>
      </c>
      <c r="Y793">
        <f>IF(ABS(G793)&gt;1,G793/1000000,G793)</f>
        <v>59.567562000000002</v>
      </c>
      <c r="Z793">
        <f>IF(ABS(H793)&gt;1,H793/1000000,H793)</f>
        <v>-13.529315</v>
      </c>
      <c r="AA793">
        <f>IF(ABS(I793)&gt;1,I793/1000000,I793)</f>
        <v>0</v>
      </c>
      <c r="AB793">
        <f t="shared" si="48"/>
        <v>-1.3440000000000001</v>
      </c>
      <c r="AC793">
        <f t="shared" si="49"/>
        <v>6.1319999999999997</v>
      </c>
      <c r="AD793">
        <f t="shared" si="50"/>
        <v>3.5779999999999998</v>
      </c>
      <c r="AE793">
        <f t="shared" si="51"/>
        <v>0.28000000000000003</v>
      </c>
    </row>
    <row r="794" spans="1:31" x14ac:dyDescent="0.3">
      <c r="A794" s="4">
        <v>792</v>
      </c>
      <c r="B794" s="4">
        <v>-803104329485</v>
      </c>
      <c r="C794" s="5">
        <v>3</v>
      </c>
      <c r="D794" s="5">
        <v>-8.1234000000000001E-2</v>
      </c>
      <c r="E794" s="5">
        <v>-1.6800000000000001E-3</v>
      </c>
      <c r="F794" s="5">
        <v>0.99838700000000002</v>
      </c>
      <c r="G794" s="5">
        <v>66046501</v>
      </c>
      <c r="H794" s="5">
        <v>-6675214</v>
      </c>
      <c r="I794" s="5">
        <v>0</v>
      </c>
      <c r="J794" s="5">
        <v>-1866000</v>
      </c>
      <c r="K794" s="5">
        <v>6280000</v>
      </c>
      <c r="L794" s="5">
        <v>3820000</v>
      </c>
      <c r="M794" s="5">
        <v>281</v>
      </c>
      <c r="S794">
        <f>A794</f>
        <v>792</v>
      </c>
      <c r="T794">
        <f>Analysis!$B$3+B794/1000000</f>
        <v>16.834425000008196</v>
      </c>
      <c r="U794">
        <f>C794</f>
        <v>3</v>
      </c>
      <c r="V794">
        <f>IF(ABS(D794)&gt;1,D794/1000000,D794)*Analysis!$B$4</f>
        <v>-0.79690554000000002</v>
      </c>
      <c r="W794">
        <f>IF(ABS(E794)&gt;1,E794/1000000,E794)*Analysis!$B$4</f>
        <v>-1.64808E-2</v>
      </c>
      <c r="X794">
        <f>IF(ABS(F794)&gt;1,F794/1000000,F794)*Analysis!$B$4</f>
        <v>9.79417647</v>
      </c>
      <c r="Y794">
        <f>IF(ABS(G794)&gt;1,G794/1000000,G794)</f>
        <v>66.046501000000006</v>
      </c>
      <c r="Z794">
        <f>IF(ABS(H794)&gt;1,H794/1000000,H794)</f>
        <v>-6.6752140000000004</v>
      </c>
      <c r="AA794">
        <f>IF(ABS(I794)&gt;1,I794/1000000,I794)</f>
        <v>0</v>
      </c>
      <c r="AB794">
        <f t="shared" si="48"/>
        <v>-1.8660000000000001</v>
      </c>
      <c r="AC794">
        <f t="shared" si="49"/>
        <v>6.28</v>
      </c>
      <c r="AD794">
        <f t="shared" si="50"/>
        <v>3.82</v>
      </c>
      <c r="AE794">
        <f t="shared" si="51"/>
        <v>0.28100000000000003</v>
      </c>
    </row>
    <row r="795" spans="1:31" x14ac:dyDescent="0.3">
      <c r="A795" s="4">
        <v>793</v>
      </c>
      <c r="B795" s="4">
        <v>-803104312786</v>
      </c>
      <c r="C795" s="5">
        <v>3</v>
      </c>
      <c r="D795" s="5">
        <v>-0.117919</v>
      </c>
      <c r="E795" s="5">
        <v>-2.8476000000000001E-2</v>
      </c>
      <c r="F795" s="5">
        <v>0.98194300000000001</v>
      </c>
      <c r="G795" s="5">
        <v>71817261</v>
      </c>
      <c r="H795" s="5">
        <v>-21144304</v>
      </c>
      <c r="I795" s="5">
        <v>0</v>
      </c>
      <c r="J795" s="5">
        <v>-2276000</v>
      </c>
      <c r="K795" s="5">
        <v>6378000</v>
      </c>
      <c r="L795" s="5">
        <v>4072000</v>
      </c>
      <c r="M795" s="5">
        <v>283</v>
      </c>
      <c r="S795">
        <f>A795</f>
        <v>793</v>
      </c>
      <c r="T795">
        <f>Analysis!$B$3+B795/1000000</f>
        <v>16.851124000037089</v>
      </c>
      <c r="U795">
        <f>C795</f>
        <v>3</v>
      </c>
      <c r="V795">
        <f>IF(ABS(D795)&gt;1,D795/1000000,D795)*Analysis!$B$4</f>
        <v>-1.15678539</v>
      </c>
      <c r="W795">
        <f>IF(ABS(E795)&gt;1,E795/1000000,E795)*Analysis!$B$4</f>
        <v>-0.27934956000000005</v>
      </c>
      <c r="X795">
        <f>IF(ABS(F795)&gt;1,F795/1000000,F795)*Analysis!$B$4</f>
        <v>9.6328608300000003</v>
      </c>
      <c r="Y795">
        <f>IF(ABS(G795)&gt;1,G795/1000000,G795)</f>
        <v>71.817261000000002</v>
      </c>
      <c r="Z795">
        <f>IF(ABS(H795)&gt;1,H795/1000000,H795)</f>
        <v>-21.144304000000002</v>
      </c>
      <c r="AA795">
        <f>IF(ABS(I795)&gt;1,I795/1000000,I795)</f>
        <v>0</v>
      </c>
      <c r="AB795">
        <f t="shared" si="48"/>
        <v>-2.2759999999999998</v>
      </c>
      <c r="AC795">
        <f t="shared" si="49"/>
        <v>6.3780000000000001</v>
      </c>
      <c r="AD795">
        <f t="shared" si="50"/>
        <v>4.0720000000000001</v>
      </c>
      <c r="AE795">
        <f t="shared" si="51"/>
        <v>0.28299999999999997</v>
      </c>
    </row>
    <row r="796" spans="1:31" x14ac:dyDescent="0.3">
      <c r="A796" s="4">
        <v>794</v>
      </c>
      <c r="B796" s="4">
        <v>-803104293021</v>
      </c>
      <c r="C796" s="5">
        <v>3</v>
      </c>
      <c r="D796" s="5">
        <v>-0.234102</v>
      </c>
      <c r="E796" s="5">
        <v>5.3300000000000005E-4</v>
      </c>
      <c r="F796" s="5">
        <v>0.94283600000000001</v>
      </c>
      <c r="G796" s="5">
        <v>68827049</v>
      </c>
      <c r="H796" s="5">
        <v>-12533122</v>
      </c>
      <c r="I796" s="5">
        <v>0</v>
      </c>
      <c r="J796" s="5">
        <v>-2576000</v>
      </c>
      <c r="K796" s="5">
        <v>6817000</v>
      </c>
      <c r="L796" s="5">
        <v>4363000</v>
      </c>
      <c r="M796" s="5">
        <v>284</v>
      </c>
      <c r="S796">
        <f>A796</f>
        <v>794</v>
      </c>
      <c r="T796">
        <f>Analysis!$B$3+B796/1000000</f>
        <v>16.870889000012539</v>
      </c>
      <c r="U796">
        <f>C796</f>
        <v>3</v>
      </c>
      <c r="V796">
        <f>IF(ABS(D796)&gt;1,D796/1000000,D796)*Analysis!$B$4</f>
        <v>-2.29654062</v>
      </c>
      <c r="W796">
        <f>IF(ABS(E796)&gt;1,E796/1000000,E796)*Analysis!$B$4</f>
        <v>5.2287300000000009E-3</v>
      </c>
      <c r="X796">
        <f>IF(ABS(F796)&gt;1,F796/1000000,F796)*Analysis!$B$4</f>
        <v>9.2492211600000012</v>
      </c>
      <c r="Y796">
        <f>IF(ABS(G796)&gt;1,G796/1000000,G796)</f>
        <v>68.827049000000002</v>
      </c>
      <c r="Z796">
        <f>IF(ABS(H796)&gt;1,H796/1000000,H796)</f>
        <v>-12.533122000000001</v>
      </c>
      <c r="AA796">
        <f>IF(ABS(I796)&gt;1,I796/1000000,I796)</f>
        <v>0</v>
      </c>
      <c r="AB796">
        <f t="shared" si="48"/>
        <v>-2.5760000000000001</v>
      </c>
      <c r="AC796">
        <f t="shared" si="49"/>
        <v>6.8170000000000002</v>
      </c>
      <c r="AD796">
        <f t="shared" si="50"/>
        <v>4.3630000000000004</v>
      </c>
      <c r="AE796">
        <f t="shared" si="51"/>
        <v>0.28399999999999997</v>
      </c>
    </row>
    <row r="797" spans="1:31" x14ac:dyDescent="0.3">
      <c r="A797" s="4">
        <v>795</v>
      </c>
      <c r="B797" s="4">
        <v>-803104269940</v>
      </c>
      <c r="C797" s="5">
        <v>3</v>
      </c>
      <c r="D797" s="5">
        <v>-0.29623899999999997</v>
      </c>
      <c r="E797" s="5">
        <v>7.2147000000000003E-2</v>
      </c>
      <c r="F797" s="5">
        <v>0.93420300000000001</v>
      </c>
      <c r="G797" s="5">
        <v>56810608</v>
      </c>
      <c r="H797" s="5">
        <v>3664857</v>
      </c>
      <c r="I797" s="5">
        <v>0</v>
      </c>
      <c r="J797" s="5">
        <v>-2383000</v>
      </c>
      <c r="K797" s="5">
        <v>7847000</v>
      </c>
      <c r="L797" s="5">
        <v>4679000</v>
      </c>
      <c r="M797" s="5">
        <v>287</v>
      </c>
      <c r="S797">
        <f>A797</f>
        <v>795</v>
      </c>
      <c r="T797">
        <f>Analysis!$B$3+B797/1000000</f>
        <v>16.893969999975525</v>
      </c>
      <c r="U797">
        <f>C797</f>
        <v>3</v>
      </c>
      <c r="V797">
        <f>IF(ABS(D797)&gt;1,D797/1000000,D797)*Analysis!$B$4</f>
        <v>-2.90610459</v>
      </c>
      <c r="W797">
        <f>IF(ABS(E797)&gt;1,E797/1000000,E797)*Analysis!$B$4</f>
        <v>0.70776207000000002</v>
      </c>
      <c r="X797">
        <f>IF(ABS(F797)&gt;1,F797/1000000,F797)*Analysis!$B$4</f>
        <v>9.1645314300000003</v>
      </c>
      <c r="Y797">
        <f>IF(ABS(G797)&gt;1,G797/1000000,G797)</f>
        <v>56.810608000000002</v>
      </c>
      <c r="Z797">
        <f>IF(ABS(H797)&gt;1,H797/1000000,H797)</f>
        <v>3.664857</v>
      </c>
      <c r="AA797">
        <f>IF(ABS(I797)&gt;1,I797/1000000,I797)</f>
        <v>0</v>
      </c>
      <c r="AB797">
        <f t="shared" si="48"/>
        <v>-2.383</v>
      </c>
      <c r="AC797">
        <f t="shared" si="49"/>
        <v>7.8470000000000004</v>
      </c>
      <c r="AD797">
        <f t="shared" si="50"/>
        <v>4.6790000000000003</v>
      </c>
      <c r="AE797">
        <f t="shared" si="51"/>
        <v>0.28699999999999998</v>
      </c>
    </row>
    <row r="798" spans="1:31" x14ac:dyDescent="0.3">
      <c r="A798" s="4">
        <v>796</v>
      </c>
      <c r="B798" s="4">
        <v>-803104245371</v>
      </c>
      <c r="C798" s="5">
        <v>3</v>
      </c>
      <c r="D798" s="5">
        <v>-0.166903</v>
      </c>
      <c r="E798" s="5">
        <v>5.3150000000000003E-2</v>
      </c>
      <c r="F798" s="5">
        <v>0.99357399999999996</v>
      </c>
      <c r="G798" s="5">
        <v>49208549</v>
      </c>
      <c r="H798" s="5">
        <v>11961235</v>
      </c>
      <c r="I798" s="5">
        <v>0</v>
      </c>
      <c r="J798" s="5">
        <v>-1988000</v>
      </c>
      <c r="K798" s="5">
        <v>8184000</v>
      </c>
      <c r="L798" s="5">
        <v>4675000</v>
      </c>
      <c r="M798" s="5">
        <v>289</v>
      </c>
      <c r="S798">
        <f>A798</f>
        <v>796</v>
      </c>
      <c r="T798">
        <f>Analysis!$B$3+B798/1000000</f>
        <v>16.91853899997659</v>
      </c>
      <c r="U798">
        <f>C798</f>
        <v>3</v>
      </c>
      <c r="V798">
        <f>IF(ABS(D798)&gt;1,D798/1000000,D798)*Analysis!$B$4</f>
        <v>-1.6373184300000001</v>
      </c>
      <c r="W798">
        <f>IF(ABS(E798)&gt;1,E798/1000000,E798)*Analysis!$B$4</f>
        <v>0.52140150000000007</v>
      </c>
      <c r="X798">
        <f>IF(ABS(F798)&gt;1,F798/1000000,F798)*Analysis!$B$4</f>
        <v>9.7469609399999992</v>
      </c>
      <c r="Y798">
        <f>IF(ABS(G798)&gt;1,G798/1000000,G798)</f>
        <v>49.208548999999998</v>
      </c>
      <c r="Z798">
        <f>IF(ABS(H798)&gt;1,H798/1000000,H798)</f>
        <v>11.961235</v>
      </c>
      <c r="AA798">
        <f>IF(ABS(I798)&gt;1,I798/1000000,I798)</f>
        <v>0</v>
      </c>
      <c r="AB798">
        <f t="shared" si="48"/>
        <v>-1.988</v>
      </c>
      <c r="AC798">
        <f t="shared" si="49"/>
        <v>8.1839999999999993</v>
      </c>
      <c r="AD798">
        <f t="shared" si="50"/>
        <v>4.6749999999999998</v>
      </c>
      <c r="AE798">
        <f t="shared" si="51"/>
        <v>0.28899999999999998</v>
      </c>
    </row>
    <row r="799" spans="1:31" x14ac:dyDescent="0.3">
      <c r="A799" s="4">
        <v>797</v>
      </c>
      <c r="B799" s="4">
        <v>-803104223233</v>
      </c>
      <c r="C799" s="5">
        <v>3</v>
      </c>
      <c r="D799" s="5">
        <v>-9.3232999999999996E-2</v>
      </c>
      <c r="E799" s="5">
        <v>3.8254000000000003E-2</v>
      </c>
      <c r="F799" s="5">
        <v>0.97916000000000003</v>
      </c>
      <c r="G799" s="5">
        <v>49467529</v>
      </c>
      <c r="H799" s="5">
        <v>16945759</v>
      </c>
      <c r="I799" s="5">
        <v>0</v>
      </c>
      <c r="J799" s="5">
        <v>-1475000</v>
      </c>
      <c r="K799" s="5">
        <v>7910000</v>
      </c>
      <c r="L799" s="5">
        <v>4552000</v>
      </c>
      <c r="M799" s="5">
        <v>291</v>
      </c>
      <c r="S799">
        <f>A799</f>
        <v>797</v>
      </c>
      <c r="T799">
        <f>Analysis!$B$3+B799/1000000</f>
        <v>16.940676999976858</v>
      </c>
      <c r="U799">
        <f>C799</f>
        <v>3</v>
      </c>
      <c r="V799">
        <f>IF(ABS(D799)&gt;1,D799/1000000,D799)*Analysis!$B$4</f>
        <v>-0.91461572999999996</v>
      </c>
      <c r="W799">
        <f>IF(ABS(E799)&gt;1,E799/1000000,E799)*Analysis!$B$4</f>
        <v>0.37527174000000008</v>
      </c>
      <c r="X799">
        <f>IF(ABS(F799)&gt;1,F799/1000000,F799)*Analysis!$B$4</f>
        <v>9.6055596000000012</v>
      </c>
      <c r="Y799">
        <f>IF(ABS(G799)&gt;1,G799/1000000,G799)</f>
        <v>49.467528999999999</v>
      </c>
      <c r="Z799">
        <f>IF(ABS(H799)&gt;1,H799/1000000,H799)</f>
        <v>16.945758999999999</v>
      </c>
      <c r="AA799">
        <f>IF(ABS(I799)&gt;1,I799/1000000,I799)</f>
        <v>0</v>
      </c>
      <c r="AB799">
        <f t="shared" si="48"/>
        <v>-1.4750000000000001</v>
      </c>
      <c r="AC799">
        <f t="shared" si="49"/>
        <v>7.91</v>
      </c>
      <c r="AD799">
        <f t="shared" si="50"/>
        <v>4.5519999999999996</v>
      </c>
      <c r="AE799">
        <f t="shared" si="51"/>
        <v>0.29099999999999998</v>
      </c>
    </row>
    <row r="800" spans="1:31" x14ac:dyDescent="0.3">
      <c r="A800" s="4">
        <v>798</v>
      </c>
      <c r="B800" s="4">
        <v>-803104203676</v>
      </c>
      <c r="C800" s="5">
        <v>3</v>
      </c>
      <c r="D800" s="5">
        <v>-7.4619000000000005E-2</v>
      </c>
      <c r="E800" s="5">
        <v>1.3667E-2</v>
      </c>
      <c r="F800" s="5">
        <v>0.988757</v>
      </c>
      <c r="G800" s="5">
        <v>48605286</v>
      </c>
      <c r="H800" s="5">
        <v>16118820</v>
      </c>
      <c r="I800" s="5">
        <v>0</v>
      </c>
      <c r="J800" s="5">
        <v>-1206000</v>
      </c>
      <c r="K800" s="5">
        <v>7656000</v>
      </c>
      <c r="L800" s="5">
        <v>4538000</v>
      </c>
      <c r="M800" s="5">
        <v>291</v>
      </c>
      <c r="S800">
        <f>A800</f>
        <v>798</v>
      </c>
      <c r="T800">
        <f>Analysis!$B$3+B800/1000000</f>
        <v>16.960233999998309</v>
      </c>
      <c r="U800">
        <f>C800</f>
        <v>3</v>
      </c>
      <c r="V800">
        <f>IF(ABS(D800)&gt;1,D800/1000000,D800)*Analysis!$B$4</f>
        <v>-0.73201239000000007</v>
      </c>
      <c r="W800">
        <f>IF(ABS(E800)&gt;1,E800/1000000,E800)*Analysis!$B$4</f>
        <v>0.13407327000000002</v>
      </c>
      <c r="X800">
        <f>IF(ABS(F800)&gt;1,F800/1000000,F800)*Analysis!$B$4</f>
        <v>9.6997061700000007</v>
      </c>
      <c r="Y800">
        <f>IF(ABS(G800)&gt;1,G800/1000000,G800)</f>
        <v>48.605286</v>
      </c>
      <c r="Z800">
        <f>IF(ABS(H800)&gt;1,H800/1000000,H800)</f>
        <v>16.118819999999999</v>
      </c>
      <c r="AA800">
        <f>IF(ABS(I800)&gt;1,I800/1000000,I800)</f>
        <v>0</v>
      </c>
      <c r="AB800">
        <f t="shared" si="48"/>
        <v>-1.206</v>
      </c>
      <c r="AC800">
        <f t="shared" si="49"/>
        <v>7.6559999999999997</v>
      </c>
      <c r="AD800">
        <f t="shared" si="50"/>
        <v>4.5380000000000003</v>
      </c>
      <c r="AE800">
        <f t="shared" si="51"/>
        <v>0.29099999999999998</v>
      </c>
    </row>
    <row r="801" spans="1:31" x14ac:dyDescent="0.3">
      <c r="A801" s="4">
        <v>799</v>
      </c>
      <c r="B801" s="4">
        <v>-803104193677</v>
      </c>
      <c r="C801" s="5">
        <v>3</v>
      </c>
      <c r="D801" s="5">
        <v>-5.2451999999999999E-2</v>
      </c>
      <c r="E801" s="5">
        <v>-4.6614000000000003E-2</v>
      </c>
      <c r="F801" s="5">
        <v>0.98810600000000004</v>
      </c>
      <c r="G801" s="5">
        <v>56663979</v>
      </c>
      <c r="H801" s="5">
        <v>10332028</v>
      </c>
      <c r="I801" s="5">
        <v>0</v>
      </c>
      <c r="J801" s="5">
        <v>-0.77300000000000002</v>
      </c>
      <c r="K801" s="5">
        <v>7061000</v>
      </c>
      <c r="L801" s="5">
        <v>4453000</v>
      </c>
      <c r="M801" s="5">
        <v>293</v>
      </c>
      <c r="S801">
        <f>A801</f>
        <v>799</v>
      </c>
      <c r="T801">
        <f>Analysis!$B$3+B801/1000000</f>
        <v>16.970233000000007</v>
      </c>
      <c r="U801">
        <f>C801</f>
        <v>3</v>
      </c>
      <c r="V801">
        <f>IF(ABS(D801)&gt;1,D801/1000000,D801)*Analysis!$B$4</f>
        <v>-0.51455412</v>
      </c>
      <c r="W801">
        <f>IF(ABS(E801)&gt;1,E801/1000000,E801)*Analysis!$B$4</f>
        <v>-0.45728334000000004</v>
      </c>
      <c r="X801">
        <f>IF(ABS(F801)&gt;1,F801/1000000,F801)*Analysis!$B$4</f>
        <v>9.6933198600000008</v>
      </c>
      <c r="Y801">
        <f>IF(ABS(G801)&gt;1,G801/1000000,G801)</f>
        <v>56.663978999999998</v>
      </c>
      <c r="Z801">
        <f>IF(ABS(H801)&gt;1,H801/1000000,H801)</f>
        <v>10.332027999999999</v>
      </c>
      <c r="AA801">
        <f>IF(ABS(I801)&gt;1,I801/1000000,I801)</f>
        <v>0</v>
      </c>
      <c r="AB801">
        <f t="shared" si="48"/>
        <v>-0.77300000000000002</v>
      </c>
      <c r="AC801">
        <f t="shared" si="49"/>
        <v>7.0609999999999999</v>
      </c>
      <c r="AD801">
        <f t="shared" si="50"/>
        <v>4.4530000000000003</v>
      </c>
      <c r="AE801">
        <f t="shared" si="51"/>
        <v>0.29299999999999998</v>
      </c>
    </row>
    <row r="802" spans="1:31" x14ac:dyDescent="0.3">
      <c r="A802" s="4">
        <v>800</v>
      </c>
      <c r="B802" s="4">
        <v>-803104163059</v>
      </c>
      <c r="C802" s="5">
        <v>3</v>
      </c>
      <c r="D802" s="5">
        <v>-0.16795299999999999</v>
      </c>
      <c r="E802" s="5">
        <v>1.16E-4</v>
      </c>
      <c r="F802" s="5">
        <v>0.92909600000000003</v>
      </c>
      <c r="G802" s="5">
        <v>59023754</v>
      </c>
      <c r="H802" s="5">
        <v>6359024</v>
      </c>
      <c r="I802" s="5">
        <v>0</v>
      </c>
      <c r="J802" s="5">
        <v>-0.58399999999999996</v>
      </c>
      <c r="K802" s="5">
        <v>7023000</v>
      </c>
      <c r="L802" s="5">
        <v>4465000</v>
      </c>
      <c r="M802" s="5">
        <v>293</v>
      </c>
      <c r="S802">
        <f>A802</f>
        <v>800</v>
      </c>
      <c r="T802">
        <f>Analysis!$B$3+B802/1000000</f>
        <v>17.000850999960676</v>
      </c>
      <c r="U802">
        <f>C802</f>
        <v>3</v>
      </c>
      <c r="V802">
        <f>IF(ABS(D802)&gt;1,D802/1000000,D802)*Analysis!$B$4</f>
        <v>-1.6476189299999999</v>
      </c>
      <c r="W802">
        <f>IF(ABS(E802)&gt;1,E802/1000000,E802)*Analysis!$B$4</f>
        <v>1.1379600000000001E-3</v>
      </c>
      <c r="X802">
        <f>IF(ABS(F802)&gt;1,F802/1000000,F802)*Analysis!$B$4</f>
        <v>9.1144317600000004</v>
      </c>
      <c r="Y802">
        <f>IF(ABS(G802)&gt;1,G802/1000000,G802)</f>
        <v>59.023753999999997</v>
      </c>
      <c r="Z802">
        <f>IF(ABS(H802)&gt;1,H802/1000000,H802)</f>
        <v>6.3590239999999998</v>
      </c>
      <c r="AA802">
        <f>IF(ABS(I802)&gt;1,I802/1000000,I802)</f>
        <v>0</v>
      </c>
      <c r="AB802">
        <f t="shared" si="48"/>
        <v>-0.58399999999999996</v>
      </c>
      <c r="AC802">
        <f t="shared" si="49"/>
        <v>7.0229999999999997</v>
      </c>
      <c r="AD802">
        <f t="shared" si="50"/>
        <v>4.4649999999999999</v>
      </c>
      <c r="AE802">
        <f t="shared" si="51"/>
        <v>0.29299999999999998</v>
      </c>
    </row>
    <row r="803" spans="1:31" x14ac:dyDescent="0.3">
      <c r="A803" s="4">
        <v>801</v>
      </c>
      <c r="B803" s="4">
        <v>-803104146554</v>
      </c>
      <c r="C803" s="5">
        <v>3</v>
      </c>
      <c r="D803" s="5">
        <v>-0.19043299999999999</v>
      </c>
      <c r="E803" s="5">
        <v>-2.5308000000000001E-2</v>
      </c>
      <c r="F803" s="5">
        <v>0.89072200000000001</v>
      </c>
      <c r="G803" s="5">
        <v>47193962</v>
      </c>
      <c r="H803" s="5">
        <v>0.91892600000000002</v>
      </c>
      <c r="I803" s="5">
        <v>0</v>
      </c>
      <c r="J803" s="5">
        <v>-0.629</v>
      </c>
      <c r="K803" s="5">
        <v>7740000</v>
      </c>
      <c r="L803" s="5">
        <v>4521000</v>
      </c>
      <c r="M803" s="5">
        <v>296</v>
      </c>
      <c r="S803">
        <f>A803</f>
        <v>801</v>
      </c>
      <c r="T803">
        <f>Analysis!$B$3+B803/1000000</f>
        <v>17.017356000025757</v>
      </c>
      <c r="U803">
        <f>C803</f>
        <v>3</v>
      </c>
      <c r="V803">
        <f>IF(ABS(D803)&gt;1,D803/1000000,D803)*Analysis!$B$4</f>
        <v>-1.86814773</v>
      </c>
      <c r="W803">
        <f>IF(ABS(E803)&gt;1,E803/1000000,E803)*Analysis!$B$4</f>
        <v>-0.24827148000000002</v>
      </c>
      <c r="X803">
        <f>IF(ABS(F803)&gt;1,F803/1000000,F803)*Analysis!$B$4</f>
        <v>8.7379828200000009</v>
      </c>
      <c r="Y803">
        <f>IF(ABS(G803)&gt;1,G803/1000000,G803)</f>
        <v>47.193961999999999</v>
      </c>
      <c r="Z803">
        <f>IF(ABS(H803)&gt;1,H803/1000000,H803)</f>
        <v>0.91892600000000002</v>
      </c>
      <c r="AA803">
        <f>IF(ABS(I803)&gt;1,I803/1000000,I803)</f>
        <v>0</v>
      </c>
      <c r="AB803">
        <f t="shared" si="48"/>
        <v>-0.629</v>
      </c>
      <c r="AC803">
        <f t="shared" si="49"/>
        <v>7.74</v>
      </c>
      <c r="AD803">
        <f t="shared" si="50"/>
        <v>4.5209999999999999</v>
      </c>
      <c r="AE803">
        <f t="shared" si="51"/>
        <v>0.29599999999999999</v>
      </c>
    </row>
    <row r="804" spans="1:31" x14ac:dyDescent="0.3">
      <c r="A804" s="4">
        <v>802</v>
      </c>
      <c r="B804" s="4">
        <v>-803104123502</v>
      </c>
      <c r="C804" s="5">
        <v>3</v>
      </c>
      <c r="D804" s="5">
        <v>-0.14519799999999999</v>
      </c>
      <c r="E804" s="5">
        <v>-6.0780000000000001E-3</v>
      </c>
      <c r="F804" s="5">
        <v>0.93910000000000005</v>
      </c>
      <c r="G804" s="5">
        <v>45901646</v>
      </c>
      <c r="H804" s="5">
        <v>4685595</v>
      </c>
      <c r="I804" s="5">
        <v>0</v>
      </c>
      <c r="J804" s="5">
        <v>-0.73299999999999998</v>
      </c>
      <c r="K804" s="5">
        <v>8004000</v>
      </c>
      <c r="L804" s="5">
        <v>4484000</v>
      </c>
      <c r="M804" s="5">
        <v>296</v>
      </c>
      <c r="S804">
        <f>A804</f>
        <v>802</v>
      </c>
      <c r="T804">
        <f>Analysis!$B$3+B804/1000000</f>
        <v>17.040408000000753</v>
      </c>
      <c r="U804">
        <f>C804</f>
        <v>3</v>
      </c>
      <c r="V804">
        <f>IF(ABS(D804)&gt;1,D804/1000000,D804)*Analysis!$B$4</f>
        <v>-1.42439238</v>
      </c>
      <c r="W804">
        <f>IF(ABS(E804)&gt;1,E804/1000000,E804)*Analysis!$B$4</f>
        <v>-5.9625180000000007E-2</v>
      </c>
      <c r="X804">
        <f>IF(ABS(F804)&gt;1,F804/1000000,F804)*Analysis!$B$4</f>
        <v>9.2125710000000005</v>
      </c>
      <c r="Y804">
        <f>IF(ABS(G804)&gt;1,G804/1000000,G804)</f>
        <v>45.901646</v>
      </c>
      <c r="Z804">
        <f>IF(ABS(H804)&gt;1,H804/1000000,H804)</f>
        <v>4.6855950000000002</v>
      </c>
      <c r="AA804">
        <f>IF(ABS(I804)&gt;1,I804/1000000,I804)</f>
        <v>0</v>
      </c>
      <c r="AB804">
        <f t="shared" si="48"/>
        <v>-0.73299999999999998</v>
      </c>
      <c r="AC804">
        <f t="shared" si="49"/>
        <v>8.0039999999999996</v>
      </c>
      <c r="AD804">
        <f t="shared" si="50"/>
        <v>4.484</v>
      </c>
      <c r="AE804">
        <f t="shared" si="51"/>
        <v>0.29599999999999999</v>
      </c>
    </row>
    <row r="805" spans="1:31" x14ac:dyDescent="0.3">
      <c r="A805" s="4">
        <v>803</v>
      </c>
      <c r="B805" s="4">
        <v>-803104111465</v>
      </c>
      <c r="C805" s="5">
        <v>3</v>
      </c>
      <c r="D805" s="5">
        <v>-0.146843</v>
      </c>
      <c r="E805" s="5">
        <v>3.13E-3</v>
      </c>
      <c r="F805" s="5">
        <v>0.969939</v>
      </c>
      <c r="G805" s="5">
        <v>50508579</v>
      </c>
      <c r="H805" s="5">
        <v>6303520</v>
      </c>
      <c r="I805" s="5">
        <v>0</v>
      </c>
      <c r="J805" s="5">
        <v>-0.83599999999999997</v>
      </c>
      <c r="K805" s="5">
        <v>8014000</v>
      </c>
      <c r="L805" s="5">
        <v>4486000</v>
      </c>
      <c r="M805" s="5">
        <v>298</v>
      </c>
      <c r="S805">
        <f>A805</f>
        <v>803</v>
      </c>
      <c r="T805">
        <f>Analysis!$B$3+B805/1000000</f>
        <v>17.052445000037551</v>
      </c>
      <c r="U805">
        <f>C805</f>
        <v>3</v>
      </c>
      <c r="V805">
        <f>IF(ABS(D805)&gt;1,D805/1000000,D805)*Analysis!$B$4</f>
        <v>-1.44052983</v>
      </c>
      <c r="W805">
        <f>IF(ABS(E805)&gt;1,E805/1000000,E805)*Analysis!$B$4</f>
        <v>3.0705300000000001E-2</v>
      </c>
      <c r="X805">
        <f>IF(ABS(F805)&gt;1,F805/1000000,F805)*Analysis!$B$4</f>
        <v>9.5151015900000004</v>
      </c>
      <c r="Y805">
        <f>IF(ABS(G805)&gt;1,G805/1000000,G805)</f>
        <v>50.508578999999997</v>
      </c>
      <c r="Z805">
        <f>IF(ABS(H805)&gt;1,H805/1000000,H805)</f>
        <v>6.3035199999999998</v>
      </c>
      <c r="AA805">
        <f>IF(ABS(I805)&gt;1,I805/1000000,I805)</f>
        <v>0</v>
      </c>
      <c r="AB805">
        <f t="shared" si="48"/>
        <v>-0.83599999999999997</v>
      </c>
      <c r="AC805">
        <f t="shared" si="49"/>
        <v>8.0139999999999993</v>
      </c>
      <c r="AD805">
        <f t="shared" si="50"/>
        <v>4.4859999999999998</v>
      </c>
      <c r="AE805">
        <f t="shared" si="51"/>
        <v>0.29799999999999999</v>
      </c>
    </row>
    <row r="806" spans="1:31" x14ac:dyDescent="0.3">
      <c r="A806" s="4">
        <v>804</v>
      </c>
      <c r="B806" s="4">
        <v>-803104086343</v>
      </c>
      <c r="C806" s="5">
        <v>3</v>
      </c>
      <c r="D806" s="5">
        <v>-0.159608</v>
      </c>
      <c r="E806" s="5">
        <v>9.6930000000000002E-3</v>
      </c>
      <c r="F806" s="5">
        <v>0.93070900000000001</v>
      </c>
      <c r="G806" s="5">
        <v>53802834</v>
      </c>
      <c r="H806" s="5">
        <v>8821223</v>
      </c>
      <c r="I806" s="5">
        <v>0</v>
      </c>
      <c r="J806" s="5">
        <v>-0.70299999999999996</v>
      </c>
      <c r="K806" s="5">
        <v>7835000</v>
      </c>
      <c r="L806" s="5">
        <v>4546000</v>
      </c>
      <c r="M806" s="5">
        <v>299</v>
      </c>
      <c r="S806">
        <f>A806</f>
        <v>804</v>
      </c>
      <c r="T806">
        <f>Analysis!$B$3+B806/1000000</f>
        <v>17.07756700005848</v>
      </c>
      <c r="U806">
        <f>C806</f>
        <v>3</v>
      </c>
      <c r="V806">
        <f>IF(ABS(D806)&gt;1,D806/1000000,D806)*Analysis!$B$4</f>
        <v>-1.5657544800000001</v>
      </c>
      <c r="W806">
        <f>IF(ABS(E806)&gt;1,E806/1000000,E806)*Analysis!$B$4</f>
        <v>9.5088330000000013E-2</v>
      </c>
      <c r="X806">
        <f>IF(ABS(F806)&gt;1,F806/1000000,F806)*Analysis!$B$4</f>
        <v>9.1302552900000009</v>
      </c>
      <c r="Y806">
        <f>IF(ABS(G806)&gt;1,G806/1000000,G806)</f>
        <v>53.802833999999997</v>
      </c>
      <c r="Z806">
        <f>IF(ABS(H806)&gt;1,H806/1000000,H806)</f>
        <v>8.8212229999999998</v>
      </c>
      <c r="AA806">
        <f>IF(ABS(I806)&gt;1,I806/1000000,I806)</f>
        <v>0</v>
      </c>
      <c r="AB806">
        <f t="shared" si="48"/>
        <v>-0.70299999999999996</v>
      </c>
      <c r="AC806">
        <f t="shared" si="49"/>
        <v>7.835</v>
      </c>
      <c r="AD806">
        <f t="shared" si="50"/>
        <v>4.5460000000000003</v>
      </c>
      <c r="AE806">
        <f t="shared" si="51"/>
        <v>0.29899999999999999</v>
      </c>
    </row>
    <row r="807" spans="1:31" x14ac:dyDescent="0.3">
      <c r="A807" s="4">
        <v>805</v>
      </c>
      <c r="B807" s="4">
        <v>-803104066112</v>
      </c>
      <c r="C807" s="5">
        <v>3</v>
      </c>
      <c r="D807" s="5">
        <v>-0.17350199999999999</v>
      </c>
      <c r="E807" s="5">
        <v>1.1869999999999999E-3</v>
      </c>
      <c r="F807" s="5">
        <v>0.90116099999999999</v>
      </c>
      <c r="G807" s="5">
        <v>54122108</v>
      </c>
      <c r="H807" s="5">
        <v>8495681</v>
      </c>
      <c r="I807" s="5">
        <v>0</v>
      </c>
      <c r="J807" s="5">
        <v>-0.47</v>
      </c>
      <c r="K807" s="5">
        <v>7810000</v>
      </c>
      <c r="L807" s="5">
        <v>4581000</v>
      </c>
      <c r="M807" s="5">
        <v>301</v>
      </c>
      <c r="S807">
        <f>A807</f>
        <v>805</v>
      </c>
      <c r="T807">
        <f>Analysis!$B$3+B807/1000000</f>
        <v>17.097797999973409</v>
      </c>
      <c r="U807">
        <f>C807</f>
        <v>3</v>
      </c>
      <c r="V807">
        <f>IF(ABS(D807)&gt;1,D807/1000000,D807)*Analysis!$B$4</f>
        <v>-1.70205462</v>
      </c>
      <c r="W807">
        <f>IF(ABS(E807)&gt;1,E807/1000000,E807)*Analysis!$B$4</f>
        <v>1.1644470000000001E-2</v>
      </c>
      <c r="X807">
        <f>IF(ABS(F807)&gt;1,F807/1000000,F807)*Analysis!$B$4</f>
        <v>8.8403894100000002</v>
      </c>
      <c r="Y807">
        <f>IF(ABS(G807)&gt;1,G807/1000000,G807)</f>
        <v>54.122107999999997</v>
      </c>
      <c r="Z807">
        <f>IF(ABS(H807)&gt;1,H807/1000000,H807)</f>
        <v>8.4956809999999994</v>
      </c>
      <c r="AA807">
        <f>IF(ABS(I807)&gt;1,I807/1000000,I807)</f>
        <v>0</v>
      </c>
      <c r="AB807">
        <f t="shared" ref="AB807:AB870" si="52">IF(ABS(J807)&gt;1,J807/1000000,J807)</f>
        <v>-0.47</v>
      </c>
      <c r="AC807">
        <f t="shared" ref="AC807:AC870" si="53">IF(ABS(K807)&gt;1,K807/1000000,K807)</f>
        <v>7.81</v>
      </c>
      <c r="AD807">
        <f t="shared" ref="AD807:AD870" si="54">IF(ABS(L807)&gt;1,L807/1000000,L807)</f>
        <v>4.5810000000000004</v>
      </c>
      <c r="AE807">
        <f t="shared" ref="AE807:AE870" si="55">M807/1000</f>
        <v>0.30099999999999999</v>
      </c>
    </row>
    <row r="808" spans="1:31" x14ac:dyDescent="0.3">
      <c r="A808" s="4">
        <v>806</v>
      </c>
      <c r="B808" s="4">
        <v>-803104044523</v>
      </c>
      <c r="C808" s="5">
        <v>3</v>
      </c>
      <c r="D808" s="5">
        <v>-0.14794099999999999</v>
      </c>
      <c r="E808" s="5">
        <v>-2.3220999999999999E-2</v>
      </c>
      <c r="F808" s="5">
        <v>0.92889600000000005</v>
      </c>
      <c r="G808" s="5">
        <v>55400757</v>
      </c>
      <c r="H808" s="5">
        <v>3729467</v>
      </c>
      <c r="I808" s="5">
        <v>0</v>
      </c>
      <c r="J808" s="5">
        <v>-0.28799999999999998</v>
      </c>
      <c r="K808" s="5">
        <v>7765000</v>
      </c>
      <c r="L808" s="5">
        <v>4548000</v>
      </c>
      <c r="M808" s="5">
        <v>300</v>
      </c>
      <c r="S808">
        <f>A808</f>
        <v>806</v>
      </c>
      <c r="T808">
        <f>Analysis!$B$3+B808/1000000</f>
        <v>17.119386999984272</v>
      </c>
      <c r="U808">
        <f>C808</f>
        <v>3</v>
      </c>
      <c r="V808">
        <f>IF(ABS(D808)&gt;1,D808/1000000,D808)*Analysis!$B$4</f>
        <v>-1.45130121</v>
      </c>
      <c r="W808">
        <f>IF(ABS(E808)&gt;1,E808/1000000,E808)*Analysis!$B$4</f>
        <v>-0.22779801</v>
      </c>
      <c r="X808">
        <f>IF(ABS(F808)&gt;1,F808/1000000,F808)*Analysis!$B$4</f>
        <v>9.1124697600000015</v>
      </c>
      <c r="Y808">
        <f>IF(ABS(G808)&gt;1,G808/1000000,G808)</f>
        <v>55.400756999999999</v>
      </c>
      <c r="Z808">
        <f>IF(ABS(H808)&gt;1,H808/1000000,H808)</f>
        <v>3.7294670000000001</v>
      </c>
      <c r="AA808">
        <f>IF(ABS(I808)&gt;1,I808/1000000,I808)</f>
        <v>0</v>
      </c>
      <c r="AB808">
        <f t="shared" si="52"/>
        <v>-0.28799999999999998</v>
      </c>
      <c r="AC808">
        <f t="shared" si="53"/>
        <v>7.7649999999999997</v>
      </c>
      <c r="AD808">
        <f t="shared" si="54"/>
        <v>4.548</v>
      </c>
      <c r="AE808">
        <f t="shared" si="55"/>
        <v>0.3</v>
      </c>
    </row>
    <row r="809" spans="1:31" x14ac:dyDescent="0.3">
      <c r="A809" s="4">
        <v>807</v>
      </c>
      <c r="B809" s="4">
        <v>-803104029864</v>
      </c>
      <c r="C809" s="5">
        <v>3</v>
      </c>
      <c r="D809" s="5">
        <v>-0.151091</v>
      </c>
      <c r="E809" s="5">
        <v>-3.4110000000000001E-2</v>
      </c>
      <c r="F809" s="5">
        <v>0.938029</v>
      </c>
      <c r="G809" s="5">
        <v>58122456</v>
      </c>
      <c r="H809" s="5">
        <v>-1064670</v>
      </c>
      <c r="I809" s="5">
        <v>0</v>
      </c>
      <c r="J809" s="5">
        <v>-0.34799999999999998</v>
      </c>
      <c r="K809" s="5">
        <v>7631000</v>
      </c>
      <c r="L809" s="5">
        <v>4547000</v>
      </c>
      <c r="M809" s="5">
        <v>302</v>
      </c>
      <c r="S809">
        <f>A809</f>
        <v>807</v>
      </c>
      <c r="T809">
        <f>Analysis!$B$3+B809/1000000</f>
        <v>17.134045999962837</v>
      </c>
      <c r="U809">
        <f>C809</f>
        <v>3</v>
      </c>
      <c r="V809">
        <f>IF(ABS(D809)&gt;1,D809/1000000,D809)*Analysis!$B$4</f>
        <v>-1.4822027100000001</v>
      </c>
      <c r="W809">
        <f>IF(ABS(E809)&gt;1,E809/1000000,E809)*Analysis!$B$4</f>
        <v>-0.33461910000000006</v>
      </c>
      <c r="X809">
        <f>IF(ABS(F809)&gt;1,F809/1000000,F809)*Analysis!$B$4</f>
        <v>9.2020644899999997</v>
      </c>
      <c r="Y809">
        <f>IF(ABS(G809)&gt;1,G809/1000000,G809)</f>
        <v>58.122456</v>
      </c>
      <c r="Z809">
        <f>IF(ABS(H809)&gt;1,H809/1000000,H809)</f>
        <v>-1.06467</v>
      </c>
      <c r="AA809">
        <f>IF(ABS(I809)&gt;1,I809/1000000,I809)</f>
        <v>0</v>
      </c>
      <c r="AB809">
        <f t="shared" si="52"/>
        <v>-0.34799999999999998</v>
      </c>
      <c r="AC809">
        <f t="shared" si="53"/>
        <v>7.6310000000000002</v>
      </c>
      <c r="AD809">
        <f t="shared" si="54"/>
        <v>4.5469999999999997</v>
      </c>
      <c r="AE809">
        <f t="shared" si="55"/>
        <v>0.30199999999999999</v>
      </c>
    </row>
    <row r="810" spans="1:31" x14ac:dyDescent="0.3">
      <c r="A810" s="4">
        <v>808</v>
      </c>
      <c r="B810" s="4">
        <v>-803104005112</v>
      </c>
      <c r="C810" s="5">
        <v>3</v>
      </c>
      <c r="D810" s="5">
        <v>-0.18309800000000001</v>
      </c>
      <c r="E810" s="5">
        <v>6.6299999999999996E-3</v>
      </c>
      <c r="F810" s="5">
        <v>0.94308000000000003</v>
      </c>
      <c r="G810" s="5">
        <v>55821037</v>
      </c>
      <c r="H810" s="5">
        <v>-6033116</v>
      </c>
      <c r="I810" s="5">
        <v>0</v>
      </c>
      <c r="J810" s="5">
        <v>-0.63100000000000001</v>
      </c>
      <c r="K810" s="5">
        <v>7411000</v>
      </c>
      <c r="L810" s="5">
        <v>4574000</v>
      </c>
      <c r="M810" s="5">
        <v>302</v>
      </c>
      <c r="S810">
        <f>A810</f>
        <v>808</v>
      </c>
      <c r="T810">
        <f>Analysis!$B$3+B810/1000000</f>
        <v>17.15879799996037</v>
      </c>
      <c r="U810">
        <f>C810</f>
        <v>3</v>
      </c>
      <c r="V810">
        <f>IF(ABS(D810)&gt;1,D810/1000000,D810)*Analysis!$B$4</f>
        <v>-1.7961913800000002</v>
      </c>
      <c r="W810">
        <f>IF(ABS(E810)&gt;1,E810/1000000,E810)*Analysis!$B$4</f>
        <v>6.5040299999999995E-2</v>
      </c>
      <c r="X810">
        <f>IF(ABS(F810)&gt;1,F810/1000000,F810)*Analysis!$B$4</f>
        <v>9.2516148000000005</v>
      </c>
      <c r="Y810">
        <f>IF(ABS(G810)&gt;1,G810/1000000,G810)</f>
        <v>55.821036999999997</v>
      </c>
      <c r="Z810">
        <f>IF(ABS(H810)&gt;1,H810/1000000,H810)</f>
        <v>-6.0331159999999997</v>
      </c>
      <c r="AA810">
        <f>IF(ABS(I810)&gt;1,I810/1000000,I810)</f>
        <v>0</v>
      </c>
      <c r="AB810">
        <f t="shared" si="52"/>
        <v>-0.63100000000000001</v>
      </c>
      <c r="AC810">
        <f t="shared" si="53"/>
        <v>7.4109999999999996</v>
      </c>
      <c r="AD810">
        <f t="shared" si="54"/>
        <v>4.5739999999999998</v>
      </c>
      <c r="AE810">
        <f t="shared" si="55"/>
        <v>0.30199999999999999</v>
      </c>
    </row>
    <row r="811" spans="1:31" x14ac:dyDescent="0.3">
      <c r="A811" s="4">
        <v>809</v>
      </c>
      <c r="B811" s="4">
        <v>-803103985158</v>
      </c>
      <c r="C811" s="5">
        <v>3</v>
      </c>
      <c r="D811" s="5">
        <v>-0.16497400000000001</v>
      </c>
      <c r="E811" s="5">
        <v>2.0060999999999999E-2</v>
      </c>
      <c r="F811" s="5">
        <v>0.94259000000000004</v>
      </c>
      <c r="G811" s="5">
        <v>52418377</v>
      </c>
      <c r="H811" s="5">
        <v>8.0499999999999999E-3</v>
      </c>
      <c r="I811" s="5">
        <v>0</v>
      </c>
      <c r="J811" s="5">
        <v>-0.76300000000000001</v>
      </c>
      <c r="K811" s="5">
        <v>7218000</v>
      </c>
      <c r="L811" s="5">
        <v>4553000</v>
      </c>
      <c r="M811" s="5">
        <v>304</v>
      </c>
      <c r="S811">
        <f>A811</f>
        <v>809</v>
      </c>
      <c r="T811">
        <f>Analysis!$B$3+B811/1000000</f>
        <v>17.178751999977976</v>
      </c>
      <c r="U811">
        <f>C811</f>
        <v>3</v>
      </c>
      <c r="V811">
        <f>IF(ABS(D811)&gt;1,D811/1000000,D811)*Analysis!$B$4</f>
        <v>-1.6183949400000002</v>
      </c>
      <c r="W811">
        <f>IF(ABS(E811)&gt;1,E811/1000000,E811)*Analysis!$B$4</f>
        <v>0.19679841000000001</v>
      </c>
      <c r="X811">
        <f>IF(ABS(F811)&gt;1,F811/1000000,F811)*Analysis!$B$4</f>
        <v>9.2468079000000003</v>
      </c>
      <c r="Y811">
        <f>IF(ABS(G811)&gt;1,G811/1000000,G811)</f>
        <v>52.418377</v>
      </c>
      <c r="Z811">
        <f>IF(ABS(H811)&gt;1,H811/1000000,H811)</f>
        <v>8.0499999999999999E-3</v>
      </c>
      <c r="AA811">
        <f>IF(ABS(I811)&gt;1,I811/1000000,I811)</f>
        <v>0</v>
      </c>
      <c r="AB811">
        <f t="shared" si="52"/>
        <v>-0.76300000000000001</v>
      </c>
      <c r="AC811">
        <f t="shared" si="53"/>
        <v>7.218</v>
      </c>
      <c r="AD811">
        <f t="shared" si="54"/>
        <v>4.5529999999999999</v>
      </c>
      <c r="AE811">
        <f t="shared" si="55"/>
        <v>0.30399999999999999</v>
      </c>
    </row>
    <row r="812" spans="1:31" x14ac:dyDescent="0.3">
      <c r="A812" s="4">
        <v>810</v>
      </c>
      <c r="B812" s="4">
        <v>-803103964831</v>
      </c>
      <c r="C812" s="5">
        <v>3</v>
      </c>
      <c r="D812" s="5">
        <v>-0.129501</v>
      </c>
      <c r="E812" s="5">
        <v>3.0400000000000002E-4</v>
      </c>
      <c r="F812" s="5">
        <v>0.95616400000000001</v>
      </c>
      <c r="G812" s="5">
        <v>53464554</v>
      </c>
      <c r="H812" s="5">
        <v>2226419</v>
      </c>
      <c r="I812" s="5">
        <v>0</v>
      </c>
      <c r="J812" s="5">
        <v>-0.78400000000000003</v>
      </c>
      <c r="K812" s="5">
        <v>7001000</v>
      </c>
      <c r="L812" s="5">
        <v>4503000</v>
      </c>
      <c r="M812" s="5">
        <v>303</v>
      </c>
      <c r="S812">
        <f>A812</f>
        <v>810</v>
      </c>
      <c r="T812">
        <f>Analysis!$B$3+B812/1000000</f>
        <v>17.19907900004182</v>
      </c>
      <c r="U812">
        <f>C812</f>
        <v>3</v>
      </c>
      <c r="V812">
        <f>IF(ABS(D812)&gt;1,D812/1000000,D812)*Analysis!$B$4</f>
        <v>-1.2704048100000001</v>
      </c>
      <c r="W812">
        <f>IF(ABS(E812)&gt;1,E812/1000000,E812)*Analysis!$B$4</f>
        <v>2.9822400000000002E-3</v>
      </c>
      <c r="X812">
        <f>IF(ABS(F812)&gt;1,F812/1000000,F812)*Analysis!$B$4</f>
        <v>9.3799688400000001</v>
      </c>
      <c r="Y812">
        <f>IF(ABS(G812)&gt;1,G812/1000000,G812)</f>
        <v>53.464554</v>
      </c>
      <c r="Z812">
        <f>IF(ABS(H812)&gt;1,H812/1000000,H812)</f>
        <v>2.2264189999999999</v>
      </c>
      <c r="AA812">
        <f>IF(ABS(I812)&gt;1,I812/1000000,I812)</f>
        <v>0</v>
      </c>
      <c r="AB812">
        <f t="shared" si="52"/>
        <v>-0.78400000000000003</v>
      </c>
      <c r="AC812">
        <f t="shared" si="53"/>
        <v>7.0010000000000003</v>
      </c>
      <c r="AD812">
        <f t="shared" si="54"/>
        <v>4.5030000000000001</v>
      </c>
      <c r="AE812">
        <f t="shared" si="55"/>
        <v>0.30299999999999999</v>
      </c>
    </row>
    <row r="813" spans="1:31" x14ac:dyDescent="0.3">
      <c r="A813" s="4">
        <v>811</v>
      </c>
      <c r="B813" s="4">
        <v>-803103943615</v>
      </c>
      <c r="C813" s="5">
        <v>3</v>
      </c>
      <c r="D813" s="5">
        <v>-0.118016</v>
      </c>
      <c r="E813" s="5">
        <v>-2.1056999999999999E-2</v>
      </c>
      <c r="F813" s="5">
        <v>0.96756900000000001</v>
      </c>
      <c r="G813" s="5">
        <v>55714870</v>
      </c>
      <c r="H813" s="5">
        <v>0.73732900000000001</v>
      </c>
      <c r="I813" s="5">
        <v>0</v>
      </c>
      <c r="J813" s="5">
        <v>-0.82199999999999995</v>
      </c>
      <c r="K813" s="5">
        <v>6724000</v>
      </c>
      <c r="L813" s="5">
        <v>4507000</v>
      </c>
      <c r="M813" s="5">
        <v>304</v>
      </c>
      <c r="S813">
        <f>A813</f>
        <v>811</v>
      </c>
      <c r="T813">
        <f>Analysis!$B$3+B813/1000000</f>
        <v>17.220295000006445</v>
      </c>
      <c r="U813">
        <f>C813</f>
        <v>3</v>
      </c>
      <c r="V813">
        <f>IF(ABS(D813)&gt;1,D813/1000000,D813)*Analysis!$B$4</f>
        <v>-1.15773696</v>
      </c>
      <c r="W813">
        <f>IF(ABS(E813)&gt;1,E813/1000000,E813)*Analysis!$B$4</f>
        <v>-0.20656917</v>
      </c>
      <c r="X813">
        <f>IF(ABS(F813)&gt;1,F813/1000000,F813)*Analysis!$B$4</f>
        <v>9.4918518900000013</v>
      </c>
      <c r="Y813">
        <f>IF(ABS(G813)&gt;1,G813/1000000,G813)</f>
        <v>55.714869999999998</v>
      </c>
      <c r="Z813">
        <f>IF(ABS(H813)&gt;1,H813/1000000,H813)</f>
        <v>0.73732900000000001</v>
      </c>
      <c r="AA813">
        <f>IF(ABS(I813)&gt;1,I813/1000000,I813)</f>
        <v>0</v>
      </c>
      <c r="AB813">
        <f t="shared" si="52"/>
        <v>-0.82199999999999995</v>
      </c>
      <c r="AC813">
        <f t="shared" si="53"/>
        <v>6.7240000000000002</v>
      </c>
      <c r="AD813">
        <f t="shared" si="54"/>
        <v>4.5069999999999997</v>
      </c>
      <c r="AE813">
        <f t="shared" si="55"/>
        <v>0.30399999999999999</v>
      </c>
    </row>
    <row r="814" spans="1:31" x14ac:dyDescent="0.3">
      <c r="A814" s="4">
        <v>812</v>
      </c>
      <c r="B814" s="4">
        <v>-803103926450</v>
      </c>
      <c r="C814" s="5">
        <v>3</v>
      </c>
      <c r="D814" s="5">
        <v>-0.18096499999999999</v>
      </c>
      <c r="E814" s="5">
        <v>-1.1679999999999999E-2</v>
      </c>
      <c r="F814" s="5">
        <v>0.961453</v>
      </c>
      <c r="G814" s="5">
        <v>51191132</v>
      </c>
      <c r="H814" s="5">
        <v>-4327587</v>
      </c>
      <c r="I814" s="5">
        <v>0</v>
      </c>
      <c r="J814" s="5">
        <v>-0.95</v>
      </c>
      <c r="K814" s="5">
        <v>6352000</v>
      </c>
      <c r="L814" s="5">
        <v>4490000</v>
      </c>
      <c r="M814" s="5">
        <v>303</v>
      </c>
      <c r="S814">
        <f>A814</f>
        <v>812</v>
      </c>
      <c r="T814">
        <f>Analysis!$B$3+B814/1000000</f>
        <v>17.237459999974817</v>
      </c>
      <c r="U814">
        <f>C814</f>
        <v>3</v>
      </c>
      <c r="V814">
        <f>IF(ABS(D814)&gt;1,D814/1000000,D814)*Analysis!$B$4</f>
        <v>-1.7752666500000001</v>
      </c>
      <c r="W814">
        <f>IF(ABS(E814)&gt;1,E814/1000000,E814)*Analysis!$B$4</f>
        <v>-0.1145808</v>
      </c>
      <c r="X814">
        <f>IF(ABS(F814)&gt;1,F814/1000000,F814)*Analysis!$B$4</f>
        <v>9.4318539300000008</v>
      </c>
      <c r="Y814">
        <f>IF(ABS(G814)&gt;1,G814/1000000,G814)</f>
        <v>51.191132000000003</v>
      </c>
      <c r="Z814">
        <f>IF(ABS(H814)&gt;1,H814/1000000,H814)</f>
        <v>-4.3275870000000003</v>
      </c>
      <c r="AA814">
        <f>IF(ABS(I814)&gt;1,I814/1000000,I814)</f>
        <v>0</v>
      </c>
      <c r="AB814">
        <f t="shared" si="52"/>
        <v>-0.95</v>
      </c>
      <c r="AC814">
        <f t="shared" si="53"/>
        <v>6.3520000000000003</v>
      </c>
      <c r="AD814">
        <f t="shared" si="54"/>
        <v>4.49</v>
      </c>
      <c r="AE814">
        <f t="shared" si="55"/>
        <v>0.30299999999999999</v>
      </c>
    </row>
    <row r="815" spans="1:31" x14ac:dyDescent="0.3">
      <c r="A815" s="4">
        <v>813</v>
      </c>
      <c r="B815" s="4">
        <v>-803103908327</v>
      </c>
      <c r="C815" s="5">
        <v>3</v>
      </c>
      <c r="D815" s="5">
        <v>-0.175403</v>
      </c>
      <c r="E815" s="5">
        <v>1.4818E-2</v>
      </c>
      <c r="F815" s="5">
        <v>0.95757599999999998</v>
      </c>
      <c r="G815" s="5">
        <v>48217651</v>
      </c>
      <c r="H815" s="5">
        <v>1214662</v>
      </c>
      <c r="I815" s="5">
        <v>0</v>
      </c>
      <c r="J815" s="5">
        <v>-1014000</v>
      </c>
      <c r="K815" s="5">
        <v>6042000</v>
      </c>
      <c r="L815" s="5">
        <v>4506000</v>
      </c>
      <c r="M815" s="5">
        <v>304</v>
      </c>
      <c r="S815">
        <f>A815</f>
        <v>813</v>
      </c>
      <c r="T815">
        <f>Analysis!$B$3+B815/1000000</f>
        <v>17.255583000020124</v>
      </c>
      <c r="U815">
        <f>C815</f>
        <v>3</v>
      </c>
      <c r="V815">
        <f>IF(ABS(D815)&gt;1,D815/1000000,D815)*Analysis!$B$4</f>
        <v>-1.7207034300000001</v>
      </c>
      <c r="W815">
        <f>IF(ABS(E815)&gt;1,E815/1000000,E815)*Analysis!$B$4</f>
        <v>0.14536457999999999</v>
      </c>
      <c r="X815">
        <f>IF(ABS(F815)&gt;1,F815/1000000,F815)*Analysis!$B$4</f>
        <v>9.39382056</v>
      </c>
      <c r="Y815">
        <f>IF(ABS(G815)&gt;1,G815/1000000,G815)</f>
        <v>48.217650999999996</v>
      </c>
      <c r="Z815">
        <f>IF(ABS(H815)&gt;1,H815/1000000,H815)</f>
        <v>1.2146619999999999</v>
      </c>
      <c r="AA815">
        <f>IF(ABS(I815)&gt;1,I815/1000000,I815)</f>
        <v>0</v>
      </c>
      <c r="AB815">
        <f t="shared" si="52"/>
        <v>-1.014</v>
      </c>
      <c r="AC815">
        <f t="shared" si="53"/>
        <v>6.0419999999999998</v>
      </c>
      <c r="AD815">
        <f t="shared" si="54"/>
        <v>4.5060000000000002</v>
      </c>
      <c r="AE815">
        <f t="shared" si="55"/>
        <v>0.30399999999999999</v>
      </c>
    </row>
    <row r="816" spans="1:31" x14ac:dyDescent="0.3">
      <c r="A816" s="4">
        <v>814</v>
      </c>
      <c r="B816" s="4">
        <v>-803103885537</v>
      </c>
      <c r="C816" s="5">
        <v>3</v>
      </c>
      <c r="D816" s="5">
        <v>-0.103746</v>
      </c>
      <c r="E816" s="5">
        <v>-8.3639999999999999E-3</v>
      </c>
      <c r="F816" s="5">
        <v>0.967279</v>
      </c>
      <c r="G816" s="5">
        <v>45665287</v>
      </c>
      <c r="H816" s="5">
        <v>3739190</v>
      </c>
      <c r="I816" s="5">
        <v>0</v>
      </c>
      <c r="J816" s="5">
        <v>-1048000</v>
      </c>
      <c r="K816" s="5">
        <v>5462000</v>
      </c>
      <c r="L816" s="5">
        <v>4480000</v>
      </c>
      <c r="M816" s="5">
        <v>303</v>
      </c>
      <c r="S816">
        <f>A816</f>
        <v>814</v>
      </c>
      <c r="T816">
        <f>Analysis!$B$3+B816/1000000</f>
        <v>17.278372999979183</v>
      </c>
      <c r="U816">
        <f>C816</f>
        <v>3</v>
      </c>
      <c r="V816">
        <f>IF(ABS(D816)&gt;1,D816/1000000,D816)*Analysis!$B$4</f>
        <v>-1.0177482600000001</v>
      </c>
      <c r="W816">
        <f>IF(ABS(E816)&gt;1,E816/1000000,E816)*Analysis!$B$4</f>
        <v>-8.205084E-2</v>
      </c>
      <c r="X816">
        <f>IF(ABS(F816)&gt;1,F816/1000000,F816)*Analysis!$B$4</f>
        <v>9.48900699</v>
      </c>
      <c r="Y816">
        <f>IF(ABS(G816)&gt;1,G816/1000000,G816)</f>
        <v>45.665286999999999</v>
      </c>
      <c r="Z816">
        <f>IF(ABS(H816)&gt;1,H816/1000000,H816)</f>
        <v>3.7391899999999998</v>
      </c>
      <c r="AA816">
        <f>IF(ABS(I816)&gt;1,I816/1000000,I816)</f>
        <v>0</v>
      </c>
      <c r="AB816">
        <f t="shared" si="52"/>
        <v>-1.048</v>
      </c>
      <c r="AC816">
        <f t="shared" si="53"/>
        <v>5.4619999999999997</v>
      </c>
      <c r="AD816">
        <f t="shared" si="54"/>
        <v>4.4800000000000004</v>
      </c>
      <c r="AE816">
        <f t="shared" si="55"/>
        <v>0.30299999999999999</v>
      </c>
    </row>
    <row r="817" spans="1:31" x14ac:dyDescent="0.3">
      <c r="A817" s="4">
        <v>815</v>
      </c>
      <c r="B817" s="4">
        <v>-803103866462</v>
      </c>
      <c r="C817" s="5">
        <v>3</v>
      </c>
      <c r="D817" s="5">
        <v>-8.9854000000000003E-2</v>
      </c>
      <c r="E817" s="5">
        <v>-3.1258000000000001E-2</v>
      </c>
      <c r="F817" s="5">
        <v>0.97767899999999996</v>
      </c>
      <c r="G817" s="5">
        <v>47121616</v>
      </c>
      <c r="H817" s="5">
        <v>-0.43931199999999998</v>
      </c>
      <c r="I817" s="5">
        <v>0</v>
      </c>
      <c r="J817" s="5">
        <v>-1168000</v>
      </c>
      <c r="K817" s="5">
        <v>5027000</v>
      </c>
      <c r="L817" s="5">
        <v>4489000</v>
      </c>
      <c r="M817" s="5">
        <v>304</v>
      </c>
      <c r="S817">
        <f>A817</f>
        <v>815</v>
      </c>
      <c r="T817">
        <f>Analysis!$B$3+B817/1000000</f>
        <v>17.297448000055738</v>
      </c>
      <c r="U817">
        <f>C817</f>
        <v>3</v>
      </c>
      <c r="V817">
        <f>IF(ABS(D817)&gt;1,D817/1000000,D817)*Analysis!$B$4</f>
        <v>-0.88146774000000006</v>
      </c>
      <c r="W817">
        <f>IF(ABS(E817)&gt;1,E817/1000000,E817)*Analysis!$B$4</f>
        <v>-0.30664098000000001</v>
      </c>
      <c r="X817">
        <f>IF(ABS(F817)&gt;1,F817/1000000,F817)*Analysis!$B$4</f>
        <v>9.5910309900000001</v>
      </c>
      <c r="Y817">
        <f>IF(ABS(G817)&gt;1,G817/1000000,G817)</f>
        <v>47.121616000000003</v>
      </c>
      <c r="Z817">
        <f>IF(ABS(H817)&gt;1,H817/1000000,H817)</f>
        <v>-0.43931199999999998</v>
      </c>
      <c r="AA817">
        <f>IF(ABS(I817)&gt;1,I817/1000000,I817)</f>
        <v>0</v>
      </c>
      <c r="AB817">
        <f t="shared" si="52"/>
        <v>-1.1679999999999999</v>
      </c>
      <c r="AC817">
        <f t="shared" si="53"/>
        <v>5.0270000000000001</v>
      </c>
      <c r="AD817">
        <f t="shared" si="54"/>
        <v>4.4889999999999999</v>
      </c>
      <c r="AE817">
        <f t="shared" si="55"/>
        <v>0.30399999999999999</v>
      </c>
    </row>
    <row r="818" spans="1:31" x14ac:dyDescent="0.3">
      <c r="A818" s="4">
        <v>816</v>
      </c>
      <c r="B818" s="4">
        <v>-803103844865</v>
      </c>
      <c r="C818" s="5">
        <v>3</v>
      </c>
      <c r="D818" s="5">
        <v>-0.13123799999999999</v>
      </c>
      <c r="E818" s="5">
        <v>-1.1372999999999999E-2</v>
      </c>
      <c r="F818" s="5">
        <v>0.96621599999999996</v>
      </c>
      <c r="G818" s="5">
        <v>44037952</v>
      </c>
      <c r="H818" s="5">
        <v>-4803272</v>
      </c>
      <c r="I818" s="5">
        <v>0</v>
      </c>
      <c r="J818" s="5">
        <v>-1501000</v>
      </c>
      <c r="K818" s="5">
        <v>4364000</v>
      </c>
      <c r="L818" s="5">
        <v>4508000</v>
      </c>
      <c r="M818" s="5">
        <v>306</v>
      </c>
      <c r="S818">
        <f>A818</f>
        <v>816</v>
      </c>
      <c r="T818">
        <f>Analysis!$B$3+B818/1000000</f>
        <v>17.319045000011101</v>
      </c>
      <c r="U818">
        <f>C818</f>
        <v>3</v>
      </c>
      <c r="V818">
        <f>IF(ABS(D818)&gt;1,D818/1000000,D818)*Analysis!$B$4</f>
        <v>-1.28744478</v>
      </c>
      <c r="W818">
        <f>IF(ABS(E818)&gt;1,E818/1000000,E818)*Analysis!$B$4</f>
        <v>-0.11156913</v>
      </c>
      <c r="X818">
        <f>IF(ABS(F818)&gt;1,F818/1000000,F818)*Analysis!$B$4</f>
        <v>9.4785789600000001</v>
      </c>
      <c r="Y818">
        <f>IF(ABS(G818)&gt;1,G818/1000000,G818)</f>
        <v>44.037951999999997</v>
      </c>
      <c r="Z818">
        <f>IF(ABS(H818)&gt;1,H818/1000000,H818)</f>
        <v>-4.8032719999999998</v>
      </c>
      <c r="AA818">
        <f>IF(ABS(I818)&gt;1,I818/1000000,I818)</f>
        <v>0</v>
      </c>
      <c r="AB818">
        <f t="shared" si="52"/>
        <v>-1.5009999999999999</v>
      </c>
      <c r="AC818">
        <f t="shared" si="53"/>
        <v>4.3639999999999999</v>
      </c>
      <c r="AD818">
        <f t="shared" si="54"/>
        <v>4.508</v>
      </c>
      <c r="AE818">
        <f t="shared" si="55"/>
        <v>0.30599999999999999</v>
      </c>
    </row>
    <row r="819" spans="1:31" x14ac:dyDescent="0.3">
      <c r="A819" s="4">
        <v>817</v>
      </c>
      <c r="B819" s="4">
        <v>-803103822981</v>
      </c>
      <c r="C819" s="5">
        <v>3</v>
      </c>
      <c r="D819" s="5">
        <v>-0.125274</v>
      </c>
      <c r="E819" s="5">
        <v>1.3984999999999999E-2</v>
      </c>
      <c r="F819" s="5">
        <v>0.96403700000000003</v>
      </c>
      <c r="G819" s="5">
        <v>41700958</v>
      </c>
      <c r="H819" s="5">
        <v>1691015</v>
      </c>
      <c r="I819" s="5">
        <v>0</v>
      </c>
      <c r="J819" s="5">
        <v>-1638000</v>
      </c>
      <c r="K819" s="5">
        <v>3945000</v>
      </c>
      <c r="L819" s="5">
        <v>4483000</v>
      </c>
      <c r="M819" s="5">
        <v>307</v>
      </c>
      <c r="S819">
        <f>A819</f>
        <v>817</v>
      </c>
      <c r="T819">
        <f>Analysis!$B$3+B819/1000000</f>
        <v>17.340929000056349</v>
      </c>
      <c r="U819">
        <f>C819</f>
        <v>3</v>
      </c>
      <c r="V819">
        <f>IF(ABS(D819)&gt;1,D819/1000000,D819)*Analysis!$B$4</f>
        <v>-1.22893794</v>
      </c>
      <c r="W819">
        <f>IF(ABS(E819)&gt;1,E819/1000000,E819)*Analysis!$B$4</f>
        <v>0.13719285000000001</v>
      </c>
      <c r="X819">
        <f>IF(ABS(F819)&gt;1,F819/1000000,F819)*Analysis!$B$4</f>
        <v>9.4572029700000009</v>
      </c>
      <c r="Y819">
        <f>IF(ABS(G819)&gt;1,G819/1000000,G819)</f>
        <v>41.700958</v>
      </c>
      <c r="Z819">
        <f>IF(ABS(H819)&gt;1,H819/1000000,H819)</f>
        <v>1.6910149999999999</v>
      </c>
      <c r="AA819">
        <f>IF(ABS(I819)&gt;1,I819/1000000,I819)</f>
        <v>0</v>
      </c>
      <c r="AB819">
        <f t="shared" si="52"/>
        <v>-1.6379999999999999</v>
      </c>
      <c r="AC819">
        <f t="shared" si="53"/>
        <v>3.9449999999999998</v>
      </c>
      <c r="AD819">
        <f t="shared" si="54"/>
        <v>4.4829999999999997</v>
      </c>
      <c r="AE819">
        <f t="shared" si="55"/>
        <v>0.307</v>
      </c>
    </row>
    <row r="820" spans="1:31" x14ac:dyDescent="0.3">
      <c r="A820" s="4">
        <v>818</v>
      </c>
      <c r="B820" s="4">
        <v>-803103802830</v>
      </c>
      <c r="C820" s="5">
        <v>3</v>
      </c>
      <c r="D820" s="5">
        <v>-0.10151300000000001</v>
      </c>
      <c r="E820" s="5">
        <v>1.109E-3</v>
      </c>
      <c r="F820" s="5">
        <v>0.98086300000000004</v>
      </c>
      <c r="G820" s="5">
        <v>40860832</v>
      </c>
      <c r="H820" s="5">
        <v>3828517</v>
      </c>
      <c r="I820" s="5">
        <v>0</v>
      </c>
      <c r="J820" s="5">
        <v>-1679000</v>
      </c>
      <c r="K820" s="5">
        <v>3674000</v>
      </c>
      <c r="L820" s="5">
        <v>4493000</v>
      </c>
      <c r="M820" s="5">
        <v>308</v>
      </c>
      <c r="S820">
        <f>A820</f>
        <v>818</v>
      </c>
      <c r="T820">
        <f>Analysis!$B$3+B820/1000000</f>
        <v>17.36108000006061</v>
      </c>
      <c r="U820">
        <f>C820</f>
        <v>3</v>
      </c>
      <c r="V820">
        <f>IF(ABS(D820)&gt;1,D820/1000000,D820)*Analysis!$B$4</f>
        <v>-0.99584253000000011</v>
      </c>
      <c r="W820">
        <f>IF(ABS(E820)&gt;1,E820/1000000,E820)*Analysis!$B$4</f>
        <v>1.087929E-2</v>
      </c>
      <c r="X820">
        <f>IF(ABS(F820)&gt;1,F820/1000000,F820)*Analysis!$B$4</f>
        <v>9.6222660300000005</v>
      </c>
      <c r="Y820">
        <f>IF(ABS(G820)&gt;1,G820/1000000,G820)</f>
        <v>40.860832000000002</v>
      </c>
      <c r="Z820">
        <f>IF(ABS(H820)&gt;1,H820/1000000,H820)</f>
        <v>3.8285170000000002</v>
      </c>
      <c r="AA820">
        <f>IF(ABS(I820)&gt;1,I820/1000000,I820)</f>
        <v>0</v>
      </c>
      <c r="AB820">
        <f t="shared" si="52"/>
        <v>-1.679</v>
      </c>
      <c r="AC820">
        <f t="shared" si="53"/>
        <v>3.6739999999999999</v>
      </c>
      <c r="AD820">
        <f t="shared" si="54"/>
        <v>4.4930000000000003</v>
      </c>
      <c r="AE820">
        <f t="shared" si="55"/>
        <v>0.308</v>
      </c>
    </row>
    <row r="821" spans="1:31" x14ac:dyDescent="0.3">
      <c r="A821" s="4">
        <v>819</v>
      </c>
      <c r="B821" s="4">
        <v>-803103797151</v>
      </c>
      <c r="C821" s="5">
        <v>3</v>
      </c>
      <c r="D821" s="5">
        <v>-7.0529999999999995E-2</v>
      </c>
      <c r="E821" s="5">
        <v>-1.4434000000000001E-2</v>
      </c>
      <c r="F821" s="5">
        <v>1005076</v>
      </c>
      <c r="G821" s="5">
        <v>42683582</v>
      </c>
      <c r="H821" s="5">
        <v>5777111</v>
      </c>
      <c r="I821" s="5">
        <v>0</v>
      </c>
      <c r="J821" s="5">
        <v>-1713000</v>
      </c>
      <c r="K821" s="5">
        <v>3333000</v>
      </c>
      <c r="L821" s="5">
        <v>4491000</v>
      </c>
      <c r="M821" s="5">
        <v>309</v>
      </c>
      <c r="S821">
        <f>A821</f>
        <v>819</v>
      </c>
      <c r="T821">
        <f>Analysis!$B$3+B821/1000000</f>
        <v>17.366758999996819</v>
      </c>
      <c r="U821">
        <f>C821</f>
        <v>3</v>
      </c>
      <c r="V821">
        <f>IF(ABS(D821)&gt;1,D821/1000000,D821)*Analysis!$B$4</f>
        <v>-0.69189929999999999</v>
      </c>
      <c r="W821">
        <f>IF(ABS(E821)&gt;1,E821/1000000,E821)*Analysis!$B$4</f>
        <v>-0.14159754000000002</v>
      </c>
      <c r="X821">
        <f>IF(ABS(F821)&gt;1,F821/1000000,F821)*Analysis!$B$4</f>
        <v>9.859795560000002</v>
      </c>
      <c r="Y821">
        <f>IF(ABS(G821)&gt;1,G821/1000000,G821)</f>
        <v>42.683582000000001</v>
      </c>
      <c r="Z821">
        <f>IF(ABS(H821)&gt;1,H821/1000000,H821)</f>
        <v>5.7771109999999997</v>
      </c>
      <c r="AA821">
        <f>IF(ABS(I821)&gt;1,I821/1000000,I821)</f>
        <v>0</v>
      </c>
      <c r="AB821">
        <f t="shared" si="52"/>
        <v>-1.7130000000000001</v>
      </c>
      <c r="AC821">
        <f t="shared" si="53"/>
        <v>3.3330000000000002</v>
      </c>
      <c r="AD821">
        <f t="shared" si="54"/>
        <v>4.4909999999999997</v>
      </c>
      <c r="AE821">
        <f t="shared" si="55"/>
        <v>0.309</v>
      </c>
    </row>
    <row r="822" spans="1:31" x14ac:dyDescent="0.3">
      <c r="A822" s="4">
        <v>820</v>
      </c>
      <c r="B822" s="4">
        <v>-803103764731</v>
      </c>
      <c r="C822" s="5">
        <v>3</v>
      </c>
      <c r="D822" s="5">
        <v>-9.0948000000000001E-2</v>
      </c>
      <c r="E822" s="5">
        <v>-2.7276000000000002E-2</v>
      </c>
      <c r="F822" s="5">
        <v>0.99271200000000004</v>
      </c>
      <c r="G822" s="5">
        <v>40023285</v>
      </c>
      <c r="H822" s="5">
        <v>2107263</v>
      </c>
      <c r="I822" s="5">
        <v>0</v>
      </c>
      <c r="J822" s="5">
        <v>-1856000</v>
      </c>
      <c r="K822" s="5">
        <v>2226000</v>
      </c>
      <c r="L822" s="5">
        <v>4503000</v>
      </c>
      <c r="M822" s="5">
        <v>304</v>
      </c>
      <c r="S822">
        <f>A822</f>
        <v>820</v>
      </c>
      <c r="T822">
        <f>Analysis!$B$3+B822/1000000</f>
        <v>17.399179000058211</v>
      </c>
      <c r="U822">
        <f>C822</f>
        <v>3</v>
      </c>
      <c r="V822">
        <f>IF(ABS(D822)&gt;1,D822/1000000,D822)*Analysis!$B$4</f>
        <v>-0.89219988000000006</v>
      </c>
      <c r="W822">
        <f>IF(ABS(E822)&gt;1,E822/1000000,E822)*Analysis!$B$4</f>
        <v>-0.26757756000000005</v>
      </c>
      <c r="X822">
        <f>IF(ABS(F822)&gt;1,F822/1000000,F822)*Analysis!$B$4</f>
        <v>9.7385047200000017</v>
      </c>
      <c r="Y822">
        <f>IF(ABS(G822)&gt;1,G822/1000000,G822)</f>
        <v>40.023285000000001</v>
      </c>
      <c r="Z822">
        <f>IF(ABS(H822)&gt;1,H822/1000000,H822)</f>
        <v>2.1072630000000001</v>
      </c>
      <c r="AA822">
        <f>IF(ABS(I822)&gt;1,I822/1000000,I822)</f>
        <v>0</v>
      </c>
      <c r="AB822">
        <f t="shared" si="52"/>
        <v>-1.8560000000000001</v>
      </c>
      <c r="AC822">
        <f t="shared" si="53"/>
        <v>2.226</v>
      </c>
      <c r="AD822">
        <f t="shared" si="54"/>
        <v>4.5030000000000001</v>
      </c>
      <c r="AE822">
        <f t="shared" si="55"/>
        <v>0.30399999999999999</v>
      </c>
    </row>
    <row r="823" spans="1:31" x14ac:dyDescent="0.3">
      <c r="A823" s="4">
        <v>821</v>
      </c>
      <c r="B823" s="4">
        <v>-803103745247</v>
      </c>
      <c r="C823" s="5">
        <v>3</v>
      </c>
      <c r="D823" s="5">
        <v>-7.8968999999999998E-2</v>
      </c>
      <c r="E823" s="5">
        <v>-9.8490000000000001E-3</v>
      </c>
      <c r="F823" s="5">
        <v>0.99152300000000004</v>
      </c>
      <c r="G823" s="5">
        <v>37538013</v>
      </c>
      <c r="H823" s="5">
        <v>2354345</v>
      </c>
      <c r="I823" s="5">
        <v>0</v>
      </c>
      <c r="J823" s="5">
        <v>-2023000</v>
      </c>
      <c r="K823" s="5">
        <v>1576000</v>
      </c>
      <c r="L823" s="5">
        <v>4601000</v>
      </c>
      <c r="M823" s="5">
        <v>304</v>
      </c>
      <c r="S823">
        <f>A823</f>
        <v>821</v>
      </c>
      <c r="T823">
        <f>Analysis!$B$3+B823/1000000</f>
        <v>17.418662999989465</v>
      </c>
      <c r="U823">
        <f>C823</f>
        <v>3</v>
      </c>
      <c r="V823">
        <f>IF(ABS(D823)&gt;1,D823/1000000,D823)*Analysis!$B$4</f>
        <v>-0.77468588999999999</v>
      </c>
      <c r="W823">
        <f>IF(ABS(E823)&gt;1,E823/1000000,E823)*Analysis!$B$4</f>
        <v>-9.6618690000000007E-2</v>
      </c>
      <c r="X823">
        <f>IF(ABS(F823)&gt;1,F823/1000000,F823)*Analysis!$B$4</f>
        <v>9.7268406300000017</v>
      </c>
      <c r="Y823">
        <f>IF(ABS(G823)&gt;1,G823/1000000,G823)</f>
        <v>37.538012999999999</v>
      </c>
      <c r="Z823">
        <f>IF(ABS(H823)&gt;1,H823/1000000,H823)</f>
        <v>2.3543449999999999</v>
      </c>
      <c r="AA823">
        <f>IF(ABS(I823)&gt;1,I823/1000000,I823)</f>
        <v>0</v>
      </c>
      <c r="AB823">
        <f t="shared" si="52"/>
        <v>-2.0230000000000001</v>
      </c>
      <c r="AC823">
        <f t="shared" si="53"/>
        <v>1.5760000000000001</v>
      </c>
      <c r="AD823">
        <f t="shared" si="54"/>
        <v>4.601</v>
      </c>
      <c r="AE823">
        <f t="shared" si="55"/>
        <v>0.30399999999999999</v>
      </c>
    </row>
    <row r="824" spans="1:31" x14ac:dyDescent="0.3">
      <c r="A824" s="4">
        <v>822</v>
      </c>
      <c r="B824" s="4">
        <v>-803103728962</v>
      </c>
      <c r="C824" s="5">
        <v>3</v>
      </c>
      <c r="D824" s="5">
        <v>-5.8756000000000003E-2</v>
      </c>
      <c r="E824" s="5">
        <v>-1.2427000000000001E-2</v>
      </c>
      <c r="F824" s="5">
        <v>1009437</v>
      </c>
      <c r="G824" s="5">
        <v>32762344</v>
      </c>
      <c r="H824" s="5">
        <v>27501051</v>
      </c>
      <c r="I824" s="5">
        <v>0</v>
      </c>
      <c r="J824" s="5">
        <v>-2082000</v>
      </c>
      <c r="K824" s="5">
        <v>0.84</v>
      </c>
      <c r="L824" s="5">
        <v>4685000</v>
      </c>
      <c r="M824" s="5">
        <v>300</v>
      </c>
      <c r="S824">
        <f>A824</f>
        <v>822</v>
      </c>
      <c r="T824">
        <f>Analysis!$B$3+B824/1000000</f>
        <v>17.434948000009172</v>
      </c>
      <c r="U824">
        <f>C824</f>
        <v>3</v>
      </c>
      <c r="V824">
        <f>IF(ABS(D824)&gt;1,D824/1000000,D824)*Analysis!$B$4</f>
        <v>-0.57639636000000005</v>
      </c>
      <c r="W824">
        <f>IF(ABS(E824)&gt;1,E824/1000000,E824)*Analysis!$B$4</f>
        <v>-0.12190887000000002</v>
      </c>
      <c r="X824">
        <f>IF(ABS(F824)&gt;1,F824/1000000,F824)*Analysis!$B$4</f>
        <v>9.9025769700000001</v>
      </c>
      <c r="Y824">
        <f>IF(ABS(G824)&gt;1,G824/1000000,G824)</f>
        <v>32.762343999999999</v>
      </c>
      <c r="Z824">
        <f>IF(ABS(H824)&gt;1,H824/1000000,H824)</f>
        <v>27.501051</v>
      </c>
      <c r="AA824">
        <f>IF(ABS(I824)&gt;1,I824/1000000,I824)</f>
        <v>0</v>
      </c>
      <c r="AB824">
        <f t="shared" si="52"/>
        <v>-2.0819999999999999</v>
      </c>
      <c r="AC824">
        <f t="shared" si="53"/>
        <v>0.84</v>
      </c>
      <c r="AD824">
        <f t="shared" si="54"/>
        <v>4.6849999999999996</v>
      </c>
      <c r="AE824">
        <f t="shared" si="55"/>
        <v>0.3</v>
      </c>
    </row>
    <row r="825" spans="1:31" x14ac:dyDescent="0.3">
      <c r="A825" s="4">
        <v>823</v>
      </c>
      <c r="B825" s="4">
        <v>-803103712926</v>
      </c>
      <c r="C825" s="5">
        <v>3</v>
      </c>
      <c r="D825" s="5">
        <v>-5.1013999999999997E-2</v>
      </c>
      <c r="E825" s="5">
        <v>-1.6414999999999999E-2</v>
      </c>
      <c r="F825" s="5">
        <v>1009411</v>
      </c>
      <c r="G825" s="5">
        <v>29444775</v>
      </c>
      <c r="H825" s="5">
        <v>42406078</v>
      </c>
      <c r="I825" s="5">
        <v>0</v>
      </c>
      <c r="J825" s="5">
        <v>-2026000</v>
      </c>
      <c r="K825" s="5">
        <v>0.38800000000000001</v>
      </c>
      <c r="L825" s="5">
        <v>4681000</v>
      </c>
      <c r="M825" s="5">
        <v>301</v>
      </c>
      <c r="S825">
        <f>A825</f>
        <v>823</v>
      </c>
      <c r="T825">
        <f>Analysis!$B$3+B825/1000000</f>
        <v>17.450983999995515</v>
      </c>
      <c r="U825">
        <f>C825</f>
        <v>3</v>
      </c>
      <c r="V825">
        <f>IF(ABS(D825)&gt;1,D825/1000000,D825)*Analysis!$B$4</f>
        <v>-0.50044734000000002</v>
      </c>
      <c r="W825">
        <f>IF(ABS(E825)&gt;1,E825/1000000,E825)*Analysis!$B$4</f>
        <v>-0.16103115000000001</v>
      </c>
      <c r="X825">
        <f>IF(ABS(F825)&gt;1,F825/1000000,F825)*Analysis!$B$4</f>
        <v>9.9023219100000013</v>
      </c>
      <c r="Y825">
        <f>IF(ABS(G825)&gt;1,G825/1000000,G825)</f>
        <v>29.444775</v>
      </c>
      <c r="Z825">
        <f>IF(ABS(H825)&gt;1,H825/1000000,H825)</f>
        <v>42.406078000000001</v>
      </c>
      <c r="AA825">
        <f>IF(ABS(I825)&gt;1,I825/1000000,I825)</f>
        <v>0</v>
      </c>
      <c r="AB825">
        <f t="shared" si="52"/>
        <v>-2.0259999999999998</v>
      </c>
      <c r="AC825">
        <f t="shared" si="53"/>
        <v>0.38800000000000001</v>
      </c>
      <c r="AD825">
        <f t="shared" si="54"/>
        <v>4.681</v>
      </c>
      <c r="AE825">
        <f t="shared" si="55"/>
        <v>0.30099999999999999</v>
      </c>
    </row>
    <row r="826" spans="1:31" x14ac:dyDescent="0.3">
      <c r="A826" s="4">
        <v>824</v>
      </c>
      <c r="B826" s="4">
        <v>-803103688837</v>
      </c>
      <c r="C826" s="5">
        <v>3</v>
      </c>
      <c r="D826" s="5">
        <v>-5.3629000000000003E-2</v>
      </c>
      <c r="E826" s="5">
        <v>-2.7585999999999999E-2</v>
      </c>
      <c r="F826" s="5">
        <v>1000565</v>
      </c>
      <c r="G826" s="5">
        <v>25980747</v>
      </c>
      <c r="H826" s="5">
        <v>57503300</v>
      </c>
      <c r="I826" s="5">
        <v>0</v>
      </c>
      <c r="J826" s="5">
        <v>-1824000</v>
      </c>
      <c r="K826" s="5">
        <v>-0.26700000000000002</v>
      </c>
      <c r="L826" s="5">
        <v>4673000</v>
      </c>
      <c r="M826" s="5">
        <v>296</v>
      </c>
      <c r="S826">
        <f>A826</f>
        <v>824</v>
      </c>
      <c r="T826">
        <f>Analysis!$B$3+B826/1000000</f>
        <v>17.475072999950498</v>
      </c>
      <c r="U826">
        <f>C826</f>
        <v>3</v>
      </c>
      <c r="V826">
        <f>IF(ABS(D826)&gt;1,D826/1000000,D826)*Analysis!$B$4</f>
        <v>-0.52610049000000003</v>
      </c>
      <c r="W826">
        <f>IF(ABS(E826)&gt;1,E826/1000000,E826)*Analysis!$B$4</f>
        <v>-0.27061866000000001</v>
      </c>
      <c r="X826">
        <f>IF(ABS(F826)&gt;1,F826/1000000,F826)*Analysis!$B$4</f>
        <v>9.8155426499999994</v>
      </c>
      <c r="Y826">
        <f>IF(ABS(G826)&gt;1,G826/1000000,G826)</f>
        <v>25.980747000000001</v>
      </c>
      <c r="Z826">
        <f>IF(ABS(H826)&gt;1,H826/1000000,H826)</f>
        <v>57.503300000000003</v>
      </c>
      <c r="AA826">
        <f>IF(ABS(I826)&gt;1,I826/1000000,I826)</f>
        <v>0</v>
      </c>
      <c r="AB826">
        <f t="shared" si="52"/>
        <v>-1.8240000000000001</v>
      </c>
      <c r="AC826">
        <f t="shared" si="53"/>
        <v>-0.26700000000000002</v>
      </c>
      <c r="AD826">
        <f t="shared" si="54"/>
        <v>4.673</v>
      </c>
      <c r="AE826">
        <f t="shared" si="55"/>
        <v>0.29599999999999999</v>
      </c>
    </row>
    <row r="827" spans="1:31" x14ac:dyDescent="0.3">
      <c r="A827" s="4">
        <v>825</v>
      </c>
      <c r="B827" s="4">
        <v>-803103662655</v>
      </c>
      <c r="C827" s="5">
        <v>3</v>
      </c>
      <c r="D827" s="5">
        <v>-5.1538E-2</v>
      </c>
      <c r="E827" s="5">
        <v>-2.8024E-2</v>
      </c>
      <c r="F827" s="5">
        <v>0.99911099999999997</v>
      </c>
      <c r="G827" s="5">
        <v>25496031</v>
      </c>
      <c r="H827" s="5">
        <v>59576939</v>
      </c>
      <c r="I827" s="5">
        <v>0</v>
      </c>
      <c r="J827" s="5">
        <v>-1777000</v>
      </c>
      <c r="K827" s="5">
        <v>-0.38400000000000001</v>
      </c>
      <c r="L827" s="5">
        <v>4685000</v>
      </c>
      <c r="M827" s="5">
        <v>296</v>
      </c>
      <c r="S827">
        <f>A827</f>
        <v>825</v>
      </c>
      <c r="T827">
        <f>Analysis!$B$3+B827/1000000</f>
        <v>17.501255000010133</v>
      </c>
      <c r="U827">
        <f>C827</f>
        <v>3</v>
      </c>
      <c r="V827">
        <f>IF(ABS(D827)&gt;1,D827/1000000,D827)*Analysis!$B$4</f>
        <v>-0.50558778000000004</v>
      </c>
      <c r="W827">
        <f>IF(ABS(E827)&gt;1,E827/1000000,E827)*Analysis!$B$4</f>
        <v>-0.27491544000000001</v>
      </c>
      <c r="X827">
        <f>IF(ABS(F827)&gt;1,F827/1000000,F827)*Analysis!$B$4</f>
        <v>9.8012789100000006</v>
      </c>
      <c r="Y827">
        <f>IF(ABS(G827)&gt;1,G827/1000000,G827)</f>
        <v>25.496030999999999</v>
      </c>
      <c r="Z827">
        <f>IF(ABS(H827)&gt;1,H827/1000000,H827)</f>
        <v>59.576939000000003</v>
      </c>
      <c r="AA827">
        <f>IF(ABS(I827)&gt;1,I827/1000000,I827)</f>
        <v>0</v>
      </c>
      <c r="AB827">
        <f t="shared" si="52"/>
        <v>-1.7769999999999999</v>
      </c>
      <c r="AC827">
        <f t="shared" si="53"/>
        <v>-0.38400000000000001</v>
      </c>
      <c r="AD827">
        <f t="shared" si="54"/>
        <v>4.6849999999999996</v>
      </c>
      <c r="AE827">
        <f t="shared" si="55"/>
        <v>0.29599999999999999</v>
      </c>
    </row>
    <row r="828" spans="1:31" x14ac:dyDescent="0.3">
      <c r="A828" s="4">
        <v>826</v>
      </c>
      <c r="B828" s="4">
        <v>-803103644120</v>
      </c>
      <c r="C828" s="5">
        <v>3</v>
      </c>
      <c r="D828" s="5">
        <v>-2.5003999999999998E-2</v>
      </c>
      <c r="E828" s="5">
        <v>-4.8887E-2</v>
      </c>
      <c r="F828" s="5">
        <v>1021451</v>
      </c>
      <c r="G828" s="5">
        <v>21281960</v>
      </c>
      <c r="H828" s="5">
        <v>68458366</v>
      </c>
      <c r="I828" s="5">
        <v>0</v>
      </c>
      <c r="J828" s="5">
        <v>-1448000</v>
      </c>
      <c r="K828" s="5">
        <v>-1333000</v>
      </c>
      <c r="L828" s="5">
        <v>4711000</v>
      </c>
      <c r="M828" s="5">
        <v>292</v>
      </c>
      <c r="S828">
        <f>A828</f>
        <v>826</v>
      </c>
      <c r="T828">
        <f>Analysis!$B$3+B828/1000000</f>
        <v>17.519790000049397</v>
      </c>
      <c r="U828">
        <f>C828</f>
        <v>3</v>
      </c>
      <c r="V828">
        <f>IF(ABS(D828)&gt;1,D828/1000000,D828)*Analysis!$B$4</f>
        <v>-0.24528923999999999</v>
      </c>
      <c r="W828">
        <f>IF(ABS(E828)&gt;1,E828/1000000,E828)*Analysis!$B$4</f>
        <v>-0.47958147000000001</v>
      </c>
      <c r="X828">
        <f>IF(ABS(F828)&gt;1,F828/1000000,F828)*Analysis!$B$4</f>
        <v>10.020434310000002</v>
      </c>
      <c r="Y828">
        <f>IF(ABS(G828)&gt;1,G828/1000000,G828)</f>
        <v>21.281960000000002</v>
      </c>
      <c r="Z828">
        <f>IF(ABS(H828)&gt;1,H828/1000000,H828)</f>
        <v>68.458365999999998</v>
      </c>
      <c r="AA828">
        <f>IF(ABS(I828)&gt;1,I828/1000000,I828)</f>
        <v>0</v>
      </c>
      <c r="AB828">
        <f t="shared" si="52"/>
        <v>-1.448</v>
      </c>
      <c r="AC828">
        <f t="shared" si="53"/>
        <v>-1.333</v>
      </c>
      <c r="AD828">
        <f t="shared" si="54"/>
        <v>4.7110000000000003</v>
      </c>
      <c r="AE828">
        <f t="shared" si="55"/>
        <v>0.29199999999999998</v>
      </c>
    </row>
    <row r="829" spans="1:31" x14ac:dyDescent="0.3">
      <c r="A829" s="4">
        <v>827</v>
      </c>
      <c r="B829" s="4">
        <v>-803103623042</v>
      </c>
      <c r="C829" s="5">
        <v>3</v>
      </c>
      <c r="D829" s="5">
        <v>-3.0457999999999999E-2</v>
      </c>
      <c r="E829" s="5">
        <v>-2.4705000000000001E-2</v>
      </c>
      <c r="F829" s="5">
        <v>1027008</v>
      </c>
      <c r="G829" s="5">
        <v>16469149</v>
      </c>
      <c r="H829" s="5">
        <v>75240456</v>
      </c>
      <c r="I829" s="5">
        <v>0</v>
      </c>
      <c r="J829" s="5">
        <v>-1273000</v>
      </c>
      <c r="K829" s="5">
        <v>-1760000</v>
      </c>
      <c r="L829" s="5">
        <v>4707000</v>
      </c>
      <c r="M829" s="5">
        <v>293</v>
      </c>
      <c r="S829">
        <f>A829</f>
        <v>827</v>
      </c>
      <c r="T829">
        <f>Analysis!$B$3+B829/1000000</f>
        <v>17.54086800001096</v>
      </c>
      <c r="U829">
        <f>C829</f>
        <v>3</v>
      </c>
      <c r="V829">
        <f>IF(ABS(D829)&gt;1,D829/1000000,D829)*Analysis!$B$4</f>
        <v>-0.29879297999999999</v>
      </c>
      <c r="W829">
        <f>IF(ABS(E829)&gt;1,E829/1000000,E829)*Analysis!$B$4</f>
        <v>-0.24235605000000002</v>
      </c>
      <c r="X829">
        <f>IF(ABS(F829)&gt;1,F829/1000000,F829)*Analysis!$B$4</f>
        <v>10.07494848</v>
      </c>
      <c r="Y829">
        <f>IF(ABS(G829)&gt;1,G829/1000000,G829)</f>
        <v>16.469149000000002</v>
      </c>
      <c r="Z829">
        <f>IF(ABS(H829)&gt;1,H829/1000000,H829)</f>
        <v>75.240455999999995</v>
      </c>
      <c r="AA829">
        <f>IF(ABS(I829)&gt;1,I829/1000000,I829)</f>
        <v>0</v>
      </c>
      <c r="AB829">
        <f t="shared" si="52"/>
        <v>-1.2729999999999999</v>
      </c>
      <c r="AC829">
        <f t="shared" si="53"/>
        <v>-1.76</v>
      </c>
      <c r="AD829">
        <f t="shared" si="54"/>
        <v>4.7069999999999999</v>
      </c>
      <c r="AE829">
        <f t="shared" si="55"/>
        <v>0.29299999999999998</v>
      </c>
    </row>
    <row r="830" spans="1:31" x14ac:dyDescent="0.3">
      <c r="A830" s="4">
        <v>828</v>
      </c>
      <c r="B830" s="4">
        <v>-803103583012</v>
      </c>
      <c r="C830" s="5">
        <v>3</v>
      </c>
      <c r="D830" s="5">
        <v>-1.5651999999999999E-2</v>
      </c>
      <c r="E830" s="5">
        <v>-4.9119999999999997E-3</v>
      </c>
      <c r="F830" s="5">
        <v>1046886</v>
      </c>
      <c r="G830" s="5">
        <v>9113235</v>
      </c>
      <c r="H830" s="5">
        <v>73256172</v>
      </c>
      <c r="I830" s="5">
        <v>0</v>
      </c>
      <c r="J830" s="5">
        <v>-0.57499999999999996</v>
      </c>
      <c r="K830" s="5">
        <v>-2570000</v>
      </c>
      <c r="L830" s="5">
        <v>4638000</v>
      </c>
      <c r="M830" s="5">
        <v>289</v>
      </c>
      <c r="S830">
        <f>A830</f>
        <v>828</v>
      </c>
      <c r="T830">
        <f>Analysis!$B$3+B830/1000000</f>
        <v>17.580898000043817</v>
      </c>
      <c r="U830">
        <f>C830</f>
        <v>3</v>
      </c>
      <c r="V830">
        <f>IF(ABS(D830)&gt;1,D830/1000000,D830)*Analysis!$B$4</f>
        <v>-0.15354612000000001</v>
      </c>
      <c r="W830">
        <f>IF(ABS(E830)&gt;1,E830/1000000,E830)*Analysis!$B$4</f>
        <v>-4.8186720000000002E-2</v>
      </c>
      <c r="X830">
        <f>IF(ABS(F830)&gt;1,F830/1000000,F830)*Analysis!$B$4</f>
        <v>10.26995166</v>
      </c>
      <c r="Y830">
        <f>IF(ABS(G830)&gt;1,G830/1000000,G830)</f>
        <v>9.1132349999999995</v>
      </c>
      <c r="Z830">
        <f>IF(ABS(H830)&gt;1,H830/1000000,H830)</f>
        <v>73.256172000000007</v>
      </c>
      <c r="AA830">
        <f>IF(ABS(I830)&gt;1,I830/1000000,I830)</f>
        <v>0</v>
      </c>
      <c r="AB830">
        <f t="shared" si="52"/>
        <v>-0.57499999999999996</v>
      </c>
      <c r="AC830">
        <f t="shared" si="53"/>
        <v>-2.57</v>
      </c>
      <c r="AD830">
        <f t="shared" si="54"/>
        <v>4.6379999999999999</v>
      </c>
      <c r="AE830">
        <f t="shared" si="55"/>
        <v>0.28899999999999998</v>
      </c>
    </row>
    <row r="831" spans="1:31" x14ac:dyDescent="0.3">
      <c r="A831" s="4">
        <v>829</v>
      </c>
      <c r="B831" s="4">
        <v>-803103562987</v>
      </c>
      <c r="C831" s="5">
        <v>3</v>
      </c>
      <c r="D831" s="5">
        <v>-7.4019999999999997E-3</v>
      </c>
      <c r="E831" s="5">
        <v>-2.6342000000000001E-2</v>
      </c>
      <c r="F831" s="5">
        <v>1053186</v>
      </c>
      <c r="G831" s="5">
        <v>6727546</v>
      </c>
      <c r="H831" s="5">
        <v>71853691</v>
      </c>
      <c r="I831" s="5">
        <v>0</v>
      </c>
      <c r="J831" s="5">
        <v>-0.28399999999999997</v>
      </c>
      <c r="K831" s="5">
        <v>-2867000</v>
      </c>
      <c r="L831" s="5">
        <v>4585000</v>
      </c>
      <c r="M831" s="5">
        <v>285</v>
      </c>
      <c r="S831">
        <f>A831</f>
        <v>829</v>
      </c>
      <c r="T831">
        <f>Analysis!$B$3+B831/1000000</f>
        <v>17.600923000019975</v>
      </c>
      <c r="U831">
        <f>C831</f>
        <v>3</v>
      </c>
      <c r="V831">
        <f>IF(ABS(D831)&gt;1,D831/1000000,D831)*Analysis!$B$4</f>
        <v>-7.2613620000000004E-2</v>
      </c>
      <c r="W831">
        <f>IF(ABS(E831)&gt;1,E831/1000000,E831)*Analysis!$B$4</f>
        <v>-0.25841502</v>
      </c>
      <c r="X831">
        <f>IF(ABS(F831)&gt;1,F831/1000000,F831)*Analysis!$B$4</f>
        <v>10.33175466</v>
      </c>
      <c r="Y831">
        <f>IF(ABS(G831)&gt;1,G831/1000000,G831)</f>
        <v>6.7275460000000002</v>
      </c>
      <c r="Z831">
        <f>IF(ABS(H831)&gt;1,H831/1000000,H831)</f>
        <v>71.853690999999998</v>
      </c>
      <c r="AA831">
        <f>IF(ABS(I831)&gt;1,I831/1000000,I831)</f>
        <v>0</v>
      </c>
      <c r="AB831">
        <f t="shared" si="52"/>
        <v>-0.28399999999999997</v>
      </c>
      <c r="AC831">
        <f t="shared" si="53"/>
        <v>-2.867</v>
      </c>
      <c r="AD831">
        <f t="shared" si="54"/>
        <v>4.585</v>
      </c>
      <c r="AE831">
        <f t="shared" si="55"/>
        <v>0.28499999999999998</v>
      </c>
    </row>
    <row r="832" spans="1:31" x14ac:dyDescent="0.3">
      <c r="A832" s="4">
        <v>830</v>
      </c>
      <c r="B832" s="4">
        <v>-803103558226</v>
      </c>
      <c r="C832" s="5">
        <v>3</v>
      </c>
      <c r="D832" s="5">
        <v>1.549E-3</v>
      </c>
      <c r="E832" s="5">
        <v>-2.1818000000000001E-2</v>
      </c>
      <c r="F832" s="5">
        <v>1055497</v>
      </c>
      <c r="G832" s="5">
        <v>4899899</v>
      </c>
      <c r="H832" s="5">
        <v>71592056</v>
      </c>
      <c r="I832" s="5">
        <v>0</v>
      </c>
      <c r="J832" s="5">
        <v>-0.10199999999999999</v>
      </c>
      <c r="K832" s="5">
        <v>-3086000</v>
      </c>
      <c r="L832" s="5">
        <v>4531000</v>
      </c>
      <c r="M832" s="5">
        <v>285</v>
      </c>
      <c r="S832">
        <f>A832</f>
        <v>830</v>
      </c>
      <c r="T832">
        <f>Analysis!$B$3+B832/1000000</f>
        <v>17.605683999950998</v>
      </c>
      <c r="U832">
        <f>C832</f>
        <v>3</v>
      </c>
      <c r="V832">
        <f>IF(ABS(D832)&gt;1,D832/1000000,D832)*Analysis!$B$4</f>
        <v>1.5195690000000001E-2</v>
      </c>
      <c r="W832">
        <f>IF(ABS(E832)&gt;1,E832/1000000,E832)*Analysis!$B$4</f>
        <v>-0.21403458000000003</v>
      </c>
      <c r="X832">
        <f>IF(ABS(F832)&gt;1,F832/1000000,F832)*Analysis!$B$4</f>
        <v>10.35442557</v>
      </c>
      <c r="Y832">
        <f>IF(ABS(G832)&gt;1,G832/1000000,G832)</f>
        <v>4.8998989999999996</v>
      </c>
      <c r="Z832">
        <f>IF(ABS(H832)&gt;1,H832/1000000,H832)</f>
        <v>71.592055999999999</v>
      </c>
      <c r="AA832">
        <f>IF(ABS(I832)&gt;1,I832/1000000,I832)</f>
        <v>0</v>
      </c>
      <c r="AB832">
        <f t="shared" si="52"/>
        <v>-0.10199999999999999</v>
      </c>
      <c r="AC832">
        <f t="shared" si="53"/>
        <v>-3.0859999999999999</v>
      </c>
      <c r="AD832">
        <f t="shared" si="54"/>
        <v>4.5309999999999997</v>
      </c>
      <c r="AE832">
        <f t="shared" si="55"/>
        <v>0.28499999999999998</v>
      </c>
    </row>
    <row r="833" spans="1:31" x14ac:dyDescent="0.3">
      <c r="A833" s="4">
        <v>831</v>
      </c>
      <c r="B833" s="4">
        <v>-803103522447</v>
      </c>
      <c r="C833" s="5">
        <v>3</v>
      </c>
      <c r="D833" s="5">
        <v>7.8600000000000002E-4</v>
      </c>
      <c r="E833" s="5">
        <v>-3.2169999999999998E-3</v>
      </c>
      <c r="F833" s="5">
        <v>1058685</v>
      </c>
      <c r="G833" s="5">
        <v>-1159671</v>
      </c>
      <c r="H833" s="5">
        <v>54874748</v>
      </c>
      <c r="I833" s="5">
        <v>0</v>
      </c>
      <c r="J833" s="5">
        <v>0.33100000000000002</v>
      </c>
      <c r="K833" s="5">
        <v>-3492000</v>
      </c>
      <c r="L833" s="5">
        <v>4364000</v>
      </c>
      <c r="M833" s="5">
        <v>285</v>
      </c>
      <c r="S833">
        <f>A833</f>
        <v>831</v>
      </c>
      <c r="T833">
        <f>Analysis!$B$3+B833/1000000</f>
        <v>17.641462999978103</v>
      </c>
      <c r="U833">
        <f>C833</f>
        <v>3</v>
      </c>
      <c r="V833">
        <f>IF(ABS(D833)&gt;1,D833/1000000,D833)*Analysis!$B$4</f>
        <v>7.7106600000000003E-3</v>
      </c>
      <c r="W833">
        <f>IF(ABS(E833)&gt;1,E833/1000000,E833)*Analysis!$B$4</f>
        <v>-3.155877E-2</v>
      </c>
      <c r="X833">
        <f>IF(ABS(F833)&gt;1,F833/1000000,F833)*Analysis!$B$4</f>
        <v>10.385699850000002</v>
      </c>
      <c r="Y833">
        <f>IF(ABS(G833)&gt;1,G833/1000000,G833)</f>
        <v>-1.1596709999999999</v>
      </c>
      <c r="Z833">
        <f>IF(ABS(H833)&gt;1,H833/1000000,H833)</f>
        <v>54.874747999999997</v>
      </c>
      <c r="AA833">
        <f>IF(ABS(I833)&gt;1,I833/1000000,I833)</f>
        <v>0</v>
      </c>
      <c r="AB833">
        <f t="shared" si="52"/>
        <v>0.33100000000000002</v>
      </c>
      <c r="AC833">
        <f t="shared" si="53"/>
        <v>-3.492</v>
      </c>
      <c r="AD833">
        <f t="shared" si="54"/>
        <v>4.3639999999999999</v>
      </c>
      <c r="AE833">
        <f t="shared" si="55"/>
        <v>0.28499999999999998</v>
      </c>
    </row>
    <row r="834" spans="1:31" x14ac:dyDescent="0.3">
      <c r="A834" s="4">
        <v>832</v>
      </c>
      <c r="B834" s="4">
        <v>-803103508183</v>
      </c>
      <c r="C834" s="5">
        <v>3</v>
      </c>
      <c r="D834" s="5">
        <v>-4.2579999999999996E-3</v>
      </c>
      <c r="E834" s="5">
        <v>-7.4819999999999999E-3</v>
      </c>
      <c r="F834" s="5">
        <v>1043875</v>
      </c>
      <c r="G834" s="5">
        <v>-11803870</v>
      </c>
      <c r="H834" s="5">
        <v>48699429</v>
      </c>
      <c r="I834" s="5">
        <v>0</v>
      </c>
      <c r="J834" s="5">
        <v>0.96699999999999997</v>
      </c>
      <c r="K834" s="5">
        <v>-3964000</v>
      </c>
      <c r="L834" s="5">
        <v>4105000</v>
      </c>
      <c r="M834" s="5">
        <v>285</v>
      </c>
      <c r="S834">
        <f>A834</f>
        <v>832</v>
      </c>
      <c r="T834">
        <f>Analysis!$B$3+B834/1000000</f>
        <v>17.655726999975741</v>
      </c>
      <c r="U834">
        <f>C834</f>
        <v>3</v>
      </c>
      <c r="V834">
        <f>IF(ABS(D834)&gt;1,D834/1000000,D834)*Analysis!$B$4</f>
        <v>-4.1770979999999999E-2</v>
      </c>
      <c r="W834">
        <f>IF(ABS(E834)&gt;1,E834/1000000,E834)*Analysis!$B$4</f>
        <v>-7.3398420000000006E-2</v>
      </c>
      <c r="X834">
        <f>IF(ABS(F834)&gt;1,F834/1000000,F834)*Analysis!$B$4</f>
        <v>10.240413750000002</v>
      </c>
      <c r="Y834">
        <f>IF(ABS(G834)&gt;1,G834/1000000,G834)</f>
        <v>-11.80387</v>
      </c>
      <c r="Z834">
        <f>IF(ABS(H834)&gt;1,H834/1000000,H834)</f>
        <v>48.699429000000002</v>
      </c>
      <c r="AA834">
        <f>IF(ABS(I834)&gt;1,I834/1000000,I834)</f>
        <v>0</v>
      </c>
      <c r="AB834">
        <f t="shared" si="52"/>
        <v>0.96699999999999997</v>
      </c>
      <c r="AC834">
        <f t="shared" si="53"/>
        <v>-3.964</v>
      </c>
      <c r="AD834">
        <f t="shared" si="54"/>
        <v>4.1050000000000004</v>
      </c>
      <c r="AE834">
        <f t="shared" si="55"/>
        <v>0.28499999999999998</v>
      </c>
    </row>
    <row r="835" spans="1:31" x14ac:dyDescent="0.3">
      <c r="A835" s="4">
        <v>833</v>
      </c>
      <c r="B835" s="4">
        <v>-803103481695</v>
      </c>
      <c r="C835" s="5">
        <v>3</v>
      </c>
      <c r="D835" s="5">
        <v>6.2E-4</v>
      </c>
      <c r="E835" s="5">
        <v>-1.2063000000000001E-2</v>
      </c>
      <c r="F835" s="5">
        <v>1038177</v>
      </c>
      <c r="G835" s="5">
        <v>-17882513</v>
      </c>
      <c r="H835" s="5">
        <v>28788033</v>
      </c>
      <c r="I835" s="5">
        <v>0</v>
      </c>
      <c r="J835" s="5">
        <v>1305000</v>
      </c>
      <c r="K835" s="5">
        <v>-4190000</v>
      </c>
      <c r="L835" s="5">
        <v>3976000</v>
      </c>
      <c r="M835" s="5">
        <v>281</v>
      </c>
      <c r="S835">
        <f>A835</f>
        <v>833</v>
      </c>
      <c r="T835">
        <f>Analysis!$B$3+B835/1000000</f>
        <v>17.682215000037104</v>
      </c>
      <c r="U835">
        <f>C835</f>
        <v>3</v>
      </c>
      <c r="V835">
        <f>IF(ABS(D835)&gt;1,D835/1000000,D835)*Analysis!$B$4</f>
        <v>6.0822000000000003E-3</v>
      </c>
      <c r="W835">
        <f>IF(ABS(E835)&gt;1,E835/1000000,E835)*Analysis!$B$4</f>
        <v>-0.11833803000000001</v>
      </c>
      <c r="X835">
        <f>IF(ABS(F835)&gt;1,F835/1000000,F835)*Analysis!$B$4</f>
        <v>10.184516369999999</v>
      </c>
      <c r="Y835">
        <f>IF(ABS(G835)&gt;1,G835/1000000,G835)</f>
        <v>-17.882512999999999</v>
      </c>
      <c r="Z835">
        <f>IF(ABS(H835)&gt;1,H835/1000000,H835)</f>
        <v>28.788032999999999</v>
      </c>
      <c r="AA835">
        <f>IF(ABS(I835)&gt;1,I835/1000000,I835)</f>
        <v>0</v>
      </c>
      <c r="AB835">
        <f t="shared" si="52"/>
        <v>1.3049999999999999</v>
      </c>
      <c r="AC835">
        <f t="shared" si="53"/>
        <v>-4.1900000000000004</v>
      </c>
      <c r="AD835">
        <f t="shared" si="54"/>
        <v>3.976</v>
      </c>
      <c r="AE835">
        <f t="shared" si="55"/>
        <v>0.28100000000000003</v>
      </c>
    </row>
    <row r="836" spans="1:31" x14ac:dyDescent="0.3">
      <c r="A836" s="4">
        <v>834</v>
      </c>
      <c r="B836" s="4">
        <v>-803103471270</v>
      </c>
      <c r="C836" s="5">
        <v>3</v>
      </c>
      <c r="D836" s="5">
        <v>1.1812E-2</v>
      </c>
      <c r="E836" s="5">
        <v>-1.6063999999999998E-2</v>
      </c>
      <c r="F836" s="5">
        <v>1034175</v>
      </c>
      <c r="G836" s="5">
        <v>-22624619</v>
      </c>
      <c r="H836" s="5">
        <v>16095655</v>
      </c>
      <c r="I836" s="5">
        <v>0</v>
      </c>
      <c r="J836" s="5">
        <v>1499000</v>
      </c>
      <c r="K836" s="5">
        <v>-4362000</v>
      </c>
      <c r="L836" s="5">
        <v>3841000</v>
      </c>
      <c r="M836" s="5">
        <v>281</v>
      </c>
      <c r="S836">
        <f>A836</f>
        <v>834</v>
      </c>
      <c r="T836">
        <f>Analysis!$B$3+B836/1000000</f>
        <v>17.692640000022948</v>
      </c>
      <c r="U836">
        <f>C836</f>
        <v>3</v>
      </c>
      <c r="V836">
        <f>IF(ABS(D836)&gt;1,D836/1000000,D836)*Analysis!$B$4</f>
        <v>0.11587572</v>
      </c>
      <c r="W836">
        <f>IF(ABS(E836)&gt;1,E836/1000000,E836)*Analysis!$B$4</f>
        <v>-0.15758783999999998</v>
      </c>
      <c r="X836">
        <f>IF(ABS(F836)&gt;1,F836/1000000,F836)*Analysis!$B$4</f>
        <v>10.145256750000001</v>
      </c>
      <c r="Y836">
        <f>IF(ABS(G836)&gt;1,G836/1000000,G836)</f>
        <v>-22.624618999999999</v>
      </c>
      <c r="Z836">
        <f>IF(ABS(H836)&gt;1,H836/1000000,H836)</f>
        <v>16.095655000000001</v>
      </c>
      <c r="AA836">
        <f>IF(ABS(I836)&gt;1,I836/1000000,I836)</f>
        <v>0</v>
      </c>
      <c r="AB836">
        <f t="shared" si="52"/>
        <v>1.4990000000000001</v>
      </c>
      <c r="AC836">
        <f t="shared" si="53"/>
        <v>-4.3620000000000001</v>
      </c>
      <c r="AD836">
        <f t="shared" si="54"/>
        <v>3.8410000000000002</v>
      </c>
      <c r="AE836">
        <f t="shared" si="55"/>
        <v>0.28100000000000003</v>
      </c>
    </row>
    <row r="837" spans="1:31" x14ac:dyDescent="0.3">
      <c r="A837" s="4">
        <v>835</v>
      </c>
      <c r="B837" s="4">
        <v>-803103445090</v>
      </c>
      <c r="C837" s="5">
        <v>3</v>
      </c>
      <c r="D837" s="5">
        <v>5.267E-3</v>
      </c>
      <c r="E837" s="5">
        <v>-1.4645999999999999E-2</v>
      </c>
      <c r="F837" s="5">
        <v>1049925</v>
      </c>
      <c r="G837" s="5">
        <v>-29589823</v>
      </c>
      <c r="H837" s="5">
        <v>-0.90495800000000004</v>
      </c>
      <c r="I837" s="5">
        <v>0</v>
      </c>
      <c r="J837" s="5">
        <v>1573000</v>
      </c>
      <c r="K837" s="5">
        <v>-4651000</v>
      </c>
      <c r="L837" s="5">
        <v>3680000</v>
      </c>
      <c r="M837" s="5">
        <v>278</v>
      </c>
      <c r="S837">
        <f>A837</f>
        <v>835</v>
      </c>
      <c r="T837">
        <f>Analysis!$B$3+B837/1000000</f>
        <v>17.718819999950938</v>
      </c>
      <c r="U837">
        <f>C837</f>
        <v>3</v>
      </c>
      <c r="V837">
        <f>IF(ABS(D837)&gt;1,D837/1000000,D837)*Analysis!$B$4</f>
        <v>5.1669270000000003E-2</v>
      </c>
      <c r="W837">
        <f>IF(ABS(E837)&gt;1,E837/1000000,E837)*Analysis!$B$4</f>
        <v>-0.14367726</v>
      </c>
      <c r="X837">
        <f>IF(ABS(F837)&gt;1,F837/1000000,F837)*Analysis!$B$4</f>
        <v>10.299764250000001</v>
      </c>
      <c r="Y837">
        <f>IF(ABS(G837)&gt;1,G837/1000000,G837)</f>
        <v>-29.589822999999999</v>
      </c>
      <c r="Z837">
        <f>IF(ABS(H837)&gt;1,H837/1000000,H837)</f>
        <v>-0.90495800000000004</v>
      </c>
      <c r="AA837">
        <f>IF(ABS(I837)&gt;1,I837/1000000,I837)</f>
        <v>0</v>
      </c>
      <c r="AB837">
        <f t="shared" si="52"/>
        <v>1.573</v>
      </c>
      <c r="AC837">
        <f t="shared" si="53"/>
        <v>-4.6509999999999998</v>
      </c>
      <c r="AD837">
        <f t="shared" si="54"/>
        <v>3.68</v>
      </c>
      <c r="AE837">
        <f t="shared" si="55"/>
        <v>0.27800000000000002</v>
      </c>
    </row>
    <row r="838" spans="1:31" x14ac:dyDescent="0.3">
      <c r="A838" s="4">
        <v>836</v>
      </c>
      <c r="B838" s="4">
        <v>-803103441270</v>
      </c>
      <c r="C838" s="5">
        <v>3</v>
      </c>
      <c r="D838" s="5">
        <v>5.8840000000000003E-3</v>
      </c>
      <c r="E838" s="5">
        <v>-1.1343000000000001E-2</v>
      </c>
      <c r="F838" s="5">
        <v>1052430</v>
      </c>
      <c r="G838" s="5">
        <v>-31048939</v>
      </c>
      <c r="H838" s="5">
        <v>-4022886</v>
      </c>
      <c r="I838" s="5">
        <v>0</v>
      </c>
      <c r="J838" s="5">
        <v>1570000</v>
      </c>
      <c r="K838" s="5">
        <v>-4697000</v>
      </c>
      <c r="L838" s="5">
        <v>3647000</v>
      </c>
      <c r="M838" s="5">
        <v>278</v>
      </c>
      <c r="S838">
        <f>A838</f>
        <v>836</v>
      </c>
      <c r="T838">
        <f>Analysis!$B$3+B838/1000000</f>
        <v>17.722640000050887</v>
      </c>
      <c r="U838">
        <f>C838</f>
        <v>3</v>
      </c>
      <c r="V838">
        <f>IF(ABS(D838)&gt;1,D838/1000000,D838)*Analysis!$B$4</f>
        <v>5.7722040000000009E-2</v>
      </c>
      <c r="W838">
        <f>IF(ABS(E838)&gt;1,E838/1000000,E838)*Analysis!$B$4</f>
        <v>-0.11127483000000001</v>
      </c>
      <c r="X838">
        <f>IF(ABS(F838)&gt;1,F838/1000000,F838)*Analysis!$B$4</f>
        <v>10.324338300000001</v>
      </c>
      <c r="Y838">
        <f>IF(ABS(G838)&gt;1,G838/1000000,G838)</f>
        <v>-31.048939000000001</v>
      </c>
      <c r="Z838">
        <f>IF(ABS(H838)&gt;1,H838/1000000,H838)</f>
        <v>-4.0228859999999997</v>
      </c>
      <c r="AA838">
        <f>IF(ABS(I838)&gt;1,I838/1000000,I838)</f>
        <v>0</v>
      </c>
      <c r="AB838">
        <f t="shared" si="52"/>
        <v>1.57</v>
      </c>
      <c r="AC838">
        <f t="shared" si="53"/>
        <v>-4.6970000000000001</v>
      </c>
      <c r="AD838">
        <f t="shared" si="54"/>
        <v>3.6469999999999998</v>
      </c>
      <c r="AE838">
        <f t="shared" si="55"/>
        <v>0.27800000000000002</v>
      </c>
    </row>
    <row r="839" spans="1:31" x14ac:dyDescent="0.3">
      <c r="A839" s="4">
        <v>837</v>
      </c>
      <c r="B839" s="4">
        <v>-803103403482</v>
      </c>
      <c r="C839" s="5">
        <v>3</v>
      </c>
      <c r="D839" s="5">
        <v>6.8069999999999997E-3</v>
      </c>
      <c r="E839" s="5">
        <v>-1.0345E-2</v>
      </c>
      <c r="F839" s="5">
        <v>1047848</v>
      </c>
      <c r="G839" s="5">
        <v>-43764889</v>
      </c>
      <c r="H839" s="5">
        <v>-19536217</v>
      </c>
      <c r="I839" s="5">
        <v>0</v>
      </c>
      <c r="J839" s="5">
        <v>1567000</v>
      </c>
      <c r="K839" s="5">
        <v>-4989000</v>
      </c>
      <c r="L839" s="5">
        <v>3371000</v>
      </c>
      <c r="M839" s="5">
        <v>276</v>
      </c>
      <c r="S839">
        <f>A839</f>
        <v>837</v>
      </c>
      <c r="T839">
        <f>Analysis!$B$3+B839/1000000</f>
        <v>17.760428000008687</v>
      </c>
      <c r="U839">
        <f>C839</f>
        <v>3</v>
      </c>
      <c r="V839">
        <f>IF(ABS(D839)&gt;1,D839/1000000,D839)*Analysis!$B$4</f>
        <v>6.6776669999999996E-2</v>
      </c>
      <c r="W839">
        <f>IF(ABS(E839)&gt;1,E839/1000000,E839)*Analysis!$B$4</f>
        <v>-0.10148445</v>
      </c>
      <c r="X839">
        <f>IF(ABS(F839)&gt;1,F839/1000000,F839)*Analysis!$B$4</f>
        <v>10.279388879999999</v>
      </c>
      <c r="Y839">
        <f>IF(ABS(G839)&gt;1,G839/1000000,G839)</f>
        <v>-43.764888999999997</v>
      </c>
      <c r="Z839">
        <f>IF(ABS(H839)&gt;1,H839/1000000,H839)</f>
        <v>-19.536217000000001</v>
      </c>
      <c r="AA839">
        <f>IF(ABS(I839)&gt;1,I839/1000000,I839)</f>
        <v>0</v>
      </c>
      <c r="AB839">
        <f t="shared" si="52"/>
        <v>1.5669999999999999</v>
      </c>
      <c r="AC839">
        <f t="shared" si="53"/>
        <v>-4.9889999999999999</v>
      </c>
      <c r="AD839">
        <f t="shared" si="54"/>
        <v>3.371</v>
      </c>
      <c r="AE839">
        <f t="shared" si="55"/>
        <v>0.27600000000000002</v>
      </c>
    </row>
    <row r="840" spans="1:31" x14ac:dyDescent="0.3">
      <c r="A840" s="4">
        <v>838</v>
      </c>
      <c r="B840" s="4">
        <v>-803103387172</v>
      </c>
      <c r="C840" s="5">
        <v>3</v>
      </c>
      <c r="D840" s="5">
        <v>-4.9100000000000003E-3</v>
      </c>
      <c r="E840" s="5">
        <v>-9.9260000000000008E-3</v>
      </c>
      <c r="F840" s="5">
        <v>1044233</v>
      </c>
      <c r="G840" s="5">
        <v>-53095390</v>
      </c>
      <c r="H840" s="5">
        <v>-28589523</v>
      </c>
      <c r="I840" s="5">
        <v>0</v>
      </c>
      <c r="J840" s="5">
        <v>1502000</v>
      </c>
      <c r="K840" s="5">
        <v>-5066000</v>
      </c>
      <c r="L840" s="5">
        <v>3220000</v>
      </c>
      <c r="M840" s="5">
        <v>276</v>
      </c>
      <c r="S840">
        <f>A840</f>
        <v>838</v>
      </c>
      <c r="T840">
        <f>Analysis!$B$3+B840/1000000</f>
        <v>17.776737999985926</v>
      </c>
      <c r="U840">
        <f>C840</f>
        <v>3</v>
      </c>
      <c r="V840">
        <f>IF(ABS(D840)&gt;1,D840/1000000,D840)*Analysis!$B$4</f>
        <v>-4.8167100000000004E-2</v>
      </c>
      <c r="W840">
        <f>IF(ABS(E840)&gt;1,E840/1000000,E840)*Analysis!$B$4</f>
        <v>-9.7374060000000012E-2</v>
      </c>
      <c r="X840">
        <f>IF(ABS(F840)&gt;1,F840/1000000,F840)*Analysis!$B$4</f>
        <v>10.243925730000001</v>
      </c>
      <c r="Y840">
        <f>IF(ABS(G840)&gt;1,G840/1000000,G840)</f>
        <v>-53.095390000000002</v>
      </c>
      <c r="Z840">
        <f>IF(ABS(H840)&gt;1,H840/1000000,H840)</f>
        <v>-28.589523</v>
      </c>
      <c r="AA840">
        <f>IF(ABS(I840)&gt;1,I840/1000000,I840)</f>
        <v>0</v>
      </c>
      <c r="AB840">
        <f t="shared" si="52"/>
        <v>1.502</v>
      </c>
      <c r="AC840">
        <f t="shared" si="53"/>
        <v>-5.0659999999999998</v>
      </c>
      <c r="AD840">
        <f t="shared" si="54"/>
        <v>3.22</v>
      </c>
      <c r="AE840">
        <f t="shared" si="55"/>
        <v>0.27600000000000002</v>
      </c>
    </row>
    <row r="841" spans="1:31" x14ac:dyDescent="0.3">
      <c r="A841" s="4">
        <v>839</v>
      </c>
      <c r="B841" s="4">
        <v>-803103366949</v>
      </c>
      <c r="C841" s="5">
        <v>3</v>
      </c>
      <c r="D841" s="5">
        <v>5.0489999999999997E-3</v>
      </c>
      <c r="E841" s="5">
        <v>6.3599999999999996E-4</v>
      </c>
      <c r="F841" s="5">
        <v>1046035</v>
      </c>
      <c r="G841" s="5">
        <v>-67008270</v>
      </c>
      <c r="H841" s="5">
        <v>-34074314</v>
      </c>
      <c r="I841" s="5">
        <v>0</v>
      </c>
      <c r="J841" s="5">
        <v>1400000</v>
      </c>
      <c r="K841" s="5">
        <v>-5063000</v>
      </c>
      <c r="L841" s="5">
        <v>3044000</v>
      </c>
      <c r="M841" s="5">
        <v>276</v>
      </c>
      <c r="S841">
        <f>A841</f>
        <v>839</v>
      </c>
      <c r="T841">
        <f>Analysis!$B$3+B841/1000000</f>
        <v>17.796960999956354</v>
      </c>
      <c r="U841">
        <f>C841</f>
        <v>3</v>
      </c>
      <c r="V841">
        <f>IF(ABS(D841)&gt;1,D841/1000000,D841)*Analysis!$B$4</f>
        <v>4.9530690000000002E-2</v>
      </c>
      <c r="W841">
        <f>IF(ABS(E841)&gt;1,E841/1000000,E841)*Analysis!$B$4</f>
        <v>6.2391599999999997E-3</v>
      </c>
      <c r="X841">
        <f>IF(ABS(F841)&gt;1,F841/1000000,F841)*Analysis!$B$4</f>
        <v>10.261603350000001</v>
      </c>
      <c r="Y841">
        <f>IF(ABS(G841)&gt;1,G841/1000000,G841)</f>
        <v>-67.008269999999996</v>
      </c>
      <c r="Z841">
        <f>IF(ABS(H841)&gt;1,H841/1000000,H841)</f>
        <v>-34.074314000000001</v>
      </c>
      <c r="AA841">
        <f>IF(ABS(I841)&gt;1,I841/1000000,I841)</f>
        <v>0</v>
      </c>
      <c r="AB841">
        <f t="shared" si="52"/>
        <v>1.4</v>
      </c>
      <c r="AC841">
        <f t="shared" si="53"/>
        <v>-5.0629999999999997</v>
      </c>
      <c r="AD841">
        <f t="shared" si="54"/>
        <v>3.044</v>
      </c>
      <c r="AE841">
        <f t="shared" si="55"/>
        <v>0.27600000000000002</v>
      </c>
    </row>
    <row r="842" spans="1:31" x14ac:dyDescent="0.3">
      <c r="A842" s="4">
        <v>840</v>
      </c>
      <c r="B842" s="4">
        <v>-803103346281</v>
      </c>
      <c r="C842" s="5">
        <v>3</v>
      </c>
      <c r="D842" s="5">
        <v>2.1329999999999998E-2</v>
      </c>
      <c r="E842" s="5">
        <v>3.6458999999999998E-2</v>
      </c>
      <c r="F842" s="5">
        <v>1034810</v>
      </c>
      <c r="G842" s="5">
        <v>-78134087</v>
      </c>
      <c r="H842" s="5">
        <v>-39775398</v>
      </c>
      <c r="I842" s="5">
        <v>0</v>
      </c>
      <c r="J842" s="5">
        <v>1194000</v>
      </c>
      <c r="K842" s="5">
        <v>-5140000</v>
      </c>
      <c r="L842" s="5">
        <v>2951000</v>
      </c>
      <c r="M842" s="5">
        <v>276</v>
      </c>
      <c r="S842">
        <f>A842</f>
        <v>840</v>
      </c>
      <c r="T842">
        <f>Analysis!$B$3+B842/1000000</f>
        <v>17.817629000055604</v>
      </c>
      <c r="U842">
        <f>C842</f>
        <v>3</v>
      </c>
      <c r="V842">
        <f>IF(ABS(D842)&gt;1,D842/1000000,D842)*Analysis!$B$4</f>
        <v>0.2092473</v>
      </c>
      <c r="W842">
        <f>IF(ABS(E842)&gt;1,E842/1000000,E842)*Analysis!$B$4</f>
        <v>0.35766279000000001</v>
      </c>
      <c r="X842">
        <f>IF(ABS(F842)&gt;1,F842/1000000,F842)*Analysis!$B$4</f>
        <v>10.151486100000001</v>
      </c>
      <c r="Y842">
        <f>IF(ABS(G842)&gt;1,G842/1000000,G842)</f>
        <v>-78.134086999999994</v>
      </c>
      <c r="Z842">
        <f>IF(ABS(H842)&gt;1,H842/1000000,H842)</f>
        <v>-39.775398000000003</v>
      </c>
      <c r="AA842">
        <f>IF(ABS(I842)&gt;1,I842/1000000,I842)</f>
        <v>0</v>
      </c>
      <c r="AB842">
        <f t="shared" si="52"/>
        <v>1.194</v>
      </c>
      <c r="AC842">
        <f t="shared" si="53"/>
        <v>-5.14</v>
      </c>
      <c r="AD842">
        <f t="shared" si="54"/>
        <v>2.9510000000000001</v>
      </c>
      <c r="AE842">
        <f t="shared" si="55"/>
        <v>0.27600000000000002</v>
      </c>
    </row>
    <row r="843" spans="1:31" x14ac:dyDescent="0.3">
      <c r="A843" s="4">
        <v>841</v>
      </c>
      <c r="B843" s="4">
        <v>-803103333554</v>
      </c>
      <c r="C843" s="5">
        <v>3</v>
      </c>
      <c r="D843" s="5">
        <v>4.9641999999999999E-2</v>
      </c>
      <c r="E843" s="5">
        <v>0.16336000000000001</v>
      </c>
      <c r="F843" s="5">
        <v>1040852</v>
      </c>
      <c r="G843" s="5">
        <v>-80806274</v>
      </c>
      <c r="H843" s="5">
        <v>-34312057</v>
      </c>
      <c r="I843" s="5">
        <v>0</v>
      </c>
      <c r="J843" s="5">
        <v>1101000</v>
      </c>
      <c r="K843" s="5">
        <v>-5143000</v>
      </c>
      <c r="L843" s="5">
        <v>2981000</v>
      </c>
      <c r="M843" s="5">
        <v>274</v>
      </c>
      <c r="S843">
        <f>A843</f>
        <v>841</v>
      </c>
      <c r="T843">
        <f>Analysis!$B$3+B843/1000000</f>
        <v>17.830355999991298</v>
      </c>
      <c r="U843">
        <f>C843</f>
        <v>3</v>
      </c>
      <c r="V843">
        <f>IF(ABS(D843)&gt;1,D843/1000000,D843)*Analysis!$B$4</f>
        <v>0.48698802000000002</v>
      </c>
      <c r="W843">
        <f>IF(ABS(E843)&gt;1,E843/1000000,E843)*Analysis!$B$4</f>
        <v>1.6025616</v>
      </c>
      <c r="X843">
        <f>IF(ABS(F843)&gt;1,F843/1000000,F843)*Analysis!$B$4</f>
        <v>10.210758120000001</v>
      </c>
      <c r="Y843">
        <f>IF(ABS(G843)&gt;1,G843/1000000,G843)</f>
        <v>-80.806274000000002</v>
      </c>
      <c r="Z843">
        <f>IF(ABS(H843)&gt;1,H843/1000000,H843)</f>
        <v>-34.312057000000003</v>
      </c>
      <c r="AA843">
        <f>IF(ABS(I843)&gt;1,I843/1000000,I843)</f>
        <v>0</v>
      </c>
      <c r="AB843">
        <f t="shared" si="52"/>
        <v>1.101</v>
      </c>
      <c r="AC843">
        <f t="shared" si="53"/>
        <v>-5.1429999999999998</v>
      </c>
      <c r="AD843">
        <f t="shared" si="54"/>
        <v>2.9809999999999999</v>
      </c>
      <c r="AE843">
        <f t="shared" si="55"/>
        <v>0.27400000000000002</v>
      </c>
    </row>
    <row r="844" spans="1:31" x14ac:dyDescent="0.3">
      <c r="A844" s="4">
        <v>842</v>
      </c>
      <c r="B844" s="4">
        <v>-803103304777</v>
      </c>
      <c r="C844" s="5">
        <v>3</v>
      </c>
      <c r="D844" s="5">
        <v>7.8764000000000001E-2</v>
      </c>
      <c r="E844" s="5">
        <v>0.30197099999999999</v>
      </c>
      <c r="F844" s="5">
        <v>1036582</v>
      </c>
      <c r="G844" s="5">
        <v>-82093956</v>
      </c>
      <c r="H844" s="5">
        <v>-23613333</v>
      </c>
      <c r="I844" s="5">
        <v>0</v>
      </c>
      <c r="J844" s="5">
        <v>1101000</v>
      </c>
      <c r="K844" s="5">
        <v>-5121000</v>
      </c>
      <c r="L844" s="5">
        <v>3027000</v>
      </c>
      <c r="M844" s="5">
        <v>274</v>
      </c>
      <c r="S844">
        <f>A844</f>
        <v>842</v>
      </c>
      <c r="T844">
        <f>Analysis!$B$3+B844/1000000</f>
        <v>17.859133000019938</v>
      </c>
      <c r="U844">
        <f>C844</f>
        <v>3</v>
      </c>
      <c r="V844">
        <f>IF(ABS(D844)&gt;1,D844/1000000,D844)*Analysis!$B$4</f>
        <v>0.77267484000000008</v>
      </c>
      <c r="W844">
        <f>IF(ABS(E844)&gt;1,E844/1000000,E844)*Analysis!$B$4</f>
        <v>2.9623355099999999</v>
      </c>
      <c r="X844">
        <f>IF(ABS(F844)&gt;1,F844/1000000,F844)*Analysis!$B$4</f>
        <v>10.16886942</v>
      </c>
      <c r="Y844">
        <f>IF(ABS(G844)&gt;1,G844/1000000,G844)</f>
        <v>-82.093956000000006</v>
      </c>
      <c r="Z844">
        <f>IF(ABS(H844)&gt;1,H844/1000000,H844)</f>
        <v>-23.613333000000001</v>
      </c>
      <c r="AA844">
        <f>IF(ABS(I844)&gt;1,I844/1000000,I844)</f>
        <v>0</v>
      </c>
      <c r="AB844">
        <f t="shared" si="52"/>
        <v>1.101</v>
      </c>
      <c r="AC844">
        <f t="shared" si="53"/>
        <v>-5.1210000000000004</v>
      </c>
      <c r="AD844">
        <f t="shared" si="54"/>
        <v>3.0270000000000001</v>
      </c>
      <c r="AE844">
        <f t="shared" si="55"/>
        <v>0.27400000000000002</v>
      </c>
    </row>
    <row r="845" spans="1:31" x14ac:dyDescent="0.3">
      <c r="A845" s="4">
        <v>843</v>
      </c>
      <c r="B845" s="4">
        <v>-803103300829</v>
      </c>
      <c r="C845" s="5">
        <v>3</v>
      </c>
      <c r="D845" s="5">
        <v>7.7156000000000002E-2</v>
      </c>
      <c r="E845" s="5">
        <v>0.34321099999999999</v>
      </c>
      <c r="F845" s="5">
        <v>1023466</v>
      </c>
      <c r="G845" s="5">
        <v>-83532471</v>
      </c>
      <c r="H845" s="5">
        <v>-16289070</v>
      </c>
      <c r="I845" s="5">
        <v>0</v>
      </c>
      <c r="J845" s="5">
        <v>1132000</v>
      </c>
      <c r="K845" s="5">
        <v>-5118000</v>
      </c>
      <c r="L845" s="5">
        <v>3061000</v>
      </c>
      <c r="M845" s="5">
        <v>274</v>
      </c>
      <c r="S845">
        <f>A845</f>
        <v>843</v>
      </c>
      <c r="T845">
        <f>Analysis!$B$3+B845/1000000</f>
        <v>17.863081000046805</v>
      </c>
      <c r="U845">
        <f>C845</f>
        <v>3</v>
      </c>
      <c r="V845">
        <f>IF(ABS(D845)&gt;1,D845/1000000,D845)*Analysis!$B$4</f>
        <v>0.75690036000000005</v>
      </c>
      <c r="W845">
        <f>IF(ABS(E845)&gt;1,E845/1000000,E845)*Analysis!$B$4</f>
        <v>3.3668999099999999</v>
      </c>
      <c r="X845">
        <f>IF(ABS(F845)&gt;1,F845/1000000,F845)*Analysis!$B$4</f>
        <v>10.04020146</v>
      </c>
      <c r="Y845">
        <f>IF(ABS(G845)&gt;1,G845/1000000,G845)</f>
        <v>-83.532471000000001</v>
      </c>
      <c r="Z845">
        <f>IF(ABS(H845)&gt;1,H845/1000000,H845)</f>
        <v>-16.289069999999999</v>
      </c>
      <c r="AA845">
        <f>IF(ABS(I845)&gt;1,I845/1000000,I845)</f>
        <v>0</v>
      </c>
      <c r="AB845">
        <f t="shared" si="52"/>
        <v>1.1319999999999999</v>
      </c>
      <c r="AC845">
        <f t="shared" si="53"/>
        <v>-5.1180000000000003</v>
      </c>
      <c r="AD845">
        <f t="shared" si="54"/>
        <v>3.0609999999999999</v>
      </c>
      <c r="AE845">
        <f t="shared" si="55"/>
        <v>0.27400000000000002</v>
      </c>
    </row>
    <row r="846" spans="1:31" x14ac:dyDescent="0.3">
      <c r="A846" s="4">
        <v>844</v>
      </c>
      <c r="B846" s="4">
        <v>-803103268138</v>
      </c>
      <c r="C846" s="5">
        <v>3</v>
      </c>
      <c r="D846" s="5">
        <v>8.5528000000000007E-2</v>
      </c>
      <c r="E846" s="5">
        <v>0.37482799999999999</v>
      </c>
      <c r="F846" s="5">
        <v>1026514</v>
      </c>
      <c r="G846" s="5">
        <v>-84526711</v>
      </c>
      <c r="H846" s="5">
        <v>8396886</v>
      </c>
      <c r="I846" s="5">
        <v>0</v>
      </c>
      <c r="J846" s="5">
        <v>1337000</v>
      </c>
      <c r="K846" s="5">
        <v>-5068000</v>
      </c>
      <c r="L846" s="5">
        <v>3083000</v>
      </c>
      <c r="M846" s="5">
        <v>274</v>
      </c>
      <c r="S846">
        <f>A846</f>
        <v>844</v>
      </c>
      <c r="T846">
        <f>Analysis!$B$3+B846/1000000</f>
        <v>17.895771999959834</v>
      </c>
      <c r="U846">
        <f>C846</f>
        <v>3</v>
      </c>
      <c r="V846">
        <f>IF(ABS(D846)&gt;1,D846/1000000,D846)*Analysis!$B$4</f>
        <v>0.83902968000000011</v>
      </c>
      <c r="W846">
        <f>IF(ABS(E846)&gt;1,E846/1000000,E846)*Analysis!$B$4</f>
        <v>3.6770626800000001</v>
      </c>
      <c r="X846">
        <f>IF(ABS(F846)&gt;1,F846/1000000,F846)*Analysis!$B$4</f>
        <v>10.07010234</v>
      </c>
      <c r="Y846">
        <f>IF(ABS(G846)&gt;1,G846/1000000,G846)</f>
        <v>-84.526711000000006</v>
      </c>
      <c r="Z846">
        <f>IF(ABS(H846)&gt;1,H846/1000000,H846)</f>
        <v>8.3968860000000003</v>
      </c>
      <c r="AA846">
        <f>IF(ABS(I846)&gt;1,I846/1000000,I846)</f>
        <v>0</v>
      </c>
      <c r="AB846">
        <f t="shared" si="52"/>
        <v>1.337</v>
      </c>
      <c r="AC846">
        <f t="shared" si="53"/>
        <v>-5.0679999999999996</v>
      </c>
      <c r="AD846">
        <f t="shared" si="54"/>
        <v>3.0830000000000002</v>
      </c>
      <c r="AE846">
        <f t="shared" si="55"/>
        <v>0.27400000000000002</v>
      </c>
    </row>
    <row r="847" spans="1:31" x14ac:dyDescent="0.3">
      <c r="A847" s="4">
        <v>845</v>
      </c>
      <c r="B847" s="4">
        <v>-803103245551</v>
      </c>
      <c r="C847" s="5">
        <v>3</v>
      </c>
      <c r="D847" s="5">
        <v>-1.8596000000000001E-2</v>
      </c>
      <c r="E847" s="5">
        <v>-3.8105E-2</v>
      </c>
      <c r="F847" s="5">
        <v>1046636</v>
      </c>
      <c r="G847" s="5">
        <v>-89848503</v>
      </c>
      <c r="H847" s="5">
        <v>30233273</v>
      </c>
      <c r="I847" s="5">
        <v>0</v>
      </c>
      <c r="J847" s="5">
        <v>1273000</v>
      </c>
      <c r="K847" s="5">
        <v>-4756000</v>
      </c>
      <c r="L847" s="5">
        <v>2934000</v>
      </c>
      <c r="M847" s="5">
        <v>273</v>
      </c>
      <c r="S847">
        <f>A847</f>
        <v>845</v>
      </c>
      <c r="T847">
        <f>Analysis!$B$3+B847/1000000</f>
        <v>17.918359000002965</v>
      </c>
      <c r="U847">
        <f>C847</f>
        <v>3</v>
      </c>
      <c r="V847">
        <f>IF(ABS(D847)&gt;1,D847/1000000,D847)*Analysis!$B$4</f>
        <v>-0.18242676000000002</v>
      </c>
      <c r="W847">
        <f>IF(ABS(E847)&gt;1,E847/1000000,E847)*Analysis!$B$4</f>
        <v>-0.37381005</v>
      </c>
      <c r="X847">
        <f>IF(ABS(F847)&gt;1,F847/1000000,F847)*Analysis!$B$4</f>
        <v>10.26749916</v>
      </c>
      <c r="Y847">
        <f>IF(ABS(G847)&gt;1,G847/1000000,G847)</f>
        <v>-89.848502999999994</v>
      </c>
      <c r="Z847">
        <f>IF(ABS(H847)&gt;1,H847/1000000,H847)</f>
        <v>30.233273000000001</v>
      </c>
      <c r="AA847">
        <f>IF(ABS(I847)&gt;1,I847/1000000,I847)</f>
        <v>0</v>
      </c>
      <c r="AB847">
        <f t="shared" si="52"/>
        <v>1.2729999999999999</v>
      </c>
      <c r="AC847">
        <f t="shared" si="53"/>
        <v>-4.7560000000000002</v>
      </c>
      <c r="AD847">
        <f t="shared" si="54"/>
        <v>2.9340000000000002</v>
      </c>
      <c r="AE847">
        <f t="shared" si="55"/>
        <v>0.27300000000000002</v>
      </c>
    </row>
    <row r="848" spans="1:31" x14ac:dyDescent="0.3">
      <c r="A848" s="4">
        <v>846</v>
      </c>
      <c r="B848" s="4">
        <v>-803103233231</v>
      </c>
      <c r="C848" s="5">
        <v>3</v>
      </c>
      <c r="D848" s="5">
        <v>-1.1148999999999999E-2</v>
      </c>
      <c r="E848" s="5">
        <v>-1.6707E-2</v>
      </c>
      <c r="F848" s="5">
        <v>1039504</v>
      </c>
      <c r="G848" s="5">
        <v>-96173309</v>
      </c>
      <c r="H848" s="5">
        <v>30153845</v>
      </c>
      <c r="I848" s="5">
        <v>0</v>
      </c>
      <c r="J848" s="5">
        <v>1180000</v>
      </c>
      <c r="K848" s="5">
        <v>-4634000</v>
      </c>
      <c r="L848" s="5">
        <v>2912000</v>
      </c>
      <c r="M848" s="5">
        <v>273</v>
      </c>
      <c r="S848">
        <f>A848</f>
        <v>846</v>
      </c>
      <c r="T848">
        <f>Analysis!$B$3+B848/1000000</f>
        <v>17.930678999982774</v>
      </c>
      <c r="U848">
        <f>C848</f>
        <v>3</v>
      </c>
      <c r="V848">
        <f>IF(ABS(D848)&gt;1,D848/1000000,D848)*Analysis!$B$4</f>
        <v>-0.10937168999999999</v>
      </c>
      <c r="W848">
        <f>IF(ABS(E848)&gt;1,E848/1000000,E848)*Analysis!$B$4</f>
        <v>-0.16389566999999999</v>
      </c>
      <c r="X848">
        <f>IF(ABS(F848)&gt;1,F848/1000000,F848)*Analysis!$B$4</f>
        <v>10.19753424</v>
      </c>
      <c r="Y848">
        <f>IF(ABS(G848)&gt;1,G848/1000000,G848)</f>
        <v>-96.173309000000003</v>
      </c>
      <c r="Z848">
        <f>IF(ABS(H848)&gt;1,H848/1000000,H848)</f>
        <v>30.153845</v>
      </c>
      <c r="AA848">
        <f>IF(ABS(I848)&gt;1,I848/1000000,I848)</f>
        <v>0</v>
      </c>
      <c r="AB848">
        <f t="shared" si="52"/>
        <v>1.18</v>
      </c>
      <c r="AC848">
        <f t="shared" si="53"/>
        <v>-4.6340000000000003</v>
      </c>
      <c r="AD848">
        <f t="shared" si="54"/>
        <v>2.9119999999999999</v>
      </c>
      <c r="AE848">
        <f t="shared" si="55"/>
        <v>0.27300000000000002</v>
      </c>
    </row>
    <row r="849" spans="1:31" x14ac:dyDescent="0.3">
      <c r="A849" s="4">
        <v>847</v>
      </c>
      <c r="B849" s="4">
        <v>-803103189064</v>
      </c>
      <c r="C849" s="5">
        <v>3</v>
      </c>
      <c r="D849" s="5">
        <v>1.72E-3</v>
      </c>
      <c r="E849" s="5">
        <v>-4.9049999999999996E-3</v>
      </c>
      <c r="F849" s="5">
        <v>1029818</v>
      </c>
      <c r="G849" s="5">
        <v>-100532043</v>
      </c>
      <c r="H849" s="5">
        <v>30795519</v>
      </c>
      <c r="I849" s="5">
        <v>0</v>
      </c>
      <c r="J849" s="5">
        <v>1118000</v>
      </c>
      <c r="K849" s="5">
        <v>-4517000</v>
      </c>
      <c r="L849" s="5">
        <v>2890000</v>
      </c>
      <c r="M849" s="5">
        <v>274</v>
      </c>
      <c r="S849">
        <f>A849</f>
        <v>847</v>
      </c>
      <c r="T849">
        <f>Analysis!$B$3+B849/1000000</f>
        <v>17.974845999968238</v>
      </c>
      <c r="U849">
        <f>C849</f>
        <v>3</v>
      </c>
      <c r="V849">
        <f>IF(ABS(D849)&gt;1,D849/1000000,D849)*Analysis!$B$4</f>
        <v>1.6873200000000001E-2</v>
      </c>
      <c r="W849">
        <f>IF(ABS(E849)&gt;1,E849/1000000,E849)*Analysis!$B$4</f>
        <v>-4.8118049999999996E-2</v>
      </c>
      <c r="X849">
        <f>IF(ABS(F849)&gt;1,F849/1000000,F849)*Analysis!$B$4</f>
        <v>10.102514579999999</v>
      </c>
      <c r="Y849">
        <f>IF(ABS(G849)&gt;1,G849/1000000,G849)</f>
        <v>-100.532043</v>
      </c>
      <c r="Z849">
        <f>IF(ABS(H849)&gt;1,H849/1000000,H849)</f>
        <v>30.795518999999999</v>
      </c>
      <c r="AA849">
        <f>IF(ABS(I849)&gt;1,I849/1000000,I849)</f>
        <v>0</v>
      </c>
      <c r="AB849">
        <f t="shared" si="52"/>
        <v>1.1180000000000001</v>
      </c>
      <c r="AC849">
        <f t="shared" si="53"/>
        <v>-4.5170000000000003</v>
      </c>
      <c r="AD849">
        <f t="shared" si="54"/>
        <v>2.89</v>
      </c>
      <c r="AE849">
        <f t="shared" si="55"/>
        <v>0.27400000000000002</v>
      </c>
    </row>
    <row r="850" spans="1:31" x14ac:dyDescent="0.3">
      <c r="A850" s="4">
        <v>848</v>
      </c>
      <c r="B850" s="4">
        <v>-803103127923</v>
      </c>
      <c r="C850" s="5">
        <v>3</v>
      </c>
      <c r="D850" s="5">
        <v>-6.2729999999999999E-3</v>
      </c>
      <c r="E850" s="5">
        <v>-2.0670999999999998E-2</v>
      </c>
      <c r="F850" s="5">
        <v>1012381</v>
      </c>
      <c r="G850" s="5">
        <v>-109623344</v>
      </c>
      <c r="H850" s="5">
        <v>19796967</v>
      </c>
      <c r="I850" s="5">
        <v>0</v>
      </c>
      <c r="J850" s="5">
        <v>0.83799999999999997</v>
      </c>
      <c r="K850" s="5">
        <v>-4125000</v>
      </c>
      <c r="L850" s="5">
        <v>2702000</v>
      </c>
      <c r="M850" s="5">
        <v>273</v>
      </c>
      <c r="S850">
        <f>A850</f>
        <v>848</v>
      </c>
      <c r="T850">
        <f>Analysis!$B$3+B850/1000000</f>
        <v>18.035986999981105</v>
      </c>
      <c r="U850">
        <f>C850</f>
        <v>3</v>
      </c>
      <c r="V850">
        <f>IF(ABS(D850)&gt;1,D850/1000000,D850)*Analysis!$B$4</f>
        <v>-6.1538130000000003E-2</v>
      </c>
      <c r="W850">
        <f>IF(ABS(E850)&gt;1,E850/1000000,E850)*Analysis!$B$4</f>
        <v>-0.20278251</v>
      </c>
      <c r="X850">
        <f>IF(ABS(F850)&gt;1,F850/1000000,F850)*Analysis!$B$4</f>
        <v>9.9314576100000007</v>
      </c>
      <c r="Y850">
        <f>IF(ABS(G850)&gt;1,G850/1000000,G850)</f>
        <v>-109.623344</v>
      </c>
      <c r="Z850">
        <f>IF(ABS(H850)&gt;1,H850/1000000,H850)</f>
        <v>19.796966999999999</v>
      </c>
      <c r="AA850">
        <f>IF(ABS(I850)&gt;1,I850/1000000,I850)</f>
        <v>0</v>
      </c>
      <c r="AB850">
        <f t="shared" si="52"/>
        <v>0.83799999999999997</v>
      </c>
      <c r="AC850">
        <f t="shared" si="53"/>
        <v>-4.125</v>
      </c>
      <c r="AD850">
        <f t="shared" si="54"/>
        <v>2.702</v>
      </c>
      <c r="AE850">
        <f t="shared" si="55"/>
        <v>0.27300000000000002</v>
      </c>
    </row>
    <row r="851" spans="1:31" x14ac:dyDescent="0.3">
      <c r="A851" s="4">
        <v>849</v>
      </c>
      <c r="B851" s="4">
        <v>-803103115176</v>
      </c>
      <c r="C851" s="5">
        <v>3</v>
      </c>
      <c r="D851" s="5">
        <v>-1.7288000000000001E-2</v>
      </c>
      <c r="E851" s="5">
        <v>-6.9319999999999998E-3</v>
      </c>
      <c r="F851" s="5">
        <v>1008618</v>
      </c>
      <c r="G851" s="5">
        <v>-128613815</v>
      </c>
      <c r="H851" s="5">
        <v>31444748</v>
      </c>
      <c r="I851" s="5">
        <v>0</v>
      </c>
      <c r="J851" s="5">
        <v>0.65200000000000002</v>
      </c>
      <c r="K851" s="5">
        <v>-3479000</v>
      </c>
      <c r="L851" s="5">
        <v>2452000</v>
      </c>
      <c r="M851" s="5">
        <v>273</v>
      </c>
      <c r="S851">
        <f>A851</f>
        <v>849</v>
      </c>
      <c r="T851">
        <f>Analysis!$B$3+B851/1000000</f>
        <v>18.048733999952674</v>
      </c>
      <c r="U851">
        <f>C851</f>
        <v>3</v>
      </c>
      <c r="V851">
        <f>IF(ABS(D851)&gt;1,D851/1000000,D851)*Analysis!$B$4</f>
        <v>-0.16959528000000001</v>
      </c>
      <c r="W851">
        <f>IF(ABS(E851)&gt;1,E851/1000000,E851)*Analysis!$B$4</f>
        <v>-6.8002920000000008E-2</v>
      </c>
      <c r="X851">
        <f>IF(ABS(F851)&gt;1,F851/1000000,F851)*Analysis!$B$4</f>
        <v>9.8945425800000013</v>
      </c>
      <c r="Y851">
        <f>IF(ABS(G851)&gt;1,G851/1000000,G851)</f>
        <v>-128.61381499999999</v>
      </c>
      <c r="Z851">
        <f>IF(ABS(H851)&gt;1,H851/1000000,H851)</f>
        <v>31.444748000000001</v>
      </c>
      <c r="AA851">
        <f>IF(ABS(I851)&gt;1,I851/1000000,I851)</f>
        <v>0</v>
      </c>
      <c r="AB851">
        <f t="shared" si="52"/>
        <v>0.65200000000000002</v>
      </c>
      <c r="AC851">
        <f t="shared" si="53"/>
        <v>-3.4790000000000001</v>
      </c>
      <c r="AD851">
        <f t="shared" si="54"/>
        <v>2.452</v>
      </c>
      <c r="AE851">
        <f t="shared" si="55"/>
        <v>0.27300000000000002</v>
      </c>
    </row>
    <row r="852" spans="1:31" x14ac:dyDescent="0.3">
      <c r="A852" s="4">
        <v>850</v>
      </c>
      <c r="B852" s="4">
        <v>-803102974720</v>
      </c>
      <c r="C852" s="5">
        <v>3</v>
      </c>
      <c r="D852" s="5">
        <v>-4.2880000000000001E-3</v>
      </c>
      <c r="E852" s="5">
        <v>-2.2339999999999999E-3</v>
      </c>
      <c r="F852" s="5">
        <v>1012672</v>
      </c>
      <c r="G852" s="5">
        <v>-129200043</v>
      </c>
      <c r="H852" s="5">
        <v>31898193</v>
      </c>
      <c r="I852" s="5">
        <v>0</v>
      </c>
      <c r="J852" s="5">
        <v>0.71</v>
      </c>
      <c r="K852" s="5">
        <v>-3399000</v>
      </c>
      <c r="L852" s="5">
        <v>2405000</v>
      </c>
      <c r="M852" s="5">
        <v>273</v>
      </c>
      <c r="S852">
        <f>A852</f>
        <v>850</v>
      </c>
      <c r="T852">
        <f>Analysis!$B$3+B852/1000000</f>
        <v>18.189189999946393</v>
      </c>
      <c r="U852">
        <f>C852</f>
        <v>3</v>
      </c>
      <c r="V852">
        <f>IF(ABS(D852)&gt;1,D852/1000000,D852)*Analysis!$B$4</f>
        <v>-4.2065280000000004E-2</v>
      </c>
      <c r="W852">
        <f>IF(ABS(E852)&gt;1,E852/1000000,E852)*Analysis!$B$4</f>
        <v>-2.1915540000000001E-2</v>
      </c>
      <c r="X852">
        <f>IF(ABS(F852)&gt;1,F852/1000000,F852)*Analysis!$B$4</f>
        <v>9.9343123200000001</v>
      </c>
      <c r="Y852">
        <f>IF(ABS(G852)&gt;1,G852/1000000,G852)</f>
        <v>-129.20004299999999</v>
      </c>
      <c r="Z852">
        <f>IF(ABS(H852)&gt;1,H852/1000000,H852)</f>
        <v>31.898192999999999</v>
      </c>
      <c r="AA852">
        <f>IF(ABS(I852)&gt;1,I852/1000000,I852)</f>
        <v>0</v>
      </c>
      <c r="AB852">
        <f t="shared" si="52"/>
        <v>0.71</v>
      </c>
      <c r="AC852">
        <f t="shared" si="53"/>
        <v>-3.399</v>
      </c>
      <c r="AD852">
        <f t="shared" si="54"/>
        <v>2.4049999999999998</v>
      </c>
      <c r="AE852">
        <f t="shared" si="55"/>
        <v>0.27300000000000002</v>
      </c>
    </row>
    <row r="853" spans="1:31" x14ac:dyDescent="0.3">
      <c r="A853" s="4">
        <v>851</v>
      </c>
      <c r="B853" s="4">
        <v>-803102915595</v>
      </c>
      <c r="C853" s="5">
        <v>3</v>
      </c>
      <c r="D853" s="5">
        <v>-1.428E-3</v>
      </c>
      <c r="E853" s="5">
        <v>3.7550000000000001E-3</v>
      </c>
      <c r="F853" s="5">
        <v>1014781</v>
      </c>
      <c r="G853" s="5">
        <v>-129361694</v>
      </c>
      <c r="H853" s="5">
        <v>31501429</v>
      </c>
      <c r="I853" s="5">
        <v>0</v>
      </c>
      <c r="J853" s="5">
        <v>0.78500000000000003</v>
      </c>
      <c r="K853" s="5">
        <v>-3340000</v>
      </c>
      <c r="L853" s="5">
        <v>2337000</v>
      </c>
      <c r="M853" s="5">
        <v>273</v>
      </c>
      <c r="S853">
        <f>A853</f>
        <v>851</v>
      </c>
      <c r="T853">
        <f>Analysis!$B$3+B853/1000000</f>
        <v>18.248314999975264</v>
      </c>
      <c r="U853">
        <f>C853</f>
        <v>3</v>
      </c>
      <c r="V853">
        <f>IF(ABS(D853)&gt;1,D853/1000000,D853)*Analysis!$B$4</f>
        <v>-1.4008680000000001E-2</v>
      </c>
      <c r="W853">
        <f>IF(ABS(E853)&gt;1,E853/1000000,E853)*Analysis!$B$4</f>
        <v>3.6836550000000003E-2</v>
      </c>
      <c r="X853">
        <f>IF(ABS(F853)&gt;1,F853/1000000,F853)*Analysis!$B$4</f>
        <v>9.9550016100000001</v>
      </c>
      <c r="Y853">
        <f>IF(ABS(G853)&gt;1,G853/1000000,G853)</f>
        <v>-129.361694</v>
      </c>
      <c r="Z853">
        <f>IF(ABS(H853)&gt;1,H853/1000000,H853)</f>
        <v>31.501429000000002</v>
      </c>
      <c r="AA853">
        <f>IF(ABS(I853)&gt;1,I853/1000000,I853)</f>
        <v>0</v>
      </c>
      <c r="AB853">
        <f t="shared" si="52"/>
        <v>0.78500000000000003</v>
      </c>
      <c r="AC853">
        <f t="shared" si="53"/>
        <v>-3.34</v>
      </c>
      <c r="AD853">
        <f t="shared" si="54"/>
        <v>2.3370000000000002</v>
      </c>
      <c r="AE853">
        <f t="shared" si="55"/>
        <v>0.27300000000000002</v>
      </c>
    </row>
    <row r="854" spans="1:31" x14ac:dyDescent="0.3">
      <c r="A854" s="4">
        <v>852</v>
      </c>
      <c r="B854" s="4">
        <v>-803102890153</v>
      </c>
      <c r="C854" s="5">
        <v>3</v>
      </c>
      <c r="D854" s="5">
        <v>-1.0995E-2</v>
      </c>
      <c r="E854" s="5">
        <v>-5.4669999999999996E-3</v>
      </c>
      <c r="F854" s="5">
        <v>1010076</v>
      </c>
      <c r="G854" s="5">
        <v>-130995743</v>
      </c>
      <c r="H854" s="5">
        <v>31904442</v>
      </c>
      <c r="I854" s="5">
        <v>0</v>
      </c>
      <c r="J854" s="5">
        <v>0.83099999999999996</v>
      </c>
      <c r="K854" s="5">
        <v>-3321000</v>
      </c>
      <c r="L854" s="5">
        <v>2317000</v>
      </c>
      <c r="M854" s="5">
        <v>273</v>
      </c>
      <c r="S854">
        <f>A854</f>
        <v>852</v>
      </c>
      <c r="T854">
        <f>Analysis!$B$3+B854/1000000</f>
        <v>18.273756999988109</v>
      </c>
      <c r="U854">
        <f>C854</f>
        <v>3</v>
      </c>
      <c r="V854">
        <f>IF(ABS(D854)&gt;1,D854/1000000,D854)*Analysis!$B$4</f>
        <v>-0.10786095</v>
      </c>
      <c r="W854">
        <f>IF(ABS(E854)&gt;1,E854/1000000,E854)*Analysis!$B$4</f>
        <v>-5.3631270000000002E-2</v>
      </c>
      <c r="X854">
        <f>IF(ABS(F854)&gt;1,F854/1000000,F854)*Analysis!$B$4</f>
        <v>9.9088455599999996</v>
      </c>
      <c r="Y854">
        <f>IF(ABS(G854)&gt;1,G854/1000000,G854)</f>
        <v>-130.995743</v>
      </c>
      <c r="Z854">
        <f>IF(ABS(H854)&gt;1,H854/1000000,H854)</f>
        <v>31.904442</v>
      </c>
      <c r="AA854">
        <f>IF(ABS(I854)&gt;1,I854/1000000,I854)</f>
        <v>0</v>
      </c>
      <c r="AB854">
        <f t="shared" si="52"/>
        <v>0.83099999999999996</v>
      </c>
      <c r="AC854">
        <f t="shared" si="53"/>
        <v>-3.3210000000000002</v>
      </c>
      <c r="AD854">
        <f t="shared" si="54"/>
        <v>2.3170000000000002</v>
      </c>
      <c r="AE854">
        <f t="shared" si="55"/>
        <v>0.27300000000000002</v>
      </c>
    </row>
    <row r="855" spans="1:31" x14ac:dyDescent="0.3">
      <c r="A855" s="4">
        <v>853</v>
      </c>
      <c r="B855" s="4">
        <v>-803102873098</v>
      </c>
      <c r="C855" s="5">
        <v>3</v>
      </c>
      <c r="D855" s="5">
        <v>5.1850000000000004E-3</v>
      </c>
      <c r="E855" s="5">
        <v>-1.1514E-2</v>
      </c>
      <c r="F855" s="5">
        <v>1014508</v>
      </c>
      <c r="G855" s="5">
        <v>-133507309</v>
      </c>
      <c r="H855" s="5">
        <v>27131763</v>
      </c>
      <c r="I855" s="5">
        <v>0</v>
      </c>
      <c r="J855" s="5">
        <v>0.96799999999999997</v>
      </c>
      <c r="K855" s="5">
        <v>-3237000</v>
      </c>
      <c r="L855" s="5">
        <v>2235000</v>
      </c>
      <c r="M855" s="5">
        <v>273</v>
      </c>
      <c r="S855">
        <f>A855</f>
        <v>853</v>
      </c>
      <c r="T855">
        <f>Analysis!$B$3+B855/1000000</f>
        <v>18.290812000050209</v>
      </c>
      <c r="U855">
        <f>C855</f>
        <v>3</v>
      </c>
      <c r="V855">
        <f>IF(ABS(D855)&gt;1,D855/1000000,D855)*Analysis!$B$4</f>
        <v>5.0864850000000003E-2</v>
      </c>
      <c r="W855">
        <f>IF(ABS(E855)&gt;1,E855/1000000,E855)*Analysis!$B$4</f>
        <v>-0.11295234</v>
      </c>
      <c r="X855">
        <f>IF(ABS(F855)&gt;1,F855/1000000,F855)*Analysis!$B$4</f>
        <v>9.9523234800000004</v>
      </c>
      <c r="Y855">
        <f>IF(ABS(G855)&gt;1,G855/1000000,G855)</f>
        <v>-133.50730899999999</v>
      </c>
      <c r="Z855">
        <f>IF(ABS(H855)&gt;1,H855/1000000,H855)</f>
        <v>27.131762999999999</v>
      </c>
      <c r="AA855">
        <f>IF(ABS(I855)&gt;1,I855/1000000,I855)</f>
        <v>0</v>
      </c>
      <c r="AB855">
        <f t="shared" si="52"/>
        <v>0.96799999999999997</v>
      </c>
      <c r="AC855">
        <f t="shared" si="53"/>
        <v>-3.2370000000000001</v>
      </c>
      <c r="AD855">
        <f t="shared" si="54"/>
        <v>2.2349999999999999</v>
      </c>
      <c r="AE855">
        <f t="shared" si="55"/>
        <v>0.27300000000000002</v>
      </c>
    </row>
    <row r="856" spans="1:31" x14ac:dyDescent="0.3">
      <c r="A856" s="4">
        <v>854</v>
      </c>
      <c r="B856" s="4">
        <v>-803102844697</v>
      </c>
      <c r="C856" s="5">
        <v>3</v>
      </c>
      <c r="D856" s="5">
        <v>5.2100000000000002E-3</v>
      </c>
      <c r="E856" s="5">
        <v>-2.1817E-2</v>
      </c>
      <c r="F856" s="5">
        <v>0.99845399999999995</v>
      </c>
      <c r="G856" s="5">
        <v>-140337662</v>
      </c>
      <c r="H856" s="5">
        <v>4035411</v>
      </c>
      <c r="I856" s="5">
        <v>0</v>
      </c>
      <c r="J856" s="5">
        <v>1314000</v>
      </c>
      <c r="K856" s="5">
        <v>-2940000</v>
      </c>
      <c r="L856" s="5">
        <v>2078000</v>
      </c>
      <c r="M856" s="5">
        <v>273</v>
      </c>
      <c r="S856">
        <f>A856</f>
        <v>854</v>
      </c>
      <c r="T856">
        <f>Analysis!$B$3+B856/1000000</f>
        <v>18.319213000009768</v>
      </c>
      <c r="U856">
        <f>C856</f>
        <v>3</v>
      </c>
      <c r="V856">
        <f>IF(ABS(D856)&gt;1,D856/1000000,D856)*Analysis!$B$4</f>
        <v>5.1110100000000006E-2</v>
      </c>
      <c r="W856">
        <f>IF(ABS(E856)&gt;1,E856/1000000,E856)*Analysis!$B$4</f>
        <v>-0.21402477</v>
      </c>
      <c r="X856">
        <f>IF(ABS(F856)&gt;1,F856/1000000,F856)*Analysis!$B$4</f>
        <v>9.7948337399999996</v>
      </c>
      <c r="Y856">
        <f>IF(ABS(G856)&gt;1,G856/1000000,G856)</f>
        <v>-140.33766199999999</v>
      </c>
      <c r="Z856">
        <f>IF(ABS(H856)&gt;1,H856/1000000,H856)</f>
        <v>4.0354109999999999</v>
      </c>
      <c r="AA856">
        <f>IF(ABS(I856)&gt;1,I856/1000000,I856)</f>
        <v>0</v>
      </c>
      <c r="AB856">
        <f t="shared" si="52"/>
        <v>1.3140000000000001</v>
      </c>
      <c r="AC856">
        <f t="shared" si="53"/>
        <v>-2.94</v>
      </c>
      <c r="AD856">
        <f t="shared" si="54"/>
        <v>2.0779999999999998</v>
      </c>
      <c r="AE856">
        <f t="shared" si="55"/>
        <v>0.27300000000000002</v>
      </c>
    </row>
    <row r="857" spans="1:31" x14ac:dyDescent="0.3">
      <c r="A857" s="4">
        <v>855</v>
      </c>
      <c r="B857" s="4">
        <v>-803102838628</v>
      </c>
      <c r="C857" s="5">
        <v>3</v>
      </c>
      <c r="D857" s="5">
        <v>1.427E-2</v>
      </c>
      <c r="E857" s="5">
        <v>-1.209E-3</v>
      </c>
      <c r="F857" s="5">
        <v>0.99313600000000002</v>
      </c>
      <c r="G857" s="5">
        <v>-141901108</v>
      </c>
      <c r="H857" s="5">
        <v>-28295643</v>
      </c>
      <c r="I857" s="5">
        <v>0</v>
      </c>
      <c r="J857" s="5">
        <v>1089000</v>
      </c>
      <c r="K857" s="5">
        <v>-1890000</v>
      </c>
      <c r="L857" s="5">
        <v>1760000</v>
      </c>
      <c r="M857" s="5">
        <v>274</v>
      </c>
      <c r="S857">
        <f>A857</f>
        <v>855</v>
      </c>
      <c r="T857">
        <f>Analysis!$B$3+B857/1000000</f>
        <v>18.325282000005245</v>
      </c>
      <c r="U857">
        <f>C857</f>
        <v>3</v>
      </c>
      <c r="V857">
        <f>IF(ABS(D857)&gt;1,D857/1000000,D857)*Analysis!$B$4</f>
        <v>0.13998869999999999</v>
      </c>
      <c r="W857">
        <f>IF(ABS(E857)&gt;1,E857/1000000,E857)*Analysis!$B$4</f>
        <v>-1.1860290000000001E-2</v>
      </c>
      <c r="X857">
        <f>IF(ABS(F857)&gt;1,F857/1000000,F857)*Analysis!$B$4</f>
        <v>9.7426641600000004</v>
      </c>
      <c r="Y857">
        <f>IF(ABS(G857)&gt;1,G857/1000000,G857)</f>
        <v>-141.90110799999999</v>
      </c>
      <c r="Z857">
        <f>IF(ABS(H857)&gt;1,H857/1000000,H857)</f>
        <v>-28.295642999999998</v>
      </c>
      <c r="AA857">
        <f>IF(ABS(I857)&gt;1,I857/1000000,I857)</f>
        <v>0</v>
      </c>
      <c r="AB857">
        <f t="shared" si="52"/>
        <v>1.089</v>
      </c>
      <c r="AC857">
        <f t="shared" si="53"/>
        <v>-1.89</v>
      </c>
      <c r="AD857">
        <f t="shared" si="54"/>
        <v>1.76</v>
      </c>
      <c r="AE857">
        <f t="shared" si="55"/>
        <v>0.27400000000000002</v>
      </c>
    </row>
    <row r="858" spans="1:31" x14ac:dyDescent="0.3">
      <c r="A858" s="4">
        <v>856</v>
      </c>
      <c r="B858" s="4">
        <v>-803102763950</v>
      </c>
      <c r="C858" s="5">
        <v>3</v>
      </c>
      <c r="D858" s="5">
        <v>3.4785000000000003E-2</v>
      </c>
      <c r="E858" s="5">
        <v>3.0148000000000001E-2</v>
      </c>
      <c r="F858" s="5">
        <v>0.97318499999999997</v>
      </c>
      <c r="G858" s="5">
        <v>-108385681</v>
      </c>
      <c r="H858" s="5">
        <v>-6547798</v>
      </c>
      <c r="I858" s="5">
        <v>0</v>
      </c>
      <c r="J858" s="5">
        <v>0.35699999999999998</v>
      </c>
      <c r="K858" s="5">
        <v>-1190000</v>
      </c>
      <c r="L858" s="5">
        <v>2696000</v>
      </c>
      <c r="M858" s="5">
        <v>274</v>
      </c>
      <c r="S858">
        <f>A858</f>
        <v>856</v>
      </c>
      <c r="T858">
        <f>Analysis!$B$3+B858/1000000</f>
        <v>18.399959999951534</v>
      </c>
      <c r="U858">
        <f>C858</f>
        <v>3</v>
      </c>
      <c r="V858">
        <f>IF(ABS(D858)&gt;1,D858/1000000,D858)*Analysis!$B$4</f>
        <v>0.34124085000000004</v>
      </c>
      <c r="W858">
        <f>IF(ABS(E858)&gt;1,E858/1000000,E858)*Analysis!$B$4</f>
        <v>0.29575188000000002</v>
      </c>
      <c r="X858">
        <f>IF(ABS(F858)&gt;1,F858/1000000,F858)*Analysis!$B$4</f>
        <v>9.5469448500000009</v>
      </c>
      <c r="Y858">
        <f>IF(ABS(G858)&gt;1,G858/1000000,G858)</f>
        <v>-108.38568100000001</v>
      </c>
      <c r="Z858">
        <f>IF(ABS(H858)&gt;1,H858/1000000,H858)</f>
        <v>-6.5477980000000002</v>
      </c>
      <c r="AA858">
        <f>IF(ABS(I858)&gt;1,I858/1000000,I858)</f>
        <v>0</v>
      </c>
      <c r="AB858">
        <f t="shared" si="52"/>
        <v>0.35699999999999998</v>
      </c>
      <c r="AC858">
        <f t="shared" si="53"/>
        <v>-1.19</v>
      </c>
      <c r="AD858">
        <f t="shared" si="54"/>
        <v>2.6960000000000002</v>
      </c>
      <c r="AE858">
        <f t="shared" si="55"/>
        <v>0.27400000000000002</v>
      </c>
    </row>
    <row r="859" spans="1:31" x14ac:dyDescent="0.3">
      <c r="A859" s="4">
        <v>857</v>
      </c>
      <c r="B859" s="4">
        <v>-803102703366</v>
      </c>
      <c r="C859" s="5">
        <v>3</v>
      </c>
      <c r="D859" s="5">
        <v>4.3388999999999997E-2</v>
      </c>
      <c r="E859" s="5">
        <v>3.7197000000000001E-2</v>
      </c>
      <c r="F859" s="5">
        <v>0.98252899999999999</v>
      </c>
      <c r="G859" s="5">
        <v>-89251137</v>
      </c>
      <c r="H859" s="5">
        <v>-9171316</v>
      </c>
      <c r="I859" s="5">
        <v>0</v>
      </c>
      <c r="J859" s="5">
        <v>0.224</v>
      </c>
      <c r="K859" s="5">
        <v>-0.79100000000000004</v>
      </c>
      <c r="L859" s="5">
        <v>2904000</v>
      </c>
      <c r="M859" s="5">
        <v>275</v>
      </c>
      <c r="S859">
        <f>A859</f>
        <v>857</v>
      </c>
      <c r="T859">
        <f>Analysis!$B$3+B859/1000000</f>
        <v>18.460544000030495</v>
      </c>
      <c r="U859">
        <f>C859</f>
        <v>3</v>
      </c>
      <c r="V859">
        <f>IF(ABS(D859)&gt;1,D859/1000000,D859)*Analysis!$B$4</f>
        <v>0.42564608999999998</v>
      </c>
      <c r="W859">
        <f>IF(ABS(E859)&gt;1,E859/1000000,E859)*Analysis!$B$4</f>
        <v>0.36490257000000004</v>
      </c>
      <c r="X859">
        <f>IF(ABS(F859)&gt;1,F859/1000000,F859)*Analysis!$B$4</f>
        <v>9.6386094900000003</v>
      </c>
      <c r="Y859">
        <f>IF(ABS(G859)&gt;1,G859/1000000,G859)</f>
        <v>-89.251137</v>
      </c>
      <c r="Z859">
        <f>IF(ABS(H859)&gt;1,H859/1000000,H859)</f>
        <v>-9.1713159999999991</v>
      </c>
      <c r="AA859">
        <f>IF(ABS(I859)&gt;1,I859/1000000,I859)</f>
        <v>0</v>
      </c>
      <c r="AB859">
        <f t="shared" si="52"/>
        <v>0.224</v>
      </c>
      <c r="AC859">
        <f t="shared" si="53"/>
        <v>-0.79100000000000004</v>
      </c>
      <c r="AD859">
        <f t="shared" si="54"/>
        <v>2.9039999999999999</v>
      </c>
      <c r="AE859">
        <f t="shared" si="55"/>
        <v>0.27500000000000002</v>
      </c>
    </row>
    <row r="860" spans="1:31" x14ac:dyDescent="0.3">
      <c r="A860" s="4">
        <v>858</v>
      </c>
      <c r="B860" s="4">
        <v>-803102695373</v>
      </c>
      <c r="C860" s="5">
        <v>3</v>
      </c>
      <c r="D860" s="5">
        <v>5.8101E-2</v>
      </c>
      <c r="E860" s="5">
        <v>8.2490999999999995E-2</v>
      </c>
      <c r="F860" s="5">
        <v>0.98317100000000002</v>
      </c>
      <c r="G860" s="5">
        <v>-84034065</v>
      </c>
      <c r="H860" s="5">
        <v>-7229520</v>
      </c>
      <c r="I860" s="5">
        <v>0</v>
      </c>
      <c r="J860" s="5">
        <v>0.154</v>
      </c>
      <c r="K860" s="5">
        <v>-0.75600000000000001</v>
      </c>
      <c r="L860" s="5">
        <v>2912000</v>
      </c>
      <c r="M860" s="5">
        <v>275</v>
      </c>
      <c r="S860">
        <f>A860</f>
        <v>858</v>
      </c>
      <c r="T860">
        <f>Analysis!$B$3+B860/1000000</f>
        <v>18.468537000007927</v>
      </c>
      <c r="U860">
        <f>C860</f>
        <v>3</v>
      </c>
      <c r="V860">
        <f>IF(ABS(D860)&gt;1,D860/1000000,D860)*Analysis!$B$4</f>
        <v>0.56997081000000005</v>
      </c>
      <c r="W860">
        <f>IF(ABS(E860)&gt;1,E860/1000000,E860)*Analysis!$B$4</f>
        <v>0.80923670999999997</v>
      </c>
      <c r="X860">
        <f>IF(ABS(F860)&gt;1,F860/1000000,F860)*Analysis!$B$4</f>
        <v>9.6449075100000012</v>
      </c>
      <c r="Y860">
        <f>IF(ABS(G860)&gt;1,G860/1000000,G860)</f>
        <v>-84.034064999999998</v>
      </c>
      <c r="Z860">
        <f>IF(ABS(H860)&gt;1,H860/1000000,H860)</f>
        <v>-7.2295199999999999</v>
      </c>
      <c r="AA860">
        <f>IF(ABS(I860)&gt;1,I860/1000000,I860)</f>
        <v>0</v>
      </c>
      <c r="AB860">
        <f t="shared" si="52"/>
        <v>0.154</v>
      </c>
      <c r="AC860">
        <f t="shared" si="53"/>
        <v>-0.75600000000000001</v>
      </c>
      <c r="AD860">
        <f t="shared" si="54"/>
        <v>2.9119999999999999</v>
      </c>
      <c r="AE860">
        <f t="shared" si="55"/>
        <v>0.27500000000000002</v>
      </c>
    </row>
    <row r="861" spans="1:31" x14ac:dyDescent="0.3">
      <c r="A861" s="4">
        <v>859</v>
      </c>
      <c r="B861" s="4">
        <v>-803102651852</v>
      </c>
      <c r="C861" s="5">
        <v>3</v>
      </c>
      <c r="D861" s="5">
        <v>1.2104999999999999E-2</v>
      </c>
      <c r="E861" s="5">
        <v>4.7930000000000004E-3</v>
      </c>
      <c r="F861" s="5">
        <v>0.981012</v>
      </c>
      <c r="G861" s="5">
        <v>-48841602</v>
      </c>
      <c r="H861" s="5">
        <v>5489197</v>
      </c>
      <c r="I861" s="5">
        <v>0</v>
      </c>
      <c r="J861" s="5">
        <v>-5.0000000000000001E-3</v>
      </c>
      <c r="K861" s="5">
        <v>-0.95</v>
      </c>
      <c r="L861" s="5">
        <v>2643000</v>
      </c>
      <c r="M861" s="5">
        <v>276</v>
      </c>
      <c r="S861">
        <f>A861</f>
        <v>859</v>
      </c>
      <c r="T861">
        <f>Analysis!$B$3+B861/1000000</f>
        <v>18.512057999963872</v>
      </c>
      <c r="U861">
        <f>C861</f>
        <v>3</v>
      </c>
      <c r="V861">
        <f>IF(ABS(D861)&gt;1,D861/1000000,D861)*Analysis!$B$4</f>
        <v>0.11875005</v>
      </c>
      <c r="W861">
        <f>IF(ABS(E861)&gt;1,E861/1000000,E861)*Analysis!$B$4</f>
        <v>4.7019330000000005E-2</v>
      </c>
      <c r="X861">
        <f>IF(ABS(F861)&gt;1,F861/1000000,F861)*Analysis!$B$4</f>
        <v>9.6237277199999998</v>
      </c>
      <c r="Y861">
        <f>IF(ABS(G861)&gt;1,G861/1000000,G861)</f>
        <v>-48.841602000000002</v>
      </c>
      <c r="Z861">
        <f>IF(ABS(H861)&gt;1,H861/1000000,H861)</f>
        <v>5.4891969999999999</v>
      </c>
      <c r="AA861">
        <f>IF(ABS(I861)&gt;1,I861/1000000,I861)</f>
        <v>0</v>
      </c>
      <c r="AB861">
        <f t="shared" si="52"/>
        <v>-5.0000000000000001E-3</v>
      </c>
      <c r="AC861">
        <f t="shared" si="53"/>
        <v>-0.95</v>
      </c>
      <c r="AD861">
        <f t="shared" si="54"/>
        <v>2.6429999999999998</v>
      </c>
      <c r="AE861">
        <f t="shared" si="55"/>
        <v>0.27600000000000002</v>
      </c>
    </row>
    <row r="862" spans="1:31" x14ac:dyDescent="0.3">
      <c r="A862" s="4">
        <v>860</v>
      </c>
      <c r="B862" s="4">
        <v>-803102626291</v>
      </c>
      <c r="C862" s="5">
        <v>3</v>
      </c>
      <c r="D862" s="5">
        <v>1.8218000000000002E-2</v>
      </c>
      <c r="E862" s="5">
        <v>1.7432E-2</v>
      </c>
      <c r="F862" s="5">
        <v>1015384</v>
      </c>
      <c r="G862" s="5">
        <v>-21035969</v>
      </c>
      <c r="H862" s="5">
        <v>2778378</v>
      </c>
      <c r="I862" s="5">
        <v>0</v>
      </c>
      <c r="J862" s="5">
        <v>-0.41099999999999998</v>
      </c>
      <c r="K862" s="5">
        <v>-1579000</v>
      </c>
      <c r="L862" s="5">
        <v>2075000</v>
      </c>
      <c r="M862" s="5">
        <v>274</v>
      </c>
      <c r="S862">
        <f>A862</f>
        <v>860</v>
      </c>
      <c r="T862">
        <f>Analysis!$B$3+B862/1000000</f>
        <v>18.537618999951519</v>
      </c>
      <c r="U862">
        <f>C862</f>
        <v>3</v>
      </c>
      <c r="V862">
        <f>IF(ABS(D862)&gt;1,D862/1000000,D862)*Analysis!$B$4</f>
        <v>0.17871858000000002</v>
      </c>
      <c r="W862">
        <f>IF(ABS(E862)&gt;1,E862/1000000,E862)*Analysis!$B$4</f>
        <v>0.17100792000000001</v>
      </c>
      <c r="X862">
        <f>IF(ABS(F862)&gt;1,F862/1000000,F862)*Analysis!$B$4</f>
        <v>9.9609170400000018</v>
      </c>
      <c r="Y862">
        <f>IF(ABS(G862)&gt;1,G862/1000000,G862)</f>
        <v>-21.035969000000001</v>
      </c>
      <c r="Z862">
        <f>IF(ABS(H862)&gt;1,H862/1000000,H862)</f>
        <v>2.778378</v>
      </c>
      <c r="AA862">
        <f>IF(ABS(I862)&gt;1,I862/1000000,I862)</f>
        <v>0</v>
      </c>
      <c r="AB862">
        <f t="shared" si="52"/>
        <v>-0.41099999999999998</v>
      </c>
      <c r="AC862">
        <f t="shared" si="53"/>
        <v>-1.579</v>
      </c>
      <c r="AD862">
        <f t="shared" si="54"/>
        <v>2.0750000000000002</v>
      </c>
      <c r="AE862">
        <f t="shared" si="55"/>
        <v>0.27400000000000002</v>
      </c>
    </row>
    <row r="863" spans="1:31" x14ac:dyDescent="0.3">
      <c r="A863" s="4">
        <v>861</v>
      </c>
      <c r="B863" s="4">
        <v>-803102589975</v>
      </c>
      <c r="C863" s="5">
        <v>3</v>
      </c>
      <c r="D863" s="5">
        <v>1.5041000000000001E-2</v>
      </c>
      <c r="E863" s="5">
        <v>2.0671999999999999E-2</v>
      </c>
      <c r="F863" s="5">
        <v>1011376</v>
      </c>
      <c r="G863" s="5">
        <v>-14482327</v>
      </c>
      <c r="H863" s="5">
        <v>2999273</v>
      </c>
      <c r="I863" s="5">
        <v>0</v>
      </c>
      <c r="J863" s="5">
        <v>-0.46500000000000002</v>
      </c>
      <c r="K863" s="5">
        <v>-1731000</v>
      </c>
      <c r="L863" s="5">
        <v>1970000</v>
      </c>
      <c r="M863" s="5">
        <v>273</v>
      </c>
      <c r="S863">
        <f>A863</f>
        <v>861</v>
      </c>
      <c r="T863">
        <f>Analysis!$B$3+B863/1000000</f>
        <v>18.573934999993071</v>
      </c>
      <c r="U863">
        <f>C863</f>
        <v>3</v>
      </c>
      <c r="V863">
        <f>IF(ABS(D863)&gt;1,D863/1000000,D863)*Analysis!$B$4</f>
        <v>0.14755221000000002</v>
      </c>
      <c r="W863">
        <f>IF(ABS(E863)&gt;1,E863/1000000,E863)*Analysis!$B$4</f>
        <v>0.20279232</v>
      </c>
      <c r="X863">
        <f>IF(ABS(F863)&gt;1,F863/1000000,F863)*Analysis!$B$4</f>
        <v>9.9215985600000014</v>
      </c>
      <c r="Y863">
        <f>IF(ABS(G863)&gt;1,G863/1000000,G863)</f>
        <v>-14.482327</v>
      </c>
      <c r="Z863">
        <f>IF(ABS(H863)&gt;1,H863/1000000,H863)</f>
        <v>2.9992730000000001</v>
      </c>
      <c r="AA863">
        <f>IF(ABS(I863)&gt;1,I863/1000000,I863)</f>
        <v>0</v>
      </c>
      <c r="AB863">
        <f t="shared" si="52"/>
        <v>-0.46500000000000002</v>
      </c>
      <c r="AC863">
        <f t="shared" si="53"/>
        <v>-1.7310000000000001</v>
      </c>
      <c r="AD863">
        <f t="shared" si="54"/>
        <v>1.97</v>
      </c>
      <c r="AE863">
        <f t="shared" si="55"/>
        <v>0.27300000000000002</v>
      </c>
    </row>
    <row r="864" spans="1:31" x14ac:dyDescent="0.3">
      <c r="A864" s="4">
        <v>862</v>
      </c>
      <c r="B864" s="4">
        <v>-803102568188</v>
      </c>
      <c r="C864" s="5">
        <v>3</v>
      </c>
      <c r="D864" s="5">
        <v>1.474E-3</v>
      </c>
      <c r="E864" s="5">
        <v>9.5139999999999999E-3</v>
      </c>
      <c r="F864" s="5">
        <v>1027633</v>
      </c>
      <c r="G864" s="5">
        <v>-9607637</v>
      </c>
      <c r="H864" s="5">
        <v>3594631</v>
      </c>
      <c r="I864" s="5">
        <v>0</v>
      </c>
      <c r="J864" s="5">
        <v>-0.51700000000000002</v>
      </c>
      <c r="K864" s="5">
        <v>-2002000</v>
      </c>
      <c r="L864" s="5">
        <v>1583000</v>
      </c>
      <c r="M864" s="5">
        <v>272</v>
      </c>
      <c r="S864">
        <f>A864</f>
        <v>862</v>
      </c>
      <c r="T864">
        <f>Analysis!$B$3+B864/1000000</f>
        <v>18.595721999998204</v>
      </c>
      <c r="U864">
        <f>C864</f>
        <v>3</v>
      </c>
      <c r="V864">
        <f>IF(ABS(D864)&gt;1,D864/1000000,D864)*Analysis!$B$4</f>
        <v>1.4459940000000001E-2</v>
      </c>
      <c r="W864">
        <f>IF(ABS(E864)&gt;1,E864/1000000,E864)*Analysis!$B$4</f>
        <v>9.333234E-2</v>
      </c>
      <c r="X864">
        <f>IF(ABS(F864)&gt;1,F864/1000000,F864)*Analysis!$B$4</f>
        <v>10.081079730000001</v>
      </c>
      <c r="Y864">
        <f>IF(ABS(G864)&gt;1,G864/1000000,G864)</f>
        <v>-9.6076370000000004</v>
      </c>
      <c r="Z864">
        <f>IF(ABS(H864)&gt;1,H864/1000000,H864)</f>
        <v>3.5946310000000001</v>
      </c>
      <c r="AA864">
        <f>IF(ABS(I864)&gt;1,I864/1000000,I864)</f>
        <v>0</v>
      </c>
      <c r="AB864">
        <f t="shared" si="52"/>
        <v>-0.51700000000000002</v>
      </c>
      <c r="AC864">
        <f t="shared" si="53"/>
        <v>-2.0019999999999998</v>
      </c>
      <c r="AD864">
        <f t="shared" si="54"/>
        <v>1.583</v>
      </c>
      <c r="AE864">
        <f t="shared" si="55"/>
        <v>0.27200000000000002</v>
      </c>
    </row>
    <row r="865" spans="1:31" x14ac:dyDescent="0.3">
      <c r="A865" s="4">
        <v>863</v>
      </c>
      <c r="B865" s="4">
        <v>-803102543793</v>
      </c>
      <c r="C865" s="5">
        <v>3</v>
      </c>
      <c r="D865" s="5">
        <v>-4.1320000000000003E-3</v>
      </c>
      <c r="E865" s="5">
        <v>-1.0696000000000001E-2</v>
      </c>
      <c r="F865" s="5">
        <v>1012185</v>
      </c>
      <c r="G865" s="5">
        <v>-4252648</v>
      </c>
      <c r="H865" s="5">
        <v>6221934</v>
      </c>
      <c r="I865" s="5">
        <v>0</v>
      </c>
      <c r="J865" s="5">
        <v>-0.49099999999999999</v>
      </c>
      <c r="K865" s="5">
        <v>-2704000</v>
      </c>
      <c r="L865" s="5">
        <v>1166000</v>
      </c>
      <c r="M865" s="5">
        <v>270</v>
      </c>
      <c r="S865">
        <f>A865</f>
        <v>863</v>
      </c>
      <c r="T865">
        <f>Analysis!$B$3+B865/1000000</f>
        <v>18.620116999954917</v>
      </c>
      <c r="U865">
        <f>C865</f>
        <v>3</v>
      </c>
      <c r="V865">
        <f>IF(ABS(D865)&gt;1,D865/1000000,D865)*Analysis!$B$4</f>
        <v>-4.0534920000000002E-2</v>
      </c>
      <c r="W865">
        <f>IF(ABS(E865)&gt;1,E865/1000000,E865)*Analysis!$B$4</f>
        <v>-0.10492776000000001</v>
      </c>
      <c r="X865">
        <f>IF(ABS(F865)&gt;1,F865/1000000,F865)*Analysis!$B$4</f>
        <v>9.9295348499999996</v>
      </c>
      <c r="Y865">
        <f>IF(ABS(G865)&gt;1,G865/1000000,G865)</f>
        <v>-4.2526479999999998</v>
      </c>
      <c r="Z865">
        <f>IF(ABS(H865)&gt;1,H865/1000000,H865)</f>
        <v>6.2219340000000001</v>
      </c>
      <c r="AA865">
        <f>IF(ABS(I865)&gt;1,I865/1000000,I865)</f>
        <v>0</v>
      </c>
      <c r="AB865">
        <f t="shared" si="52"/>
        <v>-0.49099999999999999</v>
      </c>
      <c r="AC865">
        <f t="shared" si="53"/>
        <v>-2.7040000000000002</v>
      </c>
      <c r="AD865">
        <f t="shared" si="54"/>
        <v>1.1659999999999999</v>
      </c>
      <c r="AE865">
        <f t="shared" si="55"/>
        <v>0.27</v>
      </c>
    </row>
    <row r="866" spans="1:31" x14ac:dyDescent="0.3">
      <c r="A866" s="4">
        <v>864</v>
      </c>
      <c r="B866" s="4">
        <v>-803102524269</v>
      </c>
      <c r="C866" s="5">
        <v>3</v>
      </c>
      <c r="D866" s="5">
        <v>4.6999999999999999E-4</v>
      </c>
      <c r="E866" s="5">
        <v>-1.3913E-2</v>
      </c>
      <c r="F866" s="5">
        <v>0.99592099999999995</v>
      </c>
      <c r="G866" s="5">
        <v>-6130582</v>
      </c>
      <c r="H866" s="5">
        <v>14669509</v>
      </c>
      <c r="I866" s="5">
        <v>0</v>
      </c>
      <c r="J866" s="5">
        <v>-0.44900000000000001</v>
      </c>
      <c r="K866" s="5">
        <v>-2788000</v>
      </c>
      <c r="L866" s="5">
        <v>1010000</v>
      </c>
      <c r="M866" s="5">
        <v>269</v>
      </c>
      <c r="S866">
        <f>A866</f>
        <v>864</v>
      </c>
      <c r="T866">
        <f>Analysis!$B$3+B866/1000000</f>
        <v>18.639640999957919</v>
      </c>
      <c r="U866">
        <f>C866</f>
        <v>3</v>
      </c>
      <c r="V866">
        <f>IF(ABS(D866)&gt;1,D866/1000000,D866)*Analysis!$B$4</f>
        <v>4.6106999999999997E-3</v>
      </c>
      <c r="W866">
        <f>IF(ABS(E866)&gt;1,E866/1000000,E866)*Analysis!$B$4</f>
        <v>-0.13648652999999999</v>
      </c>
      <c r="X866">
        <f>IF(ABS(F866)&gt;1,F866/1000000,F866)*Analysis!$B$4</f>
        <v>9.7699850099999992</v>
      </c>
      <c r="Y866">
        <f>IF(ABS(G866)&gt;1,G866/1000000,G866)</f>
        <v>-6.1305820000000004</v>
      </c>
      <c r="Z866">
        <f>IF(ABS(H866)&gt;1,H866/1000000,H866)</f>
        <v>14.669509</v>
      </c>
      <c r="AA866">
        <f>IF(ABS(I866)&gt;1,I866/1000000,I866)</f>
        <v>0</v>
      </c>
      <c r="AB866">
        <f t="shared" si="52"/>
        <v>-0.44900000000000001</v>
      </c>
      <c r="AC866">
        <f t="shared" si="53"/>
        <v>-2.7879999999999998</v>
      </c>
      <c r="AD866">
        <f t="shared" si="54"/>
        <v>1.01</v>
      </c>
      <c r="AE866">
        <f t="shared" si="55"/>
        <v>0.26900000000000002</v>
      </c>
    </row>
    <row r="867" spans="1:31" x14ac:dyDescent="0.3">
      <c r="A867" s="4">
        <v>865</v>
      </c>
      <c r="B867" s="4">
        <v>-803102507361</v>
      </c>
      <c r="C867" s="5">
        <v>3</v>
      </c>
      <c r="D867" s="5">
        <v>1.4975E-2</v>
      </c>
      <c r="E867" s="5">
        <v>-2.6388999999999999E-2</v>
      </c>
      <c r="F867" s="5">
        <v>0.977159</v>
      </c>
      <c r="G867" s="5">
        <v>-3927448</v>
      </c>
      <c r="H867" s="5">
        <v>11767105</v>
      </c>
      <c r="I867" s="5">
        <v>0</v>
      </c>
      <c r="J867" s="5">
        <v>-0.45</v>
      </c>
      <c r="K867" s="5">
        <v>-2845000</v>
      </c>
      <c r="L867" s="5">
        <v>0.90600000000000003</v>
      </c>
      <c r="M867" s="5">
        <v>269</v>
      </c>
      <c r="S867">
        <f>A867</f>
        <v>865</v>
      </c>
      <c r="T867">
        <f>Analysis!$B$3+B867/1000000</f>
        <v>18.656548999948427</v>
      </c>
      <c r="U867">
        <f>C867</f>
        <v>3</v>
      </c>
      <c r="V867">
        <f>IF(ABS(D867)&gt;1,D867/1000000,D867)*Analysis!$B$4</f>
        <v>0.14690475</v>
      </c>
      <c r="W867">
        <f>IF(ABS(E867)&gt;1,E867/1000000,E867)*Analysis!$B$4</f>
        <v>-0.25887609</v>
      </c>
      <c r="X867">
        <f>IF(ABS(F867)&gt;1,F867/1000000,F867)*Analysis!$B$4</f>
        <v>9.5859297899999998</v>
      </c>
      <c r="Y867">
        <f>IF(ABS(G867)&gt;1,G867/1000000,G867)</f>
        <v>-3.9274480000000001</v>
      </c>
      <c r="Z867">
        <f>IF(ABS(H867)&gt;1,H867/1000000,H867)</f>
        <v>11.767105000000001</v>
      </c>
      <c r="AA867">
        <f>IF(ABS(I867)&gt;1,I867/1000000,I867)</f>
        <v>0</v>
      </c>
      <c r="AB867">
        <f t="shared" si="52"/>
        <v>-0.45</v>
      </c>
      <c r="AC867">
        <f t="shared" si="53"/>
        <v>-2.8450000000000002</v>
      </c>
      <c r="AD867">
        <f t="shared" si="54"/>
        <v>0.90600000000000003</v>
      </c>
      <c r="AE867">
        <f t="shared" si="55"/>
        <v>0.26900000000000002</v>
      </c>
    </row>
    <row r="868" spans="1:31" x14ac:dyDescent="0.3">
      <c r="A868" s="4">
        <v>866</v>
      </c>
      <c r="B868" s="4">
        <v>-803102446843</v>
      </c>
      <c r="C868" s="5">
        <v>3</v>
      </c>
      <c r="D868" s="5">
        <v>3.2485E-2</v>
      </c>
      <c r="E868" s="5">
        <v>-3.4845000000000001E-2</v>
      </c>
      <c r="F868" s="5">
        <v>0.99738199999999999</v>
      </c>
      <c r="G868" s="5">
        <v>-0.42018699999999998</v>
      </c>
      <c r="H868" s="5">
        <v>6921209</v>
      </c>
      <c r="I868" s="5">
        <v>0</v>
      </c>
      <c r="J868" s="5">
        <v>-0.54</v>
      </c>
      <c r="K868" s="5">
        <v>-2888000</v>
      </c>
      <c r="L868" s="5">
        <v>0.81299999999999994</v>
      </c>
      <c r="M868" s="5">
        <v>269</v>
      </c>
      <c r="S868">
        <f>A868</f>
        <v>866</v>
      </c>
      <c r="T868">
        <f>Analysis!$B$3+B868/1000000</f>
        <v>18.717066999990493</v>
      </c>
      <c r="U868">
        <f>C868</f>
        <v>3</v>
      </c>
      <c r="V868">
        <f>IF(ABS(D868)&gt;1,D868/1000000,D868)*Analysis!$B$4</f>
        <v>0.31867785000000004</v>
      </c>
      <c r="W868">
        <f>IF(ABS(E868)&gt;1,E868/1000000,E868)*Analysis!$B$4</f>
        <v>-0.34182945000000003</v>
      </c>
      <c r="X868">
        <f>IF(ABS(F868)&gt;1,F868/1000000,F868)*Analysis!$B$4</f>
        <v>9.7843174200000007</v>
      </c>
      <c r="Y868">
        <f>IF(ABS(G868)&gt;1,G868/1000000,G868)</f>
        <v>-0.42018699999999998</v>
      </c>
      <c r="Z868">
        <f>IF(ABS(H868)&gt;1,H868/1000000,H868)</f>
        <v>6.9212090000000002</v>
      </c>
      <c r="AA868">
        <f>IF(ABS(I868)&gt;1,I868/1000000,I868)</f>
        <v>0</v>
      </c>
      <c r="AB868">
        <f t="shared" si="52"/>
        <v>-0.54</v>
      </c>
      <c r="AC868">
        <f t="shared" si="53"/>
        <v>-2.8879999999999999</v>
      </c>
      <c r="AD868">
        <f t="shared" si="54"/>
        <v>0.81299999999999994</v>
      </c>
      <c r="AE868">
        <f t="shared" si="55"/>
        <v>0.26900000000000002</v>
      </c>
    </row>
    <row r="869" spans="1:31" x14ac:dyDescent="0.3">
      <c r="A869" s="4">
        <v>867</v>
      </c>
      <c r="B869" s="4">
        <v>-803102442426</v>
      </c>
      <c r="C869" s="5">
        <v>3</v>
      </c>
      <c r="D869" s="5">
        <v>2.5814E-2</v>
      </c>
      <c r="E869" s="5">
        <v>-2.9045000000000001E-2</v>
      </c>
      <c r="F869" s="5">
        <v>1005911</v>
      </c>
      <c r="G869" s="5">
        <v>1080064</v>
      </c>
      <c r="H869" s="5">
        <v>2551824</v>
      </c>
      <c r="I869" s="5">
        <v>0</v>
      </c>
      <c r="J869" s="5">
        <v>-0.68100000000000005</v>
      </c>
      <c r="K869" s="5">
        <v>-2894000</v>
      </c>
      <c r="L869" s="5">
        <v>0.73099999999999998</v>
      </c>
      <c r="M869" s="5">
        <v>269</v>
      </c>
      <c r="S869">
        <f>A869</f>
        <v>867</v>
      </c>
      <c r="T869">
        <f>Analysis!$B$3+B869/1000000</f>
        <v>18.721483999979682</v>
      </c>
      <c r="U869">
        <f>C869</f>
        <v>3</v>
      </c>
      <c r="V869">
        <f>IF(ABS(D869)&gt;1,D869/1000000,D869)*Analysis!$B$4</f>
        <v>0.25323534000000003</v>
      </c>
      <c r="W869">
        <f>IF(ABS(E869)&gt;1,E869/1000000,E869)*Analysis!$B$4</f>
        <v>-0.28493145000000003</v>
      </c>
      <c r="X869">
        <f>IF(ABS(F869)&gt;1,F869/1000000,F869)*Analysis!$B$4</f>
        <v>9.8679869100000008</v>
      </c>
      <c r="Y869">
        <f>IF(ABS(G869)&gt;1,G869/1000000,G869)</f>
        <v>1.0800639999999999</v>
      </c>
      <c r="Z869">
        <f>IF(ABS(H869)&gt;1,H869/1000000,H869)</f>
        <v>2.5518239999999999</v>
      </c>
      <c r="AA869">
        <f>IF(ABS(I869)&gt;1,I869/1000000,I869)</f>
        <v>0</v>
      </c>
      <c r="AB869">
        <f t="shared" si="52"/>
        <v>-0.68100000000000005</v>
      </c>
      <c r="AC869">
        <f t="shared" si="53"/>
        <v>-2.8940000000000001</v>
      </c>
      <c r="AD869">
        <f t="shared" si="54"/>
        <v>0.73099999999999998</v>
      </c>
      <c r="AE869">
        <f t="shared" si="55"/>
        <v>0.26900000000000002</v>
      </c>
    </row>
    <row r="870" spans="1:31" x14ac:dyDescent="0.3">
      <c r="A870" s="4">
        <v>868</v>
      </c>
      <c r="B870" s="4">
        <v>-803102363922</v>
      </c>
      <c r="C870" s="5">
        <v>3</v>
      </c>
      <c r="D870" s="5">
        <v>2.1789999999999999E-3</v>
      </c>
      <c r="E870" s="5">
        <v>1.0973E-2</v>
      </c>
      <c r="F870" s="5">
        <v>0.98911499999999997</v>
      </c>
      <c r="G870" s="5">
        <v>0.41332099999999999</v>
      </c>
      <c r="H870" s="5">
        <v>0.60776200000000002</v>
      </c>
      <c r="I870" s="5">
        <v>0</v>
      </c>
      <c r="J870" s="5">
        <v>-0.871</v>
      </c>
      <c r="K870" s="5">
        <v>-2849000</v>
      </c>
      <c r="L870" s="5">
        <v>0.64900000000000002</v>
      </c>
      <c r="M870" s="5">
        <v>268</v>
      </c>
      <c r="S870">
        <f>A870</f>
        <v>868</v>
      </c>
      <c r="T870">
        <f>Analysis!$B$3+B870/1000000</f>
        <v>18.799987999955192</v>
      </c>
      <c r="U870">
        <f>C870</f>
        <v>3</v>
      </c>
      <c r="V870">
        <f>IF(ABS(D870)&gt;1,D870/1000000,D870)*Analysis!$B$4</f>
        <v>2.1375990000000001E-2</v>
      </c>
      <c r="W870">
        <f>IF(ABS(E870)&gt;1,E870/1000000,E870)*Analysis!$B$4</f>
        <v>0.10764513000000001</v>
      </c>
      <c r="X870">
        <f>IF(ABS(F870)&gt;1,F870/1000000,F870)*Analysis!$B$4</f>
        <v>9.7032181499999997</v>
      </c>
      <c r="Y870">
        <f>IF(ABS(G870)&gt;1,G870/1000000,G870)</f>
        <v>0.41332099999999999</v>
      </c>
      <c r="Z870">
        <f>IF(ABS(H870)&gt;1,H870/1000000,H870)</f>
        <v>0.60776200000000002</v>
      </c>
      <c r="AA870">
        <f>IF(ABS(I870)&gt;1,I870/1000000,I870)</f>
        <v>0</v>
      </c>
      <c r="AB870">
        <f t="shared" si="52"/>
        <v>-0.871</v>
      </c>
      <c r="AC870">
        <f t="shared" si="53"/>
        <v>-2.8490000000000002</v>
      </c>
      <c r="AD870">
        <f t="shared" si="54"/>
        <v>0.64900000000000002</v>
      </c>
      <c r="AE870">
        <f t="shared" si="55"/>
        <v>0.26800000000000002</v>
      </c>
    </row>
    <row r="871" spans="1:31" x14ac:dyDescent="0.3">
      <c r="A871" s="4">
        <v>869</v>
      </c>
      <c r="B871" s="4">
        <v>-803102346298</v>
      </c>
      <c r="C871" s="5">
        <v>3</v>
      </c>
      <c r="D871" s="5">
        <v>4.7759999999999999E-3</v>
      </c>
      <c r="E871" s="5">
        <v>1.1346999999999999E-2</v>
      </c>
      <c r="F871" s="5">
        <v>0.98800500000000002</v>
      </c>
      <c r="G871" s="5">
        <v>0.13985900000000001</v>
      </c>
      <c r="H871" s="5">
        <v>2151948</v>
      </c>
      <c r="I871" s="5">
        <v>0</v>
      </c>
      <c r="J871" s="5">
        <v>-0.91800000000000004</v>
      </c>
      <c r="K871" s="5">
        <v>-2794000</v>
      </c>
      <c r="L871" s="5">
        <v>0.59399999999999997</v>
      </c>
      <c r="M871" s="5">
        <v>268</v>
      </c>
      <c r="S871">
        <f>A871</f>
        <v>869</v>
      </c>
      <c r="T871">
        <f>Analysis!$B$3+B871/1000000</f>
        <v>18.817612000042573</v>
      </c>
      <c r="U871">
        <f>C871</f>
        <v>3</v>
      </c>
      <c r="V871">
        <f>IF(ABS(D871)&gt;1,D871/1000000,D871)*Analysis!$B$4</f>
        <v>4.6852560000000001E-2</v>
      </c>
      <c r="W871">
        <f>IF(ABS(E871)&gt;1,E871/1000000,E871)*Analysis!$B$4</f>
        <v>0.11131407</v>
      </c>
      <c r="X871">
        <f>IF(ABS(F871)&gt;1,F871/1000000,F871)*Analysis!$B$4</f>
        <v>9.6923290500000014</v>
      </c>
      <c r="Y871">
        <f>IF(ABS(G871)&gt;1,G871/1000000,G871)</f>
        <v>0.13985900000000001</v>
      </c>
      <c r="Z871">
        <f>IF(ABS(H871)&gt;1,H871/1000000,H871)</f>
        <v>2.151948</v>
      </c>
      <c r="AA871">
        <f>IF(ABS(I871)&gt;1,I871/1000000,I871)</f>
        <v>0</v>
      </c>
      <c r="AB871">
        <f t="shared" ref="AB871:AB934" si="56">IF(ABS(J871)&gt;1,J871/1000000,J871)</f>
        <v>-0.91800000000000004</v>
      </c>
      <c r="AC871">
        <f t="shared" ref="AC871:AC934" si="57">IF(ABS(K871)&gt;1,K871/1000000,K871)</f>
        <v>-2.794</v>
      </c>
      <c r="AD871">
        <f t="shared" ref="AD871:AD934" si="58">IF(ABS(L871)&gt;1,L871/1000000,L871)</f>
        <v>0.59399999999999997</v>
      </c>
      <c r="AE871">
        <f t="shared" ref="AE871:AE934" si="59">M871/1000</f>
        <v>0.26800000000000002</v>
      </c>
    </row>
    <row r="872" spans="1:31" x14ac:dyDescent="0.3">
      <c r="A872" s="4">
        <v>870</v>
      </c>
      <c r="B872" s="4">
        <v>-803102325665</v>
      </c>
      <c r="C872" s="5">
        <v>3</v>
      </c>
      <c r="D872" s="5">
        <v>3.4001999999999998E-2</v>
      </c>
      <c r="E872" s="5">
        <v>-1.1083000000000001E-2</v>
      </c>
      <c r="F872" s="5">
        <v>1035553</v>
      </c>
      <c r="G872" s="5">
        <v>6917036</v>
      </c>
      <c r="H872" s="5">
        <v>12436699</v>
      </c>
      <c r="I872" s="5">
        <v>0</v>
      </c>
      <c r="J872" s="5">
        <v>-1082000</v>
      </c>
      <c r="K872" s="5">
        <v>-2668000</v>
      </c>
      <c r="L872" s="5">
        <v>0.37</v>
      </c>
      <c r="M872" s="5">
        <v>266</v>
      </c>
      <c r="S872">
        <f>A872</f>
        <v>870</v>
      </c>
      <c r="T872">
        <f>Analysis!$B$3+B872/1000000</f>
        <v>18.83824499999173</v>
      </c>
      <c r="U872">
        <f>C872</f>
        <v>3</v>
      </c>
      <c r="V872">
        <f>IF(ABS(D872)&gt;1,D872/1000000,D872)*Analysis!$B$4</f>
        <v>0.33355962</v>
      </c>
      <c r="W872">
        <f>IF(ABS(E872)&gt;1,E872/1000000,E872)*Analysis!$B$4</f>
        <v>-0.10872423000000002</v>
      </c>
      <c r="X872">
        <f>IF(ABS(F872)&gt;1,F872/1000000,F872)*Analysis!$B$4</f>
        <v>10.15877493</v>
      </c>
      <c r="Y872">
        <f>IF(ABS(G872)&gt;1,G872/1000000,G872)</f>
        <v>6.9170360000000004</v>
      </c>
      <c r="Z872">
        <f>IF(ABS(H872)&gt;1,H872/1000000,H872)</f>
        <v>12.436699000000001</v>
      </c>
      <c r="AA872">
        <f>IF(ABS(I872)&gt;1,I872/1000000,I872)</f>
        <v>0</v>
      </c>
      <c r="AB872">
        <f t="shared" si="56"/>
        <v>-1.0820000000000001</v>
      </c>
      <c r="AC872">
        <f t="shared" si="57"/>
        <v>-2.6680000000000001</v>
      </c>
      <c r="AD872">
        <f t="shared" si="58"/>
        <v>0.37</v>
      </c>
      <c r="AE872">
        <f t="shared" si="59"/>
        <v>0.26600000000000001</v>
      </c>
    </row>
    <row r="873" spans="1:31" x14ac:dyDescent="0.3">
      <c r="A873" s="4">
        <v>871</v>
      </c>
      <c r="B873" s="4">
        <v>-803102305185</v>
      </c>
      <c r="C873" s="5">
        <v>3</v>
      </c>
      <c r="D873" s="5">
        <v>2.4634E-2</v>
      </c>
      <c r="E873" s="5">
        <v>-3.0615E-2</v>
      </c>
      <c r="F873" s="5">
        <v>1000536</v>
      </c>
      <c r="G873" s="5">
        <v>24648212</v>
      </c>
      <c r="H873" s="5">
        <v>12675312</v>
      </c>
      <c r="I873" s="5">
        <v>0</v>
      </c>
      <c r="J873" s="5">
        <v>-1199000</v>
      </c>
      <c r="K873" s="5">
        <v>-2008000</v>
      </c>
      <c r="L873" s="5">
        <v>-0.222</v>
      </c>
      <c r="M873" s="5">
        <v>262</v>
      </c>
      <c r="S873">
        <f>A873</f>
        <v>871</v>
      </c>
      <c r="T873">
        <f>Analysis!$B$3+B873/1000000</f>
        <v>18.858725000056438</v>
      </c>
      <c r="U873">
        <f>C873</f>
        <v>3</v>
      </c>
      <c r="V873">
        <f>IF(ABS(D873)&gt;1,D873/1000000,D873)*Analysis!$B$4</f>
        <v>0.24165954000000001</v>
      </c>
      <c r="W873">
        <f>IF(ABS(E873)&gt;1,E873/1000000,E873)*Analysis!$B$4</f>
        <v>-0.30033314999999999</v>
      </c>
      <c r="X873">
        <f>IF(ABS(F873)&gt;1,F873/1000000,F873)*Analysis!$B$4</f>
        <v>9.8152581600000008</v>
      </c>
      <c r="Y873">
        <f>IF(ABS(G873)&gt;1,G873/1000000,G873)</f>
        <v>24.648212000000001</v>
      </c>
      <c r="Z873">
        <f>IF(ABS(H873)&gt;1,H873/1000000,H873)</f>
        <v>12.675312</v>
      </c>
      <c r="AA873">
        <f>IF(ABS(I873)&gt;1,I873/1000000,I873)</f>
        <v>0</v>
      </c>
      <c r="AB873">
        <f t="shared" si="56"/>
        <v>-1.1990000000000001</v>
      </c>
      <c r="AC873">
        <f t="shared" si="57"/>
        <v>-2.008</v>
      </c>
      <c r="AD873">
        <f t="shared" si="58"/>
        <v>-0.222</v>
      </c>
      <c r="AE873">
        <f t="shared" si="59"/>
        <v>0.26200000000000001</v>
      </c>
    </row>
    <row r="874" spans="1:31" x14ac:dyDescent="0.3">
      <c r="A874" s="4">
        <v>872</v>
      </c>
      <c r="B874" s="4">
        <v>-803102294173</v>
      </c>
      <c r="C874" s="5">
        <v>3</v>
      </c>
      <c r="D874" s="5">
        <v>3.2453999999999997E-2</v>
      </c>
      <c r="E874" s="5">
        <v>-1.6292000000000001E-2</v>
      </c>
      <c r="F874" s="5">
        <v>1002119</v>
      </c>
      <c r="G874" s="5">
        <v>30633125</v>
      </c>
      <c r="H874" s="5">
        <v>20737076</v>
      </c>
      <c r="I874" s="5">
        <v>0</v>
      </c>
      <c r="J874" s="5">
        <v>-1280000</v>
      </c>
      <c r="K874" s="5">
        <v>-1715000</v>
      </c>
      <c r="L874" s="5">
        <v>-0.36899999999999999</v>
      </c>
      <c r="M874" s="5">
        <v>261</v>
      </c>
      <c r="S874">
        <f>A874</f>
        <v>872</v>
      </c>
      <c r="T874">
        <f>Analysis!$B$3+B874/1000000</f>
        <v>18.869736999971792</v>
      </c>
      <c r="U874">
        <f>C874</f>
        <v>3</v>
      </c>
      <c r="V874">
        <f>IF(ABS(D874)&gt;1,D874/1000000,D874)*Analysis!$B$4</f>
        <v>0.31837373999999996</v>
      </c>
      <c r="W874">
        <f>IF(ABS(E874)&gt;1,E874/1000000,E874)*Analysis!$B$4</f>
        <v>-0.15982452000000003</v>
      </c>
      <c r="X874">
        <f>IF(ABS(F874)&gt;1,F874/1000000,F874)*Analysis!$B$4</f>
        <v>9.8307873900000011</v>
      </c>
      <c r="Y874">
        <f>IF(ABS(G874)&gt;1,G874/1000000,G874)</f>
        <v>30.633125</v>
      </c>
      <c r="Z874">
        <f>IF(ABS(H874)&gt;1,H874/1000000,H874)</f>
        <v>20.737075999999998</v>
      </c>
      <c r="AA874">
        <f>IF(ABS(I874)&gt;1,I874/1000000,I874)</f>
        <v>0</v>
      </c>
      <c r="AB874">
        <f t="shared" si="56"/>
        <v>-1.28</v>
      </c>
      <c r="AC874">
        <f t="shared" si="57"/>
        <v>-1.7150000000000001</v>
      </c>
      <c r="AD874">
        <f t="shared" si="58"/>
        <v>-0.36899999999999999</v>
      </c>
      <c r="AE874">
        <f t="shared" si="59"/>
        <v>0.26100000000000001</v>
      </c>
    </row>
    <row r="875" spans="1:31" x14ac:dyDescent="0.3">
      <c r="A875" s="4">
        <v>873</v>
      </c>
      <c r="B875" s="4">
        <v>-803102265141</v>
      </c>
      <c r="C875" s="5">
        <v>3</v>
      </c>
      <c r="D875" s="5">
        <v>1.3863E-2</v>
      </c>
      <c r="E875" s="5">
        <v>-3.238E-3</v>
      </c>
      <c r="F875" s="5">
        <v>1003786</v>
      </c>
      <c r="G875" s="5">
        <v>46551556</v>
      </c>
      <c r="H875" s="5">
        <v>26986519</v>
      </c>
      <c r="I875" s="5">
        <v>0</v>
      </c>
      <c r="J875" s="5">
        <v>-1252000</v>
      </c>
      <c r="K875" s="5">
        <v>-1297000</v>
      </c>
      <c r="L875" s="5">
        <v>-0.58899999999999997</v>
      </c>
      <c r="M875" s="5">
        <v>260</v>
      </c>
      <c r="S875">
        <f>A875</f>
        <v>873</v>
      </c>
      <c r="T875">
        <f>Analysis!$B$3+B875/1000000</f>
        <v>18.898768999963067</v>
      </c>
      <c r="U875">
        <f>C875</f>
        <v>3</v>
      </c>
      <c r="V875">
        <f>IF(ABS(D875)&gt;1,D875/1000000,D875)*Analysis!$B$4</f>
        <v>0.13599603000000002</v>
      </c>
      <c r="W875">
        <f>IF(ABS(E875)&gt;1,E875/1000000,E875)*Analysis!$B$4</f>
        <v>-3.1764779999999999E-2</v>
      </c>
      <c r="X875">
        <f>IF(ABS(F875)&gt;1,F875/1000000,F875)*Analysis!$B$4</f>
        <v>9.8471406600000009</v>
      </c>
      <c r="Y875">
        <f>IF(ABS(G875)&gt;1,G875/1000000,G875)</f>
        <v>46.551555999999998</v>
      </c>
      <c r="Z875">
        <f>IF(ABS(H875)&gt;1,H875/1000000,H875)</f>
        <v>26.986519000000001</v>
      </c>
      <c r="AA875">
        <f>IF(ABS(I875)&gt;1,I875/1000000,I875)</f>
        <v>0</v>
      </c>
      <c r="AB875">
        <f t="shared" si="56"/>
        <v>-1.252</v>
      </c>
      <c r="AC875">
        <f t="shared" si="57"/>
        <v>-1.2969999999999999</v>
      </c>
      <c r="AD875">
        <f t="shared" si="58"/>
        <v>-0.58899999999999997</v>
      </c>
      <c r="AE875">
        <f t="shared" si="59"/>
        <v>0.26</v>
      </c>
    </row>
    <row r="876" spans="1:31" x14ac:dyDescent="0.3">
      <c r="A876" s="4">
        <v>874</v>
      </c>
      <c r="B876" s="4">
        <v>-803102224387</v>
      </c>
      <c r="C876" s="5">
        <v>3</v>
      </c>
      <c r="D876" s="5">
        <v>1.1795E-2</v>
      </c>
      <c r="E876" s="5">
        <v>-2.421E-3</v>
      </c>
      <c r="F876" s="5">
        <v>1001574</v>
      </c>
      <c r="G876" s="5">
        <v>48729126</v>
      </c>
      <c r="H876" s="5">
        <v>25459478</v>
      </c>
      <c r="I876" s="5">
        <v>0</v>
      </c>
      <c r="J876" s="5">
        <v>-1217000</v>
      </c>
      <c r="K876" s="5">
        <v>-1245000</v>
      </c>
      <c r="L876" s="5">
        <v>-0.63</v>
      </c>
      <c r="M876" s="5">
        <v>260</v>
      </c>
      <c r="S876">
        <f>A876</f>
        <v>874</v>
      </c>
      <c r="T876">
        <f>Analysis!$B$3+B876/1000000</f>
        <v>18.939523000037298</v>
      </c>
      <c r="U876">
        <f>C876</f>
        <v>3</v>
      </c>
      <c r="V876">
        <f>IF(ABS(D876)&gt;1,D876/1000000,D876)*Analysis!$B$4</f>
        <v>0.11570895</v>
      </c>
      <c r="W876">
        <f>IF(ABS(E876)&gt;1,E876/1000000,E876)*Analysis!$B$4</f>
        <v>-2.3750010000000002E-2</v>
      </c>
      <c r="X876">
        <f>IF(ABS(F876)&gt;1,F876/1000000,F876)*Analysis!$B$4</f>
        <v>9.82544094</v>
      </c>
      <c r="Y876">
        <f>IF(ABS(G876)&gt;1,G876/1000000,G876)</f>
        <v>48.729126000000001</v>
      </c>
      <c r="Z876">
        <f>IF(ABS(H876)&gt;1,H876/1000000,H876)</f>
        <v>25.459478000000001</v>
      </c>
      <c r="AA876">
        <f>IF(ABS(I876)&gt;1,I876/1000000,I876)</f>
        <v>0</v>
      </c>
      <c r="AB876">
        <f t="shared" si="56"/>
        <v>-1.2170000000000001</v>
      </c>
      <c r="AC876">
        <f t="shared" si="57"/>
        <v>-1.2450000000000001</v>
      </c>
      <c r="AD876">
        <f t="shared" si="58"/>
        <v>-0.63</v>
      </c>
      <c r="AE876">
        <f t="shared" si="59"/>
        <v>0.26</v>
      </c>
    </row>
    <row r="877" spans="1:31" x14ac:dyDescent="0.3">
      <c r="A877" s="4">
        <v>875</v>
      </c>
      <c r="B877" s="4">
        <v>-803102207955</v>
      </c>
      <c r="C877" s="5">
        <v>3</v>
      </c>
      <c r="D877" s="5">
        <v>2.8788999999999999E-2</v>
      </c>
      <c r="E877" s="5">
        <v>1.63E-4</v>
      </c>
      <c r="F877" s="5">
        <v>1008975</v>
      </c>
      <c r="G877" s="5">
        <v>56991840</v>
      </c>
      <c r="H877" s="5">
        <v>35104469</v>
      </c>
      <c r="I877" s="5">
        <v>0</v>
      </c>
      <c r="J877" s="5">
        <v>-1092000</v>
      </c>
      <c r="K877" s="5">
        <v>-1081000</v>
      </c>
      <c r="L877" s="5">
        <v>-0.79400000000000004</v>
      </c>
      <c r="M877" s="5">
        <v>259</v>
      </c>
      <c r="S877">
        <f>A877</f>
        <v>875</v>
      </c>
      <c r="T877">
        <f>Analysis!$B$3+B877/1000000</f>
        <v>18.955955000012182</v>
      </c>
      <c r="U877">
        <f>C877</f>
        <v>3</v>
      </c>
      <c r="V877">
        <f>IF(ABS(D877)&gt;1,D877/1000000,D877)*Analysis!$B$4</f>
        <v>0.28242009000000001</v>
      </c>
      <c r="W877">
        <f>IF(ABS(E877)&gt;1,E877/1000000,E877)*Analysis!$B$4</f>
        <v>1.5990300000000002E-3</v>
      </c>
      <c r="X877">
        <f>IF(ABS(F877)&gt;1,F877/1000000,F877)*Analysis!$B$4</f>
        <v>9.8980447500000004</v>
      </c>
      <c r="Y877">
        <f>IF(ABS(G877)&gt;1,G877/1000000,G877)</f>
        <v>56.991840000000003</v>
      </c>
      <c r="Z877">
        <f>IF(ABS(H877)&gt;1,H877/1000000,H877)</f>
        <v>35.104469000000002</v>
      </c>
      <c r="AA877">
        <f>IF(ABS(I877)&gt;1,I877/1000000,I877)</f>
        <v>0</v>
      </c>
      <c r="AB877">
        <f t="shared" si="56"/>
        <v>-1.0920000000000001</v>
      </c>
      <c r="AC877">
        <f t="shared" si="57"/>
        <v>-1.081</v>
      </c>
      <c r="AD877">
        <f t="shared" si="58"/>
        <v>-0.79400000000000004</v>
      </c>
      <c r="AE877">
        <f t="shared" si="59"/>
        <v>0.25900000000000001</v>
      </c>
    </row>
    <row r="878" spans="1:31" x14ac:dyDescent="0.3">
      <c r="A878" s="4">
        <v>876</v>
      </c>
      <c r="B878" s="4">
        <v>-803102186234</v>
      </c>
      <c r="C878" s="5">
        <v>3</v>
      </c>
      <c r="D878" s="5">
        <v>1.9446000000000001E-2</v>
      </c>
      <c r="E878" s="5">
        <v>1.6095999999999999E-2</v>
      </c>
      <c r="F878" s="5">
        <v>1017898</v>
      </c>
      <c r="G878" s="5">
        <v>81036942</v>
      </c>
      <c r="H878" s="5">
        <v>33179543</v>
      </c>
      <c r="I878" s="5">
        <v>0</v>
      </c>
      <c r="J878" s="5">
        <v>-1041000</v>
      </c>
      <c r="K878" s="5">
        <v>-0.98299999999999998</v>
      </c>
      <c r="L878" s="5">
        <v>-1120000</v>
      </c>
      <c r="M878" s="5">
        <v>258</v>
      </c>
      <c r="S878">
        <f>A878</f>
        <v>876</v>
      </c>
      <c r="T878">
        <f>Analysis!$B$3+B878/1000000</f>
        <v>18.97767599998042</v>
      </c>
      <c r="U878">
        <f>C878</f>
        <v>3</v>
      </c>
      <c r="V878">
        <f>IF(ABS(D878)&gt;1,D878/1000000,D878)*Analysis!$B$4</f>
        <v>0.19076526000000002</v>
      </c>
      <c r="W878">
        <f>IF(ABS(E878)&gt;1,E878/1000000,E878)*Analysis!$B$4</f>
        <v>0.15790176</v>
      </c>
      <c r="X878">
        <f>IF(ABS(F878)&gt;1,F878/1000000,F878)*Analysis!$B$4</f>
        <v>9.9855793800000008</v>
      </c>
      <c r="Y878">
        <f>IF(ABS(G878)&gt;1,G878/1000000,G878)</f>
        <v>81.036941999999996</v>
      </c>
      <c r="Z878">
        <f>IF(ABS(H878)&gt;1,H878/1000000,H878)</f>
        <v>33.179543000000002</v>
      </c>
      <c r="AA878">
        <f>IF(ABS(I878)&gt;1,I878/1000000,I878)</f>
        <v>0</v>
      </c>
      <c r="AB878">
        <f t="shared" si="56"/>
        <v>-1.0409999999999999</v>
      </c>
      <c r="AC878">
        <f t="shared" si="57"/>
        <v>-0.98299999999999998</v>
      </c>
      <c r="AD878">
        <f t="shared" si="58"/>
        <v>-1.1200000000000001</v>
      </c>
      <c r="AE878">
        <f t="shared" si="59"/>
        <v>0.25800000000000001</v>
      </c>
    </row>
    <row r="879" spans="1:31" x14ac:dyDescent="0.3">
      <c r="A879" s="4">
        <v>877</v>
      </c>
      <c r="B879" s="4">
        <v>-803102174627</v>
      </c>
      <c r="C879" s="5">
        <v>3</v>
      </c>
      <c r="D879" s="5">
        <v>3.2682000000000003E-2</v>
      </c>
      <c r="E879" s="5">
        <v>2.0268999999999999E-2</v>
      </c>
      <c r="F879" s="5">
        <v>1013879</v>
      </c>
      <c r="G879" s="5">
        <v>87077194</v>
      </c>
      <c r="H879" s="5">
        <v>38260139</v>
      </c>
      <c r="I879" s="5">
        <v>0</v>
      </c>
      <c r="J879" s="5">
        <v>-1010000</v>
      </c>
      <c r="K879" s="5">
        <v>-1003000</v>
      </c>
      <c r="L879" s="5">
        <v>-1220000</v>
      </c>
      <c r="M879" s="5">
        <v>258</v>
      </c>
      <c r="S879">
        <f>A879</f>
        <v>877</v>
      </c>
      <c r="T879">
        <f>Analysis!$B$3+B879/1000000</f>
        <v>18.989283000002615</v>
      </c>
      <c r="U879">
        <f>C879</f>
        <v>3</v>
      </c>
      <c r="V879">
        <f>IF(ABS(D879)&gt;1,D879/1000000,D879)*Analysis!$B$4</f>
        <v>0.32061042000000006</v>
      </c>
      <c r="W879">
        <f>IF(ABS(E879)&gt;1,E879/1000000,E879)*Analysis!$B$4</f>
        <v>0.19883888999999999</v>
      </c>
      <c r="X879">
        <f>IF(ABS(F879)&gt;1,F879/1000000,F879)*Analysis!$B$4</f>
        <v>9.9461529899999999</v>
      </c>
      <c r="Y879">
        <f>IF(ABS(G879)&gt;1,G879/1000000,G879)</f>
        <v>87.077194000000006</v>
      </c>
      <c r="Z879">
        <f>IF(ABS(H879)&gt;1,H879/1000000,H879)</f>
        <v>38.260139000000002</v>
      </c>
      <c r="AA879">
        <f>IF(ABS(I879)&gt;1,I879/1000000,I879)</f>
        <v>0</v>
      </c>
      <c r="AB879">
        <f t="shared" si="56"/>
        <v>-1.01</v>
      </c>
      <c r="AC879">
        <f t="shared" si="57"/>
        <v>-1.0029999999999999</v>
      </c>
      <c r="AD879">
        <f t="shared" si="58"/>
        <v>-1.22</v>
      </c>
      <c r="AE879">
        <f t="shared" si="59"/>
        <v>0.25800000000000001</v>
      </c>
    </row>
    <row r="880" spans="1:31" x14ac:dyDescent="0.3">
      <c r="A880" s="4">
        <v>878</v>
      </c>
      <c r="B880" s="4">
        <v>-803102159738</v>
      </c>
      <c r="C880" s="5">
        <v>3</v>
      </c>
      <c r="D880" s="5">
        <v>4.4003E-2</v>
      </c>
      <c r="E880" s="5">
        <v>1.2154999999999999E-2</v>
      </c>
      <c r="F880" s="5">
        <v>1021133</v>
      </c>
      <c r="G880" s="5">
        <v>95326942</v>
      </c>
      <c r="H880" s="5">
        <v>42844910</v>
      </c>
      <c r="I880" s="5">
        <v>0</v>
      </c>
      <c r="J880" s="5">
        <v>-0.94799999999999995</v>
      </c>
      <c r="K880" s="5">
        <v>-1033000</v>
      </c>
      <c r="L880" s="5">
        <v>-1282000</v>
      </c>
      <c r="M880" s="5">
        <v>258</v>
      </c>
      <c r="S880">
        <f>A880</f>
        <v>878</v>
      </c>
      <c r="T880">
        <f>Analysis!$B$3+B880/1000000</f>
        <v>19.004171999986283</v>
      </c>
      <c r="U880">
        <f>C880</f>
        <v>3</v>
      </c>
      <c r="V880">
        <f>IF(ABS(D880)&gt;1,D880/1000000,D880)*Analysis!$B$4</f>
        <v>0.43166943000000002</v>
      </c>
      <c r="W880">
        <f>IF(ABS(E880)&gt;1,E880/1000000,E880)*Analysis!$B$4</f>
        <v>0.11924055</v>
      </c>
      <c r="X880">
        <f>IF(ABS(F880)&gt;1,F880/1000000,F880)*Analysis!$B$4</f>
        <v>10.017314730000001</v>
      </c>
      <c r="Y880">
        <f>IF(ABS(G880)&gt;1,G880/1000000,G880)</f>
        <v>95.326942000000003</v>
      </c>
      <c r="Z880">
        <f>IF(ABS(H880)&gt;1,H880/1000000,H880)</f>
        <v>42.844909999999999</v>
      </c>
      <c r="AA880">
        <f>IF(ABS(I880)&gt;1,I880/1000000,I880)</f>
        <v>0</v>
      </c>
      <c r="AB880">
        <f t="shared" si="56"/>
        <v>-0.94799999999999995</v>
      </c>
      <c r="AC880">
        <f t="shared" si="57"/>
        <v>-1.0329999999999999</v>
      </c>
      <c r="AD880">
        <f t="shared" si="58"/>
        <v>-1.282</v>
      </c>
      <c r="AE880">
        <f t="shared" si="59"/>
        <v>0.25800000000000001</v>
      </c>
    </row>
    <row r="881" spans="1:31" x14ac:dyDescent="0.3">
      <c r="A881" s="4">
        <v>879</v>
      </c>
      <c r="B881" s="4">
        <v>-803102103269</v>
      </c>
      <c r="C881" s="5">
        <v>3</v>
      </c>
      <c r="D881" s="5">
        <v>4.0286000000000002E-2</v>
      </c>
      <c r="E881" s="5">
        <v>2.0179999999999998E-3</v>
      </c>
      <c r="F881" s="5">
        <v>1017023</v>
      </c>
      <c r="G881" s="5">
        <v>100110878</v>
      </c>
      <c r="H881" s="5">
        <v>45019005</v>
      </c>
      <c r="I881" s="5">
        <v>0</v>
      </c>
      <c r="J881" s="5">
        <v>-0.9</v>
      </c>
      <c r="K881" s="5">
        <v>-1054000</v>
      </c>
      <c r="L881" s="5">
        <v>-1302000</v>
      </c>
      <c r="M881" s="5">
        <v>258</v>
      </c>
      <c r="S881">
        <f>A881</f>
        <v>879</v>
      </c>
      <c r="T881">
        <f>Analysis!$B$3+B881/1000000</f>
        <v>19.060641000047326</v>
      </c>
      <c r="U881">
        <f>C881</f>
        <v>3</v>
      </c>
      <c r="V881">
        <f>IF(ABS(D881)&gt;1,D881/1000000,D881)*Analysis!$B$4</f>
        <v>0.39520566000000007</v>
      </c>
      <c r="W881">
        <f>IF(ABS(E881)&gt;1,E881/1000000,E881)*Analysis!$B$4</f>
        <v>1.9796579999999998E-2</v>
      </c>
      <c r="X881">
        <f>IF(ABS(F881)&gt;1,F881/1000000,F881)*Analysis!$B$4</f>
        <v>9.9769956300000011</v>
      </c>
      <c r="Y881">
        <f>IF(ABS(G881)&gt;1,G881/1000000,G881)</f>
        <v>100.110878</v>
      </c>
      <c r="Z881">
        <f>IF(ABS(H881)&gt;1,H881/1000000,H881)</f>
        <v>45.019005</v>
      </c>
      <c r="AA881">
        <f>IF(ABS(I881)&gt;1,I881/1000000,I881)</f>
        <v>0</v>
      </c>
      <c r="AB881">
        <f t="shared" si="56"/>
        <v>-0.9</v>
      </c>
      <c r="AC881">
        <f t="shared" si="57"/>
        <v>-1.054</v>
      </c>
      <c r="AD881">
        <f t="shared" si="58"/>
        <v>-1.302</v>
      </c>
      <c r="AE881">
        <f t="shared" si="59"/>
        <v>0.25800000000000001</v>
      </c>
    </row>
    <row r="882" spans="1:31" x14ac:dyDescent="0.3">
      <c r="A882" s="4">
        <v>880</v>
      </c>
      <c r="B882" s="4">
        <v>-803102085609</v>
      </c>
      <c r="C882" s="5">
        <v>3</v>
      </c>
      <c r="D882" s="5">
        <v>3.4963000000000001E-2</v>
      </c>
      <c r="E882" s="5">
        <v>-2.4219000000000001E-2</v>
      </c>
      <c r="F882" s="5">
        <v>1040455</v>
      </c>
      <c r="G882" s="5">
        <v>114302521</v>
      </c>
      <c r="H882" s="5">
        <v>50057072</v>
      </c>
      <c r="I882" s="5">
        <v>0</v>
      </c>
      <c r="J882" s="5">
        <v>-0.63</v>
      </c>
      <c r="K882" s="5">
        <v>-1144000</v>
      </c>
      <c r="L882" s="5">
        <v>-1346000</v>
      </c>
      <c r="M882" s="5">
        <v>258</v>
      </c>
      <c r="S882">
        <f>A882</f>
        <v>880</v>
      </c>
      <c r="T882">
        <f>Analysis!$B$3+B882/1000000</f>
        <v>19.078301000059582</v>
      </c>
      <c r="U882">
        <f>C882</f>
        <v>3</v>
      </c>
      <c r="V882">
        <f>IF(ABS(D882)&gt;1,D882/1000000,D882)*Analysis!$B$4</f>
        <v>0.34298703000000003</v>
      </c>
      <c r="W882">
        <f>IF(ABS(E882)&gt;1,E882/1000000,E882)*Analysis!$B$4</f>
        <v>-0.23758839000000001</v>
      </c>
      <c r="X882">
        <f>IF(ABS(F882)&gt;1,F882/1000000,F882)*Analysis!$B$4</f>
        <v>10.20686355</v>
      </c>
      <c r="Y882">
        <f>IF(ABS(G882)&gt;1,G882/1000000,G882)</f>
        <v>114.302521</v>
      </c>
      <c r="Z882">
        <f>IF(ABS(H882)&gt;1,H882/1000000,H882)</f>
        <v>50.057071999999998</v>
      </c>
      <c r="AA882">
        <f>IF(ABS(I882)&gt;1,I882/1000000,I882)</f>
        <v>0</v>
      </c>
      <c r="AB882">
        <f t="shared" si="56"/>
        <v>-0.63</v>
      </c>
      <c r="AC882">
        <f t="shared" si="57"/>
        <v>-1.1439999999999999</v>
      </c>
      <c r="AD882">
        <f t="shared" si="58"/>
        <v>-1.3460000000000001</v>
      </c>
      <c r="AE882">
        <f t="shared" si="59"/>
        <v>0.25800000000000001</v>
      </c>
    </row>
    <row r="883" spans="1:31" x14ac:dyDescent="0.3">
      <c r="A883" s="4">
        <v>881</v>
      </c>
      <c r="B883" s="4">
        <v>-803102025704</v>
      </c>
      <c r="C883" s="5">
        <v>3</v>
      </c>
      <c r="D883" s="5">
        <v>2.9339E-2</v>
      </c>
      <c r="E883" s="5">
        <v>-3.5063999999999998E-2</v>
      </c>
      <c r="F883" s="5">
        <v>1038309</v>
      </c>
      <c r="G883" s="5">
        <v>116776642</v>
      </c>
      <c r="H883" s="5">
        <v>50341637</v>
      </c>
      <c r="I883" s="5">
        <v>0</v>
      </c>
      <c r="J883" s="5">
        <v>-0.57699999999999996</v>
      </c>
      <c r="K883" s="5">
        <v>-1151000</v>
      </c>
      <c r="L883" s="5">
        <v>-1359000</v>
      </c>
      <c r="M883" s="5">
        <v>258</v>
      </c>
      <c r="S883">
        <f>A883</f>
        <v>881</v>
      </c>
      <c r="T883">
        <f>Analysis!$B$3+B883/1000000</f>
        <v>19.138205999974161</v>
      </c>
      <c r="U883">
        <f>C883</f>
        <v>3</v>
      </c>
      <c r="V883">
        <f>IF(ABS(D883)&gt;1,D883/1000000,D883)*Analysis!$B$4</f>
        <v>0.28781559000000001</v>
      </c>
      <c r="W883">
        <f>IF(ABS(E883)&gt;1,E883/1000000,E883)*Analysis!$B$4</f>
        <v>-0.34397783999999998</v>
      </c>
      <c r="X883">
        <f>IF(ABS(F883)&gt;1,F883/1000000,F883)*Analysis!$B$4</f>
        <v>10.18581129</v>
      </c>
      <c r="Y883">
        <f>IF(ABS(G883)&gt;1,G883/1000000,G883)</f>
        <v>116.776642</v>
      </c>
      <c r="Z883">
        <f>IF(ABS(H883)&gt;1,H883/1000000,H883)</f>
        <v>50.341636999999999</v>
      </c>
      <c r="AA883">
        <f>IF(ABS(I883)&gt;1,I883/1000000,I883)</f>
        <v>0</v>
      </c>
      <c r="AB883">
        <f t="shared" si="56"/>
        <v>-0.57699999999999996</v>
      </c>
      <c r="AC883">
        <f t="shared" si="57"/>
        <v>-1.151</v>
      </c>
      <c r="AD883">
        <f t="shared" si="58"/>
        <v>-1.359</v>
      </c>
      <c r="AE883">
        <f t="shared" si="59"/>
        <v>0.25800000000000001</v>
      </c>
    </row>
    <row r="884" spans="1:31" x14ac:dyDescent="0.3">
      <c r="A884" s="4">
        <v>882</v>
      </c>
      <c r="B884" s="4">
        <v>-803102017766</v>
      </c>
      <c r="C884" s="5">
        <v>3</v>
      </c>
      <c r="D884" s="5">
        <v>1.7330000000000002E-2</v>
      </c>
      <c r="E884" s="5">
        <v>-3.3588E-2</v>
      </c>
      <c r="F884" s="5">
        <v>1034419</v>
      </c>
      <c r="G884" s="5">
        <v>118697540</v>
      </c>
      <c r="H884" s="5">
        <v>50597248</v>
      </c>
      <c r="I884" s="5">
        <v>0</v>
      </c>
      <c r="J884" s="5">
        <v>-0.52600000000000002</v>
      </c>
      <c r="K884" s="5">
        <v>-1140000</v>
      </c>
      <c r="L884" s="5">
        <v>-1371000</v>
      </c>
      <c r="M884" s="5">
        <v>257</v>
      </c>
      <c r="S884">
        <f>A884</f>
        <v>882</v>
      </c>
      <c r="T884">
        <f>Analysis!$B$3+B884/1000000</f>
        <v>19.146143999998458</v>
      </c>
      <c r="U884">
        <f>C884</f>
        <v>3</v>
      </c>
      <c r="V884">
        <f>IF(ABS(D884)&gt;1,D884/1000000,D884)*Analysis!$B$4</f>
        <v>0.17000730000000003</v>
      </c>
      <c r="W884">
        <f>IF(ABS(E884)&gt;1,E884/1000000,E884)*Analysis!$B$4</f>
        <v>-0.32949828000000003</v>
      </c>
      <c r="X884">
        <f>IF(ABS(F884)&gt;1,F884/1000000,F884)*Analysis!$B$4</f>
        <v>10.147650390000001</v>
      </c>
      <c r="Y884">
        <f>IF(ABS(G884)&gt;1,G884/1000000,G884)</f>
        <v>118.69754</v>
      </c>
      <c r="Z884">
        <f>IF(ABS(H884)&gt;1,H884/1000000,H884)</f>
        <v>50.597248</v>
      </c>
      <c r="AA884">
        <f>IF(ABS(I884)&gt;1,I884/1000000,I884)</f>
        <v>0</v>
      </c>
      <c r="AB884">
        <f t="shared" si="56"/>
        <v>-0.52600000000000002</v>
      </c>
      <c r="AC884">
        <f t="shared" si="57"/>
        <v>-1.1399999999999999</v>
      </c>
      <c r="AD884">
        <f t="shared" si="58"/>
        <v>-1.371</v>
      </c>
      <c r="AE884">
        <f t="shared" si="59"/>
        <v>0.25700000000000001</v>
      </c>
    </row>
    <row r="885" spans="1:31" x14ac:dyDescent="0.3">
      <c r="A885" s="4">
        <v>883</v>
      </c>
      <c r="B885" s="4">
        <v>-803101964960</v>
      </c>
      <c r="C885" s="5">
        <v>3</v>
      </c>
      <c r="D885" s="5">
        <v>2.3164000000000001E-2</v>
      </c>
      <c r="E885" s="5">
        <v>-3.687E-2</v>
      </c>
      <c r="F885" s="5">
        <v>1042471</v>
      </c>
      <c r="G885" s="5">
        <v>120558983</v>
      </c>
      <c r="H885" s="5">
        <v>50737514</v>
      </c>
      <c r="I885" s="5">
        <v>0</v>
      </c>
      <c r="J885" s="5">
        <v>-0.47899999999999998</v>
      </c>
      <c r="K885" s="5">
        <v>-1134000</v>
      </c>
      <c r="L885" s="5">
        <v>-1395000</v>
      </c>
      <c r="M885" s="5">
        <v>257</v>
      </c>
      <c r="S885">
        <f>A885</f>
        <v>883</v>
      </c>
      <c r="T885">
        <f>Analysis!$B$3+B885/1000000</f>
        <v>19.198949999990873</v>
      </c>
      <c r="U885">
        <f>C885</f>
        <v>3</v>
      </c>
      <c r="V885">
        <f>IF(ABS(D885)&gt;1,D885/1000000,D885)*Analysis!$B$4</f>
        <v>0.22723884000000003</v>
      </c>
      <c r="W885">
        <f>IF(ABS(E885)&gt;1,E885/1000000,E885)*Analysis!$B$4</f>
        <v>-0.36169470000000004</v>
      </c>
      <c r="X885">
        <f>IF(ABS(F885)&gt;1,F885/1000000,F885)*Analysis!$B$4</f>
        <v>10.226640509999999</v>
      </c>
      <c r="Y885">
        <f>IF(ABS(G885)&gt;1,G885/1000000,G885)</f>
        <v>120.558983</v>
      </c>
      <c r="Z885">
        <f>IF(ABS(H885)&gt;1,H885/1000000,H885)</f>
        <v>50.737513999999997</v>
      </c>
      <c r="AA885">
        <f>IF(ABS(I885)&gt;1,I885/1000000,I885)</f>
        <v>0</v>
      </c>
      <c r="AB885">
        <f t="shared" si="56"/>
        <v>-0.47899999999999998</v>
      </c>
      <c r="AC885">
        <f t="shared" si="57"/>
        <v>-1.1339999999999999</v>
      </c>
      <c r="AD885">
        <f t="shared" si="58"/>
        <v>-1.395</v>
      </c>
      <c r="AE885">
        <f t="shared" si="59"/>
        <v>0.25700000000000001</v>
      </c>
    </row>
    <row r="886" spans="1:31" x14ac:dyDescent="0.3">
      <c r="A886" s="4">
        <v>884</v>
      </c>
      <c r="B886" s="4">
        <v>-803101948177</v>
      </c>
      <c r="C886" s="5">
        <v>3</v>
      </c>
      <c r="D886" s="5">
        <v>2.1831E-2</v>
      </c>
      <c r="E886" s="5">
        <v>-1.8679000000000001E-2</v>
      </c>
      <c r="F886" s="5">
        <v>1033828</v>
      </c>
      <c r="G886" s="5">
        <v>128009506</v>
      </c>
      <c r="H886" s="5">
        <v>48209930</v>
      </c>
      <c r="I886" s="5">
        <v>0</v>
      </c>
      <c r="J886" s="5">
        <v>-0.309</v>
      </c>
      <c r="K886" s="5">
        <v>-1057000</v>
      </c>
      <c r="L886" s="5">
        <v>-1516000</v>
      </c>
      <c r="M886" s="5">
        <v>256</v>
      </c>
      <c r="S886">
        <f>A886</f>
        <v>884</v>
      </c>
      <c r="T886">
        <f>Analysis!$B$3+B886/1000000</f>
        <v>19.215732999960892</v>
      </c>
      <c r="U886">
        <f>C886</f>
        <v>3</v>
      </c>
      <c r="V886">
        <f>IF(ABS(D886)&gt;1,D886/1000000,D886)*Analysis!$B$4</f>
        <v>0.21416211000000002</v>
      </c>
      <c r="W886">
        <f>IF(ABS(E886)&gt;1,E886/1000000,E886)*Analysis!$B$4</f>
        <v>-0.18324099000000002</v>
      </c>
      <c r="X886">
        <f>IF(ABS(F886)&gt;1,F886/1000000,F886)*Analysis!$B$4</f>
        <v>10.14185268</v>
      </c>
      <c r="Y886">
        <f>IF(ABS(G886)&gt;1,G886/1000000,G886)</f>
        <v>128.00950599999999</v>
      </c>
      <c r="Z886">
        <f>IF(ABS(H886)&gt;1,H886/1000000,H886)</f>
        <v>48.20993</v>
      </c>
      <c r="AA886">
        <f>IF(ABS(I886)&gt;1,I886/1000000,I886)</f>
        <v>0</v>
      </c>
      <c r="AB886">
        <f t="shared" si="56"/>
        <v>-0.309</v>
      </c>
      <c r="AC886">
        <f t="shared" si="57"/>
        <v>-1.0569999999999999</v>
      </c>
      <c r="AD886">
        <f t="shared" si="58"/>
        <v>-1.516</v>
      </c>
      <c r="AE886">
        <f t="shared" si="59"/>
        <v>0.25600000000000001</v>
      </c>
    </row>
    <row r="887" spans="1:31" x14ac:dyDescent="0.3">
      <c r="A887" s="4">
        <v>885</v>
      </c>
      <c r="B887" s="4">
        <v>-803101883486</v>
      </c>
      <c r="C887" s="5">
        <v>3</v>
      </c>
      <c r="D887" s="5">
        <v>-0.72015899999999999</v>
      </c>
      <c r="E887" s="5">
        <v>-9.1183E-2</v>
      </c>
      <c r="F887" s="5">
        <v>0.933388</v>
      </c>
      <c r="G887" s="5">
        <v>89615593</v>
      </c>
      <c r="H887" s="5">
        <v>26762596</v>
      </c>
      <c r="I887" s="5">
        <v>0</v>
      </c>
      <c r="J887" s="5">
        <v>0.85799999999999998</v>
      </c>
      <c r="K887" s="5">
        <v>-1634000</v>
      </c>
      <c r="L887" s="5">
        <v>-1640000</v>
      </c>
      <c r="M887" s="5">
        <v>254</v>
      </c>
      <c r="S887">
        <f>A887</f>
        <v>885</v>
      </c>
      <c r="T887">
        <f>Analysis!$B$3+B887/1000000</f>
        <v>19.280423999996856</v>
      </c>
      <c r="U887">
        <f>C887</f>
        <v>3</v>
      </c>
      <c r="V887">
        <f>IF(ABS(D887)&gt;1,D887/1000000,D887)*Analysis!$B$4</f>
        <v>-7.0647597900000001</v>
      </c>
      <c r="W887">
        <f>IF(ABS(E887)&gt;1,E887/1000000,E887)*Analysis!$B$4</f>
        <v>-0.89450523000000004</v>
      </c>
      <c r="X887">
        <f>IF(ABS(F887)&gt;1,F887/1000000,F887)*Analysis!$B$4</f>
        <v>9.156536280000001</v>
      </c>
      <c r="Y887">
        <f>IF(ABS(G887)&gt;1,G887/1000000,G887)</f>
        <v>89.615593000000004</v>
      </c>
      <c r="Z887">
        <f>IF(ABS(H887)&gt;1,H887/1000000,H887)</f>
        <v>26.762595999999998</v>
      </c>
      <c r="AA887">
        <f>IF(ABS(I887)&gt;1,I887/1000000,I887)</f>
        <v>0</v>
      </c>
      <c r="AB887">
        <f t="shared" si="56"/>
        <v>0.85799999999999998</v>
      </c>
      <c r="AC887">
        <f t="shared" si="57"/>
        <v>-1.6339999999999999</v>
      </c>
      <c r="AD887">
        <f t="shared" si="58"/>
        <v>-1.64</v>
      </c>
      <c r="AE887">
        <f t="shared" si="59"/>
        <v>0.254</v>
      </c>
    </row>
    <row r="888" spans="1:31" x14ac:dyDescent="0.3">
      <c r="A888" s="4">
        <v>886</v>
      </c>
      <c r="B888" s="4">
        <v>-803101878835</v>
      </c>
      <c r="C888" s="5">
        <v>3</v>
      </c>
      <c r="D888" s="5">
        <v>7.8117000000000006E-2</v>
      </c>
      <c r="E888" s="5">
        <v>5.0532000000000001E-2</v>
      </c>
      <c r="F888" s="5">
        <v>1035545</v>
      </c>
      <c r="G888" s="5">
        <v>-92414398</v>
      </c>
      <c r="H888" s="5">
        <v>14230135</v>
      </c>
      <c r="I888" s="5">
        <v>0</v>
      </c>
      <c r="J888" s="5">
        <v>0.82599999999999996</v>
      </c>
      <c r="K888" s="5">
        <v>-0.85099999999999998</v>
      </c>
      <c r="L888" s="5">
        <v>-0.22900000000000001</v>
      </c>
      <c r="M888" s="5">
        <v>254</v>
      </c>
      <c r="S888">
        <f>A888</f>
        <v>886</v>
      </c>
      <c r="T888">
        <f>Analysis!$B$3+B888/1000000</f>
        <v>19.285075000021607</v>
      </c>
      <c r="U888">
        <f>C888</f>
        <v>3</v>
      </c>
      <c r="V888">
        <f>IF(ABS(D888)&gt;1,D888/1000000,D888)*Analysis!$B$4</f>
        <v>0.76632777000000007</v>
      </c>
      <c r="W888">
        <f>IF(ABS(E888)&gt;1,E888/1000000,E888)*Analysis!$B$4</f>
        <v>0.49571892000000001</v>
      </c>
      <c r="X888">
        <f>IF(ABS(F888)&gt;1,F888/1000000,F888)*Analysis!$B$4</f>
        <v>10.158696450000001</v>
      </c>
      <c r="Y888">
        <f>IF(ABS(G888)&gt;1,G888/1000000,G888)</f>
        <v>-92.414398000000006</v>
      </c>
      <c r="Z888">
        <f>IF(ABS(H888)&gt;1,H888/1000000,H888)</f>
        <v>14.230135000000001</v>
      </c>
      <c r="AA888">
        <f>IF(ABS(I888)&gt;1,I888/1000000,I888)</f>
        <v>0</v>
      </c>
      <c r="AB888">
        <f t="shared" si="56"/>
        <v>0.82599999999999996</v>
      </c>
      <c r="AC888">
        <f t="shared" si="57"/>
        <v>-0.85099999999999998</v>
      </c>
      <c r="AD888">
        <f t="shared" si="58"/>
        <v>-0.22900000000000001</v>
      </c>
      <c r="AE888">
        <f t="shared" si="59"/>
        <v>0.254</v>
      </c>
    </row>
    <row r="889" spans="1:31" x14ac:dyDescent="0.3">
      <c r="A889" s="4">
        <v>887</v>
      </c>
      <c r="B889" s="4">
        <v>-803101825638</v>
      </c>
      <c r="C889" s="5">
        <v>3</v>
      </c>
      <c r="D889" s="5">
        <v>1.1188E-2</v>
      </c>
      <c r="E889" s="5">
        <v>-5.1219999999999998E-3</v>
      </c>
      <c r="F889" s="5">
        <v>1006305</v>
      </c>
      <c r="G889" s="5">
        <v>-90879097</v>
      </c>
      <c r="H889" s="5">
        <v>-13334966</v>
      </c>
      <c r="I889" s="5">
        <v>0</v>
      </c>
      <c r="J889" s="5">
        <v>1469000</v>
      </c>
      <c r="K889" s="5">
        <v>-1403000</v>
      </c>
      <c r="L889" s="5">
        <v>0.58799999999999997</v>
      </c>
      <c r="M889" s="5">
        <v>254</v>
      </c>
      <c r="S889">
        <f>A889</f>
        <v>887</v>
      </c>
      <c r="T889">
        <f>Analysis!$B$3+B889/1000000</f>
        <v>19.338271999964491</v>
      </c>
      <c r="U889">
        <f>C889</f>
        <v>3</v>
      </c>
      <c r="V889">
        <f>IF(ABS(D889)&gt;1,D889/1000000,D889)*Analysis!$B$4</f>
        <v>0.10975428000000001</v>
      </c>
      <c r="W889">
        <f>IF(ABS(E889)&gt;1,E889/1000000,E889)*Analysis!$B$4</f>
        <v>-5.0246819999999998E-2</v>
      </c>
      <c r="X889">
        <f>IF(ABS(F889)&gt;1,F889/1000000,F889)*Analysis!$B$4</f>
        <v>9.8718520500000011</v>
      </c>
      <c r="Y889">
        <f>IF(ABS(G889)&gt;1,G889/1000000,G889)</f>
        <v>-90.879097000000002</v>
      </c>
      <c r="Z889">
        <f>IF(ABS(H889)&gt;1,H889/1000000,H889)</f>
        <v>-13.334966</v>
      </c>
      <c r="AA889">
        <f>IF(ABS(I889)&gt;1,I889/1000000,I889)</f>
        <v>0</v>
      </c>
      <c r="AB889">
        <f t="shared" si="56"/>
        <v>1.4690000000000001</v>
      </c>
      <c r="AC889">
        <f t="shared" si="57"/>
        <v>-1.403</v>
      </c>
      <c r="AD889">
        <f t="shared" si="58"/>
        <v>0.58799999999999997</v>
      </c>
      <c r="AE889">
        <f t="shared" si="59"/>
        <v>0.254</v>
      </c>
    </row>
    <row r="890" spans="1:31" x14ac:dyDescent="0.3">
      <c r="A890" s="4">
        <v>888</v>
      </c>
      <c r="B890" s="4">
        <v>-803101822183</v>
      </c>
      <c r="C890" s="5">
        <v>3</v>
      </c>
      <c r="D890" s="5">
        <v>1.1575999999999999E-2</v>
      </c>
      <c r="E890" s="5">
        <v>1.8817E-2</v>
      </c>
      <c r="F890" s="5">
        <v>1010329</v>
      </c>
      <c r="G890" s="5">
        <v>-90356529</v>
      </c>
      <c r="H890" s="5">
        <v>-14719250</v>
      </c>
      <c r="I890" s="5">
        <v>0</v>
      </c>
      <c r="J890" s="5">
        <v>1498000</v>
      </c>
      <c r="K890" s="5">
        <v>-1457000</v>
      </c>
      <c r="L890" s="5">
        <v>0.66700000000000004</v>
      </c>
      <c r="M890" s="5">
        <v>254</v>
      </c>
      <c r="S890">
        <f>A890</f>
        <v>888</v>
      </c>
      <c r="T890">
        <f>Analysis!$B$3+B890/1000000</f>
        <v>19.341726999962702</v>
      </c>
      <c r="U890">
        <f>C890</f>
        <v>3</v>
      </c>
      <c r="V890">
        <f>IF(ABS(D890)&gt;1,D890/1000000,D890)*Analysis!$B$4</f>
        <v>0.11356056</v>
      </c>
      <c r="W890">
        <f>IF(ABS(E890)&gt;1,E890/1000000,E890)*Analysis!$B$4</f>
        <v>0.18459477000000002</v>
      </c>
      <c r="X890">
        <f>IF(ABS(F890)&gt;1,F890/1000000,F890)*Analysis!$B$4</f>
        <v>9.9113274900000015</v>
      </c>
      <c r="Y890">
        <f>IF(ABS(G890)&gt;1,G890/1000000,G890)</f>
        <v>-90.356528999999995</v>
      </c>
      <c r="Z890">
        <f>IF(ABS(H890)&gt;1,H890/1000000,H890)</f>
        <v>-14.719250000000001</v>
      </c>
      <c r="AA890">
        <f>IF(ABS(I890)&gt;1,I890/1000000,I890)</f>
        <v>0</v>
      </c>
      <c r="AB890">
        <f t="shared" si="56"/>
        <v>1.498</v>
      </c>
      <c r="AC890">
        <f t="shared" si="57"/>
        <v>-1.4570000000000001</v>
      </c>
      <c r="AD890">
        <f t="shared" si="58"/>
        <v>0.66700000000000004</v>
      </c>
      <c r="AE890">
        <f t="shared" si="59"/>
        <v>0.254</v>
      </c>
    </row>
    <row r="891" spans="1:31" x14ac:dyDescent="0.3">
      <c r="A891" s="4">
        <v>889</v>
      </c>
      <c r="B891" s="4">
        <v>-803101737187</v>
      </c>
      <c r="C891" s="5">
        <v>3</v>
      </c>
      <c r="D891" s="5">
        <v>-2.4849999999999998E-3</v>
      </c>
      <c r="E891" s="5">
        <v>5.6397999999999997E-2</v>
      </c>
      <c r="F891" s="5">
        <v>1029975</v>
      </c>
      <c r="G891" s="5">
        <v>-88540932</v>
      </c>
      <c r="H891" s="5">
        <v>-14645991</v>
      </c>
      <c r="I891" s="5">
        <v>0</v>
      </c>
      <c r="J891" s="5">
        <v>1630000</v>
      </c>
      <c r="K891" s="5">
        <v>-1915000</v>
      </c>
      <c r="L891" s="5">
        <v>1460000</v>
      </c>
      <c r="M891" s="5">
        <v>253</v>
      </c>
      <c r="S891">
        <f>A891</f>
        <v>889</v>
      </c>
      <c r="T891">
        <f>Analysis!$B$3+B891/1000000</f>
        <v>19.426723000011407</v>
      </c>
      <c r="U891">
        <f>C891</f>
        <v>3</v>
      </c>
      <c r="V891">
        <f>IF(ABS(D891)&gt;1,D891/1000000,D891)*Analysis!$B$4</f>
        <v>-2.437785E-2</v>
      </c>
      <c r="W891">
        <f>IF(ABS(E891)&gt;1,E891/1000000,E891)*Analysis!$B$4</f>
        <v>0.55326438</v>
      </c>
      <c r="X891">
        <f>IF(ABS(F891)&gt;1,F891/1000000,F891)*Analysis!$B$4</f>
        <v>10.104054750000001</v>
      </c>
      <c r="Y891">
        <f>IF(ABS(G891)&gt;1,G891/1000000,G891)</f>
        <v>-88.540931999999998</v>
      </c>
      <c r="Z891">
        <f>IF(ABS(H891)&gt;1,H891/1000000,H891)</f>
        <v>-14.645991</v>
      </c>
      <c r="AA891">
        <f>IF(ABS(I891)&gt;1,I891/1000000,I891)</f>
        <v>0</v>
      </c>
      <c r="AB891">
        <f t="shared" si="56"/>
        <v>1.63</v>
      </c>
      <c r="AC891">
        <f t="shared" si="57"/>
        <v>-1.915</v>
      </c>
      <c r="AD891">
        <f t="shared" si="58"/>
        <v>1.46</v>
      </c>
      <c r="AE891">
        <f t="shared" si="59"/>
        <v>0.253</v>
      </c>
    </row>
    <row r="892" spans="1:31" x14ac:dyDescent="0.3">
      <c r="A892" s="4">
        <v>890</v>
      </c>
      <c r="B892" s="4">
        <v>-803101686824</v>
      </c>
      <c r="C892" s="5">
        <v>3</v>
      </c>
      <c r="D892" s="5">
        <v>-9.7949999999999999E-3</v>
      </c>
      <c r="E892" s="5">
        <v>4.1645000000000001E-2</v>
      </c>
      <c r="F892" s="5">
        <v>1013435</v>
      </c>
      <c r="G892" s="5">
        <v>-88529724</v>
      </c>
      <c r="H892" s="5">
        <v>-13988299</v>
      </c>
      <c r="I892" s="5">
        <v>0</v>
      </c>
      <c r="J892" s="5">
        <v>1666000</v>
      </c>
      <c r="K892" s="5">
        <v>-2064000</v>
      </c>
      <c r="L892" s="5">
        <v>2068000</v>
      </c>
      <c r="M892" s="5">
        <v>253</v>
      </c>
      <c r="S892">
        <f>A892</f>
        <v>890</v>
      </c>
      <c r="T892">
        <f>Analysis!$B$3+B892/1000000</f>
        <v>19.477086000028066</v>
      </c>
      <c r="U892">
        <f>C892</f>
        <v>3</v>
      </c>
      <c r="V892">
        <f>IF(ABS(D892)&gt;1,D892/1000000,D892)*Analysis!$B$4</f>
        <v>-9.6088950000000006E-2</v>
      </c>
      <c r="W892">
        <f>IF(ABS(E892)&gt;1,E892/1000000,E892)*Analysis!$B$4</f>
        <v>0.40853745000000002</v>
      </c>
      <c r="X892">
        <f>IF(ABS(F892)&gt;1,F892/1000000,F892)*Analysis!$B$4</f>
        <v>9.9417973500000016</v>
      </c>
      <c r="Y892">
        <f>IF(ABS(G892)&gt;1,G892/1000000,G892)</f>
        <v>-88.529724000000002</v>
      </c>
      <c r="Z892">
        <f>IF(ABS(H892)&gt;1,H892/1000000,H892)</f>
        <v>-13.988299</v>
      </c>
      <c r="AA892">
        <f>IF(ABS(I892)&gt;1,I892/1000000,I892)</f>
        <v>0</v>
      </c>
      <c r="AB892">
        <f t="shared" si="56"/>
        <v>1.6659999999999999</v>
      </c>
      <c r="AC892">
        <f t="shared" si="57"/>
        <v>-2.0640000000000001</v>
      </c>
      <c r="AD892">
        <f t="shared" si="58"/>
        <v>2.0680000000000001</v>
      </c>
      <c r="AE892">
        <f t="shared" si="59"/>
        <v>0.253</v>
      </c>
    </row>
    <row r="893" spans="1:31" x14ac:dyDescent="0.3">
      <c r="A893" s="4">
        <v>891</v>
      </c>
      <c r="B893" s="4">
        <v>-803101679396</v>
      </c>
      <c r="C893" s="5">
        <v>3</v>
      </c>
      <c r="D893" s="5">
        <v>-3.7469999999999999E-3</v>
      </c>
      <c r="E893" s="5">
        <v>4.8847000000000002E-2</v>
      </c>
      <c r="F893" s="5">
        <v>1016554</v>
      </c>
      <c r="G893" s="5">
        <v>-88545387</v>
      </c>
      <c r="H893" s="5">
        <v>-14240076</v>
      </c>
      <c r="I893" s="5">
        <v>0</v>
      </c>
      <c r="J893" s="5">
        <v>1652000</v>
      </c>
      <c r="K893" s="5">
        <v>-2076000</v>
      </c>
      <c r="L893" s="5">
        <v>2136000</v>
      </c>
      <c r="M893" s="5">
        <v>253</v>
      </c>
      <c r="S893">
        <f>A893</f>
        <v>891</v>
      </c>
      <c r="T893">
        <f>Analysis!$B$3+B893/1000000</f>
        <v>19.484514000010677</v>
      </c>
      <c r="U893">
        <f>C893</f>
        <v>3</v>
      </c>
      <c r="V893">
        <f>IF(ABS(D893)&gt;1,D893/1000000,D893)*Analysis!$B$4</f>
        <v>-3.6758070000000004E-2</v>
      </c>
      <c r="W893">
        <f>IF(ABS(E893)&gt;1,E893/1000000,E893)*Analysis!$B$4</f>
        <v>0.47918907000000005</v>
      </c>
      <c r="X893">
        <f>IF(ABS(F893)&gt;1,F893/1000000,F893)*Analysis!$B$4</f>
        <v>9.9723947400000004</v>
      </c>
      <c r="Y893">
        <f>IF(ABS(G893)&gt;1,G893/1000000,G893)</f>
        <v>-88.545387000000005</v>
      </c>
      <c r="Z893">
        <f>IF(ABS(H893)&gt;1,H893/1000000,H893)</f>
        <v>-14.240076</v>
      </c>
      <c r="AA893">
        <f>IF(ABS(I893)&gt;1,I893/1000000,I893)</f>
        <v>0</v>
      </c>
      <c r="AB893">
        <f t="shared" si="56"/>
        <v>1.6519999999999999</v>
      </c>
      <c r="AC893">
        <f t="shared" si="57"/>
        <v>-2.0760000000000001</v>
      </c>
      <c r="AD893">
        <f t="shared" si="58"/>
        <v>2.1360000000000001</v>
      </c>
      <c r="AE893">
        <f t="shared" si="59"/>
        <v>0.253</v>
      </c>
    </row>
    <row r="894" spans="1:31" x14ac:dyDescent="0.3">
      <c r="A894" s="4">
        <v>892</v>
      </c>
      <c r="B894" s="4">
        <v>-803101614135</v>
      </c>
      <c r="C894" s="5">
        <v>3</v>
      </c>
      <c r="D894" s="5">
        <v>3.6336E-2</v>
      </c>
      <c r="E894" s="5">
        <v>0.11940000000000001</v>
      </c>
      <c r="F894" s="5">
        <v>0.99178999999999995</v>
      </c>
      <c r="G894" s="5">
        <v>-81873001</v>
      </c>
      <c r="H894" s="5">
        <v>6295041</v>
      </c>
      <c r="I894" s="5">
        <v>0</v>
      </c>
      <c r="J894" s="5">
        <v>1181000</v>
      </c>
      <c r="K894" s="5">
        <v>-2236000</v>
      </c>
      <c r="L894" s="5">
        <v>2893000</v>
      </c>
      <c r="M894" s="5">
        <v>252</v>
      </c>
      <c r="S894">
        <f>A894</f>
        <v>892</v>
      </c>
      <c r="T894">
        <f>Analysis!$B$3+B894/1000000</f>
        <v>19.54977499996312</v>
      </c>
      <c r="U894">
        <f>C894</f>
        <v>3</v>
      </c>
      <c r="V894">
        <f>IF(ABS(D894)&gt;1,D894/1000000,D894)*Analysis!$B$4</f>
        <v>0.35645616000000002</v>
      </c>
      <c r="W894">
        <f>IF(ABS(E894)&gt;1,E894/1000000,E894)*Analysis!$B$4</f>
        <v>1.1713140000000002</v>
      </c>
      <c r="X894">
        <f>IF(ABS(F894)&gt;1,F894/1000000,F894)*Analysis!$B$4</f>
        <v>9.7294599000000002</v>
      </c>
      <c r="Y894">
        <f>IF(ABS(G894)&gt;1,G894/1000000,G894)</f>
        <v>-81.873001000000002</v>
      </c>
      <c r="Z894">
        <f>IF(ABS(H894)&gt;1,H894/1000000,H894)</f>
        <v>6.2950410000000003</v>
      </c>
      <c r="AA894">
        <f>IF(ABS(I894)&gt;1,I894/1000000,I894)</f>
        <v>0</v>
      </c>
      <c r="AB894">
        <f t="shared" si="56"/>
        <v>1.181</v>
      </c>
      <c r="AC894">
        <f t="shared" si="57"/>
        <v>-2.2360000000000002</v>
      </c>
      <c r="AD894">
        <f t="shared" si="58"/>
        <v>2.8929999999999998</v>
      </c>
      <c r="AE894">
        <f t="shared" si="59"/>
        <v>0.252</v>
      </c>
    </row>
    <row r="895" spans="1:31" x14ac:dyDescent="0.3">
      <c r="A895" s="4">
        <v>893</v>
      </c>
      <c r="B895" s="4">
        <v>-803101541077</v>
      </c>
      <c r="C895" s="5">
        <v>3</v>
      </c>
      <c r="D895" s="5">
        <v>2.9593000000000001E-2</v>
      </c>
      <c r="E895" s="5">
        <v>9.7327999999999998E-2</v>
      </c>
      <c r="F895" s="5">
        <v>0.99387199999999998</v>
      </c>
      <c r="G895" s="5">
        <v>-80727119</v>
      </c>
      <c r="H895" s="5">
        <v>7752623</v>
      </c>
      <c r="I895" s="5">
        <v>0</v>
      </c>
      <c r="J895" s="5">
        <v>1164000</v>
      </c>
      <c r="K895" s="5">
        <v>-2251000</v>
      </c>
      <c r="L895" s="5">
        <v>2870000</v>
      </c>
      <c r="M895" s="5">
        <v>251</v>
      </c>
      <c r="S895">
        <f>A895</f>
        <v>893</v>
      </c>
      <c r="T895">
        <f>Analysis!$B$3+B895/1000000</f>
        <v>19.622833000030369</v>
      </c>
      <c r="U895">
        <f>C895</f>
        <v>3</v>
      </c>
      <c r="V895">
        <f>IF(ABS(D895)&gt;1,D895/1000000,D895)*Analysis!$B$4</f>
        <v>0.29030733000000003</v>
      </c>
      <c r="W895">
        <f>IF(ABS(E895)&gt;1,E895/1000000,E895)*Analysis!$B$4</f>
        <v>0.95478768000000003</v>
      </c>
      <c r="X895">
        <f>IF(ABS(F895)&gt;1,F895/1000000,F895)*Analysis!$B$4</f>
        <v>9.7498843199999996</v>
      </c>
      <c r="Y895">
        <f>IF(ABS(G895)&gt;1,G895/1000000,G895)</f>
        <v>-80.727119000000002</v>
      </c>
      <c r="Z895">
        <f>IF(ABS(H895)&gt;1,H895/1000000,H895)</f>
        <v>7.7526229999999998</v>
      </c>
      <c r="AA895">
        <f>IF(ABS(I895)&gt;1,I895/1000000,I895)</f>
        <v>0</v>
      </c>
      <c r="AB895">
        <f t="shared" si="56"/>
        <v>1.1639999999999999</v>
      </c>
      <c r="AC895">
        <f t="shared" si="57"/>
        <v>-2.2509999999999999</v>
      </c>
      <c r="AD895">
        <f t="shared" si="58"/>
        <v>2.87</v>
      </c>
      <c r="AE895">
        <f t="shared" si="59"/>
        <v>0.251</v>
      </c>
    </row>
    <row r="896" spans="1:31" x14ac:dyDescent="0.3">
      <c r="A896" s="4">
        <v>894</v>
      </c>
      <c r="B896" s="4">
        <v>-803101465683</v>
      </c>
      <c r="C896" s="5">
        <v>3</v>
      </c>
      <c r="D896" s="5">
        <v>2.7501999999999999E-2</v>
      </c>
      <c r="E896" s="5">
        <v>6.8207000000000004E-2</v>
      </c>
      <c r="F896" s="5">
        <v>0.98966399999999999</v>
      </c>
      <c r="G896" s="5">
        <v>-79763702</v>
      </c>
      <c r="H896" s="5">
        <v>8359664</v>
      </c>
      <c r="I896" s="5">
        <v>0</v>
      </c>
      <c r="J896" s="5">
        <v>1141000</v>
      </c>
      <c r="K896" s="5">
        <v>-2252000</v>
      </c>
      <c r="L896" s="5">
        <v>2850000</v>
      </c>
      <c r="M896" s="5">
        <v>251</v>
      </c>
      <c r="S896">
        <f>A896</f>
        <v>894</v>
      </c>
      <c r="T896">
        <f>Analysis!$B$3+B896/1000000</f>
        <v>19.698226999957114</v>
      </c>
      <c r="U896">
        <f>C896</f>
        <v>3</v>
      </c>
      <c r="V896">
        <f>IF(ABS(D896)&gt;1,D896/1000000,D896)*Analysis!$B$4</f>
        <v>0.26979461999999999</v>
      </c>
      <c r="W896">
        <f>IF(ABS(E896)&gt;1,E896/1000000,E896)*Analysis!$B$4</f>
        <v>0.66911067000000002</v>
      </c>
      <c r="X896">
        <f>IF(ABS(F896)&gt;1,F896/1000000,F896)*Analysis!$B$4</f>
        <v>9.7086038400000003</v>
      </c>
      <c r="Y896">
        <f>IF(ABS(G896)&gt;1,G896/1000000,G896)</f>
        <v>-79.763701999999995</v>
      </c>
      <c r="Z896">
        <f>IF(ABS(H896)&gt;1,H896/1000000,H896)</f>
        <v>8.3596640000000004</v>
      </c>
      <c r="AA896">
        <f>IF(ABS(I896)&gt;1,I896/1000000,I896)</f>
        <v>0</v>
      </c>
      <c r="AB896">
        <f t="shared" si="56"/>
        <v>1.141</v>
      </c>
      <c r="AC896">
        <f t="shared" si="57"/>
        <v>-2.2519999999999998</v>
      </c>
      <c r="AD896">
        <f t="shared" si="58"/>
        <v>2.85</v>
      </c>
      <c r="AE896">
        <f t="shared" si="59"/>
        <v>0.251</v>
      </c>
    </row>
    <row r="897" spans="1:31" x14ac:dyDescent="0.3">
      <c r="A897" s="4">
        <v>895</v>
      </c>
      <c r="B897" s="4">
        <v>-803101405362</v>
      </c>
      <c r="C897" s="5">
        <v>3</v>
      </c>
      <c r="D897" s="5">
        <v>1.3901999999999999E-2</v>
      </c>
      <c r="E897" s="5">
        <v>1.1745E-2</v>
      </c>
      <c r="F897" s="5">
        <v>0.99481799999999998</v>
      </c>
      <c r="G897" s="5">
        <v>-79306297</v>
      </c>
      <c r="H897" s="5">
        <v>15429684</v>
      </c>
      <c r="I897" s="5">
        <v>0</v>
      </c>
      <c r="J897" s="5">
        <v>1039000</v>
      </c>
      <c r="K897" s="5">
        <v>-2238000</v>
      </c>
      <c r="L897" s="5">
        <v>2828000</v>
      </c>
      <c r="M897" s="5">
        <v>251</v>
      </c>
      <c r="S897">
        <f>A897</f>
        <v>895</v>
      </c>
      <c r="T897">
        <f>Analysis!$B$3+B897/1000000</f>
        <v>19.758548000012524</v>
      </c>
      <c r="U897">
        <f>C897</f>
        <v>3</v>
      </c>
      <c r="V897">
        <f>IF(ABS(D897)&gt;1,D897/1000000,D897)*Analysis!$B$4</f>
        <v>0.13637862000000001</v>
      </c>
      <c r="W897">
        <f>IF(ABS(E897)&gt;1,E897/1000000,E897)*Analysis!$B$4</f>
        <v>0.11521845000000001</v>
      </c>
      <c r="X897">
        <f>IF(ABS(F897)&gt;1,F897/1000000,F897)*Analysis!$B$4</f>
        <v>9.7591645800000002</v>
      </c>
      <c r="Y897">
        <f>IF(ABS(G897)&gt;1,G897/1000000,G897)</f>
        <v>-79.306297000000001</v>
      </c>
      <c r="Z897">
        <f>IF(ABS(H897)&gt;1,H897/1000000,H897)</f>
        <v>15.429684</v>
      </c>
      <c r="AA897">
        <f>IF(ABS(I897)&gt;1,I897/1000000,I897)</f>
        <v>0</v>
      </c>
      <c r="AB897">
        <f t="shared" si="56"/>
        <v>1.0389999999999999</v>
      </c>
      <c r="AC897">
        <f t="shared" si="57"/>
        <v>-2.238</v>
      </c>
      <c r="AD897">
        <f t="shared" si="58"/>
        <v>2.8279999999999998</v>
      </c>
      <c r="AE897">
        <f t="shared" si="59"/>
        <v>0.251</v>
      </c>
    </row>
    <row r="898" spans="1:31" x14ac:dyDescent="0.3">
      <c r="A898" s="4">
        <v>896</v>
      </c>
      <c r="B898" s="4">
        <v>-803101399536</v>
      </c>
      <c r="C898" s="5">
        <v>3</v>
      </c>
      <c r="D898" s="5">
        <v>-3.604E-3</v>
      </c>
      <c r="E898" s="5">
        <v>-5.0699999999999999E-3</v>
      </c>
      <c r="F898" s="5">
        <v>1034623</v>
      </c>
      <c r="G898" s="5">
        <v>-68044693</v>
      </c>
      <c r="H898" s="5">
        <v>-2327608</v>
      </c>
      <c r="I898" s="5">
        <v>0</v>
      </c>
      <c r="J898" s="5">
        <v>0.23</v>
      </c>
      <c r="K898" s="5">
        <v>-2078000</v>
      </c>
      <c r="L898" s="5">
        <v>2520000</v>
      </c>
      <c r="M898" s="5">
        <v>249</v>
      </c>
      <c r="S898">
        <f>A898</f>
        <v>896</v>
      </c>
      <c r="T898">
        <f>Analysis!$B$3+B898/1000000</f>
        <v>19.764374000020325</v>
      </c>
      <c r="U898">
        <f>C898</f>
        <v>3</v>
      </c>
      <c r="V898">
        <f>IF(ABS(D898)&gt;1,D898/1000000,D898)*Analysis!$B$4</f>
        <v>-3.5355240000000003E-2</v>
      </c>
      <c r="W898">
        <f>IF(ABS(E898)&gt;1,E898/1000000,E898)*Analysis!$B$4</f>
        <v>-4.9736700000000002E-2</v>
      </c>
      <c r="X898">
        <f>IF(ABS(F898)&gt;1,F898/1000000,F898)*Analysis!$B$4</f>
        <v>10.149651630000001</v>
      </c>
      <c r="Y898">
        <f>IF(ABS(G898)&gt;1,G898/1000000,G898)</f>
        <v>-68.044692999999995</v>
      </c>
      <c r="Z898">
        <f>IF(ABS(H898)&gt;1,H898/1000000,H898)</f>
        <v>-2.3276080000000001</v>
      </c>
      <c r="AA898">
        <f>IF(ABS(I898)&gt;1,I898/1000000,I898)</f>
        <v>0</v>
      </c>
      <c r="AB898">
        <f t="shared" si="56"/>
        <v>0.23</v>
      </c>
      <c r="AC898">
        <f t="shared" si="57"/>
        <v>-2.0779999999999998</v>
      </c>
      <c r="AD898">
        <f t="shared" si="58"/>
        <v>2.52</v>
      </c>
      <c r="AE898">
        <f t="shared" si="59"/>
        <v>0.249</v>
      </c>
    </row>
    <row r="899" spans="1:31" x14ac:dyDescent="0.3">
      <c r="A899" s="4">
        <v>897</v>
      </c>
      <c r="B899" s="4">
        <v>-803101269431</v>
      </c>
      <c r="C899" s="5">
        <v>3</v>
      </c>
      <c r="D899" s="5">
        <v>5.5000000000000002E-5</v>
      </c>
      <c r="E899" s="5">
        <v>3.8790000000000001E-3</v>
      </c>
      <c r="F899" s="5">
        <v>1047915</v>
      </c>
      <c r="G899" s="5">
        <v>-67929939</v>
      </c>
      <c r="H899" s="5">
        <v>-4190829</v>
      </c>
      <c r="I899" s="5">
        <v>0</v>
      </c>
      <c r="J899" s="5">
        <v>4.1000000000000002E-2</v>
      </c>
      <c r="K899" s="5">
        <v>-2085000</v>
      </c>
      <c r="L899" s="5">
        <v>2415000</v>
      </c>
      <c r="M899" s="5">
        <v>249</v>
      </c>
      <c r="S899">
        <f>A899</f>
        <v>897</v>
      </c>
      <c r="T899">
        <f>Analysis!$B$3+B899/1000000</f>
        <v>19.894479000009596</v>
      </c>
      <c r="U899">
        <f>C899</f>
        <v>3</v>
      </c>
      <c r="V899">
        <f>IF(ABS(D899)&gt;1,D899/1000000,D899)*Analysis!$B$4</f>
        <v>5.3955000000000008E-4</v>
      </c>
      <c r="W899">
        <f>IF(ABS(E899)&gt;1,E899/1000000,E899)*Analysis!$B$4</f>
        <v>3.8052990000000002E-2</v>
      </c>
      <c r="X899">
        <f>IF(ABS(F899)&gt;1,F899/1000000,F899)*Analysis!$B$4</f>
        <v>10.28004615</v>
      </c>
      <c r="Y899">
        <f>IF(ABS(G899)&gt;1,G899/1000000,G899)</f>
        <v>-67.929939000000005</v>
      </c>
      <c r="Z899">
        <f>IF(ABS(H899)&gt;1,H899/1000000,H899)</f>
        <v>-4.1908289999999999</v>
      </c>
      <c r="AA899">
        <f>IF(ABS(I899)&gt;1,I899/1000000,I899)</f>
        <v>0</v>
      </c>
      <c r="AB899">
        <f t="shared" si="56"/>
        <v>4.1000000000000002E-2</v>
      </c>
      <c r="AC899">
        <f t="shared" si="57"/>
        <v>-2.085</v>
      </c>
      <c r="AD899">
        <f t="shared" si="58"/>
        <v>2.415</v>
      </c>
      <c r="AE899">
        <f t="shared" si="59"/>
        <v>0.249</v>
      </c>
    </row>
    <row r="900" spans="1:31" x14ac:dyDescent="0.3">
      <c r="A900" s="4">
        <v>898</v>
      </c>
      <c r="B900" s="4">
        <v>-803101257811</v>
      </c>
      <c r="C900" s="5">
        <v>3</v>
      </c>
      <c r="D900" s="5">
        <v>-6.3509999999999999E-3</v>
      </c>
      <c r="E900" s="5">
        <v>1.4819000000000001E-2</v>
      </c>
      <c r="F900" s="5">
        <v>1045267</v>
      </c>
      <c r="G900" s="5">
        <v>-68817398</v>
      </c>
      <c r="H900" s="5">
        <v>-4893103</v>
      </c>
      <c r="I900" s="5">
        <v>0</v>
      </c>
      <c r="J900" s="5">
        <v>-4.9000000000000002E-2</v>
      </c>
      <c r="K900" s="5">
        <v>-2099000</v>
      </c>
      <c r="L900" s="5">
        <v>2380000</v>
      </c>
      <c r="M900" s="5">
        <v>252</v>
      </c>
      <c r="S900">
        <f>A900</f>
        <v>898</v>
      </c>
      <c r="T900">
        <f>Analysis!$B$3+B900/1000000</f>
        <v>19.906099000014365</v>
      </c>
      <c r="U900">
        <f>C900</f>
        <v>3</v>
      </c>
      <c r="V900">
        <f>IF(ABS(D900)&gt;1,D900/1000000,D900)*Analysis!$B$4</f>
        <v>-6.2303310000000001E-2</v>
      </c>
      <c r="W900">
        <f>IF(ABS(E900)&gt;1,E900/1000000,E900)*Analysis!$B$4</f>
        <v>0.14537439000000002</v>
      </c>
      <c r="X900">
        <f>IF(ABS(F900)&gt;1,F900/1000000,F900)*Analysis!$B$4</f>
        <v>10.25406927</v>
      </c>
      <c r="Y900">
        <f>IF(ABS(G900)&gt;1,G900/1000000,G900)</f>
        <v>-68.817397999999997</v>
      </c>
      <c r="Z900">
        <f>IF(ABS(H900)&gt;1,H900/1000000,H900)</f>
        <v>-4.893103</v>
      </c>
      <c r="AA900">
        <f>IF(ABS(I900)&gt;1,I900/1000000,I900)</f>
        <v>0</v>
      </c>
      <c r="AB900">
        <f t="shared" si="56"/>
        <v>-4.9000000000000002E-2</v>
      </c>
      <c r="AC900">
        <f t="shared" si="57"/>
        <v>-2.0990000000000002</v>
      </c>
      <c r="AD900">
        <f t="shared" si="58"/>
        <v>2.38</v>
      </c>
      <c r="AE900">
        <f t="shared" si="59"/>
        <v>0.252</v>
      </c>
    </row>
    <row r="901" spans="1:31" x14ac:dyDescent="0.3">
      <c r="A901" s="4">
        <v>899</v>
      </c>
      <c r="B901" s="4">
        <v>-803101209966</v>
      </c>
      <c r="C901" s="5">
        <v>3</v>
      </c>
      <c r="D901" s="5">
        <v>4.0999999999999999E-4</v>
      </c>
      <c r="E901" s="5">
        <v>1.8325000000000001E-2</v>
      </c>
      <c r="F901" s="5">
        <v>1051251</v>
      </c>
      <c r="G901" s="5">
        <v>-69213058</v>
      </c>
      <c r="H901" s="5">
        <v>-5363841</v>
      </c>
      <c r="I901" s="5">
        <v>0</v>
      </c>
      <c r="J901" s="5">
        <v>-0.14099999999999999</v>
      </c>
      <c r="K901" s="5">
        <v>-2113000</v>
      </c>
      <c r="L901" s="5">
        <v>2343000</v>
      </c>
      <c r="M901" s="5">
        <v>252</v>
      </c>
      <c r="S901">
        <f>A901</f>
        <v>899</v>
      </c>
      <c r="T901">
        <f>Analysis!$B$3+B901/1000000</f>
        <v>19.953943999949843</v>
      </c>
      <c r="U901">
        <f>C901</f>
        <v>3</v>
      </c>
      <c r="V901">
        <f>IF(ABS(D901)&gt;1,D901/1000000,D901)*Analysis!$B$4</f>
        <v>4.0220999999999998E-3</v>
      </c>
      <c r="W901">
        <f>IF(ABS(E901)&gt;1,E901/1000000,E901)*Analysis!$B$4</f>
        <v>0.17976825000000002</v>
      </c>
      <c r="X901">
        <f>IF(ABS(F901)&gt;1,F901/1000000,F901)*Analysis!$B$4</f>
        <v>10.31277231</v>
      </c>
      <c r="Y901">
        <f>IF(ABS(G901)&gt;1,G901/1000000,G901)</f>
        <v>-69.213058000000004</v>
      </c>
      <c r="Z901">
        <f>IF(ABS(H901)&gt;1,H901/1000000,H901)</f>
        <v>-5.3638409999999999</v>
      </c>
      <c r="AA901">
        <f>IF(ABS(I901)&gt;1,I901/1000000,I901)</f>
        <v>0</v>
      </c>
      <c r="AB901">
        <f t="shared" si="56"/>
        <v>-0.14099999999999999</v>
      </c>
      <c r="AC901">
        <f t="shared" si="57"/>
        <v>-2.113</v>
      </c>
      <c r="AD901">
        <f t="shared" si="58"/>
        <v>2.343</v>
      </c>
      <c r="AE901">
        <f t="shared" si="59"/>
        <v>0.252</v>
      </c>
    </row>
    <row r="902" spans="1:31" x14ac:dyDescent="0.3">
      <c r="A902" s="4">
        <v>900</v>
      </c>
      <c r="B902" s="4">
        <v>-803101189642</v>
      </c>
      <c r="C902" s="5">
        <v>3</v>
      </c>
      <c r="D902" s="5">
        <v>1.1640000000000001E-3</v>
      </c>
      <c r="E902" s="5">
        <v>2.2643E-2</v>
      </c>
      <c r="F902" s="5">
        <v>1043152</v>
      </c>
      <c r="G902" s="5">
        <v>-63888237</v>
      </c>
      <c r="H902" s="5">
        <v>5442025</v>
      </c>
      <c r="I902" s="5">
        <v>0</v>
      </c>
      <c r="J902" s="5">
        <v>-0.90900000000000003</v>
      </c>
      <c r="K902" s="5">
        <v>-2151000</v>
      </c>
      <c r="L902" s="5">
        <v>2294000</v>
      </c>
      <c r="M902" s="5">
        <v>251</v>
      </c>
      <c r="S902">
        <f>A902</f>
        <v>900</v>
      </c>
      <c r="T902">
        <f>Analysis!$B$3+B902/1000000</f>
        <v>19.974267999990843</v>
      </c>
      <c r="U902">
        <f>C902</f>
        <v>3</v>
      </c>
      <c r="V902">
        <f>IF(ABS(D902)&gt;1,D902/1000000,D902)*Analysis!$B$4</f>
        <v>1.1418840000000001E-2</v>
      </c>
      <c r="W902">
        <f>IF(ABS(E902)&gt;1,E902/1000000,E902)*Analysis!$B$4</f>
        <v>0.22212783</v>
      </c>
      <c r="X902">
        <f>IF(ABS(F902)&gt;1,F902/1000000,F902)*Analysis!$B$4</f>
        <v>10.233321120000001</v>
      </c>
      <c r="Y902">
        <f>IF(ABS(G902)&gt;1,G902/1000000,G902)</f>
        <v>-63.888236999999997</v>
      </c>
      <c r="Z902">
        <f>IF(ABS(H902)&gt;1,H902/1000000,H902)</f>
        <v>5.4420250000000001</v>
      </c>
      <c r="AA902">
        <f>IF(ABS(I902)&gt;1,I902/1000000,I902)</f>
        <v>0</v>
      </c>
      <c r="AB902">
        <f t="shared" si="56"/>
        <v>-0.90900000000000003</v>
      </c>
      <c r="AC902">
        <f t="shared" si="57"/>
        <v>-2.1509999999999998</v>
      </c>
      <c r="AD902">
        <f t="shared" si="58"/>
        <v>2.294</v>
      </c>
      <c r="AE902">
        <f t="shared" si="59"/>
        <v>0.251</v>
      </c>
    </row>
    <row r="903" spans="1:31" x14ac:dyDescent="0.3">
      <c r="A903" s="4">
        <v>901</v>
      </c>
      <c r="B903" s="4">
        <v>-803101130640</v>
      </c>
      <c r="C903" s="5">
        <v>3</v>
      </c>
      <c r="D903" s="5">
        <v>3.4161999999999998E-2</v>
      </c>
      <c r="E903" s="5">
        <v>-2.9531999999999999E-2</v>
      </c>
      <c r="F903" s="5">
        <v>1029093</v>
      </c>
      <c r="G903" s="5">
        <v>-50353996</v>
      </c>
      <c r="H903" s="5">
        <v>10159893</v>
      </c>
      <c r="I903" s="5">
        <v>0</v>
      </c>
      <c r="J903" s="5">
        <v>-0.17599999999999999</v>
      </c>
      <c r="K903" s="5">
        <v>-1853000</v>
      </c>
      <c r="L903" s="5">
        <v>1264000</v>
      </c>
      <c r="M903" s="5">
        <v>252</v>
      </c>
      <c r="S903">
        <f>A903</f>
        <v>901</v>
      </c>
      <c r="T903">
        <f>Analysis!$B$3+B903/1000000</f>
        <v>20.033270000014454</v>
      </c>
      <c r="U903">
        <f>C903</f>
        <v>3</v>
      </c>
      <c r="V903">
        <f>IF(ABS(D903)&gt;1,D903/1000000,D903)*Analysis!$B$4</f>
        <v>0.33512922000000001</v>
      </c>
      <c r="W903">
        <f>IF(ABS(E903)&gt;1,E903/1000000,E903)*Analysis!$B$4</f>
        <v>-0.28970891999999998</v>
      </c>
      <c r="X903">
        <f>IF(ABS(F903)&gt;1,F903/1000000,F903)*Analysis!$B$4</f>
        <v>10.095402330000001</v>
      </c>
      <c r="Y903">
        <f>IF(ABS(G903)&gt;1,G903/1000000,G903)</f>
        <v>-50.353996000000002</v>
      </c>
      <c r="Z903">
        <f>IF(ABS(H903)&gt;1,H903/1000000,H903)</f>
        <v>10.159893</v>
      </c>
      <c r="AA903">
        <f>IF(ABS(I903)&gt;1,I903/1000000,I903)</f>
        <v>0</v>
      </c>
      <c r="AB903">
        <f t="shared" si="56"/>
        <v>-0.17599999999999999</v>
      </c>
      <c r="AC903">
        <f t="shared" si="57"/>
        <v>-1.853</v>
      </c>
      <c r="AD903">
        <f t="shared" si="58"/>
        <v>1.264</v>
      </c>
      <c r="AE903">
        <f t="shared" si="59"/>
        <v>0.252</v>
      </c>
    </row>
    <row r="904" spans="1:31" x14ac:dyDescent="0.3">
      <c r="A904" s="4">
        <v>902</v>
      </c>
      <c r="B904" s="4">
        <v>-803101119719</v>
      </c>
      <c r="C904" s="5">
        <v>3</v>
      </c>
      <c r="D904" s="5">
        <v>1.9123999999999999E-2</v>
      </c>
      <c r="E904" s="5">
        <v>-3.4724999999999999E-2</v>
      </c>
      <c r="F904" s="5">
        <v>1023579</v>
      </c>
      <c r="G904" s="5">
        <v>-47680435</v>
      </c>
      <c r="H904" s="5">
        <v>7208491</v>
      </c>
      <c r="I904" s="5">
        <v>0</v>
      </c>
      <c r="J904" s="5">
        <v>2E-3</v>
      </c>
      <c r="K904" s="5">
        <v>-1911000</v>
      </c>
      <c r="L904" s="5">
        <v>1231000</v>
      </c>
      <c r="M904" s="5">
        <v>255</v>
      </c>
      <c r="S904">
        <f>A904</f>
        <v>902</v>
      </c>
      <c r="T904">
        <f>Analysis!$B$3+B904/1000000</f>
        <v>20.044191000051796</v>
      </c>
      <c r="U904">
        <f>C904</f>
        <v>3</v>
      </c>
      <c r="V904">
        <f>IF(ABS(D904)&gt;1,D904/1000000,D904)*Analysis!$B$4</f>
        <v>0.18760643999999999</v>
      </c>
      <c r="W904">
        <f>IF(ABS(E904)&gt;1,E904/1000000,E904)*Analysis!$B$4</f>
        <v>-0.34065224999999999</v>
      </c>
      <c r="X904">
        <f>IF(ABS(F904)&gt;1,F904/1000000,F904)*Analysis!$B$4</f>
        <v>10.04130999</v>
      </c>
      <c r="Y904">
        <f>IF(ABS(G904)&gt;1,G904/1000000,G904)</f>
        <v>-47.680435000000003</v>
      </c>
      <c r="Z904">
        <f>IF(ABS(H904)&gt;1,H904/1000000,H904)</f>
        <v>7.2084910000000004</v>
      </c>
      <c r="AA904">
        <f>IF(ABS(I904)&gt;1,I904/1000000,I904)</f>
        <v>0</v>
      </c>
      <c r="AB904">
        <f t="shared" si="56"/>
        <v>2E-3</v>
      </c>
      <c r="AC904">
        <f t="shared" si="57"/>
        <v>-1.911</v>
      </c>
      <c r="AD904">
        <f t="shared" si="58"/>
        <v>1.2310000000000001</v>
      </c>
      <c r="AE904">
        <f t="shared" si="59"/>
        <v>0.255</v>
      </c>
    </row>
    <row r="905" spans="1:31" x14ac:dyDescent="0.3">
      <c r="A905" s="4">
        <v>903</v>
      </c>
      <c r="B905" s="4">
        <v>-803101051346</v>
      </c>
      <c r="C905" s="5">
        <v>3</v>
      </c>
      <c r="D905" s="5">
        <v>2.3078999999999999E-2</v>
      </c>
      <c r="E905" s="5">
        <v>4.4673999999999998E-2</v>
      </c>
      <c r="F905" s="5">
        <v>0.98270599999999997</v>
      </c>
      <c r="G905" s="5">
        <v>-28414169</v>
      </c>
      <c r="H905" s="5">
        <v>8159271</v>
      </c>
      <c r="I905" s="5">
        <v>0</v>
      </c>
      <c r="J905" s="5">
        <v>1515000</v>
      </c>
      <c r="K905" s="5">
        <v>-1483000</v>
      </c>
      <c r="L905" s="5">
        <v>1183000</v>
      </c>
      <c r="M905" s="5">
        <v>259</v>
      </c>
      <c r="S905">
        <f>A905</f>
        <v>903</v>
      </c>
      <c r="T905">
        <f>Analysis!$B$3+B905/1000000</f>
        <v>20.112563999951817</v>
      </c>
      <c r="U905">
        <f>C905</f>
        <v>3</v>
      </c>
      <c r="V905">
        <f>IF(ABS(D905)&gt;1,D905/1000000,D905)*Analysis!$B$4</f>
        <v>0.22640499</v>
      </c>
      <c r="W905">
        <f>IF(ABS(E905)&gt;1,E905/1000000,E905)*Analysis!$B$4</f>
        <v>0.43825194000000001</v>
      </c>
      <c r="X905">
        <f>IF(ABS(F905)&gt;1,F905/1000000,F905)*Analysis!$B$4</f>
        <v>9.64034586</v>
      </c>
      <c r="Y905">
        <f>IF(ABS(G905)&gt;1,G905/1000000,G905)</f>
        <v>-28.414169000000001</v>
      </c>
      <c r="Z905">
        <f>IF(ABS(H905)&gt;1,H905/1000000,H905)</f>
        <v>8.1592710000000004</v>
      </c>
      <c r="AA905">
        <f>IF(ABS(I905)&gt;1,I905/1000000,I905)</f>
        <v>0</v>
      </c>
      <c r="AB905">
        <f t="shared" si="56"/>
        <v>1.5149999999999999</v>
      </c>
      <c r="AC905">
        <f t="shared" si="57"/>
        <v>-1.4830000000000001</v>
      </c>
      <c r="AD905">
        <f t="shared" si="58"/>
        <v>1.1830000000000001</v>
      </c>
      <c r="AE905">
        <f t="shared" si="59"/>
        <v>0.25900000000000001</v>
      </c>
    </row>
    <row r="906" spans="1:31" x14ac:dyDescent="0.3">
      <c r="A906" s="4">
        <v>904</v>
      </c>
      <c r="B906" s="4">
        <v>-803100923134</v>
      </c>
      <c r="C906" s="5">
        <v>3</v>
      </c>
      <c r="D906" s="5">
        <v>1.8339999999999999E-2</v>
      </c>
      <c r="E906" s="5">
        <v>2.8062E-2</v>
      </c>
      <c r="F906" s="5">
        <v>0.98024800000000001</v>
      </c>
      <c r="G906" s="5">
        <v>-24713224</v>
      </c>
      <c r="H906" s="5">
        <v>8414907</v>
      </c>
      <c r="I906" s="5">
        <v>0</v>
      </c>
      <c r="J906" s="5">
        <v>1631000</v>
      </c>
      <c r="K906" s="5">
        <v>-1271000</v>
      </c>
      <c r="L906" s="5">
        <v>1285000</v>
      </c>
      <c r="M906" s="5">
        <v>258</v>
      </c>
      <c r="S906">
        <f>A906</f>
        <v>904</v>
      </c>
      <c r="T906">
        <f>Analysis!$B$3+B906/1000000</f>
        <v>20.240775999962352</v>
      </c>
      <c r="U906">
        <f>C906</f>
        <v>3</v>
      </c>
      <c r="V906">
        <f>IF(ABS(D906)&gt;1,D906/1000000,D906)*Analysis!$B$4</f>
        <v>0.1799154</v>
      </c>
      <c r="W906">
        <f>IF(ABS(E906)&gt;1,E906/1000000,E906)*Analysis!$B$4</f>
        <v>0.27528822000000003</v>
      </c>
      <c r="X906">
        <f>IF(ABS(F906)&gt;1,F906/1000000,F906)*Analysis!$B$4</f>
        <v>9.6162328800000001</v>
      </c>
      <c r="Y906">
        <f>IF(ABS(G906)&gt;1,G906/1000000,G906)</f>
        <v>-24.713224</v>
      </c>
      <c r="Z906">
        <f>IF(ABS(H906)&gt;1,H906/1000000,H906)</f>
        <v>8.4149069999999995</v>
      </c>
      <c r="AA906">
        <f>IF(ABS(I906)&gt;1,I906/1000000,I906)</f>
        <v>0</v>
      </c>
      <c r="AB906">
        <f t="shared" si="56"/>
        <v>1.631</v>
      </c>
      <c r="AC906">
        <f t="shared" si="57"/>
        <v>-1.2709999999999999</v>
      </c>
      <c r="AD906">
        <f t="shared" si="58"/>
        <v>1.2849999999999999</v>
      </c>
      <c r="AE906">
        <f t="shared" si="59"/>
        <v>0.25800000000000001</v>
      </c>
    </row>
    <row r="907" spans="1:31" x14ac:dyDescent="0.3">
      <c r="A907" s="4">
        <v>905</v>
      </c>
      <c r="B907" s="4">
        <v>-803100915149</v>
      </c>
      <c r="C907" s="5">
        <v>3</v>
      </c>
      <c r="D907" s="5">
        <v>3.7006999999999998E-2</v>
      </c>
      <c r="E907" s="5">
        <v>-8.6300000000000005E-3</v>
      </c>
      <c r="F907" s="5">
        <v>1006362</v>
      </c>
      <c r="G907" s="5">
        <v>-10772467</v>
      </c>
      <c r="H907" s="5">
        <v>-2362311</v>
      </c>
      <c r="I907" s="5">
        <v>0</v>
      </c>
      <c r="J907" s="5">
        <v>1594000</v>
      </c>
      <c r="K907" s="5">
        <v>-0.22600000000000001</v>
      </c>
      <c r="L907" s="5">
        <v>2125000</v>
      </c>
      <c r="M907" s="5">
        <v>262</v>
      </c>
      <c r="S907">
        <f>A907</f>
        <v>905</v>
      </c>
      <c r="T907">
        <f>Analysis!$B$3+B907/1000000</f>
        <v>20.248760999995284</v>
      </c>
      <c r="U907">
        <f>C907</f>
        <v>3</v>
      </c>
      <c r="V907">
        <f>IF(ABS(D907)&gt;1,D907/1000000,D907)*Analysis!$B$4</f>
        <v>0.36303867000000001</v>
      </c>
      <c r="W907">
        <f>IF(ABS(E907)&gt;1,E907/1000000,E907)*Analysis!$B$4</f>
        <v>-8.4660300000000008E-2</v>
      </c>
      <c r="X907">
        <f>IF(ABS(F907)&gt;1,F907/1000000,F907)*Analysis!$B$4</f>
        <v>9.87241122</v>
      </c>
      <c r="Y907">
        <f>IF(ABS(G907)&gt;1,G907/1000000,G907)</f>
        <v>-10.772467000000001</v>
      </c>
      <c r="Z907">
        <f>IF(ABS(H907)&gt;1,H907/1000000,H907)</f>
        <v>-2.362311</v>
      </c>
      <c r="AA907">
        <f>IF(ABS(I907)&gt;1,I907/1000000,I907)</f>
        <v>0</v>
      </c>
      <c r="AB907">
        <f t="shared" si="56"/>
        <v>1.5940000000000001</v>
      </c>
      <c r="AC907">
        <f t="shared" si="57"/>
        <v>-0.22600000000000001</v>
      </c>
      <c r="AD907">
        <f t="shared" si="58"/>
        <v>2.125</v>
      </c>
      <c r="AE907">
        <f t="shared" si="59"/>
        <v>0.26200000000000001</v>
      </c>
    </row>
    <row r="908" spans="1:31" x14ac:dyDescent="0.3">
      <c r="A908" s="4">
        <v>906</v>
      </c>
      <c r="B908" s="4">
        <v>-803100851257</v>
      </c>
      <c r="C908" s="5">
        <v>3</v>
      </c>
      <c r="D908" s="5">
        <v>3.6517000000000001E-2</v>
      </c>
      <c r="E908" s="5">
        <v>-4.2623000000000001E-2</v>
      </c>
      <c r="F908" s="5">
        <v>0.99279200000000001</v>
      </c>
      <c r="G908" s="5">
        <v>-7413242</v>
      </c>
      <c r="H908" s="5">
        <v>-5989115</v>
      </c>
      <c r="I908" s="5">
        <v>0</v>
      </c>
      <c r="J908" s="5">
        <v>1515000</v>
      </c>
      <c r="K908" s="5">
        <v>-5.1999999999999998E-2</v>
      </c>
      <c r="L908" s="5">
        <v>2317000</v>
      </c>
      <c r="M908" s="5">
        <v>261</v>
      </c>
      <c r="S908">
        <f>A908</f>
        <v>906</v>
      </c>
      <c r="T908">
        <f>Analysis!$B$3+B908/1000000</f>
        <v>20.312653000000864</v>
      </c>
      <c r="U908">
        <f>C908</f>
        <v>3</v>
      </c>
      <c r="V908">
        <f>IF(ABS(D908)&gt;1,D908/1000000,D908)*Analysis!$B$4</f>
        <v>0.35823177</v>
      </c>
      <c r="W908">
        <f>IF(ABS(E908)&gt;1,E908/1000000,E908)*Analysis!$B$4</f>
        <v>-0.41813163000000003</v>
      </c>
      <c r="X908">
        <f>IF(ABS(F908)&gt;1,F908/1000000,F908)*Analysis!$B$4</f>
        <v>9.7392895199999998</v>
      </c>
      <c r="Y908">
        <f>IF(ABS(G908)&gt;1,G908/1000000,G908)</f>
        <v>-7.4132420000000003</v>
      </c>
      <c r="Z908">
        <f>IF(ABS(H908)&gt;1,H908/1000000,H908)</f>
        <v>-5.989115</v>
      </c>
      <c r="AA908">
        <f>IF(ABS(I908)&gt;1,I908/1000000,I908)</f>
        <v>0</v>
      </c>
      <c r="AB908">
        <f t="shared" si="56"/>
        <v>1.5149999999999999</v>
      </c>
      <c r="AC908">
        <f t="shared" si="57"/>
        <v>-5.1999999999999998E-2</v>
      </c>
      <c r="AD908">
        <f t="shared" si="58"/>
        <v>2.3170000000000002</v>
      </c>
      <c r="AE908">
        <f t="shared" si="59"/>
        <v>0.26100000000000001</v>
      </c>
    </row>
    <row r="909" spans="1:31" x14ac:dyDescent="0.3">
      <c r="A909" s="4">
        <v>907</v>
      </c>
      <c r="B909" s="4">
        <v>-803100787351</v>
      </c>
      <c r="C909" s="5">
        <v>3</v>
      </c>
      <c r="D909" s="5">
        <v>-2.0066000000000001E-2</v>
      </c>
      <c r="E909" s="5">
        <v>0.24315700000000001</v>
      </c>
      <c r="F909" s="5">
        <v>0.94573399999999996</v>
      </c>
      <c r="G909" s="5">
        <v>23569489</v>
      </c>
      <c r="H909" s="5">
        <v>-0.49737300000000001</v>
      </c>
      <c r="I909" s="5">
        <v>0</v>
      </c>
      <c r="J909" s="5">
        <v>1142000</v>
      </c>
      <c r="K909" s="5">
        <v>0.68799999999999994</v>
      </c>
      <c r="L909" s="5">
        <v>2817000</v>
      </c>
      <c r="M909" s="5">
        <v>262</v>
      </c>
      <c r="S909">
        <f>A909</f>
        <v>907</v>
      </c>
      <c r="T909">
        <f>Analysis!$B$3+B909/1000000</f>
        <v>20.376558999996632</v>
      </c>
      <c r="U909">
        <f>C909</f>
        <v>3</v>
      </c>
      <c r="V909">
        <f>IF(ABS(D909)&gt;1,D909/1000000,D909)*Analysis!$B$4</f>
        <v>-0.19684746</v>
      </c>
      <c r="W909">
        <f>IF(ABS(E909)&gt;1,E909/1000000,E909)*Analysis!$B$4</f>
        <v>2.3853701700000003</v>
      </c>
      <c r="X909">
        <f>IF(ABS(F909)&gt;1,F909/1000000,F909)*Analysis!$B$4</f>
        <v>9.2776505399999998</v>
      </c>
      <c r="Y909">
        <f>IF(ABS(G909)&gt;1,G909/1000000,G909)</f>
        <v>23.569489000000001</v>
      </c>
      <c r="Z909">
        <f>IF(ABS(H909)&gt;1,H909/1000000,H909)</f>
        <v>-0.49737300000000001</v>
      </c>
      <c r="AA909">
        <f>IF(ABS(I909)&gt;1,I909/1000000,I909)</f>
        <v>0</v>
      </c>
      <c r="AB909">
        <f t="shared" si="56"/>
        <v>1.1419999999999999</v>
      </c>
      <c r="AC909">
        <f t="shared" si="57"/>
        <v>0.68799999999999994</v>
      </c>
      <c r="AD909">
        <f t="shared" si="58"/>
        <v>2.8170000000000002</v>
      </c>
      <c r="AE909">
        <f t="shared" si="59"/>
        <v>0.26200000000000001</v>
      </c>
    </row>
    <row r="910" spans="1:31" x14ac:dyDescent="0.3">
      <c r="A910" s="4">
        <v>908</v>
      </c>
      <c r="B910" s="4">
        <v>-803100774297</v>
      </c>
      <c r="C910" s="5">
        <v>3</v>
      </c>
      <c r="D910" s="5">
        <v>9.9000000000000008E-3</v>
      </c>
      <c r="E910" s="5">
        <v>-6.1590000000000004E-3</v>
      </c>
      <c r="F910" s="5">
        <v>1029683</v>
      </c>
      <c r="G910" s="5">
        <v>33763802</v>
      </c>
      <c r="H910" s="5">
        <v>40428654</v>
      </c>
      <c r="I910" s="5">
        <v>0</v>
      </c>
      <c r="J910" s="5">
        <v>1316000</v>
      </c>
      <c r="K910" s="5">
        <v>0.28100000000000003</v>
      </c>
      <c r="L910" s="5">
        <v>2828000</v>
      </c>
      <c r="M910" s="5">
        <v>263</v>
      </c>
      <c r="S910">
        <f>A910</f>
        <v>908</v>
      </c>
      <c r="T910">
        <f>Analysis!$B$3+B910/1000000</f>
        <v>20.389612999977544</v>
      </c>
      <c r="U910">
        <f>C910</f>
        <v>3</v>
      </c>
      <c r="V910">
        <f>IF(ABS(D910)&gt;1,D910/1000000,D910)*Analysis!$B$4</f>
        <v>9.7119000000000011E-2</v>
      </c>
      <c r="W910">
        <f>IF(ABS(E910)&gt;1,E910/1000000,E910)*Analysis!$B$4</f>
        <v>-6.0419790000000008E-2</v>
      </c>
      <c r="X910">
        <f>IF(ABS(F910)&gt;1,F910/1000000,F910)*Analysis!$B$4</f>
        <v>10.10119023</v>
      </c>
      <c r="Y910">
        <f>IF(ABS(G910)&gt;1,G910/1000000,G910)</f>
        <v>33.763801999999998</v>
      </c>
      <c r="Z910">
        <f>IF(ABS(H910)&gt;1,H910/1000000,H910)</f>
        <v>40.428654000000002</v>
      </c>
      <c r="AA910">
        <f>IF(ABS(I910)&gt;1,I910/1000000,I910)</f>
        <v>0</v>
      </c>
      <c r="AB910">
        <f t="shared" si="56"/>
        <v>1.3160000000000001</v>
      </c>
      <c r="AC910">
        <f t="shared" si="57"/>
        <v>0.28100000000000003</v>
      </c>
      <c r="AD910">
        <f t="shared" si="58"/>
        <v>2.8279999999999998</v>
      </c>
      <c r="AE910">
        <f t="shared" si="59"/>
        <v>0.26300000000000001</v>
      </c>
    </row>
    <row r="911" spans="1:31" x14ac:dyDescent="0.3">
      <c r="A911" s="4">
        <v>909</v>
      </c>
      <c r="B911" s="4">
        <v>-803100737692</v>
      </c>
      <c r="C911" s="5">
        <v>3</v>
      </c>
      <c r="D911" s="5">
        <v>2.6817000000000001E-2</v>
      </c>
      <c r="E911" s="5">
        <v>-1.5872000000000001E-2</v>
      </c>
      <c r="F911" s="5">
        <v>1013672</v>
      </c>
      <c r="G911" s="5">
        <v>49144154</v>
      </c>
      <c r="H911" s="5">
        <v>30024553</v>
      </c>
      <c r="I911" s="5">
        <v>0</v>
      </c>
      <c r="J911" s="5">
        <v>1064000</v>
      </c>
      <c r="K911" s="5">
        <v>3.2000000000000001E-2</v>
      </c>
      <c r="L911" s="5">
        <v>3002000</v>
      </c>
      <c r="M911" s="5">
        <v>262</v>
      </c>
      <c r="S911">
        <f>A911</f>
        <v>909</v>
      </c>
      <c r="T911">
        <f>Analysis!$B$3+B911/1000000</f>
        <v>20.426218000007793</v>
      </c>
      <c r="U911">
        <f>C911</f>
        <v>3</v>
      </c>
      <c r="V911">
        <f>IF(ABS(D911)&gt;1,D911/1000000,D911)*Analysis!$B$4</f>
        <v>0.26307477000000001</v>
      </c>
      <c r="W911">
        <f>IF(ABS(E911)&gt;1,E911/1000000,E911)*Analysis!$B$4</f>
        <v>-0.15570432000000001</v>
      </c>
      <c r="X911">
        <f>IF(ABS(F911)&gt;1,F911/1000000,F911)*Analysis!$B$4</f>
        <v>9.94412232</v>
      </c>
      <c r="Y911">
        <f>IF(ABS(G911)&gt;1,G911/1000000,G911)</f>
        <v>49.144154</v>
      </c>
      <c r="Z911">
        <f>IF(ABS(H911)&gt;1,H911/1000000,H911)</f>
        <v>30.024553000000001</v>
      </c>
      <c r="AA911">
        <f>IF(ABS(I911)&gt;1,I911/1000000,I911)</f>
        <v>0</v>
      </c>
      <c r="AB911">
        <f t="shared" si="56"/>
        <v>1.0640000000000001</v>
      </c>
      <c r="AC911">
        <f t="shared" si="57"/>
        <v>3.2000000000000001E-2</v>
      </c>
      <c r="AD911">
        <f t="shared" si="58"/>
        <v>3.0019999999999998</v>
      </c>
      <c r="AE911">
        <f t="shared" si="59"/>
        <v>0.26200000000000001</v>
      </c>
    </row>
    <row r="912" spans="1:31" x14ac:dyDescent="0.3">
      <c r="A912" s="4">
        <v>910</v>
      </c>
      <c r="B912" s="4">
        <v>-803100707932</v>
      </c>
      <c r="C912" s="5">
        <v>3</v>
      </c>
      <c r="D912" s="5">
        <v>1.6088999999999999E-2</v>
      </c>
      <c r="E912" s="5">
        <v>2.2512999999999998E-2</v>
      </c>
      <c r="F912" s="5">
        <v>1056116</v>
      </c>
      <c r="G912" s="5">
        <v>154928619</v>
      </c>
      <c r="H912" s="5">
        <v>-5200803</v>
      </c>
      <c r="I912" s="5">
        <v>0</v>
      </c>
      <c r="J912" s="5">
        <v>-0.62</v>
      </c>
      <c r="K912" s="5">
        <v>-1419000</v>
      </c>
      <c r="L912" s="5">
        <v>3219000</v>
      </c>
      <c r="M912" s="5">
        <v>260</v>
      </c>
      <c r="S912">
        <f>A912</f>
        <v>910</v>
      </c>
      <c r="T912">
        <f>Analysis!$B$3+B912/1000000</f>
        <v>20.455977999954484</v>
      </c>
      <c r="U912">
        <f>C912</f>
        <v>3</v>
      </c>
      <c r="V912">
        <f>IF(ABS(D912)&gt;1,D912/1000000,D912)*Analysis!$B$4</f>
        <v>0.15783309000000001</v>
      </c>
      <c r="W912">
        <f>IF(ABS(E912)&gt;1,E912/1000000,E912)*Analysis!$B$4</f>
        <v>0.22085252999999999</v>
      </c>
      <c r="X912">
        <f>IF(ABS(F912)&gt;1,F912/1000000,F912)*Analysis!$B$4</f>
        <v>10.360497960000002</v>
      </c>
      <c r="Y912">
        <f>IF(ABS(G912)&gt;1,G912/1000000,G912)</f>
        <v>154.928619</v>
      </c>
      <c r="Z912">
        <f>IF(ABS(H912)&gt;1,H912/1000000,H912)</f>
        <v>-5.2008029999999996</v>
      </c>
      <c r="AA912">
        <f>IF(ABS(I912)&gt;1,I912/1000000,I912)</f>
        <v>0</v>
      </c>
      <c r="AB912">
        <f t="shared" si="56"/>
        <v>-0.62</v>
      </c>
      <c r="AC912">
        <f t="shared" si="57"/>
        <v>-1.419</v>
      </c>
      <c r="AD912">
        <f t="shared" si="58"/>
        <v>3.2189999999999999</v>
      </c>
      <c r="AE912">
        <f t="shared" si="59"/>
        <v>0.26</v>
      </c>
    </row>
    <row r="913" spans="1:31" x14ac:dyDescent="0.3">
      <c r="A913" s="4">
        <v>911</v>
      </c>
      <c r="B913" s="4">
        <v>-803100686499</v>
      </c>
      <c r="C913" s="5">
        <v>9</v>
      </c>
      <c r="D913" s="5">
        <v>-3.4305000000000002E-2</v>
      </c>
      <c r="E913" s="5">
        <v>5.2368999999999999E-2</v>
      </c>
      <c r="F913" s="5">
        <v>1084005</v>
      </c>
      <c r="G913" s="5">
        <v>168819870</v>
      </c>
      <c r="H913" s="5">
        <v>4901769</v>
      </c>
      <c r="I913" s="5">
        <v>0</v>
      </c>
      <c r="J913" s="5">
        <v>-0.29899999999999999</v>
      </c>
      <c r="K913" s="5">
        <v>-2468000</v>
      </c>
      <c r="L913" s="5">
        <v>2735000</v>
      </c>
      <c r="M913" s="5">
        <v>265</v>
      </c>
      <c r="S913">
        <f>A913</f>
        <v>911</v>
      </c>
      <c r="T913">
        <f>Analysis!$B$3+B913/1000000</f>
        <v>20.477411000058055</v>
      </c>
      <c r="U913">
        <f>C913</f>
        <v>9</v>
      </c>
      <c r="V913">
        <f>IF(ABS(D913)&gt;1,D913/1000000,D913)*Analysis!$B$4</f>
        <v>-0.33653205000000003</v>
      </c>
      <c r="W913">
        <f>IF(ABS(E913)&gt;1,E913/1000000,E913)*Analysis!$B$4</f>
        <v>0.51373988999999998</v>
      </c>
      <c r="X913">
        <f>IF(ABS(F913)&gt;1,F913/1000000,F913)*Analysis!$B$4</f>
        <v>10.634089050000002</v>
      </c>
      <c r="Y913">
        <f>IF(ABS(G913)&gt;1,G913/1000000,G913)</f>
        <v>168.81987000000001</v>
      </c>
      <c r="Z913">
        <f>IF(ABS(H913)&gt;1,H913/1000000,H913)</f>
        <v>4.9017689999999998</v>
      </c>
      <c r="AA913">
        <f>IF(ABS(I913)&gt;1,I913/1000000,I913)</f>
        <v>0</v>
      </c>
      <c r="AB913">
        <f t="shared" si="56"/>
        <v>-0.29899999999999999</v>
      </c>
      <c r="AC913">
        <f t="shared" si="57"/>
        <v>-2.468</v>
      </c>
      <c r="AD913">
        <f t="shared" si="58"/>
        <v>2.7349999999999999</v>
      </c>
      <c r="AE913">
        <f t="shared" si="59"/>
        <v>0.26500000000000001</v>
      </c>
    </row>
    <row r="914" spans="1:31" x14ac:dyDescent="0.3">
      <c r="A914" s="4">
        <v>912</v>
      </c>
      <c r="B914" s="4">
        <v>-803100676580</v>
      </c>
      <c r="C914" s="5">
        <v>9</v>
      </c>
      <c r="D914" s="5">
        <v>-4.4526000000000003E-2</v>
      </c>
      <c r="E914" s="5">
        <v>0.105823</v>
      </c>
      <c r="F914" s="5">
        <v>1062531</v>
      </c>
      <c r="G914" s="5">
        <v>170567612</v>
      </c>
      <c r="H914" s="5">
        <v>10481874</v>
      </c>
      <c r="I914" s="5">
        <v>0</v>
      </c>
      <c r="J914" s="5">
        <v>-0.30199999999999999</v>
      </c>
      <c r="K914" s="5">
        <v>-2623000</v>
      </c>
      <c r="L914" s="5">
        <v>2691000</v>
      </c>
      <c r="M914" s="5">
        <v>263</v>
      </c>
      <c r="S914">
        <f>A914</f>
        <v>912</v>
      </c>
      <c r="T914">
        <f>Analysis!$B$3+B914/1000000</f>
        <v>20.487330000032671</v>
      </c>
      <c r="U914">
        <f>C914</f>
        <v>9</v>
      </c>
      <c r="V914">
        <f>IF(ABS(D914)&gt;1,D914/1000000,D914)*Analysis!$B$4</f>
        <v>-0.43680006000000005</v>
      </c>
      <c r="W914">
        <f>IF(ABS(E914)&gt;1,E914/1000000,E914)*Analysis!$B$4</f>
        <v>1.0381236300000001</v>
      </c>
      <c r="X914">
        <f>IF(ABS(F914)&gt;1,F914/1000000,F914)*Analysis!$B$4</f>
        <v>10.423429109999999</v>
      </c>
      <c r="Y914">
        <f>IF(ABS(G914)&gt;1,G914/1000000,G914)</f>
        <v>170.567612</v>
      </c>
      <c r="Z914">
        <f>IF(ABS(H914)&gt;1,H914/1000000,H914)</f>
        <v>10.481873999999999</v>
      </c>
      <c r="AA914">
        <f>IF(ABS(I914)&gt;1,I914/1000000,I914)</f>
        <v>0</v>
      </c>
      <c r="AB914">
        <f t="shared" si="56"/>
        <v>-0.30199999999999999</v>
      </c>
      <c r="AC914">
        <f t="shared" si="57"/>
        <v>-2.6230000000000002</v>
      </c>
      <c r="AD914">
        <f t="shared" si="58"/>
        <v>2.6909999999999998</v>
      </c>
      <c r="AE914">
        <f t="shared" si="59"/>
        <v>0.26300000000000001</v>
      </c>
    </row>
    <row r="915" spans="1:31" x14ac:dyDescent="0.3">
      <c r="A915" s="4">
        <v>913</v>
      </c>
      <c r="B915" s="4">
        <v>-803100623304</v>
      </c>
      <c r="C915" s="5">
        <v>9</v>
      </c>
      <c r="D915" s="5">
        <v>-3.9566999999999998E-2</v>
      </c>
      <c r="E915" s="5">
        <v>8.1109000000000001E-2</v>
      </c>
      <c r="F915" s="5">
        <v>1041497</v>
      </c>
      <c r="G915" s="5">
        <v>171702530</v>
      </c>
      <c r="H915" s="5">
        <v>11304747</v>
      </c>
      <c r="I915" s="5">
        <v>0</v>
      </c>
      <c r="J915" s="5">
        <v>-0.30099999999999999</v>
      </c>
      <c r="K915" s="5">
        <v>-2679000</v>
      </c>
      <c r="L915" s="5">
        <v>2670000</v>
      </c>
      <c r="M915" s="5">
        <v>263</v>
      </c>
      <c r="S915">
        <f>A915</f>
        <v>913</v>
      </c>
      <c r="T915">
        <f>Analysis!$B$3+B915/1000000</f>
        <v>20.540605999995023</v>
      </c>
      <c r="U915">
        <f>C915</f>
        <v>9</v>
      </c>
      <c r="V915">
        <f>IF(ABS(D915)&gt;1,D915/1000000,D915)*Analysis!$B$4</f>
        <v>-0.38815227000000002</v>
      </c>
      <c r="W915">
        <f>IF(ABS(E915)&gt;1,E915/1000000,E915)*Analysis!$B$4</f>
        <v>0.79567929000000004</v>
      </c>
      <c r="X915">
        <f>IF(ABS(F915)&gt;1,F915/1000000,F915)*Analysis!$B$4</f>
        <v>10.21708557</v>
      </c>
      <c r="Y915">
        <f>IF(ABS(G915)&gt;1,G915/1000000,G915)</f>
        <v>171.70253</v>
      </c>
      <c r="Z915">
        <f>IF(ABS(H915)&gt;1,H915/1000000,H915)</f>
        <v>11.304747000000001</v>
      </c>
      <c r="AA915">
        <f>IF(ABS(I915)&gt;1,I915/1000000,I915)</f>
        <v>0</v>
      </c>
      <c r="AB915">
        <f t="shared" si="56"/>
        <v>-0.30099999999999999</v>
      </c>
      <c r="AC915">
        <f t="shared" si="57"/>
        <v>-2.6789999999999998</v>
      </c>
      <c r="AD915">
        <f t="shared" si="58"/>
        <v>2.67</v>
      </c>
      <c r="AE915">
        <f t="shared" si="59"/>
        <v>0.26300000000000001</v>
      </c>
    </row>
    <row r="916" spans="1:31" x14ac:dyDescent="0.3">
      <c r="A916" s="4">
        <v>914</v>
      </c>
      <c r="B916" s="4">
        <v>-803100606045</v>
      </c>
      <c r="C916" s="5">
        <v>9</v>
      </c>
      <c r="D916" s="5">
        <v>-0.64143399999999995</v>
      </c>
      <c r="E916" s="5">
        <v>-1.1610000000000001E-2</v>
      </c>
      <c r="F916" s="5">
        <v>0.53249299999999999</v>
      </c>
      <c r="G916" s="5">
        <v>69031998</v>
      </c>
      <c r="H916" s="5">
        <v>4586289</v>
      </c>
      <c r="I916" s="5">
        <v>0</v>
      </c>
      <c r="J916" s="5">
        <v>-0.747</v>
      </c>
      <c r="K916" s="5">
        <v>-2090000</v>
      </c>
      <c r="L916" s="5">
        <v>2727000</v>
      </c>
      <c r="M916" s="5">
        <v>257</v>
      </c>
      <c r="S916">
        <f>A916</f>
        <v>914</v>
      </c>
      <c r="T916">
        <f>Analysis!$B$3+B916/1000000</f>
        <v>20.557864999980666</v>
      </c>
      <c r="U916">
        <f>C916</f>
        <v>9</v>
      </c>
      <c r="V916">
        <f>IF(ABS(D916)&gt;1,D916/1000000,D916)*Analysis!$B$4</f>
        <v>-6.2924675399999996</v>
      </c>
      <c r="W916">
        <f>IF(ABS(E916)&gt;1,E916/1000000,E916)*Analysis!$B$4</f>
        <v>-0.11389410000000001</v>
      </c>
      <c r="X916">
        <f>IF(ABS(F916)&gt;1,F916/1000000,F916)*Analysis!$B$4</f>
        <v>5.2237563300000005</v>
      </c>
      <c r="Y916">
        <f>IF(ABS(G916)&gt;1,G916/1000000,G916)</f>
        <v>69.031998000000002</v>
      </c>
      <c r="Z916">
        <f>IF(ABS(H916)&gt;1,H916/1000000,H916)</f>
        <v>4.5862889999999998</v>
      </c>
      <c r="AA916">
        <f>IF(ABS(I916)&gt;1,I916/1000000,I916)</f>
        <v>0</v>
      </c>
      <c r="AB916">
        <f t="shared" si="56"/>
        <v>-0.747</v>
      </c>
      <c r="AC916">
        <f t="shared" si="57"/>
        <v>-2.09</v>
      </c>
      <c r="AD916">
        <f t="shared" si="58"/>
        <v>2.7269999999999999</v>
      </c>
      <c r="AE916">
        <f t="shared" si="59"/>
        <v>0.25700000000000001</v>
      </c>
    </row>
    <row r="917" spans="1:31" x14ac:dyDescent="0.3">
      <c r="A917" s="4">
        <v>915</v>
      </c>
      <c r="B917" s="4">
        <v>-803100584804</v>
      </c>
      <c r="C917" s="5">
        <v>9</v>
      </c>
      <c r="D917" s="5">
        <v>-0.31692700000000001</v>
      </c>
      <c r="E917" s="5">
        <v>0.21587899999999999</v>
      </c>
      <c r="F917" s="5">
        <v>0.58183200000000002</v>
      </c>
      <c r="G917" s="5">
        <v>-0.27657700000000002</v>
      </c>
      <c r="H917" s="5">
        <v>14969905</v>
      </c>
      <c r="I917" s="5">
        <v>0</v>
      </c>
      <c r="J917" s="5">
        <v>-0.82699999999999996</v>
      </c>
      <c r="K917" s="5">
        <v>-2074000</v>
      </c>
      <c r="L917" s="5">
        <v>3234000</v>
      </c>
      <c r="M917" s="5">
        <v>243</v>
      </c>
      <c r="S917">
        <f>A917</f>
        <v>915</v>
      </c>
      <c r="T917">
        <f>Analysis!$B$3+B917/1000000</f>
        <v>20.579106000019237</v>
      </c>
      <c r="U917">
        <f>C917</f>
        <v>9</v>
      </c>
      <c r="V917">
        <f>IF(ABS(D917)&gt;1,D917/1000000,D917)*Analysis!$B$4</f>
        <v>-3.1090538700000003</v>
      </c>
      <c r="W917">
        <f>IF(ABS(E917)&gt;1,E917/1000000,E917)*Analysis!$B$4</f>
        <v>2.1177729900000002</v>
      </c>
      <c r="X917">
        <f>IF(ABS(F917)&gt;1,F917/1000000,F917)*Analysis!$B$4</f>
        <v>5.7077719200000008</v>
      </c>
      <c r="Y917">
        <f>IF(ABS(G917)&gt;1,G917/1000000,G917)</f>
        <v>-0.27657700000000002</v>
      </c>
      <c r="Z917">
        <f>IF(ABS(H917)&gt;1,H917/1000000,H917)</f>
        <v>14.969905000000001</v>
      </c>
      <c r="AA917">
        <f>IF(ABS(I917)&gt;1,I917/1000000,I917)</f>
        <v>0</v>
      </c>
      <c r="AB917">
        <f t="shared" si="56"/>
        <v>-0.82699999999999996</v>
      </c>
      <c r="AC917">
        <f t="shared" si="57"/>
        <v>-2.0739999999999998</v>
      </c>
      <c r="AD917">
        <f t="shared" si="58"/>
        <v>3.234</v>
      </c>
      <c r="AE917">
        <f t="shared" si="59"/>
        <v>0.24299999999999999</v>
      </c>
    </row>
    <row r="918" spans="1:31" x14ac:dyDescent="0.3">
      <c r="A918" s="4">
        <v>916</v>
      </c>
      <c r="B918" s="4">
        <v>-803100582181</v>
      </c>
      <c r="C918" s="5">
        <v>9</v>
      </c>
      <c r="D918" s="5">
        <v>-0.228376</v>
      </c>
      <c r="E918" s="5">
        <v>0.193689</v>
      </c>
      <c r="F918" s="5">
        <v>0.61277499999999996</v>
      </c>
      <c r="G918" s="5">
        <v>-8303247</v>
      </c>
      <c r="H918" s="5">
        <v>24092083</v>
      </c>
      <c r="I918" s="5">
        <v>0</v>
      </c>
      <c r="J918" s="5">
        <v>-0.86399999999999999</v>
      </c>
      <c r="K918" s="5">
        <v>-2166000</v>
      </c>
      <c r="L918" s="5">
        <v>3236000</v>
      </c>
      <c r="M918" s="5">
        <v>240</v>
      </c>
      <c r="S918">
        <f>A918</f>
        <v>916</v>
      </c>
      <c r="T918">
        <f>Analysis!$B$3+B918/1000000</f>
        <v>20.581728999968618</v>
      </c>
      <c r="U918">
        <f>C918</f>
        <v>9</v>
      </c>
      <c r="V918">
        <f>IF(ABS(D918)&gt;1,D918/1000000,D918)*Analysis!$B$4</f>
        <v>-2.2403685600000003</v>
      </c>
      <c r="W918">
        <f>IF(ABS(E918)&gt;1,E918/1000000,E918)*Analysis!$B$4</f>
        <v>1.90008909</v>
      </c>
      <c r="X918">
        <f>IF(ABS(F918)&gt;1,F918/1000000,F918)*Analysis!$B$4</f>
        <v>6.0113227499999997</v>
      </c>
      <c r="Y918">
        <f>IF(ABS(G918)&gt;1,G918/1000000,G918)</f>
        <v>-8.3032470000000007</v>
      </c>
      <c r="Z918">
        <f>IF(ABS(H918)&gt;1,H918/1000000,H918)</f>
        <v>24.092082999999999</v>
      </c>
      <c r="AA918">
        <f>IF(ABS(I918)&gt;1,I918/1000000,I918)</f>
        <v>0</v>
      </c>
      <c r="AB918">
        <f t="shared" si="56"/>
        <v>-0.86399999999999999</v>
      </c>
      <c r="AC918">
        <f t="shared" si="57"/>
        <v>-2.1659999999999999</v>
      </c>
      <c r="AD918">
        <f t="shared" si="58"/>
        <v>3.2360000000000002</v>
      </c>
      <c r="AE918">
        <f t="shared" si="59"/>
        <v>0.24</v>
      </c>
    </row>
    <row r="919" spans="1:31" x14ac:dyDescent="0.3">
      <c r="A919" s="4">
        <v>917</v>
      </c>
      <c r="B919" s="4">
        <v>-803100525523</v>
      </c>
      <c r="C919" s="5">
        <v>9</v>
      </c>
      <c r="D919" s="5">
        <v>-3.5209999999999998E-3</v>
      </c>
      <c r="E919" s="5">
        <v>-1.5608E-2</v>
      </c>
      <c r="F919" s="5">
        <v>0.84783399999999998</v>
      </c>
      <c r="G919" s="5">
        <v>-49208866</v>
      </c>
      <c r="H919" s="5">
        <v>63073044</v>
      </c>
      <c r="I919" s="5">
        <v>0</v>
      </c>
      <c r="J919" s="5">
        <v>-1682000</v>
      </c>
      <c r="K919" s="5">
        <v>-2692000</v>
      </c>
      <c r="L919" s="5">
        <v>3223000</v>
      </c>
      <c r="M919" s="5">
        <v>218</v>
      </c>
      <c r="S919">
        <f>A919</f>
        <v>917</v>
      </c>
      <c r="T919">
        <f>Analysis!$B$3+B919/1000000</f>
        <v>20.638386999955401</v>
      </c>
      <c r="U919">
        <f>C919</f>
        <v>9</v>
      </c>
      <c r="V919">
        <f>IF(ABS(D919)&gt;1,D919/1000000,D919)*Analysis!$B$4</f>
        <v>-3.4541009999999997E-2</v>
      </c>
      <c r="W919">
        <f>IF(ABS(E919)&gt;1,E919/1000000,E919)*Analysis!$B$4</f>
        <v>-0.15311448000000003</v>
      </c>
      <c r="X919">
        <f>IF(ABS(F919)&gt;1,F919/1000000,F919)*Analysis!$B$4</f>
        <v>8.3172515400000009</v>
      </c>
      <c r="Y919">
        <f>IF(ABS(G919)&gt;1,G919/1000000,G919)</f>
        <v>-49.208866</v>
      </c>
      <c r="Z919">
        <f>IF(ABS(H919)&gt;1,H919/1000000,H919)</f>
        <v>63.073044000000003</v>
      </c>
      <c r="AA919">
        <f>IF(ABS(I919)&gt;1,I919/1000000,I919)</f>
        <v>0</v>
      </c>
      <c r="AB919">
        <f t="shared" si="56"/>
        <v>-1.6819999999999999</v>
      </c>
      <c r="AC919">
        <f t="shared" si="57"/>
        <v>-2.6920000000000002</v>
      </c>
      <c r="AD919">
        <f t="shared" si="58"/>
        <v>3.2229999999999999</v>
      </c>
      <c r="AE919">
        <f t="shared" si="59"/>
        <v>0.218</v>
      </c>
    </row>
    <row r="920" spans="1:31" x14ac:dyDescent="0.3">
      <c r="A920" s="4">
        <v>918</v>
      </c>
      <c r="B920" s="4">
        <v>-803100513779</v>
      </c>
      <c r="C920" s="5">
        <v>9</v>
      </c>
      <c r="D920" s="5">
        <v>1.351E-3</v>
      </c>
      <c r="E920" s="5">
        <v>1.98E-3</v>
      </c>
      <c r="F920" s="5">
        <v>0.88527800000000001</v>
      </c>
      <c r="G920" s="5">
        <v>-50630943</v>
      </c>
      <c r="H920" s="5">
        <v>66867004</v>
      </c>
      <c r="I920" s="5">
        <v>0</v>
      </c>
      <c r="J920" s="5">
        <v>-1701000</v>
      </c>
      <c r="K920" s="5">
        <v>-2684000</v>
      </c>
      <c r="L920" s="5">
        <v>3266000</v>
      </c>
      <c r="M920" s="5">
        <v>215</v>
      </c>
      <c r="S920">
        <f>A920</f>
        <v>918</v>
      </c>
      <c r="T920">
        <f>Analysis!$B$3+B920/1000000</f>
        <v>20.650130999973044</v>
      </c>
      <c r="U920">
        <f>C920</f>
        <v>9</v>
      </c>
      <c r="V920">
        <f>IF(ABS(D920)&gt;1,D920/1000000,D920)*Analysis!$B$4</f>
        <v>1.3253310000000001E-2</v>
      </c>
      <c r="W920">
        <f>IF(ABS(E920)&gt;1,E920/1000000,E920)*Analysis!$B$4</f>
        <v>1.9423800000000001E-2</v>
      </c>
      <c r="X920">
        <f>IF(ABS(F920)&gt;1,F920/1000000,F920)*Analysis!$B$4</f>
        <v>8.6845771799999998</v>
      </c>
      <c r="Y920">
        <f>IF(ABS(G920)&gt;1,G920/1000000,G920)</f>
        <v>-50.630943000000002</v>
      </c>
      <c r="Z920">
        <f>IF(ABS(H920)&gt;1,H920/1000000,H920)</f>
        <v>66.867003999999994</v>
      </c>
      <c r="AA920">
        <f>IF(ABS(I920)&gt;1,I920/1000000,I920)</f>
        <v>0</v>
      </c>
      <c r="AB920">
        <f t="shared" si="56"/>
        <v>-1.7010000000000001</v>
      </c>
      <c r="AC920">
        <f t="shared" si="57"/>
        <v>-2.6840000000000002</v>
      </c>
      <c r="AD920">
        <f t="shared" si="58"/>
        <v>3.266</v>
      </c>
      <c r="AE920">
        <f t="shared" si="59"/>
        <v>0.215</v>
      </c>
    </row>
    <row r="921" spans="1:31" x14ac:dyDescent="0.3">
      <c r="A921" s="4">
        <v>919</v>
      </c>
      <c r="B921" s="4">
        <v>-803100443780</v>
      </c>
      <c r="C921" s="5">
        <v>9</v>
      </c>
      <c r="D921" s="5">
        <v>1.4121999999999999E-2</v>
      </c>
      <c r="E921" s="5">
        <v>-3.4984000000000001E-2</v>
      </c>
      <c r="F921" s="5">
        <v>0.887687</v>
      </c>
      <c r="G921" s="5">
        <v>-58825237</v>
      </c>
      <c r="H921" s="5">
        <v>67048752</v>
      </c>
      <c r="I921" s="5">
        <v>0</v>
      </c>
      <c r="J921" s="5">
        <v>-1714000</v>
      </c>
      <c r="K921" s="5">
        <v>-2455000</v>
      </c>
      <c r="L921" s="5">
        <v>3354000</v>
      </c>
      <c r="M921" s="5">
        <v>200</v>
      </c>
      <c r="S921">
        <f>A921</f>
        <v>919</v>
      </c>
      <c r="T921">
        <f>Analysis!$B$3+B921/1000000</f>
        <v>20.720130000030622</v>
      </c>
      <c r="U921">
        <f>C921</f>
        <v>9</v>
      </c>
      <c r="V921">
        <f>IF(ABS(D921)&gt;1,D921/1000000,D921)*Analysis!$B$4</f>
        <v>0.13853682</v>
      </c>
      <c r="W921">
        <f>IF(ABS(E921)&gt;1,E921/1000000,E921)*Analysis!$B$4</f>
        <v>-0.34319304</v>
      </c>
      <c r="X921">
        <f>IF(ABS(F921)&gt;1,F921/1000000,F921)*Analysis!$B$4</f>
        <v>8.7082094699999999</v>
      </c>
      <c r="Y921">
        <f>IF(ABS(G921)&gt;1,G921/1000000,G921)</f>
        <v>-58.825237000000001</v>
      </c>
      <c r="Z921">
        <f>IF(ABS(H921)&gt;1,H921/1000000,H921)</f>
        <v>67.048751999999993</v>
      </c>
      <c r="AA921">
        <f>IF(ABS(I921)&gt;1,I921/1000000,I921)</f>
        <v>0</v>
      </c>
      <c r="AB921">
        <f t="shared" si="56"/>
        <v>-1.714</v>
      </c>
      <c r="AC921">
        <f t="shared" si="57"/>
        <v>-2.4550000000000001</v>
      </c>
      <c r="AD921">
        <f t="shared" si="58"/>
        <v>3.3540000000000001</v>
      </c>
      <c r="AE921">
        <f t="shared" si="59"/>
        <v>0.2</v>
      </c>
    </row>
    <row r="922" spans="1:31" x14ac:dyDescent="0.3">
      <c r="A922" s="4">
        <v>920</v>
      </c>
      <c r="B922" s="4">
        <v>-803100385640</v>
      </c>
      <c r="C922" s="5">
        <v>9</v>
      </c>
      <c r="D922" s="5">
        <v>-1.98E-3</v>
      </c>
      <c r="E922" s="5">
        <v>-4.1709000000000003E-2</v>
      </c>
      <c r="F922" s="5">
        <v>0.86299700000000001</v>
      </c>
      <c r="G922" s="5">
        <v>-65009895</v>
      </c>
      <c r="H922" s="5">
        <v>65833908</v>
      </c>
      <c r="I922" s="5">
        <v>0</v>
      </c>
      <c r="J922" s="5">
        <v>-1677000</v>
      </c>
      <c r="K922" s="5">
        <v>-2316000</v>
      </c>
      <c r="L922" s="5">
        <v>3338000</v>
      </c>
      <c r="M922" s="5">
        <v>208</v>
      </c>
      <c r="S922">
        <f>A922</f>
        <v>920</v>
      </c>
      <c r="T922">
        <f>Analysis!$B$3+B922/1000000</f>
        <v>20.778270000009798</v>
      </c>
      <c r="U922">
        <f>C922</f>
        <v>9</v>
      </c>
      <c r="V922">
        <f>IF(ABS(D922)&gt;1,D922/1000000,D922)*Analysis!$B$4</f>
        <v>-1.9423800000000001E-2</v>
      </c>
      <c r="W922">
        <f>IF(ABS(E922)&gt;1,E922/1000000,E922)*Analysis!$B$4</f>
        <v>-0.40916529000000007</v>
      </c>
      <c r="X922">
        <f>IF(ABS(F922)&gt;1,F922/1000000,F922)*Analysis!$B$4</f>
        <v>8.4660005700000003</v>
      </c>
      <c r="Y922">
        <f>IF(ABS(G922)&gt;1,G922/1000000,G922)</f>
        <v>-65.009895</v>
      </c>
      <c r="Z922">
        <f>IF(ABS(H922)&gt;1,H922/1000000,H922)</f>
        <v>65.833907999999994</v>
      </c>
      <c r="AA922">
        <f>IF(ABS(I922)&gt;1,I922/1000000,I922)</f>
        <v>0</v>
      </c>
      <c r="AB922">
        <f t="shared" si="56"/>
        <v>-1.677</v>
      </c>
      <c r="AC922">
        <f t="shared" si="57"/>
        <v>-2.3159999999999998</v>
      </c>
      <c r="AD922">
        <f t="shared" si="58"/>
        <v>3.3380000000000001</v>
      </c>
      <c r="AE922">
        <f t="shared" si="59"/>
        <v>0.20799999999999999</v>
      </c>
    </row>
    <row r="923" spans="1:31" x14ac:dyDescent="0.3">
      <c r="A923" s="4">
        <v>921</v>
      </c>
      <c r="B923" s="4">
        <v>-803100378231</v>
      </c>
      <c r="C923" s="5">
        <v>9</v>
      </c>
      <c r="D923" s="5">
        <v>1.4232E-2</v>
      </c>
      <c r="E923" s="5">
        <v>-3.4223999999999997E-2</v>
      </c>
      <c r="F923" s="5">
        <v>0.88019199999999997</v>
      </c>
      <c r="G923" s="5">
        <v>-68079674</v>
      </c>
      <c r="H923" s="5">
        <v>69112572</v>
      </c>
      <c r="I923" s="5">
        <v>0</v>
      </c>
      <c r="J923" s="5">
        <v>-1666000</v>
      </c>
      <c r="K923" s="5">
        <v>-2223000</v>
      </c>
      <c r="L923" s="5">
        <v>3315000</v>
      </c>
      <c r="M923" s="5">
        <v>205</v>
      </c>
      <c r="S923">
        <f>A923</f>
        <v>921</v>
      </c>
      <c r="T923">
        <f>Analysis!$B$3+B923/1000000</f>
        <v>20.785678999964148</v>
      </c>
      <c r="U923">
        <f>C923</f>
        <v>9</v>
      </c>
      <c r="V923">
        <f>IF(ABS(D923)&gt;1,D923/1000000,D923)*Analysis!$B$4</f>
        <v>0.13961592</v>
      </c>
      <c r="W923">
        <f>IF(ABS(E923)&gt;1,E923/1000000,E923)*Analysis!$B$4</f>
        <v>-0.33573744</v>
      </c>
      <c r="X923">
        <f>IF(ABS(F923)&gt;1,F923/1000000,F923)*Analysis!$B$4</f>
        <v>8.6346835199999994</v>
      </c>
      <c r="Y923">
        <f>IF(ABS(G923)&gt;1,G923/1000000,G923)</f>
        <v>-68.079673999999997</v>
      </c>
      <c r="Z923">
        <f>IF(ABS(H923)&gt;1,H923/1000000,H923)</f>
        <v>69.112572</v>
      </c>
      <c r="AA923">
        <f>IF(ABS(I923)&gt;1,I923/1000000,I923)</f>
        <v>0</v>
      </c>
      <c r="AB923">
        <f t="shared" si="56"/>
        <v>-1.6659999999999999</v>
      </c>
      <c r="AC923">
        <f t="shared" si="57"/>
        <v>-2.2229999999999999</v>
      </c>
      <c r="AD923">
        <f t="shared" si="58"/>
        <v>3.3149999999999999</v>
      </c>
      <c r="AE923">
        <f t="shared" si="59"/>
        <v>0.20499999999999999</v>
      </c>
    </row>
    <row r="924" spans="1:31" x14ac:dyDescent="0.3">
      <c r="A924" s="4">
        <v>922</v>
      </c>
      <c r="B924" s="4">
        <v>-803100305562</v>
      </c>
      <c r="C924" s="5">
        <v>9</v>
      </c>
      <c r="D924" s="5">
        <v>1.8869E-2</v>
      </c>
      <c r="E924" s="5">
        <v>-1.6611999999999998E-2</v>
      </c>
      <c r="F924" s="5">
        <v>0.93103599999999997</v>
      </c>
      <c r="G924" s="5">
        <v>-91385170</v>
      </c>
      <c r="H924" s="5">
        <v>49620167</v>
      </c>
      <c r="I924" s="5">
        <v>0</v>
      </c>
      <c r="J924" s="5">
        <v>-0.59199999999999997</v>
      </c>
      <c r="K924" s="5">
        <v>0.56299999999999994</v>
      </c>
      <c r="L924" s="5">
        <v>3009000</v>
      </c>
      <c r="M924" s="5">
        <v>162</v>
      </c>
      <c r="S924">
        <f>A924</f>
        <v>922</v>
      </c>
      <c r="T924">
        <f>Analysis!$B$3+B924/1000000</f>
        <v>20.858347999979742</v>
      </c>
      <c r="U924">
        <f>C924</f>
        <v>9</v>
      </c>
      <c r="V924">
        <f>IF(ABS(D924)&gt;1,D924/1000000,D924)*Analysis!$B$4</f>
        <v>0.18510489000000002</v>
      </c>
      <c r="W924">
        <f>IF(ABS(E924)&gt;1,E924/1000000,E924)*Analysis!$B$4</f>
        <v>-0.16296371999999998</v>
      </c>
      <c r="X924">
        <f>IF(ABS(F924)&gt;1,F924/1000000,F924)*Analysis!$B$4</f>
        <v>9.1334631599999998</v>
      </c>
      <c r="Y924">
        <f>IF(ABS(G924)&gt;1,G924/1000000,G924)</f>
        <v>-91.385170000000002</v>
      </c>
      <c r="Z924">
        <f>IF(ABS(H924)&gt;1,H924/1000000,H924)</f>
        <v>49.620167000000002</v>
      </c>
      <c r="AA924">
        <f>IF(ABS(I924)&gt;1,I924/1000000,I924)</f>
        <v>0</v>
      </c>
      <c r="AB924">
        <f t="shared" si="56"/>
        <v>-0.59199999999999997</v>
      </c>
      <c r="AC924">
        <f t="shared" si="57"/>
        <v>0.56299999999999994</v>
      </c>
      <c r="AD924">
        <f t="shared" si="58"/>
        <v>3.0089999999999999</v>
      </c>
      <c r="AE924">
        <f t="shared" si="59"/>
        <v>0.16200000000000001</v>
      </c>
    </row>
    <row r="925" spans="1:31" x14ac:dyDescent="0.3">
      <c r="A925" s="4">
        <v>923</v>
      </c>
      <c r="B925" s="4">
        <v>-803100236511</v>
      </c>
      <c r="C925" s="5">
        <v>9</v>
      </c>
      <c r="D925" s="5">
        <v>3.8374999999999999E-2</v>
      </c>
      <c r="E925" s="5">
        <v>-2.7466999999999998E-2</v>
      </c>
      <c r="F925" s="5">
        <v>0.92108999999999996</v>
      </c>
      <c r="G925" s="5">
        <v>-81045181</v>
      </c>
      <c r="H925" s="5">
        <v>34306328</v>
      </c>
      <c r="I925" s="5">
        <v>0</v>
      </c>
      <c r="J925" s="5">
        <v>-0.40799999999999997</v>
      </c>
      <c r="K925" s="5">
        <v>0.96499999999999997</v>
      </c>
      <c r="L925" s="5">
        <v>2864000</v>
      </c>
      <c r="M925" s="5">
        <v>162</v>
      </c>
      <c r="S925">
        <f>A925</f>
        <v>923</v>
      </c>
      <c r="T925">
        <f>Analysis!$B$3+B925/1000000</f>
        <v>20.92739900003653</v>
      </c>
      <c r="U925">
        <f>C925</f>
        <v>9</v>
      </c>
      <c r="V925">
        <f>IF(ABS(D925)&gt;1,D925/1000000,D925)*Analysis!$B$4</f>
        <v>0.37645875000000001</v>
      </c>
      <c r="W925">
        <f>IF(ABS(E925)&gt;1,E925/1000000,E925)*Analysis!$B$4</f>
        <v>-0.26945127000000002</v>
      </c>
      <c r="X925">
        <f>IF(ABS(F925)&gt;1,F925/1000000,F925)*Analysis!$B$4</f>
        <v>9.0358929000000003</v>
      </c>
      <c r="Y925">
        <f>IF(ABS(G925)&gt;1,G925/1000000,G925)</f>
        <v>-81.045180999999999</v>
      </c>
      <c r="Z925">
        <f>IF(ABS(H925)&gt;1,H925/1000000,H925)</f>
        <v>34.306328000000001</v>
      </c>
      <c r="AA925">
        <f>IF(ABS(I925)&gt;1,I925/1000000,I925)</f>
        <v>0</v>
      </c>
      <c r="AB925">
        <f t="shared" si="56"/>
        <v>-0.40799999999999997</v>
      </c>
      <c r="AC925">
        <f t="shared" si="57"/>
        <v>0.96499999999999997</v>
      </c>
      <c r="AD925">
        <f t="shared" si="58"/>
        <v>2.8639999999999999</v>
      </c>
      <c r="AE925">
        <f t="shared" si="59"/>
        <v>0.16200000000000001</v>
      </c>
    </row>
    <row r="926" spans="1:31" x14ac:dyDescent="0.3">
      <c r="A926" s="4">
        <v>924</v>
      </c>
      <c r="B926" s="4">
        <v>-803100172078</v>
      </c>
      <c r="C926" s="5">
        <v>9</v>
      </c>
      <c r="D926" s="5">
        <v>1.7257999999999999E-2</v>
      </c>
      <c r="E926" s="5">
        <v>-5.2853999999999998E-2</v>
      </c>
      <c r="F926" s="5">
        <v>0.972418</v>
      </c>
      <c r="G926" s="5">
        <v>-31853935</v>
      </c>
      <c r="H926" s="5">
        <v>-13543862</v>
      </c>
      <c r="I926" s="5">
        <v>0</v>
      </c>
      <c r="J926" s="5">
        <v>5.0999999999999997E-2</v>
      </c>
      <c r="K926" s="5">
        <v>0.437</v>
      </c>
      <c r="L926" s="5">
        <v>2796000</v>
      </c>
      <c r="M926" s="5">
        <v>135</v>
      </c>
      <c r="S926">
        <f>A926</f>
        <v>924</v>
      </c>
      <c r="T926">
        <f>Analysis!$B$3+B926/1000000</f>
        <v>20.9918319999706</v>
      </c>
      <c r="U926">
        <f>C926</f>
        <v>9</v>
      </c>
      <c r="V926">
        <f>IF(ABS(D926)&gt;1,D926/1000000,D926)*Analysis!$B$4</f>
        <v>0.16930097999999999</v>
      </c>
      <c r="W926">
        <f>IF(ABS(E926)&gt;1,E926/1000000,E926)*Analysis!$B$4</f>
        <v>-0.51849774000000004</v>
      </c>
      <c r="X926">
        <f>IF(ABS(F926)&gt;1,F926/1000000,F926)*Analysis!$B$4</f>
        <v>9.5394205799999998</v>
      </c>
      <c r="Y926">
        <f>IF(ABS(G926)&gt;1,G926/1000000,G926)</f>
        <v>-31.853935</v>
      </c>
      <c r="Z926">
        <f>IF(ABS(H926)&gt;1,H926/1000000,H926)</f>
        <v>-13.543862000000001</v>
      </c>
      <c r="AA926">
        <f>IF(ABS(I926)&gt;1,I926/1000000,I926)</f>
        <v>0</v>
      </c>
      <c r="AB926">
        <f t="shared" si="56"/>
        <v>5.0999999999999997E-2</v>
      </c>
      <c r="AC926">
        <f t="shared" si="57"/>
        <v>0.437</v>
      </c>
      <c r="AD926">
        <f t="shared" si="58"/>
        <v>2.7959999999999998</v>
      </c>
      <c r="AE926">
        <f t="shared" si="59"/>
        <v>0.13500000000000001</v>
      </c>
    </row>
    <row r="927" spans="1:31" x14ac:dyDescent="0.3">
      <c r="A927" s="4">
        <v>925</v>
      </c>
      <c r="B927" s="4">
        <v>-803100106317</v>
      </c>
      <c r="C927" s="5">
        <v>9</v>
      </c>
      <c r="D927" s="5">
        <v>2.0722000000000001E-2</v>
      </c>
      <c r="E927" s="5">
        <v>-3.8588999999999998E-2</v>
      </c>
      <c r="F927" s="5">
        <v>0.99137299999999995</v>
      </c>
      <c r="G927" s="5">
        <v>-28941929</v>
      </c>
      <c r="H927" s="5">
        <v>-14011292</v>
      </c>
      <c r="I927" s="5">
        <v>0</v>
      </c>
      <c r="J927" s="5">
        <v>2.4E-2</v>
      </c>
      <c r="K927" s="5">
        <v>0.33400000000000002</v>
      </c>
      <c r="L927" s="5">
        <v>2780000</v>
      </c>
      <c r="M927" s="5">
        <v>132</v>
      </c>
      <c r="S927">
        <f>A927</f>
        <v>925</v>
      </c>
      <c r="T927">
        <f>Analysis!$B$3+B927/1000000</f>
        <v>21.057593000004999</v>
      </c>
      <c r="U927">
        <f>C927</f>
        <v>9</v>
      </c>
      <c r="V927">
        <f>IF(ABS(D927)&gt;1,D927/1000000,D927)*Analysis!$B$4</f>
        <v>0.20328282000000003</v>
      </c>
      <c r="W927">
        <f>IF(ABS(E927)&gt;1,E927/1000000,E927)*Analysis!$B$4</f>
        <v>-0.37855809000000001</v>
      </c>
      <c r="X927">
        <f>IF(ABS(F927)&gt;1,F927/1000000,F927)*Analysis!$B$4</f>
        <v>9.7253691300000007</v>
      </c>
      <c r="Y927">
        <f>IF(ABS(G927)&gt;1,G927/1000000,G927)</f>
        <v>-28.941928999999998</v>
      </c>
      <c r="Z927">
        <f>IF(ABS(H927)&gt;1,H927/1000000,H927)</f>
        <v>-14.011291999999999</v>
      </c>
      <c r="AA927">
        <f>IF(ABS(I927)&gt;1,I927/1000000,I927)</f>
        <v>0</v>
      </c>
      <c r="AB927">
        <f t="shared" si="56"/>
        <v>2.4E-2</v>
      </c>
      <c r="AC927">
        <f t="shared" si="57"/>
        <v>0.33400000000000002</v>
      </c>
      <c r="AD927">
        <f t="shared" si="58"/>
        <v>2.78</v>
      </c>
      <c r="AE927">
        <f t="shared" si="59"/>
        <v>0.13200000000000001</v>
      </c>
    </row>
    <row r="928" spans="1:31" x14ac:dyDescent="0.3">
      <c r="A928" s="4">
        <v>926</v>
      </c>
      <c r="B928" s="4">
        <v>-803100102635</v>
      </c>
      <c r="C928" s="5">
        <v>9</v>
      </c>
      <c r="D928" s="5">
        <v>5.0169999999999998E-3</v>
      </c>
      <c r="E928" s="5">
        <v>-3.2208000000000001E-2</v>
      </c>
      <c r="F928" s="5">
        <v>0.99377899999999997</v>
      </c>
      <c r="G928" s="5">
        <v>-24843475</v>
      </c>
      <c r="H928" s="5">
        <v>-14973553</v>
      </c>
      <c r="I928" s="5">
        <v>0</v>
      </c>
      <c r="J928" s="5">
        <v>-3.5000000000000003E-2</v>
      </c>
      <c r="K928" s="5">
        <v>0.16</v>
      </c>
      <c r="L928" s="5">
        <v>2769000</v>
      </c>
      <c r="M928" s="5">
        <v>124</v>
      </c>
      <c r="S928">
        <f>A928</f>
        <v>926</v>
      </c>
      <c r="T928">
        <f>Analysis!$B$3+B928/1000000</f>
        <v>21.061274999985471</v>
      </c>
      <c r="U928">
        <f>C928</f>
        <v>9</v>
      </c>
      <c r="V928">
        <f>IF(ABS(D928)&gt;1,D928/1000000,D928)*Analysis!$B$4</f>
        <v>4.921677E-2</v>
      </c>
      <c r="W928">
        <f>IF(ABS(E928)&gt;1,E928/1000000,E928)*Analysis!$B$4</f>
        <v>-0.31596048000000004</v>
      </c>
      <c r="X928">
        <f>IF(ABS(F928)&gt;1,F928/1000000,F928)*Analysis!$B$4</f>
        <v>9.7489719899999994</v>
      </c>
      <c r="Y928">
        <f>IF(ABS(G928)&gt;1,G928/1000000,G928)</f>
        <v>-24.843475000000002</v>
      </c>
      <c r="Z928">
        <f>IF(ABS(H928)&gt;1,H928/1000000,H928)</f>
        <v>-14.973553000000001</v>
      </c>
      <c r="AA928">
        <f>IF(ABS(I928)&gt;1,I928/1000000,I928)</f>
        <v>0</v>
      </c>
      <c r="AB928">
        <f t="shared" si="56"/>
        <v>-3.5000000000000003E-2</v>
      </c>
      <c r="AC928">
        <f t="shared" si="57"/>
        <v>0.16</v>
      </c>
      <c r="AD928">
        <f t="shared" si="58"/>
        <v>2.7690000000000001</v>
      </c>
      <c r="AE928">
        <f t="shared" si="59"/>
        <v>0.124</v>
      </c>
    </row>
    <row r="929" spans="1:31" x14ac:dyDescent="0.3">
      <c r="A929" s="4">
        <v>927</v>
      </c>
      <c r="B929" s="4">
        <v>-803100028154</v>
      </c>
      <c r="C929" s="5">
        <v>9</v>
      </c>
      <c r="D929" s="5">
        <v>1.7340000000000001E-3</v>
      </c>
      <c r="E929" s="5">
        <v>-5.6843999999999999E-2</v>
      </c>
      <c r="F929" s="5">
        <v>1031295</v>
      </c>
      <c r="G929" s="5">
        <v>-7486498</v>
      </c>
      <c r="H929" s="5">
        <v>-15765901</v>
      </c>
      <c r="I929" s="5">
        <v>0</v>
      </c>
      <c r="J929" s="5">
        <v>-0.35499999999999998</v>
      </c>
      <c r="K929" s="5">
        <v>-0.72399999999999998</v>
      </c>
      <c r="L929" s="5">
        <v>2478000</v>
      </c>
      <c r="M929" s="5">
        <v>90</v>
      </c>
      <c r="S929">
        <f>A929</f>
        <v>927</v>
      </c>
      <c r="T929">
        <f>Analysis!$B$3+B929/1000000</f>
        <v>21.135755999945104</v>
      </c>
      <c r="U929">
        <f>C929</f>
        <v>9</v>
      </c>
      <c r="V929">
        <f>IF(ABS(D929)&gt;1,D929/1000000,D929)*Analysis!$B$4</f>
        <v>1.7010540000000001E-2</v>
      </c>
      <c r="W929">
        <f>IF(ABS(E929)&gt;1,E929/1000000,E929)*Analysis!$B$4</f>
        <v>-0.55763963999999999</v>
      </c>
      <c r="X929">
        <f>IF(ABS(F929)&gt;1,F929/1000000,F929)*Analysis!$B$4</f>
        <v>10.117003950000001</v>
      </c>
      <c r="Y929">
        <f>IF(ABS(G929)&gt;1,G929/1000000,G929)</f>
        <v>-7.4864980000000001</v>
      </c>
      <c r="Z929">
        <f>IF(ABS(H929)&gt;1,H929/1000000,H929)</f>
        <v>-15.765900999999999</v>
      </c>
      <c r="AA929">
        <f>IF(ABS(I929)&gt;1,I929/1000000,I929)</f>
        <v>0</v>
      </c>
      <c r="AB929">
        <f t="shared" si="56"/>
        <v>-0.35499999999999998</v>
      </c>
      <c r="AC929">
        <f t="shared" si="57"/>
        <v>-0.72399999999999998</v>
      </c>
      <c r="AD929">
        <f t="shared" si="58"/>
        <v>2.4780000000000002</v>
      </c>
      <c r="AE929">
        <f t="shared" si="59"/>
        <v>0.09</v>
      </c>
    </row>
    <row r="930" spans="1:31" x14ac:dyDescent="0.3">
      <c r="A930" s="4">
        <v>928</v>
      </c>
      <c r="B930" s="4">
        <v>-803099899771</v>
      </c>
      <c r="C930" s="5">
        <v>9</v>
      </c>
      <c r="D930" s="5">
        <v>8.9189999999999998E-3</v>
      </c>
      <c r="E930" s="5">
        <v>-4.5011000000000002E-2</v>
      </c>
      <c r="F930" s="5">
        <v>1051405</v>
      </c>
      <c r="G930" s="5">
        <v>-6031877</v>
      </c>
      <c r="H930" s="5">
        <v>-17712383</v>
      </c>
      <c r="I930" s="5">
        <v>0</v>
      </c>
      <c r="J930" s="5">
        <v>-0.433</v>
      </c>
      <c r="K930" s="5">
        <v>-0.82699999999999996</v>
      </c>
      <c r="L930" s="5">
        <v>2442000</v>
      </c>
      <c r="M930" s="5">
        <v>86</v>
      </c>
      <c r="S930">
        <f>A930</f>
        <v>928</v>
      </c>
      <c r="T930">
        <f>Analysis!$B$3+B930/1000000</f>
        <v>21.264138999977149</v>
      </c>
      <c r="U930">
        <f>C930</f>
        <v>9</v>
      </c>
      <c r="V930">
        <f>IF(ABS(D930)&gt;1,D930/1000000,D930)*Analysis!$B$4</f>
        <v>8.7495390000000006E-2</v>
      </c>
      <c r="W930">
        <f>IF(ABS(E930)&gt;1,E930/1000000,E930)*Analysis!$B$4</f>
        <v>-0.44155791000000005</v>
      </c>
      <c r="X930">
        <f>IF(ABS(F930)&gt;1,F930/1000000,F930)*Analysis!$B$4</f>
        <v>10.31428305</v>
      </c>
      <c r="Y930">
        <f>IF(ABS(G930)&gt;1,G930/1000000,G930)</f>
        <v>-6.0318769999999997</v>
      </c>
      <c r="Z930">
        <f>IF(ABS(H930)&gt;1,H930/1000000,H930)</f>
        <v>-17.712382999999999</v>
      </c>
      <c r="AA930">
        <f>IF(ABS(I930)&gt;1,I930/1000000,I930)</f>
        <v>0</v>
      </c>
      <c r="AB930">
        <f t="shared" si="56"/>
        <v>-0.433</v>
      </c>
      <c r="AC930">
        <f t="shared" si="57"/>
        <v>-0.82699999999999996</v>
      </c>
      <c r="AD930">
        <f t="shared" si="58"/>
        <v>2.4420000000000002</v>
      </c>
      <c r="AE930">
        <f t="shared" si="59"/>
        <v>8.5999999999999993E-2</v>
      </c>
    </row>
    <row r="931" spans="1:31" x14ac:dyDescent="0.3">
      <c r="A931" s="4">
        <v>929</v>
      </c>
      <c r="B931" s="4">
        <v>-803099818886</v>
      </c>
      <c r="C931" s="5">
        <v>9</v>
      </c>
      <c r="D931" s="5">
        <v>1.0607E-2</v>
      </c>
      <c r="E931" s="5">
        <v>-4.5552000000000002E-2</v>
      </c>
      <c r="F931" s="5">
        <v>1092224</v>
      </c>
      <c r="G931" s="5">
        <v>-2492442</v>
      </c>
      <c r="H931" s="5">
        <v>-24059872</v>
      </c>
      <c r="I931" s="5">
        <v>0</v>
      </c>
      <c r="J931" s="5">
        <v>-0.70699999999999996</v>
      </c>
      <c r="K931" s="5">
        <v>-1109000</v>
      </c>
      <c r="L931" s="5">
        <v>2349000</v>
      </c>
      <c r="M931" s="5">
        <v>74</v>
      </c>
      <c r="S931">
        <f>A931</f>
        <v>929</v>
      </c>
      <c r="T931">
        <f>Analysis!$B$3+B931/1000000</f>
        <v>21.345024000038393</v>
      </c>
      <c r="U931">
        <f>C931</f>
        <v>9</v>
      </c>
      <c r="V931">
        <f>IF(ABS(D931)&gt;1,D931/1000000,D931)*Analysis!$B$4</f>
        <v>0.10405467</v>
      </c>
      <c r="W931">
        <f>IF(ABS(E931)&gt;1,E931/1000000,E931)*Analysis!$B$4</f>
        <v>-0.44686512000000006</v>
      </c>
      <c r="X931">
        <f>IF(ABS(F931)&gt;1,F931/1000000,F931)*Analysis!$B$4</f>
        <v>10.714717440000001</v>
      </c>
      <c r="Y931">
        <f>IF(ABS(G931)&gt;1,G931/1000000,G931)</f>
        <v>-2.492442</v>
      </c>
      <c r="Z931">
        <f>IF(ABS(H931)&gt;1,H931/1000000,H931)</f>
        <v>-24.059871999999999</v>
      </c>
      <c r="AA931">
        <f>IF(ABS(I931)&gt;1,I931/1000000,I931)</f>
        <v>0</v>
      </c>
      <c r="AB931">
        <f t="shared" si="56"/>
        <v>-0.70699999999999996</v>
      </c>
      <c r="AC931">
        <f t="shared" si="57"/>
        <v>-1.109</v>
      </c>
      <c r="AD931">
        <f t="shared" si="58"/>
        <v>2.3490000000000002</v>
      </c>
      <c r="AE931">
        <f t="shared" si="59"/>
        <v>7.3999999999999996E-2</v>
      </c>
    </row>
    <row r="932" spans="1:31" x14ac:dyDescent="0.3">
      <c r="A932" s="4">
        <v>930</v>
      </c>
      <c r="B932" s="4">
        <v>-803099624064</v>
      </c>
      <c r="C932" s="5">
        <v>9</v>
      </c>
      <c r="D932" s="5">
        <v>1.0430999999999999E-2</v>
      </c>
      <c r="E932" s="5">
        <v>-2.3368E-2</v>
      </c>
      <c r="F932" s="5">
        <v>1158962</v>
      </c>
      <c r="G932" s="5">
        <v>17203545</v>
      </c>
      <c r="H932" s="5">
        <v>-34248516</v>
      </c>
      <c r="I932" s="5">
        <v>0</v>
      </c>
      <c r="J932" s="5">
        <v>-2021000</v>
      </c>
      <c r="K932" s="5">
        <v>-2371000</v>
      </c>
      <c r="L932" s="5">
        <v>1655000</v>
      </c>
      <c r="M932" s="5">
        <v>31</v>
      </c>
      <c r="S932">
        <f>A932</f>
        <v>930</v>
      </c>
      <c r="T932">
        <f>Analysis!$B$3+B932/1000000</f>
        <v>21.539846000028774</v>
      </c>
      <c r="U932">
        <f>C932</f>
        <v>9</v>
      </c>
      <c r="V932">
        <f>IF(ABS(D932)&gt;1,D932/1000000,D932)*Analysis!$B$4</f>
        <v>0.10232811</v>
      </c>
      <c r="W932">
        <f>IF(ABS(E932)&gt;1,E932/1000000,E932)*Analysis!$B$4</f>
        <v>-0.22924008000000001</v>
      </c>
      <c r="X932">
        <f>IF(ABS(F932)&gt;1,F932/1000000,F932)*Analysis!$B$4</f>
        <v>11.369417220000001</v>
      </c>
      <c r="Y932">
        <f>IF(ABS(G932)&gt;1,G932/1000000,G932)</f>
        <v>17.203544999999998</v>
      </c>
      <c r="Z932">
        <f>IF(ABS(H932)&gt;1,H932/1000000,H932)</f>
        <v>-34.248516000000002</v>
      </c>
      <c r="AA932">
        <f>IF(ABS(I932)&gt;1,I932/1000000,I932)</f>
        <v>0</v>
      </c>
      <c r="AB932">
        <f t="shared" si="56"/>
        <v>-2.0209999999999999</v>
      </c>
      <c r="AC932">
        <f t="shared" si="57"/>
        <v>-2.371</v>
      </c>
      <c r="AD932">
        <f t="shared" si="58"/>
        <v>1.655</v>
      </c>
      <c r="AE932">
        <f t="shared" si="59"/>
        <v>3.1E-2</v>
      </c>
    </row>
    <row r="933" spans="1:31" x14ac:dyDescent="0.3">
      <c r="A933" s="4">
        <v>931</v>
      </c>
      <c r="B933" s="4">
        <v>-803099493965</v>
      </c>
      <c r="C933" s="5">
        <v>9</v>
      </c>
      <c r="D933" s="5">
        <v>4.3039999999999997E-3</v>
      </c>
      <c r="E933" s="5">
        <v>-2.0492E-2</v>
      </c>
      <c r="F933" s="5">
        <v>1163208</v>
      </c>
      <c r="G933" s="5">
        <v>21047419</v>
      </c>
      <c r="H933" s="5">
        <v>-38125980</v>
      </c>
      <c r="I933" s="5">
        <v>0</v>
      </c>
      <c r="J933" s="5">
        <v>-2371000</v>
      </c>
      <c r="K933" s="5">
        <v>-2630000</v>
      </c>
      <c r="L933" s="5">
        <v>1578000</v>
      </c>
      <c r="M933" s="5">
        <v>23</v>
      </c>
      <c r="S933">
        <f>A933</f>
        <v>931</v>
      </c>
      <c r="T933">
        <f>Analysis!$B$3+B933/1000000</f>
        <v>21.669944999972358</v>
      </c>
      <c r="U933">
        <f>C933</f>
        <v>9</v>
      </c>
      <c r="V933">
        <f>IF(ABS(D933)&gt;1,D933/1000000,D933)*Analysis!$B$4</f>
        <v>4.2222240000000001E-2</v>
      </c>
      <c r="W933">
        <f>IF(ABS(E933)&gt;1,E933/1000000,E933)*Analysis!$B$4</f>
        <v>-0.20102652000000001</v>
      </c>
      <c r="X933">
        <f>IF(ABS(F933)&gt;1,F933/1000000,F933)*Analysis!$B$4</f>
        <v>11.411070480000001</v>
      </c>
      <c r="Y933">
        <f>IF(ABS(G933)&gt;1,G933/1000000,G933)</f>
        <v>21.047419000000001</v>
      </c>
      <c r="Z933">
        <f>IF(ABS(H933)&gt;1,H933/1000000,H933)</f>
        <v>-38.125979999999998</v>
      </c>
      <c r="AA933">
        <f>IF(ABS(I933)&gt;1,I933/1000000,I933)</f>
        <v>0</v>
      </c>
      <c r="AB933">
        <f t="shared" si="56"/>
        <v>-2.371</v>
      </c>
      <c r="AC933">
        <f t="shared" si="57"/>
        <v>-2.63</v>
      </c>
      <c r="AD933">
        <f t="shared" si="58"/>
        <v>1.5780000000000001</v>
      </c>
      <c r="AE933">
        <f t="shared" si="59"/>
        <v>2.3E-2</v>
      </c>
    </row>
    <row r="934" spans="1:31" x14ac:dyDescent="0.3">
      <c r="A934" s="4">
        <v>932</v>
      </c>
      <c r="B934" s="4">
        <v>-803099475754</v>
      </c>
      <c r="C934" s="5">
        <v>9</v>
      </c>
      <c r="D934" s="5">
        <v>1.072E-3</v>
      </c>
      <c r="E934" s="5">
        <v>-1.0754E-2</v>
      </c>
      <c r="F934" s="5">
        <v>1169369</v>
      </c>
      <c r="G934" s="5">
        <v>24574139</v>
      </c>
      <c r="H934" s="5">
        <v>-37983658</v>
      </c>
      <c r="I934" s="5">
        <v>0</v>
      </c>
      <c r="J934" s="5">
        <v>-2704000</v>
      </c>
      <c r="K934" s="5">
        <v>-2849000</v>
      </c>
      <c r="L934" s="5">
        <v>1526000</v>
      </c>
      <c r="M934" s="5">
        <v>15</v>
      </c>
      <c r="S934">
        <f>A934</f>
        <v>932</v>
      </c>
      <c r="T934">
        <f>Analysis!$B$3+B934/1000000</f>
        <v>21.688155999989249</v>
      </c>
      <c r="U934">
        <f>C934</f>
        <v>9</v>
      </c>
      <c r="V934">
        <f>IF(ABS(D934)&gt;1,D934/1000000,D934)*Analysis!$B$4</f>
        <v>1.0516320000000001E-2</v>
      </c>
      <c r="W934">
        <f>IF(ABS(E934)&gt;1,E934/1000000,E934)*Analysis!$B$4</f>
        <v>-0.10549674000000001</v>
      </c>
      <c r="X934">
        <f>IF(ABS(F934)&gt;1,F934/1000000,F934)*Analysis!$B$4</f>
        <v>11.471509890000002</v>
      </c>
      <c r="Y934">
        <f>IF(ABS(G934)&gt;1,G934/1000000,G934)</f>
        <v>24.574138999999999</v>
      </c>
      <c r="Z934">
        <f>IF(ABS(H934)&gt;1,H934/1000000,H934)</f>
        <v>-37.983657999999998</v>
      </c>
      <c r="AA934">
        <f>IF(ABS(I934)&gt;1,I934/1000000,I934)</f>
        <v>0</v>
      </c>
      <c r="AB934">
        <f t="shared" si="56"/>
        <v>-2.7040000000000002</v>
      </c>
      <c r="AC934">
        <f t="shared" si="57"/>
        <v>-2.8490000000000002</v>
      </c>
      <c r="AD934">
        <f t="shared" si="58"/>
        <v>1.526</v>
      </c>
      <c r="AE934">
        <f t="shared" si="59"/>
        <v>1.4999999999999999E-2</v>
      </c>
    </row>
    <row r="935" spans="1:31" x14ac:dyDescent="0.3">
      <c r="A935" s="4">
        <v>933</v>
      </c>
      <c r="B935" s="4">
        <v>-803099366286</v>
      </c>
      <c r="C935" s="5">
        <v>9</v>
      </c>
      <c r="D935" s="5">
        <v>-4.9973999999999998E-2</v>
      </c>
      <c r="E935" s="5">
        <v>6.2239999999999997E-2</v>
      </c>
      <c r="F935" s="5">
        <v>1141327</v>
      </c>
      <c r="G935" s="5">
        <v>101703552</v>
      </c>
      <c r="H935" s="5">
        <v>15889202</v>
      </c>
      <c r="I935" s="5">
        <v>0</v>
      </c>
      <c r="J935" s="5">
        <v>-4830000</v>
      </c>
      <c r="K935" s="5">
        <v>-4450000</v>
      </c>
      <c r="L935" s="5">
        <v>1585000</v>
      </c>
      <c r="M935" s="5">
        <v>79</v>
      </c>
      <c r="S935">
        <f>A935</f>
        <v>933</v>
      </c>
      <c r="T935">
        <f>Analysis!$B$3+B935/1000000</f>
        <v>21.797623999998905</v>
      </c>
      <c r="U935">
        <f>C935</f>
        <v>9</v>
      </c>
      <c r="V935">
        <f>IF(ABS(D935)&gt;1,D935/1000000,D935)*Analysis!$B$4</f>
        <v>-0.49024494000000002</v>
      </c>
      <c r="W935">
        <f>IF(ABS(E935)&gt;1,E935/1000000,E935)*Analysis!$B$4</f>
        <v>0.61057439999999996</v>
      </c>
      <c r="X935">
        <f>IF(ABS(F935)&gt;1,F935/1000000,F935)*Analysis!$B$4</f>
        <v>11.196417870000001</v>
      </c>
      <c r="Y935">
        <f>IF(ABS(G935)&gt;1,G935/1000000,G935)</f>
        <v>101.703552</v>
      </c>
      <c r="Z935">
        <f>IF(ABS(H935)&gt;1,H935/1000000,H935)</f>
        <v>15.889201999999999</v>
      </c>
      <c r="AA935">
        <f>IF(ABS(I935)&gt;1,I935/1000000,I935)</f>
        <v>0</v>
      </c>
      <c r="AB935">
        <f t="shared" ref="AB935:AB998" si="60">IF(ABS(J935)&gt;1,J935/1000000,J935)</f>
        <v>-4.83</v>
      </c>
      <c r="AC935">
        <f t="shared" ref="AC935:AC998" si="61">IF(ABS(K935)&gt;1,K935/1000000,K935)</f>
        <v>-4.45</v>
      </c>
      <c r="AD935">
        <f t="shared" ref="AD935:AD998" si="62">IF(ABS(L935)&gt;1,L935/1000000,L935)</f>
        <v>1.585</v>
      </c>
      <c r="AE935">
        <f t="shared" ref="AE935:AE998" si="63">M935/1000</f>
        <v>7.9000000000000001E-2</v>
      </c>
    </row>
    <row r="936" spans="1:31" x14ac:dyDescent="0.3">
      <c r="A936" s="4">
        <v>934</v>
      </c>
      <c r="B936" s="4">
        <v>-803099344838</v>
      </c>
      <c r="C936" s="5">
        <v>9</v>
      </c>
      <c r="D936" s="5">
        <v>-7.0503999999999997E-2</v>
      </c>
      <c r="E936" s="5">
        <v>6.2241999999999999E-2</v>
      </c>
      <c r="F936" s="5">
        <v>1253465</v>
      </c>
      <c r="G936" s="5">
        <v>111176491</v>
      </c>
      <c r="H936" s="5">
        <v>25499355</v>
      </c>
      <c r="I936" s="5">
        <v>0</v>
      </c>
      <c r="J936" s="5">
        <v>-4686000</v>
      </c>
      <c r="K936" s="5">
        <v>-4373000</v>
      </c>
      <c r="L936" s="5">
        <v>1587000</v>
      </c>
      <c r="M936" s="5">
        <v>75</v>
      </c>
      <c r="S936">
        <f>A936</f>
        <v>934</v>
      </c>
      <c r="T936">
        <f>Analysis!$B$3+B936/1000000</f>
        <v>21.819071999983862</v>
      </c>
      <c r="U936">
        <f>C936</f>
        <v>9</v>
      </c>
      <c r="V936">
        <f>IF(ABS(D936)&gt;1,D936/1000000,D936)*Analysis!$B$4</f>
        <v>-0.69164424000000002</v>
      </c>
      <c r="W936">
        <f>IF(ABS(E936)&gt;1,E936/1000000,E936)*Analysis!$B$4</f>
        <v>0.61059402000000007</v>
      </c>
      <c r="X936">
        <f>IF(ABS(F936)&gt;1,F936/1000000,F936)*Analysis!$B$4</f>
        <v>12.296491650000002</v>
      </c>
      <c r="Y936">
        <f>IF(ABS(G936)&gt;1,G936/1000000,G936)</f>
        <v>111.176491</v>
      </c>
      <c r="Z936">
        <f>IF(ABS(H936)&gt;1,H936/1000000,H936)</f>
        <v>25.499355000000001</v>
      </c>
      <c r="AA936">
        <f>IF(ABS(I936)&gt;1,I936/1000000,I936)</f>
        <v>0</v>
      </c>
      <c r="AB936">
        <f t="shared" si="60"/>
        <v>-4.6859999999999999</v>
      </c>
      <c r="AC936">
        <f t="shared" si="61"/>
        <v>-4.3730000000000002</v>
      </c>
      <c r="AD936">
        <f t="shared" si="62"/>
        <v>1.587</v>
      </c>
      <c r="AE936">
        <f t="shared" si="63"/>
        <v>7.4999999999999997E-2</v>
      </c>
    </row>
    <row r="937" spans="1:31" x14ac:dyDescent="0.3">
      <c r="A937" s="4">
        <v>935</v>
      </c>
      <c r="B937" s="4">
        <v>-803099326055</v>
      </c>
      <c r="C937" s="5">
        <v>0</v>
      </c>
      <c r="D937" s="5">
        <v>8.4584999999999994E-2</v>
      </c>
      <c r="E937" s="5">
        <v>-0.118204</v>
      </c>
      <c r="F937" s="5">
        <v>0.93059800000000004</v>
      </c>
      <c r="G937" s="5">
        <v>0</v>
      </c>
      <c r="H937" s="5">
        <v>0</v>
      </c>
      <c r="I937" s="5">
        <v>0</v>
      </c>
      <c r="J937" s="5">
        <v>-1264000</v>
      </c>
      <c r="K937" s="5">
        <v>-2244000</v>
      </c>
      <c r="L937" s="5">
        <v>2073000</v>
      </c>
      <c r="M937" s="5">
        <v>0</v>
      </c>
      <c r="S937">
        <f>A937</f>
        <v>935</v>
      </c>
      <c r="T937">
        <f>Analysis!$B$3+B937/1000000</f>
        <v>21.837855000048876</v>
      </c>
      <c r="U937">
        <f>C937</f>
        <v>0</v>
      </c>
      <c r="V937">
        <f>IF(ABS(D937)&gt;1,D937/1000000,D937)*Analysis!$B$4</f>
        <v>0.82977884999999996</v>
      </c>
      <c r="W937">
        <f>IF(ABS(E937)&gt;1,E937/1000000,E937)*Analysis!$B$4</f>
        <v>-1.1595812400000001</v>
      </c>
      <c r="X937">
        <f>IF(ABS(F937)&gt;1,F937/1000000,F937)*Analysis!$B$4</f>
        <v>9.1291663800000009</v>
      </c>
      <c r="Y937">
        <f>IF(ABS(G937)&gt;1,G937/1000000,G937)</f>
        <v>0</v>
      </c>
      <c r="Z937">
        <f>IF(ABS(H937)&gt;1,H937/1000000,H937)</f>
        <v>0</v>
      </c>
      <c r="AA937">
        <f>IF(ABS(I937)&gt;1,I937/1000000,I937)</f>
        <v>0</v>
      </c>
      <c r="AB937">
        <f t="shared" si="60"/>
        <v>-1.264</v>
      </c>
      <c r="AC937">
        <f t="shared" si="61"/>
        <v>-2.2440000000000002</v>
      </c>
      <c r="AD937">
        <f t="shared" si="62"/>
        <v>2.073</v>
      </c>
      <c r="AE937">
        <f t="shared" si="63"/>
        <v>0</v>
      </c>
    </row>
    <row r="938" spans="1:31" x14ac:dyDescent="0.3">
      <c r="A938" s="4">
        <v>936</v>
      </c>
      <c r="B938" s="4">
        <v>-803099307152</v>
      </c>
      <c r="C938" s="5">
        <v>0</v>
      </c>
      <c r="D938" s="5">
        <v>9.8759E-2</v>
      </c>
      <c r="E938" s="5">
        <v>-7.4699000000000002E-2</v>
      </c>
      <c r="F938" s="5">
        <v>0.899922</v>
      </c>
      <c r="G938" s="5">
        <v>0</v>
      </c>
      <c r="H938" s="5">
        <v>0</v>
      </c>
      <c r="I938" s="5">
        <v>0</v>
      </c>
      <c r="J938" s="5">
        <v>-0.67800000000000005</v>
      </c>
      <c r="K938" s="5">
        <v>-2099000</v>
      </c>
      <c r="L938" s="5">
        <v>2251000</v>
      </c>
      <c r="M938" s="5">
        <v>0</v>
      </c>
      <c r="S938">
        <f>A938</f>
        <v>936</v>
      </c>
      <c r="T938">
        <f>Analysis!$B$3+B938/1000000</f>
        <v>21.856757999979891</v>
      </c>
      <c r="U938">
        <f>C938</f>
        <v>0</v>
      </c>
      <c r="V938">
        <f>IF(ABS(D938)&gt;1,D938/1000000,D938)*Analysis!$B$4</f>
        <v>0.96882579000000002</v>
      </c>
      <c r="W938">
        <f>IF(ABS(E938)&gt;1,E938/1000000,E938)*Analysis!$B$4</f>
        <v>-0.7327971900000001</v>
      </c>
      <c r="X938">
        <f>IF(ABS(F938)&gt;1,F938/1000000,F938)*Analysis!$B$4</f>
        <v>8.8282348200000005</v>
      </c>
      <c r="Y938">
        <f>IF(ABS(G938)&gt;1,G938/1000000,G938)</f>
        <v>0</v>
      </c>
      <c r="Z938">
        <f>IF(ABS(H938)&gt;1,H938/1000000,H938)</f>
        <v>0</v>
      </c>
      <c r="AA938">
        <f>IF(ABS(I938)&gt;1,I938/1000000,I938)</f>
        <v>0</v>
      </c>
      <c r="AB938">
        <f t="shared" si="60"/>
        <v>-0.67800000000000005</v>
      </c>
      <c r="AC938">
        <f t="shared" si="61"/>
        <v>-2.0990000000000002</v>
      </c>
      <c r="AD938">
        <f t="shared" si="62"/>
        <v>2.2509999999999999</v>
      </c>
      <c r="AE938">
        <f t="shared" si="63"/>
        <v>0</v>
      </c>
    </row>
    <row r="939" spans="1:31" x14ac:dyDescent="0.3">
      <c r="A939" s="4">
        <v>937</v>
      </c>
      <c r="B939" s="4">
        <v>-803099286350</v>
      </c>
      <c r="C939" s="5">
        <v>0</v>
      </c>
      <c r="D939" s="5">
        <v>6.7539999999999996E-3</v>
      </c>
      <c r="E939" s="5">
        <v>-0.11754299999999999</v>
      </c>
      <c r="F939" s="5">
        <v>1162360</v>
      </c>
      <c r="G939" s="5">
        <v>0</v>
      </c>
      <c r="H939" s="5">
        <v>0</v>
      </c>
      <c r="I939" s="5">
        <v>0</v>
      </c>
      <c r="J939" s="5">
        <v>-0.621</v>
      </c>
      <c r="K939" s="5">
        <v>-1733000</v>
      </c>
      <c r="L939" s="5">
        <v>2614000</v>
      </c>
      <c r="M939" s="5">
        <v>0</v>
      </c>
      <c r="S939">
        <f>A939</f>
        <v>937</v>
      </c>
      <c r="T939">
        <f>Analysis!$B$3+B939/1000000</f>
        <v>21.877560000051744</v>
      </c>
      <c r="U939">
        <f>C939</f>
        <v>0</v>
      </c>
      <c r="V939">
        <f>IF(ABS(D939)&gt;1,D939/1000000,D939)*Analysis!$B$4</f>
        <v>6.6256739999999995E-2</v>
      </c>
      <c r="W939">
        <f>IF(ABS(E939)&gt;1,E939/1000000,E939)*Analysis!$B$4</f>
        <v>-1.15309683</v>
      </c>
      <c r="X939">
        <f>IF(ABS(F939)&gt;1,F939/1000000,F939)*Analysis!$B$4</f>
        <v>11.402751600000002</v>
      </c>
      <c r="Y939">
        <f>IF(ABS(G939)&gt;1,G939/1000000,G939)</f>
        <v>0</v>
      </c>
      <c r="Z939">
        <f>IF(ABS(H939)&gt;1,H939/1000000,H939)</f>
        <v>0</v>
      </c>
      <c r="AA939">
        <f>IF(ABS(I939)&gt;1,I939/1000000,I939)</f>
        <v>0</v>
      </c>
      <c r="AB939">
        <f t="shared" si="60"/>
        <v>-0.621</v>
      </c>
      <c r="AC939">
        <f t="shared" si="61"/>
        <v>-1.7330000000000001</v>
      </c>
      <c r="AD939">
        <f t="shared" si="62"/>
        <v>2.6139999999999999</v>
      </c>
      <c r="AE939">
        <f t="shared" si="63"/>
        <v>0</v>
      </c>
    </row>
    <row r="940" spans="1:31" x14ac:dyDescent="0.3">
      <c r="A940" s="4">
        <v>938</v>
      </c>
      <c r="B940" s="4">
        <v>-803099262755</v>
      </c>
      <c r="C940" s="5">
        <v>0</v>
      </c>
      <c r="D940" s="5">
        <v>-9.4889999999999992E-3</v>
      </c>
      <c r="E940" s="5">
        <v>6.2830000000000004E-3</v>
      </c>
      <c r="F940" s="5">
        <v>1002309</v>
      </c>
      <c r="G940" s="5">
        <v>0</v>
      </c>
      <c r="H940" s="5">
        <v>0</v>
      </c>
      <c r="I940" s="5">
        <v>0</v>
      </c>
      <c r="J940" s="5">
        <v>-0.61199999999999999</v>
      </c>
      <c r="K940" s="5">
        <v>-1598000</v>
      </c>
      <c r="L940" s="5">
        <v>2638000</v>
      </c>
      <c r="M940" s="5">
        <v>0</v>
      </c>
      <c r="S940">
        <f>A940</f>
        <v>938</v>
      </c>
      <c r="T940">
        <f>Analysis!$B$3+B940/1000000</f>
        <v>21.901154999970458</v>
      </c>
      <c r="U940">
        <f>C940</f>
        <v>0</v>
      </c>
      <c r="V940">
        <f>IF(ABS(D940)&gt;1,D940/1000000,D940)*Analysis!$B$4</f>
        <v>-9.3087089999999997E-2</v>
      </c>
      <c r="W940">
        <f>IF(ABS(E940)&gt;1,E940/1000000,E940)*Analysis!$B$4</f>
        <v>6.1636230000000007E-2</v>
      </c>
      <c r="X940">
        <f>IF(ABS(F940)&gt;1,F940/1000000,F940)*Analysis!$B$4</f>
        <v>9.8326512899999994</v>
      </c>
      <c r="Y940">
        <f>IF(ABS(G940)&gt;1,G940/1000000,G940)</f>
        <v>0</v>
      </c>
      <c r="Z940">
        <f>IF(ABS(H940)&gt;1,H940/1000000,H940)</f>
        <v>0</v>
      </c>
      <c r="AA940">
        <f>IF(ABS(I940)&gt;1,I940/1000000,I940)</f>
        <v>0</v>
      </c>
      <c r="AB940">
        <f t="shared" si="60"/>
        <v>-0.61199999999999999</v>
      </c>
      <c r="AC940">
        <f t="shared" si="61"/>
        <v>-1.5980000000000001</v>
      </c>
      <c r="AD940">
        <f t="shared" si="62"/>
        <v>2.6379999999999999</v>
      </c>
      <c r="AE940">
        <f t="shared" si="63"/>
        <v>0</v>
      </c>
    </row>
    <row r="941" spans="1:31" x14ac:dyDescent="0.3">
      <c r="A941" s="4">
        <v>939</v>
      </c>
      <c r="B941" s="4">
        <v>-803099244748</v>
      </c>
      <c r="C941" s="5">
        <v>0</v>
      </c>
      <c r="D941" s="5">
        <v>-8.5730000000000008E-3</v>
      </c>
      <c r="E941" s="5">
        <v>7.7800000000000005E-4</v>
      </c>
      <c r="F941" s="5">
        <v>1004214</v>
      </c>
      <c r="G941" s="5">
        <v>0</v>
      </c>
      <c r="H941" s="5">
        <v>0</v>
      </c>
      <c r="I941" s="5">
        <v>0</v>
      </c>
      <c r="J941" s="5">
        <v>-0.61399999999999999</v>
      </c>
      <c r="K941" s="5">
        <v>-1571000</v>
      </c>
      <c r="L941" s="5">
        <v>2630000</v>
      </c>
      <c r="M941" s="5">
        <v>0</v>
      </c>
      <c r="S941">
        <f>A941</f>
        <v>939</v>
      </c>
      <c r="T941">
        <f>Analysis!$B$3+B941/1000000</f>
        <v>21.919161999947391</v>
      </c>
      <c r="U941">
        <f>C941</f>
        <v>0</v>
      </c>
      <c r="V941">
        <f>IF(ABS(D941)&gt;1,D941/1000000,D941)*Analysis!$B$4</f>
        <v>-8.410113000000001E-2</v>
      </c>
      <c r="W941">
        <f>IF(ABS(E941)&gt;1,E941/1000000,E941)*Analysis!$B$4</f>
        <v>7.6321800000000006E-3</v>
      </c>
      <c r="X941">
        <f>IF(ABS(F941)&gt;1,F941/1000000,F941)*Analysis!$B$4</f>
        <v>9.8513393399999991</v>
      </c>
      <c r="Y941">
        <f>IF(ABS(G941)&gt;1,G941/1000000,G941)</f>
        <v>0</v>
      </c>
      <c r="Z941">
        <f>IF(ABS(H941)&gt;1,H941/1000000,H941)</f>
        <v>0</v>
      </c>
      <c r="AA941">
        <f>IF(ABS(I941)&gt;1,I941/1000000,I941)</f>
        <v>0</v>
      </c>
      <c r="AB941">
        <f t="shared" si="60"/>
        <v>-0.61399999999999999</v>
      </c>
      <c r="AC941">
        <f t="shared" si="61"/>
        <v>-1.571</v>
      </c>
      <c r="AD941">
        <f t="shared" si="62"/>
        <v>2.63</v>
      </c>
      <c r="AE941">
        <f t="shared" si="63"/>
        <v>0</v>
      </c>
    </row>
    <row r="942" spans="1:31" x14ac:dyDescent="0.3">
      <c r="A942" s="4">
        <v>940</v>
      </c>
      <c r="B942" s="4">
        <v>-803099186051</v>
      </c>
      <c r="C942" s="5">
        <v>0</v>
      </c>
      <c r="D942" s="5">
        <v>-1.0791E-2</v>
      </c>
      <c r="E942" s="5">
        <v>3.9439999999999996E-3</v>
      </c>
      <c r="F942" s="5">
        <v>1002707</v>
      </c>
      <c r="G942" s="5">
        <v>0</v>
      </c>
      <c r="H942" s="5">
        <v>0</v>
      </c>
      <c r="I942" s="5">
        <v>0</v>
      </c>
      <c r="J942" s="5">
        <v>-0.61199999999999999</v>
      </c>
      <c r="K942" s="5">
        <v>-1571000</v>
      </c>
      <c r="L942" s="5">
        <v>2622000</v>
      </c>
      <c r="M942" s="5">
        <v>0</v>
      </c>
      <c r="S942">
        <f>A942</f>
        <v>940</v>
      </c>
      <c r="T942">
        <f>Analysis!$B$3+B942/1000000</f>
        <v>21.977858999976888</v>
      </c>
      <c r="U942">
        <f>C942</f>
        <v>0</v>
      </c>
      <c r="V942">
        <f>IF(ABS(D942)&gt;1,D942/1000000,D942)*Analysis!$B$4</f>
        <v>-0.10585971000000001</v>
      </c>
      <c r="W942">
        <f>IF(ABS(E942)&gt;1,E942/1000000,E942)*Analysis!$B$4</f>
        <v>3.8690639999999998E-2</v>
      </c>
      <c r="X942">
        <f>IF(ABS(F942)&gt;1,F942/1000000,F942)*Analysis!$B$4</f>
        <v>9.836555670000001</v>
      </c>
      <c r="Y942">
        <f>IF(ABS(G942)&gt;1,G942/1000000,G942)</f>
        <v>0</v>
      </c>
      <c r="Z942">
        <f>IF(ABS(H942)&gt;1,H942/1000000,H942)</f>
        <v>0</v>
      </c>
      <c r="AA942">
        <f>IF(ABS(I942)&gt;1,I942/1000000,I942)</f>
        <v>0</v>
      </c>
      <c r="AB942">
        <f t="shared" si="60"/>
        <v>-0.61199999999999999</v>
      </c>
      <c r="AC942">
        <f t="shared" si="61"/>
        <v>-1.571</v>
      </c>
      <c r="AD942">
        <f t="shared" si="62"/>
        <v>2.6219999999999999</v>
      </c>
      <c r="AE942">
        <f t="shared" si="63"/>
        <v>0</v>
      </c>
    </row>
    <row r="943" spans="1:31" x14ac:dyDescent="0.3">
      <c r="A943" s="4">
        <v>941</v>
      </c>
      <c r="B943" s="4">
        <v>-803099166046</v>
      </c>
      <c r="C943" s="5">
        <v>0</v>
      </c>
      <c r="D943" s="5">
        <v>-1.2599000000000001E-2</v>
      </c>
      <c r="E943" s="5">
        <v>-5.0299999999999997E-4</v>
      </c>
      <c r="F943" s="5">
        <v>1005481</v>
      </c>
      <c r="G943" s="5">
        <v>0</v>
      </c>
      <c r="H943" s="5">
        <v>0</v>
      </c>
      <c r="I943" s="5">
        <v>0</v>
      </c>
      <c r="J943" s="5">
        <v>-0.61199999999999999</v>
      </c>
      <c r="K943" s="5">
        <v>-1507000</v>
      </c>
      <c r="L943" s="5">
        <v>2628000</v>
      </c>
      <c r="M943" s="5">
        <v>0</v>
      </c>
      <c r="S943">
        <f>A943</f>
        <v>941</v>
      </c>
      <c r="T943">
        <f>Analysis!$B$3+B943/1000000</f>
        <v>21.997864000033587</v>
      </c>
      <c r="U943">
        <f>C943</f>
        <v>0</v>
      </c>
      <c r="V943">
        <f>IF(ABS(D943)&gt;1,D943/1000000,D943)*Analysis!$B$4</f>
        <v>-0.12359619000000001</v>
      </c>
      <c r="W943">
        <f>IF(ABS(E943)&gt;1,E943/1000000,E943)*Analysis!$B$4</f>
        <v>-4.9344300000000001E-3</v>
      </c>
      <c r="X943">
        <f>IF(ABS(F943)&gt;1,F943/1000000,F943)*Analysis!$B$4</f>
        <v>9.863768610000001</v>
      </c>
      <c r="Y943">
        <f>IF(ABS(G943)&gt;1,G943/1000000,G943)</f>
        <v>0</v>
      </c>
      <c r="Z943">
        <f>IF(ABS(H943)&gt;1,H943/1000000,H943)</f>
        <v>0</v>
      </c>
      <c r="AA943">
        <f>IF(ABS(I943)&gt;1,I943/1000000,I943)</f>
        <v>0</v>
      </c>
      <c r="AB943">
        <f t="shared" si="60"/>
        <v>-0.61199999999999999</v>
      </c>
      <c r="AC943">
        <f t="shared" si="61"/>
        <v>-1.5069999999999999</v>
      </c>
      <c r="AD943">
        <f t="shared" si="62"/>
        <v>2.6280000000000001</v>
      </c>
      <c r="AE943">
        <f t="shared" si="63"/>
        <v>0</v>
      </c>
    </row>
    <row r="944" spans="1:31" x14ac:dyDescent="0.3">
      <c r="A944" s="4">
        <v>942</v>
      </c>
      <c r="B944" s="4">
        <v>-803099142099</v>
      </c>
      <c r="C944" s="5">
        <v>0</v>
      </c>
      <c r="D944" s="5">
        <v>-2.8909999999999999E-3</v>
      </c>
      <c r="E944" s="5">
        <v>1.75E-4</v>
      </c>
      <c r="F944" s="5">
        <v>1007929</v>
      </c>
      <c r="G944" s="5">
        <v>0</v>
      </c>
      <c r="H944" s="5">
        <v>0</v>
      </c>
      <c r="I944" s="5">
        <v>0</v>
      </c>
      <c r="J944" s="5">
        <v>-0.61199999999999999</v>
      </c>
      <c r="K944" s="5">
        <v>-1469000</v>
      </c>
      <c r="L944" s="5">
        <v>2629000</v>
      </c>
      <c r="M944" s="5">
        <v>0</v>
      </c>
      <c r="S944">
        <f>A944</f>
        <v>942</v>
      </c>
      <c r="T944">
        <f>Analysis!$B$3+B944/1000000</f>
        <v>22.021810999955051</v>
      </c>
      <c r="U944">
        <f>C944</f>
        <v>0</v>
      </c>
      <c r="V944">
        <f>IF(ABS(D944)&gt;1,D944/1000000,D944)*Analysis!$B$4</f>
        <v>-2.8360710000000001E-2</v>
      </c>
      <c r="W944">
        <f>IF(ABS(E944)&gt;1,E944/1000000,E944)*Analysis!$B$4</f>
        <v>1.7167500000000002E-3</v>
      </c>
      <c r="X944">
        <f>IF(ABS(F944)&gt;1,F944/1000000,F944)*Analysis!$B$4</f>
        <v>9.8877834900000021</v>
      </c>
      <c r="Y944">
        <f>IF(ABS(G944)&gt;1,G944/1000000,G944)</f>
        <v>0</v>
      </c>
      <c r="Z944">
        <f>IF(ABS(H944)&gt;1,H944/1000000,H944)</f>
        <v>0</v>
      </c>
      <c r="AA944">
        <f>IF(ABS(I944)&gt;1,I944/1000000,I944)</f>
        <v>0</v>
      </c>
      <c r="AB944">
        <f t="shared" si="60"/>
        <v>-0.61199999999999999</v>
      </c>
      <c r="AC944">
        <f t="shared" si="61"/>
        <v>-1.4690000000000001</v>
      </c>
      <c r="AD944">
        <f t="shared" si="62"/>
        <v>2.629</v>
      </c>
      <c r="AE944">
        <f t="shared" si="63"/>
        <v>0</v>
      </c>
    </row>
    <row r="945" spans="1:31" x14ac:dyDescent="0.3">
      <c r="A945" s="4">
        <v>943</v>
      </c>
      <c r="B945" s="4">
        <v>-803099079618</v>
      </c>
      <c r="C945" s="5">
        <v>0</v>
      </c>
      <c r="D945" s="5">
        <v>-7.7270000000000004E-3</v>
      </c>
      <c r="E945" s="5">
        <v>2.6830000000000001E-3</v>
      </c>
      <c r="F945" s="5">
        <v>1010305</v>
      </c>
      <c r="G945" s="5">
        <v>0</v>
      </c>
      <c r="H945" s="5">
        <v>0</v>
      </c>
      <c r="I945" s="5">
        <v>0</v>
      </c>
      <c r="J945" s="5">
        <v>-0.61</v>
      </c>
      <c r="K945" s="5">
        <v>-1465000</v>
      </c>
      <c r="L945" s="5">
        <v>2638000</v>
      </c>
      <c r="M945" s="5">
        <v>0</v>
      </c>
      <c r="S945">
        <f>A945</f>
        <v>943</v>
      </c>
      <c r="T945">
        <f>Analysis!$B$3+B945/1000000</f>
        <v>22.084292000043206</v>
      </c>
      <c r="U945">
        <f>C945</f>
        <v>0</v>
      </c>
      <c r="V945">
        <f>IF(ABS(D945)&gt;1,D945/1000000,D945)*Analysis!$B$4</f>
        <v>-7.5801870000000007E-2</v>
      </c>
      <c r="W945">
        <f>IF(ABS(E945)&gt;1,E945/1000000,E945)*Analysis!$B$4</f>
        <v>2.6320230000000003E-2</v>
      </c>
      <c r="X945">
        <f>IF(ABS(F945)&gt;1,F945/1000000,F945)*Analysis!$B$4</f>
        <v>9.9110920500000006</v>
      </c>
      <c r="Y945">
        <f>IF(ABS(G945)&gt;1,G945/1000000,G945)</f>
        <v>0</v>
      </c>
      <c r="Z945">
        <f>IF(ABS(H945)&gt;1,H945/1000000,H945)</f>
        <v>0</v>
      </c>
      <c r="AA945">
        <f>IF(ABS(I945)&gt;1,I945/1000000,I945)</f>
        <v>0</v>
      </c>
      <c r="AB945">
        <f t="shared" si="60"/>
        <v>-0.61</v>
      </c>
      <c r="AC945">
        <f t="shared" si="61"/>
        <v>-1.4650000000000001</v>
      </c>
      <c r="AD945">
        <f t="shared" si="62"/>
        <v>2.6379999999999999</v>
      </c>
      <c r="AE945">
        <f t="shared" si="63"/>
        <v>0</v>
      </c>
    </row>
    <row r="946" spans="1:31" x14ac:dyDescent="0.3">
      <c r="A946" s="4">
        <v>944</v>
      </c>
      <c r="B946" s="4">
        <v>-803099026192</v>
      </c>
      <c r="C946" s="5">
        <v>0</v>
      </c>
      <c r="D946" s="5">
        <v>-1.0735E-2</v>
      </c>
      <c r="E946" s="5">
        <v>2.9510000000000001E-3</v>
      </c>
      <c r="F946" s="5">
        <v>1005961</v>
      </c>
      <c r="G946" s="5">
        <v>0</v>
      </c>
      <c r="H946" s="5">
        <v>0</v>
      </c>
      <c r="I946" s="5">
        <v>0</v>
      </c>
      <c r="J946" s="5">
        <v>-0.61</v>
      </c>
      <c r="K946" s="5">
        <v>-1446000</v>
      </c>
      <c r="L946" s="5">
        <v>2633000</v>
      </c>
      <c r="M946" s="5">
        <v>0</v>
      </c>
      <c r="S946">
        <f>A946</f>
        <v>944</v>
      </c>
      <c r="T946">
        <f>Analysis!$B$3+B946/1000000</f>
        <v>22.137717999983579</v>
      </c>
      <c r="U946">
        <f>C946</f>
        <v>0</v>
      </c>
      <c r="V946">
        <f>IF(ABS(D946)&gt;1,D946/1000000,D946)*Analysis!$B$4</f>
        <v>-0.10531035</v>
      </c>
      <c r="W946">
        <f>IF(ABS(E946)&gt;1,E946/1000000,E946)*Analysis!$B$4</f>
        <v>2.8949310000000002E-2</v>
      </c>
      <c r="X946">
        <f>IF(ABS(F946)&gt;1,F946/1000000,F946)*Analysis!$B$4</f>
        <v>9.8684774100000023</v>
      </c>
      <c r="Y946">
        <f>IF(ABS(G946)&gt;1,G946/1000000,G946)</f>
        <v>0</v>
      </c>
      <c r="Z946">
        <f>IF(ABS(H946)&gt;1,H946/1000000,H946)</f>
        <v>0</v>
      </c>
      <c r="AA946">
        <f>IF(ABS(I946)&gt;1,I946/1000000,I946)</f>
        <v>0</v>
      </c>
      <c r="AB946">
        <f t="shared" si="60"/>
        <v>-0.61</v>
      </c>
      <c r="AC946">
        <f t="shared" si="61"/>
        <v>-1.446</v>
      </c>
      <c r="AD946">
        <f t="shared" si="62"/>
        <v>2.633</v>
      </c>
      <c r="AE946">
        <f t="shared" si="63"/>
        <v>0</v>
      </c>
    </row>
    <row r="947" spans="1:31" x14ac:dyDescent="0.3">
      <c r="A947" s="4">
        <v>945</v>
      </c>
      <c r="B947" s="4">
        <v>-803098956265</v>
      </c>
      <c r="C947" s="5">
        <v>0</v>
      </c>
      <c r="D947" s="5">
        <v>-1.3185000000000001E-2</v>
      </c>
      <c r="E947" s="5">
        <v>-1.5460000000000001E-3</v>
      </c>
      <c r="F947" s="5">
        <v>1004036</v>
      </c>
      <c r="G947" s="5">
        <v>0</v>
      </c>
      <c r="H947" s="5">
        <v>0</v>
      </c>
      <c r="I947" s="5">
        <v>0</v>
      </c>
      <c r="J947" s="5">
        <v>-0.61399999999999999</v>
      </c>
      <c r="K947" s="5">
        <v>-1424000</v>
      </c>
      <c r="L947" s="5">
        <v>2637000</v>
      </c>
      <c r="M947" s="5">
        <v>0</v>
      </c>
      <c r="S947">
        <f>A947</f>
        <v>945</v>
      </c>
      <c r="T947">
        <f>Analysis!$B$3+B947/1000000</f>
        <v>22.207644999958575</v>
      </c>
      <c r="U947">
        <f>C947</f>
        <v>0</v>
      </c>
      <c r="V947">
        <f>IF(ABS(D947)&gt;1,D947/1000000,D947)*Analysis!$B$4</f>
        <v>-0.12934485000000001</v>
      </c>
      <c r="W947">
        <f>IF(ABS(E947)&gt;1,E947/1000000,E947)*Analysis!$B$4</f>
        <v>-1.5166260000000001E-2</v>
      </c>
      <c r="X947">
        <f>IF(ABS(F947)&gt;1,F947/1000000,F947)*Analysis!$B$4</f>
        <v>9.8495931599999995</v>
      </c>
      <c r="Y947">
        <f>IF(ABS(G947)&gt;1,G947/1000000,G947)</f>
        <v>0</v>
      </c>
      <c r="Z947">
        <f>IF(ABS(H947)&gt;1,H947/1000000,H947)</f>
        <v>0</v>
      </c>
      <c r="AA947">
        <f>IF(ABS(I947)&gt;1,I947/1000000,I947)</f>
        <v>0</v>
      </c>
      <c r="AB947">
        <f t="shared" si="60"/>
        <v>-0.61399999999999999</v>
      </c>
      <c r="AC947">
        <f t="shared" si="61"/>
        <v>-1.4239999999999999</v>
      </c>
      <c r="AD947">
        <f t="shared" si="62"/>
        <v>2.637</v>
      </c>
      <c r="AE947">
        <f t="shared" si="63"/>
        <v>0</v>
      </c>
    </row>
    <row r="948" spans="1:31" x14ac:dyDescent="0.3">
      <c r="A948" s="4">
        <v>946</v>
      </c>
      <c r="B948" s="4">
        <v>-803098935707</v>
      </c>
      <c r="C948" s="5">
        <v>0</v>
      </c>
      <c r="D948" s="5">
        <v>-1.3247E-2</v>
      </c>
      <c r="E948" s="5">
        <v>5.2690000000000002E-3</v>
      </c>
      <c r="F948" s="5">
        <v>1004067</v>
      </c>
      <c r="G948" s="5">
        <v>0</v>
      </c>
      <c r="H948" s="5">
        <v>0</v>
      </c>
      <c r="I948" s="5">
        <v>0</v>
      </c>
      <c r="J948" s="5">
        <v>-0.61199999999999999</v>
      </c>
      <c r="K948" s="5">
        <v>-1418000</v>
      </c>
      <c r="L948" s="5">
        <v>2633000</v>
      </c>
      <c r="M948" s="5">
        <v>0</v>
      </c>
      <c r="S948">
        <f>A948</f>
        <v>946</v>
      </c>
      <c r="T948">
        <f>Analysis!$B$3+B948/1000000</f>
        <v>22.228203000035137</v>
      </c>
      <c r="U948">
        <f>C948</f>
        <v>0</v>
      </c>
      <c r="V948">
        <f>IF(ABS(D948)&gt;1,D948/1000000,D948)*Analysis!$B$4</f>
        <v>-0.12995307</v>
      </c>
      <c r="W948">
        <f>IF(ABS(E948)&gt;1,E948/1000000,E948)*Analysis!$B$4</f>
        <v>5.1688890000000008E-2</v>
      </c>
      <c r="X948">
        <f>IF(ABS(F948)&gt;1,F948/1000000,F948)*Analysis!$B$4</f>
        <v>9.8498972700000014</v>
      </c>
      <c r="Y948">
        <f>IF(ABS(G948)&gt;1,G948/1000000,G948)</f>
        <v>0</v>
      </c>
      <c r="Z948">
        <f>IF(ABS(H948)&gt;1,H948/1000000,H948)</f>
        <v>0</v>
      </c>
      <c r="AA948">
        <f>IF(ABS(I948)&gt;1,I948/1000000,I948)</f>
        <v>0</v>
      </c>
      <c r="AB948">
        <f t="shared" si="60"/>
        <v>-0.61199999999999999</v>
      </c>
      <c r="AC948">
        <f t="shared" si="61"/>
        <v>-1.4179999999999999</v>
      </c>
      <c r="AD948">
        <f t="shared" si="62"/>
        <v>2.633</v>
      </c>
      <c r="AE948">
        <f t="shared" si="63"/>
        <v>0</v>
      </c>
    </row>
    <row r="949" spans="1:31" x14ac:dyDescent="0.3">
      <c r="A949" s="4">
        <v>947</v>
      </c>
      <c r="B949" s="4">
        <v>-803098598196</v>
      </c>
      <c r="C949" s="5">
        <v>0</v>
      </c>
      <c r="D949" s="5">
        <v>-1.2448000000000001E-2</v>
      </c>
      <c r="E949" s="5">
        <v>-1.2400000000000001E-4</v>
      </c>
      <c r="F949" s="5">
        <v>1004170</v>
      </c>
      <c r="G949" s="5">
        <v>0</v>
      </c>
      <c r="H949" s="5">
        <v>0</v>
      </c>
      <c r="I949" s="5">
        <v>0</v>
      </c>
      <c r="J949" s="5">
        <v>-0.60599999999999998</v>
      </c>
      <c r="K949" s="5">
        <v>-1376000</v>
      </c>
      <c r="L949" s="5">
        <v>2637000</v>
      </c>
      <c r="M949" s="5">
        <v>0</v>
      </c>
      <c r="S949">
        <f>A949</f>
        <v>947</v>
      </c>
      <c r="T949">
        <f>Analysis!$B$3+B949/1000000</f>
        <v>22.565714000025764</v>
      </c>
      <c r="U949">
        <f>C949</f>
        <v>0</v>
      </c>
      <c r="V949">
        <f>IF(ABS(D949)&gt;1,D949/1000000,D949)*Analysis!$B$4</f>
        <v>-0.12211488000000001</v>
      </c>
      <c r="W949">
        <f>IF(ABS(E949)&gt;1,E949/1000000,E949)*Analysis!$B$4</f>
        <v>-1.2164400000000001E-3</v>
      </c>
      <c r="X949">
        <f>IF(ABS(F949)&gt;1,F949/1000000,F949)*Analysis!$B$4</f>
        <v>9.8509077000000005</v>
      </c>
      <c r="Y949">
        <f>IF(ABS(G949)&gt;1,G949/1000000,G949)</f>
        <v>0</v>
      </c>
      <c r="Z949">
        <f>IF(ABS(H949)&gt;1,H949/1000000,H949)</f>
        <v>0</v>
      </c>
      <c r="AA949">
        <f>IF(ABS(I949)&gt;1,I949/1000000,I949)</f>
        <v>0</v>
      </c>
      <c r="AB949">
        <f t="shared" si="60"/>
        <v>-0.60599999999999998</v>
      </c>
      <c r="AC949">
        <f t="shared" si="61"/>
        <v>-1.3759999999999999</v>
      </c>
      <c r="AD949">
        <f t="shared" si="62"/>
        <v>2.637</v>
      </c>
      <c r="AE949">
        <f t="shared" si="63"/>
        <v>0</v>
      </c>
    </row>
    <row r="950" spans="1:31" x14ac:dyDescent="0.3">
      <c r="A950" s="4">
        <v>948</v>
      </c>
      <c r="B950" s="4">
        <v>-803098543147</v>
      </c>
      <c r="C950" s="5">
        <v>0</v>
      </c>
      <c r="D950" s="5">
        <v>-1.2707E-2</v>
      </c>
      <c r="E950" s="5">
        <v>-2.5230000000000001E-3</v>
      </c>
      <c r="F950" s="5">
        <v>1003783</v>
      </c>
      <c r="G950" s="5">
        <v>0</v>
      </c>
      <c r="H950" s="5">
        <v>0</v>
      </c>
      <c r="I950" s="5">
        <v>0</v>
      </c>
      <c r="J950" s="5">
        <v>-0.6</v>
      </c>
      <c r="K950" s="5">
        <v>-1353000</v>
      </c>
      <c r="L950" s="5">
        <v>2634000</v>
      </c>
      <c r="M950" s="5">
        <v>0</v>
      </c>
      <c r="S950">
        <f>A950</f>
        <v>948</v>
      </c>
      <c r="T950">
        <f>Analysis!$B$3+B950/1000000</f>
        <v>22.620762999984436</v>
      </c>
      <c r="U950">
        <f>C950</f>
        <v>0</v>
      </c>
      <c r="V950">
        <f>IF(ABS(D950)&gt;1,D950/1000000,D950)*Analysis!$B$4</f>
        <v>-0.12465567</v>
      </c>
      <c r="W950">
        <f>IF(ABS(E950)&gt;1,E950/1000000,E950)*Analysis!$B$4</f>
        <v>-2.4750630000000003E-2</v>
      </c>
      <c r="X950">
        <f>IF(ABS(F950)&gt;1,F950/1000000,F950)*Analysis!$B$4</f>
        <v>9.8471112300000012</v>
      </c>
      <c r="Y950">
        <f>IF(ABS(G950)&gt;1,G950/1000000,G950)</f>
        <v>0</v>
      </c>
      <c r="Z950">
        <f>IF(ABS(H950)&gt;1,H950/1000000,H950)</f>
        <v>0</v>
      </c>
      <c r="AA950">
        <f>IF(ABS(I950)&gt;1,I950/1000000,I950)</f>
        <v>0</v>
      </c>
      <c r="AB950">
        <f t="shared" si="60"/>
        <v>-0.6</v>
      </c>
      <c r="AC950">
        <f t="shared" si="61"/>
        <v>-1.353</v>
      </c>
      <c r="AD950">
        <f t="shared" si="62"/>
        <v>2.6339999999999999</v>
      </c>
      <c r="AE950">
        <f t="shared" si="63"/>
        <v>0</v>
      </c>
    </row>
    <row r="951" spans="1:31" x14ac:dyDescent="0.3">
      <c r="A951" s="4">
        <v>949</v>
      </c>
      <c r="B951" s="4">
        <v>-803098519362</v>
      </c>
      <c r="C951" s="5">
        <v>0</v>
      </c>
      <c r="D951" s="5">
        <v>-1.289E-2</v>
      </c>
      <c r="E951" s="5">
        <v>-4.372E-3</v>
      </c>
      <c r="F951" s="5">
        <v>1003922</v>
      </c>
      <c r="G951" s="5">
        <v>0</v>
      </c>
      <c r="H951" s="5">
        <v>0</v>
      </c>
      <c r="I951" s="5">
        <v>0</v>
      </c>
      <c r="J951" s="5">
        <v>-0.60099999999999998</v>
      </c>
      <c r="K951" s="5">
        <v>-1350000</v>
      </c>
      <c r="L951" s="5">
        <v>2634000</v>
      </c>
      <c r="M951" s="5">
        <v>0</v>
      </c>
      <c r="S951">
        <f>A951</f>
        <v>949</v>
      </c>
      <c r="T951">
        <f>Analysis!$B$3+B951/1000000</f>
        <v>22.64454799995292</v>
      </c>
      <c r="U951">
        <f>C951</f>
        <v>0</v>
      </c>
      <c r="V951">
        <f>IF(ABS(D951)&gt;1,D951/1000000,D951)*Analysis!$B$4</f>
        <v>-0.1264509</v>
      </c>
      <c r="W951">
        <f>IF(ABS(E951)&gt;1,E951/1000000,E951)*Analysis!$B$4</f>
        <v>-4.2889320000000002E-2</v>
      </c>
      <c r="X951">
        <f>IF(ABS(F951)&gt;1,F951/1000000,F951)*Analysis!$B$4</f>
        <v>9.8484748199999999</v>
      </c>
      <c r="Y951">
        <f>IF(ABS(G951)&gt;1,G951/1000000,G951)</f>
        <v>0</v>
      </c>
      <c r="Z951">
        <f>IF(ABS(H951)&gt;1,H951/1000000,H951)</f>
        <v>0</v>
      </c>
      <c r="AA951">
        <f>IF(ABS(I951)&gt;1,I951/1000000,I951)</f>
        <v>0</v>
      </c>
      <c r="AB951">
        <f t="shared" si="60"/>
        <v>-0.60099999999999998</v>
      </c>
      <c r="AC951">
        <f t="shared" si="61"/>
        <v>-1.35</v>
      </c>
      <c r="AD951">
        <f t="shared" si="62"/>
        <v>2.6339999999999999</v>
      </c>
      <c r="AE951">
        <f t="shared" si="63"/>
        <v>0</v>
      </c>
    </row>
    <row r="952" spans="1:31" x14ac:dyDescent="0.3">
      <c r="A952" s="4">
        <v>950</v>
      </c>
      <c r="B952" s="4">
        <v>-803098400935</v>
      </c>
      <c r="C952" s="5">
        <v>0</v>
      </c>
      <c r="D952" s="5">
        <v>-1.2916E-2</v>
      </c>
      <c r="E952" s="5">
        <v>4.045E-3</v>
      </c>
      <c r="F952" s="5">
        <v>1004129</v>
      </c>
      <c r="G952" s="5">
        <v>0</v>
      </c>
      <c r="H952" s="5">
        <v>0</v>
      </c>
      <c r="I952" s="5">
        <v>0</v>
      </c>
      <c r="J952" s="5">
        <v>-0.59699999999999998</v>
      </c>
      <c r="K952" s="5">
        <v>-1333000</v>
      </c>
      <c r="L952" s="5">
        <v>2634000</v>
      </c>
      <c r="M952" s="5">
        <v>0</v>
      </c>
      <c r="S952">
        <f>A952</f>
        <v>950</v>
      </c>
      <c r="T952">
        <f>Analysis!$B$3+B952/1000000</f>
        <v>22.762974999961443</v>
      </c>
      <c r="U952">
        <f>C952</f>
        <v>0</v>
      </c>
      <c r="V952">
        <f>IF(ABS(D952)&gt;1,D952/1000000,D952)*Analysis!$B$4</f>
        <v>-0.12670596000000001</v>
      </c>
      <c r="W952">
        <f>IF(ABS(E952)&gt;1,E952/1000000,E952)*Analysis!$B$4</f>
        <v>3.968145E-2</v>
      </c>
      <c r="X952">
        <f>IF(ABS(F952)&gt;1,F952/1000000,F952)*Analysis!$B$4</f>
        <v>9.8505054900000015</v>
      </c>
      <c r="Y952">
        <f>IF(ABS(G952)&gt;1,G952/1000000,G952)</f>
        <v>0</v>
      </c>
      <c r="Z952">
        <f>IF(ABS(H952)&gt;1,H952/1000000,H952)</f>
        <v>0</v>
      </c>
      <c r="AA952">
        <f>IF(ABS(I952)&gt;1,I952/1000000,I952)</f>
        <v>0</v>
      </c>
      <c r="AB952">
        <f t="shared" si="60"/>
        <v>-0.59699999999999998</v>
      </c>
      <c r="AC952">
        <f t="shared" si="61"/>
        <v>-1.333</v>
      </c>
      <c r="AD952">
        <f t="shared" si="62"/>
        <v>2.6339999999999999</v>
      </c>
      <c r="AE952">
        <f t="shared" si="63"/>
        <v>0</v>
      </c>
    </row>
    <row r="953" spans="1:31" x14ac:dyDescent="0.3">
      <c r="A953" s="4">
        <v>951</v>
      </c>
      <c r="B953" s="4">
        <v>-803098358898</v>
      </c>
      <c r="C953" s="5">
        <v>0</v>
      </c>
      <c r="D953" s="5">
        <v>-1.289E-2</v>
      </c>
      <c r="E953" s="5">
        <v>4.6189999999999998E-3</v>
      </c>
      <c r="F953" s="5">
        <v>1004148</v>
      </c>
      <c r="G953" s="5">
        <v>0</v>
      </c>
      <c r="H953" s="5">
        <v>0</v>
      </c>
      <c r="I953" s="5">
        <v>0</v>
      </c>
      <c r="J953" s="5">
        <v>-0.6</v>
      </c>
      <c r="K953" s="5">
        <v>-1291000</v>
      </c>
      <c r="L953" s="5">
        <v>2635000</v>
      </c>
      <c r="M953" s="5">
        <v>0</v>
      </c>
      <c r="S953">
        <f>A953</f>
        <v>951</v>
      </c>
      <c r="T953">
        <f>Analysis!$B$3+B953/1000000</f>
        <v>22.805012000026181</v>
      </c>
      <c r="U953">
        <f>C953</f>
        <v>0</v>
      </c>
      <c r="V953">
        <f>IF(ABS(D953)&gt;1,D953/1000000,D953)*Analysis!$B$4</f>
        <v>-0.1264509</v>
      </c>
      <c r="W953">
        <f>IF(ABS(E953)&gt;1,E953/1000000,E953)*Analysis!$B$4</f>
        <v>4.5312390000000001E-2</v>
      </c>
      <c r="X953">
        <f>IF(ABS(F953)&gt;1,F953/1000000,F953)*Analysis!$B$4</f>
        <v>9.8506918800000012</v>
      </c>
      <c r="Y953">
        <f>IF(ABS(G953)&gt;1,G953/1000000,G953)</f>
        <v>0</v>
      </c>
      <c r="Z953">
        <f>IF(ABS(H953)&gt;1,H953/1000000,H953)</f>
        <v>0</v>
      </c>
      <c r="AA953">
        <f>IF(ABS(I953)&gt;1,I953/1000000,I953)</f>
        <v>0</v>
      </c>
      <c r="AB953">
        <f t="shared" si="60"/>
        <v>-0.6</v>
      </c>
      <c r="AC953">
        <f t="shared" si="61"/>
        <v>-1.2909999999999999</v>
      </c>
      <c r="AD953">
        <f t="shared" si="62"/>
        <v>2.6349999999999998</v>
      </c>
      <c r="AE953">
        <f t="shared" si="63"/>
        <v>0</v>
      </c>
    </row>
    <row r="954" spans="1:31" x14ac:dyDescent="0.3">
      <c r="A954" s="4">
        <v>952</v>
      </c>
      <c r="B954" s="4">
        <v>-803098330846</v>
      </c>
      <c r="C954" s="5">
        <v>0</v>
      </c>
      <c r="D954" s="5">
        <v>-1.2854000000000001E-2</v>
      </c>
      <c r="E954" s="5">
        <v>2.8879999999999999E-3</v>
      </c>
      <c r="F954" s="5">
        <v>1004152</v>
      </c>
      <c r="G954" s="5">
        <v>0</v>
      </c>
      <c r="H954" s="5">
        <v>0</v>
      </c>
      <c r="I954" s="5">
        <v>0</v>
      </c>
      <c r="J954" s="5">
        <v>-0.59899999999999998</v>
      </c>
      <c r="K954" s="5">
        <v>-1286000</v>
      </c>
      <c r="L954" s="5">
        <v>2635000</v>
      </c>
      <c r="M954" s="5">
        <v>0</v>
      </c>
      <c r="S954">
        <f>A954</f>
        <v>952</v>
      </c>
      <c r="T954">
        <f>Analysis!$B$3+B954/1000000</f>
        <v>22.833064000005834</v>
      </c>
      <c r="U954">
        <f>C954</f>
        <v>0</v>
      </c>
      <c r="V954">
        <f>IF(ABS(D954)&gt;1,D954/1000000,D954)*Analysis!$B$4</f>
        <v>-0.12609774000000001</v>
      </c>
      <c r="W954">
        <f>IF(ABS(E954)&gt;1,E954/1000000,E954)*Analysis!$B$4</f>
        <v>2.833128E-2</v>
      </c>
      <c r="X954">
        <f>IF(ABS(F954)&gt;1,F954/1000000,F954)*Analysis!$B$4</f>
        <v>9.8507311200000007</v>
      </c>
      <c r="Y954">
        <f>IF(ABS(G954)&gt;1,G954/1000000,G954)</f>
        <v>0</v>
      </c>
      <c r="Z954">
        <f>IF(ABS(H954)&gt;1,H954/1000000,H954)</f>
        <v>0</v>
      </c>
      <c r="AA954">
        <f>IF(ABS(I954)&gt;1,I954/1000000,I954)</f>
        <v>0</v>
      </c>
      <c r="AB954">
        <f t="shared" si="60"/>
        <v>-0.59899999999999998</v>
      </c>
      <c r="AC954">
        <f t="shared" si="61"/>
        <v>-1.286</v>
      </c>
      <c r="AD954">
        <f t="shared" si="62"/>
        <v>2.6349999999999998</v>
      </c>
      <c r="AE954">
        <f t="shared" si="63"/>
        <v>0</v>
      </c>
    </row>
    <row r="955" spans="1:31" x14ac:dyDescent="0.3">
      <c r="A955" s="4">
        <v>953</v>
      </c>
      <c r="B955" s="4">
        <v>-803098284632</v>
      </c>
      <c r="C955" s="5">
        <v>0</v>
      </c>
      <c r="D955" s="5">
        <v>-1.4231000000000001E-2</v>
      </c>
      <c r="E955" s="5">
        <v>-2.483E-3</v>
      </c>
      <c r="F955" s="5">
        <v>0.99618499999999999</v>
      </c>
      <c r="G955" s="5">
        <v>0</v>
      </c>
      <c r="H955" s="5">
        <v>0</v>
      </c>
      <c r="I955" s="5">
        <v>0</v>
      </c>
      <c r="J955" s="5">
        <v>-0.59499999999999997</v>
      </c>
      <c r="K955" s="5">
        <v>-1264000</v>
      </c>
      <c r="L955" s="5">
        <v>2637000</v>
      </c>
      <c r="M955" s="5">
        <v>0</v>
      </c>
      <c r="S955">
        <f>A955</f>
        <v>953</v>
      </c>
      <c r="T955">
        <f>Analysis!$B$3+B955/1000000</f>
        <v>22.879277999978513</v>
      </c>
      <c r="U955">
        <f>C955</f>
        <v>0</v>
      </c>
      <c r="V955">
        <f>IF(ABS(D955)&gt;1,D955/1000000,D955)*Analysis!$B$4</f>
        <v>-0.13960611000000001</v>
      </c>
      <c r="W955">
        <f>IF(ABS(E955)&gt;1,E955/1000000,E955)*Analysis!$B$4</f>
        <v>-2.4358230000000002E-2</v>
      </c>
      <c r="X955">
        <f>IF(ABS(F955)&gt;1,F955/1000000,F955)*Analysis!$B$4</f>
        <v>9.7725748499999998</v>
      </c>
      <c r="Y955">
        <f>IF(ABS(G955)&gt;1,G955/1000000,G955)</f>
        <v>0</v>
      </c>
      <c r="Z955">
        <f>IF(ABS(H955)&gt;1,H955/1000000,H955)</f>
        <v>0</v>
      </c>
      <c r="AA955">
        <f>IF(ABS(I955)&gt;1,I955/1000000,I955)</f>
        <v>0</v>
      </c>
      <c r="AB955">
        <f t="shared" si="60"/>
        <v>-0.59499999999999997</v>
      </c>
      <c r="AC955">
        <f t="shared" si="61"/>
        <v>-1.264</v>
      </c>
      <c r="AD955">
        <f t="shared" si="62"/>
        <v>2.637</v>
      </c>
      <c r="AE955">
        <f t="shared" si="63"/>
        <v>0</v>
      </c>
    </row>
    <row r="956" spans="1:31" x14ac:dyDescent="0.3">
      <c r="A956" s="4">
        <v>954</v>
      </c>
      <c r="B956" s="4">
        <v>-803098253930</v>
      </c>
      <c r="C956" s="5">
        <v>0</v>
      </c>
      <c r="D956" s="5">
        <v>-1.5023999999999999E-2</v>
      </c>
      <c r="E956" s="5">
        <v>-4.1289999999999999E-3</v>
      </c>
      <c r="F956" s="5">
        <v>1002518</v>
      </c>
      <c r="G956" s="5">
        <v>0</v>
      </c>
      <c r="H956" s="5">
        <v>0</v>
      </c>
      <c r="I956" s="5">
        <v>0</v>
      </c>
      <c r="J956" s="5">
        <v>-0.58799999999999997</v>
      </c>
      <c r="K956" s="5">
        <v>-1182000</v>
      </c>
      <c r="L956" s="5">
        <v>2635000</v>
      </c>
      <c r="M956" s="5">
        <v>0</v>
      </c>
      <c r="S956">
        <f>A956</f>
        <v>954</v>
      </c>
      <c r="T956">
        <f>Analysis!$B$3+B956/1000000</f>
        <v>22.909979999996722</v>
      </c>
      <c r="U956">
        <f>C956</f>
        <v>0</v>
      </c>
      <c r="V956">
        <f>IF(ABS(D956)&gt;1,D956/1000000,D956)*Analysis!$B$4</f>
        <v>-0.14738544000000001</v>
      </c>
      <c r="W956">
        <f>IF(ABS(E956)&gt;1,E956/1000000,E956)*Analysis!$B$4</f>
        <v>-4.0505489999999998E-2</v>
      </c>
      <c r="X956">
        <f>IF(ABS(F956)&gt;1,F956/1000000,F956)*Analysis!$B$4</f>
        <v>9.8347015800000008</v>
      </c>
      <c r="Y956">
        <f>IF(ABS(G956)&gt;1,G956/1000000,G956)</f>
        <v>0</v>
      </c>
      <c r="Z956">
        <f>IF(ABS(H956)&gt;1,H956/1000000,H956)</f>
        <v>0</v>
      </c>
      <c r="AA956">
        <f>IF(ABS(I956)&gt;1,I956/1000000,I956)</f>
        <v>0</v>
      </c>
      <c r="AB956">
        <f t="shared" si="60"/>
        <v>-0.58799999999999997</v>
      </c>
      <c r="AC956">
        <f t="shared" si="61"/>
        <v>-1.1819999999999999</v>
      </c>
      <c r="AD956">
        <f t="shared" si="62"/>
        <v>2.6349999999999998</v>
      </c>
      <c r="AE956">
        <f t="shared" si="63"/>
        <v>0</v>
      </c>
    </row>
    <row r="957" spans="1:31" x14ac:dyDescent="0.3">
      <c r="A957" s="4">
        <v>955</v>
      </c>
      <c r="B957" s="4">
        <v>-803098236483</v>
      </c>
      <c r="C957" s="5">
        <v>0</v>
      </c>
      <c r="D957" s="5">
        <v>-1.3618999999999999E-2</v>
      </c>
      <c r="E957" s="5">
        <v>-4.6750000000000003E-3</v>
      </c>
      <c r="F957" s="5">
        <v>1002217</v>
      </c>
      <c r="G957" s="5">
        <v>0</v>
      </c>
      <c r="H957" s="5">
        <v>0</v>
      </c>
      <c r="I957" s="5">
        <v>0</v>
      </c>
      <c r="J957" s="5">
        <v>-0.58899999999999997</v>
      </c>
      <c r="K957" s="5">
        <v>-1180000</v>
      </c>
      <c r="L957" s="5">
        <v>2635000</v>
      </c>
      <c r="M957" s="5">
        <v>0</v>
      </c>
      <c r="S957">
        <f>A957</f>
        <v>955</v>
      </c>
      <c r="T957">
        <f>Analysis!$B$3+B957/1000000</f>
        <v>22.927427000016905</v>
      </c>
      <c r="U957">
        <f>C957</f>
        <v>0</v>
      </c>
      <c r="V957">
        <f>IF(ABS(D957)&gt;1,D957/1000000,D957)*Analysis!$B$4</f>
        <v>-0.13360238999999999</v>
      </c>
      <c r="W957">
        <f>IF(ABS(E957)&gt;1,E957/1000000,E957)*Analysis!$B$4</f>
        <v>-4.5861750000000007E-2</v>
      </c>
      <c r="X957">
        <f>IF(ABS(F957)&gt;1,F957/1000000,F957)*Analysis!$B$4</f>
        <v>9.831748769999999</v>
      </c>
      <c r="Y957">
        <f>IF(ABS(G957)&gt;1,G957/1000000,G957)</f>
        <v>0</v>
      </c>
      <c r="Z957">
        <f>IF(ABS(H957)&gt;1,H957/1000000,H957)</f>
        <v>0</v>
      </c>
      <c r="AA957">
        <f>IF(ABS(I957)&gt;1,I957/1000000,I957)</f>
        <v>0</v>
      </c>
      <c r="AB957">
        <f t="shared" si="60"/>
        <v>-0.58899999999999997</v>
      </c>
      <c r="AC957">
        <f t="shared" si="61"/>
        <v>-1.18</v>
      </c>
      <c r="AD957">
        <f t="shared" si="62"/>
        <v>2.6349999999999998</v>
      </c>
      <c r="AE957">
        <f t="shared" si="63"/>
        <v>0</v>
      </c>
    </row>
    <row r="958" spans="1:31" x14ac:dyDescent="0.3">
      <c r="A958" s="4">
        <v>956</v>
      </c>
      <c r="B958" s="4">
        <v>-803098217307</v>
      </c>
      <c r="C958" s="5">
        <v>0</v>
      </c>
      <c r="D958" s="5">
        <v>-9.2099999999999994E-3</v>
      </c>
      <c r="E958" s="5">
        <v>4.914E-3</v>
      </c>
      <c r="F958" s="5">
        <v>1004011</v>
      </c>
      <c r="G958" s="5">
        <v>0</v>
      </c>
      <c r="H958" s="5">
        <v>0</v>
      </c>
      <c r="I958" s="5">
        <v>0</v>
      </c>
      <c r="J958" s="5">
        <v>-0.58699999999999997</v>
      </c>
      <c r="K958" s="5">
        <v>-1158000</v>
      </c>
      <c r="L958" s="5">
        <v>2636000</v>
      </c>
      <c r="M958" s="5">
        <v>0</v>
      </c>
      <c r="S958">
        <f>A958</f>
        <v>956</v>
      </c>
      <c r="T958">
        <f>Analysis!$B$3+B958/1000000</f>
        <v>22.946603000047617</v>
      </c>
      <c r="U958">
        <f>C958</f>
        <v>0</v>
      </c>
      <c r="V958">
        <f>IF(ABS(D958)&gt;1,D958/1000000,D958)*Analysis!$B$4</f>
        <v>-9.0350100000000003E-2</v>
      </c>
      <c r="W958">
        <f>IF(ABS(E958)&gt;1,E958/1000000,E958)*Analysis!$B$4</f>
        <v>4.820634E-2</v>
      </c>
      <c r="X958">
        <f>IF(ABS(F958)&gt;1,F958/1000000,F958)*Analysis!$B$4</f>
        <v>9.8493479100000005</v>
      </c>
      <c r="Y958">
        <f>IF(ABS(G958)&gt;1,G958/1000000,G958)</f>
        <v>0</v>
      </c>
      <c r="Z958">
        <f>IF(ABS(H958)&gt;1,H958/1000000,H958)</f>
        <v>0</v>
      </c>
      <c r="AA958">
        <f>IF(ABS(I958)&gt;1,I958/1000000,I958)</f>
        <v>0</v>
      </c>
      <c r="AB958">
        <f t="shared" si="60"/>
        <v>-0.58699999999999997</v>
      </c>
      <c r="AC958">
        <f t="shared" si="61"/>
        <v>-1.1579999999999999</v>
      </c>
      <c r="AD958">
        <f t="shared" si="62"/>
        <v>2.6360000000000001</v>
      </c>
      <c r="AE958">
        <f t="shared" si="63"/>
        <v>0</v>
      </c>
    </row>
    <row r="959" spans="1:31" x14ac:dyDescent="0.3">
      <c r="A959" s="4">
        <v>957</v>
      </c>
      <c r="B959" s="4">
        <v>-803098194201</v>
      </c>
      <c r="C959" s="5">
        <v>0</v>
      </c>
      <c r="D959" s="5">
        <v>-1.3183E-2</v>
      </c>
      <c r="E959" s="5">
        <v>4.4689999999999999E-3</v>
      </c>
      <c r="F959" s="5">
        <v>1004110</v>
      </c>
      <c r="G959" s="5">
        <v>0</v>
      </c>
      <c r="H959" s="5">
        <v>0</v>
      </c>
      <c r="I959" s="5">
        <v>0</v>
      </c>
      <c r="J959" s="5">
        <v>-0.58199999999999996</v>
      </c>
      <c r="K959" s="5">
        <v>-1149000</v>
      </c>
      <c r="L959" s="5">
        <v>2638000</v>
      </c>
      <c r="M959" s="5">
        <v>0</v>
      </c>
      <c r="S959">
        <f>A959</f>
        <v>957</v>
      </c>
      <c r="T959">
        <f>Analysis!$B$3+B959/1000000</f>
        <v>22.969708999968134</v>
      </c>
      <c r="U959">
        <f>C959</f>
        <v>0</v>
      </c>
      <c r="V959">
        <f>IF(ABS(D959)&gt;1,D959/1000000,D959)*Analysis!$B$4</f>
        <v>-0.12932523000000001</v>
      </c>
      <c r="W959">
        <f>IF(ABS(E959)&gt;1,E959/1000000,E959)*Analysis!$B$4</f>
        <v>4.384089E-2</v>
      </c>
      <c r="X959">
        <f>IF(ABS(F959)&gt;1,F959/1000000,F959)*Analysis!$B$4</f>
        <v>9.8503191000000019</v>
      </c>
      <c r="Y959">
        <f>IF(ABS(G959)&gt;1,G959/1000000,G959)</f>
        <v>0</v>
      </c>
      <c r="Z959">
        <f>IF(ABS(H959)&gt;1,H959/1000000,H959)</f>
        <v>0</v>
      </c>
      <c r="AA959">
        <f>IF(ABS(I959)&gt;1,I959/1000000,I959)</f>
        <v>0</v>
      </c>
      <c r="AB959">
        <f t="shared" si="60"/>
        <v>-0.58199999999999996</v>
      </c>
      <c r="AC959">
        <f t="shared" si="61"/>
        <v>-1.149</v>
      </c>
      <c r="AD959">
        <f t="shared" si="62"/>
        <v>2.6379999999999999</v>
      </c>
      <c r="AE959">
        <f t="shared" si="63"/>
        <v>0</v>
      </c>
    </row>
    <row r="960" spans="1:31" x14ac:dyDescent="0.3">
      <c r="A960" s="4">
        <v>958</v>
      </c>
      <c r="B960" s="4">
        <v>-803098146084</v>
      </c>
      <c r="C960" s="5">
        <v>0</v>
      </c>
      <c r="D960" s="5">
        <v>-1.2929E-2</v>
      </c>
      <c r="E960" s="5">
        <v>4.3420000000000004E-3</v>
      </c>
      <c r="F960" s="5">
        <v>1004139</v>
      </c>
      <c r="G960" s="5">
        <v>0</v>
      </c>
      <c r="H960" s="5">
        <v>0</v>
      </c>
      <c r="I960" s="5">
        <v>0</v>
      </c>
      <c r="J960" s="5">
        <v>-0.57999999999999996</v>
      </c>
      <c r="K960" s="5">
        <v>-1142000</v>
      </c>
      <c r="L960" s="5">
        <v>2638000</v>
      </c>
      <c r="M960" s="5">
        <v>0</v>
      </c>
      <c r="S960">
        <f>A960</f>
        <v>958</v>
      </c>
      <c r="T960">
        <f>Analysis!$B$3+B960/1000000</f>
        <v>23.017825999995694</v>
      </c>
      <c r="U960">
        <f>C960</f>
        <v>0</v>
      </c>
      <c r="V960">
        <f>IF(ABS(D960)&gt;1,D960/1000000,D960)*Analysis!$B$4</f>
        <v>-0.12683348999999999</v>
      </c>
      <c r="W960">
        <f>IF(ABS(E960)&gt;1,E960/1000000,E960)*Analysis!$B$4</f>
        <v>4.2595020000000004E-2</v>
      </c>
      <c r="X960">
        <f>IF(ABS(F960)&gt;1,F960/1000000,F960)*Analysis!$B$4</f>
        <v>9.8506035899999986</v>
      </c>
      <c r="Y960">
        <f>IF(ABS(G960)&gt;1,G960/1000000,G960)</f>
        <v>0</v>
      </c>
      <c r="Z960">
        <f>IF(ABS(H960)&gt;1,H960/1000000,H960)</f>
        <v>0</v>
      </c>
      <c r="AA960">
        <f>IF(ABS(I960)&gt;1,I960/1000000,I960)</f>
        <v>0</v>
      </c>
      <c r="AB960">
        <f t="shared" si="60"/>
        <v>-0.57999999999999996</v>
      </c>
      <c r="AC960">
        <f t="shared" si="61"/>
        <v>-1.1419999999999999</v>
      </c>
      <c r="AD960">
        <f t="shared" si="62"/>
        <v>2.6379999999999999</v>
      </c>
      <c r="AE960">
        <f t="shared" si="63"/>
        <v>0</v>
      </c>
    </row>
    <row r="961" spans="1:31" x14ac:dyDescent="0.3">
      <c r="A961" s="4">
        <v>959</v>
      </c>
      <c r="B961" s="4">
        <v>-803098125538</v>
      </c>
      <c r="C961" s="5">
        <v>0</v>
      </c>
      <c r="D961" s="5">
        <v>-1.278E-2</v>
      </c>
      <c r="E961" s="5">
        <v>3.4380000000000001E-3</v>
      </c>
      <c r="F961" s="5">
        <v>1004123</v>
      </c>
      <c r="G961" s="5">
        <v>0</v>
      </c>
      <c r="H961" s="5">
        <v>0</v>
      </c>
      <c r="I961" s="5">
        <v>0</v>
      </c>
      <c r="J961" s="5">
        <v>-0.56699999999999995</v>
      </c>
      <c r="K961" s="5">
        <v>-1101000</v>
      </c>
      <c r="L961" s="5">
        <v>2642000</v>
      </c>
      <c r="M961" s="5">
        <v>0</v>
      </c>
      <c r="S961">
        <f>A961</f>
        <v>959</v>
      </c>
      <c r="T961">
        <f>Analysis!$B$3+B961/1000000</f>
        <v>23.038371999980882</v>
      </c>
      <c r="U961">
        <f>C961</f>
        <v>0</v>
      </c>
      <c r="V961">
        <f>IF(ABS(D961)&gt;1,D961/1000000,D961)*Analysis!$B$4</f>
        <v>-0.12537180000000001</v>
      </c>
      <c r="W961">
        <f>IF(ABS(E961)&gt;1,E961/1000000,E961)*Analysis!$B$4</f>
        <v>3.3726780000000005E-2</v>
      </c>
      <c r="X961">
        <f>IF(ABS(F961)&gt;1,F961/1000000,F961)*Analysis!$B$4</f>
        <v>9.8504466300000022</v>
      </c>
      <c r="Y961">
        <f>IF(ABS(G961)&gt;1,G961/1000000,G961)</f>
        <v>0</v>
      </c>
      <c r="Z961">
        <f>IF(ABS(H961)&gt;1,H961/1000000,H961)</f>
        <v>0</v>
      </c>
      <c r="AA961">
        <f>IF(ABS(I961)&gt;1,I961/1000000,I961)</f>
        <v>0</v>
      </c>
      <c r="AB961">
        <f t="shared" si="60"/>
        <v>-0.56699999999999995</v>
      </c>
      <c r="AC961">
        <f t="shared" si="61"/>
        <v>-1.101</v>
      </c>
      <c r="AD961">
        <f t="shared" si="62"/>
        <v>2.6419999999999999</v>
      </c>
      <c r="AE961">
        <f t="shared" si="63"/>
        <v>0</v>
      </c>
    </row>
    <row r="962" spans="1:31" x14ac:dyDescent="0.3">
      <c r="A962" s="4">
        <v>960</v>
      </c>
      <c r="B962" s="4">
        <v>-803098107702</v>
      </c>
      <c r="C962" s="5">
        <v>0</v>
      </c>
      <c r="D962" s="5">
        <v>-1.2877E-2</v>
      </c>
      <c r="E962" s="5">
        <v>4.4650000000000002E-3</v>
      </c>
      <c r="F962" s="5">
        <v>1004145</v>
      </c>
      <c r="G962" s="5">
        <v>0</v>
      </c>
      <c r="H962" s="5">
        <v>0</v>
      </c>
      <c r="I962" s="5">
        <v>0</v>
      </c>
      <c r="J962" s="5">
        <v>-0.56200000000000006</v>
      </c>
      <c r="K962" s="5">
        <v>-1090000</v>
      </c>
      <c r="L962" s="5">
        <v>2642000</v>
      </c>
      <c r="M962" s="5">
        <v>0</v>
      </c>
      <c r="S962">
        <f>A962</f>
        <v>960</v>
      </c>
      <c r="T962">
        <f>Analysis!$B$3+B962/1000000</f>
        <v>23.05620800005272</v>
      </c>
      <c r="U962">
        <f>C962</f>
        <v>0</v>
      </c>
      <c r="V962">
        <f>IF(ABS(D962)&gt;1,D962/1000000,D962)*Analysis!$B$4</f>
        <v>-0.12632336999999999</v>
      </c>
      <c r="W962">
        <f>IF(ABS(E962)&gt;1,E962/1000000,E962)*Analysis!$B$4</f>
        <v>4.3801650000000004E-2</v>
      </c>
      <c r="X962">
        <f>IF(ABS(F962)&gt;1,F962/1000000,F962)*Analysis!$B$4</f>
        <v>9.8506624500000015</v>
      </c>
      <c r="Y962">
        <f>IF(ABS(G962)&gt;1,G962/1000000,G962)</f>
        <v>0</v>
      </c>
      <c r="Z962">
        <f>IF(ABS(H962)&gt;1,H962/1000000,H962)</f>
        <v>0</v>
      </c>
      <c r="AA962">
        <f>IF(ABS(I962)&gt;1,I962/1000000,I962)</f>
        <v>0</v>
      </c>
      <c r="AB962">
        <f t="shared" si="60"/>
        <v>-0.56200000000000006</v>
      </c>
      <c r="AC962">
        <f t="shared" si="61"/>
        <v>-1.0900000000000001</v>
      </c>
      <c r="AD962">
        <f t="shared" si="62"/>
        <v>2.6419999999999999</v>
      </c>
      <c r="AE962">
        <f t="shared" si="63"/>
        <v>0</v>
      </c>
    </row>
    <row r="963" spans="1:31" x14ac:dyDescent="0.3">
      <c r="A963" s="4">
        <v>961</v>
      </c>
      <c r="B963" s="4">
        <v>-803098077920</v>
      </c>
      <c r="C963" s="5">
        <v>0</v>
      </c>
      <c r="D963" s="5">
        <v>-1.2987E-2</v>
      </c>
      <c r="E963" s="5">
        <v>-8.8699999999999998E-4</v>
      </c>
      <c r="F963" s="5">
        <v>1004156</v>
      </c>
      <c r="G963" s="5">
        <v>0</v>
      </c>
      <c r="H963" s="5">
        <v>0</v>
      </c>
      <c r="I963" s="5">
        <v>0</v>
      </c>
      <c r="J963" s="5">
        <v>-0.56100000000000005</v>
      </c>
      <c r="K963" s="5">
        <v>-1084000</v>
      </c>
      <c r="L963" s="5">
        <v>2642000</v>
      </c>
      <c r="M963" s="5">
        <v>0</v>
      </c>
      <c r="S963">
        <f>A963</f>
        <v>961</v>
      </c>
      <c r="T963">
        <f>Analysis!$B$3+B963/1000000</f>
        <v>23.085990000050515</v>
      </c>
      <c r="U963">
        <f>C963</f>
        <v>0</v>
      </c>
      <c r="V963">
        <f>IF(ABS(D963)&gt;1,D963/1000000,D963)*Analysis!$B$4</f>
        <v>-0.12740247000000002</v>
      </c>
      <c r="W963">
        <f>IF(ABS(E963)&gt;1,E963/1000000,E963)*Analysis!$B$4</f>
        <v>-8.7014700000000011E-3</v>
      </c>
      <c r="X963">
        <f>IF(ABS(F963)&gt;1,F963/1000000,F963)*Analysis!$B$4</f>
        <v>9.8507703600000003</v>
      </c>
      <c r="Y963">
        <f>IF(ABS(G963)&gt;1,G963/1000000,G963)</f>
        <v>0</v>
      </c>
      <c r="Z963">
        <f>IF(ABS(H963)&gt;1,H963/1000000,H963)</f>
        <v>0</v>
      </c>
      <c r="AA963">
        <f>IF(ABS(I963)&gt;1,I963/1000000,I963)</f>
        <v>0</v>
      </c>
      <c r="AB963">
        <f t="shared" si="60"/>
        <v>-0.56100000000000005</v>
      </c>
      <c r="AC963">
        <f t="shared" si="61"/>
        <v>-1.0840000000000001</v>
      </c>
      <c r="AD963">
        <f t="shared" si="62"/>
        <v>2.6419999999999999</v>
      </c>
      <c r="AE963">
        <f t="shared" si="63"/>
        <v>0</v>
      </c>
    </row>
    <row r="964" spans="1:31" x14ac:dyDescent="0.3">
      <c r="A964" s="4">
        <v>962</v>
      </c>
      <c r="B964" s="4">
        <v>-803098056824</v>
      </c>
      <c r="C964" s="5">
        <v>0</v>
      </c>
      <c r="D964" s="5">
        <v>-1.289E-2</v>
      </c>
      <c r="E964" s="5">
        <v>5.0809999999999996E-3</v>
      </c>
      <c r="F964" s="5">
        <v>1006068</v>
      </c>
      <c r="G964" s="5">
        <v>0</v>
      </c>
      <c r="H964" s="5">
        <v>0</v>
      </c>
      <c r="I964" s="5">
        <v>0</v>
      </c>
      <c r="J964" s="5">
        <v>-0.55800000000000005</v>
      </c>
      <c r="K964" s="5">
        <v>-1073000</v>
      </c>
      <c r="L964" s="5">
        <v>2643000</v>
      </c>
      <c r="M964" s="5">
        <v>0</v>
      </c>
      <c r="S964">
        <f>A964</f>
        <v>962</v>
      </c>
      <c r="T964">
        <f>Analysis!$B$3+B964/1000000</f>
        <v>23.107086000032723</v>
      </c>
      <c r="U964">
        <f>C964</f>
        <v>0</v>
      </c>
      <c r="V964">
        <f>IF(ABS(D964)&gt;1,D964/1000000,D964)*Analysis!$B$4</f>
        <v>-0.1264509</v>
      </c>
      <c r="W964">
        <f>IF(ABS(E964)&gt;1,E964/1000000,E964)*Analysis!$B$4</f>
        <v>4.9844609999999998E-2</v>
      </c>
      <c r="X964">
        <f>IF(ABS(F964)&gt;1,F964/1000000,F964)*Analysis!$B$4</f>
        <v>9.869527080000001</v>
      </c>
      <c r="Y964">
        <f>IF(ABS(G964)&gt;1,G964/1000000,G964)</f>
        <v>0</v>
      </c>
      <c r="Z964">
        <f>IF(ABS(H964)&gt;1,H964/1000000,H964)</f>
        <v>0</v>
      </c>
      <c r="AA964">
        <f>IF(ABS(I964)&gt;1,I964/1000000,I964)</f>
        <v>0</v>
      </c>
      <c r="AB964">
        <f t="shared" si="60"/>
        <v>-0.55800000000000005</v>
      </c>
      <c r="AC964">
        <f t="shared" si="61"/>
        <v>-1.073</v>
      </c>
      <c r="AD964">
        <f t="shared" si="62"/>
        <v>2.6429999999999998</v>
      </c>
      <c r="AE964">
        <f t="shared" si="63"/>
        <v>0</v>
      </c>
    </row>
    <row r="965" spans="1:31" x14ac:dyDescent="0.3">
      <c r="A965" s="4">
        <v>963</v>
      </c>
      <c r="B965" s="4">
        <v>-803098021854</v>
      </c>
      <c r="C965" s="5">
        <v>0</v>
      </c>
      <c r="D965" s="5">
        <v>-1.2935E-2</v>
      </c>
      <c r="E965" s="5">
        <v>4.6049999999999997E-3</v>
      </c>
      <c r="F965" s="5">
        <v>1007705</v>
      </c>
      <c r="G965" s="5">
        <v>0</v>
      </c>
      <c r="H965" s="5">
        <v>0</v>
      </c>
      <c r="I965" s="5">
        <v>0</v>
      </c>
      <c r="J965" s="5">
        <v>-0.55800000000000005</v>
      </c>
      <c r="K965" s="5">
        <v>-1072000</v>
      </c>
      <c r="L965" s="5">
        <v>2643000</v>
      </c>
      <c r="M965" s="5">
        <v>0</v>
      </c>
      <c r="S965">
        <f>A965</f>
        <v>963</v>
      </c>
      <c r="T965">
        <f>Analysis!$B$3+B965/1000000</f>
        <v>23.1420559999533</v>
      </c>
      <c r="U965">
        <f>C965</f>
        <v>0</v>
      </c>
      <c r="V965">
        <f>IF(ABS(D965)&gt;1,D965/1000000,D965)*Analysis!$B$4</f>
        <v>-0.12689235000000001</v>
      </c>
      <c r="W965">
        <f>IF(ABS(E965)&gt;1,E965/1000000,E965)*Analysis!$B$4</f>
        <v>4.5175050000000001E-2</v>
      </c>
      <c r="X965">
        <f>IF(ABS(F965)&gt;1,F965/1000000,F965)*Analysis!$B$4</f>
        <v>9.8855860500000006</v>
      </c>
      <c r="Y965">
        <f>IF(ABS(G965)&gt;1,G965/1000000,G965)</f>
        <v>0</v>
      </c>
      <c r="Z965">
        <f>IF(ABS(H965)&gt;1,H965/1000000,H965)</f>
        <v>0</v>
      </c>
      <c r="AA965">
        <f>IF(ABS(I965)&gt;1,I965/1000000,I965)</f>
        <v>0</v>
      </c>
      <c r="AB965">
        <f t="shared" si="60"/>
        <v>-0.55800000000000005</v>
      </c>
      <c r="AC965">
        <f t="shared" si="61"/>
        <v>-1.0720000000000001</v>
      </c>
      <c r="AD965">
        <f t="shared" si="62"/>
        <v>2.6429999999999998</v>
      </c>
      <c r="AE965">
        <f t="shared" si="63"/>
        <v>0</v>
      </c>
    </row>
    <row r="966" spans="1:31" x14ac:dyDescent="0.3">
      <c r="A966" s="4">
        <v>964</v>
      </c>
      <c r="B966" s="4">
        <v>-803098013367</v>
      </c>
      <c r="C966" s="5">
        <v>0</v>
      </c>
      <c r="D966" s="5">
        <v>-1.2969E-2</v>
      </c>
      <c r="E966" s="5">
        <v>4.2379999999999996E-3</v>
      </c>
      <c r="F966" s="5">
        <v>1006936</v>
      </c>
      <c r="G966" s="5">
        <v>0</v>
      </c>
      <c r="H966" s="5">
        <v>0</v>
      </c>
      <c r="I966" s="5">
        <v>0</v>
      </c>
      <c r="J966" s="5">
        <v>-0.55600000000000005</v>
      </c>
      <c r="K966" s="5">
        <v>-1068000</v>
      </c>
      <c r="L966" s="5">
        <v>2643000</v>
      </c>
      <c r="M966" s="5">
        <v>0</v>
      </c>
      <c r="S966">
        <f>A966</f>
        <v>964</v>
      </c>
      <c r="T966">
        <f>Analysis!$B$3+B966/1000000</f>
        <v>23.150542999967001</v>
      </c>
      <c r="U966">
        <f>C966</f>
        <v>0</v>
      </c>
      <c r="V966">
        <f>IF(ABS(D966)&gt;1,D966/1000000,D966)*Analysis!$B$4</f>
        <v>-0.12722589000000001</v>
      </c>
      <c r="W966">
        <f>IF(ABS(E966)&gt;1,E966/1000000,E966)*Analysis!$B$4</f>
        <v>4.1574779999999999E-2</v>
      </c>
      <c r="X966">
        <f>IF(ABS(F966)&gt;1,F966/1000000,F966)*Analysis!$B$4</f>
        <v>9.8780421600000015</v>
      </c>
      <c r="Y966">
        <f>IF(ABS(G966)&gt;1,G966/1000000,G966)</f>
        <v>0</v>
      </c>
      <c r="Z966">
        <f>IF(ABS(H966)&gt;1,H966/1000000,H966)</f>
        <v>0</v>
      </c>
      <c r="AA966">
        <f>IF(ABS(I966)&gt;1,I966/1000000,I966)</f>
        <v>0</v>
      </c>
      <c r="AB966">
        <f t="shared" si="60"/>
        <v>-0.55600000000000005</v>
      </c>
      <c r="AC966">
        <f t="shared" si="61"/>
        <v>-1.0680000000000001</v>
      </c>
      <c r="AD966">
        <f t="shared" si="62"/>
        <v>2.6429999999999998</v>
      </c>
      <c r="AE966">
        <f t="shared" si="63"/>
        <v>0</v>
      </c>
    </row>
    <row r="967" spans="1:31" x14ac:dyDescent="0.3">
      <c r="A967" s="4">
        <v>965</v>
      </c>
      <c r="B967" s="4">
        <v>-803097990825</v>
      </c>
      <c r="C967" s="5">
        <v>0</v>
      </c>
      <c r="D967" s="5">
        <v>-1.2862E-2</v>
      </c>
      <c r="E967" s="5">
        <v>4.3790000000000001E-3</v>
      </c>
      <c r="F967" s="5">
        <v>1002519</v>
      </c>
      <c r="G967" s="5">
        <v>0</v>
      </c>
      <c r="H967" s="5">
        <v>0</v>
      </c>
      <c r="I967" s="5">
        <v>0</v>
      </c>
      <c r="J967" s="5">
        <v>-0.55300000000000005</v>
      </c>
      <c r="K967" s="5">
        <v>-1061000</v>
      </c>
      <c r="L967" s="5">
        <v>2643000</v>
      </c>
      <c r="M967" s="5">
        <v>0</v>
      </c>
      <c r="S967">
        <f>A967</f>
        <v>965</v>
      </c>
      <c r="T967">
        <f>Analysis!$B$3+B967/1000000</f>
        <v>23.173085000016727</v>
      </c>
      <c r="U967">
        <f>C967</f>
        <v>0</v>
      </c>
      <c r="V967">
        <f>IF(ABS(D967)&gt;1,D967/1000000,D967)*Analysis!$B$4</f>
        <v>-0.12617622000000001</v>
      </c>
      <c r="W967">
        <f>IF(ABS(E967)&gt;1,E967/1000000,E967)*Analysis!$B$4</f>
        <v>4.2957990000000001E-2</v>
      </c>
      <c r="X967">
        <f>IF(ABS(F967)&gt;1,F967/1000000,F967)*Analysis!$B$4</f>
        <v>9.8347113900000007</v>
      </c>
      <c r="Y967">
        <f>IF(ABS(G967)&gt;1,G967/1000000,G967)</f>
        <v>0</v>
      </c>
      <c r="Z967">
        <f>IF(ABS(H967)&gt;1,H967/1000000,H967)</f>
        <v>0</v>
      </c>
      <c r="AA967">
        <f>IF(ABS(I967)&gt;1,I967/1000000,I967)</f>
        <v>0</v>
      </c>
      <c r="AB967">
        <f t="shared" si="60"/>
        <v>-0.55300000000000005</v>
      </c>
      <c r="AC967">
        <f t="shared" si="61"/>
        <v>-1.0609999999999999</v>
      </c>
      <c r="AD967">
        <f t="shared" si="62"/>
        <v>2.6429999999999998</v>
      </c>
      <c r="AE967">
        <f t="shared" si="63"/>
        <v>0</v>
      </c>
    </row>
    <row r="968" spans="1:31" x14ac:dyDescent="0.3">
      <c r="A968" s="4">
        <v>966</v>
      </c>
      <c r="B968" s="4">
        <v>-803097973219</v>
      </c>
      <c r="C968" s="5">
        <v>0</v>
      </c>
      <c r="D968" s="5">
        <v>-1.4347E-2</v>
      </c>
      <c r="E968" s="5">
        <v>4.4539999999999996E-3</v>
      </c>
      <c r="F968" s="5">
        <v>1002191</v>
      </c>
      <c r="G968" s="5">
        <v>0</v>
      </c>
      <c r="H968" s="5">
        <v>0</v>
      </c>
      <c r="I968" s="5">
        <v>0</v>
      </c>
      <c r="J968" s="5">
        <v>-0.55000000000000004</v>
      </c>
      <c r="K968" s="5">
        <v>-1052000</v>
      </c>
      <c r="L968" s="5">
        <v>2643000</v>
      </c>
      <c r="M968" s="5">
        <v>0</v>
      </c>
      <c r="S968">
        <f>A968</f>
        <v>966</v>
      </c>
      <c r="T968">
        <f>Analysis!$B$3+B968/1000000</f>
        <v>23.190690999967046</v>
      </c>
      <c r="U968">
        <f>C968</f>
        <v>0</v>
      </c>
      <c r="V968">
        <f>IF(ABS(D968)&gt;1,D968/1000000,D968)*Analysis!$B$4</f>
        <v>-0.14074407</v>
      </c>
      <c r="W968">
        <f>IF(ABS(E968)&gt;1,E968/1000000,E968)*Analysis!$B$4</f>
        <v>4.3693740000000002E-2</v>
      </c>
      <c r="X968">
        <f>IF(ABS(F968)&gt;1,F968/1000000,F968)*Analysis!$B$4</f>
        <v>9.8314937100000002</v>
      </c>
      <c r="Y968">
        <f>IF(ABS(G968)&gt;1,G968/1000000,G968)</f>
        <v>0</v>
      </c>
      <c r="Z968">
        <f>IF(ABS(H968)&gt;1,H968/1000000,H968)</f>
        <v>0</v>
      </c>
      <c r="AA968">
        <f>IF(ABS(I968)&gt;1,I968/1000000,I968)</f>
        <v>0</v>
      </c>
      <c r="AB968">
        <f t="shared" si="60"/>
        <v>-0.55000000000000004</v>
      </c>
      <c r="AC968">
        <f t="shared" si="61"/>
        <v>-1.052</v>
      </c>
      <c r="AD968">
        <f t="shared" si="62"/>
        <v>2.6429999999999998</v>
      </c>
      <c r="AE968">
        <f t="shared" si="63"/>
        <v>0</v>
      </c>
    </row>
    <row r="969" spans="1:31" x14ac:dyDescent="0.3">
      <c r="A969" s="4">
        <v>967</v>
      </c>
      <c r="B969" s="4">
        <v>-803097955043</v>
      </c>
      <c r="C969" s="5">
        <v>0</v>
      </c>
      <c r="D969" s="5">
        <v>-2.0711E-2</v>
      </c>
      <c r="E969" s="5">
        <v>4.3949999999999996E-3</v>
      </c>
      <c r="F969" s="5">
        <v>1004248</v>
      </c>
      <c r="G969" s="5">
        <v>0</v>
      </c>
      <c r="H969" s="5">
        <v>0</v>
      </c>
      <c r="I969" s="5">
        <v>0</v>
      </c>
      <c r="J969" s="5">
        <v>-0.54800000000000004</v>
      </c>
      <c r="K969" s="5">
        <v>-1035000</v>
      </c>
      <c r="L969" s="5">
        <v>2642000</v>
      </c>
      <c r="M969" s="5">
        <v>0</v>
      </c>
      <c r="S969">
        <f>A969</f>
        <v>967</v>
      </c>
      <c r="T969">
        <f>Analysis!$B$3+B969/1000000</f>
        <v>23.20886699995026</v>
      </c>
      <c r="U969">
        <f>C969</f>
        <v>0</v>
      </c>
      <c r="V969">
        <f>IF(ABS(D969)&gt;1,D969/1000000,D969)*Analysis!$B$4</f>
        <v>-0.20317491000000001</v>
      </c>
      <c r="W969">
        <f>IF(ABS(E969)&gt;1,E969/1000000,E969)*Analysis!$B$4</f>
        <v>4.3114949999999999E-2</v>
      </c>
      <c r="X969">
        <f>IF(ABS(F969)&gt;1,F969/1000000,F969)*Analysis!$B$4</f>
        <v>9.8516728800000006</v>
      </c>
      <c r="Y969">
        <f>IF(ABS(G969)&gt;1,G969/1000000,G969)</f>
        <v>0</v>
      </c>
      <c r="Z969">
        <f>IF(ABS(H969)&gt;1,H969/1000000,H969)</f>
        <v>0</v>
      </c>
      <c r="AA969">
        <f>IF(ABS(I969)&gt;1,I969/1000000,I969)</f>
        <v>0</v>
      </c>
      <c r="AB969">
        <f t="shared" si="60"/>
        <v>-0.54800000000000004</v>
      </c>
      <c r="AC969">
        <f t="shared" si="61"/>
        <v>-1.0349999999999999</v>
      </c>
      <c r="AD969">
        <f t="shared" si="62"/>
        <v>2.6419999999999999</v>
      </c>
      <c r="AE969">
        <f t="shared" si="63"/>
        <v>0</v>
      </c>
    </row>
    <row r="970" spans="1:31" x14ac:dyDescent="0.3">
      <c r="A970" s="4">
        <v>968</v>
      </c>
      <c r="B970" s="4">
        <v>-803097937048</v>
      </c>
      <c r="C970" s="5">
        <v>0</v>
      </c>
      <c r="D970" s="5">
        <v>-2.0503E-2</v>
      </c>
      <c r="E970" s="5">
        <v>4.3860000000000001E-3</v>
      </c>
      <c r="F970" s="5">
        <v>1004147</v>
      </c>
      <c r="G970" s="5">
        <v>0</v>
      </c>
      <c r="H970" s="5">
        <v>0</v>
      </c>
      <c r="I970" s="5">
        <v>0</v>
      </c>
      <c r="J970" s="5">
        <v>-0.54800000000000004</v>
      </c>
      <c r="K970" s="5">
        <v>-1033000</v>
      </c>
      <c r="L970" s="5">
        <v>2642000</v>
      </c>
      <c r="M970" s="5">
        <v>0</v>
      </c>
      <c r="S970">
        <f>A970</f>
        <v>968</v>
      </c>
      <c r="T970">
        <f>Analysis!$B$3+B970/1000000</f>
        <v>23.226861999952234</v>
      </c>
      <c r="U970">
        <f>C970</f>
        <v>0</v>
      </c>
      <c r="V970">
        <f>IF(ABS(D970)&gt;1,D970/1000000,D970)*Analysis!$B$4</f>
        <v>-0.20113443</v>
      </c>
      <c r="W970">
        <f>IF(ABS(E970)&gt;1,E970/1000000,E970)*Analysis!$B$4</f>
        <v>4.3026660000000001E-2</v>
      </c>
      <c r="X970">
        <f>IF(ABS(F970)&gt;1,F970/1000000,F970)*Analysis!$B$4</f>
        <v>9.8506820699999995</v>
      </c>
      <c r="Y970">
        <f>IF(ABS(G970)&gt;1,G970/1000000,G970)</f>
        <v>0</v>
      </c>
      <c r="Z970">
        <f>IF(ABS(H970)&gt;1,H970/1000000,H970)</f>
        <v>0</v>
      </c>
      <c r="AA970">
        <f>IF(ABS(I970)&gt;1,I970/1000000,I970)</f>
        <v>0</v>
      </c>
      <c r="AB970">
        <f t="shared" si="60"/>
        <v>-0.54800000000000004</v>
      </c>
      <c r="AC970">
        <f t="shared" si="61"/>
        <v>-1.0329999999999999</v>
      </c>
      <c r="AD970">
        <f t="shared" si="62"/>
        <v>2.6419999999999999</v>
      </c>
      <c r="AE970">
        <f t="shared" si="63"/>
        <v>0</v>
      </c>
    </row>
    <row r="971" spans="1:31" x14ac:dyDescent="0.3">
      <c r="A971" s="4">
        <v>969</v>
      </c>
      <c r="B971" s="4">
        <v>-803097907811</v>
      </c>
      <c r="C971" s="5">
        <v>0</v>
      </c>
      <c r="D971" s="5">
        <v>-2.0851000000000001E-2</v>
      </c>
      <c r="E971" s="5">
        <v>-2.5430000000000001E-3</v>
      </c>
      <c r="F971" s="5">
        <v>1003937</v>
      </c>
      <c r="G971" s="5">
        <v>0</v>
      </c>
      <c r="H971" s="5">
        <v>0</v>
      </c>
      <c r="I971" s="5">
        <v>0</v>
      </c>
      <c r="J971" s="5">
        <v>-0.54800000000000004</v>
      </c>
      <c r="K971" s="5">
        <v>-1024000</v>
      </c>
      <c r="L971" s="5">
        <v>2642000</v>
      </c>
      <c r="M971" s="5">
        <v>0</v>
      </c>
      <c r="S971">
        <f>A971</f>
        <v>969</v>
      </c>
      <c r="T971">
        <f>Analysis!$B$3+B971/1000000</f>
        <v>23.256098999991082</v>
      </c>
      <c r="U971">
        <f>C971</f>
        <v>0</v>
      </c>
      <c r="V971">
        <f>IF(ABS(D971)&gt;1,D971/1000000,D971)*Analysis!$B$4</f>
        <v>-0.20454831000000004</v>
      </c>
      <c r="W971">
        <f>IF(ABS(E971)&gt;1,E971/1000000,E971)*Analysis!$B$4</f>
        <v>-2.4946830000000003E-2</v>
      </c>
      <c r="X971">
        <f>IF(ABS(F971)&gt;1,F971/1000000,F971)*Analysis!$B$4</f>
        <v>9.8486219700000017</v>
      </c>
      <c r="Y971">
        <f>IF(ABS(G971)&gt;1,G971/1000000,G971)</f>
        <v>0</v>
      </c>
      <c r="Z971">
        <f>IF(ABS(H971)&gt;1,H971/1000000,H971)</f>
        <v>0</v>
      </c>
      <c r="AA971">
        <f>IF(ABS(I971)&gt;1,I971/1000000,I971)</f>
        <v>0</v>
      </c>
      <c r="AB971">
        <f t="shared" si="60"/>
        <v>-0.54800000000000004</v>
      </c>
      <c r="AC971">
        <f t="shared" si="61"/>
        <v>-1.024</v>
      </c>
      <c r="AD971">
        <f t="shared" si="62"/>
        <v>2.6419999999999999</v>
      </c>
      <c r="AE971">
        <f t="shared" si="63"/>
        <v>0</v>
      </c>
    </row>
    <row r="972" spans="1:31" x14ac:dyDescent="0.3">
      <c r="A972" s="4">
        <v>970</v>
      </c>
      <c r="B972" s="4">
        <v>-803097887230</v>
      </c>
      <c r="C972" s="5">
        <v>0</v>
      </c>
      <c r="D972" s="5">
        <v>-1.9286999999999999E-2</v>
      </c>
      <c r="E972" s="5">
        <v>5.7920000000000003E-3</v>
      </c>
      <c r="F972" s="5">
        <v>1003819</v>
      </c>
      <c r="G972" s="5">
        <v>0</v>
      </c>
      <c r="H972" s="5">
        <v>0</v>
      </c>
      <c r="I972" s="5">
        <v>0</v>
      </c>
      <c r="J972" s="5">
        <v>-0.54900000000000004</v>
      </c>
      <c r="K972" s="5">
        <v>-1015000</v>
      </c>
      <c r="L972" s="5">
        <v>2643000</v>
      </c>
      <c r="M972" s="5">
        <v>0</v>
      </c>
      <c r="S972">
        <f>A972</f>
        <v>970</v>
      </c>
      <c r="T972">
        <f>Analysis!$B$3+B972/1000000</f>
        <v>23.276680000009947</v>
      </c>
      <c r="U972">
        <f>C972</f>
        <v>0</v>
      </c>
      <c r="V972">
        <f>IF(ABS(D972)&gt;1,D972/1000000,D972)*Analysis!$B$4</f>
        <v>-0.18920546999999999</v>
      </c>
      <c r="W972">
        <f>IF(ABS(E972)&gt;1,E972/1000000,E972)*Analysis!$B$4</f>
        <v>5.6819520000000005E-2</v>
      </c>
      <c r="X972">
        <f>IF(ABS(F972)&gt;1,F972/1000000,F972)*Analysis!$B$4</f>
        <v>9.8474643900000007</v>
      </c>
      <c r="Y972">
        <f>IF(ABS(G972)&gt;1,G972/1000000,G972)</f>
        <v>0</v>
      </c>
      <c r="Z972">
        <f>IF(ABS(H972)&gt;1,H972/1000000,H972)</f>
        <v>0</v>
      </c>
      <c r="AA972">
        <f>IF(ABS(I972)&gt;1,I972/1000000,I972)</f>
        <v>0</v>
      </c>
      <c r="AB972">
        <f t="shared" si="60"/>
        <v>-0.54900000000000004</v>
      </c>
      <c r="AC972">
        <f t="shared" si="61"/>
        <v>-1.0149999999999999</v>
      </c>
      <c r="AD972">
        <f t="shared" si="62"/>
        <v>2.6429999999999998</v>
      </c>
      <c r="AE972">
        <f t="shared" si="63"/>
        <v>0</v>
      </c>
    </row>
    <row r="973" spans="1:31" x14ac:dyDescent="0.3">
      <c r="A973" s="4">
        <v>971</v>
      </c>
      <c r="B973" s="4">
        <v>-803097859014</v>
      </c>
      <c r="C973" s="5">
        <v>0</v>
      </c>
      <c r="D973" s="5">
        <v>-1.9893000000000001E-2</v>
      </c>
      <c r="E973" s="5">
        <v>3.0609999999999999E-3</v>
      </c>
      <c r="F973" s="5">
        <v>1003890</v>
      </c>
      <c r="G973" s="5">
        <v>0</v>
      </c>
      <c r="H973" s="5">
        <v>0</v>
      </c>
      <c r="I973" s="5">
        <v>0</v>
      </c>
      <c r="J973" s="5">
        <v>-0.54500000000000004</v>
      </c>
      <c r="K973" s="5">
        <v>-1001000</v>
      </c>
      <c r="L973" s="5">
        <v>2643000</v>
      </c>
      <c r="M973" s="5">
        <v>0</v>
      </c>
      <c r="S973">
        <f>A973</f>
        <v>971</v>
      </c>
      <c r="T973">
        <f>Analysis!$B$3+B973/1000000</f>
        <v>23.304895999957807</v>
      </c>
      <c r="U973">
        <f>C973</f>
        <v>0</v>
      </c>
      <c r="V973">
        <f>IF(ABS(D973)&gt;1,D973/1000000,D973)*Analysis!$B$4</f>
        <v>-0.19515033000000001</v>
      </c>
      <c r="W973">
        <f>IF(ABS(E973)&gt;1,E973/1000000,E973)*Analysis!$B$4</f>
        <v>3.0028410000000002E-2</v>
      </c>
      <c r="X973">
        <f>IF(ABS(F973)&gt;1,F973/1000000,F973)*Analysis!$B$4</f>
        <v>9.8481608999999999</v>
      </c>
      <c r="Y973">
        <f>IF(ABS(G973)&gt;1,G973/1000000,G973)</f>
        <v>0</v>
      </c>
      <c r="Z973">
        <f>IF(ABS(H973)&gt;1,H973/1000000,H973)</f>
        <v>0</v>
      </c>
      <c r="AA973">
        <f>IF(ABS(I973)&gt;1,I973/1000000,I973)</f>
        <v>0</v>
      </c>
      <c r="AB973">
        <f t="shared" si="60"/>
        <v>-0.54500000000000004</v>
      </c>
      <c r="AC973">
        <f t="shared" si="61"/>
        <v>-1.0009999999999999</v>
      </c>
      <c r="AD973">
        <f t="shared" si="62"/>
        <v>2.6429999999999998</v>
      </c>
      <c r="AE973">
        <f t="shared" si="63"/>
        <v>0</v>
      </c>
    </row>
    <row r="974" spans="1:31" x14ac:dyDescent="0.3">
      <c r="A974" s="4">
        <v>972</v>
      </c>
      <c r="B974" s="4">
        <v>-803097828779</v>
      </c>
      <c r="C974" s="5">
        <v>0</v>
      </c>
      <c r="D974" s="5">
        <v>-1.1605000000000001E-2</v>
      </c>
      <c r="E974" s="5">
        <v>3.895E-3</v>
      </c>
      <c r="F974" s="5">
        <v>1004205</v>
      </c>
      <c r="G974" s="5">
        <v>0</v>
      </c>
      <c r="H974" s="5">
        <v>0</v>
      </c>
      <c r="I974" s="5">
        <v>0</v>
      </c>
      <c r="J974" s="5">
        <v>-0.54400000000000004</v>
      </c>
      <c r="K974" s="5">
        <v>-0.99099999999999999</v>
      </c>
      <c r="L974" s="5">
        <v>2643000</v>
      </c>
      <c r="M974" s="5">
        <v>0</v>
      </c>
      <c r="S974">
        <f>A974</f>
        <v>972</v>
      </c>
      <c r="T974">
        <f>Analysis!$B$3+B974/1000000</f>
        <v>23.335131000028923</v>
      </c>
      <c r="U974">
        <f>C974</f>
        <v>0</v>
      </c>
      <c r="V974">
        <f>IF(ABS(D974)&gt;1,D974/1000000,D974)*Analysis!$B$4</f>
        <v>-0.11384505000000002</v>
      </c>
      <c r="W974">
        <f>IF(ABS(E974)&gt;1,E974/1000000,E974)*Analysis!$B$4</f>
        <v>3.8209949999999999E-2</v>
      </c>
      <c r="X974">
        <f>IF(ABS(F974)&gt;1,F974/1000000,F974)*Analysis!$B$4</f>
        <v>9.8512510500000001</v>
      </c>
      <c r="Y974">
        <f>IF(ABS(G974)&gt;1,G974/1000000,G974)</f>
        <v>0</v>
      </c>
      <c r="Z974">
        <f>IF(ABS(H974)&gt;1,H974/1000000,H974)</f>
        <v>0</v>
      </c>
      <c r="AA974">
        <f>IF(ABS(I974)&gt;1,I974/1000000,I974)</f>
        <v>0</v>
      </c>
      <c r="AB974">
        <f t="shared" si="60"/>
        <v>-0.54400000000000004</v>
      </c>
      <c r="AC974">
        <f t="shared" si="61"/>
        <v>-0.99099999999999999</v>
      </c>
      <c r="AD974">
        <f t="shared" si="62"/>
        <v>2.6429999999999998</v>
      </c>
      <c r="AE974">
        <f t="shared" si="63"/>
        <v>0</v>
      </c>
    </row>
    <row r="975" spans="1:31" x14ac:dyDescent="0.3">
      <c r="A975" s="4">
        <v>973</v>
      </c>
      <c r="B975" s="4">
        <v>-803097810313</v>
      </c>
      <c r="C975" s="5">
        <v>0</v>
      </c>
      <c r="D975" s="5">
        <v>-1.2633E-2</v>
      </c>
      <c r="E975" s="5">
        <v>8.2299999999999995E-4</v>
      </c>
      <c r="F975" s="5">
        <v>1004167</v>
      </c>
      <c r="G975" s="5">
        <v>0</v>
      </c>
      <c r="H975" s="5">
        <v>0</v>
      </c>
      <c r="I975" s="5">
        <v>0</v>
      </c>
      <c r="J975" s="5">
        <v>-0.54200000000000004</v>
      </c>
      <c r="K975" s="5">
        <v>-0.98499999999999999</v>
      </c>
      <c r="L975" s="5">
        <v>2643000</v>
      </c>
      <c r="M975" s="5">
        <v>0</v>
      </c>
      <c r="S975">
        <f>A975</f>
        <v>973</v>
      </c>
      <c r="T975">
        <f>Analysis!$B$3+B975/1000000</f>
        <v>23.353597000008449</v>
      </c>
      <c r="U975">
        <f>C975</f>
        <v>0</v>
      </c>
      <c r="V975">
        <f>IF(ABS(D975)&gt;1,D975/1000000,D975)*Analysis!$B$4</f>
        <v>-0.12392973</v>
      </c>
      <c r="W975">
        <f>IF(ABS(E975)&gt;1,E975/1000000,E975)*Analysis!$B$4</f>
        <v>8.07363E-3</v>
      </c>
      <c r="X975">
        <f>IF(ABS(F975)&gt;1,F975/1000000,F975)*Analysis!$B$4</f>
        <v>9.8508782700000008</v>
      </c>
      <c r="Y975">
        <f>IF(ABS(G975)&gt;1,G975/1000000,G975)</f>
        <v>0</v>
      </c>
      <c r="Z975">
        <f>IF(ABS(H975)&gt;1,H975/1000000,H975)</f>
        <v>0</v>
      </c>
      <c r="AA975">
        <f>IF(ABS(I975)&gt;1,I975/1000000,I975)</f>
        <v>0</v>
      </c>
      <c r="AB975">
        <f t="shared" si="60"/>
        <v>-0.54200000000000004</v>
      </c>
      <c r="AC975">
        <f t="shared" si="61"/>
        <v>-0.98499999999999999</v>
      </c>
      <c r="AD975">
        <f t="shared" si="62"/>
        <v>2.6429999999999998</v>
      </c>
      <c r="AE975">
        <f t="shared" si="63"/>
        <v>0</v>
      </c>
    </row>
    <row r="976" spans="1:31" x14ac:dyDescent="0.3">
      <c r="A976" s="4">
        <v>974</v>
      </c>
      <c r="B976" s="4">
        <v>-803097791499</v>
      </c>
      <c r="C976" s="5">
        <v>0</v>
      </c>
      <c r="D976" s="5">
        <v>-1.6230000000000001E-2</v>
      </c>
      <c r="E976" s="5">
        <v>-3.3240000000000001E-3</v>
      </c>
      <c r="F976" s="5">
        <v>0.99543199999999998</v>
      </c>
      <c r="G976" s="5">
        <v>0</v>
      </c>
      <c r="H976" s="5">
        <v>0</v>
      </c>
      <c r="I976" s="5">
        <v>0</v>
      </c>
      <c r="J976" s="5">
        <v>-0.54800000000000004</v>
      </c>
      <c r="K976" s="5">
        <v>-0.97799999999999998</v>
      </c>
      <c r="L976" s="5">
        <v>2643000</v>
      </c>
      <c r="M976" s="5">
        <v>0</v>
      </c>
      <c r="S976">
        <f>A976</f>
        <v>974</v>
      </c>
      <c r="T976">
        <f>Analysis!$B$3+B976/1000000</f>
        <v>23.372410999960266</v>
      </c>
      <c r="U976">
        <f>C976</f>
        <v>0</v>
      </c>
      <c r="V976">
        <f>IF(ABS(D976)&gt;1,D976/1000000,D976)*Analysis!$B$4</f>
        <v>-0.15921630000000003</v>
      </c>
      <c r="W976">
        <f>IF(ABS(E976)&gt;1,E976/1000000,E976)*Analysis!$B$4</f>
        <v>-3.2608440000000002E-2</v>
      </c>
      <c r="X976">
        <f>IF(ABS(F976)&gt;1,F976/1000000,F976)*Analysis!$B$4</f>
        <v>9.7651879200000007</v>
      </c>
      <c r="Y976">
        <f>IF(ABS(G976)&gt;1,G976/1000000,G976)</f>
        <v>0</v>
      </c>
      <c r="Z976">
        <f>IF(ABS(H976)&gt;1,H976/1000000,H976)</f>
        <v>0</v>
      </c>
      <c r="AA976">
        <f>IF(ABS(I976)&gt;1,I976/1000000,I976)</f>
        <v>0</v>
      </c>
      <c r="AB976">
        <f t="shared" si="60"/>
        <v>-0.54800000000000004</v>
      </c>
      <c r="AC976">
        <f t="shared" si="61"/>
        <v>-0.97799999999999998</v>
      </c>
      <c r="AD976">
        <f t="shared" si="62"/>
        <v>2.6429999999999998</v>
      </c>
      <c r="AE976">
        <f t="shared" si="63"/>
        <v>0</v>
      </c>
    </row>
    <row r="977" spans="1:31" x14ac:dyDescent="0.3">
      <c r="A977" s="4">
        <v>975</v>
      </c>
      <c r="B977" s="4">
        <v>-803097773812</v>
      </c>
      <c r="C977" s="5">
        <v>0</v>
      </c>
      <c r="D977" s="5">
        <v>-2.2064E-2</v>
      </c>
      <c r="E977" s="5">
        <v>-1.17E-4</v>
      </c>
      <c r="F977" s="5">
        <v>1003167</v>
      </c>
      <c r="G977" s="5">
        <v>0</v>
      </c>
      <c r="H977" s="5">
        <v>0</v>
      </c>
      <c r="I977" s="5">
        <v>0</v>
      </c>
      <c r="J977" s="5">
        <v>-0.54900000000000004</v>
      </c>
      <c r="K977" s="5">
        <v>-0.97099999999999997</v>
      </c>
      <c r="L977" s="5">
        <v>2643000</v>
      </c>
      <c r="M977" s="5">
        <v>0</v>
      </c>
      <c r="S977">
        <f>A977</f>
        <v>975</v>
      </c>
      <c r="T977">
        <f>Analysis!$B$3+B977/1000000</f>
        <v>23.390097999945283</v>
      </c>
      <c r="U977">
        <f>C977</f>
        <v>0</v>
      </c>
      <c r="V977">
        <f>IF(ABS(D977)&gt;1,D977/1000000,D977)*Analysis!$B$4</f>
        <v>-0.21644784</v>
      </c>
      <c r="W977">
        <f>IF(ABS(E977)&gt;1,E977/1000000,E977)*Analysis!$B$4</f>
        <v>-1.14777E-3</v>
      </c>
      <c r="X977">
        <f>IF(ABS(F977)&gt;1,F977/1000000,F977)*Analysis!$B$4</f>
        <v>9.8410682699999992</v>
      </c>
      <c r="Y977">
        <f>IF(ABS(G977)&gt;1,G977/1000000,G977)</f>
        <v>0</v>
      </c>
      <c r="Z977">
        <f>IF(ABS(H977)&gt;1,H977/1000000,H977)</f>
        <v>0</v>
      </c>
      <c r="AA977">
        <f>IF(ABS(I977)&gt;1,I977/1000000,I977)</f>
        <v>0</v>
      </c>
      <c r="AB977">
        <f t="shared" si="60"/>
        <v>-0.54900000000000004</v>
      </c>
      <c r="AC977">
        <f t="shared" si="61"/>
        <v>-0.97099999999999997</v>
      </c>
      <c r="AD977">
        <f t="shared" si="62"/>
        <v>2.6429999999999998</v>
      </c>
      <c r="AE977">
        <f t="shared" si="63"/>
        <v>0</v>
      </c>
    </row>
    <row r="978" spans="1:31" x14ac:dyDescent="0.3">
      <c r="A978" s="4">
        <v>976</v>
      </c>
      <c r="B978" s="4">
        <v>-803097750473</v>
      </c>
      <c r="C978" s="5">
        <v>0</v>
      </c>
      <c r="D978" s="5">
        <v>-1.5637999999999999E-2</v>
      </c>
      <c r="E978" s="5">
        <v>-1.1479999999999999E-3</v>
      </c>
      <c r="F978" s="5">
        <v>1004737</v>
      </c>
      <c r="G978" s="5">
        <v>0</v>
      </c>
      <c r="H978" s="5">
        <v>0</v>
      </c>
      <c r="I978" s="5">
        <v>0</v>
      </c>
      <c r="J978" s="5">
        <v>-0.54900000000000004</v>
      </c>
      <c r="K978" s="5">
        <v>-0.96499999999999997</v>
      </c>
      <c r="L978" s="5">
        <v>2644000</v>
      </c>
      <c r="M978" s="5">
        <v>0</v>
      </c>
      <c r="S978">
        <f>A978</f>
        <v>976</v>
      </c>
      <c r="T978">
        <f>Analysis!$B$3+B978/1000000</f>
        <v>23.413437000010163</v>
      </c>
      <c r="U978">
        <f>C978</f>
        <v>0</v>
      </c>
      <c r="V978">
        <f>IF(ABS(D978)&gt;1,D978/1000000,D978)*Analysis!$B$4</f>
        <v>-0.15340877999999999</v>
      </c>
      <c r="W978">
        <f>IF(ABS(E978)&gt;1,E978/1000000,E978)*Analysis!$B$4</f>
        <v>-1.126188E-2</v>
      </c>
      <c r="X978">
        <f>IF(ABS(F978)&gt;1,F978/1000000,F978)*Analysis!$B$4</f>
        <v>9.8564699700000009</v>
      </c>
      <c r="Y978">
        <f>IF(ABS(G978)&gt;1,G978/1000000,G978)</f>
        <v>0</v>
      </c>
      <c r="Z978">
        <f>IF(ABS(H978)&gt;1,H978/1000000,H978)</f>
        <v>0</v>
      </c>
      <c r="AA978">
        <f>IF(ABS(I978)&gt;1,I978/1000000,I978)</f>
        <v>0</v>
      </c>
      <c r="AB978">
        <f t="shared" si="60"/>
        <v>-0.54900000000000004</v>
      </c>
      <c r="AC978">
        <f t="shared" si="61"/>
        <v>-0.96499999999999997</v>
      </c>
      <c r="AD978">
        <f t="shared" si="62"/>
        <v>2.6440000000000001</v>
      </c>
      <c r="AE978">
        <f t="shared" si="63"/>
        <v>0</v>
      </c>
    </row>
    <row r="979" spans="1:31" x14ac:dyDescent="0.3">
      <c r="A979" s="4">
        <v>977</v>
      </c>
      <c r="B979" s="4">
        <v>-803097724427</v>
      </c>
      <c r="C979" s="5">
        <v>0</v>
      </c>
      <c r="D979" s="5">
        <v>-2.0819000000000001E-2</v>
      </c>
      <c r="E979" s="5">
        <v>4.2950000000000002E-3</v>
      </c>
      <c r="F979" s="5">
        <v>1003594</v>
      </c>
      <c r="G979" s="5">
        <v>0</v>
      </c>
      <c r="H979" s="5">
        <v>0</v>
      </c>
      <c r="I979" s="5">
        <v>0</v>
      </c>
      <c r="J979" s="5">
        <v>-0.55500000000000005</v>
      </c>
      <c r="K979" s="5">
        <v>-0.91900000000000004</v>
      </c>
      <c r="L979" s="5">
        <v>2645000</v>
      </c>
      <c r="M979" s="5">
        <v>0</v>
      </c>
      <c r="S979">
        <f>A979</f>
        <v>977</v>
      </c>
      <c r="T979">
        <f>Analysis!$B$3+B979/1000000</f>
        <v>23.439482999965549</v>
      </c>
      <c r="U979">
        <f>C979</f>
        <v>0</v>
      </c>
      <c r="V979">
        <f>IF(ABS(D979)&gt;1,D979/1000000,D979)*Analysis!$B$4</f>
        <v>-0.20423439000000002</v>
      </c>
      <c r="W979">
        <f>IF(ABS(E979)&gt;1,E979/1000000,E979)*Analysis!$B$4</f>
        <v>4.2133950000000003E-2</v>
      </c>
      <c r="X979">
        <f>IF(ABS(F979)&gt;1,F979/1000000,F979)*Analysis!$B$4</f>
        <v>9.8452571400000011</v>
      </c>
      <c r="Y979">
        <f>IF(ABS(G979)&gt;1,G979/1000000,G979)</f>
        <v>0</v>
      </c>
      <c r="Z979">
        <f>IF(ABS(H979)&gt;1,H979/1000000,H979)</f>
        <v>0</v>
      </c>
      <c r="AA979">
        <f>IF(ABS(I979)&gt;1,I979/1000000,I979)</f>
        <v>0</v>
      </c>
      <c r="AB979">
        <f t="shared" si="60"/>
        <v>-0.55500000000000005</v>
      </c>
      <c r="AC979">
        <f t="shared" si="61"/>
        <v>-0.91900000000000004</v>
      </c>
      <c r="AD979">
        <f t="shared" si="62"/>
        <v>2.645</v>
      </c>
      <c r="AE979">
        <f t="shared" si="63"/>
        <v>0</v>
      </c>
    </row>
    <row r="980" spans="1:31" x14ac:dyDescent="0.3">
      <c r="A980" s="4">
        <v>978</v>
      </c>
      <c r="B980" s="4">
        <v>-803097702809</v>
      </c>
      <c r="C980" s="5">
        <v>0</v>
      </c>
      <c r="D980" s="5">
        <v>-1.2736000000000001E-2</v>
      </c>
      <c r="E980" s="5">
        <v>4.4000000000000003E-3</v>
      </c>
      <c r="F980" s="5">
        <v>1004146</v>
      </c>
      <c r="G980" s="5">
        <v>0</v>
      </c>
      <c r="H980" s="5">
        <v>0</v>
      </c>
      <c r="I980" s="5">
        <v>0</v>
      </c>
      <c r="J980" s="5">
        <v>-0.55200000000000005</v>
      </c>
      <c r="K980" s="5">
        <v>-0.89800000000000002</v>
      </c>
      <c r="L980" s="5">
        <v>2645000</v>
      </c>
      <c r="M980" s="5">
        <v>0</v>
      </c>
      <c r="S980">
        <f>A980</f>
        <v>978</v>
      </c>
      <c r="T980">
        <f>Analysis!$B$3+B980/1000000</f>
        <v>23.461100999964401</v>
      </c>
      <c r="U980">
        <f>C980</f>
        <v>0</v>
      </c>
      <c r="V980">
        <f>IF(ABS(D980)&gt;1,D980/1000000,D980)*Analysis!$B$4</f>
        <v>-0.12494016000000001</v>
      </c>
      <c r="W980">
        <f>IF(ABS(E980)&gt;1,E980/1000000,E980)*Analysis!$B$4</f>
        <v>4.3164000000000008E-2</v>
      </c>
      <c r="X980">
        <f>IF(ABS(F980)&gt;1,F980/1000000,F980)*Analysis!$B$4</f>
        <v>9.8506722599999996</v>
      </c>
      <c r="Y980">
        <f>IF(ABS(G980)&gt;1,G980/1000000,G980)</f>
        <v>0</v>
      </c>
      <c r="Z980">
        <f>IF(ABS(H980)&gt;1,H980/1000000,H980)</f>
        <v>0</v>
      </c>
      <c r="AA980">
        <f>IF(ABS(I980)&gt;1,I980/1000000,I980)</f>
        <v>0</v>
      </c>
      <c r="AB980">
        <f t="shared" si="60"/>
        <v>-0.55200000000000005</v>
      </c>
      <c r="AC980">
        <f t="shared" si="61"/>
        <v>-0.89800000000000002</v>
      </c>
      <c r="AD980">
        <f t="shared" si="62"/>
        <v>2.645</v>
      </c>
      <c r="AE980">
        <f t="shared" si="63"/>
        <v>0</v>
      </c>
    </row>
    <row r="981" spans="1:31" x14ac:dyDescent="0.3">
      <c r="A981" s="4">
        <v>979</v>
      </c>
      <c r="B981" s="4">
        <v>-803097686231</v>
      </c>
      <c r="C981" s="5">
        <v>0</v>
      </c>
      <c r="D981" s="5">
        <v>-1.686E-2</v>
      </c>
      <c r="E981" s="5">
        <v>4.2919999999999998E-3</v>
      </c>
      <c r="F981" s="5">
        <v>1003483</v>
      </c>
      <c r="G981" s="5">
        <v>0</v>
      </c>
      <c r="H981" s="5">
        <v>0</v>
      </c>
      <c r="I981" s="5">
        <v>0</v>
      </c>
      <c r="J981" s="5">
        <v>-0.54800000000000004</v>
      </c>
      <c r="K981" s="5">
        <v>-0.88800000000000001</v>
      </c>
      <c r="L981" s="5">
        <v>2647000</v>
      </c>
      <c r="M981" s="5">
        <v>0</v>
      </c>
      <c r="S981">
        <f>A981</f>
        <v>979</v>
      </c>
      <c r="T981">
        <f>Analysis!$B$3+B981/1000000</f>
        <v>23.477679000003263</v>
      </c>
      <c r="U981">
        <f>C981</f>
        <v>0</v>
      </c>
      <c r="V981">
        <f>IF(ABS(D981)&gt;1,D981/1000000,D981)*Analysis!$B$4</f>
        <v>-0.1653966</v>
      </c>
      <c r="W981">
        <f>IF(ABS(E981)&gt;1,E981/1000000,E981)*Analysis!$B$4</f>
        <v>4.2104519999999999E-2</v>
      </c>
      <c r="X981">
        <f>IF(ABS(F981)&gt;1,F981/1000000,F981)*Analysis!$B$4</f>
        <v>9.8441682299999993</v>
      </c>
      <c r="Y981">
        <f>IF(ABS(G981)&gt;1,G981/1000000,G981)</f>
        <v>0</v>
      </c>
      <c r="Z981">
        <f>IF(ABS(H981)&gt;1,H981/1000000,H981)</f>
        <v>0</v>
      </c>
      <c r="AA981">
        <f>IF(ABS(I981)&gt;1,I981/1000000,I981)</f>
        <v>0</v>
      </c>
      <c r="AB981">
        <f t="shared" si="60"/>
        <v>-0.54800000000000004</v>
      </c>
      <c r="AC981">
        <f t="shared" si="61"/>
        <v>-0.88800000000000001</v>
      </c>
      <c r="AD981">
        <f t="shared" si="62"/>
        <v>2.6469999999999998</v>
      </c>
      <c r="AE981">
        <f t="shared" si="63"/>
        <v>0</v>
      </c>
    </row>
    <row r="982" spans="1:31" x14ac:dyDescent="0.3">
      <c r="A982" s="4">
        <v>980</v>
      </c>
      <c r="B982" s="4">
        <v>-803097669125</v>
      </c>
      <c r="C982" s="5">
        <v>0</v>
      </c>
      <c r="D982" s="5">
        <v>-1.2869999999999999E-2</v>
      </c>
      <c r="E982" s="5">
        <v>4.4479999999999997E-3</v>
      </c>
      <c r="F982" s="5">
        <v>1006574</v>
      </c>
      <c r="G982" s="5">
        <v>0</v>
      </c>
      <c r="H982" s="5">
        <v>0</v>
      </c>
      <c r="I982" s="5">
        <v>0</v>
      </c>
      <c r="J982" s="5">
        <v>-0.54300000000000004</v>
      </c>
      <c r="K982" s="5">
        <v>-0.879</v>
      </c>
      <c r="L982" s="5">
        <v>2648000</v>
      </c>
      <c r="M982" s="5">
        <v>0</v>
      </c>
      <c r="S982">
        <f>A982</f>
        <v>980</v>
      </c>
      <c r="T982">
        <f>Analysis!$B$3+B982/1000000</f>
        <v>23.494784999988042</v>
      </c>
      <c r="U982">
        <f>C982</f>
        <v>0</v>
      </c>
      <c r="V982">
        <f>IF(ABS(D982)&gt;1,D982/1000000,D982)*Analysis!$B$4</f>
        <v>-0.1262547</v>
      </c>
      <c r="W982">
        <f>IF(ABS(E982)&gt;1,E982/1000000,E982)*Analysis!$B$4</f>
        <v>4.3634880000000001E-2</v>
      </c>
      <c r="X982">
        <f>IF(ABS(F982)&gt;1,F982/1000000,F982)*Analysis!$B$4</f>
        <v>9.8744909400000012</v>
      </c>
      <c r="Y982">
        <f>IF(ABS(G982)&gt;1,G982/1000000,G982)</f>
        <v>0</v>
      </c>
      <c r="Z982">
        <f>IF(ABS(H982)&gt;1,H982/1000000,H982)</f>
        <v>0</v>
      </c>
      <c r="AA982">
        <f>IF(ABS(I982)&gt;1,I982/1000000,I982)</f>
        <v>0</v>
      </c>
      <c r="AB982">
        <f t="shared" si="60"/>
        <v>-0.54300000000000004</v>
      </c>
      <c r="AC982">
        <f t="shared" si="61"/>
        <v>-0.879</v>
      </c>
      <c r="AD982">
        <f t="shared" si="62"/>
        <v>2.6480000000000001</v>
      </c>
      <c r="AE982">
        <f t="shared" si="63"/>
        <v>0</v>
      </c>
    </row>
    <row r="983" spans="1:31" x14ac:dyDescent="0.3">
      <c r="A983" s="4">
        <v>981</v>
      </c>
      <c r="B983" s="4">
        <v>-803097649862</v>
      </c>
      <c r="C983" s="5">
        <v>0</v>
      </c>
      <c r="D983" s="5">
        <v>-1.2886999999999999E-2</v>
      </c>
      <c r="E983" s="5">
        <v>4.45E-3</v>
      </c>
      <c r="F983" s="5">
        <v>1004436</v>
      </c>
      <c r="G983" s="5">
        <v>0</v>
      </c>
      <c r="H983" s="5">
        <v>0</v>
      </c>
      <c r="I983" s="5">
        <v>0</v>
      </c>
      <c r="J983" s="5">
        <v>-0.54</v>
      </c>
      <c r="K983" s="5">
        <v>-0.874</v>
      </c>
      <c r="L983" s="5">
        <v>2648000</v>
      </c>
      <c r="M983" s="5">
        <v>0</v>
      </c>
      <c r="S983">
        <f>A983</f>
        <v>981</v>
      </c>
      <c r="T983">
        <f>Analysis!$B$3+B983/1000000</f>
        <v>23.514047999982722</v>
      </c>
      <c r="U983">
        <f>C983</f>
        <v>0</v>
      </c>
      <c r="V983">
        <f>IF(ABS(D983)&gt;1,D983/1000000,D983)*Analysis!$B$4</f>
        <v>-0.12642147000000001</v>
      </c>
      <c r="W983">
        <f>IF(ABS(E983)&gt;1,E983/1000000,E983)*Analysis!$B$4</f>
        <v>4.3654499999999999E-2</v>
      </c>
      <c r="X983">
        <f>IF(ABS(F983)&gt;1,F983/1000000,F983)*Analysis!$B$4</f>
        <v>9.8535171600000009</v>
      </c>
      <c r="Y983">
        <f>IF(ABS(G983)&gt;1,G983/1000000,G983)</f>
        <v>0</v>
      </c>
      <c r="Z983">
        <f>IF(ABS(H983)&gt;1,H983/1000000,H983)</f>
        <v>0</v>
      </c>
      <c r="AA983">
        <f>IF(ABS(I983)&gt;1,I983/1000000,I983)</f>
        <v>0</v>
      </c>
      <c r="AB983">
        <f t="shared" si="60"/>
        <v>-0.54</v>
      </c>
      <c r="AC983">
        <f t="shared" si="61"/>
        <v>-0.874</v>
      </c>
      <c r="AD983">
        <f t="shared" si="62"/>
        <v>2.6480000000000001</v>
      </c>
      <c r="AE983">
        <f t="shared" si="63"/>
        <v>0</v>
      </c>
    </row>
    <row r="984" spans="1:31" x14ac:dyDescent="0.3">
      <c r="A984" s="4">
        <v>982</v>
      </c>
      <c r="B984" s="4">
        <v>-803097639881</v>
      </c>
      <c r="C984" s="5">
        <v>0</v>
      </c>
      <c r="D984" s="5">
        <v>-1.2965000000000001E-2</v>
      </c>
      <c r="E984" s="5">
        <v>4.4250000000000001E-3</v>
      </c>
      <c r="F984" s="5">
        <v>1003655</v>
      </c>
      <c r="G984" s="5">
        <v>0</v>
      </c>
      <c r="H984" s="5">
        <v>0</v>
      </c>
      <c r="I984" s="5">
        <v>0</v>
      </c>
      <c r="J984" s="5">
        <v>-0.54</v>
      </c>
      <c r="K984" s="5">
        <v>-0.874</v>
      </c>
      <c r="L984" s="5">
        <v>2648000</v>
      </c>
      <c r="M984" s="5">
        <v>0</v>
      </c>
      <c r="S984">
        <f>A984</f>
        <v>982</v>
      </c>
      <c r="T984">
        <f>Analysis!$B$3+B984/1000000</f>
        <v>23.524028999963775</v>
      </c>
      <c r="U984">
        <f>C984</f>
        <v>0</v>
      </c>
      <c r="V984">
        <f>IF(ABS(D984)&gt;1,D984/1000000,D984)*Analysis!$B$4</f>
        <v>-0.12718665000000001</v>
      </c>
      <c r="W984">
        <f>IF(ABS(E984)&gt;1,E984/1000000,E984)*Analysis!$B$4</f>
        <v>4.3409250000000003E-2</v>
      </c>
      <c r="X984">
        <f>IF(ABS(F984)&gt;1,F984/1000000,F984)*Analysis!$B$4</f>
        <v>9.8458555499999996</v>
      </c>
      <c r="Y984">
        <f>IF(ABS(G984)&gt;1,G984/1000000,G984)</f>
        <v>0</v>
      </c>
      <c r="Z984">
        <f>IF(ABS(H984)&gt;1,H984/1000000,H984)</f>
        <v>0</v>
      </c>
      <c r="AA984">
        <f>IF(ABS(I984)&gt;1,I984/1000000,I984)</f>
        <v>0</v>
      </c>
      <c r="AB984">
        <f t="shared" si="60"/>
        <v>-0.54</v>
      </c>
      <c r="AC984">
        <f t="shared" si="61"/>
        <v>-0.874</v>
      </c>
      <c r="AD984">
        <f t="shared" si="62"/>
        <v>2.6480000000000001</v>
      </c>
      <c r="AE984">
        <f t="shared" si="63"/>
        <v>0</v>
      </c>
    </row>
    <row r="985" spans="1:31" x14ac:dyDescent="0.3">
      <c r="A985" s="4">
        <v>983</v>
      </c>
      <c r="B985" s="4">
        <v>-803097605510</v>
      </c>
      <c r="C985" s="5">
        <v>0</v>
      </c>
      <c r="D985" s="5">
        <v>-2.0050999999999999E-2</v>
      </c>
      <c r="E985" s="5">
        <v>4.3810000000000003E-3</v>
      </c>
      <c r="F985" s="5">
        <v>1003919</v>
      </c>
      <c r="G985" s="5">
        <v>0</v>
      </c>
      <c r="H985" s="5">
        <v>0</v>
      </c>
      <c r="I985" s="5">
        <v>0</v>
      </c>
      <c r="J985" s="5">
        <v>-0.53600000000000003</v>
      </c>
      <c r="K985" s="5">
        <v>-0.86099999999999999</v>
      </c>
      <c r="L985" s="5">
        <v>2648000</v>
      </c>
      <c r="M985" s="5">
        <v>0</v>
      </c>
      <c r="S985">
        <f>A985</f>
        <v>983</v>
      </c>
      <c r="T985">
        <f>Analysis!$B$3+B985/1000000</f>
        <v>23.558399999979883</v>
      </c>
      <c r="U985">
        <f>C985</f>
        <v>0</v>
      </c>
      <c r="V985">
        <f>IF(ABS(D985)&gt;1,D985/1000000,D985)*Analysis!$B$4</f>
        <v>-0.19670031000000002</v>
      </c>
      <c r="W985">
        <f>IF(ABS(E985)&gt;1,E985/1000000,E985)*Analysis!$B$4</f>
        <v>4.2977610000000006E-2</v>
      </c>
      <c r="X985">
        <f>IF(ABS(F985)&gt;1,F985/1000000,F985)*Analysis!$B$4</f>
        <v>9.8484453900000002</v>
      </c>
      <c r="Y985">
        <f>IF(ABS(G985)&gt;1,G985/1000000,G985)</f>
        <v>0</v>
      </c>
      <c r="Z985">
        <f>IF(ABS(H985)&gt;1,H985/1000000,H985)</f>
        <v>0</v>
      </c>
      <c r="AA985">
        <f>IF(ABS(I985)&gt;1,I985/1000000,I985)</f>
        <v>0</v>
      </c>
      <c r="AB985">
        <f t="shared" si="60"/>
        <v>-0.53600000000000003</v>
      </c>
      <c r="AC985">
        <f t="shared" si="61"/>
        <v>-0.86099999999999999</v>
      </c>
      <c r="AD985">
        <f t="shared" si="62"/>
        <v>2.6480000000000001</v>
      </c>
      <c r="AE985">
        <f t="shared" si="63"/>
        <v>0</v>
      </c>
    </row>
    <row r="986" spans="1:31" x14ac:dyDescent="0.3">
      <c r="A986" s="4">
        <v>984</v>
      </c>
      <c r="B986" s="4">
        <v>-803097592839</v>
      </c>
      <c r="C986" s="5">
        <v>0</v>
      </c>
      <c r="D986" s="5">
        <v>-1.2338999999999999E-2</v>
      </c>
      <c r="E986" s="5">
        <v>4.2839999999999996E-3</v>
      </c>
      <c r="F986" s="5">
        <v>1004181</v>
      </c>
      <c r="G986" s="5">
        <v>0</v>
      </c>
      <c r="H986" s="5">
        <v>0</v>
      </c>
      <c r="I986" s="5">
        <v>0</v>
      </c>
      <c r="J986" s="5">
        <v>-0.53400000000000003</v>
      </c>
      <c r="K986" s="5">
        <v>-0.85699999999999998</v>
      </c>
      <c r="L986" s="5">
        <v>2649000</v>
      </c>
      <c r="M986" s="5">
        <v>0</v>
      </c>
      <c r="S986">
        <f>A986</f>
        <v>984</v>
      </c>
      <c r="T986">
        <f>Analysis!$B$3+B986/1000000</f>
        <v>23.571070999954827</v>
      </c>
      <c r="U986">
        <f>C986</f>
        <v>0</v>
      </c>
      <c r="V986">
        <f>IF(ABS(D986)&gt;1,D986/1000000,D986)*Analysis!$B$4</f>
        <v>-0.12104558999999999</v>
      </c>
      <c r="W986">
        <f>IF(ABS(E986)&gt;1,E986/1000000,E986)*Analysis!$B$4</f>
        <v>4.2026040000000001E-2</v>
      </c>
      <c r="X986">
        <f>IF(ABS(F986)&gt;1,F986/1000000,F986)*Analysis!$B$4</f>
        <v>9.851015610000001</v>
      </c>
      <c r="Y986">
        <f>IF(ABS(G986)&gt;1,G986/1000000,G986)</f>
        <v>0</v>
      </c>
      <c r="Z986">
        <f>IF(ABS(H986)&gt;1,H986/1000000,H986)</f>
        <v>0</v>
      </c>
      <c r="AA986">
        <f>IF(ABS(I986)&gt;1,I986/1000000,I986)</f>
        <v>0</v>
      </c>
      <c r="AB986">
        <f t="shared" si="60"/>
        <v>-0.53400000000000003</v>
      </c>
      <c r="AC986">
        <f t="shared" si="61"/>
        <v>-0.85699999999999998</v>
      </c>
      <c r="AD986">
        <f t="shared" si="62"/>
        <v>2.649</v>
      </c>
      <c r="AE986">
        <f t="shared" si="63"/>
        <v>0</v>
      </c>
    </row>
    <row r="987" spans="1:31" x14ac:dyDescent="0.3">
      <c r="A987" s="4">
        <v>985</v>
      </c>
      <c r="B987" s="4">
        <v>-803097565161</v>
      </c>
      <c r="C987" s="5">
        <v>0</v>
      </c>
      <c r="D987" s="5">
        <v>-1.2756999999999999E-2</v>
      </c>
      <c r="E987" s="5">
        <v>4.3600000000000002E-3</v>
      </c>
      <c r="F987" s="5">
        <v>0.99710100000000002</v>
      </c>
      <c r="G987" s="5">
        <v>0</v>
      </c>
      <c r="H987" s="5">
        <v>0</v>
      </c>
      <c r="I987" s="5">
        <v>0</v>
      </c>
      <c r="J987" s="5">
        <v>-0.53100000000000003</v>
      </c>
      <c r="K987" s="5">
        <v>-0.85299999999999998</v>
      </c>
      <c r="L987" s="5">
        <v>2650000</v>
      </c>
      <c r="M987" s="5">
        <v>0</v>
      </c>
      <c r="S987">
        <f>A987</f>
        <v>985</v>
      </c>
      <c r="T987">
        <f>Analysis!$B$3+B987/1000000</f>
        <v>23.598748999997042</v>
      </c>
      <c r="U987">
        <f>C987</f>
        <v>0</v>
      </c>
      <c r="V987">
        <f>IF(ABS(D987)&gt;1,D987/1000000,D987)*Analysis!$B$4</f>
        <v>-0.12514617</v>
      </c>
      <c r="W987">
        <f>IF(ABS(E987)&gt;1,E987/1000000,E987)*Analysis!$B$4</f>
        <v>4.2771600000000007E-2</v>
      </c>
      <c r="X987">
        <f>IF(ABS(F987)&gt;1,F987/1000000,F987)*Analysis!$B$4</f>
        <v>9.7815608100000002</v>
      </c>
      <c r="Y987">
        <f>IF(ABS(G987)&gt;1,G987/1000000,G987)</f>
        <v>0</v>
      </c>
      <c r="Z987">
        <f>IF(ABS(H987)&gt;1,H987/1000000,H987)</f>
        <v>0</v>
      </c>
      <c r="AA987">
        <f>IF(ABS(I987)&gt;1,I987/1000000,I987)</f>
        <v>0</v>
      </c>
      <c r="AB987">
        <f t="shared" si="60"/>
        <v>-0.53100000000000003</v>
      </c>
      <c r="AC987">
        <f t="shared" si="61"/>
        <v>-0.85299999999999998</v>
      </c>
      <c r="AD987">
        <f t="shared" si="62"/>
        <v>2.65</v>
      </c>
      <c r="AE987">
        <f t="shared" si="63"/>
        <v>0</v>
      </c>
    </row>
    <row r="988" spans="1:31" x14ac:dyDescent="0.3">
      <c r="A988" s="4">
        <v>986</v>
      </c>
      <c r="B988" s="4">
        <v>-803097542712</v>
      </c>
      <c r="C988" s="5">
        <v>0</v>
      </c>
      <c r="D988" s="5">
        <v>-2.1814E-2</v>
      </c>
      <c r="E988" s="5">
        <v>4.2830000000000003E-3</v>
      </c>
      <c r="F988" s="5">
        <v>0.99646699999999999</v>
      </c>
      <c r="G988" s="5">
        <v>0</v>
      </c>
      <c r="H988" s="5">
        <v>0</v>
      </c>
      <c r="I988" s="5">
        <v>0</v>
      </c>
      <c r="J988" s="5">
        <v>-0.53</v>
      </c>
      <c r="K988" s="5">
        <v>-0.84399999999999997</v>
      </c>
      <c r="L988" s="5">
        <v>2648000</v>
      </c>
      <c r="M988" s="5">
        <v>0</v>
      </c>
      <c r="S988">
        <f>A988</f>
        <v>986</v>
      </c>
      <c r="T988">
        <f>Analysis!$B$3+B988/1000000</f>
        <v>23.621198000037111</v>
      </c>
      <c r="U988">
        <f>C988</f>
        <v>0</v>
      </c>
      <c r="V988">
        <f>IF(ABS(D988)&gt;1,D988/1000000,D988)*Analysis!$B$4</f>
        <v>-0.21399534000000001</v>
      </c>
      <c r="W988">
        <f>IF(ABS(E988)&gt;1,E988/1000000,E988)*Analysis!$B$4</f>
        <v>4.2016230000000009E-2</v>
      </c>
      <c r="X988">
        <f>IF(ABS(F988)&gt;1,F988/1000000,F988)*Analysis!$B$4</f>
        <v>9.7753412700000002</v>
      </c>
      <c r="Y988">
        <f>IF(ABS(G988)&gt;1,G988/1000000,G988)</f>
        <v>0</v>
      </c>
      <c r="Z988">
        <f>IF(ABS(H988)&gt;1,H988/1000000,H988)</f>
        <v>0</v>
      </c>
      <c r="AA988">
        <f>IF(ABS(I988)&gt;1,I988/1000000,I988)</f>
        <v>0</v>
      </c>
      <c r="AB988">
        <f t="shared" si="60"/>
        <v>-0.53</v>
      </c>
      <c r="AC988">
        <f t="shared" si="61"/>
        <v>-0.84399999999999997</v>
      </c>
      <c r="AD988">
        <f t="shared" si="62"/>
        <v>2.6480000000000001</v>
      </c>
      <c r="AE988">
        <f t="shared" si="63"/>
        <v>0</v>
      </c>
    </row>
    <row r="989" spans="1:31" x14ac:dyDescent="0.3">
      <c r="A989" s="4">
        <v>987</v>
      </c>
      <c r="B989" s="4">
        <v>-803097524115</v>
      </c>
      <c r="C989" s="5">
        <v>0</v>
      </c>
      <c r="D989" s="5">
        <v>-1.7514999999999999E-2</v>
      </c>
      <c r="E989" s="5">
        <v>-4.6769999999999997E-3</v>
      </c>
      <c r="F989" s="5">
        <v>1003749</v>
      </c>
      <c r="G989" s="5">
        <v>0</v>
      </c>
      <c r="H989" s="5">
        <v>0</v>
      </c>
      <c r="I989" s="5">
        <v>0</v>
      </c>
      <c r="J989" s="5">
        <v>-0.53200000000000003</v>
      </c>
      <c r="K989" s="5">
        <v>-0.83299999999999996</v>
      </c>
      <c r="L989" s="5">
        <v>2649000</v>
      </c>
      <c r="M989" s="5">
        <v>0</v>
      </c>
      <c r="S989">
        <f>A989</f>
        <v>987</v>
      </c>
      <c r="T989">
        <f>Analysis!$B$3+B989/1000000</f>
        <v>23.639794999966398</v>
      </c>
      <c r="U989">
        <f>C989</f>
        <v>0</v>
      </c>
      <c r="V989">
        <f>IF(ABS(D989)&gt;1,D989/1000000,D989)*Analysis!$B$4</f>
        <v>-0.17182215000000001</v>
      </c>
      <c r="W989">
        <f>IF(ABS(E989)&gt;1,E989/1000000,E989)*Analysis!$B$4</f>
        <v>-4.5881369999999998E-2</v>
      </c>
      <c r="X989">
        <f>IF(ABS(F989)&gt;1,F989/1000000,F989)*Analysis!$B$4</f>
        <v>9.8467776899999997</v>
      </c>
      <c r="Y989">
        <f>IF(ABS(G989)&gt;1,G989/1000000,G989)</f>
        <v>0</v>
      </c>
      <c r="Z989">
        <f>IF(ABS(H989)&gt;1,H989/1000000,H989)</f>
        <v>0</v>
      </c>
      <c r="AA989">
        <f>IF(ABS(I989)&gt;1,I989/1000000,I989)</f>
        <v>0</v>
      </c>
      <c r="AB989">
        <f t="shared" si="60"/>
        <v>-0.53200000000000003</v>
      </c>
      <c r="AC989">
        <f t="shared" si="61"/>
        <v>-0.83299999999999996</v>
      </c>
      <c r="AD989">
        <f t="shared" si="62"/>
        <v>2.649</v>
      </c>
      <c r="AE989">
        <f t="shared" si="63"/>
        <v>0</v>
      </c>
    </row>
    <row r="990" spans="1:31" x14ac:dyDescent="0.3">
      <c r="A990" s="4">
        <v>988</v>
      </c>
      <c r="B990" s="4">
        <v>-803097508637</v>
      </c>
      <c r="C990" s="5">
        <v>0</v>
      </c>
      <c r="D990" s="5">
        <v>-1.2529999999999999E-2</v>
      </c>
      <c r="E990" s="5">
        <v>-3.1480000000000002E-3</v>
      </c>
      <c r="F990" s="5">
        <v>1005138</v>
      </c>
      <c r="G990" s="5">
        <v>0</v>
      </c>
      <c r="H990" s="5">
        <v>0</v>
      </c>
      <c r="I990" s="5">
        <v>0</v>
      </c>
      <c r="J990" s="5">
        <v>-0.53600000000000003</v>
      </c>
      <c r="K990" s="5">
        <v>-0.83</v>
      </c>
      <c r="L990" s="5">
        <v>2650000</v>
      </c>
      <c r="M990" s="5">
        <v>0</v>
      </c>
      <c r="S990">
        <f>A990</f>
        <v>988</v>
      </c>
      <c r="T990">
        <f>Analysis!$B$3+B990/1000000</f>
        <v>23.655273000011221</v>
      </c>
      <c r="U990">
        <f>C990</f>
        <v>0</v>
      </c>
      <c r="V990">
        <f>IF(ABS(D990)&gt;1,D990/1000000,D990)*Analysis!$B$4</f>
        <v>-0.1229193</v>
      </c>
      <c r="W990">
        <f>IF(ABS(E990)&gt;1,E990/1000000,E990)*Analysis!$B$4</f>
        <v>-3.0881880000000004E-2</v>
      </c>
      <c r="X990">
        <f>IF(ABS(F990)&gt;1,F990/1000000,F990)*Analysis!$B$4</f>
        <v>9.8604037800000022</v>
      </c>
      <c r="Y990">
        <f>IF(ABS(G990)&gt;1,G990/1000000,G990)</f>
        <v>0</v>
      </c>
      <c r="Z990">
        <f>IF(ABS(H990)&gt;1,H990/1000000,H990)</f>
        <v>0</v>
      </c>
      <c r="AA990">
        <f>IF(ABS(I990)&gt;1,I990/1000000,I990)</f>
        <v>0</v>
      </c>
      <c r="AB990">
        <f t="shared" si="60"/>
        <v>-0.53600000000000003</v>
      </c>
      <c r="AC990">
        <f t="shared" si="61"/>
        <v>-0.83</v>
      </c>
      <c r="AD990">
        <f t="shared" si="62"/>
        <v>2.65</v>
      </c>
      <c r="AE990">
        <f t="shared" si="63"/>
        <v>0</v>
      </c>
    </row>
    <row r="991" spans="1:31" x14ac:dyDescent="0.3">
      <c r="A991" s="4">
        <v>989</v>
      </c>
      <c r="B991" s="4">
        <v>-803097487258</v>
      </c>
      <c r="C991" s="5">
        <v>0</v>
      </c>
      <c r="D991" s="5">
        <v>-1.2293999999999999E-2</v>
      </c>
      <c r="E991" s="5">
        <v>-1.9480000000000001E-3</v>
      </c>
      <c r="F991" s="5">
        <v>1000332</v>
      </c>
      <c r="G991" s="5">
        <v>0</v>
      </c>
      <c r="H991" s="5">
        <v>0</v>
      </c>
      <c r="I991" s="5">
        <v>0</v>
      </c>
      <c r="J991" s="5">
        <v>-0.53900000000000003</v>
      </c>
      <c r="K991" s="5">
        <v>-0.82799999999999996</v>
      </c>
      <c r="L991" s="5">
        <v>2651000</v>
      </c>
      <c r="M991" s="5">
        <v>0</v>
      </c>
      <c r="S991">
        <f>A991</f>
        <v>989</v>
      </c>
      <c r="T991">
        <f>Analysis!$B$3+B991/1000000</f>
        <v>23.676652000052854</v>
      </c>
      <c r="U991">
        <f>C991</f>
        <v>0</v>
      </c>
      <c r="V991">
        <f>IF(ABS(D991)&gt;1,D991/1000000,D991)*Analysis!$B$4</f>
        <v>-0.12060414</v>
      </c>
      <c r="W991">
        <f>IF(ABS(E991)&gt;1,E991/1000000,E991)*Analysis!$B$4</f>
        <v>-1.9109880000000003E-2</v>
      </c>
      <c r="X991">
        <f>IF(ABS(F991)&gt;1,F991/1000000,F991)*Analysis!$B$4</f>
        <v>9.8132569200000006</v>
      </c>
      <c r="Y991">
        <f>IF(ABS(G991)&gt;1,G991/1000000,G991)</f>
        <v>0</v>
      </c>
      <c r="Z991">
        <f>IF(ABS(H991)&gt;1,H991/1000000,H991)</f>
        <v>0</v>
      </c>
      <c r="AA991">
        <f>IF(ABS(I991)&gt;1,I991/1000000,I991)</f>
        <v>0</v>
      </c>
      <c r="AB991">
        <f t="shared" si="60"/>
        <v>-0.53900000000000003</v>
      </c>
      <c r="AC991">
        <f t="shared" si="61"/>
        <v>-0.82799999999999996</v>
      </c>
      <c r="AD991">
        <f t="shared" si="62"/>
        <v>2.6509999999999998</v>
      </c>
      <c r="AE991">
        <f t="shared" si="63"/>
        <v>0</v>
      </c>
    </row>
    <row r="992" spans="1:31" x14ac:dyDescent="0.3">
      <c r="A992" s="4">
        <v>990</v>
      </c>
      <c r="B992" s="4">
        <v>-803097466521</v>
      </c>
      <c r="C992" s="5">
        <v>0</v>
      </c>
      <c r="D992" s="5">
        <v>-1.2784999999999999E-2</v>
      </c>
      <c r="E992" s="5">
        <v>4.9649999999999998E-3</v>
      </c>
      <c r="F992" s="5">
        <v>1003788</v>
      </c>
      <c r="G992" s="5">
        <v>0</v>
      </c>
      <c r="H992" s="5">
        <v>0</v>
      </c>
      <c r="I992" s="5">
        <v>0</v>
      </c>
      <c r="J992" s="5">
        <v>-0.53900000000000003</v>
      </c>
      <c r="K992" s="5">
        <v>-0.82499999999999996</v>
      </c>
      <c r="L992" s="5">
        <v>2651000</v>
      </c>
      <c r="M992" s="5">
        <v>0</v>
      </c>
      <c r="S992">
        <f>A992</f>
        <v>990</v>
      </c>
      <c r="T992">
        <f>Analysis!$B$3+B992/1000000</f>
        <v>23.697388999979012</v>
      </c>
      <c r="U992">
        <f>C992</f>
        <v>0</v>
      </c>
      <c r="V992">
        <f>IF(ABS(D992)&gt;1,D992/1000000,D992)*Analysis!$B$4</f>
        <v>-0.12542085</v>
      </c>
      <c r="W992">
        <f>IF(ABS(E992)&gt;1,E992/1000000,E992)*Analysis!$B$4</f>
        <v>4.8706649999999997E-2</v>
      </c>
      <c r="X992">
        <f>IF(ABS(F992)&gt;1,F992/1000000,F992)*Analysis!$B$4</f>
        <v>9.8471602799999989</v>
      </c>
      <c r="Y992">
        <f>IF(ABS(G992)&gt;1,G992/1000000,G992)</f>
        <v>0</v>
      </c>
      <c r="Z992">
        <f>IF(ABS(H992)&gt;1,H992/1000000,H992)</f>
        <v>0</v>
      </c>
      <c r="AA992">
        <f>IF(ABS(I992)&gt;1,I992/1000000,I992)</f>
        <v>0</v>
      </c>
      <c r="AB992">
        <f t="shared" si="60"/>
        <v>-0.53900000000000003</v>
      </c>
      <c r="AC992">
        <f t="shared" si="61"/>
        <v>-0.82499999999999996</v>
      </c>
      <c r="AD992">
        <f t="shared" si="62"/>
        <v>2.6509999999999998</v>
      </c>
      <c r="AE992">
        <f t="shared" si="63"/>
        <v>0</v>
      </c>
    </row>
    <row r="993" spans="1:31" x14ac:dyDescent="0.3">
      <c r="A993" s="4">
        <v>991</v>
      </c>
      <c r="B993" s="4">
        <v>-803097443948</v>
      </c>
      <c r="C993" s="5">
        <v>0</v>
      </c>
      <c r="D993" s="5">
        <v>-1.2924E-2</v>
      </c>
      <c r="E993" s="5">
        <v>4.901E-3</v>
      </c>
      <c r="F993" s="5">
        <v>1003294</v>
      </c>
      <c r="G993" s="5">
        <v>0</v>
      </c>
      <c r="H993" s="5">
        <v>0</v>
      </c>
      <c r="I993" s="5">
        <v>0</v>
      </c>
      <c r="J993" s="5">
        <v>-0.53600000000000003</v>
      </c>
      <c r="K993" s="5">
        <v>-0.82199999999999995</v>
      </c>
      <c r="L993" s="5">
        <v>2651000</v>
      </c>
      <c r="M993" s="5">
        <v>0</v>
      </c>
      <c r="S993">
        <f>A993</f>
        <v>991</v>
      </c>
      <c r="T993">
        <f>Analysis!$B$3+B993/1000000</f>
        <v>23.719962000031956</v>
      </c>
      <c r="U993">
        <f>C993</f>
        <v>0</v>
      </c>
      <c r="V993">
        <f>IF(ABS(D993)&gt;1,D993/1000000,D993)*Analysis!$B$4</f>
        <v>-0.12678444</v>
      </c>
      <c r="W993">
        <f>IF(ABS(E993)&gt;1,E993/1000000,E993)*Analysis!$B$4</f>
        <v>4.807881E-2</v>
      </c>
      <c r="X993">
        <f>IF(ABS(F993)&gt;1,F993/1000000,F993)*Analysis!$B$4</f>
        <v>9.8423141399999992</v>
      </c>
      <c r="Y993">
        <f>IF(ABS(G993)&gt;1,G993/1000000,G993)</f>
        <v>0</v>
      </c>
      <c r="Z993">
        <f>IF(ABS(H993)&gt;1,H993/1000000,H993)</f>
        <v>0</v>
      </c>
      <c r="AA993">
        <f>IF(ABS(I993)&gt;1,I993/1000000,I993)</f>
        <v>0</v>
      </c>
      <c r="AB993">
        <f t="shared" si="60"/>
        <v>-0.53600000000000003</v>
      </c>
      <c r="AC993">
        <f t="shared" si="61"/>
        <v>-0.82199999999999995</v>
      </c>
      <c r="AD993">
        <f t="shared" si="62"/>
        <v>2.6509999999999998</v>
      </c>
      <c r="AE993">
        <f t="shared" si="63"/>
        <v>0</v>
      </c>
    </row>
    <row r="994" spans="1:31" x14ac:dyDescent="0.3">
      <c r="A994" s="4">
        <v>992</v>
      </c>
      <c r="B994" s="4">
        <v>-803097423576</v>
      </c>
      <c r="C994" s="5">
        <v>0</v>
      </c>
      <c r="D994" s="5">
        <v>-1.2808999999999999E-2</v>
      </c>
      <c r="E994" s="5">
        <v>4.143E-3</v>
      </c>
      <c r="F994" s="5">
        <v>1004144</v>
      </c>
      <c r="G994" s="5">
        <v>0</v>
      </c>
      <c r="H994" s="5">
        <v>0</v>
      </c>
      <c r="I994" s="5">
        <v>0</v>
      </c>
      <c r="J994" s="5">
        <v>-0.53400000000000003</v>
      </c>
      <c r="K994" s="5">
        <v>-0.81899999999999995</v>
      </c>
      <c r="L994" s="5">
        <v>2651000</v>
      </c>
      <c r="M994" s="5">
        <v>0</v>
      </c>
      <c r="S994">
        <f>A994</f>
        <v>992</v>
      </c>
      <c r="T994">
        <f>Analysis!$B$3+B994/1000000</f>
        <v>23.74033399997279</v>
      </c>
      <c r="U994">
        <f>C994</f>
        <v>0</v>
      </c>
      <c r="V994">
        <f>IF(ABS(D994)&gt;1,D994/1000000,D994)*Analysis!$B$4</f>
        <v>-0.12565629</v>
      </c>
      <c r="W994">
        <f>IF(ABS(E994)&gt;1,E994/1000000,E994)*Analysis!$B$4</f>
        <v>4.0642830000000005E-2</v>
      </c>
      <c r="X994">
        <f>IF(ABS(F994)&gt;1,F994/1000000,F994)*Analysis!$B$4</f>
        <v>9.8506526399999998</v>
      </c>
      <c r="Y994">
        <f>IF(ABS(G994)&gt;1,G994/1000000,G994)</f>
        <v>0</v>
      </c>
      <c r="Z994">
        <f>IF(ABS(H994)&gt;1,H994/1000000,H994)</f>
        <v>0</v>
      </c>
      <c r="AA994">
        <f>IF(ABS(I994)&gt;1,I994/1000000,I994)</f>
        <v>0</v>
      </c>
      <c r="AB994">
        <f t="shared" si="60"/>
        <v>-0.53400000000000003</v>
      </c>
      <c r="AC994">
        <f t="shared" si="61"/>
        <v>-0.81899999999999995</v>
      </c>
      <c r="AD994">
        <f t="shared" si="62"/>
        <v>2.6509999999999998</v>
      </c>
      <c r="AE994">
        <f t="shared" si="63"/>
        <v>0</v>
      </c>
    </row>
    <row r="995" spans="1:31" x14ac:dyDescent="0.3">
      <c r="A995" s="4">
        <v>993</v>
      </c>
      <c r="B995" s="4">
        <v>-803097403905</v>
      </c>
      <c r="C995" s="5">
        <v>0</v>
      </c>
      <c r="D995" s="5">
        <v>-1.2951000000000001E-2</v>
      </c>
      <c r="E995" s="5">
        <v>4.4299999999999999E-3</v>
      </c>
      <c r="F995" s="5">
        <v>1004318</v>
      </c>
      <c r="G995" s="5">
        <v>0</v>
      </c>
      <c r="H995" s="5">
        <v>0</v>
      </c>
      <c r="I995" s="5">
        <v>0</v>
      </c>
      <c r="J995" s="5">
        <v>-0.53300000000000003</v>
      </c>
      <c r="K995" s="5">
        <v>-0.81599999999999995</v>
      </c>
      <c r="L995" s="5">
        <v>2651000</v>
      </c>
      <c r="M995" s="5">
        <v>0</v>
      </c>
      <c r="S995">
        <f>A995</f>
        <v>993</v>
      </c>
      <c r="T995">
        <f>Analysis!$B$3+B995/1000000</f>
        <v>23.760005000047386</v>
      </c>
      <c r="U995">
        <f>C995</f>
        <v>0</v>
      </c>
      <c r="V995">
        <f>IF(ABS(D995)&gt;1,D995/1000000,D995)*Analysis!$B$4</f>
        <v>-0.12704931000000003</v>
      </c>
      <c r="W995">
        <f>IF(ABS(E995)&gt;1,E995/1000000,E995)*Analysis!$B$4</f>
        <v>4.3458299999999998E-2</v>
      </c>
      <c r="X995">
        <f>IF(ABS(F995)&gt;1,F995/1000000,F995)*Analysis!$B$4</f>
        <v>9.8523595800000017</v>
      </c>
      <c r="Y995">
        <f>IF(ABS(G995)&gt;1,G995/1000000,G995)</f>
        <v>0</v>
      </c>
      <c r="Z995">
        <f>IF(ABS(H995)&gt;1,H995/1000000,H995)</f>
        <v>0</v>
      </c>
      <c r="AA995">
        <f>IF(ABS(I995)&gt;1,I995/1000000,I995)</f>
        <v>0</v>
      </c>
      <c r="AB995">
        <f t="shared" si="60"/>
        <v>-0.53300000000000003</v>
      </c>
      <c r="AC995">
        <f t="shared" si="61"/>
        <v>-0.81599999999999995</v>
      </c>
      <c r="AD995">
        <f t="shared" si="62"/>
        <v>2.6509999999999998</v>
      </c>
      <c r="AE995">
        <f t="shared" si="63"/>
        <v>0</v>
      </c>
    </row>
    <row r="996" spans="1:31" x14ac:dyDescent="0.3">
      <c r="A996" s="4">
        <v>994</v>
      </c>
      <c r="B996" s="4">
        <v>-803097382615</v>
      </c>
      <c r="C996" s="5">
        <v>0</v>
      </c>
      <c r="D996" s="5">
        <v>-1.286E-2</v>
      </c>
      <c r="E996" s="5">
        <v>4.5009999999999998E-3</v>
      </c>
      <c r="F996" s="5">
        <v>1004197</v>
      </c>
      <c r="G996" s="5">
        <v>0</v>
      </c>
      <c r="H996" s="5">
        <v>0</v>
      </c>
      <c r="I996" s="5">
        <v>0</v>
      </c>
      <c r="J996" s="5">
        <v>-0.53100000000000003</v>
      </c>
      <c r="K996" s="5">
        <v>-0.81399999999999995</v>
      </c>
      <c r="L996" s="5">
        <v>2651000</v>
      </c>
      <c r="M996" s="5">
        <v>0</v>
      </c>
      <c r="S996">
        <f>A996</f>
        <v>994</v>
      </c>
      <c r="T996">
        <f>Analysis!$B$3+B996/1000000</f>
        <v>23.781294999993406</v>
      </c>
      <c r="U996">
        <f>C996</f>
        <v>0</v>
      </c>
      <c r="V996">
        <f>IF(ABS(D996)&gt;1,D996/1000000,D996)*Analysis!$B$4</f>
        <v>-0.12615660000000001</v>
      </c>
      <c r="W996">
        <f>IF(ABS(E996)&gt;1,E996/1000000,E996)*Analysis!$B$4</f>
        <v>4.4154810000000003E-2</v>
      </c>
      <c r="X996">
        <f>IF(ABS(F996)&gt;1,F996/1000000,F996)*Analysis!$B$4</f>
        <v>9.851172570000001</v>
      </c>
      <c r="Y996">
        <f>IF(ABS(G996)&gt;1,G996/1000000,G996)</f>
        <v>0</v>
      </c>
      <c r="Z996">
        <f>IF(ABS(H996)&gt;1,H996/1000000,H996)</f>
        <v>0</v>
      </c>
      <c r="AA996">
        <f>IF(ABS(I996)&gt;1,I996/1000000,I996)</f>
        <v>0</v>
      </c>
      <c r="AB996">
        <f t="shared" si="60"/>
        <v>-0.53100000000000003</v>
      </c>
      <c r="AC996">
        <f t="shared" si="61"/>
        <v>-0.81399999999999995</v>
      </c>
      <c r="AD996">
        <f t="shared" si="62"/>
        <v>2.6509999999999998</v>
      </c>
      <c r="AE996">
        <f t="shared" si="63"/>
        <v>0</v>
      </c>
    </row>
    <row r="997" spans="1:31" x14ac:dyDescent="0.3">
      <c r="A997" s="4">
        <v>995</v>
      </c>
      <c r="B997" s="4">
        <v>-803097366981</v>
      </c>
      <c r="C997" s="5">
        <v>0</v>
      </c>
      <c r="D997" s="5">
        <v>-1.9710999999999999E-2</v>
      </c>
      <c r="E997" s="5">
        <v>4.2329999999999998E-3</v>
      </c>
      <c r="F997" s="5">
        <v>0.996865</v>
      </c>
      <c r="G997" s="5">
        <v>0</v>
      </c>
      <c r="H997" s="5">
        <v>0</v>
      </c>
      <c r="I997" s="5">
        <v>0</v>
      </c>
      <c r="J997" s="5">
        <v>-0.52900000000000003</v>
      </c>
      <c r="K997" s="5">
        <v>-0.81</v>
      </c>
      <c r="L997" s="5">
        <v>2652000</v>
      </c>
      <c r="M997" s="5">
        <v>0</v>
      </c>
      <c r="S997">
        <f>A997</f>
        <v>995</v>
      </c>
      <c r="T997">
        <f>Analysis!$B$3+B997/1000000</f>
        <v>23.796928999945521</v>
      </c>
      <c r="U997">
        <f>C997</f>
        <v>0</v>
      </c>
      <c r="V997">
        <f>IF(ABS(D997)&gt;1,D997/1000000,D997)*Analysis!$B$4</f>
        <v>-0.19336491</v>
      </c>
      <c r="W997">
        <f>IF(ABS(E997)&gt;1,E997/1000000,E997)*Analysis!$B$4</f>
        <v>4.1525729999999997E-2</v>
      </c>
      <c r="X997">
        <f>IF(ABS(F997)&gt;1,F997/1000000,F997)*Analysis!$B$4</f>
        <v>9.77924565</v>
      </c>
      <c r="Y997">
        <f>IF(ABS(G997)&gt;1,G997/1000000,G997)</f>
        <v>0</v>
      </c>
      <c r="Z997">
        <f>IF(ABS(H997)&gt;1,H997/1000000,H997)</f>
        <v>0</v>
      </c>
      <c r="AA997">
        <f>IF(ABS(I997)&gt;1,I997/1000000,I997)</f>
        <v>0</v>
      </c>
      <c r="AB997">
        <f t="shared" si="60"/>
        <v>-0.52900000000000003</v>
      </c>
      <c r="AC997">
        <f t="shared" si="61"/>
        <v>-0.81</v>
      </c>
      <c r="AD997">
        <f t="shared" si="62"/>
        <v>2.6520000000000001</v>
      </c>
      <c r="AE997">
        <f t="shared" si="63"/>
        <v>0</v>
      </c>
    </row>
    <row r="998" spans="1:31" x14ac:dyDescent="0.3">
      <c r="A998" s="4">
        <v>996</v>
      </c>
      <c r="B998" s="4">
        <v>-803097345384</v>
      </c>
      <c r="C998" s="5">
        <v>0</v>
      </c>
      <c r="D998" s="5">
        <v>-1.9927E-2</v>
      </c>
      <c r="E998" s="5">
        <v>4.2449999999999996E-3</v>
      </c>
      <c r="F998" s="5">
        <v>0.99661500000000003</v>
      </c>
      <c r="G998" s="5">
        <v>0</v>
      </c>
      <c r="H998" s="5">
        <v>0</v>
      </c>
      <c r="I998" s="5">
        <v>0</v>
      </c>
      <c r="J998" s="5">
        <v>-0.52800000000000002</v>
      </c>
      <c r="K998" s="5">
        <v>-0.80300000000000005</v>
      </c>
      <c r="L998" s="5">
        <v>2653000</v>
      </c>
      <c r="M998" s="5">
        <v>0</v>
      </c>
      <c r="S998">
        <f>A998</f>
        <v>996</v>
      </c>
      <c r="T998">
        <f>Analysis!$B$3+B998/1000000</f>
        <v>23.8185260000173</v>
      </c>
      <c r="U998">
        <f>C998</f>
        <v>0</v>
      </c>
      <c r="V998">
        <f>IF(ABS(D998)&gt;1,D998/1000000,D998)*Analysis!$B$4</f>
        <v>-0.19548387</v>
      </c>
      <c r="W998">
        <f>IF(ABS(E998)&gt;1,E998/1000000,E998)*Analysis!$B$4</f>
        <v>4.1643449999999999E-2</v>
      </c>
      <c r="X998">
        <f>IF(ABS(F998)&gt;1,F998/1000000,F998)*Analysis!$B$4</f>
        <v>9.7767931500000014</v>
      </c>
      <c r="Y998">
        <f>IF(ABS(G998)&gt;1,G998/1000000,G998)</f>
        <v>0</v>
      </c>
      <c r="Z998">
        <f>IF(ABS(H998)&gt;1,H998/1000000,H998)</f>
        <v>0</v>
      </c>
      <c r="AA998">
        <f>IF(ABS(I998)&gt;1,I998/1000000,I998)</f>
        <v>0</v>
      </c>
      <c r="AB998">
        <f t="shared" si="60"/>
        <v>-0.52800000000000002</v>
      </c>
      <c r="AC998">
        <f t="shared" si="61"/>
        <v>-0.80300000000000005</v>
      </c>
      <c r="AD998">
        <f t="shared" si="62"/>
        <v>2.653</v>
      </c>
      <c r="AE998">
        <f t="shared" si="63"/>
        <v>0</v>
      </c>
    </row>
    <row r="999" spans="1:31" x14ac:dyDescent="0.3">
      <c r="A999" s="4">
        <v>997</v>
      </c>
      <c r="B999" s="4">
        <v>-803097326560</v>
      </c>
      <c r="C999" s="5">
        <v>0</v>
      </c>
      <c r="D999" s="5">
        <v>-2.0791E-2</v>
      </c>
      <c r="E999" s="5">
        <v>4.3610000000000003E-3</v>
      </c>
      <c r="F999" s="5">
        <v>0.99917100000000003</v>
      </c>
      <c r="G999" s="5">
        <v>0</v>
      </c>
      <c r="H999" s="5">
        <v>0</v>
      </c>
      <c r="I999" s="5">
        <v>0</v>
      </c>
      <c r="J999" s="5">
        <v>-0.52700000000000002</v>
      </c>
      <c r="K999" s="5">
        <v>-0.79500000000000004</v>
      </c>
      <c r="L999" s="5">
        <v>2653000</v>
      </c>
      <c r="M999" s="5">
        <v>0</v>
      </c>
      <c r="S999">
        <f>A999</f>
        <v>997</v>
      </c>
      <c r="T999">
        <f>Analysis!$B$3+B999/1000000</f>
        <v>23.837350000045262</v>
      </c>
      <c r="U999">
        <f>C999</f>
        <v>0</v>
      </c>
      <c r="V999">
        <f>IF(ABS(D999)&gt;1,D999/1000000,D999)*Analysis!$B$4</f>
        <v>-0.20395971000000002</v>
      </c>
      <c r="W999">
        <f>IF(ABS(E999)&gt;1,E999/1000000,E999)*Analysis!$B$4</f>
        <v>4.2781410000000006E-2</v>
      </c>
      <c r="X999">
        <f>IF(ABS(F999)&gt;1,F999/1000000,F999)*Analysis!$B$4</f>
        <v>9.801867510000001</v>
      </c>
      <c r="Y999">
        <f>IF(ABS(G999)&gt;1,G999/1000000,G999)</f>
        <v>0</v>
      </c>
      <c r="Z999">
        <f>IF(ABS(H999)&gt;1,H999/1000000,H999)</f>
        <v>0</v>
      </c>
      <c r="AA999">
        <f>IF(ABS(I999)&gt;1,I999/1000000,I999)</f>
        <v>0</v>
      </c>
      <c r="AB999">
        <f t="shared" ref="AB999:AB1062" si="64">IF(ABS(J999)&gt;1,J999/1000000,J999)</f>
        <v>-0.52700000000000002</v>
      </c>
      <c r="AC999">
        <f t="shared" ref="AC999:AC1062" si="65">IF(ABS(K999)&gt;1,K999/1000000,K999)</f>
        <v>-0.79500000000000004</v>
      </c>
      <c r="AD999">
        <f t="shared" ref="AD999:AD1062" si="66">IF(ABS(L999)&gt;1,L999/1000000,L999)</f>
        <v>2.653</v>
      </c>
      <c r="AE999">
        <f t="shared" ref="AE999:AE1062" si="67">M999/1000</f>
        <v>0</v>
      </c>
    </row>
    <row r="1000" spans="1:31" x14ac:dyDescent="0.3">
      <c r="A1000" s="4">
        <v>998</v>
      </c>
      <c r="B1000" s="4">
        <v>-803097304310</v>
      </c>
      <c r="C1000" s="5">
        <v>0</v>
      </c>
      <c r="D1000" s="5">
        <v>-1.5803000000000001E-2</v>
      </c>
      <c r="E1000" s="5">
        <v>4.4149999999999997E-3</v>
      </c>
      <c r="F1000" s="5">
        <v>1004475</v>
      </c>
      <c r="G1000" s="5">
        <v>0</v>
      </c>
      <c r="H1000" s="5">
        <v>0</v>
      </c>
      <c r="I1000" s="5">
        <v>0</v>
      </c>
      <c r="J1000" s="5">
        <v>-0.52400000000000002</v>
      </c>
      <c r="K1000" s="5">
        <v>-0.79</v>
      </c>
      <c r="L1000" s="5">
        <v>2653000</v>
      </c>
      <c r="M1000" s="5">
        <v>0</v>
      </c>
      <c r="S1000">
        <f>A1000</f>
        <v>998</v>
      </c>
      <c r="T1000">
        <f>Analysis!$B$3+B1000/1000000</f>
        <v>23.859599999967031</v>
      </c>
      <c r="U1000">
        <f>C1000</f>
        <v>0</v>
      </c>
      <c r="V1000">
        <f>IF(ABS(D1000)&gt;1,D1000/1000000,D1000)*Analysis!$B$4</f>
        <v>-0.15502743000000002</v>
      </c>
      <c r="W1000">
        <f>IF(ABS(E1000)&gt;1,E1000/1000000,E1000)*Analysis!$B$4</f>
        <v>4.331115E-2</v>
      </c>
      <c r="X1000">
        <f>IF(ABS(F1000)&gt;1,F1000/1000000,F1000)*Analysis!$B$4</f>
        <v>9.8538997500000001</v>
      </c>
      <c r="Y1000">
        <f>IF(ABS(G1000)&gt;1,G1000/1000000,G1000)</f>
        <v>0</v>
      </c>
      <c r="Z1000">
        <f>IF(ABS(H1000)&gt;1,H1000/1000000,H1000)</f>
        <v>0</v>
      </c>
      <c r="AA1000">
        <f>IF(ABS(I1000)&gt;1,I1000/1000000,I1000)</f>
        <v>0</v>
      </c>
      <c r="AB1000">
        <f t="shared" si="64"/>
        <v>-0.52400000000000002</v>
      </c>
      <c r="AC1000">
        <f t="shared" si="65"/>
        <v>-0.79</v>
      </c>
      <c r="AD1000">
        <f t="shared" si="66"/>
        <v>2.653</v>
      </c>
      <c r="AE1000">
        <f t="shared" si="67"/>
        <v>0</v>
      </c>
    </row>
    <row r="1001" spans="1:31" x14ac:dyDescent="0.3">
      <c r="A1001" s="4">
        <v>999</v>
      </c>
      <c r="B1001" s="4">
        <v>-803097290674</v>
      </c>
      <c r="C1001" s="5">
        <v>0</v>
      </c>
      <c r="D1001" s="5">
        <v>-1.3006999999999999E-2</v>
      </c>
      <c r="E1001" s="5">
        <v>4.3220000000000003E-3</v>
      </c>
      <c r="F1001" s="5">
        <v>1003761</v>
      </c>
      <c r="G1001" s="5">
        <v>0</v>
      </c>
      <c r="H1001" s="5">
        <v>0</v>
      </c>
      <c r="I1001" s="5">
        <v>0</v>
      </c>
      <c r="J1001" s="5">
        <v>-0.52200000000000002</v>
      </c>
      <c r="K1001" s="5">
        <v>-0.78900000000000003</v>
      </c>
      <c r="L1001" s="5">
        <v>2653000</v>
      </c>
      <c r="M1001" s="5">
        <v>0</v>
      </c>
      <c r="S1001">
        <f>A1001</f>
        <v>999</v>
      </c>
      <c r="T1001">
        <f>Analysis!$B$3+B1001/1000000</f>
        <v>23.873235999955796</v>
      </c>
      <c r="U1001">
        <f>C1001</f>
        <v>0</v>
      </c>
      <c r="V1001">
        <f>IF(ABS(D1001)&gt;1,D1001/1000000,D1001)*Analysis!$B$4</f>
        <v>-0.12759867</v>
      </c>
      <c r="W1001">
        <f>IF(ABS(E1001)&gt;1,E1001/1000000,E1001)*Analysis!$B$4</f>
        <v>4.2398820000000004E-2</v>
      </c>
      <c r="X1001">
        <f>IF(ABS(F1001)&gt;1,F1001/1000000,F1001)*Analysis!$B$4</f>
        <v>9.8468954100000001</v>
      </c>
      <c r="Y1001">
        <f>IF(ABS(G1001)&gt;1,G1001/1000000,G1001)</f>
        <v>0</v>
      </c>
      <c r="Z1001">
        <f>IF(ABS(H1001)&gt;1,H1001/1000000,H1001)</f>
        <v>0</v>
      </c>
      <c r="AA1001">
        <f>IF(ABS(I1001)&gt;1,I1001/1000000,I1001)</f>
        <v>0</v>
      </c>
      <c r="AB1001">
        <f t="shared" si="64"/>
        <v>-0.52200000000000002</v>
      </c>
      <c r="AC1001">
        <f t="shared" si="65"/>
        <v>-0.78900000000000003</v>
      </c>
      <c r="AD1001">
        <f t="shared" si="66"/>
        <v>2.653</v>
      </c>
      <c r="AE1001">
        <f t="shared" si="67"/>
        <v>0</v>
      </c>
    </row>
    <row r="1002" spans="1:31" x14ac:dyDescent="0.3">
      <c r="A1002" s="4">
        <v>1000</v>
      </c>
      <c r="B1002" s="4">
        <v>-803097265474</v>
      </c>
      <c r="C1002" s="5">
        <v>0</v>
      </c>
      <c r="D1002" s="5">
        <v>-1.2687E-2</v>
      </c>
      <c r="E1002" s="5">
        <v>4.3880000000000004E-3</v>
      </c>
      <c r="F1002" s="5">
        <v>1003986</v>
      </c>
      <c r="G1002" s="5">
        <v>0</v>
      </c>
      <c r="H1002" s="5">
        <v>0</v>
      </c>
      <c r="I1002" s="5">
        <v>0</v>
      </c>
      <c r="J1002" s="5">
        <v>-0.52</v>
      </c>
      <c r="K1002" s="5">
        <v>-0.78600000000000003</v>
      </c>
      <c r="L1002" s="5">
        <v>2654000</v>
      </c>
      <c r="M1002" s="5">
        <v>0</v>
      </c>
      <c r="S1002">
        <f>A1002</f>
        <v>1000</v>
      </c>
      <c r="T1002">
        <f>Analysis!$B$3+B1002/1000000</f>
        <v>23.898435999988578</v>
      </c>
      <c r="U1002">
        <f>C1002</f>
        <v>0</v>
      </c>
      <c r="V1002">
        <f>IF(ABS(D1002)&gt;1,D1002/1000000,D1002)*Analysis!$B$4</f>
        <v>-0.12445947000000002</v>
      </c>
      <c r="W1002">
        <f>IF(ABS(E1002)&gt;1,E1002/1000000,E1002)*Analysis!$B$4</f>
        <v>4.3046280000000006E-2</v>
      </c>
      <c r="X1002">
        <f>IF(ABS(F1002)&gt;1,F1002/1000000,F1002)*Analysis!$B$4</f>
        <v>9.8491026600000016</v>
      </c>
      <c r="Y1002">
        <f>IF(ABS(G1002)&gt;1,G1002/1000000,G1002)</f>
        <v>0</v>
      </c>
      <c r="Z1002">
        <f>IF(ABS(H1002)&gt;1,H1002/1000000,H1002)</f>
        <v>0</v>
      </c>
      <c r="AA1002">
        <f>IF(ABS(I1002)&gt;1,I1002/1000000,I1002)</f>
        <v>0</v>
      </c>
      <c r="AB1002">
        <f t="shared" si="64"/>
        <v>-0.52</v>
      </c>
      <c r="AC1002">
        <f t="shared" si="65"/>
        <v>-0.78600000000000003</v>
      </c>
      <c r="AD1002">
        <f t="shared" si="66"/>
        <v>2.6539999999999999</v>
      </c>
      <c r="AE1002">
        <f t="shared" si="67"/>
        <v>0</v>
      </c>
    </row>
    <row r="1003" spans="1:31" x14ac:dyDescent="0.3">
      <c r="A1003" s="4">
        <v>1001</v>
      </c>
      <c r="B1003" s="4">
        <v>-803097244399</v>
      </c>
      <c r="C1003" s="5">
        <v>0</v>
      </c>
      <c r="D1003" s="5">
        <v>-1.308E-2</v>
      </c>
      <c r="E1003" s="5">
        <v>4.535E-3</v>
      </c>
      <c r="F1003" s="5">
        <v>1004171</v>
      </c>
      <c r="G1003" s="5">
        <v>0</v>
      </c>
      <c r="H1003" s="5">
        <v>0</v>
      </c>
      <c r="I1003" s="5">
        <v>0</v>
      </c>
      <c r="J1003" s="5">
        <v>-0.52</v>
      </c>
      <c r="K1003" s="5">
        <v>-0.78500000000000003</v>
      </c>
      <c r="L1003" s="5">
        <v>2654000</v>
      </c>
      <c r="M1003" s="5">
        <v>0</v>
      </c>
      <c r="S1003">
        <f>A1003</f>
        <v>1001</v>
      </c>
      <c r="T1003">
        <f>Analysis!$B$3+B1003/1000000</f>
        <v>23.919511000043713</v>
      </c>
      <c r="U1003">
        <f>C1003</f>
        <v>0</v>
      </c>
      <c r="V1003">
        <f>IF(ABS(D1003)&gt;1,D1003/1000000,D1003)*Analysis!$B$4</f>
        <v>-0.12831480000000001</v>
      </c>
      <c r="W1003">
        <f>IF(ABS(E1003)&gt;1,E1003/1000000,E1003)*Analysis!$B$4</f>
        <v>4.4488350000000003E-2</v>
      </c>
      <c r="X1003">
        <f>IF(ABS(F1003)&gt;1,F1003/1000000,F1003)*Analysis!$B$4</f>
        <v>9.8509175100000004</v>
      </c>
      <c r="Y1003">
        <f>IF(ABS(G1003)&gt;1,G1003/1000000,G1003)</f>
        <v>0</v>
      </c>
      <c r="Z1003">
        <f>IF(ABS(H1003)&gt;1,H1003/1000000,H1003)</f>
        <v>0</v>
      </c>
      <c r="AA1003">
        <f>IF(ABS(I1003)&gt;1,I1003/1000000,I1003)</f>
        <v>0</v>
      </c>
      <c r="AB1003">
        <f t="shared" si="64"/>
        <v>-0.52</v>
      </c>
      <c r="AC1003">
        <f t="shared" si="65"/>
        <v>-0.78500000000000003</v>
      </c>
      <c r="AD1003">
        <f t="shared" si="66"/>
        <v>2.6539999999999999</v>
      </c>
      <c r="AE1003">
        <f t="shared" si="67"/>
        <v>0</v>
      </c>
    </row>
    <row r="1004" spans="1:31" x14ac:dyDescent="0.3">
      <c r="A1004" s="4">
        <v>1002</v>
      </c>
      <c r="B1004" s="4">
        <v>-803097224569</v>
      </c>
      <c r="C1004" s="5">
        <v>0</v>
      </c>
      <c r="D1004" s="5">
        <v>-1.2827E-2</v>
      </c>
      <c r="E1004" s="5">
        <v>4.5040000000000002E-3</v>
      </c>
      <c r="F1004" s="5">
        <v>1005831</v>
      </c>
      <c r="G1004" s="5">
        <v>0</v>
      </c>
      <c r="H1004" s="5">
        <v>0</v>
      </c>
      <c r="I1004" s="5">
        <v>0</v>
      </c>
      <c r="J1004" s="5">
        <v>-0.51800000000000002</v>
      </c>
      <c r="K1004" s="5">
        <v>-0.78200000000000003</v>
      </c>
      <c r="L1004" s="5">
        <v>2654000</v>
      </c>
      <c r="M1004" s="5">
        <v>0</v>
      </c>
      <c r="S1004">
        <f>A1004</f>
        <v>1002</v>
      </c>
      <c r="T1004">
        <f>Analysis!$B$3+B1004/1000000</f>
        <v>23.939341000048444</v>
      </c>
      <c r="U1004">
        <f>C1004</f>
        <v>0</v>
      </c>
      <c r="V1004">
        <f>IF(ABS(D1004)&gt;1,D1004/1000000,D1004)*Analysis!$B$4</f>
        <v>-0.12583287000000001</v>
      </c>
      <c r="W1004">
        <f>IF(ABS(E1004)&gt;1,E1004/1000000,E1004)*Analysis!$B$4</f>
        <v>4.4184240000000007E-2</v>
      </c>
      <c r="X1004">
        <f>IF(ABS(F1004)&gt;1,F1004/1000000,F1004)*Analysis!$B$4</f>
        <v>9.8672021099999991</v>
      </c>
      <c r="Y1004">
        <f>IF(ABS(G1004)&gt;1,G1004/1000000,G1004)</f>
        <v>0</v>
      </c>
      <c r="Z1004">
        <f>IF(ABS(H1004)&gt;1,H1004/1000000,H1004)</f>
        <v>0</v>
      </c>
      <c r="AA1004">
        <f>IF(ABS(I1004)&gt;1,I1004/1000000,I1004)</f>
        <v>0</v>
      </c>
      <c r="AB1004">
        <f t="shared" si="64"/>
        <v>-0.51800000000000002</v>
      </c>
      <c r="AC1004">
        <f t="shared" si="65"/>
        <v>-0.78200000000000003</v>
      </c>
      <c r="AD1004">
        <f t="shared" si="66"/>
        <v>2.6539999999999999</v>
      </c>
      <c r="AE1004">
        <f t="shared" si="67"/>
        <v>0</v>
      </c>
    </row>
    <row r="1005" spans="1:31" x14ac:dyDescent="0.3">
      <c r="A1005" s="4">
        <v>1003</v>
      </c>
      <c r="B1005" s="4">
        <v>-803097206775</v>
      </c>
      <c r="C1005" s="5">
        <v>0</v>
      </c>
      <c r="D1005" s="5">
        <v>-1.4423E-2</v>
      </c>
      <c r="E1005" s="5">
        <v>-2.6180000000000001E-3</v>
      </c>
      <c r="F1005" s="5">
        <v>1004745</v>
      </c>
      <c r="G1005" s="5">
        <v>0</v>
      </c>
      <c r="H1005" s="5">
        <v>0</v>
      </c>
      <c r="I1005" s="5">
        <v>0</v>
      </c>
      <c r="J1005" s="5">
        <v>-0.52</v>
      </c>
      <c r="K1005" s="5">
        <v>-0.77900000000000003</v>
      </c>
      <c r="L1005" s="5">
        <v>2656000</v>
      </c>
      <c r="M1005" s="5">
        <v>0</v>
      </c>
      <c r="S1005">
        <f>A1005</f>
        <v>1003</v>
      </c>
      <c r="T1005">
        <f>Analysis!$B$3+B1005/1000000</f>
        <v>23.957135000033304</v>
      </c>
      <c r="U1005">
        <f>C1005</f>
        <v>0</v>
      </c>
      <c r="V1005">
        <f>IF(ABS(D1005)&gt;1,D1005/1000000,D1005)*Analysis!$B$4</f>
        <v>-0.14148963000000001</v>
      </c>
      <c r="W1005">
        <f>IF(ABS(E1005)&gt;1,E1005/1000000,E1005)*Analysis!$B$4</f>
        <v>-2.5682580000000003E-2</v>
      </c>
      <c r="X1005">
        <f>IF(ABS(F1005)&gt;1,F1005/1000000,F1005)*Analysis!$B$4</f>
        <v>9.85654845</v>
      </c>
      <c r="Y1005">
        <f>IF(ABS(G1005)&gt;1,G1005/1000000,G1005)</f>
        <v>0</v>
      </c>
      <c r="Z1005">
        <f>IF(ABS(H1005)&gt;1,H1005/1000000,H1005)</f>
        <v>0</v>
      </c>
      <c r="AA1005">
        <f>IF(ABS(I1005)&gt;1,I1005/1000000,I1005)</f>
        <v>0</v>
      </c>
      <c r="AB1005">
        <f t="shared" si="64"/>
        <v>-0.52</v>
      </c>
      <c r="AC1005">
        <f t="shared" si="65"/>
        <v>-0.77900000000000003</v>
      </c>
      <c r="AD1005">
        <f t="shared" si="66"/>
        <v>2.6560000000000001</v>
      </c>
      <c r="AE1005">
        <f t="shared" si="67"/>
        <v>0</v>
      </c>
    </row>
    <row r="1006" spans="1:31" x14ac:dyDescent="0.3">
      <c r="A1006" s="4">
        <v>1004</v>
      </c>
      <c r="B1006" s="4">
        <v>-803097186148</v>
      </c>
      <c r="C1006" s="5">
        <v>0</v>
      </c>
      <c r="D1006" s="5">
        <v>-2.205E-2</v>
      </c>
      <c r="E1006" s="5">
        <v>5.692E-3</v>
      </c>
      <c r="F1006" s="5">
        <v>1003565</v>
      </c>
      <c r="G1006" s="5">
        <v>0</v>
      </c>
      <c r="H1006" s="5">
        <v>0</v>
      </c>
      <c r="I1006" s="5">
        <v>0</v>
      </c>
      <c r="J1006" s="5">
        <v>-0.52</v>
      </c>
      <c r="K1006" s="5">
        <v>-0.77200000000000002</v>
      </c>
      <c r="L1006" s="5">
        <v>2655000</v>
      </c>
      <c r="M1006" s="5">
        <v>0</v>
      </c>
      <c r="S1006">
        <f>A1006</f>
        <v>1004</v>
      </c>
      <c r="T1006">
        <f>Analysis!$B$3+B1006/1000000</f>
        <v>23.97776200005319</v>
      </c>
      <c r="U1006">
        <f>C1006</f>
        <v>0</v>
      </c>
      <c r="V1006">
        <f>IF(ABS(D1006)&gt;1,D1006/1000000,D1006)*Analysis!$B$4</f>
        <v>-0.21631050000000002</v>
      </c>
      <c r="W1006">
        <f>IF(ABS(E1006)&gt;1,E1006/1000000,E1006)*Analysis!$B$4</f>
        <v>5.5838520000000003E-2</v>
      </c>
      <c r="X1006">
        <f>IF(ABS(F1006)&gt;1,F1006/1000000,F1006)*Analysis!$B$4</f>
        <v>9.8449726500000008</v>
      </c>
      <c r="Y1006">
        <f>IF(ABS(G1006)&gt;1,G1006/1000000,G1006)</f>
        <v>0</v>
      </c>
      <c r="Z1006">
        <f>IF(ABS(H1006)&gt;1,H1006/1000000,H1006)</f>
        <v>0</v>
      </c>
      <c r="AA1006">
        <f>IF(ABS(I1006)&gt;1,I1006/1000000,I1006)</f>
        <v>0</v>
      </c>
      <c r="AB1006">
        <f t="shared" si="64"/>
        <v>-0.52</v>
      </c>
      <c r="AC1006">
        <f t="shared" si="65"/>
        <v>-0.77200000000000002</v>
      </c>
      <c r="AD1006">
        <f t="shared" si="66"/>
        <v>2.6549999999999998</v>
      </c>
      <c r="AE1006">
        <f t="shared" si="67"/>
        <v>0</v>
      </c>
    </row>
    <row r="1007" spans="1:31" x14ac:dyDescent="0.3">
      <c r="A1007" s="4">
        <v>1005</v>
      </c>
      <c r="B1007" s="4">
        <v>-803097165123</v>
      </c>
      <c r="C1007" s="5">
        <v>0</v>
      </c>
      <c r="D1007" s="5">
        <v>-1.7066999999999999E-2</v>
      </c>
      <c r="E1007" s="5">
        <v>4.176E-3</v>
      </c>
      <c r="F1007" s="5">
        <v>1003909</v>
      </c>
      <c r="G1007" s="5">
        <v>0</v>
      </c>
      <c r="H1007" s="5">
        <v>0</v>
      </c>
      <c r="I1007" s="5">
        <v>0</v>
      </c>
      <c r="J1007" s="5">
        <v>-0.51800000000000002</v>
      </c>
      <c r="K1007" s="5">
        <v>-0.76700000000000002</v>
      </c>
      <c r="L1007" s="5">
        <v>2655000</v>
      </c>
      <c r="M1007" s="5">
        <v>0</v>
      </c>
      <c r="S1007">
        <f>A1007</f>
        <v>1005</v>
      </c>
      <c r="T1007">
        <f>Analysis!$B$3+B1007/1000000</f>
        <v>23.99878699996043</v>
      </c>
      <c r="U1007">
        <f>C1007</f>
        <v>0</v>
      </c>
      <c r="V1007">
        <f>IF(ABS(D1007)&gt;1,D1007/1000000,D1007)*Analysis!$B$4</f>
        <v>-0.16742726999999999</v>
      </c>
      <c r="W1007">
        <f>IF(ABS(E1007)&gt;1,E1007/1000000,E1007)*Analysis!$B$4</f>
        <v>4.0966559999999999E-2</v>
      </c>
      <c r="X1007">
        <f>IF(ABS(F1007)&gt;1,F1007/1000000,F1007)*Analysis!$B$4</f>
        <v>9.8483472899999995</v>
      </c>
      <c r="Y1007">
        <f>IF(ABS(G1007)&gt;1,G1007/1000000,G1007)</f>
        <v>0</v>
      </c>
      <c r="Z1007">
        <f>IF(ABS(H1007)&gt;1,H1007/1000000,H1007)</f>
        <v>0</v>
      </c>
      <c r="AA1007">
        <f>IF(ABS(I1007)&gt;1,I1007/1000000,I1007)</f>
        <v>0</v>
      </c>
      <c r="AB1007">
        <f t="shared" si="64"/>
        <v>-0.51800000000000002</v>
      </c>
      <c r="AC1007">
        <f t="shared" si="65"/>
        <v>-0.76700000000000002</v>
      </c>
      <c r="AD1007">
        <f t="shared" si="66"/>
        <v>2.6549999999999998</v>
      </c>
      <c r="AE1007">
        <f t="shared" si="67"/>
        <v>0</v>
      </c>
    </row>
    <row r="1008" spans="1:31" x14ac:dyDescent="0.3">
      <c r="A1008" s="4">
        <v>1006</v>
      </c>
      <c r="B1008" s="4">
        <v>-803097145894</v>
      </c>
      <c r="C1008" s="5">
        <v>0</v>
      </c>
      <c r="D1008" s="5">
        <v>-1.2383E-2</v>
      </c>
      <c r="E1008" s="5">
        <v>4.3280000000000002E-3</v>
      </c>
      <c r="F1008" s="5">
        <v>1004263</v>
      </c>
      <c r="G1008" s="5">
        <v>0</v>
      </c>
      <c r="H1008" s="5">
        <v>0</v>
      </c>
      <c r="I1008" s="5">
        <v>0</v>
      </c>
      <c r="J1008" s="5">
        <v>-0.51600000000000001</v>
      </c>
      <c r="K1008" s="5">
        <v>-0.76500000000000001</v>
      </c>
      <c r="L1008" s="5">
        <v>2654000</v>
      </c>
      <c r="M1008" s="5">
        <v>0</v>
      </c>
      <c r="S1008">
        <f>A1008</f>
        <v>1006</v>
      </c>
      <c r="T1008">
        <f>Analysis!$B$3+B1008/1000000</f>
        <v>24.018016000045463</v>
      </c>
      <c r="U1008">
        <f>C1008</f>
        <v>0</v>
      </c>
      <c r="V1008">
        <f>IF(ABS(D1008)&gt;1,D1008/1000000,D1008)*Analysis!$B$4</f>
        <v>-0.12147723000000001</v>
      </c>
      <c r="W1008">
        <f>IF(ABS(E1008)&gt;1,E1008/1000000,E1008)*Analysis!$B$4</f>
        <v>4.2457680000000005E-2</v>
      </c>
      <c r="X1008">
        <f>IF(ABS(F1008)&gt;1,F1008/1000000,F1008)*Analysis!$B$4</f>
        <v>9.851820029999999</v>
      </c>
      <c r="Y1008">
        <f>IF(ABS(G1008)&gt;1,G1008/1000000,G1008)</f>
        <v>0</v>
      </c>
      <c r="Z1008">
        <f>IF(ABS(H1008)&gt;1,H1008/1000000,H1008)</f>
        <v>0</v>
      </c>
      <c r="AA1008">
        <f>IF(ABS(I1008)&gt;1,I1008/1000000,I1008)</f>
        <v>0</v>
      </c>
      <c r="AB1008">
        <f t="shared" si="64"/>
        <v>-0.51600000000000001</v>
      </c>
      <c r="AC1008">
        <f t="shared" si="65"/>
        <v>-0.76500000000000001</v>
      </c>
      <c r="AD1008">
        <f t="shared" si="66"/>
        <v>2.6539999999999999</v>
      </c>
      <c r="AE1008">
        <f t="shared" si="67"/>
        <v>0</v>
      </c>
    </row>
    <row r="1009" spans="1:31" x14ac:dyDescent="0.3">
      <c r="A1009" s="4">
        <v>1007</v>
      </c>
      <c r="B1009" s="4">
        <v>-803097126300</v>
      </c>
      <c r="C1009" s="5">
        <v>0</v>
      </c>
      <c r="D1009" s="5">
        <v>-1.3924000000000001E-2</v>
      </c>
      <c r="E1009" s="5">
        <v>2.4390000000000002E-3</v>
      </c>
      <c r="F1009" s="5">
        <v>1004079</v>
      </c>
      <c r="G1009" s="5">
        <v>0</v>
      </c>
      <c r="H1009" s="5">
        <v>0</v>
      </c>
      <c r="I1009" s="5">
        <v>0</v>
      </c>
      <c r="J1009" s="5">
        <v>-0.51500000000000001</v>
      </c>
      <c r="K1009" s="5">
        <v>-0.76300000000000001</v>
      </c>
      <c r="L1009" s="5">
        <v>2654000</v>
      </c>
      <c r="M1009" s="5">
        <v>0</v>
      </c>
      <c r="S1009">
        <f>A1009</f>
        <v>1007</v>
      </c>
      <c r="T1009">
        <f>Analysis!$B$3+B1009/1000000</f>
        <v>24.037609999999404</v>
      </c>
      <c r="U1009">
        <f>C1009</f>
        <v>0</v>
      </c>
      <c r="V1009">
        <f>IF(ABS(D1009)&gt;1,D1009/1000000,D1009)*Analysis!$B$4</f>
        <v>-0.13659444000000001</v>
      </c>
      <c r="W1009">
        <f>IF(ABS(E1009)&gt;1,E1009/1000000,E1009)*Analysis!$B$4</f>
        <v>2.3926590000000005E-2</v>
      </c>
      <c r="X1009">
        <f>IF(ABS(F1009)&gt;1,F1009/1000000,F1009)*Analysis!$B$4</f>
        <v>9.85001499</v>
      </c>
      <c r="Y1009">
        <f>IF(ABS(G1009)&gt;1,G1009/1000000,G1009)</f>
        <v>0</v>
      </c>
      <c r="Z1009">
        <f>IF(ABS(H1009)&gt;1,H1009/1000000,H1009)</f>
        <v>0</v>
      </c>
      <c r="AA1009">
        <f>IF(ABS(I1009)&gt;1,I1009/1000000,I1009)</f>
        <v>0</v>
      </c>
      <c r="AB1009">
        <f t="shared" si="64"/>
        <v>-0.51500000000000001</v>
      </c>
      <c r="AC1009">
        <f t="shared" si="65"/>
        <v>-0.76300000000000001</v>
      </c>
      <c r="AD1009">
        <f t="shared" si="66"/>
        <v>2.6539999999999999</v>
      </c>
      <c r="AE1009">
        <f t="shared" si="67"/>
        <v>0</v>
      </c>
    </row>
    <row r="1010" spans="1:31" x14ac:dyDescent="0.3">
      <c r="A1010" s="4">
        <v>1008</v>
      </c>
      <c r="B1010" s="4">
        <v>-803097110467</v>
      </c>
      <c r="C1010" s="5">
        <v>0</v>
      </c>
      <c r="D1010" s="5">
        <v>-1.8096000000000001E-2</v>
      </c>
      <c r="E1010" s="5">
        <v>5.1699999999999999E-4</v>
      </c>
      <c r="F1010" s="5">
        <v>1003954</v>
      </c>
      <c r="G1010" s="5">
        <v>0</v>
      </c>
      <c r="H1010" s="5">
        <v>0</v>
      </c>
      <c r="I1010" s="5">
        <v>0</v>
      </c>
      <c r="J1010" s="5">
        <v>-0.51600000000000001</v>
      </c>
      <c r="K1010" s="5">
        <v>-0.75900000000000001</v>
      </c>
      <c r="L1010" s="5">
        <v>2655000</v>
      </c>
      <c r="M1010" s="5">
        <v>0</v>
      </c>
      <c r="S1010">
        <f>A1010</f>
        <v>1008</v>
      </c>
      <c r="T1010">
        <f>Analysis!$B$3+B1010/1000000</f>
        <v>24.053442999953404</v>
      </c>
      <c r="U1010">
        <f>C1010</f>
        <v>0</v>
      </c>
      <c r="V1010">
        <f>IF(ABS(D1010)&gt;1,D1010/1000000,D1010)*Analysis!$B$4</f>
        <v>-0.17752176000000003</v>
      </c>
      <c r="W1010">
        <f>IF(ABS(E1010)&gt;1,E1010/1000000,E1010)*Analysis!$B$4</f>
        <v>5.0717699999999998E-3</v>
      </c>
      <c r="X1010">
        <f>IF(ABS(F1010)&gt;1,F1010/1000000,F1010)*Analysis!$B$4</f>
        <v>9.8487887399999998</v>
      </c>
      <c r="Y1010">
        <f>IF(ABS(G1010)&gt;1,G1010/1000000,G1010)</f>
        <v>0</v>
      </c>
      <c r="Z1010">
        <f>IF(ABS(H1010)&gt;1,H1010/1000000,H1010)</f>
        <v>0</v>
      </c>
      <c r="AA1010">
        <f>IF(ABS(I1010)&gt;1,I1010/1000000,I1010)</f>
        <v>0</v>
      </c>
      <c r="AB1010">
        <f t="shared" si="64"/>
        <v>-0.51600000000000001</v>
      </c>
      <c r="AC1010">
        <f t="shared" si="65"/>
        <v>-0.75900000000000001</v>
      </c>
      <c r="AD1010">
        <f t="shared" si="66"/>
        <v>2.6549999999999998</v>
      </c>
      <c r="AE1010">
        <f t="shared" si="67"/>
        <v>0</v>
      </c>
    </row>
    <row r="1011" spans="1:31" x14ac:dyDescent="0.3">
      <c r="A1011" s="4">
        <v>1009</v>
      </c>
      <c r="B1011" s="4">
        <v>-803097085360</v>
      </c>
      <c r="C1011" s="5">
        <v>0</v>
      </c>
      <c r="D1011" s="5">
        <v>-1.3256E-2</v>
      </c>
      <c r="E1011" s="5">
        <v>-3.4740000000000001E-3</v>
      </c>
      <c r="F1011" s="5">
        <v>1005710</v>
      </c>
      <c r="G1011" s="5">
        <v>0</v>
      </c>
      <c r="H1011" s="5">
        <v>0</v>
      </c>
      <c r="I1011" s="5">
        <v>0</v>
      </c>
      <c r="J1011" s="5">
        <v>-0.52100000000000002</v>
      </c>
      <c r="K1011" s="5">
        <v>-0.75600000000000001</v>
      </c>
      <c r="L1011" s="5">
        <v>2655000</v>
      </c>
      <c r="M1011" s="5">
        <v>0</v>
      </c>
      <c r="S1011">
        <f>A1011</f>
        <v>1009</v>
      </c>
      <c r="T1011">
        <f>Analysis!$B$3+B1011/1000000</f>
        <v>24.078549999976531</v>
      </c>
      <c r="U1011">
        <f>C1011</f>
        <v>0</v>
      </c>
      <c r="V1011">
        <f>IF(ABS(D1011)&gt;1,D1011/1000000,D1011)*Analysis!$B$4</f>
        <v>-0.13004136000000002</v>
      </c>
      <c r="W1011">
        <f>IF(ABS(E1011)&gt;1,E1011/1000000,E1011)*Analysis!$B$4</f>
        <v>-3.4079940000000003E-2</v>
      </c>
      <c r="X1011">
        <f>IF(ABS(F1011)&gt;1,F1011/1000000,F1011)*Analysis!$B$4</f>
        <v>9.866015100000002</v>
      </c>
      <c r="Y1011">
        <f>IF(ABS(G1011)&gt;1,G1011/1000000,G1011)</f>
        <v>0</v>
      </c>
      <c r="Z1011">
        <f>IF(ABS(H1011)&gt;1,H1011/1000000,H1011)</f>
        <v>0</v>
      </c>
      <c r="AA1011">
        <f>IF(ABS(I1011)&gt;1,I1011/1000000,I1011)</f>
        <v>0</v>
      </c>
      <c r="AB1011">
        <f t="shared" si="64"/>
        <v>-0.52100000000000002</v>
      </c>
      <c r="AC1011">
        <f t="shared" si="65"/>
        <v>-0.75600000000000001</v>
      </c>
      <c r="AD1011">
        <f t="shared" si="66"/>
        <v>2.6549999999999998</v>
      </c>
      <c r="AE1011">
        <f t="shared" si="67"/>
        <v>0</v>
      </c>
    </row>
    <row r="1012" spans="1:31" x14ac:dyDescent="0.3">
      <c r="A1012" s="4">
        <v>1010</v>
      </c>
      <c r="B1012" s="4">
        <v>-803097065395</v>
      </c>
      <c r="C1012" s="5">
        <v>0</v>
      </c>
      <c r="D1012" s="5">
        <v>-1.2825E-2</v>
      </c>
      <c r="E1012" s="5">
        <v>1.5999999999999999E-5</v>
      </c>
      <c r="F1012" s="5">
        <v>1004728</v>
      </c>
      <c r="G1012" s="5">
        <v>0</v>
      </c>
      <c r="H1012" s="5">
        <v>0</v>
      </c>
      <c r="I1012" s="5">
        <v>0</v>
      </c>
      <c r="J1012" s="5">
        <v>-0.52300000000000002</v>
      </c>
      <c r="K1012" s="5">
        <v>-0.754</v>
      </c>
      <c r="L1012" s="5">
        <v>2655000</v>
      </c>
      <c r="M1012" s="5">
        <v>0</v>
      </c>
      <c r="S1012">
        <f>A1012</f>
        <v>1010</v>
      </c>
      <c r="T1012">
        <f>Analysis!$B$3+B1012/1000000</f>
        <v>24.09851499996148</v>
      </c>
      <c r="U1012">
        <f>C1012</f>
        <v>0</v>
      </c>
      <c r="V1012">
        <f>IF(ABS(D1012)&gt;1,D1012/1000000,D1012)*Analysis!$B$4</f>
        <v>-0.12581325000000002</v>
      </c>
      <c r="W1012">
        <f>IF(ABS(E1012)&gt;1,E1012/1000000,E1012)*Analysis!$B$4</f>
        <v>1.5695999999999999E-4</v>
      </c>
      <c r="X1012">
        <f>IF(ABS(F1012)&gt;1,F1012/1000000,F1012)*Analysis!$B$4</f>
        <v>9.8563816800000019</v>
      </c>
      <c r="Y1012">
        <f>IF(ABS(G1012)&gt;1,G1012/1000000,G1012)</f>
        <v>0</v>
      </c>
      <c r="Z1012">
        <f>IF(ABS(H1012)&gt;1,H1012/1000000,H1012)</f>
        <v>0</v>
      </c>
      <c r="AA1012">
        <f>IF(ABS(I1012)&gt;1,I1012/1000000,I1012)</f>
        <v>0</v>
      </c>
      <c r="AB1012">
        <f t="shared" si="64"/>
        <v>-0.52300000000000002</v>
      </c>
      <c r="AC1012">
        <f t="shared" si="65"/>
        <v>-0.754</v>
      </c>
      <c r="AD1012">
        <f t="shared" si="66"/>
        <v>2.6549999999999998</v>
      </c>
      <c r="AE1012">
        <f t="shared" si="67"/>
        <v>0</v>
      </c>
    </row>
    <row r="1013" spans="1:31" x14ac:dyDescent="0.3">
      <c r="A1013" s="4">
        <v>1011</v>
      </c>
      <c r="B1013" s="4">
        <v>-803097044589</v>
      </c>
      <c r="C1013" s="5">
        <v>0</v>
      </c>
      <c r="D1013" s="5">
        <v>-1.2801999999999999E-2</v>
      </c>
      <c r="E1013" s="5">
        <v>4.751E-3</v>
      </c>
      <c r="F1013" s="5">
        <v>1003937</v>
      </c>
      <c r="G1013" s="5">
        <v>0</v>
      </c>
      <c r="H1013" s="5">
        <v>0</v>
      </c>
      <c r="I1013" s="5">
        <v>0</v>
      </c>
      <c r="J1013" s="5">
        <v>-0.52100000000000002</v>
      </c>
      <c r="K1013" s="5">
        <v>-0.752</v>
      </c>
      <c r="L1013" s="5">
        <v>2656000</v>
      </c>
      <c r="M1013" s="5">
        <v>0</v>
      </c>
      <c r="S1013">
        <f>A1013</f>
        <v>1011</v>
      </c>
      <c r="T1013">
        <f>Analysis!$B$3+B1013/1000000</f>
        <v>24.119320999947377</v>
      </c>
      <c r="U1013">
        <f>C1013</f>
        <v>0</v>
      </c>
      <c r="V1013">
        <f>IF(ABS(D1013)&gt;1,D1013/1000000,D1013)*Analysis!$B$4</f>
        <v>-0.12558762000000001</v>
      </c>
      <c r="W1013">
        <f>IF(ABS(E1013)&gt;1,E1013/1000000,E1013)*Analysis!$B$4</f>
        <v>4.6607310000000006E-2</v>
      </c>
      <c r="X1013">
        <f>IF(ABS(F1013)&gt;1,F1013/1000000,F1013)*Analysis!$B$4</f>
        <v>9.8486219700000017</v>
      </c>
      <c r="Y1013">
        <f>IF(ABS(G1013)&gt;1,G1013/1000000,G1013)</f>
        <v>0</v>
      </c>
      <c r="Z1013">
        <f>IF(ABS(H1013)&gt;1,H1013/1000000,H1013)</f>
        <v>0</v>
      </c>
      <c r="AA1013">
        <f>IF(ABS(I1013)&gt;1,I1013/1000000,I1013)</f>
        <v>0</v>
      </c>
      <c r="AB1013">
        <f t="shared" si="64"/>
        <v>-0.52100000000000002</v>
      </c>
      <c r="AC1013">
        <f t="shared" si="65"/>
        <v>-0.752</v>
      </c>
      <c r="AD1013">
        <f t="shared" si="66"/>
        <v>2.6560000000000001</v>
      </c>
      <c r="AE1013">
        <f t="shared" si="67"/>
        <v>0</v>
      </c>
    </row>
    <row r="1014" spans="1:31" x14ac:dyDescent="0.3">
      <c r="A1014" s="4">
        <v>1012</v>
      </c>
      <c r="B1014" s="4">
        <v>-803097035365</v>
      </c>
      <c r="C1014" s="5">
        <v>0</v>
      </c>
      <c r="D1014" s="5">
        <v>-1.2864E-2</v>
      </c>
      <c r="E1014" s="5">
        <v>4.1520000000000003E-3</v>
      </c>
      <c r="F1014" s="5">
        <v>1001852</v>
      </c>
      <c r="G1014" s="5">
        <v>0</v>
      </c>
      <c r="H1014" s="5">
        <v>0</v>
      </c>
      <c r="I1014" s="5">
        <v>0</v>
      </c>
      <c r="J1014" s="5">
        <v>-0.52100000000000002</v>
      </c>
      <c r="K1014" s="5">
        <v>-0.751</v>
      </c>
      <c r="L1014" s="5">
        <v>2656000</v>
      </c>
      <c r="M1014" s="5">
        <v>0</v>
      </c>
      <c r="S1014">
        <f>A1014</f>
        <v>1012</v>
      </c>
      <c r="T1014">
        <f>Analysis!$B$3+B1014/1000000</f>
        <v>24.128544999985024</v>
      </c>
      <c r="U1014">
        <f>C1014</f>
        <v>0</v>
      </c>
      <c r="V1014">
        <f>IF(ABS(D1014)&gt;1,D1014/1000000,D1014)*Analysis!$B$4</f>
        <v>-0.12619584</v>
      </c>
      <c r="W1014">
        <f>IF(ABS(E1014)&gt;1,E1014/1000000,E1014)*Analysis!$B$4</f>
        <v>4.0731120000000003E-2</v>
      </c>
      <c r="X1014">
        <f>IF(ABS(F1014)&gt;1,F1014/1000000,F1014)*Analysis!$B$4</f>
        <v>9.8281681200000008</v>
      </c>
      <c r="Y1014">
        <f>IF(ABS(G1014)&gt;1,G1014/1000000,G1014)</f>
        <v>0</v>
      </c>
      <c r="Z1014">
        <f>IF(ABS(H1014)&gt;1,H1014/1000000,H1014)</f>
        <v>0</v>
      </c>
      <c r="AA1014">
        <f>IF(ABS(I1014)&gt;1,I1014/1000000,I1014)</f>
        <v>0</v>
      </c>
      <c r="AB1014">
        <f t="shared" si="64"/>
        <v>-0.52100000000000002</v>
      </c>
      <c r="AC1014">
        <f t="shared" si="65"/>
        <v>-0.751</v>
      </c>
      <c r="AD1014">
        <f t="shared" si="66"/>
        <v>2.6560000000000001</v>
      </c>
      <c r="AE1014">
        <f t="shared" si="67"/>
        <v>0</v>
      </c>
    </row>
    <row r="1015" spans="1:31" x14ac:dyDescent="0.3">
      <c r="A1015" s="4">
        <v>1013</v>
      </c>
      <c r="B1015" s="4">
        <v>-803097004888</v>
      </c>
      <c r="C1015" s="5">
        <v>0</v>
      </c>
      <c r="D1015" s="5">
        <v>-1.2913000000000001E-2</v>
      </c>
      <c r="E1015" s="5">
        <v>-4.8300000000000001E-3</v>
      </c>
      <c r="F1015" s="5">
        <v>1003455</v>
      </c>
      <c r="G1015" s="5">
        <v>0</v>
      </c>
      <c r="H1015" s="5">
        <v>0</v>
      </c>
      <c r="I1015" s="5">
        <v>0</v>
      </c>
      <c r="J1015" s="5">
        <v>-0.52300000000000002</v>
      </c>
      <c r="K1015" s="5">
        <v>-0.75</v>
      </c>
      <c r="L1015" s="5">
        <v>2656000</v>
      </c>
      <c r="M1015" s="5">
        <v>0</v>
      </c>
      <c r="S1015">
        <f>A1015</f>
        <v>1013</v>
      </c>
      <c r="T1015">
        <f>Analysis!$B$3+B1015/1000000</f>
        <v>24.159022000036202</v>
      </c>
      <c r="U1015">
        <f>C1015</f>
        <v>0</v>
      </c>
      <c r="V1015">
        <f>IF(ABS(D1015)&gt;1,D1015/1000000,D1015)*Analysis!$B$4</f>
        <v>-0.12667653000000001</v>
      </c>
      <c r="W1015">
        <f>IF(ABS(E1015)&gt;1,E1015/1000000,E1015)*Analysis!$B$4</f>
        <v>-4.7382300000000002E-2</v>
      </c>
      <c r="X1015">
        <f>IF(ABS(F1015)&gt;1,F1015/1000000,F1015)*Analysis!$B$4</f>
        <v>9.8438935500000007</v>
      </c>
      <c r="Y1015">
        <f>IF(ABS(G1015)&gt;1,G1015/1000000,G1015)</f>
        <v>0</v>
      </c>
      <c r="Z1015">
        <f>IF(ABS(H1015)&gt;1,H1015/1000000,H1015)</f>
        <v>0</v>
      </c>
      <c r="AA1015">
        <f>IF(ABS(I1015)&gt;1,I1015/1000000,I1015)</f>
        <v>0</v>
      </c>
      <c r="AB1015">
        <f t="shared" si="64"/>
        <v>-0.52300000000000002</v>
      </c>
      <c r="AC1015">
        <f t="shared" si="65"/>
        <v>-0.75</v>
      </c>
      <c r="AD1015">
        <f t="shared" si="66"/>
        <v>2.6560000000000001</v>
      </c>
      <c r="AE1015">
        <f t="shared" si="67"/>
        <v>0</v>
      </c>
    </row>
    <row r="1016" spans="1:31" x14ac:dyDescent="0.3">
      <c r="A1016" s="4">
        <v>1014</v>
      </c>
      <c r="B1016" s="4">
        <v>-803096983336</v>
      </c>
      <c r="C1016" s="5">
        <v>0</v>
      </c>
      <c r="D1016" s="5">
        <v>-1.2916E-2</v>
      </c>
      <c r="E1016" s="5">
        <v>-3.0790000000000001E-3</v>
      </c>
      <c r="F1016" s="5">
        <v>1004382</v>
      </c>
      <c r="G1016" s="5">
        <v>0</v>
      </c>
      <c r="H1016" s="5">
        <v>0</v>
      </c>
      <c r="I1016" s="5">
        <v>0</v>
      </c>
      <c r="J1016" s="5">
        <v>-0.52600000000000002</v>
      </c>
      <c r="K1016" s="5">
        <v>-0.748</v>
      </c>
      <c r="L1016" s="5">
        <v>2657000</v>
      </c>
      <c r="M1016" s="5">
        <v>0</v>
      </c>
      <c r="S1016">
        <f>A1016</f>
        <v>1014</v>
      </c>
      <c r="T1016">
        <f>Analysis!$B$3+B1016/1000000</f>
        <v>24.18057399999816</v>
      </c>
      <c r="U1016">
        <f>C1016</f>
        <v>0</v>
      </c>
      <c r="V1016">
        <f>IF(ABS(D1016)&gt;1,D1016/1000000,D1016)*Analysis!$B$4</f>
        <v>-0.12670596000000001</v>
      </c>
      <c r="W1016">
        <f>IF(ABS(E1016)&gt;1,E1016/1000000,E1016)*Analysis!$B$4</f>
        <v>-3.0204990000000004E-2</v>
      </c>
      <c r="X1016">
        <f>IF(ABS(F1016)&gt;1,F1016/1000000,F1016)*Analysis!$B$4</f>
        <v>9.8529874200000016</v>
      </c>
      <c r="Y1016">
        <f>IF(ABS(G1016)&gt;1,G1016/1000000,G1016)</f>
        <v>0</v>
      </c>
      <c r="Z1016">
        <f>IF(ABS(H1016)&gt;1,H1016/1000000,H1016)</f>
        <v>0</v>
      </c>
      <c r="AA1016">
        <f>IF(ABS(I1016)&gt;1,I1016/1000000,I1016)</f>
        <v>0</v>
      </c>
      <c r="AB1016">
        <f t="shared" si="64"/>
        <v>-0.52600000000000002</v>
      </c>
      <c r="AC1016">
        <f t="shared" si="65"/>
        <v>-0.748</v>
      </c>
      <c r="AD1016">
        <f t="shared" si="66"/>
        <v>2.657</v>
      </c>
      <c r="AE1016">
        <f t="shared" si="67"/>
        <v>0</v>
      </c>
    </row>
    <row r="1017" spans="1:31" x14ac:dyDescent="0.3">
      <c r="A1017" s="4">
        <v>1015</v>
      </c>
      <c r="B1017" s="4">
        <v>-803096962769</v>
      </c>
      <c r="C1017" s="5">
        <v>0</v>
      </c>
      <c r="D1017" s="5">
        <v>-2.1443E-2</v>
      </c>
      <c r="E1017" s="5">
        <v>5.0169999999999998E-3</v>
      </c>
      <c r="F1017" s="5">
        <v>1002368</v>
      </c>
      <c r="G1017" s="5">
        <v>0</v>
      </c>
      <c r="H1017" s="5">
        <v>0</v>
      </c>
      <c r="I1017" s="5">
        <v>0</v>
      </c>
      <c r="J1017" s="5">
        <v>-0.52600000000000002</v>
      </c>
      <c r="K1017" s="5">
        <v>-0.74399999999999999</v>
      </c>
      <c r="L1017" s="5">
        <v>2659000</v>
      </c>
      <c r="M1017" s="5">
        <v>0</v>
      </c>
      <c r="S1017">
        <f>A1017</f>
        <v>1015</v>
      </c>
      <c r="T1017">
        <f>Analysis!$B$3+B1017/1000000</f>
        <v>24.201141000026837</v>
      </c>
      <c r="U1017">
        <f>C1017</f>
        <v>0</v>
      </c>
      <c r="V1017">
        <f>IF(ABS(D1017)&gt;1,D1017/1000000,D1017)*Analysis!$B$4</f>
        <v>-0.21035583000000002</v>
      </c>
      <c r="W1017">
        <f>IF(ABS(E1017)&gt;1,E1017/1000000,E1017)*Analysis!$B$4</f>
        <v>4.921677E-2</v>
      </c>
      <c r="X1017">
        <f>IF(ABS(F1017)&gt;1,F1017/1000000,F1017)*Analysis!$B$4</f>
        <v>9.8332300799999999</v>
      </c>
      <c r="Y1017">
        <f>IF(ABS(G1017)&gt;1,G1017/1000000,G1017)</f>
        <v>0</v>
      </c>
      <c r="Z1017">
        <f>IF(ABS(H1017)&gt;1,H1017/1000000,H1017)</f>
        <v>0</v>
      </c>
      <c r="AA1017">
        <f>IF(ABS(I1017)&gt;1,I1017/1000000,I1017)</f>
        <v>0</v>
      </c>
      <c r="AB1017">
        <f t="shared" si="64"/>
        <v>-0.52600000000000002</v>
      </c>
      <c r="AC1017">
        <f t="shared" si="65"/>
        <v>-0.74399999999999999</v>
      </c>
      <c r="AD1017">
        <f t="shared" si="66"/>
        <v>2.6589999999999998</v>
      </c>
      <c r="AE1017">
        <f t="shared" si="67"/>
        <v>0</v>
      </c>
    </row>
    <row r="1018" spans="1:31" x14ac:dyDescent="0.3">
      <c r="A1018" s="4">
        <v>1016</v>
      </c>
      <c r="B1018" s="4">
        <v>-803096943471</v>
      </c>
      <c r="C1018" s="5">
        <v>0</v>
      </c>
      <c r="D1018" s="5">
        <v>-2.0634E-2</v>
      </c>
      <c r="E1018" s="5">
        <v>2.3210000000000001E-3</v>
      </c>
      <c r="F1018" s="5">
        <v>1001267</v>
      </c>
      <c r="G1018" s="5">
        <v>0</v>
      </c>
      <c r="H1018" s="5">
        <v>0</v>
      </c>
      <c r="I1018" s="5">
        <v>0</v>
      </c>
      <c r="J1018" s="5">
        <v>-0.52500000000000002</v>
      </c>
      <c r="K1018" s="5">
        <v>-0.73699999999999999</v>
      </c>
      <c r="L1018" s="5">
        <v>2659000</v>
      </c>
      <c r="M1018" s="5">
        <v>0</v>
      </c>
      <c r="S1018">
        <f>A1018</f>
        <v>1016</v>
      </c>
      <c r="T1018">
        <f>Analysis!$B$3+B1018/1000000</f>
        <v>24.220439000055194</v>
      </c>
      <c r="U1018">
        <f>C1018</f>
        <v>0</v>
      </c>
      <c r="V1018">
        <f>IF(ABS(D1018)&gt;1,D1018/1000000,D1018)*Analysis!$B$4</f>
        <v>-0.20241954000000001</v>
      </c>
      <c r="W1018">
        <f>IF(ABS(E1018)&gt;1,E1018/1000000,E1018)*Analysis!$B$4</f>
        <v>2.2769010000000003E-2</v>
      </c>
      <c r="X1018">
        <f>IF(ABS(F1018)&gt;1,F1018/1000000,F1018)*Analysis!$B$4</f>
        <v>9.8224292699999989</v>
      </c>
      <c r="Y1018">
        <f>IF(ABS(G1018)&gt;1,G1018/1000000,G1018)</f>
        <v>0</v>
      </c>
      <c r="Z1018">
        <f>IF(ABS(H1018)&gt;1,H1018/1000000,H1018)</f>
        <v>0</v>
      </c>
      <c r="AA1018">
        <f>IF(ABS(I1018)&gt;1,I1018/1000000,I1018)</f>
        <v>0</v>
      </c>
      <c r="AB1018">
        <f t="shared" si="64"/>
        <v>-0.52500000000000002</v>
      </c>
      <c r="AC1018">
        <f t="shared" si="65"/>
        <v>-0.73699999999999999</v>
      </c>
      <c r="AD1018">
        <f t="shared" si="66"/>
        <v>2.6589999999999998</v>
      </c>
      <c r="AE1018">
        <f t="shared" si="67"/>
        <v>0</v>
      </c>
    </row>
    <row r="1019" spans="1:31" x14ac:dyDescent="0.3">
      <c r="A1019" s="4">
        <v>1017</v>
      </c>
      <c r="B1019" s="4">
        <v>-803096924997</v>
      </c>
      <c r="C1019" s="5">
        <v>0</v>
      </c>
      <c r="D1019" s="5">
        <v>-1.7367E-2</v>
      </c>
      <c r="E1019" s="5">
        <v>4.6299999999999998E-4</v>
      </c>
      <c r="F1019" s="5">
        <v>0.99918600000000002</v>
      </c>
      <c r="G1019" s="5">
        <v>0</v>
      </c>
      <c r="H1019" s="5">
        <v>0</v>
      </c>
      <c r="I1019" s="5">
        <v>0</v>
      </c>
      <c r="J1019" s="5">
        <v>-0.52600000000000002</v>
      </c>
      <c r="K1019" s="5">
        <v>-0.73299999999999998</v>
      </c>
      <c r="L1019" s="5">
        <v>2659000</v>
      </c>
      <c r="M1019" s="5">
        <v>0</v>
      </c>
      <c r="S1019">
        <f>A1019</f>
        <v>1017</v>
      </c>
      <c r="T1019">
        <f>Analysis!$B$3+B1019/1000000</f>
        <v>24.23891299997922</v>
      </c>
      <c r="U1019">
        <f>C1019</f>
        <v>0</v>
      </c>
      <c r="V1019">
        <f>IF(ABS(D1019)&gt;1,D1019/1000000,D1019)*Analysis!$B$4</f>
        <v>-0.17037027000000002</v>
      </c>
      <c r="W1019">
        <f>IF(ABS(E1019)&gt;1,E1019/1000000,E1019)*Analysis!$B$4</f>
        <v>4.5420299999999999E-3</v>
      </c>
      <c r="X1019">
        <f>IF(ABS(F1019)&gt;1,F1019/1000000,F1019)*Analysis!$B$4</f>
        <v>9.8020146600000011</v>
      </c>
      <c r="Y1019">
        <f>IF(ABS(G1019)&gt;1,G1019/1000000,G1019)</f>
        <v>0</v>
      </c>
      <c r="Z1019">
        <f>IF(ABS(H1019)&gt;1,H1019/1000000,H1019)</f>
        <v>0</v>
      </c>
      <c r="AA1019">
        <f>IF(ABS(I1019)&gt;1,I1019/1000000,I1019)</f>
        <v>0</v>
      </c>
      <c r="AB1019">
        <f t="shared" si="64"/>
        <v>-0.52600000000000002</v>
      </c>
      <c r="AC1019">
        <f t="shared" si="65"/>
        <v>-0.73299999999999998</v>
      </c>
      <c r="AD1019">
        <f t="shared" si="66"/>
        <v>2.6589999999999998</v>
      </c>
      <c r="AE1019">
        <f t="shared" si="67"/>
        <v>0</v>
      </c>
    </row>
    <row r="1020" spans="1:31" x14ac:dyDescent="0.3">
      <c r="A1020" s="4">
        <v>1018</v>
      </c>
      <c r="B1020" s="4">
        <v>-803096909348</v>
      </c>
      <c r="C1020" s="5">
        <v>0</v>
      </c>
      <c r="D1020" s="5">
        <v>-1.2477E-2</v>
      </c>
      <c r="E1020" s="5">
        <v>3.3170000000000001E-3</v>
      </c>
      <c r="F1020" s="5">
        <v>1005968</v>
      </c>
      <c r="G1020" s="5">
        <v>0</v>
      </c>
      <c r="H1020" s="5">
        <v>0</v>
      </c>
      <c r="I1020" s="5">
        <v>0</v>
      </c>
      <c r="J1020" s="5">
        <v>-0.52700000000000002</v>
      </c>
      <c r="K1020" s="5">
        <v>-0.73199999999999998</v>
      </c>
      <c r="L1020" s="5">
        <v>2660000</v>
      </c>
      <c r="M1020" s="5">
        <v>0</v>
      </c>
      <c r="S1020">
        <f>A1020</f>
        <v>1018</v>
      </c>
      <c r="T1020">
        <f>Analysis!$B$3+B1020/1000000</f>
        <v>24.254562000045553</v>
      </c>
      <c r="U1020">
        <f>C1020</f>
        <v>0</v>
      </c>
      <c r="V1020">
        <f>IF(ABS(D1020)&gt;1,D1020/1000000,D1020)*Analysis!$B$4</f>
        <v>-0.12239937000000001</v>
      </c>
      <c r="W1020">
        <f>IF(ABS(E1020)&gt;1,E1020/1000000,E1020)*Analysis!$B$4</f>
        <v>3.2539770000000003E-2</v>
      </c>
      <c r="X1020">
        <f>IF(ABS(F1020)&gt;1,F1020/1000000,F1020)*Analysis!$B$4</f>
        <v>9.8685460799999998</v>
      </c>
      <c r="Y1020">
        <f>IF(ABS(G1020)&gt;1,G1020/1000000,G1020)</f>
        <v>0</v>
      </c>
      <c r="Z1020">
        <f>IF(ABS(H1020)&gt;1,H1020/1000000,H1020)</f>
        <v>0</v>
      </c>
      <c r="AA1020">
        <f>IF(ABS(I1020)&gt;1,I1020/1000000,I1020)</f>
        <v>0</v>
      </c>
      <c r="AB1020">
        <f t="shared" si="64"/>
        <v>-0.52700000000000002</v>
      </c>
      <c r="AC1020">
        <f t="shared" si="65"/>
        <v>-0.73199999999999998</v>
      </c>
      <c r="AD1020">
        <f t="shared" si="66"/>
        <v>2.66</v>
      </c>
      <c r="AE1020">
        <f t="shared" si="67"/>
        <v>0</v>
      </c>
    </row>
    <row r="1021" spans="1:31" x14ac:dyDescent="0.3">
      <c r="A1021" s="4">
        <v>1019</v>
      </c>
      <c r="B1021" s="4">
        <v>-803096884162</v>
      </c>
      <c r="C1021" s="5">
        <v>0</v>
      </c>
      <c r="D1021" s="5">
        <v>-1.2774000000000001E-2</v>
      </c>
      <c r="E1021" s="5">
        <v>4.2659999999999998E-3</v>
      </c>
      <c r="F1021" s="5">
        <v>1001068</v>
      </c>
      <c r="G1021" s="5">
        <v>0</v>
      </c>
      <c r="H1021" s="5">
        <v>0</v>
      </c>
      <c r="I1021" s="5">
        <v>0</v>
      </c>
      <c r="J1021" s="5">
        <v>-0.52500000000000002</v>
      </c>
      <c r="K1021" s="5">
        <v>-0.73099999999999998</v>
      </c>
      <c r="L1021" s="5">
        <v>2661000</v>
      </c>
      <c r="M1021" s="5">
        <v>0</v>
      </c>
      <c r="S1021">
        <f>A1021</f>
        <v>1019</v>
      </c>
      <c r="T1021">
        <f>Analysis!$B$3+B1021/1000000</f>
        <v>24.279747999971732</v>
      </c>
      <c r="U1021">
        <f>C1021</f>
        <v>0</v>
      </c>
      <c r="V1021">
        <f>IF(ABS(D1021)&gt;1,D1021/1000000,D1021)*Analysis!$B$4</f>
        <v>-0.12531294000000001</v>
      </c>
      <c r="W1021">
        <f>IF(ABS(E1021)&gt;1,E1021/1000000,E1021)*Analysis!$B$4</f>
        <v>4.1849459999999998E-2</v>
      </c>
      <c r="X1021">
        <f>IF(ABS(F1021)&gt;1,F1021/1000000,F1021)*Analysis!$B$4</f>
        <v>9.8204770800000016</v>
      </c>
      <c r="Y1021">
        <f>IF(ABS(G1021)&gt;1,G1021/1000000,G1021)</f>
        <v>0</v>
      </c>
      <c r="Z1021">
        <f>IF(ABS(H1021)&gt;1,H1021/1000000,H1021)</f>
        <v>0</v>
      </c>
      <c r="AA1021">
        <f>IF(ABS(I1021)&gt;1,I1021/1000000,I1021)</f>
        <v>0</v>
      </c>
      <c r="AB1021">
        <f t="shared" si="64"/>
        <v>-0.52500000000000002</v>
      </c>
      <c r="AC1021">
        <f t="shared" si="65"/>
        <v>-0.73099999999999998</v>
      </c>
      <c r="AD1021">
        <f t="shared" si="66"/>
        <v>2.661</v>
      </c>
      <c r="AE1021">
        <f t="shared" si="67"/>
        <v>0</v>
      </c>
    </row>
    <row r="1022" spans="1:31" x14ac:dyDescent="0.3">
      <c r="A1022" s="4">
        <v>1020</v>
      </c>
      <c r="B1022" s="4">
        <v>-803096864865</v>
      </c>
      <c r="C1022" s="5">
        <v>0</v>
      </c>
      <c r="D1022" s="5">
        <v>-1.2813E-2</v>
      </c>
      <c r="E1022" s="5">
        <v>4.1370000000000001E-3</v>
      </c>
      <c r="F1022" s="5">
        <v>1005540</v>
      </c>
      <c r="G1022" s="5">
        <v>0</v>
      </c>
      <c r="H1022" s="5">
        <v>0</v>
      </c>
      <c r="I1022" s="5">
        <v>0</v>
      </c>
      <c r="J1022" s="5">
        <v>-0.52300000000000002</v>
      </c>
      <c r="K1022" s="5">
        <v>-0.73</v>
      </c>
      <c r="L1022" s="5">
        <v>2662000</v>
      </c>
      <c r="M1022" s="5">
        <v>0</v>
      </c>
      <c r="S1022">
        <f>A1022</f>
        <v>1020</v>
      </c>
      <c r="T1022">
        <f>Analysis!$B$3+B1022/1000000</f>
        <v>24.299044999992475</v>
      </c>
      <c r="U1022">
        <f>C1022</f>
        <v>0</v>
      </c>
      <c r="V1022">
        <f>IF(ABS(D1022)&gt;1,D1022/1000000,D1022)*Analysis!$B$4</f>
        <v>-0.12569553</v>
      </c>
      <c r="W1022">
        <f>IF(ABS(E1022)&gt;1,E1022/1000000,E1022)*Analysis!$B$4</f>
        <v>4.0583970000000004E-2</v>
      </c>
      <c r="X1022">
        <f>IF(ABS(F1022)&gt;1,F1022/1000000,F1022)*Analysis!$B$4</f>
        <v>9.8643474000000015</v>
      </c>
      <c r="Y1022">
        <f>IF(ABS(G1022)&gt;1,G1022/1000000,G1022)</f>
        <v>0</v>
      </c>
      <c r="Z1022">
        <f>IF(ABS(H1022)&gt;1,H1022/1000000,H1022)</f>
        <v>0</v>
      </c>
      <c r="AA1022">
        <f>IF(ABS(I1022)&gt;1,I1022/1000000,I1022)</f>
        <v>0</v>
      </c>
      <c r="AB1022">
        <f t="shared" si="64"/>
        <v>-0.52300000000000002</v>
      </c>
      <c r="AC1022">
        <f t="shared" si="65"/>
        <v>-0.73</v>
      </c>
      <c r="AD1022">
        <f t="shared" si="66"/>
        <v>2.6619999999999999</v>
      </c>
      <c r="AE1022">
        <f t="shared" si="67"/>
        <v>0</v>
      </c>
    </row>
    <row r="1023" spans="1:31" x14ac:dyDescent="0.3">
      <c r="A1023" s="4">
        <v>1021</v>
      </c>
      <c r="B1023" s="4">
        <v>-803096843856</v>
      </c>
      <c r="C1023" s="5">
        <v>0</v>
      </c>
      <c r="D1023" s="5">
        <v>-1.2961E-2</v>
      </c>
      <c r="E1023" s="5">
        <v>4.5279999999999999E-3</v>
      </c>
      <c r="F1023" s="5">
        <v>1004428</v>
      </c>
      <c r="G1023" s="5">
        <v>0</v>
      </c>
      <c r="H1023" s="5">
        <v>0</v>
      </c>
      <c r="I1023" s="5">
        <v>0</v>
      </c>
      <c r="J1023" s="5">
        <v>-0.52100000000000002</v>
      </c>
      <c r="K1023" s="5">
        <v>-0.72799999999999998</v>
      </c>
      <c r="L1023" s="5">
        <v>2663000</v>
      </c>
      <c r="M1023" s="5">
        <v>0</v>
      </c>
      <c r="S1023">
        <f>A1023</f>
        <v>1021</v>
      </c>
      <c r="T1023">
        <f>Analysis!$B$3+B1023/1000000</f>
        <v>24.320054000010714</v>
      </c>
      <c r="U1023">
        <f>C1023</f>
        <v>0</v>
      </c>
      <c r="V1023">
        <f>IF(ABS(D1023)&gt;1,D1023/1000000,D1023)*Analysis!$B$4</f>
        <v>-0.12714741000000002</v>
      </c>
      <c r="W1023">
        <f>IF(ABS(E1023)&gt;1,E1023/1000000,E1023)*Analysis!$B$4</f>
        <v>4.4419680000000003E-2</v>
      </c>
      <c r="X1023">
        <f>IF(ABS(F1023)&gt;1,F1023/1000000,F1023)*Analysis!$B$4</f>
        <v>9.8534386800000018</v>
      </c>
      <c r="Y1023">
        <f>IF(ABS(G1023)&gt;1,G1023/1000000,G1023)</f>
        <v>0</v>
      </c>
      <c r="Z1023">
        <f>IF(ABS(H1023)&gt;1,H1023/1000000,H1023)</f>
        <v>0</v>
      </c>
      <c r="AA1023">
        <f>IF(ABS(I1023)&gt;1,I1023/1000000,I1023)</f>
        <v>0</v>
      </c>
      <c r="AB1023">
        <f t="shared" si="64"/>
        <v>-0.52100000000000002</v>
      </c>
      <c r="AC1023">
        <f t="shared" si="65"/>
        <v>-0.72799999999999998</v>
      </c>
      <c r="AD1023">
        <f t="shared" si="66"/>
        <v>2.6629999999999998</v>
      </c>
      <c r="AE1023">
        <f t="shared" si="67"/>
        <v>0</v>
      </c>
    </row>
    <row r="1024" spans="1:31" x14ac:dyDescent="0.3">
      <c r="A1024" s="4">
        <v>1022</v>
      </c>
      <c r="B1024" s="4">
        <v>-803096823282</v>
      </c>
      <c r="C1024" s="5">
        <v>0</v>
      </c>
      <c r="D1024" s="5">
        <v>-1.2782999999999999E-2</v>
      </c>
      <c r="E1024" s="5">
        <v>4.4219999999999997E-3</v>
      </c>
      <c r="F1024" s="5">
        <v>1003934</v>
      </c>
      <c r="G1024" s="5">
        <v>0</v>
      </c>
      <c r="H1024" s="5">
        <v>0</v>
      </c>
      <c r="I1024" s="5">
        <v>0</v>
      </c>
      <c r="J1024" s="5">
        <v>-0.52</v>
      </c>
      <c r="K1024" s="5">
        <v>-0.72599999999999998</v>
      </c>
      <c r="L1024" s="5">
        <v>2662000</v>
      </c>
      <c r="M1024" s="5">
        <v>0</v>
      </c>
      <c r="S1024">
        <f>A1024</f>
        <v>1022</v>
      </c>
      <c r="T1024">
        <f>Analysis!$B$3+B1024/1000000</f>
        <v>24.340627999976277</v>
      </c>
      <c r="U1024">
        <f>C1024</f>
        <v>0</v>
      </c>
      <c r="V1024">
        <f>IF(ABS(D1024)&gt;1,D1024/1000000,D1024)*Analysis!$B$4</f>
        <v>-0.12540123</v>
      </c>
      <c r="W1024">
        <f>IF(ABS(E1024)&gt;1,E1024/1000000,E1024)*Analysis!$B$4</f>
        <v>4.3379819999999999E-2</v>
      </c>
      <c r="X1024">
        <f>IF(ABS(F1024)&gt;1,F1024/1000000,F1024)*Analysis!$B$4</f>
        <v>9.8485925400000021</v>
      </c>
      <c r="Y1024">
        <f>IF(ABS(G1024)&gt;1,G1024/1000000,G1024)</f>
        <v>0</v>
      </c>
      <c r="Z1024">
        <f>IF(ABS(H1024)&gt;1,H1024/1000000,H1024)</f>
        <v>0</v>
      </c>
      <c r="AA1024">
        <f>IF(ABS(I1024)&gt;1,I1024/1000000,I1024)</f>
        <v>0</v>
      </c>
      <c r="AB1024">
        <f t="shared" si="64"/>
        <v>-0.52</v>
      </c>
      <c r="AC1024">
        <f t="shared" si="65"/>
        <v>-0.72599999999999998</v>
      </c>
      <c r="AD1024">
        <f t="shared" si="66"/>
        <v>2.6619999999999999</v>
      </c>
      <c r="AE1024">
        <f t="shared" si="67"/>
        <v>0</v>
      </c>
    </row>
    <row r="1025" spans="1:31" x14ac:dyDescent="0.3">
      <c r="A1025" s="4">
        <v>1023</v>
      </c>
      <c r="B1025" s="4">
        <v>-803096802299</v>
      </c>
      <c r="C1025" s="5">
        <v>0</v>
      </c>
      <c r="D1025" s="5">
        <v>-1.8037000000000001E-2</v>
      </c>
      <c r="E1025" s="5">
        <v>4.4219999999999997E-3</v>
      </c>
      <c r="F1025" s="5">
        <v>1004015</v>
      </c>
      <c r="G1025" s="5">
        <v>0</v>
      </c>
      <c r="H1025" s="5">
        <v>0</v>
      </c>
      <c r="I1025" s="5">
        <v>0</v>
      </c>
      <c r="J1025" s="5">
        <v>-0.52</v>
      </c>
      <c r="K1025" s="5">
        <v>-0.72099999999999997</v>
      </c>
      <c r="L1025" s="5">
        <v>2661000</v>
      </c>
      <c r="M1025" s="5">
        <v>0</v>
      </c>
      <c r="S1025">
        <f>A1025</f>
        <v>1023</v>
      </c>
      <c r="T1025">
        <f>Analysis!$B$3+B1025/1000000</f>
        <v>24.36161100002937</v>
      </c>
      <c r="U1025">
        <f>C1025</f>
        <v>0</v>
      </c>
      <c r="V1025">
        <f>IF(ABS(D1025)&gt;1,D1025/1000000,D1025)*Analysis!$B$4</f>
        <v>-0.17694297</v>
      </c>
      <c r="W1025">
        <f>IF(ABS(E1025)&gt;1,E1025/1000000,E1025)*Analysis!$B$4</f>
        <v>4.3379819999999999E-2</v>
      </c>
      <c r="X1025">
        <f>IF(ABS(F1025)&gt;1,F1025/1000000,F1025)*Analysis!$B$4</f>
        <v>9.8493871500000019</v>
      </c>
      <c r="Y1025">
        <f>IF(ABS(G1025)&gt;1,G1025/1000000,G1025)</f>
        <v>0</v>
      </c>
      <c r="Z1025">
        <f>IF(ABS(H1025)&gt;1,H1025/1000000,H1025)</f>
        <v>0</v>
      </c>
      <c r="AA1025">
        <f>IF(ABS(I1025)&gt;1,I1025/1000000,I1025)</f>
        <v>0</v>
      </c>
      <c r="AB1025">
        <f t="shared" si="64"/>
        <v>-0.52</v>
      </c>
      <c r="AC1025">
        <f t="shared" si="65"/>
        <v>-0.72099999999999997</v>
      </c>
      <c r="AD1025">
        <f t="shared" si="66"/>
        <v>2.661</v>
      </c>
      <c r="AE1025">
        <f t="shared" si="67"/>
        <v>0</v>
      </c>
    </row>
    <row r="1026" spans="1:31" x14ac:dyDescent="0.3">
      <c r="A1026" s="4">
        <v>1024</v>
      </c>
      <c r="B1026" s="4">
        <v>-803096782240</v>
      </c>
      <c r="C1026" s="5">
        <v>0</v>
      </c>
      <c r="D1026" s="5">
        <v>-1.2208E-2</v>
      </c>
      <c r="E1026" s="5">
        <v>4.5139999999999998E-3</v>
      </c>
      <c r="F1026" s="5">
        <v>1004159</v>
      </c>
      <c r="G1026" s="5">
        <v>0</v>
      </c>
      <c r="H1026" s="5">
        <v>0</v>
      </c>
      <c r="I1026" s="5">
        <v>0</v>
      </c>
      <c r="J1026" s="5">
        <v>-0.51800000000000002</v>
      </c>
      <c r="K1026" s="5">
        <v>-0.72</v>
      </c>
      <c r="L1026" s="5">
        <v>2662000</v>
      </c>
      <c r="M1026" s="5">
        <v>0</v>
      </c>
      <c r="S1026">
        <f>A1026</f>
        <v>1024</v>
      </c>
      <c r="T1026">
        <f>Analysis!$B$3+B1026/1000000</f>
        <v>24.38167000003159</v>
      </c>
      <c r="U1026">
        <f>C1026</f>
        <v>0</v>
      </c>
      <c r="V1026">
        <f>IF(ABS(D1026)&gt;1,D1026/1000000,D1026)*Analysis!$B$4</f>
        <v>-0.11976048</v>
      </c>
      <c r="W1026">
        <f>IF(ABS(E1026)&gt;1,E1026/1000000,E1026)*Analysis!$B$4</f>
        <v>4.4282340000000003E-2</v>
      </c>
      <c r="X1026">
        <f>IF(ABS(F1026)&gt;1,F1026/1000000,F1026)*Analysis!$B$4</f>
        <v>9.8507997899999999</v>
      </c>
      <c r="Y1026">
        <f>IF(ABS(G1026)&gt;1,G1026/1000000,G1026)</f>
        <v>0</v>
      </c>
      <c r="Z1026">
        <f>IF(ABS(H1026)&gt;1,H1026/1000000,H1026)</f>
        <v>0</v>
      </c>
      <c r="AA1026">
        <f>IF(ABS(I1026)&gt;1,I1026/1000000,I1026)</f>
        <v>0</v>
      </c>
      <c r="AB1026">
        <f t="shared" si="64"/>
        <v>-0.51800000000000002</v>
      </c>
      <c r="AC1026">
        <f t="shared" si="65"/>
        <v>-0.72</v>
      </c>
      <c r="AD1026">
        <f t="shared" si="66"/>
        <v>2.6619999999999999</v>
      </c>
      <c r="AE1026">
        <f t="shared" si="67"/>
        <v>0</v>
      </c>
    </row>
    <row r="1027" spans="1:31" x14ac:dyDescent="0.3">
      <c r="A1027" s="4">
        <v>1025</v>
      </c>
      <c r="B1027" s="4">
        <v>-803096768636</v>
      </c>
      <c r="C1027" s="5">
        <v>0</v>
      </c>
      <c r="D1027" s="5">
        <v>-1.3387E-2</v>
      </c>
      <c r="E1027" s="5">
        <v>4.3629999999999997E-3</v>
      </c>
      <c r="F1027" s="5">
        <v>1004136</v>
      </c>
      <c r="G1027" s="5">
        <v>0</v>
      </c>
      <c r="H1027" s="5">
        <v>0</v>
      </c>
      <c r="I1027" s="5">
        <v>0</v>
      </c>
      <c r="J1027" s="5">
        <v>-0.51600000000000001</v>
      </c>
      <c r="K1027" s="5">
        <v>-0.71899999999999997</v>
      </c>
      <c r="L1027" s="5">
        <v>2663000</v>
      </c>
      <c r="M1027" s="5">
        <v>0</v>
      </c>
      <c r="S1027">
        <f>A1027</f>
        <v>1025</v>
      </c>
      <c r="T1027">
        <f>Analysis!$B$3+B1027/1000000</f>
        <v>24.395274000009522</v>
      </c>
      <c r="U1027">
        <f>C1027</f>
        <v>0</v>
      </c>
      <c r="V1027">
        <f>IF(ABS(D1027)&gt;1,D1027/1000000,D1027)*Analysis!$B$4</f>
        <v>-0.13132647</v>
      </c>
      <c r="W1027">
        <f>IF(ABS(E1027)&gt;1,E1027/1000000,E1027)*Analysis!$B$4</f>
        <v>4.2801029999999997E-2</v>
      </c>
      <c r="X1027">
        <f>IF(ABS(F1027)&gt;1,F1027/1000000,F1027)*Analysis!$B$4</f>
        <v>9.850574159999999</v>
      </c>
      <c r="Y1027">
        <f>IF(ABS(G1027)&gt;1,G1027/1000000,G1027)</f>
        <v>0</v>
      </c>
      <c r="Z1027">
        <f>IF(ABS(H1027)&gt;1,H1027/1000000,H1027)</f>
        <v>0</v>
      </c>
      <c r="AA1027">
        <f>IF(ABS(I1027)&gt;1,I1027/1000000,I1027)</f>
        <v>0</v>
      </c>
      <c r="AB1027">
        <f t="shared" si="64"/>
        <v>-0.51600000000000001</v>
      </c>
      <c r="AC1027">
        <f t="shared" si="65"/>
        <v>-0.71899999999999997</v>
      </c>
      <c r="AD1027">
        <f t="shared" si="66"/>
        <v>2.6629999999999998</v>
      </c>
      <c r="AE1027">
        <f t="shared" si="67"/>
        <v>0</v>
      </c>
    </row>
    <row r="1028" spans="1:31" x14ac:dyDescent="0.3">
      <c r="A1028" s="4">
        <v>1026</v>
      </c>
      <c r="B1028" s="4">
        <v>-803096747661</v>
      </c>
      <c r="C1028" s="5">
        <v>0</v>
      </c>
      <c r="D1028" s="5">
        <v>-1.3058E-2</v>
      </c>
      <c r="E1028" s="5">
        <v>4.2849999999999997E-3</v>
      </c>
      <c r="F1028" s="5">
        <v>1004139</v>
      </c>
      <c r="G1028" s="5">
        <v>0</v>
      </c>
      <c r="H1028" s="5">
        <v>0</v>
      </c>
      <c r="I1028" s="5">
        <v>0</v>
      </c>
      <c r="J1028" s="5">
        <v>-0.51500000000000001</v>
      </c>
      <c r="K1028" s="5">
        <v>-0.71799999999999997</v>
      </c>
      <c r="L1028" s="5">
        <v>2663000</v>
      </c>
      <c r="M1028" s="5">
        <v>0</v>
      </c>
      <c r="S1028">
        <f>A1028</f>
        <v>1026</v>
      </c>
      <c r="T1028">
        <f>Analysis!$B$3+B1028/1000000</f>
        <v>24.416249000001699</v>
      </c>
      <c r="U1028">
        <f>C1028</f>
        <v>0</v>
      </c>
      <c r="V1028">
        <f>IF(ABS(D1028)&gt;1,D1028/1000000,D1028)*Analysis!$B$4</f>
        <v>-0.12809898</v>
      </c>
      <c r="W1028">
        <f>IF(ABS(E1028)&gt;1,E1028/1000000,E1028)*Analysis!$B$4</f>
        <v>4.203585E-2</v>
      </c>
      <c r="X1028">
        <f>IF(ABS(F1028)&gt;1,F1028/1000000,F1028)*Analysis!$B$4</f>
        <v>9.8506035899999986</v>
      </c>
      <c r="Y1028">
        <f>IF(ABS(G1028)&gt;1,G1028/1000000,G1028)</f>
        <v>0</v>
      </c>
      <c r="Z1028">
        <f>IF(ABS(H1028)&gt;1,H1028/1000000,H1028)</f>
        <v>0</v>
      </c>
      <c r="AA1028">
        <f>IF(ABS(I1028)&gt;1,I1028/1000000,I1028)</f>
        <v>0</v>
      </c>
      <c r="AB1028">
        <f t="shared" si="64"/>
        <v>-0.51500000000000001</v>
      </c>
      <c r="AC1028">
        <f t="shared" si="65"/>
        <v>-0.71799999999999997</v>
      </c>
      <c r="AD1028">
        <f t="shared" si="66"/>
        <v>2.6629999999999998</v>
      </c>
      <c r="AE1028">
        <f t="shared" si="67"/>
        <v>0</v>
      </c>
    </row>
    <row r="1029" spans="1:31" x14ac:dyDescent="0.3">
      <c r="A1029" s="4">
        <v>1027</v>
      </c>
      <c r="B1029" s="4">
        <v>-803096727124</v>
      </c>
      <c r="C1029" s="5">
        <v>0</v>
      </c>
      <c r="D1029" s="5">
        <v>-1.2878000000000001E-2</v>
      </c>
      <c r="E1029" s="5">
        <v>4.47E-3</v>
      </c>
      <c r="F1029" s="5">
        <v>1004154</v>
      </c>
      <c r="G1029" s="5">
        <v>0</v>
      </c>
      <c r="H1029" s="5">
        <v>0</v>
      </c>
      <c r="I1029" s="5">
        <v>0</v>
      </c>
      <c r="J1029" s="5">
        <v>-0.51400000000000001</v>
      </c>
      <c r="K1029" s="5">
        <v>-0.71699999999999997</v>
      </c>
      <c r="L1029" s="5">
        <v>2663000</v>
      </c>
      <c r="M1029" s="5">
        <v>0</v>
      </c>
      <c r="S1029">
        <f>A1029</f>
        <v>1027</v>
      </c>
      <c r="T1029">
        <f>Analysis!$B$3+B1029/1000000</f>
        <v>24.436786000034772</v>
      </c>
      <c r="U1029">
        <f>C1029</f>
        <v>0</v>
      </c>
      <c r="V1029">
        <f>IF(ABS(D1029)&gt;1,D1029/1000000,D1029)*Analysis!$B$4</f>
        <v>-0.12633318000000002</v>
      </c>
      <c r="W1029">
        <f>IF(ABS(E1029)&gt;1,E1029/1000000,E1029)*Analysis!$B$4</f>
        <v>4.3850699999999999E-2</v>
      </c>
      <c r="X1029">
        <f>IF(ABS(F1029)&gt;1,F1029/1000000,F1029)*Analysis!$B$4</f>
        <v>9.8507507400000005</v>
      </c>
      <c r="Y1029">
        <f>IF(ABS(G1029)&gt;1,G1029/1000000,G1029)</f>
        <v>0</v>
      </c>
      <c r="Z1029">
        <f>IF(ABS(H1029)&gt;1,H1029/1000000,H1029)</f>
        <v>0</v>
      </c>
      <c r="AA1029">
        <f>IF(ABS(I1029)&gt;1,I1029/1000000,I1029)</f>
        <v>0</v>
      </c>
      <c r="AB1029">
        <f t="shared" si="64"/>
        <v>-0.51400000000000001</v>
      </c>
      <c r="AC1029">
        <f t="shared" si="65"/>
        <v>-0.71699999999999997</v>
      </c>
      <c r="AD1029">
        <f t="shared" si="66"/>
        <v>2.6629999999999998</v>
      </c>
      <c r="AE1029">
        <f t="shared" si="67"/>
        <v>0</v>
      </c>
    </row>
    <row r="1030" spans="1:31" x14ac:dyDescent="0.3">
      <c r="A1030" s="4">
        <v>1028</v>
      </c>
      <c r="B1030" s="4">
        <v>-803096703560</v>
      </c>
      <c r="C1030" s="5">
        <v>0</v>
      </c>
      <c r="D1030" s="5">
        <v>-1.2886999999999999E-2</v>
      </c>
      <c r="E1030" s="5">
        <v>4.4229999999999998E-3</v>
      </c>
      <c r="F1030" s="5">
        <v>1004152</v>
      </c>
      <c r="G1030" s="5">
        <v>0</v>
      </c>
      <c r="H1030" s="5">
        <v>0</v>
      </c>
      <c r="I1030" s="5">
        <v>0</v>
      </c>
      <c r="J1030" s="5">
        <v>-0.51200000000000001</v>
      </c>
      <c r="K1030" s="5">
        <v>-0.71599999999999997</v>
      </c>
      <c r="L1030" s="5">
        <v>2664000</v>
      </c>
      <c r="M1030" s="5">
        <v>0</v>
      </c>
      <c r="S1030">
        <f>A1030</f>
        <v>1028</v>
      </c>
      <c r="T1030">
        <f>Analysis!$B$3+B1030/1000000</f>
        <v>24.460349999950267</v>
      </c>
      <c r="U1030">
        <f>C1030</f>
        <v>0</v>
      </c>
      <c r="V1030">
        <f>IF(ABS(D1030)&gt;1,D1030/1000000,D1030)*Analysis!$B$4</f>
        <v>-0.12642147000000001</v>
      </c>
      <c r="W1030">
        <f>IF(ABS(E1030)&gt;1,E1030/1000000,E1030)*Analysis!$B$4</f>
        <v>4.3389629999999998E-2</v>
      </c>
      <c r="X1030">
        <f>IF(ABS(F1030)&gt;1,F1030/1000000,F1030)*Analysis!$B$4</f>
        <v>9.8507311200000007</v>
      </c>
      <c r="Y1030">
        <f>IF(ABS(G1030)&gt;1,G1030/1000000,G1030)</f>
        <v>0</v>
      </c>
      <c r="Z1030">
        <f>IF(ABS(H1030)&gt;1,H1030/1000000,H1030)</f>
        <v>0</v>
      </c>
      <c r="AA1030">
        <f>IF(ABS(I1030)&gt;1,I1030/1000000,I1030)</f>
        <v>0</v>
      </c>
      <c r="AB1030">
        <f t="shared" si="64"/>
        <v>-0.51200000000000001</v>
      </c>
      <c r="AC1030">
        <f t="shared" si="65"/>
        <v>-0.71599999999999997</v>
      </c>
      <c r="AD1030">
        <f t="shared" si="66"/>
        <v>2.6640000000000001</v>
      </c>
      <c r="AE1030">
        <f t="shared" si="67"/>
        <v>0</v>
      </c>
    </row>
    <row r="1031" spans="1:31" x14ac:dyDescent="0.3">
      <c r="A1031" s="4">
        <v>1029</v>
      </c>
      <c r="B1031" s="4">
        <v>-803096682741</v>
      </c>
      <c r="C1031" s="5">
        <v>0</v>
      </c>
      <c r="D1031" s="5">
        <v>-1.2921E-2</v>
      </c>
      <c r="E1031" s="5">
        <v>-4.1229999999999999E-3</v>
      </c>
      <c r="F1031" s="5">
        <v>1004164</v>
      </c>
      <c r="G1031" s="5">
        <v>0</v>
      </c>
      <c r="H1031" s="5">
        <v>0</v>
      </c>
      <c r="I1031" s="5">
        <v>0</v>
      </c>
      <c r="J1031" s="5">
        <v>-0.51400000000000001</v>
      </c>
      <c r="K1031" s="5">
        <v>-0.71399999999999997</v>
      </c>
      <c r="L1031" s="5">
        <v>2664000</v>
      </c>
      <c r="M1031" s="5">
        <v>0</v>
      </c>
      <c r="S1031">
        <f>A1031</f>
        <v>1029</v>
      </c>
      <c r="T1031">
        <f>Analysis!$B$3+B1031/1000000</f>
        <v>24.481169000035152</v>
      </c>
      <c r="U1031">
        <f>C1031</f>
        <v>0</v>
      </c>
      <c r="V1031">
        <f>IF(ABS(D1031)&gt;1,D1031/1000000,D1031)*Analysis!$B$4</f>
        <v>-0.12675501</v>
      </c>
      <c r="W1031">
        <f>IF(ABS(E1031)&gt;1,E1031/1000000,E1031)*Analysis!$B$4</f>
        <v>-4.0446630000000004E-2</v>
      </c>
      <c r="X1031">
        <f>IF(ABS(F1031)&gt;1,F1031/1000000,F1031)*Analysis!$B$4</f>
        <v>9.8508488400000012</v>
      </c>
      <c r="Y1031">
        <f>IF(ABS(G1031)&gt;1,G1031/1000000,G1031)</f>
        <v>0</v>
      </c>
      <c r="Z1031">
        <f>IF(ABS(H1031)&gt;1,H1031/1000000,H1031)</f>
        <v>0</v>
      </c>
      <c r="AA1031">
        <f>IF(ABS(I1031)&gt;1,I1031/1000000,I1031)</f>
        <v>0</v>
      </c>
      <c r="AB1031">
        <f t="shared" si="64"/>
        <v>-0.51400000000000001</v>
      </c>
      <c r="AC1031">
        <f t="shared" si="65"/>
        <v>-0.71399999999999997</v>
      </c>
      <c r="AD1031">
        <f t="shared" si="66"/>
        <v>2.6640000000000001</v>
      </c>
      <c r="AE1031">
        <f t="shared" si="67"/>
        <v>0</v>
      </c>
    </row>
    <row r="1032" spans="1:31" x14ac:dyDescent="0.3">
      <c r="A1032" s="4">
        <v>1030</v>
      </c>
      <c r="B1032" s="4">
        <v>-803096665535</v>
      </c>
      <c r="C1032" s="5">
        <v>0</v>
      </c>
      <c r="D1032" s="5">
        <v>-1.2857E-2</v>
      </c>
      <c r="E1032" s="5">
        <v>7.4399999999999998E-4</v>
      </c>
      <c r="F1032" s="5">
        <v>1004156</v>
      </c>
      <c r="G1032" s="5">
        <v>0</v>
      </c>
      <c r="H1032" s="5">
        <v>0</v>
      </c>
      <c r="I1032" s="5">
        <v>0</v>
      </c>
      <c r="J1032" s="5">
        <v>-0.51600000000000001</v>
      </c>
      <c r="K1032" s="5">
        <v>-0.71299999999999997</v>
      </c>
      <c r="L1032" s="5">
        <v>2665000</v>
      </c>
      <c r="M1032" s="5">
        <v>0</v>
      </c>
      <c r="S1032">
        <f>A1032</f>
        <v>1030</v>
      </c>
      <c r="T1032">
        <f>Analysis!$B$3+B1032/1000000</f>
        <v>24.498374999966472</v>
      </c>
      <c r="U1032">
        <f>C1032</f>
        <v>0</v>
      </c>
      <c r="V1032">
        <f>IF(ABS(D1032)&gt;1,D1032/1000000,D1032)*Analysis!$B$4</f>
        <v>-0.12612717000000001</v>
      </c>
      <c r="W1032">
        <f>IF(ABS(E1032)&gt;1,E1032/1000000,E1032)*Analysis!$B$4</f>
        <v>7.2986400000000003E-3</v>
      </c>
      <c r="X1032">
        <f>IF(ABS(F1032)&gt;1,F1032/1000000,F1032)*Analysis!$B$4</f>
        <v>9.8507703600000003</v>
      </c>
      <c r="Y1032">
        <f>IF(ABS(G1032)&gt;1,G1032/1000000,G1032)</f>
        <v>0</v>
      </c>
      <c r="Z1032">
        <f>IF(ABS(H1032)&gt;1,H1032/1000000,H1032)</f>
        <v>0</v>
      </c>
      <c r="AA1032">
        <f>IF(ABS(I1032)&gt;1,I1032/1000000,I1032)</f>
        <v>0</v>
      </c>
      <c r="AB1032">
        <f t="shared" si="64"/>
        <v>-0.51600000000000001</v>
      </c>
      <c r="AC1032">
        <f t="shared" si="65"/>
        <v>-0.71299999999999997</v>
      </c>
      <c r="AD1032">
        <f t="shared" si="66"/>
        <v>2.665</v>
      </c>
      <c r="AE1032">
        <f t="shared" si="67"/>
        <v>0</v>
      </c>
    </row>
    <row r="1033" spans="1:31" x14ac:dyDescent="0.3">
      <c r="A1033" s="4">
        <v>1031</v>
      </c>
      <c r="B1033" s="4">
        <v>-803096648511</v>
      </c>
      <c r="C1033" s="5">
        <v>0</v>
      </c>
      <c r="D1033" s="5">
        <v>-1.2886E-2</v>
      </c>
      <c r="E1033" s="5">
        <v>4.8820000000000001E-3</v>
      </c>
      <c r="F1033" s="5">
        <v>1004149</v>
      </c>
      <c r="G1033" s="5">
        <v>0</v>
      </c>
      <c r="H1033" s="5">
        <v>0</v>
      </c>
      <c r="I1033" s="5">
        <v>0</v>
      </c>
      <c r="J1033" s="5">
        <v>-0.51500000000000001</v>
      </c>
      <c r="K1033" s="5">
        <v>-0.71199999999999997</v>
      </c>
      <c r="L1033" s="5">
        <v>2665000</v>
      </c>
      <c r="M1033" s="5">
        <v>0</v>
      </c>
      <c r="S1033">
        <f>A1033</f>
        <v>1031</v>
      </c>
      <c r="T1033">
        <f>Analysis!$B$3+B1033/1000000</f>
        <v>24.515399000025354</v>
      </c>
      <c r="U1033">
        <f>C1033</f>
        <v>0</v>
      </c>
      <c r="V1033">
        <f>IF(ABS(D1033)&gt;1,D1033/1000000,D1033)*Analysis!$B$4</f>
        <v>-0.12641166000000001</v>
      </c>
      <c r="W1033">
        <f>IF(ABS(E1033)&gt;1,E1033/1000000,E1033)*Analysis!$B$4</f>
        <v>4.7892420000000005E-2</v>
      </c>
      <c r="X1033">
        <f>IF(ABS(F1033)&gt;1,F1033/1000000,F1033)*Analysis!$B$4</f>
        <v>9.8507016899999993</v>
      </c>
      <c r="Y1033">
        <f>IF(ABS(G1033)&gt;1,G1033/1000000,G1033)</f>
        <v>0</v>
      </c>
      <c r="Z1033">
        <f>IF(ABS(H1033)&gt;1,H1033/1000000,H1033)</f>
        <v>0</v>
      </c>
      <c r="AA1033">
        <f>IF(ABS(I1033)&gt;1,I1033/1000000,I1033)</f>
        <v>0</v>
      </c>
      <c r="AB1033">
        <f t="shared" si="64"/>
        <v>-0.51500000000000001</v>
      </c>
      <c r="AC1033">
        <f t="shared" si="65"/>
        <v>-0.71199999999999997</v>
      </c>
      <c r="AD1033">
        <f t="shared" si="66"/>
        <v>2.665</v>
      </c>
      <c r="AE1033">
        <f t="shared" si="67"/>
        <v>0</v>
      </c>
    </row>
    <row r="1034" spans="1:31" x14ac:dyDescent="0.3">
      <c r="A1034" s="4">
        <v>1032</v>
      </c>
      <c r="B1034" s="4">
        <v>-803096627058</v>
      </c>
      <c r="C1034" s="5">
        <v>0</v>
      </c>
      <c r="D1034" s="5">
        <v>-1.2947999999999999E-2</v>
      </c>
      <c r="E1034" s="5">
        <v>4.751E-3</v>
      </c>
      <c r="F1034" s="5">
        <v>1004150</v>
      </c>
      <c r="G1034" s="5">
        <v>0</v>
      </c>
      <c r="H1034" s="5">
        <v>0</v>
      </c>
      <c r="I1034" s="5">
        <v>0</v>
      </c>
      <c r="J1034" s="5">
        <v>-0.51300000000000001</v>
      </c>
      <c r="K1034" s="5">
        <v>-0.71099999999999997</v>
      </c>
      <c r="L1034" s="5">
        <v>2664000</v>
      </c>
      <c r="M1034" s="5">
        <v>0</v>
      </c>
      <c r="S1034">
        <f>A1034</f>
        <v>1032</v>
      </c>
      <c r="T1034">
        <f>Analysis!$B$3+B1034/1000000</f>
        <v>24.536852000048384</v>
      </c>
      <c r="U1034">
        <f>C1034</f>
        <v>0</v>
      </c>
      <c r="V1034">
        <f>IF(ABS(D1034)&gt;1,D1034/1000000,D1034)*Analysis!$B$4</f>
        <v>-0.12701988</v>
      </c>
      <c r="W1034">
        <f>IF(ABS(E1034)&gt;1,E1034/1000000,E1034)*Analysis!$B$4</f>
        <v>4.6607310000000006E-2</v>
      </c>
      <c r="X1034">
        <f>IF(ABS(F1034)&gt;1,F1034/1000000,F1034)*Analysis!$B$4</f>
        <v>9.850711500000001</v>
      </c>
      <c r="Y1034">
        <f>IF(ABS(G1034)&gt;1,G1034/1000000,G1034)</f>
        <v>0</v>
      </c>
      <c r="Z1034">
        <f>IF(ABS(H1034)&gt;1,H1034/1000000,H1034)</f>
        <v>0</v>
      </c>
      <c r="AA1034">
        <f>IF(ABS(I1034)&gt;1,I1034/1000000,I1034)</f>
        <v>0</v>
      </c>
      <c r="AB1034">
        <f t="shared" si="64"/>
        <v>-0.51300000000000001</v>
      </c>
      <c r="AC1034">
        <f t="shared" si="65"/>
        <v>-0.71099999999999997</v>
      </c>
      <c r="AD1034">
        <f t="shared" si="66"/>
        <v>2.6640000000000001</v>
      </c>
      <c r="AE1034">
        <f t="shared" si="67"/>
        <v>0</v>
      </c>
    </row>
    <row r="1035" spans="1:31" x14ac:dyDescent="0.3">
      <c r="A1035" s="4">
        <v>1033</v>
      </c>
      <c r="B1035" s="4">
        <v>-803096604814</v>
      </c>
      <c r="C1035" s="5">
        <v>0</v>
      </c>
      <c r="D1035" s="5">
        <v>-1.2874999999999999E-2</v>
      </c>
      <c r="E1035" s="5">
        <v>4.2570000000000004E-3</v>
      </c>
      <c r="F1035" s="5">
        <v>1004150</v>
      </c>
      <c r="G1035" s="5">
        <v>0</v>
      </c>
      <c r="H1035" s="5">
        <v>0</v>
      </c>
      <c r="I1035" s="5">
        <v>0</v>
      </c>
      <c r="J1035" s="5">
        <v>-0.51100000000000001</v>
      </c>
      <c r="K1035" s="5">
        <v>-0.71</v>
      </c>
      <c r="L1035" s="5">
        <v>2664000</v>
      </c>
      <c r="M1035" s="5">
        <v>0</v>
      </c>
      <c r="S1035">
        <f>A1035</f>
        <v>1033</v>
      </c>
      <c r="T1035">
        <f>Analysis!$B$3+B1035/1000000</f>
        <v>24.559096000040881</v>
      </c>
      <c r="U1035">
        <f>C1035</f>
        <v>0</v>
      </c>
      <c r="V1035">
        <f>IF(ABS(D1035)&gt;1,D1035/1000000,D1035)*Analysis!$B$4</f>
        <v>-0.12630374999999999</v>
      </c>
      <c r="W1035">
        <f>IF(ABS(E1035)&gt;1,E1035/1000000,E1035)*Analysis!$B$4</f>
        <v>4.1761170000000007E-2</v>
      </c>
      <c r="X1035">
        <f>IF(ABS(F1035)&gt;1,F1035/1000000,F1035)*Analysis!$B$4</f>
        <v>9.850711500000001</v>
      </c>
      <c r="Y1035">
        <f>IF(ABS(G1035)&gt;1,G1035/1000000,G1035)</f>
        <v>0</v>
      </c>
      <c r="Z1035">
        <f>IF(ABS(H1035)&gt;1,H1035/1000000,H1035)</f>
        <v>0</v>
      </c>
      <c r="AA1035">
        <f>IF(ABS(I1035)&gt;1,I1035/1000000,I1035)</f>
        <v>0</v>
      </c>
      <c r="AB1035">
        <f t="shared" si="64"/>
        <v>-0.51100000000000001</v>
      </c>
      <c r="AC1035">
        <f t="shared" si="65"/>
        <v>-0.71</v>
      </c>
      <c r="AD1035">
        <f t="shared" si="66"/>
        <v>2.6640000000000001</v>
      </c>
      <c r="AE1035">
        <f t="shared" si="67"/>
        <v>0</v>
      </c>
    </row>
    <row r="1036" spans="1:31" x14ac:dyDescent="0.3">
      <c r="A1036" s="4">
        <v>1034</v>
      </c>
      <c r="B1036" s="4">
        <v>-803096583062</v>
      </c>
      <c r="C1036" s="5">
        <v>0</v>
      </c>
      <c r="D1036" s="5">
        <v>-1.4429000000000001E-2</v>
      </c>
      <c r="E1036" s="5">
        <v>2.8969999999999998E-3</v>
      </c>
      <c r="F1036" s="5">
        <v>1004093</v>
      </c>
      <c r="G1036" s="5">
        <v>0</v>
      </c>
      <c r="H1036" s="5">
        <v>0</v>
      </c>
      <c r="I1036" s="5">
        <v>0</v>
      </c>
      <c r="J1036" s="5">
        <v>-0.51</v>
      </c>
      <c r="K1036" s="5">
        <v>-0.70899999999999996</v>
      </c>
      <c r="L1036" s="5">
        <v>2663000</v>
      </c>
      <c r="M1036" s="5">
        <v>0</v>
      </c>
      <c r="S1036">
        <f>A1036</f>
        <v>1034</v>
      </c>
      <c r="T1036">
        <f>Analysis!$B$3+B1036/1000000</f>
        <v>24.580848000012338</v>
      </c>
      <c r="U1036">
        <f>C1036</f>
        <v>0</v>
      </c>
      <c r="V1036">
        <f>IF(ABS(D1036)&gt;1,D1036/1000000,D1036)*Analysis!$B$4</f>
        <v>-0.14154849000000003</v>
      </c>
      <c r="W1036">
        <f>IF(ABS(E1036)&gt;1,E1036/1000000,E1036)*Analysis!$B$4</f>
        <v>2.8419569999999998E-2</v>
      </c>
      <c r="X1036">
        <f>IF(ABS(F1036)&gt;1,F1036/1000000,F1036)*Analysis!$B$4</f>
        <v>9.8501523300000002</v>
      </c>
      <c r="Y1036">
        <f>IF(ABS(G1036)&gt;1,G1036/1000000,G1036)</f>
        <v>0</v>
      </c>
      <c r="Z1036">
        <f>IF(ABS(H1036)&gt;1,H1036/1000000,H1036)</f>
        <v>0</v>
      </c>
      <c r="AA1036">
        <f>IF(ABS(I1036)&gt;1,I1036/1000000,I1036)</f>
        <v>0</v>
      </c>
      <c r="AB1036">
        <f t="shared" si="64"/>
        <v>-0.51</v>
      </c>
      <c r="AC1036">
        <f t="shared" si="65"/>
        <v>-0.70899999999999996</v>
      </c>
      <c r="AD1036">
        <f t="shared" si="66"/>
        <v>2.6629999999999998</v>
      </c>
      <c r="AE1036">
        <f t="shared" si="67"/>
        <v>0</v>
      </c>
    </row>
    <row r="1037" spans="1:31" x14ac:dyDescent="0.3">
      <c r="A1037" s="4">
        <v>1035</v>
      </c>
      <c r="B1037" s="4">
        <v>-803096566493</v>
      </c>
      <c r="C1037" s="5">
        <v>0</v>
      </c>
      <c r="D1037" s="5">
        <v>-1.3495999999999999E-2</v>
      </c>
      <c r="E1037" s="5">
        <v>-4.646E-3</v>
      </c>
      <c r="F1037" s="5">
        <v>1004144</v>
      </c>
      <c r="G1037" s="5">
        <v>0</v>
      </c>
      <c r="H1037" s="5">
        <v>0</v>
      </c>
      <c r="I1037" s="5">
        <v>0</v>
      </c>
      <c r="J1037" s="5">
        <v>-0.51300000000000001</v>
      </c>
      <c r="K1037" s="5">
        <v>-0.70599999999999996</v>
      </c>
      <c r="L1037" s="5">
        <v>2663000</v>
      </c>
      <c r="M1037" s="5">
        <v>0</v>
      </c>
      <c r="S1037">
        <f>A1037</f>
        <v>1035</v>
      </c>
      <c r="T1037">
        <f>Analysis!$B$3+B1037/1000000</f>
        <v>24.59741699998267</v>
      </c>
      <c r="U1037">
        <f>C1037</f>
        <v>0</v>
      </c>
      <c r="V1037">
        <f>IF(ABS(D1037)&gt;1,D1037/1000000,D1037)*Analysis!$B$4</f>
        <v>-0.13239576</v>
      </c>
      <c r="W1037">
        <f>IF(ABS(E1037)&gt;1,E1037/1000000,E1037)*Analysis!$B$4</f>
        <v>-4.5577260000000001E-2</v>
      </c>
      <c r="X1037">
        <f>IF(ABS(F1037)&gt;1,F1037/1000000,F1037)*Analysis!$B$4</f>
        <v>9.8506526399999998</v>
      </c>
      <c r="Y1037">
        <f>IF(ABS(G1037)&gt;1,G1037/1000000,G1037)</f>
        <v>0</v>
      </c>
      <c r="Z1037">
        <f>IF(ABS(H1037)&gt;1,H1037/1000000,H1037)</f>
        <v>0</v>
      </c>
      <c r="AA1037">
        <f>IF(ABS(I1037)&gt;1,I1037/1000000,I1037)</f>
        <v>0</v>
      </c>
      <c r="AB1037">
        <f t="shared" si="64"/>
        <v>-0.51300000000000001</v>
      </c>
      <c r="AC1037">
        <f t="shared" si="65"/>
        <v>-0.70599999999999996</v>
      </c>
      <c r="AD1037">
        <f t="shared" si="66"/>
        <v>2.6629999999999998</v>
      </c>
      <c r="AE1037">
        <f t="shared" si="67"/>
        <v>0</v>
      </c>
    </row>
    <row r="1038" spans="1:31" x14ac:dyDescent="0.3">
      <c r="A1038" s="4">
        <v>1036</v>
      </c>
      <c r="B1038" s="4">
        <v>-803096547401</v>
      </c>
      <c r="C1038" s="5">
        <v>0</v>
      </c>
      <c r="D1038" s="5">
        <v>-1.265E-2</v>
      </c>
      <c r="E1038" s="5">
        <v>-3.081E-3</v>
      </c>
      <c r="F1038" s="5">
        <v>1004171</v>
      </c>
      <c r="G1038" s="5">
        <v>0</v>
      </c>
      <c r="H1038" s="5">
        <v>0</v>
      </c>
      <c r="I1038" s="5">
        <v>0</v>
      </c>
      <c r="J1038" s="5">
        <v>-0.51600000000000001</v>
      </c>
      <c r="K1038" s="5">
        <v>-0.70499999999999996</v>
      </c>
      <c r="L1038" s="5">
        <v>2664000</v>
      </c>
      <c r="M1038" s="5">
        <v>0</v>
      </c>
      <c r="S1038">
        <f>A1038</f>
        <v>1036</v>
      </c>
      <c r="T1038">
        <f>Analysis!$B$3+B1038/1000000</f>
        <v>24.61650899995584</v>
      </c>
      <c r="U1038">
        <f>C1038</f>
        <v>0</v>
      </c>
      <c r="V1038">
        <f>IF(ABS(D1038)&gt;1,D1038/1000000,D1038)*Analysis!$B$4</f>
        <v>-0.1240965</v>
      </c>
      <c r="W1038">
        <f>IF(ABS(E1038)&gt;1,E1038/1000000,E1038)*Analysis!$B$4</f>
        <v>-3.0224610000000002E-2</v>
      </c>
      <c r="X1038">
        <f>IF(ABS(F1038)&gt;1,F1038/1000000,F1038)*Analysis!$B$4</f>
        <v>9.8509175100000004</v>
      </c>
      <c r="Y1038">
        <f>IF(ABS(G1038)&gt;1,G1038/1000000,G1038)</f>
        <v>0</v>
      </c>
      <c r="Z1038">
        <f>IF(ABS(H1038)&gt;1,H1038/1000000,H1038)</f>
        <v>0</v>
      </c>
      <c r="AA1038">
        <f>IF(ABS(I1038)&gt;1,I1038/1000000,I1038)</f>
        <v>0</v>
      </c>
      <c r="AB1038">
        <f t="shared" si="64"/>
        <v>-0.51600000000000001</v>
      </c>
      <c r="AC1038">
        <f t="shared" si="65"/>
        <v>-0.70499999999999996</v>
      </c>
      <c r="AD1038">
        <f t="shared" si="66"/>
        <v>2.6640000000000001</v>
      </c>
      <c r="AE1038">
        <f t="shared" si="67"/>
        <v>0</v>
      </c>
    </row>
    <row r="1039" spans="1:31" x14ac:dyDescent="0.3">
      <c r="A1039" s="4">
        <v>1037</v>
      </c>
      <c r="B1039" s="4">
        <v>-803096523469</v>
      </c>
      <c r="C1039" s="5">
        <v>0</v>
      </c>
      <c r="D1039" s="5">
        <v>-1.3051E-2</v>
      </c>
      <c r="E1039" s="5">
        <v>5.0800000000000003E-3</v>
      </c>
      <c r="F1039" s="5">
        <v>1004144</v>
      </c>
      <c r="G1039" s="5">
        <v>0</v>
      </c>
      <c r="H1039" s="5">
        <v>0</v>
      </c>
      <c r="I1039" s="5">
        <v>0</v>
      </c>
      <c r="J1039" s="5">
        <v>-0.51700000000000002</v>
      </c>
      <c r="K1039" s="5">
        <v>-0.70399999999999996</v>
      </c>
      <c r="L1039" s="5">
        <v>2664000</v>
      </c>
      <c r="M1039" s="5">
        <v>0</v>
      </c>
      <c r="S1039">
        <f>A1039</f>
        <v>1037</v>
      </c>
      <c r="T1039">
        <f>Analysis!$B$3+B1039/1000000</f>
        <v>24.640440999995917</v>
      </c>
      <c r="U1039">
        <f>C1039</f>
        <v>0</v>
      </c>
      <c r="V1039">
        <f>IF(ABS(D1039)&gt;1,D1039/1000000,D1039)*Analysis!$B$4</f>
        <v>-0.12803031000000001</v>
      </c>
      <c r="W1039">
        <f>IF(ABS(E1039)&gt;1,E1039/1000000,E1039)*Analysis!$B$4</f>
        <v>4.9834800000000005E-2</v>
      </c>
      <c r="X1039">
        <f>IF(ABS(F1039)&gt;1,F1039/1000000,F1039)*Analysis!$B$4</f>
        <v>9.8506526399999998</v>
      </c>
      <c r="Y1039">
        <f>IF(ABS(G1039)&gt;1,G1039/1000000,G1039)</f>
        <v>0</v>
      </c>
      <c r="Z1039">
        <f>IF(ABS(H1039)&gt;1,H1039/1000000,H1039)</f>
        <v>0</v>
      </c>
      <c r="AA1039">
        <f>IF(ABS(I1039)&gt;1,I1039/1000000,I1039)</f>
        <v>0</v>
      </c>
      <c r="AB1039">
        <f t="shared" si="64"/>
        <v>-0.51700000000000002</v>
      </c>
      <c r="AC1039">
        <f t="shared" si="65"/>
        <v>-0.70399999999999996</v>
      </c>
      <c r="AD1039">
        <f t="shared" si="66"/>
        <v>2.6640000000000001</v>
      </c>
      <c r="AE1039">
        <f t="shared" si="67"/>
        <v>0</v>
      </c>
    </row>
    <row r="1040" spans="1:31" x14ac:dyDescent="0.3">
      <c r="A1040" s="4">
        <v>1038</v>
      </c>
      <c r="B1040" s="4">
        <v>-803096506678</v>
      </c>
      <c r="C1040" s="5">
        <v>0</v>
      </c>
      <c r="D1040" s="5">
        <v>-1.2846E-2</v>
      </c>
      <c r="E1040" s="5">
        <v>4.346E-3</v>
      </c>
      <c r="F1040" s="5">
        <v>1004153</v>
      </c>
      <c r="G1040" s="5">
        <v>0</v>
      </c>
      <c r="H1040" s="5">
        <v>0</v>
      </c>
      <c r="I1040" s="5">
        <v>0</v>
      </c>
      <c r="J1040" s="5">
        <v>-0.51600000000000001</v>
      </c>
      <c r="K1040" s="5">
        <v>-0.70299999999999996</v>
      </c>
      <c r="L1040" s="5">
        <v>2664000</v>
      </c>
      <c r="M1040" s="5">
        <v>0</v>
      </c>
      <c r="S1040">
        <f>A1040</f>
        <v>1038</v>
      </c>
      <c r="T1040">
        <f>Analysis!$B$3+B1040/1000000</f>
        <v>24.657232000026852</v>
      </c>
      <c r="U1040">
        <f>C1040</f>
        <v>0</v>
      </c>
      <c r="V1040">
        <f>IF(ABS(D1040)&gt;1,D1040/1000000,D1040)*Analysis!$B$4</f>
        <v>-0.12601925999999999</v>
      </c>
      <c r="W1040">
        <f>IF(ABS(E1040)&gt;1,E1040/1000000,E1040)*Analysis!$B$4</f>
        <v>4.263426E-2</v>
      </c>
      <c r="X1040">
        <f>IF(ABS(F1040)&gt;1,F1040/1000000,F1040)*Analysis!$B$4</f>
        <v>9.8507409300000006</v>
      </c>
      <c r="Y1040">
        <f>IF(ABS(G1040)&gt;1,G1040/1000000,G1040)</f>
        <v>0</v>
      </c>
      <c r="Z1040">
        <f>IF(ABS(H1040)&gt;1,H1040/1000000,H1040)</f>
        <v>0</v>
      </c>
      <c r="AA1040">
        <f>IF(ABS(I1040)&gt;1,I1040/1000000,I1040)</f>
        <v>0</v>
      </c>
      <c r="AB1040">
        <f t="shared" si="64"/>
        <v>-0.51600000000000001</v>
      </c>
      <c r="AC1040">
        <f t="shared" si="65"/>
        <v>-0.70299999999999996</v>
      </c>
      <c r="AD1040">
        <f t="shared" si="66"/>
        <v>2.6640000000000001</v>
      </c>
      <c r="AE1040">
        <f t="shared" si="67"/>
        <v>0</v>
      </c>
    </row>
    <row r="1041" spans="1:31" x14ac:dyDescent="0.3">
      <c r="A1041" s="4">
        <v>1039</v>
      </c>
      <c r="B1041" s="4">
        <v>-803096485000</v>
      </c>
      <c r="C1041" s="5">
        <v>0</v>
      </c>
      <c r="D1041" s="5">
        <v>-1.4487E-2</v>
      </c>
      <c r="E1041" s="5">
        <v>4.2420000000000001E-3</v>
      </c>
      <c r="F1041" s="5">
        <v>1004088</v>
      </c>
      <c r="G1041" s="5">
        <v>0</v>
      </c>
      <c r="H1041" s="5">
        <v>0</v>
      </c>
      <c r="I1041" s="5">
        <v>0</v>
      </c>
      <c r="J1041" s="5">
        <v>-0.51400000000000001</v>
      </c>
      <c r="K1041" s="5">
        <v>-0.70099999999999996</v>
      </c>
      <c r="L1041" s="5">
        <v>2665000</v>
      </c>
      <c r="M1041" s="5">
        <v>0</v>
      </c>
      <c r="S1041">
        <f>A1041</f>
        <v>1039</v>
      </c>
      <c r="T1041">
        <f>Analysis!$B$3+B1041/1000000</f>
        <v>24.678910000016913</v>
      </c>
      <c r="U1041">
        <f>C1041</f>
        <v>0</v>
      </c>
      <c r="V1041">
        <f>IF(ABS(D1041)&gt;1,D1041/1000000,D1041)*Analysis!$B$4</f>
        <v>-0.14211747</v>
      </c>
      <c r="W1041">
        <f>IF(ABS(E1041)&gt;1,E1041/1000000,E1041)*Analysis!$B$4</f>
        <v>4.1614020000000002E-2</v>
      </c>
      <c r="X1041">
        <f>IF(ABS(F1041)&gt;1,F1041/1000000,F1041)*Analysis!$B$4</f>
        <v>9.8501032800000008</v>
      </c>
      <c r="Y1041">
        <f>IF(ABS(G1041)&gt;1,G1041/1000000,G1041)</f>
        <v>0</v>
      </c>
      <c r="Z1041">
        <f>IF(ABS(H1041)&gt;1,H1041/1000000,H1041)</f>
        <v>0</v>
      </c>
      <c r="AA1041">
        <f>IF(ABS(I1041)&gt;1,I1041/1000000,I1041)</f>
        <v>0</v>
      </c>
      <c r="AB1041">
        <f t="shared" si="64"/>
        <v>-0.51400000000000001</v>
      </c>
      <c r="AC1041">
        <f t="shared" si="65"/>
        <v>-0.70099999999999996</v>
      </c>
      <c r="AD1041">
        <f t="shared" si="66"/>
        <v>2.665</v>
      </c>
      <c r="AE1041">
        <f t="shared" si="67"/>
        <v>0</v>
      </c>
    </row>
    <row r="1042" spans="1:31" x14ac:dyDescent="0.3">
      <c r="A1042" s="4">
        <v>1040</v>
      </c>
      <c r="B1042" s="4">
        <v>-803096464750</v>
      </c>
      <c r="C1042" s="5">
        <v>0</v>
      </c>
      <c r="D1042" s="5">
        <v>-1.3587E-2</v>
      </c>
      <c r="E1042" s="5">
        <v>-4.1180000000000001E-3</v>
      </c>
      <c r="F1042" s="5">
        <v>1004137</v>
      </c>
      <c r="G1042" s="5">
        <v>0</v>
      </c>
      <c r="H1042" s="5">
        <v>0</v>
      </c>
      <c r="I1042" s="5">
        <v>0</v>
      </c>
      <c r="J1042" s="5">
        <v>-0.51600000000000001</v>
      </c>
      <c r="K1042" s="5">
        <v>-0.69899999999999995</v>
      </c>
      <c r="L1042" s="5">
        <v>2665000</v>
      </c>
      <c r="M1042" s="5">
        <v>0</v>
      </c>
      <c r="S1042">
        <f>A1042</f>
        <v>1040</v>
      </c>
      <c r="T1042">
        <f>Analysis!$B$3+B1042/1000000</f>
        <v>24.699159999960102</v>
      </c>
      <c r="U1042">
        <f>C1042</f>
        <v>0</v>
      </c>
      <c r="V1042">
        <f>IF(ABS(D1042)&gt;1,D1042/1000000,D1042)*Analysis!$B$4</f>
        <v>-0.13328847000000002</v>
      </c>
      <c r="W1042">
        <f>IF(ABS(E1042)&gt;1,E1042/1000000,E1042)*Analysis!$B$4</f>
        <v>-4.0397580000000002E-2</v>
      </c>
      <c r="X1042">
        <f>IF(ABS(F1042)&gt;1,F1042/1000000,F1042)*Analysis!$B$4</f>
        <v>9.8505839700000006</v>
      </c>
      <c r="Y1042">
        <f>IF(ABS(G1042)&gt;1,G1042/1000000,G1042)</f>
        <v>0</v>
      </c>
      <c r="Z1042">
        <f>IF(ABS(H1042)&gt;1,H1042/1000000,H1042)</f>
        <v>0</v>
      </c>
      <c r="AA1042">
        <f>IF(ABS(I1042)&gt;1,I1042/1000000,I1042)</f>
        <v>0</v>
      </c>
      <c r="AB1042">
        <f t="shared" si="64"/>
        <v>-0.51600000000000001</v>
      </c>
      <c r="AC1042">
        <f t="shared" si="65"/>
        <v>-0.69899999999999995</v>
      </c>
      <c r="AD1042">
        <f t="shared" si="66"/>
        <v>2.665</v>
      </c>
      <c r="AE1042">
        <f t="shared" si="67"/>
        <v>0</v>
      </c>
    </row>
    <row r="1043" spans="1:31" x14ac:dyDescent="0.3">
      <c r="A1043" s="4">
        <v>1041</v>
      </c>
      <c r="B1043" s="4">
        <v>-803096444072</v>
      </c>
      <c r="C1043" s="5">
        <v>0</v>
      </c>
      <c r="D1043" s="5">
        <v>-1.264E-2</v>
      </c>
      <c r="E1043" s="5">
        <v>-3.1930000000000001E-3</v>
      </c>
      <c r="F1043" s="5">
        <v>1004173</v>
      </c>
      <c r="G1043" s="5">
        <v>0</v>
      </c>
      <c r="H1043" s="5">
        <v>0</v>
      </c>
      <c r="I1043" s="5">
        <v>0</v>
      </c>
      <c r="J1043" s="5">
        <v>-0.52</v>
      </c>
      <c r="K1043" s="5">
        <v>-0.69699999999999995</v>
      </c>
      <c r="L1043" s="5">
        <v>2665000</v>
      </c>
      <c r="M1043" s="5">
        <v>0</v>
      </c>
      <c r="S1043">
        <f>A1043</f>
        <v>1041</v>
      </c>
      <c r="T1043">
        <f>Analysis!$B$3+B1043/1000000</f>
        <v>24.719838000019081</v>
      </c>
      <c r="U1043">
        <f>C1043</f>
        <v>0</v>
      </c>
      <c r="V1043">
        <f>IF(ABS(D1043)&gt;1,D1043/1000000,D1043)*Analysis!$B$4</f>
        <v>-0.12399840000000001</v>
      </c>
      <c r="W1043">
        <f>IF(ABS(E1043)&gt;1,E1043/1000000,E1043)*Analysis!$B$4</f>
        <v>-3.1323330000000003E-2</v>
      </c>
      <c r="X1043">
        <f>IF(ABS(F1043)&gt;1,F1043/1000000,F1043)*Analysis!$B$4</f>
        <v>9.8509371300000002</v>
      </c>
      <c r="Y1043">
        <f>IF(ABS(G1043)&gt;1,G1043/1000000,G1043)</f>
        <v>0</v>
      </c>
      <c r="Z1043">
        <f>IF(ABS(H1043)&gt;1,H1043/1000000,H1043)</f>
        <v>0</v>
      </c>
      <c r="AA1043">
        <f>IF(ABS(I1043)&gt;1,I1043/1000000,I1043)</f>
        <v>0</v>
      </c>
      <c r="AB1043">
        <f t="shared" si="64"/>
        <v>-0.52</v>
      </c>
      <c r="AC1043">
        <f t="shared" si="65"/>
        <v>-0.69699999999999995</v>
      </c>
      <c r="AD1043">
        <f t="shared" si="66"/>
        <v>2.665</v>
      </c>
      <c r="AE1043">
        <f t="shared" si="67"/>
        <v>0</v>
      </c>
    </row>
    <row r="1044" spans="1:31" x14ac:dyDescent="0.3">
      <c r="A1044" s="4">
        <v>1042</v>
      </c>
      <c r="B1044" s="4">
        <v>-803096432011</v>
      </c>
      <c r="C1044" s="5">
        <v>0</v>
      </c>
      <c r="D1044" s="5">
        <v>-1.3143E-2</v>
      </c>
      <c r="E1044" s="5">
        <v>-3.5239999999999998E-3</v>
      </c>
      <c r="F1044" s="5">
        <v>1004153</v>
      </c>
      <c r="G1044" s="5">
        <v>0</v>
      </c>
      <c r="H1044" s="5">
        <v>0</v>
      </c>
      <c r="I1044" s="5">
        <v>0</v>
      </c>
      <c r="J1044" s="5">
        <v>-0.52300000000000002</v>
      </c>
      <c r="K1044" s="5">
        <v>-0.69599999999999995</v>
      </c>
      <c r="L1044" s="5">
        <v>2666000</v>
      </c>
      <c r="M1044" s="5">
        <v>0</v>
      </c>
      <c r="S1044">
        <f>A1044</f>
        <v>1042</v>
      </c>
      <c r="T1044">
        <f>Analysis!$B$3+B1044/1000000</f>
        <v>24.731899000005797</v>
      </c>
      <c r="U1044">
        <f>C1044</f>
        <v>0</v>
      </c>
      <c r="V1044">
        <f>IF(ABS(D1044)&gt;1,D1044/1000000,D1044)*Analysis!$B$4</f>
        <v>-0.12893283</v>
      </c>
      <c r="W1044">
        <f>IF(ABS(E1044)&gt;1,E1044/1000000,E1044)*Analysis!$B$4</f>
        <v>-3.4570440000000001E-2</v>
      </c>
      <c r="X1044">
        <f>IF(ABS(F1044)&gt;1,F1044/1000000,F1044)*Analysis!$B$4</f>
        <v>9.8507409300000006</v>
      </c>
      <c r="Y1044">
        <f>IF(ABS(G1044)&gt;1,G1044/1000000,G1044)</f>
        <v>0</v>
      </c>
      <c r="Z1044">
        <f>IF(ABS(H1044)&gt;1,H1044/1000000,H1044)</f>
        <v>0</v>
      </c>
      <c r="AA1044">
        <f>IF(ABS(I1044)&gt;1,I1044/1000000,I1044)</f>
        <v>0</v>
      </c>
      <c r="AB1044">
        <f t="shared" si="64"/>
        <v>-0.52300000000000002</v>
      </c>
      <c r="AC1044">
        <f t="shared" si="65"/>
        <v>-0.69599999999999995</v>
      </c>
      <c r="AD1044">
        <f t="shared" si="66"/>
        <v>2.6659999999999999</v>
      </c>
      <c r="AE1044">
        <f t="shared" si="67"/>
        <v>0</v>
      </c>
    </row>
    <row r="1045" spans="1:31" x14ac:dyDescent="0.3">
      <c r="A1045" s="4">
        <v>1043</v>
      </c>
      <c r="B1045" s="4">
        <v>-803096406437</v>
      </c>
      <c r="C1045" s="5">
        <v>0</v>
      </c>
      <c r="D1045" s="5">
        <v>-1.3068E-2</v>
      </c>
      <c r="E1045" s="5">
        <v>-3.392E-3</v>
      </c>
      <c r="F1045" s="5">
        <v>1004159</v>
      </c>
      <c r="G1045" s="5">
        <v>0</v>
      </c>
      <c r="H1045" s="5">
        <v>0</v>
      </c>
      <c r="I1045" s="5">
        <v>0</v>
      </c>
      <c r="J1045" s="5">
        <v>-0.52900000000000003</v>
      </c>
      <c r="K1045" s="5">
        <v>-0.69399999999999995</v>
      </c>
      <c r="L1045" s="5">
        <v>2665000</v>
      </c>
      <c r="M1045" s="5">
        <v>0</v>
      </c>
      <c r="S1045">
        <f>A1045</f>
        <v>1043</v>
      </c>
      <c r="T1045">
        <f>Analysis!$B$3+B1045/1000000</f>
        <v>24.757472999976017</v>
      </c>
      <c r="U1045">
        <f>C1045</f>
        <v>0</v>
      </c>
      <c r="V1045">
        <f>IF(ABS(D1045)&gt;1,D1045/1000000,D1045)*Analysis!$B$4</f>
        <v>-0.12819707999999999</v>
      </c>
      <c r="W1045">
        <f>IF(ABS(E1045)&gt;1,E1045/1000000,E1045)*Analysis!$B$4</f>
        <v>-3.3275520000000003E-2</v>
      </c>
      <c r="X1045">
        <f>IF(ABS(F1045)&gt;1,F1045/1000000,F1045)*Analysis!$B$4</f>
        <v>9.8507997899999999</v>
      </c>
      <c r="Y1045">
        <f>IF(ABS(G1045)&gt;1,G1045/1000000,G1045)</f>
        <v>0</v>
      </c>
      <c r="Z1045">
        <f>IF(ABS(H1045)&gt;1,H1045/1000000,H1045)</f>
        <v>0</v>
      </c>
      <c r="AA1045">
        <f>IF(ABS(I1045)&gt;1,I1045/1000000,I1045)</f>
        <v>0</v>
      </c>
      <c r="AB1045">
        <f t="shared" si="64"/>
        <v>-0.52900000000000003</v>
      </c>
      <c r="AC1045">
        <f t="shared" si="65"/>
        <v>-0.69399999999999995</v>
      </c>
      <c r="AD1045">
        <f t="shared" si="66"/>
        <v>2.665</v>
      </c>
      <c r="AE1045">
        <f t="shared" si="67"/>
        <v>0</v>
      </c>
    </row>
    <row r="1046" spans="1:31" x14ac:dyDescent="0.3">
      <c r="A1046" s="4">
        <v>1044</v>
      </c>
      <c r="B1046" s="4">
        <v>-803096390477</v>
      </c>
      <c r="C1046" s="5">
        <v>0</v>
      </c>
      <c r="D1046" s="5">
        <v>-1.2942E-2</v>
      </c>
      <c r="E1046" s="5">
        <v>7.3999999999999996E-5</v>
      </c>
      <c r="F1046" s="5">
        <v>1004155</v>
      </c>
      <c r="G1046" s="5">
        <v>0</v>
      </c>
      <c r="H1046" s="5">
        <v>0</v>
      </c>
      <c r="I1046" s="5">
        <v>0</v>
      </c>
      <c r="J1046" s="5">
        <v>-0.53100000000000003</v>
      </c>
      <c r="K1046" s="5">
        <v>-0.69299999999999995</v>
      </c>
      <c r="L1046" s="5">
        <v>2666000</v>
      </c>
      <c r="M1046" s="5">
        <v>0</v>
      </c>
      <c r="S1046">
        <f>A1046</f>
        <v>1044</v>
      </c>
      <c r="T1046">
        <f>Analysis!$B$3+B1046/1000000</f>
        <v>24.773432999965735</v>
      </c>
      <c r="U1046">
        <f>C1046</f>
        <v>0</v>
      </c>
      <c r="V1046">
        <f>IF(ABS(D1046)&gt;1,D1046/1000000,D1046)*Analysis!$B$4</f>
        <v>-0.12696102000000001</v>
      </c>
      <c r="W1046">
        <f>IF(ABS(E1046)&gt;1,E1046/1000000,E1046)*Analysis!$B$4</f>
        <v>7.2594000000000001E-4</v>
      </c>
      <c r="X1046">
        <f>IF(ABS(F1046)&gt;1,F1046/1000000,F1046)*Analysis!$B$4</f>
        <v>9.8507605500000004</v>
      </c>
      <c r="Y1046">
        <f>IF(ABS(G1046)&gt;1,G1046/1000000,G1046)</f>
        <v>0</v>
      </c>
      <c r="Z1046">
        <f>IF(ABS(H1046)&gt;1,H1046/1000000,H1046)</f>
        <v>0</v>
      </c>
      <c r="AA1046">
        <f>IF(ABS(I1046)&gt;1,I1046/1000000,I1046)</f>
        <v>0</v>
      </c>
      <c r="AB1046">
        <f t="shared" si="64"/>
        <v>-0.53100000000000003</v>
      </c>
      <c r="AC1046">
        <f t="shared" si="65"/>
        <v>-0.69299999999999995</v>
      </c>
      <c r="AD1046">
        <f t="shared" si="66"/>
        <v>2.6659999999999999</v>
      </c>
      <c r="AE1046">
        <f t="shared" si="67"/>
        <v>0</v>
      </c>
    </row>
    <row r="1047" spans="1:31" x14ac:dyDescent="0.3">
      <c r="A1047" s="4">
        <v>1045</v>
      </c>
      <c r="B1047" s="4">
        <v>-803096371771</v>
      </c>
      <c r="C1047" s="5">
        <v>0</v>
      </c>
      <c r="D1047" s="5">
        <v>-1.444E-2</v>
      </c>
      <c r="E1047" s="5">
        <v>-3.6819999999999999E-3</v>
      </c>
      <c r="F1047" s="5">
        <v>1004106</v>
      </c>
      <c r="G1047" s="5">
        <v>0</v>
      </c>
      <c r="H1047" s="5">
        <v>0</v>
      </c>
      <c r="I1047" s="5">
        <v>0</v>
      </c>
      <c r="J1047" s="5">
        <v>-0.53200000000000003</v>
      </c>
      <c r="K1047" s="5">
        <v>-0.69199999999999995</v>
      </c>
      <c r="L1047" s="5">
        <v>2666000</v>
      </c>
      <c r="M1047" s="5">
        <v>0</v>
      </c>
      <c r="S1047">
        <f>A1047</f>
        <v>1045</v>
      </c>
      <c r="T1047">
        <f>Analysis!$B$3+B1047/1000000</f>
        <v>24.792139000026509</v>
      </c>
      <c r="U1047">
        <f>C1047</f>
        <v>0</v>
      </c>
      <c r="V1047">
        <f>IF(ABS(D1047)&gt;1,D1047/1000000,D1047)*Analysis!$B$4</f>
        <v>-0.14165640000000002</v>
      </c>
      <c r="W1047">
        <f>IF(ABS(E1047)&gt;1,E1047/1000000,E1047)*Analysis!$B$4</f>
        <v>-3.612042E-2</v>
      </c>
      <c r="X1047">
        <f>IF(ABS(F1047)&gt;1,F1047/1000000,F1047)*Analysis!$B$4</f>
        <v>9.8502798600000006</v>
      </c>
      <c r="Y1047">
        <f>IF(ABS(G1047)&gt;1,G1047/1000000,G1047)</f>
        <v>0</v>
      </c>
      <c r="Z1047">
        <f>IF(ABS(H1047)&gt;1,H1047/1000000,H1047)</f>
        <v>0</v>
      </c>
      <c r="AA1047">
        <f>IF(ABS(I1047)&gt;1,I1047/1000000,I1047)</f>
        <v>0</v>
      </c>
      <c r="AB1047">
        <f t="shared" si="64"/>
        <v>-0.53200000000000003</v>
      </c>
      <c r="AC1047">
        <f t="shared" si="65"/>
        <v>-0.69199999999999995</v>
      </c>
      <c r="AD1047">
        <f t="shared" si="66"/>
        <v>2.6659999999999999</v>
      </c>
      <c r="AE1047">
        <f t="shared" si="67"/>
        <v>0</v>
      </c>
    </row>
    <row r="1048" spans="1:31" x14ac:dyDescent="0.3">
      <c r="A1048" s="4">
        <v>1046</v>
      </c>
      <c r="B1048" s="4">
        <v>-803096343075</v>
      </c>
      <c r="C1048" s="5">
        <v>0</v>
      </c>
      <c r="D1048" s="5">
        <v>-1.2253999999999999E-2</v>
      </c>
      <c r="E1048" s="5">
        <v>-3.0109999999999998E-3</v>
      </c>
      <c r="F1048" s="5">
        <v>1004188</v>
      </c>
      <c r="G1048" s="5">
        <v>0</v>
      </c>
      <c r="H1048" s="5">
        <v>0</v>
      </c>
      <c r="I1048" s="5">
        <v>0</v>
      </c>
      <c r="J1048" s="5">
        <v>-0.53600000000000003</v>
      </c>
      <c r="K1048" s="5">
        <v>-0.69</v>
      </c>
      <c r="L1048" s="5">
        <v>2666000</v>
      </c>
      <c r="M1048" s="5">
        <v>0</v>
      </c>
      <c r="S1048">
        <f>A1048</f>
        <v>1046</v>
      </c>
      <c r="T1048">
        <f>Analysis!$B$3+B1048/1000000</f>
        <v>24.820835000020452</v>
      </c>
      <c r="U1048">
        <f>C1048</f>
        <v>0</v>
      </c>
      <c r="V1048">
        <f>IF(ABS(D1048)&gt;1,D1048/1000000,D1048)*Analysis!$B$4</f>
        <v>-0.12021174</v>
      </c>
      <c r="W1048">
        <f>IF(ABS(E1048)&gt;1,E1048/1000000,E1048)*Analysis!$B$4</f>
        <v>-2.9537910000000001E-2</v>
      </c>
      <c r="X1048">
        <f>IF(ABS(F1048)&gt;1,F1048/1000000,F1048)*Analysis!$B$4</f>
        <v>9.851084280000002</v>
      </c>
      <c r="Y1048">
        <f>IF(ABS(G1048)&gt;1,G1048/1000000,G1048)</f>
        <v>0</v>
      </c>
      <c r="Z1048">
        <f>IF(ABS(H1048)&gt;1,H1048/1000000,H1048)</f>
        <v>0</v>
      </c>
      <c r="AA1048">
        <f>IF(ABS(I1048)&gt;1,I1048/1000000,I1048)</f>
        <v>0</v>
      </c>
      <c r="AB1048">
        <f t="shared" si="64"/>
        <v>-0.53600000000000003</v>
      </c>
      <c r="AC1048">
        <f t="shared" si="65"/>
        <v>-0.69</v>
      </c>
      <c r="AD1048">
        <f t="shared" si="66"/>
        <v>2.6659999999999999</v>
      </c>
      <c r="AE1048">
        <f t="shared" si="67"/>
        <v>0</v>
      </c>
    </row>
    <row r="1049" spans="1:31" x14ac:dyDescent="0.3">
      <c r="A1049" s="4">
        <v>1047</v>
      </c>
      <c r="B1049" s="4">
        <v>-803096325092</v>
      </c>
      <c r="C1049" s="5">
        <v>0</v>
      </c>
      <c r="D1049" s="5">
        <v>-1.3729E-2</v>
      </c>
      <c r="E1049" s="5">
        <v>5.202E-3</v>
      </c>
      <c r="F1049" s="5">
        <v>1004117</v>
      </c>
      <c r="G1049" s="5">
        <v>0</v>
      </c>
      <c r="H1049" s="5">
        <v>0</v>
      </c>
      <c r="I1049" s="5">
        <v>0</v>
      </c>
      <c r="J1049" s="5">
        <v>-0.53600000000000003</v>
      </c>
      <c r="K1049" s="5">
        <v>-0.68799999999999994</v>
      </c>
      <c r="L1049" s="5">
        <v>2666000</v>
      </c>
      <c r="M1049" s="5">
        <v>0</v>
      </c>
      <c r="S1049">
        <f>A1049</f>
        <v>1047</v>
      </c>
      <c r="T1049">
        <f>Analysis!$B$3+B1049/1000000</f>
        <v>24.838818000047468</v>
      </c>
      <c r="U1049">
        <f>C1049</f>
        <v>0</v>
      </c>
      <c r="V1049">
        <f>IF(ABS(D1049)&gt;1,D1049/1000000,D1049)*Analysis!$B$4</f>
        <v>-0.13468149000000001</v>
      </c>
      <c r="W1049">
        <f>IF(ABS(E1049)&gt;1,E1049/1000000,E1049)*Analysis!$B$4</f>
        <v>5.103162E-2</v>
      </c>
      <c r="X1049">
        <f>IF(ABS(F1049)&gt;1,F1049/1000000,F1049)*Analysis!$B$4</f>
        <v>9.8503877699999993</v>
      </c>
      <c r="Y1049">
        <f>IF(ABS(G1049)&gt;1,G1049/1000000,G1049)</f>
        <v>0</v>
      </c>
      <c r="Z1049">
        <f>IF(ABS(H1049)&gt;1,H1049/1000000,H1049)</f>
        <v>0</v>
      </c>
      <c r="AA1049">
        <f>IF(ABS(I1049)&gt;1,I1049/1000000,I1049)</f>
        <v>0</v>
      </c>
      <c r="AB1049">
        <f t="shared" si="64"/>
        <v>-0.53600000000000003</v>
      </c>
      <c r="AC1049">
        <f t="shared" si="65"/>
        <v>-0.68799999999999994</v>
      </c>
      <c r="AD1049">
        <f t="shared" si="66"/>
        <v>2.6659999999999999</v>
      </c>
      <c r="AE1049">
        <f t="shared" si="67"/>
        <v>0</v>
      </c>
    </row>
    <row r="1050" spans="1:31" x14ac:dyDescent="0.3">
      <c r="A1050" s="4">
        <v>1048</v>
      </c>
      <c r="B1050" s="4">
        <v>-803096305098</v>
      </c>
      <c r="C1050" s="5">
        <v>0</v>
      </c>
      <c r="D1050" s="5">
        <v>-1.6167999999999998E-2</v>
      </c>
      <c r="E1050" s="5">
        <v>4.2779999999999997E-3</v>
      </c>
      <c r="F1050" s="5">
        <v>1004026</v>
      </c>
      <c r="G1050" s="5">
        <v>0</v>
      </c>
      <c r="H1050" s="5">
        <v>0</v>
      </c>
      <c r="I1050" s="5">
        <v>0</v>
      </c>
      <c r="J1050" s="5">
        <v>-0.53500000000000003</v>
      </c>
      <c r="K1050" s="5">
        <v>-0.68700000000000006</v>
      </c>
      <c r="L1050" s="5">
        <v>2666000</v>
      </c>
      <c r="M1050" s="5">
        <v>0</v>
      </c>
      <c r="S1050">
        <f>A1050</f>
        <v>1048</v>
      </c>
      <c r="T1050">
        <f>Analysis!$B$3+B1050/1000000</f>
        <v>24.858812000020407</v>
      </c>
      <c r="U1050">
        <f>C1050</f>
        <v>0</v>
      </c>
      <c r="V1050">
        <f>IF(ABS(D1050)&gt;1,D1050/1000000,D1050)*Analysis!$B$4</f>
        <v>-0.15860807999999998</v>
      </c>
      <c r="W1050">
        <f>IF(ABS(E1050)&gt;1,E1050/1000000,E1050)*Analysis!$B$4</f>
        <v>4.196718E-2</v>
      </c>
      <c r="X1050">
        <f>IF(ABS(F1050)&gt;1,F1050/1000000,F1050)*Analysis!$B$4</f>
        <v>9.8494950600000006</v>
      </c>
      <c r="Y1050">
        <f>IF(ABS(G1050)&gt;1,G1050/1000000,G1050)</f>
        <v>0</v>
      </c>
      <c r="Z1050">
        <f>IF(ABS(H1050)&gt;1,H1050/1000000,H1050)</f>
        <v>0</v>
      </c>
      <c r="AA1050">
        <f>IF(ABS(I1050)&gt;1,I1050/1000000,I1050)</f>
        <v>0</v>
      </c>
      <c r="AB1050">
        <f t="shared" si="64"/>
        <v>-0.53500000000000003</v>
      </c>
      <c r="AC1050">
        <f t="shared" si="65"/>
        <v>-0.68700000000000006</v>
      </c>
      <c r="AD1050">
        <f t="shared" si="66"/>
        <v>2.6659999999999999</v>
      </c>
      <c r="AE1050">
        <f t="shared" si="67"/>
        <v>0</v>
      </c>
    </row>
    <row r="1051" spans="1:31" x14ac:dyDescent="0.3">
      <c r="A1051" s="4">
        <v>1049</v>
      </c>
      <c r="B1051" s="4">
        <v>-803096286187</v>
      </c>
      <c r="C1051" s="5">
        <v>0</v>
      </c>
      <c r="D1051" s="5">
        <v>-1.8036E-2</v>
      </c>
      <c r="E1051" s="5">
        <v>4.2859999999999999E-3</v>
      </c>
      <c r="F1051" s="5">
        <v>1003958</v>
      </c>
      <c r="G1051" s="5">
        <v>0</v>
      </c>
      <c r="H1051" s="5">
        <v>0</v>
      </c>
      <c r="I1051" s="5">
        <v>0</v>
      </c>
      <c r="J1051" s="5">
        <v>-0.53300000000000003</v>
      </c>
      <c r="K1051" s="5">
        <v>-0.68200000000000005</v>
      </c>
      <c r="L1051" s="5">
        <v>2667000</v>
      </c>
      <c r="M1051" s="5">
        <v>0</v>
      </c>
      <c r="S1051">
        <f>A1051</f>
        <v>1049</v>
      </c>
      <c r="T1051">
        <f>Analysis!$B$3+B1051/1000000</f>
        <v>24.877723000012338</v>
      </c>
      <c r="U1051">
        <f>C1051</f>
        <v>0</v>
      </c>
      <c r="V1051">
        <f>IF(ABS(D1051)&gt;1,D1051/1000000,D1051)*Analysis!$B$4</f>
        <v>-0.17693316000000001</v>
      </c>
      <c r="W1051">
        <f>IF(ABS(E1051)&gt;1,E1051/1000000,E1051)*Analysis!$B$4</f>
        <v>4.2045659999999999E-2</v>
      </c>
      <c r="X1051">
        <f>IF(ABS(F1051)&gt;1,F1051/1000000,F1051)*Analysis!$B$4</f>
        <v>9.8488279799999994</v>
      </c>
      <c r="Y1051">
        <f>IF(ABS(G1051)&gt;1,G1051/1000000,G1051)</f>
        <v>0</v>
      </c>
      <c r="Z1051">
        <f>IF(ABS(H1051)&gt;1,H1051/1000000,H1051)</f>
        <v>0</v>
      </c>
      <c r="AA1051">
        <f>IF(ABS(I1051)&gt;1,I1051/1000000,I1051)</f>
        <v>0</v>
      </c>
      <c r="AB1051">
        <f t="shared" si="64"/>
        <v>-0.53300000000000003</v>
      </c>
      <c r="AC1051">
        <f t="shared" si="65"/>
        <v>-0.68200000000000005</v>
      </c>
      <c r="AD1051">
        <f t="shared" si="66"/>
        <v>2.6669999999999998</v>
      </c>
      <c r="AE1051">
        <f t="shared" si="67"/>
        <v>0</v>
      </c>
    </row>
    <row r="1052" spans="1:31" x14ac:dyDescent="0.3">
      <c r="A1052" s="4">
        <v>1050</v>
      </c>
      <c r="B1052" s="4">
        <v>-803096266514</v>
      </c>
      <c r="C1052" s="5">
        <v>0</v>
      </c>
      <c r="D1052" s="5">
        <v>-1.2796999999999999E-2</v>
      </c>
      <c r="E1052" s="5">
        <v>-4.176E-3</v>
      </c>
      <c r="F1052" s="5">
        <v>1004166</v>
      </c>
      <c r="G1052" s="5">
        <v>0</v>
      </c>
      <c r="H1052" s="5">
        <v>0</v>
      </c>
      <c r="I1052" s="5">
        <v>0</v>
      </c>
      <c r="J1052" s="5">
        <v>-0.53400000000000003</v>
      </c>
      <c r="K1052" s="5">
        <v>-0.68200000000000005</v>
      </c>
      <c r="L1052" s="5">
        <v>2667000</v>
      </c>
      <c r="M1052" s="5">
        <v>0</v>
      </c>
      <c r="S1052">
        <f>A1052</f>
        <v>1050</v>
      </c>
      <c r="T1052">
        <f>Analysis!$B$3+B1052/1000000</f>
        <v>24.897395999985747</v>
      </c>
      <c r="U1052">
        <f>C1052</f>
        <v>0</v>
      </c>
      <c r="V1052">
        <f>IF(ABS(D1052)&gt;1,D1052/1000000,D1052)*Analysis!$B$4</f>
        <v>-0.12553856999999999</v>
      </c>
      <c r="W1052">
        <f>IF(ABS(E1052)&gt;1,E1052/1000000,E1052)*Analysis!$B$4</f>
        <v>-4.0966559999999999E-2</v>
      </c>
      <c r="X1052">
        <f>IF(ABS(F1052)&gt;1,F1052/1000000,F1052)*Analysis!$B$4</f>
        <v>9.8508684599999992</v>
      </c>
      <c r="Y1052">
        <f>IF(ABS(G1052)&gt;1,G1052/1000000,G1052)</f>
        <v>0</v>
      </c>
      <c r="Z1052">
        <f>IF(ABS(H1052)&gt;1,H1052/1000000,H1052)</f>
        <v>0</v>
      </c>
      <c r="AA1052">
        <f>IF(ABS(I1052)&gt;1,I1052/1000000,I1052)</f>
        <v>0</v>
      </c>
      <c r="AB1052">
        <f t="shared" si="64"/>
        <v>-0.53400000000000003</v>
      </c>
      <c r="AC1052">
        <f t="shared" si="65"/>
        <v>-0.68200000000000005</v>
      </c>
      <c r="AD1052">
        <f t="shared" si="66"/>
        <v>2.6669999999999998</v>
      </c>
      <c r="AE1052">
        <f t="shared" si="67"/>
        <v>0</v>
      </c>
    </row>
    <row r="1053" spans="1:31" x14ac:dyDescent="0.3">
      <c r="A1053" s="4">
        <v>1051</v>
      </c>
      <c r="B1053" s="4">
        <v>-803096246084</v>
      </c>
      <c r="C1053" s="5">
        <v>0</v>
      </c>
      <c r="D1053" s="5">
        <v>-1.2267E-2</v>
      </c>
      <c r="E1053" s="5">
        <v>-3.258E-3</v>
      </c>
      <c r="F1053" s="5">
        <v>1004186</v>
      </c>
      <c r="G1053" s="5">
        <v>0</v>
      </c>
      <c r="H1053" s="5">
        <v>0</v>
      </c>
      <c r="I1053" s="5">
        <v>0</v>
      </c>
      <c r="J1053" s="5">
        <v>-0.53700000000000003</v>
      </c>
      <c r="K1053" s="5">
        <v>-0.68</v>
      </c>
      <c r="L1053" s="5">
        <v>2666000</v>
      </c>
      <c r="M1053" s="5">
        <v>0</v>
      </c>
      <c r="S1053">
        <f>A1053</f>
        <v>1051</v>
      </c>
      <c r="T1053">
        <f>Analysis!$B$3+B1053/1000000</f>
        <v>24.917826000018977</v>
      </c>
      <c r="U1053">
        <f>C1053</f>
        <v>0</v>
      </c>
      <c r="V1053">
        <f>IF(ABS(D1053)&gt;1,D1053/1000000,D1053)*Analysis!$B$4</f>
        <v>-0.12033927000000001</v>
      </c>
      <c r="W1053">
        <f>IF(ABS(E1053)&gt;1,E1053/1000000,E1053)*Analysis!$B$4</f>
        <v>-3.196098E-2</v>
      </c>
      <c r="X1053">
        <f>IF(ABS(F1053)&gt;1,F1053/1000000,F1053)*Analysis!$B$4</f>
        <v>9.8510646600000005</v>
      </c>
      <c r="Y1053">
        <f>IF(ABS(G1053)&gt;1,G1053/1000000,G1053)</f>
        <v>0</v>
      </c>
      <c r="Z1053">
        <f>IF(ABS(H1053)&gt;1,H1053/1000000,H1053)</f>
        <v>0</v>
      </c>
      <c r="AA1053">
        <f>IF(ABS(I1053)&gt;1,I1053/1000000,I1053)</f>
        <v>0</v>
      </c>
      <c r="AB1053">
        <f t="shared" si="64"/>
        <v>-0.53700000000000003</v>
      </c>
      <c r="AC1053">
        <f t="shared" si="65"/>
        <v>-0.68</v>
      </c>
      <c r="AD1053">
        <f t="shared" si="66"/>
        <v>2.6659999999999999</v>
      </c>
      <c r="AE1053">
        <f t="shared" si="67"/>
        <v>0</v>
      </c>
    </row>
    <row r="1054" spans="1:31" x14ac:dyDescent="0.3">
      <c r="A1054" s="4">
        <v>1052</v>
      </c>
      <c r="B1054" s="4">
        <v>-803096226141</v>
      </c>
      <c r="C1054" s="5">
        <v>0</v>
      </c>
      <c r="D1054" s="5">
        <v>-1.8208999999999999E-2</v>
      </c>
      <c r="E1054" s="5">
        <v>1.6639999999999999E-3</v>
      </c>
      <c r="F1054" s="5">
        <v>1003950</v>
      </c>
      <c r="G1054" s="5">
        <v>0</v>
      </c>
      <c r="H1054" s="5">
        <v>0</v>
      </c>
      <c r="I1054" s="5">
        <v>0</v>
      </c>
      <c r="J1054" s="5">
        <v>-0.53900000000000003</v>
      </c>
      <c r="K1054" s="5">
        <v>-0.67600000000000005</v>
      </c>
      <c r="L1054" s="5">
        <v>2667000</v>
      </c>
      <c r="M1054" s="5">
        <v>0</v>
      </c>
      <c r="S1054">
        <f>A1054</f>
        <v>1052</v>
      </c>
      <c r="T1054">
        <f>Analysis!$B$3+B1054/1000000</f>
        <v>24.937768999952823</v>
      </c>
      <c r="U1054">
        <f>C1054</f>
        <v>0</v>
      </c>
      <c r="V1054">
        <f>IF(ABS(D1054)&gt;1,D1054/1000000,D1054)*Analysis!$B$4</f>
        <v>-0.17863029</v>
      </c>
      <c r="W1054">
        <f>IF(ABS(E1054)&gt;1,E1054/1000000,E1054)*Analysis!$B$4</f>
        <v>1.6323839999999999E-2</v>
      </c>
      <c r="X1054">
        <f>IF(ABS(F1054)&gt;1,F1054/1000000,F1054)*Analysis!$B$4</f>
        <v>9.8487495000000003</v>
      </c>
      <c r="Y1054">
        <f>IF(ABS(G1054)&gt;1,G1054/1000000,G1054)</f>
        <v>0</v>
      </c>
      <c r="Z1054">
        <f>IF(ABS(H1054)&gt;1,H1054/1000000,H1054)</f>
        <v>0</v>
      </c>
      <c r="AA1054">
        <f>IF(ABS(I1054)&gt;1,I1054/1000000,I1054)</f>
        <v>0</v>
      </c>
      <c r="AB1054">
        <f t="shared" si="64"/>
        <v>-0.53900000000000003</v>
      </c>
      <c r="AC1054">
        <f t="shared" si="65"/>
        <v>-0.67600000000000005</v>
      </c>
      <c r="AD1054">
        <f t="shared" si="66"/>
        <v>2.6669999999999998</v>
      </c>
      <c r="AE1054">
        <f t="shared" si="67"/>
        <v>0</v>
      </c>
    </row>
    <row r="1055" spans="1:31" x14ac:dyDescent="0.3">
      <c r="A1055" s="4">
        <v>1053</v>
      </c>
      <c r="B1055" s="4">
        <v>-803096205588</v>
      </c>
      <c r="C1055" s="5">
        <v>0</v>
      </c>
      <c r="D1055" s="5">
        <v>-1.2146000000000001E-2</v>
      </c>
      <c r="E1055" s="5">
        <v>4.274E-3</v>
      </c>
      <c r="F1055" s="5">
        <v>1004178</v>
      </c>
      <c r="G1055" s="5">
        <v>0</v>
      </c>
      <c r="H1055" s="5">
        <v>0</v>
      </c>
      <c r="I1055" s="5">
        <v>0</v>
      </c>
      <c r="J1055" s="5">
        <v>-0.53600000000000003</v>
      </c>
      <c r="K1055" s="5">
        <v>-0.67400000000000004</v>
      </c>
      <c r="L1055" s="5">
        <v>2666000</v>
      </c>
      <c r="M1055" s="5">
        <v>0</v>
      </c>
      <c r="S1055">
        <f>A1055</f>
        <v>1053</v>
      </c>
      <c r="T1055">
        <f>Analysis!$B$3+B1055/1000000</f>
        <v>24.958321999991313</v>
      </c>
      <c r="U1055">
        <f>C1055</f>
        <v>0</v>
      </c>
      <c r="V1055">
        <f>IF(ABS(D1055)&gt;1,D1055/1000000,D1055)*Analysis!$B$4</f>
        <v>-0.11915226000000001</v>
      </c>
      <c r="W1055">
        <f>IF(ABS(E1055)&gt;1,E1055/1000000,E1055)*Analysis!$B$4</f>
        <v>4.1927940000000004E-2</v>
      </c>
      <c r="X1055">
        <f>IF(ABS(F1055)&gt;1,F1055/1000000,F1055)*Analysis!$B$4</f>
        <v>9.8509861800000014</v>
      </c>
      <c r="Y1055">
        <f>IF(ABS(G1055)&gt;1,G1055/1000000,G1055)</f>
        <v>0</v>
      </c>
      <c r="Z1055">
        <f>IF(ABS(H1055)&gt;1,H1055/1000000,H1055)</f>
        <v>0</v>
      </c>
      <c r="AA1055">
        <f>IF(ABS(I1055)&gt;1,I1055/1000000,I1055)</f>
        <v>0</v>
      </c>
      <c r="AB1055">
        <f t="shared" si="64"/>
        <v>-0.53600000000000003</v>
      </c>
      <c r="AC1055">
        <f t="shared" si="65"/>
        <v>-0.67400000000000004</v>
      </c>
      <c r="AD1055">
        <f t="shared" si="66"/>
        <v>2.6659999999999999</v>
      </c>
      <c r="AE1055">
        <f t="shared" si="67"/>
        <v>0</v>
      </c>
    </row>
    <row r="1056" spans="1:31" x14ac:dyDescent="0.3">
      <c r="A1056" s="4">
        <v>1054</v>
      </c>
      <c r="B1056" s="4">
        <v>-803096183572</v>
      </c>
      <c r="C1056" s="5">
        <v>0</v>
      </c>
      <c r="D1056" s="5">
        <v>-1.2282E-2</v>
      </c>
      <c r="E1056" s="5">
        <v>3.6310000000000001E-3</v>
      </c>
      <c r="F1056" s="5">
        <v>1004173</v>
      </c>
      <c r="G1056" s="5">
        <v>0</v>
      </c>
      <c r="H1056" s="5">
        <v>0</v>
      </c>
      <c r="I1056" s="5">
        <v>0</v>
      </c>
      <c r="J1056" s="5">
        <v>-0.53500000000000003</v>
      </c>
      <c r="K1056" s="5">
        <v>-0.67300000000000004</v>
      </c>
      <c r="L1056" s="5">
        <v>2667000</v>
      </c>
      <c r="M1056" s="5">
        <v>0</v>
      </c>
      <c r="S1056">
        <f>A1056</f>
        <v>1054</v>
      </c>
      <c r="T1056">
        <f>Analysis!$B$3+B1056/1000000</f>
        <v>24.980337999993935</v>
      </c>
      <c r="U1056">
        <f>C1056</f>
        <v>0</v>
      </c>
      <c r="V1056">
        <f>IF(ABS(D1056)&gt;1,D1056/1000000,D1056)*Analysis!$B$4</f>
        <v>-0.12048642</v>
      </c>
      <c r="W1056">
        <f>IF(ABS(E1056)&gt;1,E1056/1000000,E1056)*Analysis!$B$4</f>
        <v>3.5620110000000003E-2</v>
      </c>
      <c r="X1056">
        <f>IF(ABS(F1056)&gt;1,F1056/1000000,F1056)*Analysis!$B$4</f>
        <v>9.8509371300000002</v>
      </c>
      <c r="Y1056">
        <f>IF(ABS(G1056)&gt;1,G1056/1000000,G1056)</f>
        <v>0</v>
      </c>
      <c r="Z1056">
        <f>IF(ABS(H1056)&gt;1,H1056/1000000,H1056)</f>
        <v>0</v>
      </c>
      <c r="AA1056">
        <f>IF(ABS(I1056)&gt;1,I1056/1000000,I1056)</f>
        <v>0</v>
      </c>
      <c r="AB1056">
        <f t="shared" si="64"/>
        <v>-0.53500000000000003</v>
      </c>
      <c r="AC1056">
        <f t="shared" si="65"/>
        <v>-0.67300000000000004</v>
      </c>
      <c r="AD1056">
        <f t="shared" si="66"/>
        <v>2.6669999999999998</v>
      </c>
      <c r="AE1056">
        <f t="shared" si="67"/>
        <v>0</v>
      </c>
    </row>
    <row r="1057" spans="1:31" x14ac:dyDescent="0.3">
      <c r="A1057" s="4">
        <v>1055</v>
      </c>
      <c r="B1057" s="4">
        <v>-803096165520</v>
      </c>
      <c r="C1057" s="5">
        <v>0</v>
      </c>
      <c r="D1057" s="5">
        <v>-1.3065999999999999E-2</v>
      </c>
      <c r="E1057" s="5">
        <v>4.7699999999999999E-3</v>
      </c>
      <c r="F1057" s="5">
        <v>1004142</v>
      </c>
      <c r="G1057" s="5">
        <v>0</v>
      </c>
      <c r="H1057" s="5">
        <v>0</v>
      </c>
      <c r="I1057" s="5">
        <v>0</v>
      </c>
      <c r="J1057" s="5">
        <v>-0.53300000000000003</v>
      </c>
      <c r="K1057" s="5">
        <v>-0.67</v>
      </c>
      <c r="L1057" s="5">
        <v>2667000</v>
      </c>
      <c r="M1057" s="5">
        <v>0</v>
      </c>
      <c r="S1057">
        <f>A1057</f>
        <v>1055</v>
      </c>
      <c r="T1057">
        <f>Analysis!$B$3+B1057/1000000</f>
        <v>24.998389999964274</v>
      </c>
      <c r="U1057">
        <f>C1057</f>
        <v>0</v>
      </c>
      <c r="V1057">
        <f>IF(ABS(D1057)&gt;1,D1057/1000000,D1057)*Analysis!$B$4</f>
        <v>-0.12817745999999999</v>
      </c>
      <c r="W1057">
        <f>IF(ABS(E1057)&gt;1,E1057/1000000,E1057)*Analysis!$B$4</f>
        <v>4.6793700000000001E-2</v>
      </c>
      <c r="X1057">
        <f>IF(ABS(F1057)&gt;1,F1057/1000000,F1057)*Analysis!$B$4</f>
        <v>9.8506330200000018</v>
      </c>
      <c r="Y1057">
        <f>IF(ABS(G1057)&gt;1,G1057/1000000,G1057)</f>
        <v>0</v>
      </c>
      <c r="Z1057">
        <f>IF(ABS(H1057)&gt;1,H1057/1000000,H1057)</f>
        <v>0</v>
      </c>
      <c r="AA1057">
        <f>IF(ABS(I1057)&gt;1,I1057/1000000,I1057)</f>
        <v>0</v>
      </c>
      <c r="AB1057">
        <f t="shared" si="64"/>
        <v>-0.53300000000000003</v>
      </c>
      <c r="AC1057">
        <f t="shared" si="65"/>
        <v>-0.67</v>
      </c>
      <c r="AD1057">
        <f t="shared" si="66"/>
        <v>2.6669999999999998</v>
      </c>
      <c r="AE1057">
        <f t="shared" si="67"/>
        <v>0</v>
      </c>
    </row>
    <row r="1058" spans="1:31" x14ac:dyDescent="0.3">
      <c r="A1058" s="4">
        <v>1056</v>
      </c>
      <c r="B1058" s="4">
        <v>-803096144405</v>
      </c>
      <c r="C1058" s="5">
        <v>0</v>
      </c>
      <c r="D1058" s="5">
        <v>-1.2855E-2</v>
      </c>
      <c r="E1058" s="5">
        <v>4.3080000000000002E-3</v>
      </c>
      <c r="F1058" s="5">
        <v>1004150</v>
      </c>
      <c r="G1058" s="5">
        <v>0</v>
      </c>
      <c r="H1058" s="5">
        <v>0</v>
      </c>
      <c r="I1058" s="5">
        <v>0</v>
      </c>
      <c r="J1058" s="5">
        <v>-0.53200000000000003</v>
      </c>
      <c r="K1058" s="5">
        <v>-0.66900000000000004</v>
      </c>
      <c r="L1058" s="5">
        <v>2665000</v>
      </c>
      <c r="M1058" s="5">
        <v>0</v>
      </c>
      <c r="S1058">
        <f>A1058</f>
        <v>1056</v>
      </c>
      <c r="T1058">
        <f>Analysis!$B$3+B1058/1000000</f>
        <v>25.019504999974743</v>
      </c>
      <c r="U1058">
        <f>C1058</f>
        <v>0</v>
      </c>
      <c r="V1058">
        <f>IF(ABS(D1058)&gt;1,D1058/1000000,D1058)*Analysis!$B$4</f>
        <v>-0.12610755000000001</v>
      </c>
      <c r="W1058">
        <f>IF(ABS(E1058)&gt;1,E1058/1000000,E1058)*Analysis!$B$4</f>
        <v>4.2261480000000004E-2</v>
      </c>
      <c r="X1058">
        <f>IF(ABS(F1058)&gt;1,F1058/1000000,F1058)*Analysis!$B$4</f>
        <v>9.850711500000001</v>
      </c>
      <c r="Y1058">
        <f>IF(ABS(G1058)&gt;1,G1058/1000000,G1058)</f>
        <v>0</v>
      </c>
      <c r="Z1058">
        <f>IF(ABS(H1058)&gt;1,H1058/1000000,H1058)</f>
        <v>0</v>
      </c>
      <c r="AA1058">
        <f>IF(ABS(I1058)&gt;1,I1058/1000000,I1058)</f>
        <v>0</v>
      </c>
      <c r="AB1058">
        <f t="shared" si="64"/>
        <v>-0.53200000000000003</v>
      </c>
      <c r="AC1058">
        <f t="shared" si="65"/>
        <v>-0.66900000000000004</v>
      </c>
      <c r="AD1058">
        <f t="shared" si="66"/>
        <v>2.665</v>
      </c>
      <c r="AE1058">
        <f t="shared" si="67"/>
        <v>0</v>
      </c>
    </row>
    <row r="1059" spans="1:31" x14ac:dyDescent="0.3">
      <c r="A1059" s="4">
        <v>1057</v>
      </c>
      <c r="B1059" s="4">
        <v>-803096125638</v>
      </c>
      <c r="C1059" s="5">
        <v>0</v>
      </c>
      <c r="D1059" s="5">
        <v>-1.2914E-2</v>
      </c>
      <c r="E1059" s="5">
        <v>2.8219999999999999E-3</v>
      </c>
      <c r="F1059" s="5">
        <v>1002468</v>
      </c>
      <c r="G1059" s="5">
        <v>0</v>
      </c>
      <c r="H1059" s="5">
        <v>0</v>
      </c>
      <c r="I1059" s="5">
        <v>0</v>
      </c>
      <c r="J1059" s="5">
        <v>-0.53200000000000003</v>
      </c>
      <c r="K1059" s="5">
        <v>-0.66800000000000004</v>
      </c>
      <c r="L1059" s="5">
        <v>2666000</v>
      </c>
      <c r="M1059" s="5">
        <v>0</v>
      </c>
      <c r="S1059">
        <f>A1059</f>
        <v>1057</v>
      </c>
      <c r="T1059">
        <f>Analysis!$B$3+B1059/1000000</f>
        <v>25.03827200003434</v>
      </c>
      <c r="U1059">
        <f>C1059</f>
        <v>0</v>
      </c>
      <c r="V1059">
        <f>IF(ABS(D1059)&gt;1,D1059/1000000,D1059)*Analysis!$B$4</f>
        <v>-0.12668634000000001</v>
      </c>
      <c r="W1059">
        <f>IF(ABS(E1059)&gt;1,E1059/1000000,E1059)*Analysis!$B$4</f>
        <v>2.7683820000000001E-2</v>
      </c>
      <c r="X1059">
        <f>IF(ABS(F1059)&gt;1,F1059/1000000,F1059)*Analysis!$B$4</f>
        <v>9.8342110799999993</v>
      </c>
      <c r="Y1059">
        <f>IF(ABS(G1059)&gt;1,G1059/1000000,G1059)</f>
        <v>0</v>
      </c>
      <c r="Z1059">
        <f>IF(ABS(H1059)&gt;1,H1059/1000000,H1059)</f>
        <v>0</v>
      </c>
      <c r="AA1059">
        <f>IF(ABS(I1059)&gt;1,I1059/1000000,I1059)</f>
        <v>0</v>
      </c>
      <c r="AB1059">
        <f t="shared" si="64"/>
        <v>-0.53200000000000003</v>
      </c>
      <c r="AC1059">
        <f t="shared" si="65"/>
        <v>-0.66800000000000004</v>
      </c>
      <c r="AD1059">
        <f t="shared" si="66"/>
        <v>2.6659999999999999</v>
      </c>
      <c r="AE1059">
        <f t="shared" si="67"/>
        <v>0</v>
      </c>
    </row>
    <row r="1060" spans="1:31" x14ac:dyDescent="0.3">
      <c r="A1060" s="4">
        <v>1058</v>
      </c>
      <c r="B1060" s="4">
        <v>-803096104241</v>
      </c>
      <c r="C1060" s="5">
        <v>0</v>
      </c>
      <c r="D1060" s="5">
        <v>-1.2989000000000001E-2</v>
      </c>
      <c r="E1060" s="5">
        <v>2.3410000000000002E-3</v>
      </c>
      <c r="F1060" s="5">
        <v>1005492</v>
      </c>
      <c r="G1060" s="5">
        <v>0</v>
      </c>
      <c r="H1060" s="5">
        <v>0</v>
      </c>
      <c r="I1060" s="5">
        <v>0</v>
      </c>
      <c r="J1060" s="5">
        <v>-0.53100000000000003</v>
      </c>
      <c r="K1060" s="5">
        <v>-0.66700000000000004</v>
      </c>
      <c r="L1060" s="5">
        <v>2666000</v>
      </c>
      <c r="M1060" s="5">
        <v>0</v>
      </c>
      <c r="S1060">
        <f>A1060</f>
        <v>1058</v>
      </c>
      <c r="T1060">
        <f>Analysis!$B$3+B1060/1000000</f>
        <v>25.059668999980204</v>
      </c>
      <c r="U1060">
        <f>C1060</f>
        <v>0</v>
      </c>
      <c r="V1060">
        <f>IF(ABS(D1060)&gt;1,D1060/1000000,D1060)*Analysis!$B$4</f>
        <v>-0.12742209000000002</v>
      </c>
      <c r="W1060">
        <f>IF(ABS(E1060)&gt;1,E1060/1000000,E1060)*Analysis!$B$4</f>
        <v>2.2965210000000003E-2</v>
      </c>
      <c r="X1060">
        <f>IF(ABS(F1060)&gt;1,F1060/1000000,F1060)*Analysis!$B$4</f>
        <v>9.8638765200000016</v>
      </c>
      <c r="Y1060">
        <f>IF(ABS(G1060)&gt;1,G1060/1000000,G1060)</f>
        <v>0</v>
      </c>
      <c r="Z1060">
        <f>IF(ABS(H1060)&gt;1,H1060/1000000,H1060)</f>
        <v>0</v>
      </c>
      <c r="AA1060">
        <f>IF(ABS(I1060)&gt;1,I1060/1000000,I1060)</f>
        <v>0</v>
      </c>
      <c r="AB1060">
        <f t="shared" si="64"/>
        <v>-0.53100000000000003</v>
      </c>
      <c r="AC1060">
        <f t="shared" si="65"/>
        <v>-0.66700000000000004</v>
      </c>
      <c r="AD1060">
        <f t="shared" si="66"/>
        <v>2.6659999999999999</v>
      </c>
      <c r="AE1060">
        <f t="shared" si="67"/>
        <v>0</v>
      </c>
    </row>
    <row r="1061" spans="1:31" x14ac:dyDescent="0.3">
      <c r="A1061" s="4">
        <v>1059</v>
      </c>
      <c r="B1061" s="4">
        <v>-803096099777</v>
      </c>
      <c r="C1061" s="5">
        <v>0</v>
      </c>
      <c r="D1061" s="5">
        <v>-1.2961E-2</v>
      </c>
      <c r="E1061" s="5">
        <v>-3.8769999999999998E-3</v>
      </c>
      <c r="F1061" s="5">
        <v>1004381</v>
      </c>
      <c r="G1061" s="5">
        <v>0</v>
      </c>
      <c r="H1061" s="5">
        <v>0</v>
      </c>
      <c r="I1061" s="5">
        <v>0</v>
      </c>
      <c r="J1061" s="5">
        <v>-0.53200000000000003</v>
      </c>
      <c r="K1061" s="5">
        <v>-0.66700000000000004</v>
      </c>
      <c r="L1061" s="5">
        <v>2666000</v>
      </c>
      <c r="M1061" s="5">
        <v>0</v>
      </c>
      <c r="S1061">
        <f>A1061</f>
        <v>1059</v>
      </c>
      <c r="T1061">
        <f>Analysis!$B$3+B1061/1000000</f>
        <v>25.064132999978028</v>
      </c>
      <c r="U1061">
        <f>C1061</f>
        <v>0</v>
      </c>
      <c r="V1061">
        <f>IF(ABS(D1061)&gt;1,D1061/1000000,D1061)*Analysis!$B$4</f>
        <v>-0.12714741000000002</v>
      </c>
      <c r="W1061">
        <f>IF(ABS(E1061)&gt;1,E1061/1000000,E1061)*Analysis!$B$4</f>
        <v>-3.8033369999999997E-2</v>
      </c>
      <c r="X1061">
        <f>IF(ABS(F1061)&gt;1,F1061/1000000,F1061)*Analysis!$B$4</f>
        <v>9.8529776099999999</v>
      </c>
      <c r="Y1061">
        <f>IF(ABS(G1061)&gt;1,G1061/1000000,G1061)</f>
        <v>0</v>
      </c>
      <c r="Z1061">
        <f>IF(ABS(H1061)&gt;1,H1061/1000000,H1061)</f>
        <v>0</v>
      </c>
      <c r="AA1061">
        <f>IF(ABS(I1061)&gt;1,I1061/1000000,I1061)</f>
        <v>0</v>
      </c>
      <c r="AB1061">
        <f t="shared" si="64"/>
        <v>-0.53200000000000003</v>
      </c>
      <c r="AC1061">
        <f t="shared" si="65"/>
        <v>-0.66700000000000004</v>
      </c>
      <c r="AD1061">
        <f t="shared" si="66"/>
        <v>2.6659999999999999</v>
      </c>
      <c r="AE1061">
        <f t="shared" si="67"/>
        <v>0</v>
      </c>
    </row>
    <row r="1062" spans="1:31" x14ac:dyDescent="0.3">
      <c r="A1062" s="4">
        <v>1060</v>
      </c>
      <c r="B1062" s="4">
        <v>-803096061779</v>
      </c>
      <c r="C1062" s="5">
        <v>0</v>
      </c>
      <c r="D1062" s="5">
        <v>-1.291E-2</v>
      </c>
      <c r="E1062" s="5">
        <v>1.539E-3</v>
      </c>
      <c r="F1062" s="5">
        <v>1004024</v>
      </c>
      <c r="G1062" s="5">
        <v>0</v>
      </c>
      <c r="H1062" s="5">
        <v>0</v>
      </c>
      <c r="I1062" s="5">
        <v>0</v>
      </c>
      <c r="J1062" s="5">
        <v>-0.53400000000000003</v>
      </c>
      <c r="K1062" s="5">
        <v>-0.66600000000000004</v>
      </c>
      <c r="L1062" s="5">
        <v>2666000</v>
      </c>
      <c r="M1062" s="5">
        <v>0</v>
      </c>
      <c r="S1062">
        <f>A1062</f>
        <v>1060</v>
      </c>
      <c r="T1062">
        <f>Analysis!$B$3+B1062/1000000</f>
        <v>25.102131000021473</v>
      </c>
      <c r="U1062">
        <f>C1062</f>
        <v>0</v>
      </c>
      <c r="V1062">
        <f>IF(ABS(D1062)&gt;1,D1062/1000000,D1062)*Analysis!$B$4</f>
        <v>-0.12664710000000001</v>
      </c>
      <c r="W1062">
        <f>IF(ABS(E1062)&gt;1,E1062/1000000,E1062)*Analysis!$B$4</f>
        <v>1.5097590000000001E-2</v>
      </c>
      <c r="X1062">
        <f>IF(ABS(F1062)&gt;1,F1062/1000000,F1062)*Analysis!$B$4</f>
        <v>9.8494754400000009</v>
      </c>
      <c r="Y1062">
        <f>IF(ABS(G1062)&gt;1,G1062/1000000,G1062)</f>
        <v>0</v>
      </c>
      <c r="Z1062">
        <f>IF(ABS(H1062)&gt;1,H1062/1000000,H1062)</f>
        <v>0</v>
      </c>
      <c r="AA1062">
        <f>IF(ABS(I1062)&gt;1,I1062/1000000,I1062)</f>
        <v>0</v>
      </c>
      <c r="AB1062">
        <f t="shared" si="64"/>
        <v>-0.53400000000000003</v>
      </c>
      <c r="AC1062">
        <f t="shared" si="65"/>
        <v>-0.66600000000000004</v>
      </c>
      <c r="AD1062">
        <f t="shared" si="66"/>
        <v>2.6659999999999999</v>
      </c>
      <c r="AE1062">
        <f t="shared" si="67"/>
        <v>0</v>
      </c>
    </row>
    <row r="1063" spans="1:31" x14ac:dyDescent="0.3">
      <c r="A1063" s="4">
        <v>1061</v>
      </c>
      <c r="B1063" s="4">
        <v>-803096047060</v>
      </c>
      <c r="C1063" s="5">
        <v>0</v>
      </c>
      <c r="D1063" s="5">
        <v>-1.6289999999999999E-2</v>
      </c>
      <c r="E1063" s="5">
        <v>5.3420000000000004E-3</v>
      </c>
      <c r="F1063" s="5">
        <v>1004104</v>
      </c>
      <c r="G1063" s="5">
        <v>0</v>
      </c>
      <c r="H1063" s="5">
        <v>0</v>
      </c>
      <c r="I1063" s="5">
        <v>0</v>
      </c>
      <c r="J1063" s="5">
        <v>-0.53100000000000003</v>
      </c>
      <c r="K1063" s="5">
        <v>-0.66400000000000003</v>
      </c>
      <c r="L1063" s="5">
        <v>2665000</v>
      </c>
      <c r="M1063" s="5">
        <v>0</v>
      </c>
      <c r="S1063">
        <f>A1063</f>
        <v>1061</v>
      </c>
      <c r="T1063">
        <f>Analysis!$B$3+B1063/1000000</f>
        <v>25.116849999991246</v>
      </c>
      <c r="U1063">
        <f>C1063</f>
        <v>0</v>
      </c>
      <c r="V1063">
        <f>IF(ABS(D1063)&gt;1,D1063/1000000,D1063)*Analysis!$B$4</f>
        <v>-0.1598049</v>
      </c>
      <c r="W1063">
        <f>IF(ABS(E1063)&gt;1,E1063/1000000,E1063)*Analysis!$B$4</f>
        <v>5.2405020000000004E-2</v>
      </c>
      <c r="X1063">
        <f>IF(ABS(F1063)&gt;1,F1063/1000000,F1063)*Analysis!$B$4</f>
        <v>9.8502602400000008</v>
      </c>
      <c r="Y1063">
        <f>IF(ABS(G1063)&gt;1,G1063/1000000,G1063)</f>
        <v>0</v>
      </c>
      <c r="Z1063">
        <f>IF(ABS(H1063)&gt;1,H1063/1000000,H1063)</f>
        <v>0</v>
      </c>
      <c r="AA1063">
        <f>IF(ABS(I1063)&gt;1,I1063/1000000,I1063)</f>
        <v>0</v>
      </c>
      <c r="AB1063">
        <f t="shared" ref="AB1063:AB1118" si="68">IF(ABS(J1063)&gt;1,J1063/1000000,J1063)</f>
        <v>-0.53100000000000003</v>
      </c>
      <c r="AC1063">
        <f t="shared" ref="AC1063:AC1118" si="69">IF(ABS(K1063)&gt;1,K1063/1000000,K1063)</f>
        <v>-0.66400000000000003</v>
      </c>
      <c r="AD1063">
        <f t="shared" ref="AD1063:AD1118" si="70">IF(ABS(L1063)&gt;1,L1063/1000000,L1063)</f>
        <v>2.665</v>
      </c>
      <c r="AE1063">
        <f t="shared" ref="AE1063:AE1118" si="71">M1063/1000</f>
        <v>0</v>
      </c>
    </row>
    <row r="1064" spans="1:31" x14ac:dyDescent="0.3">
      <c r="A1064" s="4">
        <v>1062</v>
      </c>
      <c r="B1064" s="4">
        <v>-803096025168</v>
      </c>
      <c r="C1064" s="5">
        <v>0</v>
      </c>
      <c r="D1064" s="5">
        <v>-1.3124E-2</v>
      </c>
      <c r="E1064" s="5">
        <v>4.823E-3</v>
      </c>
      <c r="F1064" s="5">
        <v>1004179</v>
      </c>
      <c r="G1064" s="5">
        <v>0</v>
      </c>
      <c r="H1064" s="5">
        <v>0</v>
      </c>
      <c r="I1064" s="5">
        <v>0</v>
      </c>
      <c r="J1064" s="5">
        <v>-0.52900000000000003</v>
      </c>
      <c r="K1064" s="5">
        <v>-0.65700000000000003</v>
      </c>
      <c r="L1064" s="5">
        <v>2665000</v>
      </c>
      <c r="M1064" s="5">
        <v>0</v>
      </c>
      <c r="S1064">
        <f>A1064</f>
        <v>1062</v>
      </c>
      <c r="T1064">
        <f>Analysis!$B$3+B1064/1000000</f>
        <v>25.138741999980994</v>
      </c>
      <c r="U1064">
        <f>C1064</f>
        <v>0</v>
      </c>
      <c r="V1064">
        <f>IF(ABS(D1064)&gt;1,D1064/1000000,D1064)*Analysis!$B$4</f>
        <v>-0.12874644000000002</v>
      </c>
      <c r="W1064">
        <f>IF(ABS(E1064)&gt;1,E1064/1000000,E1064)*Analysis!$B$4</f>
        <v>4.7313630000000002E-2</v>
      </c>
      <c r="X1064">
        <f>IF(ABS(F1064)&gt;1,F1064/1000000,F1064)*Analysis!$B$4</f>
        <v>9.8509959899999995</v>
      </c>
      <c r="Y1064">
        <f>IF(ABS(G1064)&gt;1,G1064/1000000,G1064)</f>
        <v>0</v>
      </c>
      <c r="Z1064">
        <f>IF(ABS(H1064)&gt;1,H1064/1000000,H1064)</f>
        <v>0</v>
      </c>
      <c r="AA1064">
        <f>IF(ABS(I1064)&gt;1,I1064/1000000,I1064)</f>
        <v>0</v>
      </c>
      <c r="AB1064">
        <f t="shared" si="68"/>
        <v>-0.52900000000000003</v>
      </c>
      <c r="AC1064">
        <f t="shared" si="69"/>
        <v>-0.65700000000000003</v>
      </c>
      <c r="AD1064">
        <f t="shared" si="70"/>
        <v>2.665</v>
      </c>
      <c r="AE1064">
        <f t="shared" si="71"/>
        <v>0</v>
      </c>
    </row>
    <row r="1065" spans="1:31" x14ac:dyDescent="0.3">
      <c r="A1065" s="4">
        <v>1063</v>
      </c>
      <c r="B1065" s="4">
        <v>-803096004002</v>
      </c>
      <c r="C1065" s="5">
        <v>0</v>
      </c>
      <c r="D1065" s="5">
        <v>-1.8905000000000002E-2</v>
      </c>
      <c r="E1065" s="5">
        <v>4.1749999999999999E-3</v>
      </c>
      <c r="F1065" s="5">
        <v>1003909</v>
      </c>
      <c r="G1065" s="5">
        <v>0</v>
      </c>
      <c r="H1065" s="5">
        <v>0</v>
      </c>
      <c r="I1065" s="5">
        <v>0</v>
      </c>
      <c r="J1065" s="5">
        <v>-0.52700000000000002</v>
      </c>
      <c r="K1065" s="5">
        <v>-0.65400000000000003</v>
      </c>
      <c r="L1065" s="5">
        <v>2664000</v>
      </c>
      <c r="M1065" s="5">
        <v>0</v>
      </c>
      <c r="S1065">
        <f>A1065</f>
        <v>1063</v>
      </c>
      <c r="T1065">
        <f>Analysis!$B$3+B1065/1000000</f>
        <v>25.159908000030555</v>
      </c>
      <c r="U1065">
        <f>C1065</f>
        <v>0</v>
      </c>
      <c r="V1065">
        <f>IF(ABS(D1065)&gt;1,D1065/1000000,D1065)*Analysis!$B$4</f>
        <v>-0.18545805000000001</v>
      </c>
      <c r="W1065">
        <f>IF(ABS(E1065)&gt;1,E1065/1000000,E1065)*Analysis!$B$4</f>
        <v>4.095675E-2</v>
      </c>
      <c r="X1065">
        <f>IF(ABS(F1065)&gt;1,F1065/1000000,F1065)*Analysis!$B$4</f>
        <v>9.8483472899999995</v>
      </c>
      <c r="Y1065">
        <f>IF(ABS(G1065)&gt;1,G1065/1000000,G1065)</f>
        <v>0</v>
      </c>
      <c r="Z1065">
        <f>IF(ABS(H1065)&gt;1,H1065/1000000,H1065)</f>
        <v>0</v>
      </c>
      <c r="AA1065">
        <f>IF(ABS(I1065)&gt;1,I1065/1000000,I1065)</f>
        <v>0</v>
      </c>
      <c r="AB1065">
        <f t="shared" si="68"/>
        <v>-0.52700000000000002</v>
      </c>
      <c r="AC1065">
        <f t="shared" si="69"/>
        <v>-0.65400000000000003</v>
      </c>
      <c r="AD1065">
        <f t="shared" si="70"/>
        <v>2.6640000000000001</v>
      </c>
      <c r="AE1065">
        <f t="shared" si="71"/>
        <v>0</v>
      </c>
    </row>
    <row r="1066" spans="1:31" x14ac:dyDescent="0.3">
      <c r="A1066" s="4">
        <v>1064</v>
      </c>
      <c r="B1066" s="4">
        <v>-803095984239</v>
      </c>
      <c r="C1066" s="5">
        <v>0</v>
      </c>
      <c r="D1066" s="5">
        <v>-1.2212000000000001E-2</v>
      </c>
      <c r="E1066" s="5">
        <v>-2.4369999999999999E-3</v>
      </c>
      <c r="F1066" s="5">
        <v>1002270</v>
      </c>
      <c r="G1066" s="5">
        <v>0</v>
      </c>
      <c r="H1066" s="5">
        <v>0</v>
      </c>
      <c r="I1066" s="5">
        <v>0</v>
      </c>
      <c r="J1066" s="5">
        <v>-0.52800000000000002</v>
      </c>
      <c r="K1066" s="5">
        <v>-0.65300000000000002</v>
      </c>
      <c r="L1066" s="5">
        <v>2664000</v>
      </c>
      <c r="M1066" s="5">
        <v>0</v>
      </c>
      <c r="S1066">
        <f>A1066</f>
        <v>1064</v>
      </c>
      <c r="T1066">
        <f>Analysis!$B$3+B1066/1000000</f>
        <v>25.179670999990776</v>
      </c>
      <c r="U1066">
        <f>C1066</f>
        <v>0</v>
      </c>
      <c r="V1066">
        <f>IF(ABS(D1066)&gt;1,D1066/1000000,D1066)*Analysis!$B$4</f>
        <v>-0.11979972000000001</v>
      </c>
      <c r="W1066">
        <f>IF(ABS(E1066)&gt;1,E1066/1000000,E1066)*Analysis!$B$4</f>
        <v>-2.390697E-2</v>
      </c>
      <c r="X1066">
        <f>IF(ABS(F1066)&gt;1,F1066/1000000,F1066)*Analysis!$B$4</f>
        <v>9.8322687000000002</v>
      </c>
      <c r="Y1066">
        <f>IF(ABS(G1066)&gt;1,G1066/1000000,G1066)</f>
        <v>0</v>
      </c>
      <c r="Z1066">
        <f>IF(ABS(H1066)&gt;1,H1066/1000000,H1066)</f>
        <v>0</v>
      </c>
      <c r="AA1066">
        <f>IF(ABS(I1066)&gt;1,I1066/1000000,I1066)</f>
        <v>0</v>
      </c>
      <c r="AB1066">
        <f t="shared" si="68"/>
        <v>-0.52800000000000002</v>
      </c>
      <c r="AC1066">
        <f t="shared" si="69"/>
        <v>-0.65300000000000002</v>
      </c>
      <c r="AD1066">
        <f t="shared" si="70"/>
        <v>2.6640000000000001</v>
      </c>
      <c r="AE1066">
        <f t="shared" si="71"/>
        <v>0</v>
      </c>
    </row>
    <row r="1067" spans="1:31" x14ac:dyDescent="0.3">
      <c r="A1067" s="4">
        <v>1065</v>
      </c>
      <c r="B1067" s="4">
        <v>-803095964566</v>
      </c>
      <c r="C1067" s="5">
        <v>0</v>
      </c>
      <c r="D1067" s="5">
        <v>-1.702E-2</v>
      </c>
      <c r="E1067" s="5">
        <v>-2.7000000000000001E-3</v>
      </c>
      <c r="F1067" s="5">
        <v>0.99753700000000001</v>
      </c>
      <c r="G1067" s="5">
        <v>0</v>
      </c>
      <c r="H1067" s="5">
        <v>0</v>
      </c>
      <c r="I1067" s="5">
        <v>0</v>
      </c>
      <c r="J1067" s="5">
        <v>-0.53200000000000003</v>
      </c>
      <c r="K1067" s="5">
        <v>-0.65</v>
      </c>
      <c r="L1067" s="5">
        <v>2664000</v>
      </c>
      <c r="M1067" s="5">
        <v>0</v>
      </c>
      <c r="S1067">
        <f>A1067</f>
        <v>1065</v>
      </c>
      <c r="T1067">
        <f>Analysis!$B$3+B1067/1000000</f>
        <v>25.199343999964185</v>
      </c>
      <c r="U1067">
        <f>C1067</f>
        <v>0</v>
      </c>
      <c r="V1067">
        <f>IF(ABS(D1067)&gt;1,D1067/1000000,D1067)*Analysis!$B$4</f>
        <v>-0.16696620000000001</v>
      </c>
      <c r="W1067">
        <f>IF(ABS(E1067)&gt;1,E1067/1000000,E1067)*Analysis!$B$4</f>
        <v>-2.6487000000000004E-2</v>
      </c>
      <c r="X1067">
        <f>IF(ABS(F1067)&gt;1,F1067/1000000,F1067)*Analysis!$B$4</f>
        <v>9.7858379700000011</v>
      </c>
      <c r="Y1067">
        <f>IF(ABS(G1067)&gt;1,G1067/1000000,G1067)</f>
        <v>0</v>
      </c>
      <c r="Z1067">
        <f>IF(ABS(H1067)&gt;1,H1067/1000000,H1067)</f>
        <v>0</v>
      </c>
      <c r="AA1067">
        <f>IF(ABS(I1067)&gt;1,I1067/1000000,I1067)</f>
        <v>0</v>
      </c>
      <c r="AB1067">
        <f t="shared" si="68"/>
        <v>-0.53200000000000003</v>
      </c>
      <c r="AC1067">
        <f t="shared" si="69"/>
        <v>-0.65</v>
      </c>
      <c r="AD1067">
        <f t="shared" si="70"/>
        <v>2.6640000000000001</v>
      </c>
      <c r="AE1067">
        <f t="shared" si="71"/>
        <v>0</v>
      </c>
    </row>
    <row r="1068" spans="1:31" x14ac:dyDescent="0.3">
      <c r="A1068" s="4">
        <v>1066</v>
      </c>
      <c r="B1068" s="4">
        <v>-803095949113</v>
      </c>
      <c r="C1068" s="5">
        <v>0</v>
      </c>
      <c r="D1068" s="5">
        <v>-1.3943000000000001E-2</v>
      </c>
      <c r="E1068" s="5">
        <v>-3.859E-3</v>
      </c>
      <c r="F1068" s="5">
        <v>1005810</v>
      </c>
      <c r="G1068" s="5">
        <v>0</v>
      </c>
      <c r="H1068" s="5">
        <v>0</v>
      </c>
      <c r="I1068" s="5">
        <v>0</v>
      </c>
      <c r="J1068" s="5">
        <v>-0.53400000000000003</v>
      </c>
      <c r="K1068" s="5">
        <v>-0.64800000000000002</v>
      </c>
      <c r="L1068" s="5">
        <v>2664000</v>
      </c>
      <c r="M1068" s="5">
        <v>0</v>
      </c>
      <c r="S1068">
        <f>A1068</f>
        <v>1066</v>
      </c>
      <c r="T1068">
        <f>Analysis!$B$3+B1068/1000000</f>
        <v>25.214797000051476</v>
      </c>
      <c r="U1068">
        <f>C1068</f>
        <v>0</v>
      </c>
      <c r="V1068">
        <f>IF(ABS(D1068)&gt;1,D1068/1000000,D1068)*Analysis!$B$4</f>
        <v>-0.13678083000000002</v>
      </c>
      <c r="W1068">
        <f>IF(ABS(E1068)&gt;1,E1068/1000000,E1068)*Analysis!$B$4</f>
        <v>-3.7856790000000001E-2</v>
      </c>
      <c r="X1068">
        <f>IF(ABS(F1068)&gt;1,F1068/1000000,F1068)*Analysis!$B$4</f>
        <v>9.8669961000000015</v>
      </c>
      <c r="Y1068">
        <f>IF(ABS(G1068)&gt;1,G1068/1000000,G1068)</f>
        <v>0</v>
      </c>
      <c r="Z1068">
        <f>IF(ABS(H1068)&gt;1,H1068/1000000,H1068)</f>
        <v>0</v>
      </c>
      <c r="AA1068">
        <f>IF(ABS(I1068)&gt;1,I1068/1000000,I1068)</f>
        <v>0</v>
      </c>
      <c r="AB1068">
        <f t="shared" si="68"/>
        <v>-0.53400000000000003</v>
      </c>
      <c r="AC1068">
        <f t="shared" si="69"/>
        <v>-0.64800000000000002</v>
      </c>
      <c r="AD1068">
        <f t="shared" si="70"/>
        <v>2.6640000000000001</v>
      </c>
      <c r="AE1068">
        <f t="shared" si="71"/>
        <v>0</v>
      </c>
    </row>
    <row r="1069" spans="1:31" x14ac:dyDescent="0.3">
      <c r="A1069" s="4">
        <v>1067</v>
      </c>
      <c r="B1069" s="4">
        <v>-803095928846</v>
      </c>
      <c r="C1069" s="5">
        <v>0</v>
      </c>
      <c r="D1069" s="5">
        <v>-1.4385999999999999E-2</v>
      </c>
      <c r="E1069" s="5">
        <v>-3.3570000000000002E-3</v>
      </c>
      <c r="F1069" s="5">
        <v>1003720</v>
      </c>
      <c r="G1069" s="5">
        <v>0</v>
      </c>
      <c r="H1069" s="5">
        <v>0</v>
      </c>
      <c r="I1069" s="5">
        <v>0</v>
      </c>
      <c r="J1069" s="5">
        <v>-0.53800000000000003</v>
      </c>
      <c r="K1069" s="5">
        <v>-0.64700000000000002</v>
      </c>
      <c r="L1069" s="5">
        <v>2663000</v>
      </c>
      <c r="M1069" s="5">
        <v>0</v>
      </c>
      <c r="S1069">
        <f>A1069</f>
        <v>1067</v>
      </c>
      <c r="T1069">
        <f>Analysis!$B$3+B1069/1000000</f>
        <v>25.235064000007696</v>
      </c>
      <c r="U1069">
        <f>C1069</f>
        <v>0</v>
      </c>
      <c r="V1069">
        <f>IF(ABS(D1069)&gt;1,D1069/1000000,D1069)*Analysis!$B$4</f>
        <v>-0.14112666000000001</v>
      </c>
      <c r="W1069">
        <f>IF(ABS(E1069)&gt;1,E1069/1000000,E1069)*Analysis!$B$4</f>
        <v>-3.2932170000000004E-2</v>
      </c>
      <c r="X1069">
        <f>IF(ABS(F1069)&gt;1,F1069/1000000,F1069)*Analysis!$B$4</f>
        <v>9.8464931999999994</v>
      </c>
      <c r="Y1069">
        <f>IF(ABS(G1069)&gt;1,G1069/1000000,G1069)</f>
        <v>0</v>
      </c>
      <c r="Z1069">
        <f>IF(ABS(H1069)&gt;1,H1069/1000000,H1069)</f>
        <v>0</v>
      </c>
      <c r="AA1069">
        <f>IF(ABS(I1069)&gt;1,I1069/1000000,I1069)</f>
        <v>0</v>
      </c>
      <c r="AB1069">
        <f t="shared" si="68"/>
        <v>-0.53800000000000003</v>
      </c>
      <c r="AC1069">
        <f t="shared" si="69"/>
        <v>-0.64700000000000002</v>
      </c>
      <c r="AD1069">
        <f t="shared" si="70"/>
        <v>2.6629999999999998</v>
      </c>
      <c r="AE1069">
        <f t="shared" si="71"/>
        <v>0</v>
      </c>
    </row>
    <row r="1070" spans="1:31" x14ac:dyDescent="0.3">
      <c r="A1070" s="4">
        <v>1068</v>
      </c>
      <c r="B1070" s="4">
        <v>-803095903894</v>
      </c>
      <c r="C1070" s="5">
        <v>0</v>
      </c>
      <c r="D1070" s="5">
        <v>-1.5219E-2</v>
      </c>
      <c r="E1070" s="5">
        <v>5.1009999999999996E-3</v>
      </c>
      <c r="F1070" s="5">
        <v>1003973</v>
      </c>
      <c r="G1070" s="5">
        <v>0</v>
      </c>
      <c r="H1070" s="5">
        <v>0</v>
      </c>
      <c r="I1070" s="5">
        <v>0</v>
      </c>
      <c r="J1070" s="5">
        <v>-0.53800000000000003</v>
      </c>
      <c r="K1070" s="5">
        <v>-0.64500000000000002</v>
      </c>
      <c r="L1070" s="5">
        <v>2664000</v>
      </c>
      <c r="M1070" s="5">
        <v>0</v>
      </c>
      <c r="S1070">
        <f>A1070</f>
        <v>1068</v>
      </c>
      <c r="T1070">
        <f>Analysis!$B$3+B1070/1000000</f>
        <v>25.26001600001473</v>
      </c>
      <c r="U1070">
        <f>C1070</f>
        <v>0</v>
      </c>
      <c r="V1070">
        <f>IF(ABS(D1070)&gt;1,D1070/1000000,D1070)*Analysis!$B$4</f>
        <v>-0.14929839</v>
      </c>
      <c r="W1070">
        <f>IF(ABS(E1070)&gt;1,E1070/1000000,E1070)*Analysis!$B$4</f>
        <v>5.0040809999999998E-2</v>
      </c>
      <c r="X1070">
        <f>IF(ABS(F1070)&gt;1,F1070/1000000,F1070)*Analysis!$B$4</f>
        <v>9.8489751300000012</v>
      </c>
      <c r="Y1070">
        <f>IF(ABS(G1070)&gt;1,G1070/1000000,G1070)</f>
        <v>0</v>
      </c>
      <c r="Z1070">
        <f>IF(ABS(H1070)&gt;1,H1070/1000000,H1070)</f>
        <v>0</v>
      </c>
      <c r="AA1070">
        <f>IF(ABS(I1070)&gt;1,I1070/1000000,I1070)</f>
        <v>0</v>
      </c>
      <c r="AB1070">
        <f t="shared" si="68"/>
        <v>-0.53800000000000003</v>
      </c>
      <c r="AC1070">
        <f t="shared" si="69"/>
        <v>-0.64500000000000002</v>
      </c>
      <c r="AD1070">
        <f t="shared" si="70"/>
        <v>2.6640000000000001</v>
      </c>
      <c r="AE1070">
        <f t="shared" si="71"/>
        <v>0</v>
      </c>
    </row>
    <row r="1071" spans="1:31" x14ac:dyDescent="0.3">
      <c r="A1071" s="4">
        <v>1069</v>
      </c>
      <c r="B1071" s="4">
        <v>-803095885778</v>
      </c>
      <c r="C1071" s="5">
        <v>0</v>
      </c>
      <c r="D1071" s="5">
        <v>-1.5295E-2</v>
      </c>
      <c r="E1071" s="5">
        <v>1.0399999999999999E-4</v>
      </c>
      <c r="F1071" s="5">
        <v>1004184</v>
      </c>
      <c r="G1071" s="5">
        <v>0</v>
      </c>
      <c r="H1071" s="5">
        <v>0</v>
      </c>
      <c r="I1071" s="5">
        <v>0</v>
      </c>
      <c r="J1071" s="5">
        <v>-0.53800000000000003</v>
      </c>
      <c r="K1071" s="5">
        <v>-0.64200000000000002</v>
      </c>
      <c r="L1071" s="5">
        <v>2665000</v>
      </c>
      <c r="M1071" s="5">
        <v>0</v>
      </c>
      <c r="S1071">
        <f>A1071</f>
        <v>1069</v>
      </c>
      <c r="T1071">
        <f>Analysis!$B$3+B1071/1000000</f>
        <v>25.278132000006735</v>
      </c>
      <c r="U1071">
        <f>C1071</f>
        <v>0</v>
      </c>
      <c r="V1071">
        <f>IF(ABS(D1071)&gt;1,D1071/1000000,D1071)*Analysis!$B$4</f>
        <v>-0.15004395000000001</v>
      </c>
      <c r="W1071">
        <f>IF(ABS(E1071)&gt;1,E1071/1000000,E1071)*Analysis!$B$4</f>
        <v>1.0202399999999999E-3</v>
      </c>
      <c r="X1071">
        <f>IF(ABS(F1071)&gt;1,F1071/1000000,F1071)*Analysis!$B$4</f>
        <v>9.8510450400000007</v>
      </c>
      <c r="Y1071">
        <f>IF(ABS(G1071)&gt;1,G1071/1000000,G1071)</f>
        <v>0</v>
      </c>
      <c r="Z1071">
        <f>IF(ABS(H1071)&gt;1,H1071/1000000,H1071)</f>
        <v>0</v>
      </c>
      <c r="AA1071">
        <f>IF(ABS(I1071)&gt;1,I1071/1000000,I1071)</f>
        <v>0</v>
      </c>
      <c r="AB1071">
        <f t="shared" si="68"/>
        <v>-0.53800000000000003</v>
      </c>
      <c r="AC1071">
        <f t="shared" si="69"/>
        <v>-0.64200000000000002</v>
      </c>
      <c r="AD1071">
        <f t="shared" si="70"/>
        <v>2.665</v>
      </c>
      <c r="AE1071">
        <f t="shared" si="71"/>
        <v>0</v>
      </c>
    </row>
    <row r="1072" spans="1:31" x14ac:dyDescent="0.3">
      <c r="A1072" s="4">
        <v>1070</v>
      </c>
      <c r="B1072" s="4">
        <v>-803095862956</v>
      </c>
      <c r="C1072" s="5">
        <v>0</v>
      </c>
      <c r="D1072" s="5">
        <v>-1.2324E-2</v>
      </c>
      <c r="E1072" s="5">
        <v>3.86E-4</v>
      </c>
      <c r="F1072" s="5">
        <v>1004211</v>
      </c>
      <c r="G1072" s="5">
        <v>0</v>
      </c>
      <c r="H1072" s="5">
        <v>0</v>
      </c>
      <c r="I1072" s="5">
        <v>0</v>
      </c>
      <c r="J1072" s="5">
        <v>-0.53700000000000003</v>
      </c>
      <c r="K1072" s="5">
        <v>-0.64</v>
      </c>
      <c r="L1072" s="5">
        <v>2665000</v>
      </c>
      <c r="M1072" s="5">
        <v>0</v>
      </c>
      <c r="S1072">
        <f>A1072</f>
        <v>1070</v>
      </c>
      <c r="T1072">
        <f>Analysis!$B$3+B1072/1000000</f>
        <v>25.300953999976628</v>
      </c>
      <c r="U1072">
        <f>C1072</f>
        <v>0</v>
      </c>
      <c r="V1072">
        <f>IF(ABS(D1072)&gt;1,D1072/1000000,D1072)*Analysis!$B$4</f>
        <v>-0.12089844000000001</v>
      </c>
      <c r="W1072">
        <f>IF(ABS(E1072)&gt;1,E1072/1000000,E1072)*Analysis!$B$4</f>
        <v>3.7866600000000003E-3</v>
      </c>
      <c r="X1072">
        <f>IF(ABS(F1072)&gt;1,F1072/1000000,F1072)*Analysis!$B$4</f>
        <v>9.8513099099999994</v>
      </c>
      <c r="Y1072">
        <f>IF(ABS(G1072)&gt;1,G1072/1000000,G1072)</f>
        <v>0</v>
      </c>
      <c r="Z1072">
        <f>IF(ABS(H1072)&gt;1,H1072/1000000,H1072)</f>
        <v>0</v>
      </c>
      <c r="AA1072">
        <f>IF(ABS(I1072)&gt;1,I1072/1000000,I1072)</f>
        <v>0</v>
      </c>
      <c r="AB1072">
        <f t="shared" si="68"/>
        <v>-0.53700000000000003</v>
      </c>
      <c r="AC1072">
        <f t="shared" si="69"/>
        <v>-0.64</v>
      </c>
      <c r="AD1072">
        <f t="shared" si="70"/>
        <v>2.665</v>
      </c>
      <c r="AE1072">
        <f t="shared" si="71"/>
        <v>0</v>
      </c>
    </row>
    <row r="1073" spans="1:31" x14ac:dyDescent="0.3">
      <c r="A1073" s="4">
        <v>1071</v>
      </c>
      <c r="B1073" s="4">
        <v>-803095846833</v>
      </c>
      <c r="C1073" s="5">
        <v>0</v>
      </c>
      <c r="D1073" s="5">
        <v>-1.3847E-2</v>
      </c>
      <c r="E1073" s="5">
        <v>2.6979999999999999E-3</v>
      </c>
      <c r="F1073" s="5">
        <v>1004115</v>
      </c>
      <c r="G1073" s="5">
        <v>0</v>
      </c>
      <c r="H1073" s="5">
        <v>0</v>
      </c>
      <c r="I1073" s="5">
        <v>0</v>
      </c>
      <c r="J1073" s="5">
        <v>-0.53800000000000003</v>
      </c>
      <c r="K1073" s="5">
        <v>-0.64</v>
      </c>
      <c r="L1073" s="5">
        <v>2666000</v>
      </c>
      <c r="M1073" s="5">
        <v>0</v>
      </c>
      <c r="S1073">
        <f>A1073</f>
        <v>1071</v>
      </c>
      <c r="T1073">
        <f>Analysis!$B$3+B1073/1000000</f>
        <v>25.317077000043355</v>
      </c>
      <c r="U1073">
        <f>C1073</f>
        <v>0</v>
      </c>
      <c r="V1073">
        <f>IF(ABS(D1073)&gt;1,D1073/1000000,D1073)*Analysis!$B$4</f>
        <v>-0.13583907000000001</v>
      </c>
      <c r="W1073">
        <f>IF(ABS(E1073)&gt;1,E1073/1000000,E1073)*Analysis!$B$4</f>
        <v>2.6467379999999999E-2</v>
      </c>
      <c r="X1073">
        <f>IF(ABS(F1073)&gt;1,F1073/1000000,F1073)*Analysis!$B$4</f>
        <v>9.8503681500000013</v>
      </c>
      <c r="Y1073">
        <f>IF(ABS(G1073)&gt;1,G1073/1000000,G1073)</f>
        <v>0</v>
      </c>
      <c r="Z1073">
        <f>IF(ABS(H1073)&gt;1,H1073/1000000,H1073)</f>
        <v>0</v>
      </c>
      <c r="AA1073">
        <f>IF(ABS(I1073)&gt;1,I1073/1000000,I1073)</f>
        <v>0</v>
      </c>
      <c r="AB1073">
        <f t="shared" si="68"/>
        <v>-0.53800000000000003</v>
      </c>
      <c r="AC1073">
        <f t="shared" si="69"/>
        <v>-0.64</v>
      </c>
      <c r="AD1073">
        <f t="shared" si="70"/>
        <v>2.6659999999999999</v>
      </c>
      <c r="AE1073">
        <f t="shared" si="71"/>
        <v>0</v>
      </c>
    </row>
    <row r="1074" spans="1:31" x14ac:dyDescent="0.3">
      <c r="A1074" s="4">
        <v>1072</v>
      </c>
      <c r="B1074" s="4">
        <v>-803095828329</v>
      </c>
      <c r="C1074" s="5">
        <v>0</v>
      </c>
      <c r="D1074" s="5">
        <v>-2.1426000000000001E-2</v>
      </c>
      <c r="E1074" s="5">
        <v>3.5920000000000001E-3</v>
      </c>
      <c r="F1074" s="5">
        <v>1003835</v>
      </c>
      <c r="G1074" s="5">
        <v>0</v>
      </c>
      <c r="H1074" s="5">
        <v>0</v>
      </c>
      <c r="I1074" s="5">
        <v>0</v>
      </c>
      <c r="J1074" s="5">
        <v>-0.53700000000000003</v>
      </c>
      <c r="K1074" s="5">
        <v>-0.63600000000000001</v>
      </c>
      <c r="L1074" s="5">
        <v>2666000</v>
      </c>
      <c r="M1074" s="5">
        <v>0</v>
      </c>
      <c r="S1074">
        <f>A1074</f>
        <v>1072</v>
      </c>
      <c r="T1074">
        <f>Analysis!$B$3+B1074/1000000</f>
        <v>25.335580999962986</v>
      </c>
      <c r="U1074">
        <f>C1074</f>
        <v>0</v>
      </c>
      <c r="V1074">
        <f>IF(ABS(D1074)&gt;1,D1074/1000000,D1074)*Analysis!$B$4</f>
        <v>-0.21018906000000001</v>
      </c>
      <c r="W1074">
        <f>IF(ABS(E1074)&gt;1,E1074/1000000,E1074)*Analysis!$B$4</f>
        <v>3.5237520000000001E-2</v>
      </c>
      <c r="X1074">
        <f>IF(ABS(F1074)&gt;1,F1074/1000000,F1074)*Analysis!$B$4</f>
        <v>9.8476213500000007</v>
      </c>
      <c r="Y1074">
        <f>IF(ABS(G1074)&gt;1,G1074/1000000,G1074)</f>
        <v>0</v>
      </c>
      <c r="Z1074">
        <f>IF(ABS(H1074)&gt;1,H1074/1000000,H1074)</f>
        <v>0</v>
      </c>
      <c r="AA1074">
        <f>IF(ABS(I1074)&gt;1,I1074/1000000,I1074)</f>
        <v>0</v>
      </c>
      <c r="AB1074">
        <f t="shared" si="68"/>
        <v>-0.53700000000000003</v>
      </c>
      <c r="AC1074">
        <f t="shared" si="69"/>
        <v>-0.63600000000000001</v>
      </c>
      <c r="AD1074">
        <f t="shared" si="70"/>
        <v>2.6659999999999999</v>
      </c>
      <c r="AE1074">
        <f t="shared" si="71"/>
        <v>0</v>
      </c>
    </row>
    <row r="1075" spans="1:31" x14ac:dyDescent="0.3">
      <c r="A1075" s="4">
        <v>1073</v>
      </c>
      <c r="B1075" s="4">
        <v>-803095808296</v>
      </c>
      <c r="C1075" s="5">
        <v>0</v>
      </c>
      <c r="D1075" s="5">
        <v>-1.3756000000000001E-2</v>
      </c>
      <c r="E1075" s="5">
        <v>1.2669999999999999E-3</v>
      </c>
      <c r="F1075" s="5">
        <v>1004120</v>
      </c>
      <c r="G1075" s="5">
        <v>0</v>
      </c>
      <c r="H1075" s="5">
        <v>0</v>
      </c>
      <c r="I1075" s="5">
        <v>0</v>
      </c>
      <c r="J1075" s="5">
        <v>-0.53600000000000003</v>
      </c>
      <c r="K1075" s="5">
        <v>-0.63</v>
      </c>
      <c r="L1075" s="5">
        <v>2667000</v>
      </c>
      <c r="M1075" s="5">
        <v>0</v>
      </c>
      <c r="S1075">
        <f>A1075</f>
        <v>1073</v>
      </c>
      <c r="T1075">
        <f>Analysis!$B$3+B1075/1000000</f>
        <v>25.35561400000006</v>
      </c>
      <c r="U1075">
        <f>C1075</f>
        <v>0</v>
      </c>
      <c r="V1075">
        <f>IF(ABS(D1075)&gt;1,D1075/1000000,D1075)*Analysis!$B$4</f>
        <v>-0.13494636000000002</v>
      </c>
      <c r="W1075">
        <f>IF(ABS(E1075)&gt;1,E1075/1000000,E1075)*Analysis!$B$4</f>
        <v>1.2429269999999999E-2</v>
      </c>
      <c r="X1075">
        <f>IF(ABS(F1075)&gt;1,F1075/1000000,F1075)*Analysis!$B$4</f>
        <v>9.850417199999999</v>
      </c>
      <c r="Y1075">
        <f>IF(ABS(G1075)&gt;1,G1075/1000000,G1075)</f>
        <v>0</v>
      </c>
      <c r="Z1075">
        <f>IF(ABS(H1075)&gt;1,H1075/1000000,H1075)</f>
        <v>0</v>
      </c>
      <c r="AA1075">
        <f>IF(ABS(I1075)&gt;1,I1075/1000000,I1075)</f>
        <v>0</v>
      </c>
      <c r="AB1075">
        <f t="shared" si="68"/>
        <v>-0.53600000000000003</v>
      </c>
      <c r="AC1075">
        <f t="shared" si="69"/>
        <v>-0.63</v>
      </c>
      <c r="AD1075">
        <f t="shared" si="70"/>
        <v>2.6669999999999998</v>
      </c>
      <c r="AE1075">
        <f t="shared" si="71"/>
        <v>0</v>
      </c>
    </row>
    <row r="1076" spans="1:31" x14ac:dyDescent="0.3">
      <c r="A1076" s="4">
        <v>1074</v>
      </c>
      <c r="B1076" s="4">
        <v>-803095782973</v>
      </c>
      <c r="C1076" s="5">
        <v>0</v>
      </c>
      <c r="D1076" s="5">
        <v>-1.2943E-2</v>
      </c>
      <c r="E1076" s="5">
        <v>6.4000000000000003E-3</v>
      </c>
      <c r="F1076" s="5">
        <v>1004141</v>
      </c>
      <c r="G1076" s="5">
        <v>0</v>
      </c>
      <c r="H1076" s="5">
        <v>0</v>
      </c>
      <c r="I1076" s="5">
        <v>0</v>
      </c>
      <c r="J1076" s="5">
        <v>-0.53500000000000003</v>
      </c>
      <c r="K1076" s="5">
        <v>-0.63</v>
      </c>
      <c r="L1076" s="5">
        <v>2667000</v>
      </c>
      <c r="M1076" s="5">
        <v>0</v>
      </c>
      <c r="S1076">
        <f>A1076</f>
        <v>1074</v>
      </c>
      <c r="T1076">
        <f>Analysis!$B$3+B1076/1000000</f>
        <v>25.380937000038102</v>
      </c>
      <c r="U1076">
        <f>C1076</f>
        <v>0</v>
      </c>
      <c r="V1076">
        <f>IF(ABS(D1076)&gt;1,D1076/1000000,D1076)*Analysis!$B$4</f>
        <v>-0.12697083000000001</v>
      </c>
      <c r="W1076">
        <f>IF(ABS(E1076)&gt;1,E1076/1000000,E1076)*Analysis!$B$4</f>
        <v>6.2784000000000006E-2</v>
      </c>
      <c r="X1076">
        <f>IF(ABS(F1076)&gt;1,F1076/1000000,F1076)*Analysis!$B$4</f>
        <v>9.8506232100000002</v>
      </c>
      <c r="Y1076">
        <f>IF(ABS(G1076)&gt;1,G1076/1000000,G1076)</f>
        <v>0</v>
      </c>
      <c r="Z1076">
        <f>IF(ABS(H1076)&gt;1,H1076/1000000,H1076)</f>
        <v>0</v>
      </c>
      <c r="AA1076">
        <f>IF(ABS(I1076)&gt;1,I1076/1000000,I1076)</f>
        <v>0</v>
      </c>
      <c r="AB1076">
        <f t="shared" si="68"/>
        <v>-0.53500000000000003</v>
      </c>
      <c r="AC1076">
        <f t="shared" si="69"/>
        <v>-0.63</v>
      </c>
      <c r="AD1076">
        <f t="shared" si="70"/>
        <v>2.6669999999999998</v>
      </c>
      <c r="AE1076">
        <f t="shared" si="71"/>
        <v>0</v>
      </c>
    </row>
    <row r="1077" spans="1:31" x14ac:dyDescent="0.3">
      <c r="A1077" s="4">
        <v>1075</v>
      </c>
      <c r="B1077" s="4">
        <v>-803095763445</v>
      </c>
      <c r="C1077" s="5">
        <v>0</v>
      </c>
      <c r="D1077" s="5">
        <v>-1.3108E-2</v>
      </c>
      <c r="E1077" s="5">
        <v>3.882E-3</v>
      </c>
      <c r="F1077" s="5">
        <v>1004148</v>
      </c>
      <c r="G1077" s="5">
        <v>0</v>
      </c>
      <c r="H1077" s="5">
        <v>0</v>
      </c>
      <c r="I1077" s="5">
        <v>0</v>
      </c>
      <c r="J1077" s="5">
        <v>-0.53300000000000003</v>
      </c>
      <c r="K1077" s="5">
        <v>-0.629</v>
      </c>
      <c r="L1077" s="5">
        <v>2667000</v>
      </c>
      <c r="M1077" s="5">
        <v>0</v>
      </c>
      <c r="S1077">
        <f>A1077</f>
        <v>1075</v>
      </c>
      <c r="T1077">
        <f>Analysis!$B$3+B1077/1000000</f>
        <v>25.400464999955148</v>
      </c>
      <c r="U1077">
        <f>C1077</f>
        <v>0</v>
      </c>
      <c r="V1077">
        <f>IF(ABS(D1077)&gt;1,D1077/1000000,D1077)*Analysis!$B$4</f>
        <v>-0.12858948000000001</v>
      </c>
      <c r="W1077">
        <f>IF(ABS(E1077)&gt;1,E1077/1000000,E1077)*Analysis!$B$4</f>
        <v>3.8082420000000006E-2</v>
      </c>
      <c r="X1077">
        <f>IF(ABS(F1077)&gt;1,F1077/1000000,F1077)*Analysis!$B$4</f>
        <v>9.8506918800000012</v>
      </c>
      <c r="Y1077">
        <f>IF(ABS(G1077)&gt;1,G1077/1000000,G1077)</f>
        <v>0</v>
      </c>
      <c r="Z1077">
        <f>IF(ABS(H1077)&gt;1,H1077/1000000,H1077)</f>
        <v>0</v>
      </c>
      <c r="AA1077">
        <f>IF(ABS(I1077)&gt;1,I1077/1000000,I1077)</f>
        <v>0</v>
      </c>
      <c r="AB1077">
        <f t="shared" si="68"/>
        <v>-0.53300000000000003</v>
      </c>
      <c r="AC1077">
        <f t="shared" si="69"/>
        <v>-0.629</v>
      </c>
      <c r="AD1077">
        <f t="shared" si="70"/>
        <v>2.6669999999999998</v>
      </c>
      <c r="AE1077">
        <f t="shared" si="71"/>
        <v>0</v>
      </c>
    </row>
    <row r="1078" spans="1:31" x14ac:dyDescent="0.3">
      <c r="A1078" s="4">
        <v>1076</v>
      </c>
      <c r="B1078" s="4">
        <v>-803095745572</v>
      </c>
      <c r="C1078" s="5">
        <v>0</v>
      </c>
      <c r="D1078" s="5">
        <v>-1.3043000000000001E-2</v>
      </c>
      <c r="E1078" s="5">
        <v>4.4479999999999997E-3</v>
      </c>
      <c r="F1078" s="5">
        <v>1004147</v>
      </c>
      <c r="G1078" s="5">
        <v>0</v>
      </c>
      <c r="H1078" s="5">
        <v>0</v>
      </c>
      <c r="I1078" s="5">
        <v>0</v>
      </c>
      <c r="J1078" s="5">
        <v>-0.53100000000000003</v>
      </c>
      <c r="K1078" s="5">
        <v>-0.628</v>
      </c>
      <c r="L1078" s="5">
        <v>2667000</v>
      </c>
      <c r="M1078" s="5">
        <v>0</v>
      </c>
      <c r="S1078">
        <f>A1078</f>
        <v>1076</v>
      </c>
      <c r="T1078">
        <f>Analysis!$B$3+B1078/1000000</f>
        <v>25.418337999959476</v>
      </c>
      <c r="U1078">
        <f>C1078</f>
        <v>0</v>
      </c>
      <c r="V1078">
        <f>IF(ABS(D1078)&gt;1,D1078/1000000,D1078)*Analysis!$B$4</f>
        <v>-0.12795183000000002</v>
      </c>
      <c r="W1078">
        <f>IF(ABS(E1078)&gt;1,E1078/1000000,E1078)*Analysis!$B$4</f>
        <v>4.3634880000000001E-2</v>
      </c>
      <c r="X1078">
        <f>IF(ABS(F1078)&gt;1,F1078/1000000,F1078)*Analysis!$B$4</f>
        <v>9.8506820699999995</v>
      </c>
      <c r="Y1078">
        <f>IF(ABS(G1078)&gt;1,G1078/1000000,G1078)</f>
        <v>0</v>
      </c>
      <c r="Z1078">
        <f>IF(ABS(H1078)&gt;1,H1078/1000000,H1078)</f>
        <v>0</v>
      </c>
      <c r="AA1078">
        <f>IF(ABS(I1078)&gt;1,I1078/1000000,I1078)</f>
        <v>0</v>
      </c>
      <c r="AB1078">
        <f t="shared" si="68"/>
        <v>-0.53100000000000003</v>
      </c>
      <c r="AC1078">
        <f t="shared" si="69"/>
        <v>-0.628</v>
      </c>
      <c r="AD1078">
        <f t="shared" si="70"/>
        <v>2.6669999999999998</v>
      </c>
      <c r="AE1078">
        <f t="shared" si="71"/>
        <v>0</v>
      </c>
    </row>
    <row r="1079" spans="1:31" x14ac:dyDescent="0.3">
      <c r="A1079" s="4">
        <v>1077</v>
      </c>
      <c r="B1079" s="4">
        <v>-803095726980</v>
      </c>
      <c r="C1079" s="5">
        <v>0</v>
      </c>
      <c r="D1079" s="5">
        <v>-1.2924E-2</v>
      </c>
      <c r="E1079" s="5">
        <v>-4.6080000000000001E-3</v>
      </c>
      <c r="F1079" s="5">
        <v>1004164</v>
      </c>
      <c r="G1079" s="5">
        <v>0</v>
      </c>
      <c r="H1079" s="5">
        <v>0</v>
      </c>
      <c r="I1079" s="5">
        <v>0</v>
      </c>
      <c r="J1079" s="5">
        <v>-0.53300000000000003</v>
      </c>
      <c r="K1079" s="5">
        <v>-0.628</v>
      </c>
      <c r="L1079" s="5">
        <v>2668000</v>
      </c>
      <c r="M1079" s="5">
        <v>0</v>
      </c>
      <c r="S1079">
        <f>A1079</f>
        <v>1077</v>
      </c>
      <c r="T1079">
        <f>Analysis!$B$3+B1079/1000000</f>
        <v>25.436929999967106</v>
      </c>
      <c r="U1079">
        <f>C1079</f>
        <v>0</v>
      </c>
      <c r="V1079">
        <f>IF(ABS(D1079)&gt;1,D1079/1000000,D1079)*Analysis!$B$4</f>
        <v>-0.12678444</v>
      </c>
      <c r="W1079">
        <f>IF(ABS(E1079)&gt;1,E1079/1000000,E1079)*Analysis!$B$4</f>
        <v>-4.5204480000000005E-2</v>
      </c>
      <c r="X1079">
        <f>IF(ABS(F1079)&gt;1,F1079/1000000,F1079)*Analysis!$B$4</f>
        <v>9.8508488400000012</v>
      </c>
      <c r="Y1079">
        <f>IF(ABS(G1079)&gt;1,G1079/1000000,G1079)</f>
        <v>0</v>
      </c>
      <c r="Z1079">
        <f>IF(ABS(H1079)&gt;1,H1079/1000000,H1079)</f>
        <v>0</v>
      </c>
      <c r="AA1079">
        <f>IF(ABS(I1079)&gt;1,I1079/1000000,I1079)</f>
        <v>0</v>
      </c>
      <c r="AB1079">
        <f t="shared" si="68"/>
        <v>-0.53300000000000003</v>
      </c>
      <c r="AC1079">
        <f t="shared" si="69"/>
        <v>-0.628</v>
      </c>
      <c r="AD1079">
        <f t="shared" si="70"/>
        <v>2.6680000000000001</v>
      </c>
      <c r="AE1079">
        <f t="shared" si="71"/>
        <v>0</v>
      </c>
    </row>
    <row r="1080" spans="1:31" x14ac:dyDescent="0.3">
      <c r="A1080" s="4">
        <v>1078</v>
      </c>
      <c r="B1080" s="4">
        <v>-803095703657</v>
      </c>
      <c r="C1080" s="5">
        <v>0</v>
      </c>
      <c r="D1080" s="5">
        <v>-1.2978E-2</v>
      </c>
      <c r="E1080" s="5">
        <v>-3.0490000000000001E-3</v>
      </c>
      <c r="F1080" s="5">
        <v>1004163</v>
      </c>
      <c r="G1080" s="5">
        <v>0</v>
      </c>
      <c r="H1080" s="5">
        <v>0</v>
      </c>
      <c r="I1080" s="5">
        <v>0</v>
      </c>
      <c r="J1080" s="5">
        <v>-0.53600000000000003</v>
      </c>
      <c r="K1080" s="5">
        <v>-0.627</v>
      </c>
      <c r="L1080" s="5">
        <v>2669000</v>
      </c>
      <c r="M1080" s="5">
        <v>0</v>
      </c>
      <c r="S1080">
        <f>A1080</f>
        <v>1078</v>
      </c>
      <c r="T1080">
        <f>Analysis!$B$3+B1080/1000000</f>
        <v>25.460253000026569</v>
      </c>
      <c r="U1080">
        <f>C1080</f>
        <v>0</v>
      </c>
      <c r="V1080">
        <f>IF(ABS(D1080)&gt;1,D1080/1000000,D1080)*Analysis!$B$4</f>
        <v>-0.12731418</v>
      </c>
      <c r="W1080">
        <f>IF(ABS(E1080)&gt;1,E1080/1000000,E1080)*Analysis!$B$4</f>
        <v>-2.9910690000000004E-2</v>
      </c>
      <c r="X1080">
        <f>IF(ABS(F1080)&gt;1,F1080/1000000,F1080)*Analysis!$B$4</f>
        <v>9.8508390299999995</v>
      </c>
      <c r="Y1080">
        <f>IF(ABS(G1080)&gt;1,G1080/1000000,G1080)</f>
        <v>0</v>
      </c>
      <c r="Z1080">
        <f>IF(ABS(H1080)&gt;1,H1080/1000000,H1080)</f>
        <v>0</v>
      </c>
      <c r="AA1080">
        <f>IF(ABS(I1080)&gt;1,I1080/1000000,I1080)</f>
        <v>0</v>
      </c>
      <c r="AB1080">
        <f t="shared" si="68"/>
        <v>-0.53600000000000003</v>
      </c>
      <c r="AC1080">
        <f t="shared" si="69"/>
        <v>-0.627</v>
      </c>
      <c r="AD1080">
        <f t="shared" si="70"/>
        <v>2.669</v>
      </c>
      <c r="AE1080">
        <f t="shared" si="71"/>
        <v>0</v>
      </c>
    </row>
    <row r="1081" spans="1:31" x14ac:dyDescent="0.3">
      <c r="A1081" s="4">
        <v>1079</v>
      </c>
      <c r="B1081" s="4">
        <v>-803095691493</v>
      </c>
      <c r="C1081" s="5">
        <v>0</v>
      </c>
      <c r="D1081" s="5">
        <v>-1.2913000000000001E-2</v>
      </c>
      <c r="E1081" s="5">
        <v>-3.297E-3</v>
      </c>
      <c r="F1081" s="5">
        <v>1002598</v>
      </c>
      <c r="G1081" s="5">
        <v>0</v>
      </c>
      <c r="H1081" s="5">
        <v>0</v>
      </c>
      <c r="I1081" s="5">
        <v>0</v>
      </c>
      <c r="J1081" s="5">
        <v>-0.53900000000000003</v>
      </c>
      <c r="K1081" s="5">
        <v>-0.627</v>
      </c>
      <c r="L1081" s="5">
        <v>2669000</v>
      </c>
      <c r="M1081" s="5">
        <v>0</v>
      </c>
      <c r="S1081">
        <f>A1081</f>
        <v>1079</v>
      </c>
      <c r="T1081">
        <f>Analysis!$B$3+B1081/1000000</f>
        <v>25.47241699998267</v>
      </c>
      <c r="U1081">
        <f>C1081</f>
        <v>0</v>
      </c>
      <c r="V1081">
        <f>IF(ABS(D1081)&gt;1,D1081/1000000,D1081)*Analysis!$B$4</f>
        <v>-0.12667653000000001</v>
      </c>
      <c r="W1081">
        <f>IF(ABS(E1081)&gt;1,E1081/1000000,E1081)*Analysis!$B$4</f>
        <v>-3.2343570000000002E-2</v>
      </c>
      <c r="X1081">
        <f>IF(ABS(F1081)&gt;1,F1081/1000000,F1081)*Analysis!$B$4</f>
        <v>9.8354863800000008</v>
      </c>
      <c r="Y1081">
        <f>IF(ABS(G1081)&gt;1,G1081/1000000,G1081)</f>
        <v>0</v>
      </c>
      <c r="Z1081">
        <f>IF(ABS(H1081)&gt;1,H1081/1000000,H1081)</f>
        <v>0</v>
      </c>
      <c r="AA1081">
        <f>IF(ABS(I1081)&gt;1,I1081/1000000,I1081)</f>
        <v>0</v>
      </c>
      <c r="AB1081">
        <f t="shared" si="68"/>
        <v>-0.53900000000000003</v>
      </c>
      <c r="AC1081">
        <f t="shared" si="69"/>
        <v>-0.627</v>
      </c>
      <c r="AD1081">
        <f t="shared" si="70"/>
        <v>2.669</v>
      </c>
      <c r="AE1081">
        <f t="shared" si="71"/>
        <v>0</v>
      </c>
    </row>
    <row r="1082" spans="1:31" x14ac:dyDescent="0.3">
      <c r="A1082" s="4">
        <v>1080</v>
      </c>
      <c r="B1082" s="4">
        <v>-803095667100</v>
      </c>
      <c r="C1082" s="5">
        <v>0</v>
      </c>
      <c r="D1082" s="5">
        <v>-1.2727E-2</v>
      </c>
      <c r="E1082" s="5">
        <v>-3.4480000000000001E-3</v>
      </c>
      <c r="F1082" s="5">
        <v>0.99556699999999998</v>
      </c>
      <c r="G1082" s="5">
        <v>0</v>
      </c>
      <c r="H1082" s="5">
        <v>0</v>
      </c>
      <c r="I1082" s="5">
        <v>0</v>
      </c>
      <c r="J1082" s="5">
        <v>-0.54400000000000004</v>
      </c>
      <c r="K1082" s="5">
        <v>-0.627</v>
      </c>
      <c r="L1082" s="5">
        <v>2669000</v>
      </c>
      <c r="M1082" s="5">
        <v>0</v>
      </c>
      <c r="S1082">
        <f>A1082</f>
        <v>1080</v>
      </c>
      <c r="T1082">
        <f>Analysis!$B$3+B1082/1000000</f>
        <v>25.496810000040568</v>
      </c>
      <c r="U1082">
        <f>C1082</f>
        <v>0</v>
      </c>
      <c r="V1082">
        <f>IF(ABS(D1082)&gt;1,D1082/1000000,D1082)*Analysis!$B$4</f>
        <v>-0.12485187000000002</v>
      </c>
      <c r="W1082">
        <f>IF(ABS(E1082)&gt;1,E1082/1000000,E1082)*Analysis!$B$4</f>
        <v>-3.3824880000000002E-2</v>
      </c>
      <c r="X1082">
        <f>IF(ABS(F1082)&gt;1,F1082/1000000,F1082)*Analysis!$B$4</f>
        <v>9.7665122699999998</v>
      </c>
      <c r="Y1082">
        <f>IF(ABS(G1082)&gt;1,G1082/1000000,G1082)</f>
        <v>0</v>
      </c>
      <c r="Z1082">
        <f>IF(ABS(H1082)&gt;1,H1082/1000000,H1082)</f>
        <v>0</v>
      </c>
      <c r="AA1082">
        <f>IF(ABS(I1082)&gt;1,I1082/1000000,I1082)</f>
        <v>0</v>
      </c>
      <c r="AB1082">
        <f t="shared" si="68"/>
        <v>-0.54400000000000004</v>
      </c>
      <c r="AC1082">
        <f t="shared" si="69"/>
        <v>-0.627</v>
      </c>
      <c r="AD1082">
        <f t="shared" si="70"/>
        <v>2.669</v>
      </c>
      <c r="AE1082">
        <f t="shared" si="71"/>
        <v>0</v>
      </c>
    </row>
    <row r="1083" spans="1:31" x14ac:dyDescent="0.3">
      <c r="A1083" s="4">
        <v>1081</v>
      </c>
      <c r="B1083" s="4">
        <v>-803095646491</v>
      </c>
      <c r="C1083" s="5">
        <v>0</v>
      </c>
      <c r="D1083" s="5">
        <v>-1.2748000000000001E-2</v>
      </c>
      <c r="E1083" s="5">
        <v>-3.5869999999999999E-3</v>
      </c>
      <c r="F1083" s="5">
        <v>0.99562300000000004</v>
      </c>
      <c r="G1083" s="5">
        <v>0</v>
      </c>
      <c r="H1083" s="5">
        <v>0</v>
      </c>
      <c r="I1083" s="5">
        <v>0</v>
      </c>
      <c r="J1083" s="5">
        <v>-0.54700000000000004</v>
      </c>
      <c r="K1083" s="5">
        <v>-0.627</v>
      </c>
      <c r="L1083" s="5">
        <v>2669000</v>
      </c>
      <c r="M1083" s="5">
        <v>0</v>
      </c>
      <c r="S1083">
        <f>A1083</f>
        <v>1081</v>
      </c>
      <c r="T1083">
        <f>Analysis!$B$3+B1083/1000000</f>
        <v>25.517419000039808</v>
      </c>
      <c r="U1083">
        <f>C1083</f>
        <v>0</v>
      </c>
      <c r="V1083">
        <f>IF(ABS(D1083)&gt;1,D1083/1000000,D1083)*Analysis!$B$4</f>
        <v>-0.12505788000000001</v>
      </c>
      <c r="W1083">
        <f>IF(ABS(E1083)&gt;1,E1083/1000000,E1083)*Analysis!$B$4</f>
        <v>-3.5188469999999999E-2</v>
      </c>
      <c r="X1083">
        <f>IF(ABS(F1083)&gt;1,F1083/1000000,F1083)*Analysis!$B$4</f>
        <v>9.7670616300000006</v>
      </c>
      <c r="Y1083">
        <f>IF(ABS(G1083)&gt;1,G1083/1000000,G1083)</f>
        <v>0</v>
      </c>
      <c r="Z1083">
        <f>IF(ABS(H1083)&gt;1,H1083/1000000,H1083)</f>
        <v>0</v>
      </c>
      <c r="AA1083">
        <f>IF(ABS(I1083)&gt;1,I1083/1000000,I1083)</f>
        <v>0</v>
      </c>
      <c r="AB1083">
        <f t="shared" si="68"/>
        <v>-0.54700000000000004</v>
      </c>
      <c r="AC1083">
        <f t="shared" si="69"/>
        <v>-0.627</v>
      </c>
      <c r="AD1083">
        <f t="shared" si="70"/>
        <v>2.669</v>
      </c>
      <c r="AE1083">
        <f t="shared" si="71"/>
        <v>0</v>
      </c>
    </row>
    <row r="1084" spans="1:31" x14ac:dyDescent="0.3">
      <c r="A1084" s="4">
        <v>1082</v>
      </c>
      <c r="B1084" s="4">
        <v>-803095625561</v>
      </c>
      <c r="C1084" s="5">
        <v>0</v>
      </c>
      <c r="D1084" s="5">
        <v>-1.2874E-2</v>
      </c>
      <c r="E1084" s="5">
        <v>-1.1400000000000001E-4</v>
      </c>
      <c r="F1084" s="5">
        <v>1004997</v>
      </c>
      <c r="G1084" s="5">
        <v>0</v>
      </c>
      <c r="H1084" s="5">
        <v>0</v>
      </c>
      <c r="I1084" s="5">
        <v>0</v>
      </c>
      <c r="J1084" s="5">
        <v>-0.54900000000000004</v>
      </c>
      <c r="K1084" s="5">
        <v>-0.625</v>
      </c>
      <c r="L1084" s="5">
        <v>2668000</v>
      </c>
      <c r="M1084" s="5">
        <v>0</v>
      </c>
      <c r="S1084">
        <f>A1084</f>
        <v>1082</v>
      </c>
      <c r="T1084">
        <f>Analysis!$B$3+B1084/1000000</f>
        <v>25.538349000038579</v>
      </c>
      <c r="U1084">
        <f>C1084</f>
        <v>0</v>
      </c>
      <c r="V1084">
        <f>IF(ABS(D1084)&gt;1,D1084/1000000,D1084)*Analysis!$B$4</f>
        <v>-0.12629393999999999</v>
      </c>
      <c r="W1084">
        <f>IF(ABS(E1084)&gt;1,E1084/1000000,E1084)*Analysis!$B$4</f>
        <v>-1.1183400000000002E-3</v>
      </c>
      <c r="X1084">
        <f>IF(ABS(F1084)&gt;1,F1084/1000000,F1084)*Analysis!$B$4</f>
        <v>9.8590205700000002</v>
      </c>
      <c r="Y1084">
        <f>IF(ABS(G1084)&gt;1,G1084/1000000,G1084)</f>
        <v>0</v>
      </c>
      <c r="Z1084">
        <f>IF(ABS(H1084)&gt;1,H1084/1000000,H1084)</f>
        <v>0</v>
      </c>
      <c r="AA1084">
        <f>IF(ABS(I1084)&gt;1,I1084/1000000,I1084)</f>
        <v>0</v>
      </c>
      <c r="AB1084">
        <f t="shared" si="68"/>
        <v>-0.54900000000000004</v>
      </c>
      <c r="AC1084">
        <f t="shared" si="69"/>
        <v>-0.625</v>
      </c>
      <c r="AD1084">
        <f t="shared" si="70"/>
        <v>2.6680000000000001</v>
      </c>
      <c r="AE1084">
        <f t="shared" si="71"/>
        <v>0</v>
      </c>
    </row>
    <row r="1085" spans="1:31" x14ac:dyDescent="0.3">
      <c r="A1085" s="4">
        <v>1083</v>
      </c>
      <c r="B1085" s="4">
        <v>-803095607492</v>
      </c>
      <c r="C1085" s="5">
        <v>0</v>
      </c>
      <c r="D1085" s="5">
        <v>-1.2813E-2</v>
      </c>
      <c r="E1085" s="5">
        <v>4.9410000000000001E-3</v>
      </c>
      <c r="F1085" s="5">
        <v>1003981</v>
      </c>
      <c r="G1085" s="5">
        <v>0</v>
      </c>
      <c r="H1085" s="5">
        <v>0</v>
      </c>
      <c r="I1085" s="5">
        <v>0</v>
      </c>
      <c r="J1085" s="5">
        <v>-0.54700000000000004</v>
      </c>
      <c r="K1085" s="5">
        <v>-0.624</v>
      </c>
      <c r="L1085" s="5">
        <v>2668000</v>
      </c>
      <c r="M1085" s="5">
        <v>0</v>
      </c>
      <c r="S1085">
        <f>A1085</f>
        <v>1083</v>
      </c>
      <c r="T1085">
        <f>Analysis!$B$3+B1085/1000000</f>
        <v>25.556418000021949</v>
      </c>
      <c r="U1085">
        <f>C1085</f>
        <v>0</v>
      </c>
      <c r="V1085">
        <f>IF(ABS(D1085)&gt;1,D1085/1000000,D1085)*Analysis!$B$4</f>
        <v>-0.12569553</v>
      </c>
      <c r="W1085">
        <f>IF(ABS(E1085)&gt;1,E1085/1000000,E1085)*Analysis!$B$4</f>
        <v>4.8471210000000001E-2</v>
      </c>
      <c r="X1085">
        <f>IF(ABS(F1085)&gt;1,F1085/1000000,F1085)*Analysis!$B$4</f>
        <v>9.8490536100000003</v>
      </c>
      <c r="Y1085">
        <f>IF(ABS(G1085)&gt;1,G1085/1000000,G1085)</f>
        <v>0</v>
      </c>
      <c r="Z1085">
        <f>IF(ABS(H1085)&gt;1,H1085/1000000,H1085)</f>
        <v>0</v>
      </c>
      <c r="AA1085">
        <f>IF(ABS(I1085)&gt;1,I1085/1000000,I1085)</f>
        <v>0</v>
      </c>
      <c r="AB1085">
        <f t="shared" si="68"/>
        <v>-0.54700000000000004</v>
      </c>
      <c r="AC1085">
        <f t="shared" si="69"/>
        <v>-0.624</v>
      </c>
      <c r="AD1085">
        <f t="shared" si="70"/>
        <v>2.6680000000000001</v>
      </c>
      <c r="AE1085">
        <f t="shared" si="71"/>
        <v>0</v>
      </c>
    </row>
    <row r="1086" spans="1:31" x14ac:dyDescent="0.3">
      <c r="A1086" s="4">
        <v>1084</v>
      </c>
      <c r="B1086" s="4">
        <v>-803095586329</v>
      </c>
      <c r="C1086" s="5">
        <v>0</v>
      </c>
      <c r="D1086" s="5">
        <v>-1.2895999999999999E-2</v>
      </c>
      <c r="E1086" s="5">
        <v>4.8739999999999999E-3</v>
      </c>
      <c r="F1086" s="5">
        <v>1004031</v>
      </c>
      <c r="G1086" s="5">
        <v>0</v>
      </c>
      <c r="H1086" s="5">
        <v>0</v>
      </c>
      <c r="I1086" s="5">
        <v>0</v>
      </c>
      <c r="J1086" s="5">
        <v>-0.54500000000000004</v>
      </c>
      <c r="K1086" s="5">
        <v>-0.623</v>
      </c>
      <c r="L1086" s="5">
        <v>2668000</v>
      </c>
      <c r="M1086" s="5">
        <v>0</v>
      </c>
      <c r="S1086">
        <f>A1086</f>
        <v>1084</v>
      </c>
      <c r="T1086">
        <f>Analysis!$B$3+B1086/1000000</f>
        <v>25.577581000048667</v>
      </c>
      <c r="U1086">
        <f>C1086</f>
        <v>0</v>
      </c>
      <c r="V1086">
        <f>IF(ABS(D1086)&gt;1,D1086/1000000,D1086)*Analysis!$B$4</f>
        <v>-0.12650976</v>
      </c>
      <c r="W1086">
        <f>IF(ABS(E1086)&gt;1,E1086/1000000,E1086)*Analysis!$B$4</f>
        <v>4.7813939999999999E-2</v>
      </c>
      <c r="X1086">
        <f>IF(ABS(F1086)&gt;1,F1086/1000000,F1086)*Analysis!$B$4</f>
        <v>9.8495441100000001</v>
      </c>
      <c r="Y1086">
        <f>IF(ABS(G1086)&gt;1,G1086/1000000,G1086)</f>
        <v>0</v>
      </c>
      <c r="Z1086">
        <f>IF(ABS(H1086)&gt;1,H1086/1000000,H1086)</f>
        <v>0</v>
      </c>
      <c r="AA1086">
        <f>IF(ABS(I1086)&gt;1,I1086/1000000,I1086)</f>
        <v>0</v>
      </c>
      <c r="AB1086">
        <f t="shared" si="68"/>
        <v>-0.54500000000000004</v>
      </c>
      <c r="AC1086">
        <f t="shared" si="69"/>
        <v>-0.623</v>
      </c>
      <c r="AD1086">
        <f t="shared" si="70"/>
        <v>2.6680000000000001</v>
      </c>
      <c r="AE1086">
        <f t="shared" si="71"/>
        <v>0</v>
      </c>
    </row>
    <row r="1087" spans="1:31" x14ac:dyDescent="0.3">
      <c r="A1087" s="4">
        <v>1085</v>
      </c>
      <c r="B1087" s="4">
        <v>-803095567245</v>
      </c>
      <c r="C1087" s="5">
        <v>0</v>
      </c>
      <c r="D1087" s="5">
        <v>-1.6407000000000001E-2</v>
      </c>
      <c r="E1087" s="5">
        <v>4.274E-3</v>
      </c>
      <c r="F1087" s="5">
        <v>1004049</v>
      </c>
      <c r="G1087" s="5">
        <v>0</v>
      </c>
      <c r="H1087" s="5">
        <v>0</v>
      </c>
      <c r="I1087" s="5">
        <v>0</v>
      </c>
      <c r="J1087" s="5">
        <v>-0.54300000000000004</v>
      </c>
      <c r="K1087" s="5">
        <v>-0.62</v>
      </c>
      <c r="L1087" s="5">
        <v>2668000</v>
      </c>
      <c r="M1087" s="5">
        <v>0</v>
      </c>
      <c r="S1087">
        <f>A1087</f>
        <v>1085</v>
      </c>
      <c r="T1087">
        <f>Analysis!$B$3+B1087/1000000</f>
        <v>25.596664999960922</v>
      </c>
      <c r="U1087">
        <f>C1087</f>
        <v>0</v>
      </c>
      <c r="V1087">
        <f>IF(ABS(D1087)&gt;1,D1087/1000000,D1087)*Analysis!$B$4</f>
        <v>-0.16095267000000002</v>
      </c>
      <c r="W1087">
        <f>IF(ABS(E1087)&gt;1,E1087/1000000,E1087)*Analysis!$B$4</f>
        <v>4.1927940000000004E-2</v>
      </c>
      <c r="X1087">
        <f>IF(ABS(F1087)&gt;1,F1087/1000000,F1087)*Analysis!$B$4</f>
        <v>9.8497206899999998</v>
      </c>
      <c r="Y1087">
        <f>IF(ABS(G1087)&gt;1,G1087/1000000,G1087)</f>
        <v>0</v>
      </c>
      <c r="Z1087">
        <f>IF(ABS(H1087)&gt;1,H1087/1000000,H1087)</f>
        <v>0</v>
      </c>
      <c r="AA1087">
        <f>IF(ABS(I1087)&gt;1,I1087/1000000,I1087)</f>
        <v>0</v>
      </c>
      <c r="AB1087">
        <f t="shared" si="68"/>
        <v>-0.54300000000000004</v>
      </c>
      <c r="AC1087">
        <f t="shared" si="69"/>
        <v>-0.62</v>
      </c>
      <c r="AD1087">
        <f t="shared" si="70"/>
        <v>2.6680000000000001</v>
      </c>
      <c r="AE1087">
        <f t="shared" si="71"/>
        <v>0</v>
      </c>
    </row>
    <row r="1088" spans="1:31" x14ac:dyDescent="0.3">
      <c r="A1088" s="4">
        <v>1086</v>
      </c>
      <c r="B1088" s="4">
        <v>-803095543320</v>
      </c>
      <c r="C1088" s="5">
        <v>0</v>
      </c>
      <c r="D1088" s="5">
        <v>-1.1554E-2</v>
      </c>
      <c r="E1088" s="5">
        <v>2.5790000000000001E-3</v>
      </c>
      <c r="F1088" s="5">
        <v>1004231</v>
      </c>
      <c r="G1088" s="5">
        <v>0</v>
      </c>
      <c r="H1088" s="5">
        <v>0</v>
      </c>
      <c r="I1088" s="5">
        <v>0</v>
      </c>
      <c r="J1088" s="5">
        <v>-0.54</v>
      </c>
      <c r="K1088" s="5">
        <v>-0.61899999999999999</v>
      </c>
      <c r="L1088" s="5">
        <v>2668000</v>
      </c>
      <c r="M1088" s="5">
        <v>0</v>
      </c>
      <c r="S1088">
        <f>A1088</f>
        <v>1086</v>
      </c>
      <c r="T1088">
        <f>Analysis!$B$3+B1088/1000000</f>
        <v>25.620589999947697</v>
      </c>
      <c r="U1088">
        <f>C1088</f>
        <v>0</v>
      </c>
      <c r="V1088">
        <f>IF(ABS(D1088)&gt;1,D1088/1000000,D1088)*Analysis!$B$4</f>
        <v>-0.11334474</v>
      </c>
      <c r="W1088">
        <f>IF(ABS(E1088)&gt;1,E1088/1000000,E1088)*Analysis!$B$4</f>
        <v>2.5299990000000001E-2</v>
      </c>
      <c r="X1088">
        <f>IF(ABS(F1088)&gt;1,F1088/1000000,F1088)*Analysis!$B$4</f>
        <v>9.8515061100000008</v>
      </c>
      <c r="Y1088">
        <f>IF(ABS(G1088)&gt;1,G1088/1000000,G1088)</f>
        <v>0</v>
      </c>
      <c r="Z1088">
        <f>IF(ABS(H1088)&gt;1,H1088/1000000,H1088)</f>
        <v>0</v>
      </c>
      <c r="AA1088">
        <f>IF(ABS(I1088)&gt;1,I1088/1000000,I1088)</f>
        <v>0</v>
      </c>
      <c r="AB1088">
        <f t="shared" si="68"/>
        <v>-0.54</v>
      </c>
      <c r="AC1088">
        <f t="shared" si="69"/>
        <v>-0.61899999999999999</v>
      </c>
      <c r="AD1088">
        <f t="shared" si="70"/>
        <v>2.6680000000000001</v>
      </c>
      <c r="AE1088">
        <f t="shared" si="71"/>
        <v>0</v>
      </c>
    </row>
    <row r="1089" spans="1:31" x14ac:dyDescent="0.3">
      <c r="A1089" s="4">
        <v>1087</v>
      </c>
      <c r="B1089" s="4">
        <v>-803095526769</v>
      </c>
      <c r="C1089" s="5">
        <v>0</v>
      </c>
      <c r="D1089" s="5">
        <v>-1.2543E-2</v>
      </c>
      <c r="E1089" s="5">
        <v>4.9919999999999999E-3</v>
      </c>
      <c r="F1089" s="5">
        <v>1004144</v>
      </c>
      <c r="G1089" s="5">
        <v>0</v>
      </c>
      <c r="H1089" s="5">
        <v>0</v>
      </c>
      <c r="I1089" s="5">
        <v>0</v>
      </c>
      <c r="J1089" s="5">
        <v>-0.53800000000000003</v>
      </c>
      <c r="K1089" s="5">
        <v>-0.61799999999999999</v>
      </c>
      <c r="L1089" s="5">
        <v>2668000</v>
      </c>
      <c r="M1089" s="5">
        <v>0</v>
      </c>
      <c r="S1089">
        <f>A1089</f>
        <v>1087</v>
      </c>
      <c r="T1089">
        <f>Analysis!$B$3+B1089/1000000</f>
        <v>25.637141000013798</v>
      </c>
      <c r="U1089">
        <f>C1089</f>
        <v>0</v>
      </c>
      <c r="V1089">
        <f>IF(ABS(D1089)&gt;1,D1089/1000000,D1089)*Analysis!$B$4</f>
        <v>-0.12304683000000001</v>
      </c>
      <c r="W1089">
        <f>IF(ABS(E1089)&gt;1,E1089/1000000,E1089)*Analysis!$B$4</f>
        <v>4.8971520000000004E-2</v>
      </c>
      <c r="X1089">
        <f>IF(ABS(F1089)&gt;1,F1089/1000000,F1089)*Analysis!$B$4</f>
        <v>9.8506526399999998</v>
      </c>
      <c r="Y1089">
        <f>IF(ABS(G1089)&gt;1,G1089/1000000,G1089)</f>
        <v>0</v>
      </c>
      <c r="Z1089">
        <f>IF(ABS(H1089)&gt;1,H1089/1000000,H1089)</f>
        <v>0</v>
      </c>
      <c r="AA1089">
        <f>IF(ABS(I1089)&gt;1,I1089/1000000,I1089)</f>
        <v>0</v>
      </c>
      <c r="AB1089">
        <f t="shared" si="68"/>
        <v>-0.53800000000000003</v>
      </c>
      <c r="AC1089">
        <f t="shared" si="69"/>
        <v>-0.61799999999999999</v>
      </c>
      <c r="AD1089">
        <f t="shared" si="70"/>
        <v>2.6680000000000001</v>
      </c>
      <c r="AE1089">
        <f t="shared" si="71"/>
        <v>0</v>
      </c>
    </row>
    <row r="1090" spans="1:31" x14ac:dyDescent="0.3">
      <c r="A1090" s="4">
        <v>1088</v>
      </c>
      <c r="B1090" s="4">
        <v>-803095505571</v>
      </c>
      <c r="C1090" s="5">
        <v>0</v>
      </c>
      <c r="D1090" s="5">
        <v>-1.4726E-2</v>
      </c>
      <c r="E1090" s="5">
        <v>3.5950000000000001E-3</v>
      </c>
      <c r="F1090" s="5">
        <v>1004087</v>
      </c>
      <c r="G1090" s="5">
        <v>0</v>
      </c>
      <c r="H1090" s="5">
        <v>0</v>
      </c>
      <c r="I1090" s="5">
        <v>0</v>
      </c>
      <c r="J1090" s="5">
        <v>-0.53700000000000003</v>
      </c>
      <c r="K1090" s="5">
        <v>-0.61699999999999999</v>
      </c>
      <c r="L1090" s="5">
        <v>2667000</v>
      </c>
      <c r="M1090" s="5">
        <v>0</v>
      </c>
      <c r="S1090">
        <f>A1090</f>
        <v>1088</v>
      </c>
      <c r="T1090">
        <f>Analysis!$B$3+B1090/1000000</f>
        <v>25.658338999957778</v>
      </c>
      <c r="U1090">
        <f>C1090</f>
        <v>0</v>
      </c>
      <c r="V1090">
        <f>IF(ABS(D1090)&gt;1,D1090/1000000,D1090)*Analysis!$B$4</f>
        <v>-0.14446206</v>
      </c>
      <c r="W1090">
        <f>IF(ABS(E1090)&gt;1,E1090/1000000,E1090)*Analysis!$B$4</f>
        <v>3.5266950000000005E-2</v>
      </c>
      <c r="X1090">
        <f>IF(ABS(F1090)&gt;1,F1090/1000000,F1090)*Analysis!$B$4</f>
        <v>9.8500934700000009</v>
      </c>
      <c r="Y1090">
        <f>IF(ABS(G1090)&gt;1,G1090/1000000,G1090)</f>
        <v>0</v>
      </c>
      <c r="Z1090">
        <f>IF(ABS(H1090)&gt;1,H1090/1000000,H1090)</f>
        <v>0</v>
      </c>
      <c r="AA1090">
        <f>IF(ABS(I1090)&gt;1,I1090/1000000,I1090)</f>
        <v>0</v>
      </c>
      <c r="AB1090">
        <f t="shared" si="68"/>
        <v>-0.53700000000000003</v>
      </c>
      <c r="AC1090">
        <f t="shared" si="69"/>
        <v>-0.61699999999999999</v>
      </c>
      <c r="AD1090">
        <f t="shared" si="70"/>
        <v>2.6669999999999998</v>
      </c>
      <c r="AE1090">
        <f t="shared" si="71"/>
        <v>0</v>
      </c>
    </row>
    <row r="1091" spans="1:31" x14ac:dyDescent="0.3">
      <c r="A1091" s="4">
        <v>1089</v>
      </c>
      <c r="B1091" s="4">
        <v>-803095486801</v>
      </c>
      <c r="C1091" s="5">
        <v>0</v>
      </c>
      <c r="D1091" s="5">
        <v>-2.1949E-2</v>
      </c>
      <c r="E1091" s="5">
        <v>4.6369999999999996E-3</v>
      </c>
      <c r="F1091" s="5">
        <v>1003804</v>
      </c>
      <c r="G1091" s="5">
        <v>0</v>
      </c>
      <c r="H1091" s="5">
        <v>0</v>
      </c>
      <c r="I1091" s="5">
        <v>0</v>
      </c>
      <c r="J1091" s="5">
        <v>-0.53600000000000003</v>
      </c>
      <c r="K1091" s="5">
        <v>-0.61199999999999999</v>
      </c>
      <c r="L1091" s="5">
        <v>2669000</v>
      </c>
      <c r="M1091" s="5">
        <v>0</v>
      </c>
      <c r="S1091">
        <f>A1091</f>
        <v>1089</v>
      </c>
      <c r="T1091">
        <f>Analysis!$B$3+B1091/1000000</f>
        <v>25.677109000040218</v>
      </c>
      <c r="U1091">
        <f>C1091</f>
        <v>0</v>
      </c>
      <c r="V1091">
        <f>IF(ABS(D1091)&gt;1,D1091/1000000,D1091)*Analysis!$B$4</f>
        <v>-0.21531969000000001</v>
      </c>
      <c r="W1091">
        <f>IF(ABS(E1091)&gt;1,E1091/1000000,E1091)*Analysis!$B$4</f>
        <v>4.5488969999999997E-2</v>
      </c>
      <c r="X1091">
        <f>IF(ABS(F1091)&gt;1,F1091/1000000,F1091)*Analysis!$B$4</f>
        <v>9.8473172399999989</v>
      </c>
      <c r="Y1091">
        <f>IF(ABS(G1091)&gt;1,G1091/1000000,G1091)</f>
        <v>0</v>
      </c>
      <c r="Z1091">
        <f>IF(ABS(H1091)&gt;1,H1091/1000000,H1091)</f>
        <v>0</v>
      </c>
      <c r="AA1091">
        <f>IF(ABS(I1091)&gt;1,I1091/1000000,I1091)</f>
        <v>0</v>
      </c>
      <c r="AB1091">
        <f t="shared" si="68"/>
        <v>-0.53600000000000003</v>
      </c>
      <c r="AC1091">
        <f t="shared" si="69"/>
        <v>-0.61199999999999999</v>
      </c>
      <c r="AD1091">
        <f t="shared" si="70"/>
        <v>2.669</v>
      </c>
      <c r="AE1091">
        <f t="shared" si="71"/>
        <v>0</v>
      </c>
    </row>
    <row r="1092" spans="1:31" x14ac:dyDescent="0.3">
      <c r="A1092" s="4">
        <v>1090</v>
      </c>
      <c r="B1092" s="4">
        <v>-803095465919</v>
      </c>
      <c r="C1092" s="5">
        <v>0</v>
      </c>
      <c r="D1092" s="5">
        <v>-2.0296999999999999E-2</v>
      </c>
      <c r="E1092" s="5">
        <v>4.2180000000000004E-3</v>
      </c>
      <c r="F1092" s="5">
        <v>0.995139</v>
      </c>
      <c r="G1092" s="5">
        <v>0</v>
      </c>
      <c r="H1092" s="5">
        <v>0</v>
      </c>
      <c r="I1092" s="5">
        <v>0</v>
      </c>
      <c r="J1092" s="5">
        <v>-0.53300000000000003</v>
      </c>
      <c r="K1092" s="5">
        <v>-0.60699999999999998</v>
      </c>
      <c r="L1092" s="5">
        <v>2670000</v>
      </c>
      <c r="M1092" s="5">
        <v>0</v>
      </c>
      <c r="S1092">
        <f>A1092</f>
        <v>1090</v>
      </c>
      <c r="T1092">
        <f>Analysis!$B$3+B1092/1000000</f>
        <v>25.697991000022739</v>
      </c>
      <c r="U1092">
        <f>C1092</f>
        <v>0</v>
      </c>
      <c r="V1092">
        <f>IF(ABS(D1092)&gt;1,D1092/1000000,D1092)*Analysis!$B$4</f>
        <v>-0.19911356999999999</v>
      </c>
      <c r="W1092">
        <f>IF(ABS(E1092)&gt;1,E1092/1000000,E1092)*Analysis!$B$4</f>
        <v>4.1378580000000005E-2</v>
      </c>
      <c r="X1092">
        <f>IF(ABS(F1092)&gt;1,F1092/1000000,F1092)*Analysis!$B$4</f>
        <v>9.7623135899999998</v>
      </c>
      <c r="Y1092">
        <f>IF(ABS(G1092)&gt;1,G1092/1000000,G1092)</f>
        <v>0</v>
      </c>
      <c r="Z1092">
        <f>IF(ABS(H1092)&gt;1,H1092/1000000,H1092)</f>
        <v>0</v>
      </c>
      <c r="AA1092">
        <f>IF(ABS(I1092)&gt;1,I1092/1000000,I1092)</f>
        <v>0</v>
      </c>
      <c r="AB1092">
        <f t="shared" si="68"/>
        <v>-0.53300000000000003</v>
      </c>
      <c r="AC1092">
        <f t="shared" si="69"/>
        <v>-0.60699999999999998</v>
      </c>
      <c r="AD1092">
        <f t="shared" si="70"/>
        <v>2.67</v>
      </c>
      <c r="AE1092">
        <f t="shared" si="71"/>
        <v>0</v>
      </c>
    </row>
    <row r="1093" spans="1:31" x14ac:dyDescent="0.3">
      <c r="A1093" s="4">
        <v>1091</v>
      </c>
      <c r="B1093" s="4">
        <v>-803095451467</v>
      </c>
      <c r="C1093" s="5">
        <v>0</v>
      </c>
      <c r="D1093" s="5">
        <v>-1.3795E-2</v>
      </c>
      <c r="E1093" s="5">
        <v>2.7929999999999999E-3</v>
      </c>
      <c r="F1093" s="5">
        <v>1003900</v>
      </c>
      <c r="G1093" s="5">
        <v>0</v>
      </c>
      <c r="H1093" s="5">
        <v>0</v>
      </c>
      <c r="I1093" s="5">
        <v>0</v>
      </c>
      <c r="J1093" s="5">
        <v>-0.53200000000000003</v>
      </c>
      <c r="K1093" s="5">
        <v>-0.60499999999999998</v>
      </c>
      <c r="L1093" s="5">
        <v>2670000</v>
      </c>
      <c r="M1093" s="5">
        <v>0</v>
      </c>
      <c r="S1093">
        <f>A1093</f>
        <v>1091</v>
      </c>
      <c r="T1093">
        <f>Analysis!$B$3+B1093/1000000</f>
        <v>25.712443000054918</v>
      </c>
      <c r="U1093">
        <f>C1093</f>
        <v>0</v>
      </c>
      <c r="V1093">
        <f>IF(ABS(D1093)&gt;1,D1093/1000000,D1093)*Analysis!$B$4</f>
        <v>-0.13532895</v>
      </c>
      <c r="W1093">
        <f>IF(ABS(E1093)&gt;1,E1093/1000000,E1093)*Analysis!$B$4</f>
        <v>2.739933E-2</v>
      </c>
      <c r="X1093">
        <f>IF(ABS(F1093)&gt;1,F1093/1000000,F1093)*Analysis!$B$4</f>
        <v>9.8482590000000005</v>
      </c>
      <c r="Y1093">
        <f>IF(ABS(G1093)&gt;1,G1093/1000000,G1093)</f>
        <v>0</v>
      </c>
      <c r="Z1093">
        <f>IF(ABS(H1093)&gt;1,H1093/1000000,H1093)</f>
        <v>0</v>
      </c>
      <c r="AA1093">
        <f>IF(ABS(I1093)&gt;1,I1093/1000000,I1093)</f>
        <v>0</v>
      </c>
      <c r="AB1093">
        <f t="shared" si="68"/>
        <v>-0.53200000000000003</v>
      </c>
      <c r="AC1093">
        <f t="shared" si="69"/>
        <v>-0.60499999999999998</v>
      </c>
      <c r="AD1093">
        <f t="shared" si="70"/>
        <v>2.67</v>
      </c>
      <c r="AE1093">
        <f t="shared" si="71"/>
        <v>0</v>
      </c>
    </row>
    <row r="1094" spans="1:31" x14ac:dyDescent="0.3">
      <c r="A1094" s="4">
        <v>1092</v>
      </c>
      <c r="B1094" s="4">
        <v>-803095425667</v>
      </c>
      <c r="C1094" s="5">
        <v>0</v>
      </c>
      <c r="D1094" s="5">
        <v>-1.3728000000000001E-2</v>
      </c>
      <c r="E1094" s="5">
        <v>2.1740000000000002E-3</v>
      </c>
      <c r="F1094" s="5">
        <v>1003226</v>
      </c>
      <c r="G1094" s="5">
        <v>0</v>
      </c>
      <c r="H1094" s="5">
        <v>0</v>
      </c>
      <c r="I1094" s="5">
        <v>0</v>
      </c>
      <c r="J1094" s="5">
        <v>-0.53200000000000003</v>
      </c>
      <c r="K1094" s="5">
        <v>-0.60399999999999998</v>
      </c>
      <c r="L1094" s="5">
        <v>2671000</v>
      </c>
      <c r="M1094" s="5">
        <v>0</v>
      </c>
      <c r="S1094">
        <f>A1094</f>
        <v>1092</v>
      </c>
      <c r="T1094">
        <f>Analysis!$B$3+B1094/1000000</f>
        <v>25.738242999999784</v>
      </c>
      <c r="U1094">
        <f>C1094</f>
        <v>0</v>
      </c>
      <c r="V1094">
        <f>IF(ABS(D1094)&gt;1,D1094/1000000,D1094)*Analysis!$B$4</f>
        <v>-0.13467168000000002</v>
      </c>
      <c r="W1094">
        <f>IF(ABS(E1094)&gt;1,E1094/1000000,E1094)*Analysis!$B$4</f>
        <v>2.1326940000000003E-2</v>
      </c>
      <c r="X1094">
        <f>IF(ABS(F1094)&gt;1,F1094/1000000,F1094)*Analysis!$B$4</f>
        <v>9.8416470599999997</v>
      </c>
      <c r="Y1094">
        <f>IF(ABS(G1094)&gt;1,G1094/1000000,G1094)</f>
        <v>0</v>
      </c>
      <c r="Z1094">
        <f>IF(ABS(H1094)&gt;1,H1094/1000000,H1094)</f>
        <v>0</v>
      </c>
      <c r="AA1094">
        <f>IF(ABS(I1094)&gt;1,I1094/1000000,I1094)</f>
        <v>0</v>
      </c>
      <c r="AB1094">
        <f t="shared" si="68"/>
        <v>-0.53200000000000003</v>
      </c>
      <c r="AC1094">
        <f t="shared" si="69"/>
        <v>-0.60399999999999998</v>
      </c>
      <c r="AD1094">
        <f t="shared" si="70"/>
        <v>2.6709999999999998</v>
      </c>
      <c r="AE1094">
        <f t="shared" si="71"/>
        <v>0</v>
      </c>
    </row>
    <row r="1095" spans="1:31" x14ac:dyDescent="0.3">
      <c r="A1095" s="4">
        <v>1093</v>
      </c>
      <c r="B1095" s="4">
        <v>-803095405837</v>
      </c>
      <c r="C1095" s="5">
        <v>0</v>
      </c>
      <c r="D1095" s="5">
        <v>-1.4538000000000001E-2</v>
      </c>
      <c r="E1095" s="5">
        <v>-5.2599999999999999E-3</v>
      </c>
      <c r="F1095" s="5">
        <v>1003937</v>
      </c>
      <c r="G1095" s="5">
        <v>0</v>
      </c>
      <c r="H1095" s="5">
        <v>0</v>
      </c>
      <c r="I1095" s="5">
        <v>0</v>
      </c>
      <c r="J1095" s="5">
        <v>-0.53600000000000003</v>
      </c>
      <c r="K1095" s="5">
        <v>-0.60299999999999998</v>
      </c>
      <c r="L1095" s="5">
        <v>2671000</v>
      </c>
      <c r="M1095" s="5">
        <v>0</v>
      </c>
      <c r="S1095">
        <f>A1095</f>
        <v>1093</v>
      </c>
      <c r="T1095">
        <f>Analysis!$B$3+B1095/1000000</f>
        <v>25.758073000004515</v>
      </c>
      <c r="U1095">
        <f>C1095</f>
        <v>0</v>
      </c>
      <c r="V1095">
        <f>IF(ABS(D1095)&gt;1,D1095/1000000,D1095)*Analysis!$B$4</f>
        <v>-0.14261778</v>
      </c>
      <c r="W1095">
        <f>IF(ABS(E1095)&gt;1,E1095/1000000,E1095)*Analysis!$B$4</f>
        <v>-5.1600600000000003E-2</v>
      </c>
      <c r="X1095">
        <f>IF(ABS(F1095)&gt;1,F1095/1000000,F1095)*Analysis!$B$4</f>
        <v>9.8486219700000017</v>
      </c>
      <c r="Y1095">
        <f>IF(ABS(G1095)&gt;1,G1095/1000000,G1095)</f>
        <v>0</v>
      </c>
      <c r="Z1095">
        <f>IF(ABS(H1095)&gt;1,H1095/1000000,H1095)</f>
        <v>0</v>
      </c>
      <c r="AA1095">
        <f>IF(ABS(I1095)&gt;1,I1095/1000000,I1095)</f>
        <v>0</v>
      </c>
      <c r="AB1095">
        <f t="shared" si="68"/>
        <v>-0.53600000000000003</v>
      </c>
      <c r="AC1095">
        <f t="shared" si="69"/>
        <v>-0.60299999999999998</v>
      </c>
      <c r="AD1095">
        <f t="shared" si="70"/>
        <v>2.6709999999999998</v>
      </c>
      <c r="AE1095">
        <f t="shared" si="71"/>
        <v>0</v>
      </c>
    </row>
    <row r="1096" spans="1:31" x14ac:dyDescent="0.3">
      <c r="A1096" s="4">
        <v>1094</v>
      </c>
      <c r="B1096" s="4">
        <v>-803095384895</v>
      </c>
      <c r="C1096" s="5">
        <v>0</v>
      </c>
      <c r="D1096" s="5">
        <v>-1.34E-2</v>
      </c>
      <c r="E1096" s="5">
        <v>-3.0100000000000001E-3</v>
      </c>
      <c r="F1096" s="5">
        <v>1002229</v>
      </c>
      <c r="G1096" s="5">
        <v>0</v>
      </c>
      <c r="H1096" s="5">
        <v>0</v>
      </c>
      <c r="I1096" s="5">
        <v>0</v>
      </c>
      <c r="J1096" s="5">
        <v>-0.54</v>
      </c>
      <c r="K1096" s="5">
        <v>-0.60099999999999998</v>
      </c>
      <c r="L1096" s="5">
        <v>2672000</v>
      </c>
      <c r="M1096" s="5">
        <v>0</v>
      </c>
      <c r="S1096">
        <f>A1096</f>
        <v>1094</v>
      </c>
      <c r="T1096">
        <f>Analysis!$B$3+B1096/1000000</f>
        <v>25.779014999978244</v>
      </c>
      <c r="U1096">
        <f>C1096</f>
        <v>0</v>
      </c>
      <c r="V1096">
        <f>IF(ABS(D1096)&gt;1,D1096/1000000,D1096)*Analysis!$B$4</f>
        <v>-0.13145400000000002</v>
      </c>
      <c r="W1096">
        <f>IF(ABS(E1096)&gt;1,E1096/1000000,E1096)*Analysis!$B$4</f>
        <v>-2.9528100000000002E-2</v>
      </c>
      <c r="X1096">
        <f>IF(ABS(F1096)&gt;1,F1096/1000000,F1096)*Analysis!$B$4</f>
        <v>9.8318664900000012</v>
      </c>
      <c r="Y1096">
        <f>IF(ABS(G1096)&gt;1,G1096/1000000,G1096)</f>
        <v>0</v>
      </c>
      <c r="Z1096">
        <f>IF(ABS(H1096)&gt;1,H1096/1000000,H1096)</f>
        <v>0</v>
      </c>
      <c r="AA1096">
        <f>IF(ABS(I1096)&gt;1,I1096/1000000,I1096)</f>
        <v>0</v>
      </c>
      <c r="AB1096">
        <f t="shared" si="68"/>
        <v>-0.54</v>
      </c>
      <c r="AC1096">
        <f t="shared" si="69"/>
        <v>-0.60099999999999998</v>
      </c>
      <c r="AD1096">
        <f t="shared" si="70"/>
        <v>2.6720000000000002</v>
      </c>
      <c r="AE1096">
        <f t="shared" si="71"/>
        <v>0</v>
      </c>
    </row>
    <row r="1097" spans="1:31" x14ac:dyDescent="0.3">
      <c r="A1097" s="4">
        <v>1095</v>
      </c>
      <c r="B1097" s="4">
        <v>-803095366251</v>
      </c>
      <c r="C1097" s="5">
        <v>0</v>
      </c>
      <c r="D1097" s="5">
        <v>-1.2489999999999999E-2</v>
      </c>
      <c r="E1097" s="5">
        <v>5.0229999999999997E-3</v>
      </c>
      <c r="F1097" s="5">
        <v>0.99618200000000001</v>
      </c>
      <c r="G1097" s="5">
        <v>0</v>
      </c>
      <c r="H1097" s="5">
        <v>0</v>
      </c>
      <c r="I1097" s="5">
        <v>0</v>
      </c>
      <c r="J1097" s="5">
        <v>-0.54</v>
      </c>
      <c r="K1097" s="5">
        <v>-0.6</v>
      </c>
      <c r="L1097" s="5">
        <v>2672000</v>
      </c>
      <c r="M1097" s="5">
        <v>0</v>
      </c>
      <c r="S1097">
        <f>A1097</f>
        <v>1095</v>
      </c>
      <c r="T1097">
        <f>Analysis!$B$3+B1097/1000000</f>
        <v>25.797659000032581</v>
      </c>
      <c r="U1097">
        <f>C1097</f>
        <v>0</v>
      </c>
      <c r="V1097">
        <f>IF(ABS(D1097)&gt;1,D1097/1000000,D1097)*Analysis!$B$4</f>
        <v>-0.12252689999999999</v>
      </c>
      <c r="W1097">
        <f>IF(ABS(E1097)&gt;1,E1097/1000000,E1097)*Analysis!$B$4</f>
        <v>4.9275630000000001E-2</v>
      </c>
      <c r="X1097">
        <f>IF(ABS(F1097)&gt;1,F1097/1000000,F1097)*Analysis!$B$4</f>
        <v>9.7725454200000001</v>
      </c>
      <c r="Y1097">
        <f>IF(ABS(G1097)&gt;1,G1097/1000000,G1097)</f>
        <v>0</v>
      </c>
      <c r="Z1097">
        <f>IF(ABS(H1097)&gt;1,H1097/1000000,H1097)</f>
        <v>0</v>
      </c>
      <c r="AA1097">
        <f>IF(ABS(I1097)&gt;1,I1097/1000000,I1097)</f>
        <v>0</v>
      </c>
      <c r="AB1097">
        <f t="shared" si="68"/>
        <v>-0.54</v>
      </c>
      <c r="AC1097">
        <f t="shared" si="69"/>
        <v>-0.6</v>
      </c>
      <c r="AD1097">
        <f t="shared" si="70"/>
        <v>2.6720000000000002</v>
      </c>
      <c r="AE1097">
        <f t="shared" si="71"/>
        <v>0</v>
      </c>
    </row>
    <row r="1098" spans="1:31" x14ac:dyDescent="0.3">
      <c r="A1098" s="4">
        <v>1096</v>
      </c>
      <c r="B1098" s="4">
        <v>-803095346027</v>
      </c>
      <c r="C1098" s="5">
        <v>0</v>
      </c>
      <c r="D1098" s="5">
        <v>-1.2961E-2</v>
      </c>
      <c r="E1098" s="5">
        <v>4.156E-3</v>
      </c>
      <c r="F1098" s="5">
        <v>0.99884099999999998</v>
      </c>
      <c r="G1098" s="5">
        <v>0</v>
      </c>
      <c r="H1098" s="5">
        <v>0</v>
      </c>
      <c r="I1098" s="5">
        <v>0</v>
      </c>
      <c r="J1098" s="5">
        <v>-0.53800000000000003</v>
      </c>
      <c r="K1098" s="5">
        <v>-0.60099999999999998</v>
      </c>
      <c r="L1098" s="5">
        <v>2672000</v>
      </c>
      <c r="M1098" s="5">
        <v>0</v>
      </c>
      <c r="S1098">
        <f>A1098</f>
        <v>1096</v>
      </c>
      <c r="T1098">
        <f>Analysis!$B$3+B1098/1000000</f>
        <v>25.817883000010625</v>
      </c>
      <c r="U1098">
        <f>C1098</f>
        <v>0</v>
      </c>
      <c r="V1098">
        <f>IF(ABS(D1098)&gt;1,D1098/1000000,D1098)*Analysis!$B$4</f>
        <v>-0.12714741000000002</v>
      </c>
      <c r="W1098">
        <f>IF(ABS(E1098)&gt;1,E1098/1000000,E1098)*Analysis!$B$4</f>
        <v>4.0770359999999999E-2</v>
      </c>
      <c r="X1098">
        <f>IF(ABS(F1098)&gt;1,F1098/1000000,F1098)*Analysis!$B$4</f>
        <v>9.7986302100000007</v>
      </c>
      <c r="Y1098">
        <f>IF(ABS(G1098)&gt;1,G1098/1000000,G1098)</f>
        <v>0</v>
      </c>
      <c r="Z1098">
        <f>IF(ABS(H1098)&gt;1,H1098/1000000,H1098)</f>
        <v>0</v>
      </c>
      <c r="AA1098">
        <f>IF(ABS(I1098)&gt;1,I1098/1000000,I1098)</f>
        <v>0</v>
      </c>
      <c r="AB1098">
        <f t="shared" si="68"/>
        <v>-0.53800000000000003</v>
      </c>
      <c r="AC1098">
        <f t="shared" si="69"/>
        <v>-0.60099999999999998</v>
      </c>
      <c r="AD1098">
        <f t="shared" si="70"/>
        <v>2.6720000000000002</v>
      </c>
      <c r="AE1098">
        <f t="shared" si="71"/>
        <v>0</v>
      </c>
    </row>
    <row r="1099" spans="1:31" x14ac:dyDescent="0.3">
      <c r="A1099" s="4">
        <v>1097</v>
      </c>
      <c r="B1099" s="4">
        <v>-803095322874</v>
      </c>
      <c r="C1099" s="5">
        <v>0</v>
      </c>
      <c r="D1099" s="5">
        <v>-1.2888999999999999E-2</v>
      </c>
      <c r="E1099" s="5">
        <v>4.1599999999999996E-3</v>
      </c>
      <c r="F1099" s="5">
        <v>1003086</v>
      </c>
      <c r="G1099" s="5">
        <v>0</v>
      </c>
      <c r="H1099" s="5">
        <v>0</v>
      </c>
      <c r="I1099" s="5">
        <v>0</v>
      </c>
      <c r="J1099" s="5">
        <v>-0.53600000000000003</v>
      </c>
      <c r="K1099" s="5">
        <v>-0.60099999999999998</v>
      </c>
      <c r="L1099" s="5">
        <v>2673000</v>
      </c>
      <c r="M1099" s="5">
        <v>0</v>
      </c>
      <c r="S1099">
        <f>A1099</f>
        <v>1097</v>
      </c>
      <c r="T1099">
        <f>Analysis!$B$3+B1099/1000000</f>
        <v>25.841036000056192</v>
      </c>
      <c r="U1099">
        <f>C1099</f>
        <v>0</v>
      </c>
      <c r="V1099">
        <f>IF(ABS(D1099)&gt;1,D1099/1000000,D1099)*Analysis!$B$4</f>
        <v>-0.12644109000000001</v>
      </c>
      <c r="W1099">
        <f>IF(ABS(E1099)&gt;1,E1099/1000000,E1099)*Analysis!$B$4</f>
        <v>4.0809600000000001E-2</v>
      </c>
      <c r="X1099">
        <f>IF(ABS(F1099)&gt;1,F1099/1000000,F1099)*Analysis!$B$4</f>
        <v>9.8402736599999994</v>
      </c>
      <c r="Y1099">
        <f>IF(ABS(G1099)&gt;1,G1099/1000000,G1099)</f>
        <v>0</v>
      </c>
      <c r="Z1099">
        <f>IF(ABS(H1099)&gt;1,H1099/1000000,H1099)</f>
        <v>0</v>
      </c>
      <c r="AA1099">
        <f>IF(ABS(I1099)&gt;1,I1099/1000000,I1099)</f>
        <v>0</v>
      </c>
      <c r="AB1099">
        <f t="shared" si="68"/>
        <v>-0.53600000000000003</v>
      </c>
      <c r="AC1099">
        <f t="shared" si="69"/>
        <v>-0.60099999999999998</v>
      </c>
      <c r="AD1099">
        <f t="shared" si="70"/>
        <v>2.673</v>
      </c>
      <c r="AE1099">
        <f t="shared" si="71"/>
        <v>0</v>
      </c>
    </row>
    <row r="1100" spans="1:31" x14ac:dyDescent="0.3">
      <c r="A1100" s="4">
        <v>1098</v>
      </c>
      <c r="B1100" s="4">
        <v>-803095305638</v>
      </c>
      <c r="C1100" s="5">
        <v>0</v>
      </c>
      <c r="D1100" s="5">
        <v>-1.2808999999999999E-2</v>
      </c>
      <c r="E1100" s="5">
        <v>4.4330000000000003E-3</v>
      </c>
      <c r="F1100" s="5">
        <v>1005245</v>
      </c>
      <c r="G1100" s="5">
        <v>0</v>
      </c>
      <c r="H1100" s="5">
        <v>0</v>
      </c>
      <c r="I1100" s="5">
        <v>0</v>
      </c>
      <c r="J1100" s="5">
        <v>-0.53300000000000003</v>
      </c>
      <c r="K1100" s="5">
        <v>-0.59899999999999998</v>
      </c>
      <c r="L1100" s="5">
        <v>2673000</v>
      </c>
      <c r="M1100" s="5">
        <v>0</v>
      </c>
      <c r="S1100">
        <f>A1100</f>
        <v>1098</v>
      </c>
      <c r="T1100">
        <f>Analysis!$B$3+B1100/1000000</f>
        <v>25.858271999983117</v>
      </c>
      <c r="U1100">
        <f>C1100</f>
        <v>0</v>
      </c>
      <c r="V1100">
        <f>IF(ABS(D1100)&gt;1,D1100/1000000,D1100)*Analysis!$B$4</f>
        <v>-0.12565629</v>
      </c>
      <c r="W1100">
        <f>IF(ABS(E1100)&gt;1,E1100/1000000,E1100)*Analysis!$B$4</f>
        <v>4.3487730000000002E-2</v>
      </c>
      <c r="X1100">
        <f>IF(ABS(F1100)&gt;1,F1100/1000000,F1100)*Analysis!$B$4</f>
        <v>9.8614534499999991</v>
      </c>
      <c r="Y1100">
        <f>IF(ABS(G1100)&gt;1,G1100/1000000,G1100)</f>
        <v>0</v>
      </c>
      <c r="Z1100">
        <f>IF(ABS(H1100)&gt;1,H1100/1000000,H1100)</f>
        <v>0</v>
      </c>
      <c r="AA1100">
        <f>IF(ABS(I1100)&gt;1,I1100/1000000,I1100)</f>
        <v>0</v>
      </c>
      <c r="AB1100">
        <f t="shared" si="68"/>
        <v>-0.53300000000000003</v>
      </c>
      <c r="AC1100">
        <f t="shared" si="69"/>
        <v>-0.59899999999999998</v>
      </c>
      <c r="AD1100">
        <f t="shared" si="70"/>
        <v>2.673</v>
      </c>
      <c r="AE1100">
        <f t="shared" si="71"/>
        <v>0</v>
      </c>
    </row>
    <row r="1101" spans="1:31" x14ac:dyDescent="0.3">
      <c r="A1101" s="4">
        <v>1099</v>
      </c>
      <c r="B1101" s="4">
        <v>-803095285226</v>
      </c>
      <c r="C1101" s="5">
        <v>0</v>
      </c>
      <c r="D1101" s="5">
        <v>-1.2782E-2</v>
      </c>
      <c r="E1101" s="5">
        <v>4.4730000000000004E-3</v>
      </c>
      <c r="F1101" s="5">
        <v>1003123</v>
      </c>
      <c r="G1101" s="5">
        <v>0</v>
      </c>
      <c r="H1101" s="5">
        <v>0</v>
      </c>
      <c r="I1101" s="5">
        <v>0</v>
      </c>
      <c r="J1101" s="5">
        <v>-0.53100000000000003</v>
      </c>
      <c r="K1101" s="5">
        <v>-0.59899999999999998</v>
      </c>
      <c r="L1101" s="5">
        <v>2672000</v>
      </c>
      <c r="M1101" s="5">
        <v>0</v>
      </c>
      <c r="S1101">
        <f>A1101</f>
        <v>1099</v>
      </c>
      <c r="T1101">
        <f>Analysis!$B$3+B1101/1000000</f>
        <v>25.878683999995701</v>
      </c>
      <c r="U1101">
        <f>C1101</f>
        <v>0</v>
      </c>
      <c r="V1101">
        <f>IF(ABS(D1101)&gt;1,D1101/1000000,D1101)*Analysis!$B$4</f>
        <v>-0.12539142</v>
      </c>
      <c r="W1101">
        <f>IF(ABS(E1101)&gt;1,E1101/1000000,E1101)*Analysis!$B$4</f>
        <v>4.3880130000000003E-2</v>
      </c>
      <c r="X1101">
        <f>IF(ABS(F1101)&gt;1,F1101/1000000,F1101)*Analysis!$B$4</f>
        <v>9.8406366300000006</v>
      </c>
      <c r="Y1101">
        <f>IF(ABS(G1101)&gt;1,G1101/1000000,G1101)</f>
        <v>0</v>
      </c>
      <c r="Z1101">
        <f>IF(ABS(H1101)&gt;1,H1101/1000000,H1101)</f>
        <v>0</v>
      </c>
      <c r="AA1101">
        <f>IF(ABS(I1101)&gt;1,I1101/1000000,I1101)</f>
        <v>0</v>
      </c>
      <c r="AB1101">
        <f t="shared" si="68"/>
        <v>-0.53100000000000003</v>
      </c>
      <c r="AC1101">
        <f t="shared" si="69"/>
        <v>-0.59899999999999998</v>
      </c>
      <c r="AD1101">
        <f t="shared" si="70"/>
        <v>2.6720000000000002</v>
      </c>
      <c r="AE1101">
        <f t="shared" si="71"/>
        <v>0</v>
      </c>
    </row>
    <row r="1102" spans="1:31" x14ac:dyDescent="0.3">
      <c r="A1102" s="4">
        <v>1100</v>
      </c>
      <c r="B1102" s="4">
        <v>-803095263092</v>
      </c>
      <c r="C1102" s="5">
        <v>0</v>
      </c>
      <c r="D1102" s="5">
        <v>-1.2815999999999999E-2</v>
      </c>
      <c r="E1102" s="5">
        <v>-6.9700000000000003E-4</v>
      </c>
      <c r="F1102" s="5">
        <v>0.997336</v>
      </c>
      <c r="G1102" s="5">
        <v>0</v>
      </c>
      <c r="H1102" s="5">
        <v>0</v>
      </c>
      <c r="I1102" s="5">
        <v>0</v>
      </c>
      <c r="J1102" s="5">
        <v>-0.53200000000000003</v>
      </c>
      <c r="K1102" s="5">
        <v>-0.59799999999999998</v>
      </c>
      <c r="L1102" s="5">
        <v>2674000</v>
      </c>
      <c r="M1102" s="5">
        <v>0</v>
      </c>
      <c r="S1102">
        <f>A1102</f>
        <v>1100</v>
      </c>
      <c r="T1102">
        <f>Analysis!$B$3+B1102/1000000</f>
        <v>25.900817999965511</v>
      </c>
      <c r="U1102">
        <f>C1102</f>
        <v>0</v>
      </c>
      <c r="V1102">
        <f>IF(ABS(D1102)&gt;1,D1102/1000000,D1102)*Analysis!$B$4</f>
        <v>-0.12572496</v>
      </c>
      <c r="W1102">
        <f>IF(ABS(E1102)&gt;1,E1102/1000000,E1102)*Analysis!$B$4</f>
        <v>-6.8375700000000003E-3</v>
      </c>
      <c r="X1102">
        <f>IF(ABS(F1102)&gt;1,F1102/1000000,F1102)*Analysis!$B$4</f>
        <v>9.7838661600000005</v>
      </c>
      <c r="Y1102">
        <f>IF(ABS(G1102)&gt;1,G1102/1000000,G1102)</f>
        <v>0</v>
      </c>
      <c r="Z1102">
        <f>IF(ABS(H1102)&gt;1,H1102/1000000,H1102)</f>
        <v>0</v>
      </c>
      <c r="AA1102">
        <f>IF(ABS(I1102)&gt;1,I1102/1000000,I1102)</f>
        <v>0</v>
      </c>
      <c r="AB1102">
        <f t="shared" si="68"/>
        <v>-0.53200000000000003</v>
      </c>
      <c r="AC1102">
        <f t="shared" si="69"/>
        <v>-0.59799999999999998</v>
      </c>
      <c r="AD1102">
        <f t="shared" si="70"/>
        <v>2.6739999999999999</v>
      </c>
      <c r="AE1102">
        <f t="shared" si="71"/>
        <v>0</v>
      </c>
    </row>
    <row r="1103" spans="1:31" x14ac:dyDescent="0.3">
      <c r="A1103" s="4">
        <v>1101</v>
      </c>
      <c r="B1103" s="4">
        <v>-803095244038</v>
      </c>
      <c r="C1103" s="5">
        <v>0</v>
      </c>
      <c r="D1103" s="5">
        <v>-1.2760000000000001E-2</v>
      </c>
      <c r="E1103" s="5">
        <v>2.1610000000000002E-3</v>
      </c>
      <c r="F1103" s="5">
        <v>0.99681200000000003</v>
      </c>
      <c r="G1103" s="5">
        <v>0</v>
      </c>
      <c r="H1103" s="5">
        <v>0</v>
      </c>
      <c r="I1103" s="5">
        <v>0</v>
      </c>
      <c r="J1103" s="5">
        <v>-0.53400000000000003</v>
      </c>
      <c r="K1103" s="5">
        <v>-0.59799999999999998</v>
      </c>
      <c r="L1103" s="5">
        <v>2673000</v>
      </c>
      <c r="M1103" s="5">
        <v>0</v>
      </c>
      <c r="S1103">
        <f>A1103</f>
        <v>1101</v>
      </c>
      <c r="T1103">
        <f>Analysis!$B$3+B1103/1000000</f>
        <v>25.919871999998577</v>
      </c>
      <c r="U1103">
        <f>C1103</f>
        <v>0</v>
      </c>
      <c r="V1103">
        <f>IF(ABS(D1103)&gt;1,D1103/1000000,D1103)*Analysis!$B$4</f>
        <v>-0.1251756</v>
      </c>
      <c r="W1103">
        <f>IF(ABS(E1103)&gt;1,E1103/1000000,E1103)*Analysis!$B$4</f>
        <v>2.1199410000000002E-2</v>
      </c>
      <c r="X1103">
        <f>IF(ABS(F1103)&gt;1,F1103/1000000,F1103)*Analysis!$B$4</f>
        <v>9.7787257200000006</v>
      </c>
      <c r="Y1103">
        <f>IF(ABS(G1103)&gt;1,G1103/1000000,G1103)</f>
        <v>0</v>
      </c>
      <c r="Z1103">
        <f>IF(ABS(H1103)&gt;1,H1103/1000000,H1103)</f>
        <v>0</v>
      </c>
      <c r="AA1103">
        <f>IF(ABS(I1103)&gt;1,I1103/1000000,I1103)</f>
        <v>0</v>
      </c>
      <c r="AB1103">
        <f t="shared" si="68"/>
        <v>-0.53400000000000003</v>
      </c>
      <c r="AC1103">
        <f t="shared" si="69"/>
        <v>-0.59799999999999998</v>
      </c>
      <c r="AD1103">
        <f t="shared" si="70"/>
        <v>2.673</v>
      </c>
      <c r="AE1103">
        <f t="shared" si="71"/>
        <v>0</v>
      </c>
    </row>
    <row r="1104" spans="1:31" x14ac:dyDescent="0.3">
      <c r="A1104" s="4">
        <v>1102</v>
      </c>
      <c r="B1104" s="4">
        <v>-803095223056</v>
      </c>
      <c r="C1104" s="5">
        <v>0</v>
      </c>
      <c r="D1104" s="5">
        <v>-1.9851000000000001E-2</v>
      </c>
      <c r="E1104" s="5">
        <v>2.4000000000000001E-5</v>
      </c>
      <c r="F1104" s="5">
        <v>1002806</v>
      </c>
      <c r="G1104" s="5">
        <v>0</v>
      </c>
      <c r="H1104" s="5">
        <v>0</v>
      </c>
      <c r="I1104" s="5">
        <v>0</v>
      </c>
      <c r="J1104" s="5">
        <v>-0.53300000000000003</v>
      </c>
      <c r="K1104" s="5">
        <v>-0.59599999999999997</v>
      </c>
      <c r="L1104" s="5">
        <v>2672000</v>
      </c>
      <c r="M1104" s="5">
        <v>0</v>
      </c>
      <c r="S1104">
        <f>A1104</f>
        <v>1102</v>
      </c>
      <c r="T1104">
        <f>Analysis!$B$3+B1104/1000000</f>
        <v>25.940854000044055</v>
      </c>
      <c r="U1104">
        <f>C1104</f>
        <v>0</v>
      </c>
      <c r="V1104">
        <f>IF(ABS(D1104)&gt;1,D1104/1000000,D1104)*Analysis!$B$4</f>
        <v>-0.19473831000000003</v>
      </c>
      <c r="W1104">
        <f>IF(ABS(E1104)&gt;1,E1104/1000000,E1104)*Analysis!$B$4</f>
        <v>2.3544000000000001E-4</v>
      </c>
      <c r="X1104">
        <f>IF(ABS(F1104)&gt;1,F1104/1000000,F1104)*Analysis!$B$4</f>
        <v>9.8375268600000005</v>
      </c>
      <c r="Y1104">
        <f>IF(ABS(G1104)&gt;1,G1104/1000000,G1104)</f>
        <v>0</v>
      </c>
      <c r="Z1104">
        <f>IF(ABS(H1104)&gt;1,H1104/1000000,H1104)</f>
        <v>0</v>
      </c>
      <c r="AA1104">
        <f>IF(ABS(I1104)&gt;1,I1104/1000000,I1104)</f>
        <v>0</v>
      </c>
      <c r="AB1104">
        <f t="shared" si="68"/>
        <v>-0.53300000000000003</v>
      </c>
      <c r="AC1104">
        <f t="shared" si="69"/>
        <v>-0.59599999999999997</v>
      </c>
      <c r="AD1104">
        <f t="shared" si="70"/>
        <v>2.6720000000000002</v>
      </c>
      <c r="AE1104">
        <f t="shared" si="71"/>
        <v>0</v>
      </c>
    </row>
    <row r="1105" spans="1:31" x14ac:dyDescent="0.3">
      <c r="A1105" s="4">
        <v>1103</v>
      </c>
      <c r="B1105" s="4">
        <v>-803095203273</v>
      </c>
      <c r="C1105" s="5">
        <v>0</v>
      </c>
      <c r="D1105" s="5">
        <v>-1.4987E-2</v>
      </c>
      <c r="E1105" s="5">
        <v>-3.7160000000000001E-3</v>
      </c>
      <c r="F1105" s="5">
        <v>1003188</v>
      </c>
      <c r="G1105" s="5">
        <v>0</v>
      </c>
      <c r="H1105" s="5">
        <v>0</v>
      </c>
      <c r="I1105" s="5">
        <v>0</v>
      </c>
      <c r="J1105" s="5">
        <v>-0.53600000000000003</v>
      </c>
      <c r="K1105" s="5">
        <v>-0.59299999999999997</v>
      </c>
      <c r="L1105" s="5">
        <v>2672000</v>
      </c>
      <c r="M1105" s="5">
        <v>0</v>
      </c>
      <c r="S1105">
        <f>A1105</f>
        <v>1103</v>
      </c>
      <c r="T1105">
        <f>Analysis!$B$3+B1105/1000000</f>
        <v>25.960637000040151</v>
      </c>
      <c r="U1105">
        <f>C1105</f>
        <v>0</v>
      </c>
      <c r="V1105">
        <f>IF(ABS(D1105)&gt;1,D1105/1000000,D1105)*Analysis!$B$4</f>
        <v>-0.14702247000000002</v>
      </c>
      <c r="W1105">
        <f>IF(ABS(E1105)&gt;1,E1105/1000000,E1105)*Analysis!$B$4</f>
        <v>-3.6453960000000001E-2</v>
      </c>
      <c r="X1105">
        <f>IF(ABS(F1105)&gt;1,F1105/1000000,F1105)*Analysis!$B$4</f>
        <v>9.8412742800000004</v>
      </c>
      <c r="Y1105">
        <f>IF(ABS(G1105)&gt;1,G1105/1000000,G1105)</f>
        <v>0</v>
      </c>
      <c r="Z1105">
        <f>IF(ABS(H1105)&gt;1,H1105/1000000,H1105)</f>
        <v>0</v>
      </c>
      <c r="AA1105">
        <f>IF(ABS(I1105)&gt;1,I1105/1000000,I1105)</f>
        <v>0</v>
      </c>
      <c r="AB1105">
        <f t="shared" si="68"/>
        <v>-0.53600000000000003</v>
      </c>
      <c r="AC1105">
        <f t="shared" si="69"/>
        <v>-0.59299999999999997</v>
      </c>
      <c r="AD1105">
        <f t="shared" si="70"/>
        <v>2.6720000000000002</v>
      </c>
      <c r="AE1105">
        <f t="shared" si="71"/>
        <v>0</v>
      </c>
    </row>
    <row r="1106" spans="1:31" x14ac:dyDescent="0.3">
      <c r="A1106" s="4">
        <v>1104</v>
      </c>
      <c r="B1106" s="4">
        <v>-803095182975</v>
      </c>
      <c r="C1106" s="5">
        <v>0</v>
      </c>
      <c r="D1106" s="5">
        <v>-1.1858E-2</v>
      </c>
      <c r="E1106" s="5">
        <v>-3.9509999999999997E-3</v>
      </c>
      <c r="F1106" s="5">
        <v>1004363</v>
      </c>
      <c r="G1106" s="5">
        <v>0</v>
      </c>
      <c r="H1106" s="5">
        <v>0</v>
      </c>
      <c r="I1106" s="5">
        <v>0</v>
      </c>
      <c r="J1106" s="5">
        <v>-0.53900000000000003</v>
      </c>
      <c r="K1106" s="5">
        <v>-0.59199999999999997</v>
      </c>
      <c r="L1106" s="5">
        <v>2672000</v>
      </c>
      <c r="M1106" s="5">
        <v>0</v>
      </c>
      <c r="S1106">
        <f>A1106</f>
        <v>1104</v>
      </c>
      <c r="T1106">
        <f>Analysis!$B$3+B1106/1000000</f>
        <v>25.98093499999959</v>
      </c>
      <c r="U1106">
        <f>C1106</f>
        <v>0</v>
      </c>
      <c r="V1106">
        <f>IF(ABS(D1106)&gt;1,D1106/1000000,D1106)*Analysis!$B$4</f>
        <v>-0.11632698000000001</v>
      </c>
      <c r="W1106">
        <f>IF(ABS(E1106)&gt;1,E1106/1000000,E1106)*Analysis!$B$4</f>
        <v>-3.8759309999999998E-2</v>
      </c>
      <c r="X1106">
        <f>IF(ABS(F1106)&gt;1,F1106/1000000,F1106)*Analysis!$B$4</f>
        <v>9.8528010300000002</v>
      </c>
      <c r="Y1106">
        <f>IF(ABS(G1106)&gt;1,G1106/1000000,G1106)</f>
        <v>0</v>
      </c>
      <c r="Z1106">
        <f>IF(ABS(H1106)&gt;1,H1106/1000000,H1106)</f>
        <v>0</v>
      </c>
      <c r="AA1106">
        <f>IF(ABS(I1106)&gt;1,I1106/1000000,I1106)</f>
        <v>0</v>
      </c>
      <c r="AB1106">
        <f t="shared" si="68"/>
        <v>-0.53900000000000003</v>
      </c>
      <c r="AC1106">
        <f t="shared" si="69"/>
        <v>-0.59199999999999997</v>
      </c>
      <c r="AD1106">
        <f t="shared" si="70"/>
        <v>2.6720000000000002</v>
      </c>
      <c r="AE1106">
        <f t="shared" si="71"/>
        <v>0</v>
      </c>
    </row>
    <row r="1107" spans="1:31" x14ac:dyDescent="0.3">
      <c r="A1107" s="4">
        <v>1105</v>
      </c>
      <c r="B1107" s="4">
        <v>-803095164957</v>
      </c>
      <c r="C1107" s="5">
        <v>0</v>
      </c>
      <c r="D1107" s="5">
        <v>-1.6118E-2</v>
      </c>
      <c r="E1107" s="5">
        <v>3.5950000000000001E-3</v>
      </c>
      <c r="F1107" s="5">
        <v>1004133</v>
      </c>
      <c r="G1107" s="5">
        <v>0</v>
      </c>
      <c r="H1107" s="5">
        <v>0</v>
      </c>
      <c r="I1107" s="5">
        <v>0</v>
      </c>
      <c r="J1107" s="5">
        <v>-0.54100000000000004</v>
      </c>
      <c r="K1107" s="5">
        <v>-0.59</v>
      </c>
      <c r="L1107" s="5">
        <v>2671000</v>
      </c>
      <c r="M1107" s="5">
        <v>0</v>
      </c>
      <c r="S1107">
        <f>A1107</f>
        <v>1105</v>
      </c>
      <c r="T1107">
        <f>Analysis!$B$3+B1107/1000000</f>
        <v>25.998953000060283</v>
      </c>
      <c r="U1107">
        <f>C1107</f>
        <v>0</v>
      </c>
      <c r="V1107">
        <f>IF(ABS(D1107)&gt;1,D1107/1000000,D1107)*Analysis!$B$4</f>
        <v>-0.15811758000000001</v>
      </c>
      <c r="W1107">
        <f>IF(ABS(E1107)&gt;1,E1107/1000000,E1107)*Analysis!$B$4</f>
        <v>3.5266950000000005E-2</v>
      </c>
      <c r="X1107">
        <f>IF(ABS(F1107)&gt;1,F1107/1000000,F1107)*Analysis!$B$4</f>
        <v>9.8505447299999993</v>
      </c>
      <c r="Y1107">
        <f>IF(ABS(G1107)&gt;1,G1107/1000000,G1107)</f>
        <v>0</v>
      </c>
      <c r="Z1107">
        <f>IF(ABS(H1107)&gt;1,H1107/1000000,H1107)</f>
        <v>0</v>
      </c>
      <c r="AA1107">
        <f>IF(ABS(I1107)&gt;1,I1107/1000000,I1107)</f>
        <v>0</v>
      </c>
      <c r="AB1107">
        <f t="shared" si="68"/>
        <v>-0.54100000000000004</v>
      </c>
      <c r="AC1107">
        <f t="shared" si="69"/>
        <v>-0.59</v>
      </c>
      <c r="AD1107">
        <f t="shared" si="70"/>
        <v>2.6709999999999998</v>
      </c>
      <c r="AE1107">
        <f t="shared" si="71"/>
        <v>0</v>
      </c>
    </row>
    <row r="1108" spans="1:31" x14ac:dyDescent="0.3">
      <c r="A1108" s="4">
        <v>1106</v>
      </c>
      <c r="B1108" s="4">
        <v>-803095144137</v>
      </c>
      <c r="C1108" s="5">
        <v>0</v>
      </c>
      <c r="D1108" s="5">
        <v>-2.1461999999999998E-2</v>
      </c>
      <c r="E1108" s="5">
        <v>3.6099999999999999E-3</v>
      </c>
      <c r="F1108" s="5">
        <v>1002200</v>
      </c>
      <c r="G1108" s="5">
        <v>0</v>
      </c>
      <c r="H1108" s="5">
        <v>0</v>
      </c>
      <c r="I1108" s="5">
        <v>0</v>
      </c>
      <c r="J1108" s="5">
        <v>-0.54</v>
      </c>
      <c r="K1108" s="5">
        <v>-0.58399999999999996</v>
      </c>
      <c r="L1108" s="5">
        <v>2672000</v>
      </c>
      <c r="M1108" s="5">
        <v>0</v>
      </c>
      <c r="S1108">
        <f>A1108</f>
        <v>1106</v>
      </c>
      <c r="T1108">
        <f>Analysis!$B$3+B1108/1000000</f>
        <v>26.019773000036366</v>
      </c>
      <c r="U1108">
        <f>C1108</f>
        <v>0</v>
      </c>
      <c r="V1108">
        <f>IF(ABS(D1108)&gt;1,D1108/1000000,D1108)*Analysis!$B$4</f>
        <v>-0.21054222</v>
      </c>
      <c r="W1108">
        <f>IF(ABS(E1108)&gt;1,E1108/1000000,E1108)*Analysis!$B$4</f>
        <v>3.5414100000000004E-2</v>
      </c>
      <c r="X1108">
        <f>IF(ABS(F1108)&gt;1,F1108/1000000,F1108)*Analysis!$B$4</f>
        <v>9.8315820000000009</v>
      </c>
      <c r="Y1108">
        <f>IF(ABS(G1108)&gt;1,G1108/1000000,G1108)</f>
        <v>0</v>
      </c>
      <c r="Z1108">
        <f>IF(ABS(H1108)&gt;1,H1108/1000000,H1108)</f>
        <v>0</v>
      </c>
      <c r="AA1108">
        <f>IF(ABS(I1108)&gt;1,I1108/1000000,I1108)</f>
        <v>0</v>
      </c>
      <c r="AB1108">
        <f t="shared" si="68"/>
        <v>-0.54</v>
      </c>
      <c r="AC1108">
        <f t="shared" si="69"/>
        <v>-0.58399999999999996</v>
      </c>
      <c r="AD1108">
        <f t="shared" si="70"/>
        <v>2.6720000000000002</v>
      </c>
      <c r="AE1108">
        <f t="shared" si="71"/>
        <v>0</v>
      </c>
    </row>
    <row r="1109" spans="1:31" x14ac:dyDescent="0.3">
      <c r="A1109" s="4">
        <v>1107</v>
      </c>
      <c r="B1109" s="4">
        <v>-803095134703</v>
      </c>
      <c r="C1109" s="5">
        <v>0</v>
      </c>
      <c r="D1109" s="5">
        <v>-2.0507000000000001E-2</v>
      </c>
      <c r="E1109" s="5">
        <v>3.9820000000000003E-3</v>
      </c>
      <c r="F1109" s="5">
        <v>1000319</v>
      </c>
      <c r="G1109" s="5">
        <v>0</v>
      </c>
      <c r="H1109" s="5">
        <v>0</v>
      </c>
      <c r="I1109" s="5">
        <v>0</v>
      </c>
      <c r="J1109" s="5">
        <v>-0.53900000000000003</v>
      </c>
      <c r="K1109" s="5">
        <v>-0.58099999999999996</v>
      </c>
      <c r="L1109" s="5">
        <v>2673000</v>
      </c>
      <c r="M1109" s="5">
        <v>0</v>
      </c>
      <c r="S1109">
        <f>A1109</f>
        <v>1107</v>
      </c>
      <c r="T1109">
        <f>Analysis!$B$3+B1109/1000000</f>
        <v>26.029207000043243</v>
      </c>
      <c r="U1109">
        <f>C1109</f>
        <v>0</v>
      </c>
      <c r="V1109">
        <f>IF(ABS(D1109)&gt;1,D1109/1000000,D1109)*Analysis!$B$4</f>
        <v>-0.20117367000000003</v>
      </c>
      <c r="W1109">
        <f>IF(ABS(E1109)&gt;1,E1109/1000000,E1109)*Analysis!$B$4</f>
        <v>3.9063420000000001E-2</v>
      </c>
      <c r="X1109">
        <f>IF(ABS(F1109)&gt;1,F1109/1000000,F1109)*Analysis!$B$4</f>
        <v>9.8131293900000003</v>
      </c>
      <c r="Y1109">
        <f>IF(ABS(G1109)&gt;1,G1109/1000000,G1109)</f>
        <v>0</v>
      </c>
      <c r="Z1109">
        <f>IF(ABS(H1109)&gt;1,H1109/1000000,H1109)</f>
        <v>0</v>
      </c>
      <c r="AA1109">
        <f>IF(ABS(I1109)&gt;1,I1109/1000000,I1109)</f>
        <v>0</v>
      </c>
      <c r="AB1109">
        <f t="shared" si="68"/>
        <v>-0.53900000000000003</v>
      </c>
      <c r="AC1109">
        <f t="shared" si="69"/>
        <v>-0.58099999999999996</v>
      </c>
      <c r="AD1109">
        <f t="shared" si="70"/>
        <v>2.673</v>
      </c>
      <c r="AE1109">
        <f t="shared" si="71"/>
        <v>0</v>
      </c>
    </row>
    <row r="1110" spans="1:31" x14ac:dyDescent="0.3">
      <c r="A1110" s="4">
        <v>1108</v>
      </c>
      <c r="B1110" s="4">
        <v>-803095103457</v>
      </c>
      <c r="C1110" s="5">
        <v>0</v>
      </c>
      <c r="D1110" s="5">
        <v>-1.4068000000000001E-2</v>
      </c>
      <c r="E1110" s="5">
        <v>-4.633E-3</v>
      </c>
      <c r="F1110" s="5">
        <v>1004335</v>
      </c>
      <c r="G1110" s="5">
        <v>0</v>
      </c>
      <c r="H1110" s="5">
        <v>0</v>
      </c>
      <c r="I1110" s="5">
        <v>0</v>
      </c>
      <c r="J1110" s="5">
        <v>-0.53900000000000003</v>
      </c>
      <c r="K1110" s="5">
        <v>-0.57499999999999996</v>
      </c>
      <c r="L1110" s="5">
        <v>2672000</v>
      </c>
      <c r="M1110" s="5">
        <v>0</v>
      </c>
      <c r="S1110">
        <f>A1110</f>
        <v>1108</v>
      </c>
      <c r="T1110">
        <f>Analysis!$B$3+B1110/1000000</f>
        <v>26.060453000012785</v>
      </c>
      <c r="U1110">
        <f>C1110</f>
        <v>0</v>
      </c>
      <c r="V1110">
        <f>IF(ABS(D1110)&gt;1,D1110/1000000,D1110)*Analysis!$B$4</f>
        <v>-0.13800708</v>
      </c>
      <c r="W1110">
        <f>IF(ABS(E1110)&gt;1,E1110/1000000,E1110)*Analysis!$B$4</f>
        <v>-4.5449730000000001E-2</v>
      </c>
      <c r="X1110">
        <f>IF(ABS(F1110)&gt;1,F1110/1000000,F1110)*Analysis!$B$4</f>
        <v>9.8525263499999998</v>
      </c>
      <c r="Y1110">
        <f>IF(ABS(G1110)&gt;1,G1110/1000000,G1110)</f>
        <v>0</v>
      </c>
      <c r="Z1110">
        <f>IF(ABS(H1110)&gt;1,H1110/1000000,H1110)</f>
        <v>0</v>
      </c>
      <c r="AA1110">
        <f>IF(ABS(I1110)&gt;1,I1110/1000000,I1110)</f>
        <v>0</v>
      </c>
      <c r="AB1110">
        <f t="shared" si="68"/>
        <v>-0.53900000000000003</v>
      </c>
      <c r="AC1110">
        <f t="shared" si="69"/>
        <v>-0.57499999999999996</v>
      </c>
      <c r="AD1110">
        <f t="shared" si="70"/>
        <v>2.6720000000000002</v>
      </c>
      <c r="AE1110">
        <f t="shared" si="71"/>
        <v>0</v>
      </c>
    </row>
    <row r="1111" spans="1:31" x14ac:dyDescent="0.3">
      <c r="A1111" s="4">
        <v>1109</v>
      </c>
      <c r="B1111" s="4">
        <v>-803095083188</v>
      </c>
      <c r="C1111" s="5">
        <v>0</v>
      </c>
      <c r="D1111" s="5">
        <v>-1.2317E-2</v>
      </c>
      <c r="E1111" s="5">
        <v>5.3090000000000004E-3</v>
      </c>
      <c r="F1111" s="5">
        <v>1004039</v>
      </c>
      <c r="G1111" s="5">
        <v>0</v>
      </c>
      <c r="H1111" s="5">
        <v>0</v>
      </c>
      <c r="I1111" s="5">
        <v>0</v>
      </c>
      <c r="J1111" s="5">
        <v>-0.54</v>
      </c>
      <c r="K1111" s="5">
        <v>-0.57299999999999995</v>
      </c>
      <c r="L1111" s="5">
        <v>2672000</v>
      </c>
      <c r="M1111" s="5">
        <v>0</v>
      </c>
      <c r="S1111">
        <f>A1111</f>
        <v>1109</v>
      </c>
      <c r="T1111">
        <f>Analysis!$B$3+B1111/1000000</f>
        <v>26.080721999984235</v>
      </c>
      <c r="U1111">
        <f>C1111</f>
        <v>0</v>
      </c>
      <c r="V1111">
        <f>IF(ABS(D1111)&gt;1,D1111/1000000,D1111)*Analysis!$B$4</f>
        <v>-0.12082977</v>
      </c>
      <c r="W1111">
        <f>IF(ABS(E1111)&gt;1,E1111/1000000,E1111)*Analysis!$B$4</f>
        <v>5.2081290000000009E-2</v>
      </c>
      <c r="X1111">
        <f>IF(ABS(F1111)&gt;1,F1111/1000000,F1111)*Analysis!$B$4</f>
        <v>9.8496225899999992</v>
      </c>
      <c r="Y1111">
        <f>IF(ABS(G1111)&gt;1,G1111/1000000,G1111)</f>
        <v>0</v>
      </c>
      <c r="Z1111">
        <f>IF(ABS(H1111)&gt;1,H1111/1000000,H1111)</f>
        <v>0</v>
      </c>
      <c r="AA1111">
        <f>IF(ABS(I1111)&gt;1,I1111/1000000,I1111)</f>
        <v>0</v>
      </c>
      <c r="AB1111">
        <f t="shared" si="68"/>
        <v>-0.54</v>
      </c>
      <c r="AC1111">
        <f t="shared" si="69"/>
        <v>-0.57299999999999995</v>
      </c>
      <c r="AD1111">
        <f t="shared" si="70"/>
        <v>2.6720000000000002</v>
      </c>
      <c r="AE1111">
        <f t="shared" si="71"/>
        <v>0</v>
      </c>
    </row>
    <row r="1112" spans="1:31" x14ac:dyDescent="0.3">
      <c r="A1112" s="4">
        <v>1110</v>
      </c>
      <c r="B1112" s="4">
        <v>-803095063881</v>
      </c>
      <c r="C1112" s="5">
        <v>0</v>
      </c>
      <c r="D1112" s="5">
        <v>-1.7357000000000001E-2</v>
      </c>
      <c r="E1112" s="5">
        <v>4.3870000000000003E-3</v>
      </c>
      <c r="F1112" s="5">
        <v>1004047</v>
      </c>
      <c r="G1112" s="5">
        <v>0</v>
      </c>
      <c r="H1112" s="5">
        <v>0</v>
      </c>
      <c r="I1112" s="5">
        <v>0</v>
      </c>
      <c r="J1112" s="5">
        <v>-0.53900000000000003</v>
      </c>
      <c r="K1112" s="5">
        <v>-0.57099999999999995</v>
      </c>
      <c r="L1112" s="5">
        <v>2672000</v>
      </c>
      <c r="M1112" s="5">
        <v>0</v>
      </c>
      <c r="S1112">
        <f>A1112</f>
        <v>1110</v>
      </c>
      <c r="T1112">
        <f>Analysis!$B$3+B1112/1000000</f>
        <v>26.100028999964707</v>
      </c>
      <c r="U1112">
        <f>C1112</f>
        <v>0</v>
      </c>
      <c r="V1112">
        <f>IF(ABS(D1112)&gt;1,D1112/1000000,D1112)*Analysis!$B$4</f>
        <v>-0.17027217000000003</v>
      </c>
      <c r="W1112">
        <f>IF(ABS(E1112)&gt;1,E1112/1000000,E1112)*Analysis!$B$4</f>
        <v>4.3036470000000007E-2</v>
      </c>
      <c r="X1112">
        <f>IF(ABS(F1112)&gt;1,F1112/1000000,F1112)*Analysis!$B$4</f>
        <v>9.8497010700000001</v>
      </c>
      <c r="Y1112">
        <f>IF(ABS(G1112)&gt;1,G1112/1000000,G1112)</f>
        <v>0</v>
      </c>
      <c r="Z1112">
        <f>IF(ABS(H1112)&gt;1,H1112/1000000,H1112)</f>
        <v>0</v>
      </c>
      <c r="AA1112">
        <f>IF(ABS(I1112)&gt;1,I1112/1000000,I1112)</f>
        <v>0</v>
      </c>
      <c r="AB1112">
        <f t="shared" si="68"/>
        <v>-0.53900000000000003</v>
      </c>
      <c r="AC1112">
        <f t="shared" si="69"/>
        <v>-0.57099999999999995</v>
      </c>
      <c r="AD1112">
        <f t="shared" si="70"/>
        <v>2.6720000000000002</v>
      </c>
      <c r="AE1112">
        <f t="shared" si="71"/>
        <v>0</v>
      </c>
    </row>
    <row r="1113" spans="1:31" x14ac:dyDescent="0.3">
      <c r="A1113" s="4">
        <v>1111</v>
      </c>
      <c r="B1113" s="4">
        <v>-803095043329</v>
      </c>
      <c r="C1113" s="5">
        <v>0</v>
      </c>
      <c r="D1113" s="5">
        <v>-2.1243999999999999E-2</v>
      </c>
      <c r="E1113" s="5">
        <v>2.7590000000000002E-3</v>
      </c>
      <c r="F1113" s="5">
        <v>1000300</v>
      </c>
      <c r="G1113" s="5">
        <v>0</v>
      </c>
      <c r="H1113" s="5">
        <v>0</v>
      </c>
      <c r="I1113" s="5">
        <v>0</v>
      </c>
      <c r="J1113" s="5">
        <v>-0.53800000000000003</v>
      </c>
      <c r="K1113" s="5">
        <v>-0.56699999999999995</v>
      </c>
      <c r="L1113" s="5">
        <v>2671000</v>
      </c>
      <c r="M1113" s="5">
        <v>0</v>
      </c>
      <c r="S1113">
        <f>A1113</f>
        <v>1111</v>
      </c>
      <c r="T1113">
        <f>Analysis!$B$3+B1113/1000000</f>
        <v>26.120580999995582</v>
      </c>
      <c r="U1113">
        <f>C1113</f>
        <v>0</v>
      </c>
      <c r="V1113">
        <f>IF(ABS(D1113)&gt;1,D1113/1000000,D1113)*Analysis!$B$4</f>
        <v>-0.20840364</v>
      </c>
      <c r="W1113">
        <f>IF(ABS(E1113)&gt;1,E1113/1000000,E1113)*Analysis!$B$4</f>
        <v>2.7065790000000003E-2</v>
      </c>
      <c r="X1113">
        <f>IF(ABS(F1113)&gt;1,F1113/1000000,F1113)*Analysis!$B$4</f>
        <v>9.8129430000000006</v>
      </c>
      <c r="Y1113">
        <f>IF(ABS(G1113)&gt;1,G1113/1000000,G1113)</f>
        <v>0</v>
      </c>
      <c r="Z1113">
        <f>IF(ABS(H1113)&gt;1,H1113/1000000,H1113)</f>
        <v>0</v>
      </c>
      <c r="AA1113">
        <f>IF(ABS(I1113)&gt;1,I1113/1000000,I1113)</f>
        <v>0</v>
      </c>
      <c r="AB1113">
        <f t="shared" si="68"/>
        <v>-0.53800000000000003</v>
      </c>
      <c r="AC1113">
        <f t="shared" si="69"/>
        <v>-0.56699999999999995</v>
      </c>
      <c r="AD1113">
        <f t="shared" si="70"/>
        <v>2.6709999999999998</v>
      </c>
      <c r="AE1113">
        <f t="shared" si="71"/>
        <v>0</v>
      </c>
    </row>
    <row r="1114" spans="1:31" x14ac:dyDescent="0.3">
      <c r="A1114" s="4">
        <v>1112</v>
      </c>
      <c r="B1114" s="4">
        <v>-803095029125</v>
      </c>
      <c r="C1114" s="5">
        <v>0</v>
      </c>
      <c r="D1114" s="5">
        <v>-1.6104E-2</v>
      </c>
      <c r="E1114" s="5">
        <v>-4.0790000000000002E-3</v>
      </c>
      <c r="F1114" s="5">
        <v>1003213</v>
      </c>
      <c r="G1114" s="5">
        <v>0</v>
      </c>
      <c r="H1114" s="5">
        <v>0</v>
      </c>
      <c r="I1114" s="5">
        <v>0</v>
      </c>
      <c r="J1114" s="5">
        <v>-0.53900000000000003</v>
      </c>
      <c r="K1114" s="5">
        <v>-0.56399999999999995</v>
      </c>
      <c r="L1114" s="5">
        <v>2671000</v>
      </c>
      <c r="M1114" s="5">
        <v>0</v>
      </c>
      <c r="S1114">
        <f>A1114</f>
        <v>1112</v>
      </c>
      <c r="T1114">
        <f>Analysis!$B$3+B1114/1000000</f>
        <v>26.134785000002012</v>
      </c>
      <c r="U1114">
        <f>C1114</f>
        <v>0</v>
      </c>
      <c r="V1114">
        <f>IF(ABS(D1114)&gt;1,D1114/1000000,D1114)*Analysis!$B$4</f>
        <v>-0.15798024000000002</v>
      </c>
      <c r="W1114">
        <f>IF(ABS(E1114)&gt;1,E1114/1000000,E1114)*Analysis!$B$4</f>
        <v>-4.001499E-2</v>
      </c>
      <c r="X1114">
        <f>IF(ABS(F1114)&gt;1,F1114/1000000,F1114)*Analysis!$B$4</f>
        <v>9.8415195299999993</v>
      </c>
      <c r="Y1114">
        <f>IF(ABS(G1114)&gt;1,G1114/1000000,G1114)</f>
        <v>0</v>
      </c>
      <c r="Z1114">
        <f>IF(ABS(H1114)&gt;1,H1114/1000000,H1114)</f>
        <v>0</v>
      </c>
      <c r="AA1114">
        <f>IF(ABS(I1114)&gt;1,I1114/1000000,I1114)</f>
        <v>0</v>
      </c>
      <c r="AB1114">
        <f t="shared" si="68"/>
        <v>-0.53900000000000003</v>
      </c>
      <c r="AC1114">
        <f t="shared" si="69"/>
        <v>-0.56399999999999995</v>
      </c>
      <c r="AD1114">
        <f t="shared" si="70"/>
        <v>2.6709999999999998</v>
      </c>
      <c r="AE1114">
        <f t="shared" si="71"/>
        <v>0</v>
      </c>
    </row>
    <row r="1115" spans="1:31" x14ac:dyDescent="0.3">
      <c r="A1115" s="4">
        <v>1113</v>
      </c>
      <c r="B1115" s="4">
        <v>-803095006521</v>
      </c>
      <c r="C1115" s="5">
        <v>0</v>
      </c>
      <c r="D1115" s="5">
        <v>-1.2666E-2</v>
      </c>
      <c r="E1115" s="5">
        <v>-2.006E-3</v>
      </c>
      <c r="F1115" s="5">
        <v>0.99748700000000001</v>
      </c>
      <c r="G1115" s="5">
        <v>0</v>
      </c>
      <c r="H1115" s="5">
        <v>0</v>
      </c>
      <c r="I1115" s="5">
        <v>0</v>
      </c>
      <c r="J1115" s="5">
        <v>-0.54200000000000004</v>
      </c>
      <c r="K1115" s="5">
        <v>-0.56399999999999995</v>
      </c>
      <c r="L1115" s="5">
        <v>2671000</v>
      </c>
      <c r="M1115" s="5">
        <v>0</v>
      </c>
      <c r="S1115">
        <f>A1115</f>
        <v>1113</v>
      </c>
      <c r="T1115">
        <f>Analysis!$B$3+B1115/1000000</f>
        <v>26.157389000058174</v>
      </c>
      <c r="U1115">
        <f>C1115</f>
        <v>0</v>
      </c>
      <c r="V1115">
        <f>IF(ABS(D1115)&gt;1,D1115/1000000,D1115)*Analysis!$B$4</f>
        <v>-0.12425346000000001</v>
      </c>
      <c r="W1115">
        <f>IF(ABS(E1115)&gt;1,E1115/1000000,E1115)*Analysis!$B$4</f>
        <v>-1.9678859999999999E-2</v>
      </c>
      <c r="X1115">
        <f>IF(ABS(F1115)&gt;1,F1115/1000000,F1115)*Analysis!$B$4</f>
        <v>9.7853474700000014</v>
      </c>
      <c r="Y1115">
        <f>IF(ABS(G1115)&gt;1,G1115/1000000,G1115)</f>
        <v>0</v>
      </c>
      <c r="Z1115">
        <f>IF(ABS(H1115)&gt;1,H1115/1000000,H1115)</f>
        <v>0</v>
      </c>
      <c r="AA1115">
        <f>IF(ABS(I1115)&gt;1,I1115/1000000,I1115)</f>
        <v>0</v>
      </c>
      <c r="AB1115">
        <f t="shared" si="68"/>
        <v>-0.54200000000000004</v>
      </c>
      <c r="AC1115">
        <f t="shared" si="69"/>
        <v>-0.56399999999999995</v>
      </c>
      <c r="AD1115">
        <f t="shared" si="70"/>
        <v>2.6709999999999998</v>
      </c>
      <c r="AE1115">
        <f t="shared" si="71"/>
        <v>0</v>
      </c>
    </row>
    <row r="1116" spans="1:31" x14ac:dyDescent="0.3">
      <c r="A1116" s="4">
        <v>1114</v>
      </c>
      <c r="B1116" s="4">
        <v>-803094988375</v>
      </c>
      <c r="C1116" s="5">
        <v>0</v>
      </c>
      <c r="D1116" s="5">
        <v>-1.2309E-2</v>
      </c>
      <c r="E1116" s="5">
        <v>2.2850000000000001E-3</v>
      </c>
      <c r="F1116" s="5">
        <v>1001694</v>
      </c>
      <c r="G1116" s="5">
        <v>0</v>
      </c>
      <c r="H1116" s="5">
        <v>0</v>
      </c>
      <c r="I1116" s="5">
        <v>0</v>
      </c>
      <c r="J1116" s="5">
        <v>-0.54300000000000004</v>
      </c>
      <c r="K1116" s="5">
        <v>-0.56499999999999995</v>
      </c>
      <c r="L1116" s="5">
        <v>2672000</v>
      </c>
      <c r="M1116" s="5">
        <v>0</v>
      </c>
      <c r="S1116">
        <f>A1116</f>
        <v>1114</v>
      </c>
      <c r="T1116">
        <f>Analysis!$B$3+B1116/1000000</f>
        <v>26.175535000045784</v>
      </c>
      <c r="U1116">
        <f>C1116</f>
        <v>0</v>
      </c>
      <c r="V1116">
        <f>IF(ABS(D1116)&gt;1,D1116/1000000,D1116)*Analysis!$B$4</f>
        <v>-0.12075129000000001</v>
      </c>
      <c r="W1116">
        <f>IF(ABS(E1116)&gt;1,E1116/1000000,E1116)*Analysis!$B$4</f>
        <v>2.2415850000000001E-2</v>
      </c>
      <c r="X1116">
        <f>IF(ABS(F1116)&gt;1,F1116/1000000,F1116)*Analysis!$B$4</f>
        <v>9.8266181400000008</v>
      </c>
      <c r="Y1116">
        <f>IF(ABS(G1116)&gt;1,G1116/1000000,G1116)</f>
        <v>0</v>
      </c>
      <c r="Z1116">
        <f>IF(ABS(H1116)&gt;1,H1116/1000000,H1116)</f>
        <v>0</v>
      </c>
      <c r="AA1116">
        <f>IF(ABS(I1116)&gt;1,I1116/1000000,I1116)</f>
        <v>0</v>
      </c>
      <c r="AB1116">
        <f t="shared" si="68"/>
        <v>-0.54300000000000004</v>
      </c>
      <c r="AC1116">
        <f t="shared" si="69"/>
        <v>-0.56499999999999995</v>
      </c>
      <c r="AD1116">
        <f t="shared" si="70"/>
        <v>2.6720000000000002</v>
      </c>
      <c r="AE1116">
        <f t="shared" si="71"/>
        <v>0</v>
      </c>
    </row>
    <row r="1117" spans="1:31" x14ac:dyDescent="0.3">
      <c r="A1117" s="4">
        <v>1115</v>
      </c>
      <c r="B1117" s="4">
        <v>-803094967067</v>
      </c>
      <c r="C1117" s="5">
        <v>0</v>
      </c>
      <c r="D1117" s="5">
        <v>-1.3139E-2</v>
      </c>
      <c r="E1117" s="5">
        <v>5.4299999999999999E-3</v>
      </c>
      <c r="F1117" s="5">
        <v>1005918</v>
      </c>
      <c r="G1117" s="5">
        <v>0</v>
      </c>
      <c r="H1117" s="5">
        <v>0</v>
      </c>
      <c r="I1117" s="5">
        <v>0</v>
      </c>
      <c r="J1117" s="5">
        <v>-0.54100000000000004</v>
      </c>
      <c r="K1117" s="5">
        <v>-0.56499999999999995</v>
      </c>
      <c r="L1117" s="5">
        <v>2671000</v>
      </c>
      <c r="M1117" s="5">
        <v>0</v>
      </c>
      <c r="S1117">
        <f>A1117</f>
        <v>1115</v>
      </c>
      <c r="T1117">
        <f>Analysis!$B$3+B1117/1000000</f>
        <v>26.19684300001245</v>
      </c>
      <c r="U1117">
        <f>C1117</f>
        <v>0</v>
      </c>
      <c r="V1117">
        <f>IF(ABS(D1117)&gt;1,D1117/1000000,D1117)*Analysis!$B$4</f>
        <v>-0.12889359</v>
      </c>
      <c r="W1117">
        <f>IF(ABS(E1117)&gt;1,E1117/1000000,E1117)*Analysis!$B$4</f>
        <v>5.3268300000000005E-2</v>
      </c>
      <c r="X1117">
        <f>IF(ABS(F1117)&gt;1,F1117/1000000,F1117)*Analysis!$B$4</f>
        <v>9.8680555800000018</v>
      </c>
      <c r="Y1117">
        <f>IF(ABS(G1117)&gt;1,G1117/1000000,G1117)</f>
        <v>0</v>
      </c>
      <c r="Z1117">
        <f>IF(ABS(H1117)&gt;1,H1117/1000000,H1117)</f>
        <v>0</v>
      </c>
      <c r="AA1117">
        <f>IF(ABS(I1117)&gt;1,I1117/1000000,I1117)</f>
        <v>0</v>
      </c>
      <c r="AB1117">
        <f t="shared" si="68"/>
        <v>-0.54100000000000004</v>
      </c>
      <c r="AC1117">
        <f t="shared" si="69"/>
        <v>-0.56499999999999995</v>
      </c>
      <c r="AD1117">
        <f t="shared" si="70"/>
        <v>2.6709999999999998</v>
      </c>
      <c r="AE1117">
        <f t="shared" si="71"/>
        <v>0</v>
      </c>
    </row>
    <row r="1118" spans="1:31" x14ac:dyDescent="0.3">
      <c r="A1118" s="4">
        <v>1116</v>
      </c>
      <c r="B1118" s="4">
        <v>-803094942973</v>
      </c>
      <c r="C1118" s="5">
        <v>0</v>
      </c>
      <c r="D1118" s="5">
        <v>-1.2904000000000001E-2</v>
      </c>
      <c r="E1118" s="5">
        <v>1.0059999999999999E-3</v>
      </c>
      <c r="F1118" s="5">
        <v>1004458</v>
      </c>
      <c r="G1118" s="5">
        <v>0</v>
      </c>
      <c r="H1118" s="5">
        <v>0</v>
      </c>
      <c r="I1118" s="5">
        <v>0</v>
      </c>
      <c r="J1118" s="5">
        <v>-0.54</v>
      </c>
      <c r="K1118" s="5">
        <v>-0.56499999999999995</v>
      </c>
      <c r="L1118" s="5">
        <v>2671000</v>
      </c>
      <c r="M1118" s="5">
        <v>0</v>
      </c>
      <c r="S1118">
        <f>A1118</f>
        <v>1116</v>
      </c>
      <c r="T1118">
        <f>Analysis!$B$3+B1118/1000000</f>
        <v>26.220937000005506</v>
      </c>
      <c r="U1118">
        <f>C1118</f>
        <v>0</v>
      </c>
      <c r="V1118">
        <f>IF(ABS(D1118)&gt;1,D1118/1000000,D1118)*Analysis!$B$4</f>
        <v>-0.12658824000000002</v>
      </c>
      <c r="W1118">
        <f>IF(ABS(E1118)&gt;1,E1118/1000000,E1118)*Analysis!$B$4</f>
        <v>9.8688600000000001E-3</v>
      </c>
      <c r="X1118">
        <f>IF(ABS(F1118)&gt;1,F1118/1000000,F1118)*Analysis!$B$4</f>
        <v>9.853732980000002</v>
      </c>
      <c r="Y1118">
        <f>IF(ABS(G1118)&gt;1,G1118/1000000,G1118)</f>
        <v>0</v>
      </c>
      <c r="Z1118">
        <f>IF(ABS(H1118)&gt;1,H1118/1000000,H1118)</f>
        <v>0</v>
      </c>
      <c r="AA1118">
        <f>IF(ABS(I1118)&gt;1,I1118/1000000,I1118)</f>
        <v>0</v>
      </c>
      <c r="AB1118">
        <f t="shared" si="68"/>
        <v>-0.54</v>
      </c>
      <c r="AC1118">
        <f t="shared" si="69"/>
        <v>-0.56499999999999995</v>
      </c>
      <c r="AD1118">
        <f t="shared" si="70"/>
        <v>2.6709999999999998</v>
      </c>
      <c r="AE1118">
        <f t="shared" si="71"/>
        <v>0</v>
      </c>
    </row>
    <row r="1119" spans="1:31" x14ac:dyDescent="0.3">
      <c r="A1119" s="4">
        <v>1117</v>
      </c>
      <c r="B1119" s="4">
        <v>-803094923049</v>
      </c>
      <c r="C1119" s="5">
        <v>0</v>
      </c>
      <c r="D1119" s="5">
        <v>-1.2848E-2</v>
      </c>
      <c r="E1119" s="5">
        <v>-2.3519999999999999E-3</v>
      </c>
      <c r="F1119" s="5">
        <v>1004197</v>
      </c>
      <c r="G1119" s="5">
        <v>0</v>
      </c>
      <c r="H1119" s="5">
        <v>0</v>
      </c>
      <c r="I1119" s="5">
        <v>0</v>
      </c>
      <c r="J1119" s="5">
        <v>-0.54200000000000004</v>
      </c>
      <c r="K1119" s="5">
        <v>-0.56499999999999995</v>
      </c>
      <c r="L1119" s="5">
        <v>2671000</v>
      </c>
      <c r="M1119" s="5">
        <v>0</v>
      </c>
      <c r="S1119">
        <f>A1119</f>
        <v>1117</v>
      </c>
      <c r="T1119">
        <f>Analysis!$B$3+B1119/1000000</f>
        <v>26.240861000027508</v>
      </c>
      <c r="U1119">
        <f>C1119</f>
        <v>0</v>
      </c>
      <c r="V1119">
        <f>IF(ABS(D1119)&gt;1,D1119/1000000,D1119)*Analysis!$B$4</f>
        <v>-0.12603888000000002</v>
      </c>
      <c r="W1119">
        <f>IF(ABS(E1119)&gt;1,E1119/1000000,E1119)*Analysis!$B$4</f>
        <v>-2.3073119999999999E-2</v>
      </c>
      <c r="X1119">
        <f>IF(ABS(F1119)&gt;1,F1119/1000000,F1119)*Analysis!$B$4</f>
        <v>9.851172570000001</v>
      </c>
      <c r="Y1119">
        <f>IF(ABS(G1119)&gt;1,G1119/1000000,G1119)</f>
        <v>0</v>
      </c>
      <c r="Z1119">
        <f>IF(ABS(H1119)&gt;1,H1119/1000000,H1119)</f>
        <v>0</v>
      </c>
      <c r="AA1119">
        <f>IF(ABS(I1119)&gt;1,I1119/1000000,I1119)</f>
        <v>0</v>
      </c>
      <c r="AB1119">
        <f t="shared" ref="AB1110:AB1123" si="72">IF(ABS(J1119)&gt;1,J1119/1000000,J1119)</f>
        <v>-0.54200000000000004</v>
      </c>
      <c r="AC1119">
        <f t="shared" ref="AC1110:AC1123" si="73">IF(ABS(K1119)&gt;1,K1119/1000000,K1119)</f>
        <v>-0.56499999999999995</v>
      </c>
      <c r="AD1119">
        <f t="shared" ref="AD1110:AD1123" si="74">IF(ABS(L1119)&gt;1,L1119/1000000,L1119)</f>
        <v>2.6709999999999998</v>
      </c>
      <c r="AE1119">
        <f t="shared" ref="AE1110:AE1123" si="75">M1119/1000</f>
        <v>0</v>
      </c>
    </row>
    <row r="1120" spans="1:31" x14ac:dyDescent="0.3">
      <c r="A1120" s="4">
        <v>1118</v>
      </c>
      <c r="B1120" s="4">
        <v>-803094906182</v>
      </c>
      <c r="C1120" s="5">
        <v>0</v>
      </c>
      <c r="D1120" s="5">
        <v>-1.1056E-2</v>
      </c>
      <c r="E1120" s="5">
        <v>5.5409999999999999E-3</v>
      </c>
      <c r="F1120" s="5">
        <v>1004276</v>
      </c>
      <c r="G1120" s="5">
        <v>0</v>
      </c>
      <c r="H1120" s="5">
        <v>0</v>
      </c>
      <c r="I1120" s="5">
        <v>0</v>
      </c>
      <c r="J1120" s="5">
        <v>-0.54200000000000004</v>
      </c>
      <c r="K1120" s="5">
        <v>-0.56599999999999995</v>
      </c>
      <c r="L1120" s="5">
        <v>2671000</v>
      </c>
      <c r="M1120" s="5">
        <v>0</v>
      </c>
      <c r="S1120">
        <f>A1120</f>
        <v>1118</v>
      </c>
      <c r="T1120">
        <f>Analysis!$B$3+B1120/1000000</f>
        <v>26.257728000055067</v>
      </c>
      <c r="U1120">
        <f>C1120</f>
        <v>0</v>
      </c>
      <c r="V1120">
        <f>IF(ABS(D1120)&gt;1,D1120/1000000,D1120)*Analysis!$B$4</f>
        <v>-0.10845936</v>
      </c>
      <c r="W1120">
        <f>IF(ABS(E1120)&gt;1,E1120/1000000,E1120)*Analysis!$B$4</f>
        <v>5.4357210000000003E-2</v>
      </c>
      <c r="X1120">
        <f>IF(ABS(F1120)&gt;1,F1120/1000000,F1120)*Analysis!$B$4</f>
        <v>9.8519475599999993</v>
      </c>
      <c r="Y1120">
        <f>IF(ABS(G1120)&gt;1,G1120/1000000,G1120)</f>
        <v>0</v>
      </c>
      <c r="Z1120">
        <f>IF(ABS(H1120)&gt;1,H1120/1000000,H1120)</f>
        <v>0</v>
      </c>
      <c r="AA1120">
        <f>IF(ABS(I1120)&gt;1,I1120/1000000,I1120)</f>
        <v>0</v>
      </c>
      <c r="AB1120">
        <f t="shared" si="72"/>
        <v>-0.54200000000000004</v>
      </c>
      <c r="AC1120">
        <f t="shared" si="73"/>
        <v>-0.56599999999999995</v>
      </c>
      <c r="AD1120">
        <f t="shared" si="74"/>
        <v>2.6709999999999998</v>
      </c>
      <c r="AE1120">
        <f t="shared" si="75"/>
        <v>0</v>
      </c>
    </row>
    <row r="1121" spans="1:2" x14ac:dyDescent="0.3">
      <c r="A1121" s="4"/>
      <c r="B1121" s="4"/>
    </row>
    <row r="1122" spans="1:2" x14ac:dyDescent="0.3">
      <c r="A1122" s="4"/>
      <c r="B1122" s="4"/>
    </row>
    <row r="1123" spans="1:2" x14ac:dyDescent="0.3">
      <c r="A1123" s="4"/>
      <c r="B1123" s="4"/>
    </row>
    <row r="1124" spans="1:2" x14ac:dyDescent="0.3">
      <c r="A1124" s="4"/>
      <c r="B1124" s="4"/>
    </row>
    <row r="1125" spans="1:2" x14ac:dyDescent="0.3">
      <c r="A1125" s="4"/>
      <c r="B1125" s="4"/>
    </row>
    <row r="1126" spans="1:2" x14ac:dyDescent="0.3">
      <c r="A1126" s="4"/>
      <c r="B1126" s="4"/>
    </row>
    <row r="1127" spans="1:2" x14ac:dyDescent="0.3">
      <c r="A1127" s="4"/>
      <c r="B1127" s="4"/>
    </row>
    <row r="1128" spans="1:2" x14ac:dyDescent="0.3">
      <c r="A1128" s="4"/>
      <c r="B1128" s="4"/>
    </row>
    <row r="1129" spans="1:2" x14ac:dyDescent="0.3">
      <c r="A1129" s="4"/>
      <c r="B1129" s="4"/>
    </row>
    <row r="1130" spans="1:2" x14ac:dyDescent="0.3">
      <c r="A1130" s="4"/>
      <c r="B1130" s="4"/>
    </row>
    <row r="1131" spans="1:2" x14ac:dyDescent="0.3">
      <c r="A1131" s="4"/>
      <c r="B1131" s="4"/>
    </row>
    <row r="1132" spans="1:2" x14ac:dyDescent="0.3">
      <c r="A1132" s="4"/>
      <c r="B1132" s="4"/>
    </row>
    <row r="1133" spans="1:2" x14ac:dyDescent="0.3">
      <c r="A1133" s="4"/>
      <c r="B1133" s="4"/>
    </row>
    <row r="1134" spans="1:2" x14ac:dyDescent="0.3">
      <c r="A1134" s="4"/>
      <c r="B1134" s="4"/>
    </row>
    <row r="1135" spans="1:2" x14ac:dyDescent="0.3">
      <c r="A1135" s="4"/>
      <c r="B1135" s="4"/>
    </row>
    <row r="1136" spans="1:2" x14ac:dyDescent="0.3">
      <c r="A1136" s="4"/>
      <c r="B1136" s="4"/>
    </row>
    <row r="1137" spans="1:2" x14ac:dyDescent="0.3">
      <c r="A1137" s="4"/>
      <c r="B1137" s="4"/>
    </row>
    <row r="1138" spans="1:2" x14ac:dyDescent="0.3">
      <c r="A1138" s="4"/>
      <c r="B1138" s="4"/>
    </row>
    <row r="1139" spans="1:2" x14ac:dyDescent="0.3">
      <c r="A1139" s="4"/>
      <c r="B1139" s="4"/>
    </row>
    <row r="1140" spans="1:2" x14ac:dyDescent="0.3">
      <c r="A1140" s="4"/>
      <c r="B1140" s="4"/>
    </row>
    <row r="1141" spans="1:2" x14ac:dyDescent="0.3">
      <c r="A1141" s="4"/>
      <c r="B1141" s="4"/>
    </row>
    <row r="1142" spans="1:2" x14ac:dyDescent="0.3">
      <c r="A1142" s="4"/>
      <c r="B1142" s="4"/>
    </row>
    <row r="1143" spans="1:2" x14ac:dyDescent="0.3">
      <c r="A1143" s="4"/>
      <c r="B1143" s="4"/>
    </row>
    <row r="1144" spans="1:2" x14ac:dyDescent="0.3">
      <c r="A1144" s="4"/>
      <c r="B1144" s="4"/>
    </row>
    <row r="1145" spans="1:2" x14ac:dyDescent="0.3">
      <c r="A1145" s="4"/>
      <c r="B1145" s="4"/>
    </row>
    <row r="1146" spans="1:2" x14ac:dyDescent="0.3">
      <c r="A1146" s="4"/>
      <c r="B1146" s="4"/>
    </row>
    <row r="1147" spans="1:2" x14ac:dyDescent="0.3">
      <c r="A1147" s="4"/>
      <c r="B1147" s="4"/>
    </row>
    <row r="1148" spans="1:2" x14ac:dyDescent="0.3">
      <c r="A1148" s="4"/>
      <c r="B1148" s="4"/>
    </row>
    <row r="1149" spans="1:2" x14ac:dyDescent="0.3">
      <c r="A1149" s="4"/>
      <c r="B1149" s="4"/>
    </row>
    <row r="1150" spans="1:2" x14ac:dyDescent="0.3">
      <c r="A1150" s="4"/>
      <c r="B1150" s="4"/>
    </row>
    <row r="1151" spans="1:2" x14ac:dyDescent="0.3">
      <c r="A1151" s="4"/>
      <c r="B1151" s="4"/>
    </row>
    <row r="1152" spans="1:2" x14ac:dyDescent="0.3">
      <c r="A1152" s="4"/>
      <c r="B1152" s="4"/>
    </row>
    <row r="1153" spans="1:2" x14ac:dyDescent="0.3">
      <c r="A1153" s="4"/>
      <c r="B1153" s="4"/>
    </row>
    <row r="1154" spans="1:2" x14ac:dyDescent="0.3">
      <c r="A1154" s="4"/>
      <c r="B1154" s="4"/>
    </row>
    <row r="1155" spans="1:2" x14ac:dyDescent="0.3">
      <c r="A1155" s="4"/>
      <c r="B1155" s="4"/>
    </row>
    <row r="1156" spans="1:2" x14ac:dyDescent="0.3">
      <c r="A1156" s="4"/>
      <c r="B1156" s="4"/>
    </row>
    <row r="1157" spans="1:2" x14ac:dyDescent="0.3">
      <c r="A1157" s="4"/>
      <c r="B1157" s="4"/>
    </row>
    <row r="1158" spans="1:2" x14ac:dyDescent="0.3">
      <c r="A1158" s="4"/>
      <c r="B1158" s="4"/>
    </row>
    <row r="1159" spans="1:2" x14ac:dyDescent="0.3">
      <c r="A1159" s="4"/>
      <c r="B1159" s="4"/>
    </row>
    <row r="1160" spans="1:2" x14ac:dyDescent="0.3">
      <c r="A1160" s="4"/>
      <c r="B1160" s="4"/>
    </row>
    <row r="1161" spans="1:2" x14ac:dyDescent="0.3">
      <c r="A1161" s="4"/>
      <c r="B1161" s="4"/>
    </row>
    <row r="1162" spans="1:2" x14ac:dyDescent="0.3">
      <c r="A1162" s="4"/>
      <c r="B1162" s="4"/>
    </row>
    <row r="1163" spans="1:2" x14ac:dyDescent="0.3">
      <c r="A1163" s="4"/>
      <c r="B1163" s="4"/>
    </row>
    <row r="1164" spans="1:2" x14ac:dyDescent="0.3">
      <c r="A1164" s="4"/>
      <c r="B1164" s="4"/>
    </row>
    <row r="1165" spans="1:2" x14ac:dyDescent="0.3">
      <c r="A1165" s="4"/>
      <c r="B1165" s="4"/>
    </row>
    <row r="1166" spans="1:2" x14ac:dyDescent="0.3">
      <c r="A1166" s="4"/>
      <c r="B1166" s="4"/>
    </row>
    <row r="1167" spans="1:2" x14ac:dyDescent="0.3">
      <c r="A1167" s="4"/>
      <c r="B1167" s="4"/>
    </row>
    <row r="1168" spans="1:2" x14ac:dyDescent="0.3">
      <c r="A1168" s="4"/>
      <c r="B1168" s="4"/>
    </row>
    <row r="1169" spans="1:2" x14ac:dyDescent="0.3">
      <c r="A1169" s="4"/>
      <c r="B1169" s="4"/>
    </row>
    <row r="1170" spans="1:2" x14ac:dyDescent="0.3">
      <c r="A1170" s="4"/>
      <c r="B1170" s="4"/>
    </row>
    <row r="1171" spans="1:2" x14ac:dyDescent="0.3">
      <c r="A1171" s="4"/>
      <c r="B1171" s="4"/>
    </row>
    <row r="1172" spans="1:2" x14ac:dyDescent="0.3">
      <c r="A1172" s="4"/>
      <c r="B1172" s="4"/>
    </row>
    <row r="1173" spans="1:2" x14ac:dyDescent="0.3">
      <c r="A1173" s="4"/>
      <c r="B1173" s="4"/>
    </row>
    <row r="1174" spans="1:2" x14ac:dyDescent="0.3">
      <c r="A1174" s="4"/>
      <c r="B1174" s="4"/>
    </row>
    <row r="1175" spans="1:2" x14ac:dyDescent="0.3">
      <c r="A1175" s="4"/>
      <c r="B1175" s="4"/>
    </row>
    <row r="1176" spans="1:2" x14ac:dyDescent="0.3">
      <c r="A1176" s="4"/>
      <c r="B1176" s="4"/>
    </row>
    <row r="1177" spans="1:2" x14ac:dyDescent="0.3">
      <c r="A1177" s="4"/>
      <c r="B1177" s="4"/>
    </row>
    <row r="1178" spans="1:2" x14ac:dyDescent="0.3">
      <c r="A1178" s="4"/>
      <c r="B1178" s="4"/>
    </row>
    <row r="1179" spans="1:2" x14ac:dyDescent="0.3">
      <c r="A1179" s="4"/>
      <c r="B1179" s="4"/>
    </row>
    <row r="1180" spans="1:2" x14ac:dyDescent="0.3">
      <c r="A1180" s="4"/>
      <c r="B1180" s="4"/>
    </row>
    <row r="1181" spans="1:2" x14ac:dyDescent="0.3">
      <c r="A1181" s="4"/>
      <c r="B1181" s="4"/>
    </row>
    <row r="1182" spans="1:2" x14ac:dyDescent="0.3">
      <c r="A1182" s="4"/>
      <c r="B1182" s="4"/>
    </row>
    <row r="1183" spans="1:2" x14ac:dyDescent="0.3">
      <c r="A1183" s="4"/>
      <c r="B1183" s="4"/>
    </row>
    <row r="1184" spans="1:2" x14ac:dyDescent="0.3">
      <c r="A1184" s="4"/>
      <c r="B1184" s="4"/>
    </row>
    <row r="1185" spans="1:2" x14ac:dyDescent="0.3">
      <c r="A1185" s="4"/>
      <c r="B1185" s="4"/>
    </row>
    <row r="1186" spans="1:2" x14ac:dyDescent="0.3">
      <c r="A1186" s="4"/>
      <c r="B1186" s="4"/>
    </row>
    <row r="1187" spans="1:2" x14ac:dyDescent="0.3">
      <c r="A1187" s="4"/>
      <c r="B1187" s="4"/>
    </row>
    <row r="1188" spans="1:2" x14ac:dyDescent="0.3">
      <c r="A1188" s="4"/>
      <c r="B1188" s="4"/>
    </row>
    <row r="1189" spans="1:2" x14ac:dyDescent="0.3">
      <c r="A1189" s="4"/>
      <c r="B1189" s="4"/>
    </row>
    <row r="1190" spans="1:2" x14ac:dyDescent="0.3">
      <c r="A1190" s="4"/>
      <c r="B1190" s="4"/>
    </row>
    <row r="1191" spans="1:2" x14ac:dyDescent="0.3">
      <c r="A1191" s="4"/>
      <c r="B1191" s="4"/>
    </row>
    <row r="1192" spans="1:2" x14ac:dyDescent="0.3">
      <c r="A1192" s="4"/>
      <c r="B1192" s="4"/>
    </row>
    <row r="1193" spans="1:2" x14ac:dyDescent="0.3">
      <c r="A1193" s="4"/>
      <c r="B1193" s="4"/>
    </row>
    <row r="1194" spans="1:2" x14ac:dyDescent="0.3">
      <c r="A1194" s="4"/>
      <c r="B1194" s="4"/>
    </row>
    <row r="1195" spans="1:2" x14ac:dyDescent="0.3">
      <c r="A1195" s="4"/>
      <c r="B1195" s="4"/>
    </row>
    <row r="1196" spans="1:2" x14ac:dyDescent="0.3">
      <c r="A1196" s="4"/>
      <c r="B1196" s="4"/>
    </row>
    <row r="1197" spans="1:2" x14ac:dyDescent="0.3">
      <c r="A1197" s="4"/>
      <c r="B1197" s="4"/>
    </row>
    <row r="1198" spans="1:2" x14ac:dyDescent="0.3">
      <c r="A1198" s="4"/>
      <c r="B1198" s="4"/>
    </row>
    <row r="1199" spans="1:2" x14ac:dyDescent="0.3">
      <c r="A1199" s="4"/>
      <c r="B1199" s="4"/>
    </row>
    <row r="1200" spans="1:2" x14ac:dyDescent="0.3">
      <c r="A1200" s="4"/>
      <c r="B1200" s="4"/>
    </row>
    <row r="1201" spans="1:2" x14ac:dyDescent="0.3">
      <c r="A1201" s="4"/>
      <c r="B1201" s="4"/>
    </row>
    <row r="1202" spans="1:2" x14ac:dyDescent="0.3">
      <c r="A1202" s="4"/>
      <c r="B1202" s="4"/>
    </row>
    <row r="1203" spans="1:2" x14ac:dyDescent="0.3">
      <c r="A1203" s="4"/>
      <c r="B1203" s="4"/>
    </row>
    <row r="1204" spans="1:2" x14ac:dyDescent="0.3">
      <c r="A1204" s="4"/>
      <c r="B1204" s="4"/>
    </row>
    <row r="1205" spans="1:2" x14ac:dyDescent="0.3">
      <c r="A1205" s="4"/>
      <c r="B1205" s="4"/>
    </row>
    <row r="1206" spans="1:2" x14ac:dyDescent="0.3">
      <c r="A1206" s="4"/>
      <c r="B1206" s="4"/>
    </row>
    <row r="1207" spans="1:2" x14ac:dyDescent="0.3">
      <c r="A1207" s="4"/>
      <c r="B1207" s="4"/>
    </row>
    <row r="1208" spans="1:2" x14ac:dyDescent="0.3">
      <c r="A1208" s="4"/>
      <c r="B1208" s="4"/>
    </row>
    <row r="1209" spans="1:2" x14ac:dyDescent="0.3">
      <c r="A1209" s="4"/>
      <c r="B1209" s="4"/>
    </row>
    <row r="1210" spans="1:2" x14ac:dyDescent="0.3">
      <c r="A1210" s="4"/>
      <c r="B1210" s="4"/>
    </row>
    <row r="1211" spans="1:2" x14ac:dyDescent="0.3">
      <c r="A1211" s="4"/>
      <c r="B1211" s="4"/>
    </row>
    <row r="1212" spans="1:2" x14ac:dyDescent="0.3">
      <c r="A1212" s="4"/>
      <c r="B1212" s="4"/>
    </row>
    <row r="1213" spans="1:2" x14ac:dyDescent="0.3">
      <c r="A1213" s="4"/>
      <c r="B1213" s="4"/>
    </row>
    <row r="1214" spans="1:2" x14ac:dyDescent="0.3">
      <c r="A1214" s="4"/>
      <c r="B1214" s="4"/>
    </row>
    <row r="1215" spans="1:2" x14ac:dyDescent="0.3">
      <c r="A1215" s="4"/>
      <c r="B1215" s="4"/>
    </row>
    <row r="1216" spans="1:2" x14ac:dyDescent="0.3">
      <c r="A1216" s="4"/>
      <c r="B1216" s="4"/>
    </row>
    <row r="1217" spans="1:2" x14ac:dyDescent="0.3">
      <c r="A1217" s="4"/>
      <c r="B1217" s="4"/>
    </row>
    <row r="1218" spans="1:2" x14ac:dyDescent="0.3">
      <c r="A1218" s="4"/>
      <c r="B1218" s="4"/>
    </row>
    <row r="1219" spans="1:2" x14ac:dyDescent="0.3">
      <c r="A1219" s="4"/>
      <c r="B1219" s="4"/>
    </row>
    <row r="1220" spans="1:2" x14ac:dyDescent="0.3">
      <c r="A1220" s="4"/>
      <c r="B1220" s="4"/>
    </row>
    <row r="1221" spans="1:2" x14ac:dyDescent="0.3">
      <c r="A1221" s="4"/>
      <c r="B1221" s="4"/>
    </row>
    <row r="1222" spans="1:2" x14ac:dyDescent="0.3">
      <c r="A1222" s="4"/>
      <c r="B1222" s="4"/>
    </row>
    <row r="1223" spans="1:2" x14ac:dyDescent="0.3">
      <c r="A1223" s="4"/>
      <c r="B1223" s="4"/>
    </row>
    <row r="1224" spans="1:2" x14ac:dyDescent="0.3">
      <c r="A1224" s="4"/>
      <c r="B1224" s="4"/>
    </row>
    <row r="1225" spans="1:2" x14ac:dyDescent="0.3">
      <c r="A1225" s="4"/>
      <c r="B1225" s="4"/>
    </row>
    <row r="1226" spans="1:2" x14ac:dyDescent="0.3">
      <c r="A1226" s="4"/>
      <c r="B1226" s="4"/>
    </row>
    <row r="1227" spans="1:2" x14ac:dyDescent="0.3">
      <c r="A1227" s="4"/>
      <c r="B1227" s="4"/>
    </row>
    <row r="1228" spans="1:2" x14ac:dyDescent="0.3">
      <c r="A1228" s="4"/>
      <c r="B1228" s="4"/>
    </row>
    <row r="1229" spans="1:2" x14ac:dyDescent="0.3">
      <c r="A1229" s="4"/>
      <c r="B1229" s="4"/>
    </row>
    <row r="1230" spans="1:2" x14ac:dyDescent="0.3">
      <c r="A1230" s="4"/>
      <c r="B1230" s="4"/>
    </row>
    <row r="1231" spans="1:2" x14ac:dyDescent="0.3">
      <c r="A1231" s="4"/>
      <c r="B1231" s="4"/>
    </row>
    <row r="1232" spans="1:2" x14ac:dyDescent="0.3">
      <c r="A1232" s="4"/>
      <c r="B1232" s="4"/>
    </row>
    <row r="1233" spans="1:2" x14ac:dyDescent="0.3">
      <c r="A1233" s="4"/>
      <c r="B1233" s="4"/>
    </row>
    <row r="1234" spans="1:2" x14ac:dyDescent="0.3">
      <c r="A1234" s="4"/>
      <c r="B1234" s="4"/>
    </row>
    <row r="1235" spans="1:2" x14ac:dyDescent="0.3">
      <c r="A1235" s="4"/>
      <c r="B1235" s="4"/>
    </row>
    <row r="1236" spans="1:2" x14ac:dyDescent="0.3">
      <c r="A1236" s="4"/>
      <c r="B1236" s="4"/>
    </row>
    <row r="1237" spans="1:2" x14ac:dyDescent="0.3">
      <c r="A1237" s="4"/>
      <c r="B1237" s="4"/>
    </row>
    <row r="1238" spans="1:2" x14ac:dyDescent="0.3">
      <c r="A1238" s="4"/>
      <c r="B1238" s="4"/>
    </row>
    <row r="1239" spans="1:2" x14ac:dyDescent="0.3">
      <c r="A1239" s="4"/>
      <c r="B1239" s="4"/>
    </row>
    <row r="1240" spans="1:2" x14ac:dyDescent="0.3">
      <c r="A1240" s="4"/>
      <c r="B1240" s="4"/>
    </row>
    <row r="1241" spans="1:2" x14ac:dyDescent="0.3">
      <c r="A1241" s="4"/>
      <c r="B1241" s="4"/>
    </row>
    <row r="1242" spans="1:2" x14ac:dyDescent="0.3">
      <c r="A1242" s="4"/>
      <c r="B1242" s="4"/>
    </row>
    <row r="1243" spans="1:2" x14ac:dyDescent="0.3">
      <c r="A1243" s="4"/>
      <c r="B1243" s="4"/>
    </row>
    <row r="1244" spans="1:2" x14ac:dyDescent="0.3">
      <c r="A1244" s="4"/>
      <c r="B1244" s="4"/>
    </row>
    <row r="1245" spans="1:2" x14ac:dyDescent="0.3">
      <c r="A1245" s="4"/>
      <c r="B1245" s="4"/>
    </row>
    <row r="1246" spans="1:2" x14ac:dyDescent="0.3">
      <c r="A1246" s="4"/>
      <c r="B1246" s="4"/>
    </row>
    <row r="1247" spans="1:2" x14ac:dyDescent="0.3">
      <c r="A1247" s="4"/>
      <c r="B1247" s="4"/>
    </row>
    <row r="1248" spans="1:2" x14ac:dyDescent="0.3">
      <c r="A1248" s="4"/>
      <c r="B1248" s="4"/>
    </row>
    <row r="1249" spans="1:2" x14ac:dyDescent="0.3">
      <c r="A1249" s="4"/>
      <c r="B1249" s="4"/>
    </row>
    <row r="1250" spans="1:2" x14ac:dyDescent="0.3">
      <c r="A1250" s="4"/>
      <c r="B1250" s="4"/>
    </row>
    <row r="1251" spans="1:2" x14ac:dyDescent="0.3">
      <c r="A1251" s="4"/>
      <c r="B1251" s="4"/>
    </row>
    <row r="1252" spans="1:2" x14ac:dyDescent="0.3">
      <c r="A1252" s="4"/>
      <c r="B1252" s="4"/>
    </row>
    <row r="1253" spans="1:2" x14ac:dyDescent="0.3">
      <c r="A1253" s="4"/>
      <c r="B1253" s="4"/>
    </row>
    <row r="1254" spans="1:2" x14ac:dyDescent="0.3">
      <c r="A1254" s="4"/>
      <c r="B1254" s="4"/>
    </row>
    <row r="1255" spans="1:2" x14ac:dyDescent="0.3">
      <c r="A1255" s="4"/>
      <c r="B1255" s="4"/>
    </row>
    <row r="1256" spans="1:2" x14ac:dyDescent="0.3">
      <c r="A1256" s="4"/>
      <c r="B1256" s="4"/>
    </row>
    <row r="1257" spans="1:2" x14ac:dyDescent="0.3">
      <c r="A1257" s="4"/>
      <c r="B1257" s="4"/>
    </row>
    <row r="1258" spans="1:2" x14ac:dyDescent="0.3">
      <c r="A1258" s="4"/>
      <c r="B1258" s="4"/>
    </row>
    <row r="1259" spans="1:2" x14ac:dyDescent="0.3">
      <c r="A1259" s="4"/>
      <c r="B1259" s="4"/>
    </row>
    <row r="1260" spans="1:2" x14ac:dyDescent="0.3">
      <c r="A1260" s="4"/>
      <c r="B1260" s="4"/>
    </row>
    <row r="1261" spans="1:2" x14ac:dyDescent="0.3">
      <c r="A1261" s="4"/>
      <c r="B1261" s="4"/>
    </row>
    <row r="1262" spans="1:2" x14ac:dyDescent="0.3">
      <c r="A1262" s="4"/>
      <c r="B1262" s="4"/>
    </row>
    <row r="1263" spans="1:2" x14ac:dyDescent="0.3">
      <c r="A1263" s="4"/>
      <c r="B1263" s="4"/>
    </row>
    <row r="1264" spans="1:2" x14ac:dyDescent="0.3">
      <c r="A1264" s="4"/>
      <c r="B1264" s="4"/>
    </row>
    <row r="1265" spans="1:2" x14ac:dyDescent="0.3">
      <c r="A1265" s="4"/>
      <c r="B1265" s="4"/>
    </row>
    <row r="1266" spans="1:2" x14ac:dyDescent="0.3">
      <c r="A1266" s="4"/>
      <c r="B1266" s="4"/>
    </row>
    <row r="1267" spans="1:2" x14ac:dyDescent="0.3">
      <c r="A1267" s="4"/>
      <c r="B1267" s="4"/>
    </row>
    <row r="1268" spans="1:2" x14ac:dyDescent="0.3">
      <c r="A1268" s="4"/>
      <c r="B1268" s="4"/>
    </row>
    <row r="1269" spans="1:2" x14ac:dyDescent="0.3">
      <c r="A1269" s="4"/>
      <c r="B1269" s="4"/>
    </row>
    <row r="1270" spans="1:2" x14ac:dyDescent="0.3">
      <c r="A1270" s="4"/>
      <c r="B1270" s="4"/>
    </row>
    <row r="1271" spans="1:2" x14ac:dyDescent="0.3">
      <c r="A1271" s="4"/>
      <c r="B1271" s="4"/>
    </row>
    <row r="1272" spans="1:2" x14ac:dyDescent="0.3">
      <c r="A1272" s="4"/>
      <c r="B1272" s="4"/>
    </row>
    <row r="1273" spans="1:2" x14ac:dyDescent="0.3">
      <c r="A1273" s="4"/>
      <c r="B1273" s="4"/>
    </row>
    <row r="1274" spans="1:2" x14ac:dyDescent="0.3">
      <c r="A1274" s="4"/>
      <c r="B1274" s="4"/>
    </row>
    <row r="1275" spans="1:2" x14ac:dyDescent="0.3">
      <c r="A1275" s="4"/>
      <c r="B1275" s="4"/>
    </row>
    <row r="1276" spans="1:2" x14ac:dyDescent="0.3">
      <c r="A1276" s="4"/>
      <c r="B1276" s="4"/>
    </row>
    <row r="1277" spans="1:2" x14ac:dyDescent="0.3">
      <c r="A1277" s="4"/>
      <c r="B1277" s="4"/>
    </row>
    <row r="1278" spans="1:2" x14ac:dyDescent="0.3">
      <c r="A1278" s="4"/>
      <c r="B1278" s="4"/>
    </row>
    <row r="1279" spans="1:2" x14ac:dyDescent="0.3">
      <c r="A1279" s="4"/>
      <c r="B1279" s="4"/>
    </row>
    <row r="1280" spans="1:2" x14ac:dyDescent="0.3">
      <c r="A1280" s="4"/>
      <c r="B1280" s="4"/>
    </row>
    <row r="1281" spans="1:2" x14ac:dyDescent="0.3">
      <c r="A1281" s="4"/>
      <c r="B1281" s="4"/>
    </row>
    <row r="1282" spans="1:2" x14ac:dyDescent="0.3">
      <c r="A1282" s="4"/>
      <c r="B1282" s="4"/>
    </row>
    <row r="1283" spans="1:2" x14ac:dyDescent="0.3">
      <c r="A1283" s="4"/>
      <c r="B1283" s="4"/>
    </row>
    <row r="1284" spans="1:2" x14ac:dyDescent="0.3">
      <c r="A1284" s="4"/>
      <c r="B1284" s="4"/>
    </row>
    <row r="1285" spans="1:2" x14ac:dyDescent="0.3">
      <c r="A1285" s="4"/>
      <c r="B1285" s="4"/>
    </row>
    <row r="1286" spans="1:2" x14ac:dyDescent="0.3">
      <c r="A1286" s="4"/>
      <c r="B1286" s="4"/>
    </row>
    <row r="1287" spans="1:2" x14ac:dyDescent="0.3">
      <c r="A1287" s="4"/>
      <c r="B1287" s="4"/>
    </row>
    <row r="1288" spans="1:2" x14ac:dyDescent="0.3">
      <c r="A1288" s="4"/>
      <c r="B1288" s="4"/>
    </row>
    <row r="1289" spans="1:2" x14ac:dyDescent="0.3">
      <c r="A1289" s="4"/>
      <c r="B1289" s="4"/>
    </row>
    <row r="1290" spans="1:2" x14ac:dyDescent="0.3">
      <c r="A1290" s="4"/>
      <c r="B1290" s="4"/>
    </row>
    <row r="1291" spans="1:2" x14ac:dyDescent="0.3">
      <c r="A1291" s="4"/>
      <c r="B1291" s="4"/>
    </row>
    <row r="1292" spans="1:2" x14ac:dyDescent="0.3">
      <c r="A1292" s="4"/>
      <c r="B1292" s="4"/>
    </row>
    <row r="1293" spans="1:2" x14ac:dyDescent="0.3">
      <c r="A1293" s="4"/>
      <c r="B1293" s="4"/>
    </row>
    <row r="1294" spans="1:2" x14ac:dyDescent="0.3">
      <c r="A1294" s="4"/>
      <c r="B1294" s="4"/>
    </row>
    <row r="1295" spans="1:2" x14ac:dyDescent="0.3">
      <c r="A1295" s="4"/>
      <c r="B1295" s="4"/>
    </row>
    <row r="1296" spans="1:2" x14ac:dyDescent="0.3">
      <c r="A1296" s="4"/>
      <c r="B1296" s="4"/>
    </row>
    <row r="1297" spans="1:2" x14ac:dyDescent="0.3">
      <c r="A1297" s="4"/>
      <c r="B1297" s="4"/>
    </row>
    <row r="1298" spans="1:2" x14ac:dyDescent="0.3">
      <c r="A1298" s="4"/>
      <c r="B1298" s="4"/>
    </row>
    <row r="1299" spans="1:2" x14ac:dyDescent="0.3">
      <c r="A1299" s="4"/>
      <c r="B1299" s="4"/>
    </row>
    <row r="1300" spans="1:2" x14ac:dyDescent="0.3">
      <c r="A1300" s="4"/>
      <c r="B1300" s="4"/>
    </row>
    <row r="1301" spans="1:2" x14ac:dyDescent="0.3">
      <c r="A1301" s="4"/>
      <c r="B1301" s="4"/>
    </row>
    <row r="1302" spans="1:2" x14ac:dyDescent="0.3">
      <c r="A1302" s="4"/>
      <c r="B1302" s="4"/>
    </row>
    <row r="1303" spans="1:2" x14ac:dyDescent="0.3">
      <c r="A1303" s="4"/>
      <c r="B1303" s="4"/>
    </row>
    <row r="1304" spans="1:2" x14ac:dyDescent="0.3">
      <c r="A1304" s="4"/>
      <c r="B1304" s="4"/>
    </row>
    <row r="1305" spans="1:2" x14ac:dyDescent="0.3">
      <c r="A1305" s="4"/>
      <c r="B1305" s="4"/>
    </row>
    <row r="1306" spans="1:2" x14ac:dyDescent="0.3">
      <c r="A1306" s="4"/>
      <c r="B1306" s="4"/>
    </row>
    <row r="1307" spans="1:2" x14ac:dyDescent="0.3">
      <c r="A1307" s="4"/>
      <c r="B1307" s="4"/>
    </row>
    <row r="1308" spans="1:2" x14ac:dyDescent="0.3">
      <c r="A1308" s="4"/>
      <c r="B1308" s="4"/>
    </row>
    <row r="1309" spans="1:2" x14ac:dyDescent="0.3">
      <c r="A1309" s="4"/>
      <c r="B1309" s="4"/>
    </row>
    <row r="1310" spans="1:2" x14ac:dyDescent="0.3">
      <c r="A1310" s="4"/>
      <c r="B1310" s="4"/>
    </row>
    <row r="1311" spans="1:2" x14ac:dyDescent="0.3">
      <c r="A1311" s="4"/>
      <c r="B1311" s="4"/>
    </row>
    <row r="1312" spans="1:2" x14ac:dyDescent="0.3">
      <c r="A1312" s="4"/>
      <c r="B1312" s="4"/>
    </row>
    <row r="1313" spans="1:2" x14ac:dyDescent="0.3">
      <c r="A1313" s="4"/>
      <c r="B1313" s="4"/>
    </row>
    <row r="1314" spans="1:2" x14ac:dyDescent="0.3">
      <c r="A1314" s="4"/>
      <c r="B1314" s="4"/>
    </row>
    <row r="1315" spans="1:2" x14ac:dyDescent="0.3">
      <c r="A1315" s="4"/>
      <c r="B1315" s="4"/>
    </row>
    <row r="1316" spans="1:2" x14ac:dyDescent="0.3">
      <c r="A1316" s="4"/>
      <c r="B1316" s="4"/>
    </row>
    <row r="1317" spans="1:2" x14ac:dyDescent="0.3">
      <c r="A1317" s="4"/>
      <c r="B1317" s="4"/>
    </row>
    <row r="1318" spans="1:2" x14ac:dyDescent="0.3">
      <c r="A1318" s="4"/>
      <c r="B1318" s="4"/>
    </row>
    <row r="1319" spans="1:2" x14ac:dyDescent="0.3">
      <c r="A1319" s="4"/>
      <c r="B1319" s="4"/>
    </row>
    <row r="1320" spans="1:2" x14ac:dyDescent="0.3">
      <c r="A1320" s="4"/>
      <c r="B1320" s="4"/>
    </row>
    <row r="1321" spans="1:2" x14ac:dyDescent="0.3">
      <c r="A1321" s="4"/>
      <c r="B1321" s="4"/>
    </row>
    <row r="1322" spans="1:2" x14ac:dyDescent="0.3">
      <c r="A1322" s="4"/>
      <c r="B1322" s="4"/>
    </row>
    <row r="1323" spans="1:2" x14ac:dyDescent="0.3">
      <c r="A1323" s="4"/>
      <c r="B1323" s="4"/>
    </row>
    <row r="1324" spans="1:2" x14ac:dyDescent="0.3">
      <c r="A1324" s="4"/>
      <c r="B1324" s="4"/>
    </row>
    <row r="1325" spans="1:2" x14ac:dyDescent="0.3">
      <c r="A1325" s="4"/>
      <c r="B1325" s="4"/>
    </row>
    <row r="1326" spans="1:2" x14ac:dyDescent="0.3">
      <c r="A1326" s="4"/>
      <c r="B1326" s="4"/>
    </row>
    <row r="1327" spans="1:2" x14ac:dyDescent="0.3">
      <c r="A1327" s="4"/>
      <c r="B1327" s="4"/>
    </row>
    <row r="1328" spans="1:2" x14ac:dyDescent="0.3">
      <c r="A1328" s="4"/>
      <c r="B1328" s="4"/>
    </row>
    <row r="1329" spans="1:2" x14ac:dyDescent="0.3">
      <c r="A1329" s="4"/>
      <c r="B1329" s="4"/>
    </row>
    <row r="1330" spans="1:2" x14ac:dyDescent="0.3">
      <c r="A1330" s="4"/>
      <c r="B1330" s="4"/>
    </row>
    <row r="1331" spans="1:2" x14ac:dyDescent="0.3">
      <c r="A1331" s="4"/>
      <c r="B1331" s="4"/>
    </row>
    <row r="1332" spans="1:2" x14ac:dyDescent="0.3">
      <c r="A1332" s="4"/>
      <c r="B1332" s="4"/>
    </row>
    <row r="1333" spans="1:2" x14ac:dyDescent="0.3">
      <c r="A1333" s="4"/>
      <c r="B1333" s="4"/>
    </row>
    <row r="1334" spans="1:2" x14ac:dyDescent="0.3">
      <c r="A1334" s="4"/>
      <c r="B1334" s="4"/>
    </row>
    <row r="1335" spans="1:2" x14ac:dyDescent="0.3">
      <c r="A1335" s="4"/>
      <c r="B1335" s="4"/>
    </row>
    <row r="1336" spans="1:2" x14ac:dyDescent="0.3">
      <c r="A1336" s="4"/>
      <c r="B1336" s="4"/>
    </row>
    <row r="1337" spans="1:2" x14ac:dyDescent="0.3">
      <c r="A1337" s="4"/>
      <c r="B1337" s="4"/>
    </row>
    <row r="1338" spans="1:2" x14ac:dyDescent="0.3">
      <c r="A1338" s="4"/>
      <c r="B1338" s="4"/>
    </row>
    <row r="1339" spans="1:2" x14ac:dyDescent="0.3">
      <c r="A1339" s="4"/>
      <c r="B1339" s="4"/>
    </row>
    <row r="1340" spans="1:2" x14ac:dyDescent="0.3">
      <c r="A1340" s="4"/>
      <c r="B1340" s="4"/>
    </row>
    <row r="1341" spans="1:2" x14ac:dyDescent="0.3">
      <c r="A1341" s="4"/>
      <c r="B1341" s="4"/>
    </row>
    <row r="1342" spans="1:2" x14ac:dyDescent="0.3">
      <c r="A1342" s="4"/>
      <c r="B1342" s="4"/>
    </row>
    <row r="1343" spans="1:2" x14ac:dyDescent="0.3">
      <c r="A1343" s="4"/>
      <c r="B1343" s="4"/>
    </row>
    <row r="1344" spans="1:2" x14ac:dyDescent="0.3">
      <c r="A1344" s="4"/>
      <c r="B1344" s="4"/>
    </row>
    <row r="1345" spans="1:2" x14ac:dyDescent="0.3">
      <c r="A1345" s="4"/>
      <c r="B1345" s="4"/>
    </row>
    <row r="1346" spans="1:2" x14ac:dyDescent="0.3">
      <c r="A1346" s="4"/>
      <c r="B1346" s="4"/>
    </row>
    <row r="1347" spans="1:2" x14ac:dyDescent="0.3">
      <c r="A1347" s="4"/>
      <c r="B1347" s="4"/>
    </row>
    <row r="1348" spans="1:2" x14ac:dyDescent="0.3">
      <c r="A1348" s="4"/>
      <c r="B1348" s="4"/>
    </row>
    <row r="1349" spans="1:2" x14ac:dyDescent="0.3">
      <c r="A1349" s="4"/>
      <c r="B1349" s="4"/>
    </row>
    <row r="1350" spans="1:2" x14ac:dyDescent="0.3">
      <c r="A1350" s="4"/>
      <c r="B1350" s="4"/>
    </row>
    <row r="1351" spans="1:2" x14ac:dyDescent="0.3">
      <c r="A1351" s="4"/>
      <c r="B1351" s="4"/>
    </row>
    <row r="1352" spans="1:2" x14ac:dyDescent="0.3">
      <c r="A1352" s="4"/>
      <c r="B1352" s="4"/>
    </row>
    <row r="1353" spans="1:2" x14ac:dyDescent="0.3">
      <c r="A1353" s="4"/>
      <c r="B1353" s="4"/>
    </row>
    <row r="1354" spans="1:2" x14ac:dyDescent="0.3">
      <c r="A1354" s="4"/>
      <c r="B1354" s="4"/>
    </row>
    <row r="1355" spans="1:2" x14ac:dyDescent="0.3">
      <c r="A1355" s="4"/>
      <c r="B1355" s="4"/>
    </row>
    <row r="1356" spans="1:2" x14ac:dyDescent="0.3">
      <c r="A1356" s="4"/>
      <c r="B1356" s="4"/>
    </row>
    <row r="1357" spans="1:2" x14ac:dyDescent="0.3">
      <c r="A1357" s="4"/>
      <c r="B1357" s="4"/>
    </row>
    <row r="1358" spans="1:2" x14ac:dyDescent="0.3">
      <c r="A1358" s="4"/>
      <c r="B1358" s="4"/>
    </row>
    <row r="1359" spans="1:2" x14ac:dyDescent="0.3">
      <c r="A1359" s="4"/>
      <c r="B1359" s="4"/>
    </row>
    <row r="1360" spans="1:2" x14ac:dyDescent="0.3">
      <c r="A1360" s="4"/>
      <c r="B1360" s="4"/>
    </row>
    <row r="1361" spans="1:2" x14ac:dyDescent="0.3">
      <c r="A1361" s="4"/>
      <c r="B1361" s="4"/>
    </row>
    <row r="1362" spans="1:2" x14ac:dyDescent="0.3">
      <c r="A1362" s="4"/>
      <c r="B1362" s="4"/>
    </row>
    <row r="1363" spans="1:2" x14ac:dyDescent="0.3">
      <c r="A1363" s="4"/>
      <c r="B1363" s="4"/>
    </row>
    <row r="1364" spans="1:2" x14ac:dyDescent="0.3">
      <c r="A1364" s="4"/>
      <c r="B1364" s="4"/>
    </row>
    <row r="1365" spans="1:2" x14ac:dyDescent="0.3">
      <c r="A1365" s="4"/>
      <c r="B1365" s="4"/>
    </row>
    <row r="1366" spans="1:2" x14ac:dyDescent="0.3">
      <c r="A1366" s="4"/>
      <c r="B1366" s="4"/>
    </row>
    <row r="1367" spans="1:2" x14ac:dyDescent="0.3">
      <c r="A1367" s="4"/>
      <c r="B1367" s="4"/>
    </row>
    <row r="1368" spans="1:2" x14ac:dyDescent="0.3">
      <c r="A1368" s="4"/>
      <c r="B1368" s="4"/>
    </row>
    <row r="1369" spans="1:2" x14ac:dyDescent="0.3">
      <c r="A1369" s="4"/>
      <c r="B1369" s="4"/>
    </row>
    <row r="1370" spans="1:2" x14ac:dyDescent="0.3">
      <c r="A1370" s="4"/>
      <c r="B1370" s="4"/>
    </row>
    <row r="1371" spans="1:2" x14ac:dyDescent="0.3">
      <c r="A1371" s="4"/>
      <c r="B1371" s="4"/>
    </row>
    <row r="1372" spans="1:2" x14ac:dyDescent="0.3">
      <c r="A1372" s="4"/>
      <c r="B1372" s="4"/>
    </row>
    <row r="1373" spans="1:2" x14ac:dyDescent="0.3">
      <c r="A1373" s="4"/>
      <c r="B1373" s="4"/>
    </row>
    <row r="1374" spans="1:2" x14ac:dyDescent="0.3">
      <c r="A1374" s="4"/>
      <c r="B1374" s="4"/>
    </row>
    <row r="1375" spans="1:2" x14ac:dyDescent="0.3">
      <c r="A1375" s="4"/>
      <c r="B1375" s="4"/>
    </row>
    <row r="1376" spans="1:2" x14ac:dyDescent="0.3">
      <c r="A1376" s="4"/>
      <c r="B1376" s="4"/>
    </row>
    <row r="1377" spans="1:2" x14ac:dyDescent="0.3">
      <c r="A1377" s="4"/>
      <c r="B1377" s="4"/>
    </row>
    <row r="1378" spans="1:2" x14ac:dyDescent="0.3">
      <c r="A1378" s="4"/>
      <c r="B1378" s="4"/>
    </row>
    <row r="1379" spans="1:2" x14ac:dyDescent="0.3">
      <c r="A1379" s="4"/>
      <c r="B1379" s="4"/>
    </row>
    <row r="1380" spans="1:2" x14ac:dyDescent="0.3">
      <c r="A1380" s="4"/>
      <c r="B1380" s="4"/>
    </row>
    <row r="1381" spans="1:2" x14ac:dyDescent="0.3">
      <c r="A1381" s="4"/>
      <c r="B1381" s="4"/>
    </row>
    <row r="1382" spans="1:2" x14ac:dyDescent="0.3">
      <c r="A1382" s="4"/>
      <c r="B1382" s="4"/>
    </row>
    <row r="1383" spans="1:2" x14ac:dyDescent="0.3">
      <c r="A1383" s="4"/>
      <c r="B1383" s="4"/>
    </row>
    <row r="1384" spans="1:2" x14ac:dyDescent="0.3">
      <c r="A1384" s="4"/>
      <c r="B1384" s="4"/>
    </row>
    <row r="1385" spans="1:2" x14ac:dyDescent="0.3">
      <c r="A1385" s="4"/>
      <c r="B1385" s="4"/>
    </row>
    <row r="1386" spans="1:2" x14ac:dyDescent="0.3">
      <c r="A1386" s="4"/>
      <c r="B1386" s="4"/>
    </row>
    <row r="1387" spans="1:2" x14ac:dyDescent="0.3">
      <c r="A1387" s="4"/>
      <c r="B1387" s="4"/>
    </row>
    <row r="1388" spans="1:2" x14ac:dyDescent="0.3">
      <c r="A1388" s="4"/>
      <c r="B1388" s="4"/>
    </row>
    <row r="1389" spans="1:2" x14ac:dyDescent="0.3">
      <c r="A1389" s="4"/>
      <c r="B1389" s="4"/>
    </row>
    <row r="1390" spans="1:2" x14ac:dyDescent="0.3">
      <c r="A1390" s="4"/>
      <c r="B1390" s="4"/>
    </row>
    <row r="1391" spans="1:2" x14ac:dyDescent="0.3">
      <c r="A1391" s="4"/>
      <c r="B1391" s="4"/>
    </row>
    <row r="1392" spans="1:2" x14ac:dyDescent="0.3">
      <c r="A1392" s="4"/>
      <c r="B1392" s="4"/>
    </row>
    <row r="1393" spans="1:2" x14ac:dyDescent="0.3">
      <c r="A1393" s="4"/>
      <c r="B1393" s="4"/>
    </row>
    <row r="1394" spans="1:2" x14ac:dyDescent="0.3">
      <c r="A1394" s="4"/>
      <c r="B1394" s="4"/>
    </row>
    <row r="1395" spans="1:2" x14ac:dyDescent="0.3">
      <c r="A1395" s="4"/>
      <c r="B1395" s="4"/>
    </row>
    <row r="1396" spans="1:2" x14ac:dyDescent="0.3">
      <c r="A1396" s="4"/>
      <c r="B1396" s="4"/>
    </row>
    <row r="1397" spans="1:2" x14ac:dyDescent="0.3">
      <c r="A1397" s="4"/>
      <c r="B1397" s="4"/>
    </row>
    <row r="1398" spans="1:2" x14ac:dyDescent="0.3">
      <c r="A1398" s="4"/>
      <c r="B1398" s="4"/>
    </row>
    <row r="1399" spans="1:2" x14ac:dyDescent="0.3">
      <c r="A1399" s="4"/>
      <c r="B1399" s="4"/>
    </row>
    <row r="1400" spans="1:2" x14ac:dyDescent="0.3">
      <c r="A1400" s="4"/>
      <c r="B1400" s="4"/>
    </row>
    <row r="1401" spans="1:2" x14ac:dyDescent="0.3">
      <c r="A1401" s="4"/>
      <c r="B1401" s="4"/>
    </row>
    <row r="1402" spans="1:2" x14ac:dyDescent="0.3">
      <c r="A1402" s="4"/>
      <c r="B1402" s="4"/>
    </row>
    <row r="1403" spans="1:2" x14ac:dyDescent="0.3">
      <c r="A1403" s="4"/>
      <c r="B1403" s="4"/>
    </row>
    <row r="1404" spans="1:2" x14ac:dyDescent="0.3">
      <c r="A1404" s="4"/>
      <c r="B1404" s="4"/>
    </row>
    <row r="1405" spans="1:2" x14ac:dyDescent="0.3">
      <c r="A1405" s="4"/>
      <c r="B1405" s="4"/>
    </row>
    <row r="1406" spans="1:2" x14ac:dyDescent="0.3">
      <c r="A1406" s="4"/>
      <c r="B1406" s="4"/>
    </row>
    <row r="1407" spans="1:2" x14ac:dyDescent="0.3">
      <c r="A1407" s="4"/>
      <c r="B1407" s="4"/>
    </row>
    <row r="1408" spans="1:2" x14ac:dyDescent="0.3">
      <c r="A1408" s="4"/>
      <c r="B1408" s="4"/>
    </row>
    <row r="1409" spans="1:2" x14ac:dyDescent="0.3">
      <c r="A1409" s="4"/>
      <c r="B1409" s="4"/>
    </row>
    <row r="1410" spans="1:2" x14ac:dyDescent="0.3">
      <c r="A1410" s="4"/>
      <c r="B1410" s="4"/>
    </row>
    <row r="1411" spans="1:2" x14ac:dyDescent="0.3">
      <c r="A1411" s="4"/>
      <c r="B1411" s="4"/>
    </row>
    <row r="1412" spans="1:2" x14ac:dyDescent="0.3">
      <c r="A1412" s="4"/>
      <c r="B1412" s="4"/>
    </row>
    <row r="1413" spans="1:2" x14ac:dyDescent="0.3">
      <c r="A1413" s="4"/>
      <c r="B1413" s="4"/>
    </row>
    <row r="1414" spans="1:2" x14ac:dyDescent="0.3">
      <c r="A1414" s="4"/>
      <c r="B1414" s="4"/>
    </row>
    <row r="1415" spans="1:2" x14ac:dyDescent="0.3">
      <c r="A1415" s="4"/>
      <c r="B1415" s="4"/>
    </row>
    <row r="1416" spans="1:2" x14ac:dyDescent="0.3">
      <c r="A1416" s="4"/>
      <c r="B1416" s="4"/>
    </row>
    <row r="1417" spans="1:2" x14ac:dyDescent="0.3">
      <c r="A1417" s="4"/>
      <c r="B1417" s="4"/>
    </row>
    <row r="1418" spans="1:2" x14ac:dyDescent="0.3">
      <c r="A1418" s="4"/>
      <c r="B1418" s="4"/>
    </row>
    <row r="1419" spans="1:2" x14ac:dyDescent="0.3">
      <c r="A1419" s="4"/>
      <c r="B1419" s="4"/>
    </row>
    <row r="1420" spans="1:2" x14ac:dyDescent="0.3">
      <c r="A1420" s="4"/>
      <c r="B1420" s="4"/>
    </row>
    <row r="1421" spans="1:2" x14ac:dyDescent="0.3">
      <c r="A1421" s="4"/>
      <c r="B1421" s="4"/>
    </row>
    <row r="1422" spans="1:2" x14ac:dyDescent="0.3">
      <c r="A1422" s="4"/>
      <c r="B1422" s="4"/>
    </row>
    <row r="1423" spans="1:2" x14ac:dyDescent="0.3">
      <c r="A1423" s="4"/>
      <c r="B1423" s="4"/>
    </row>
    <row r="1424" spans="1:2" x14ac:dyDescent="0.3">
      <c r="A1424" s="4"/>
      <c r="B1424" s="4"/>
    </row>
    <row r="1425" spans="1:2" x14ac:dyDescent="0.3">
      <c r="A1425" s="4"/>
      <c r="B1425" s="4"/>
    </row>
    <row r="1426" spans="1:2" x14ac:dyDescent="0.3">
      <c r="A1426" s="4"/>
      <c r="B1426" s="4"/>
    </row>
    <row r="1427" spans="1:2" x14ac:dyDescent="0.3">
      <c r="A1427" s="4"/>
      <c r="B1427" s="4"/>
    </row>
    <row r="1428" spans="1:2" x14ac:dyDescent="0.3">
      <c r="A1428" s="4"/>
      <c r="B1428" s="4"/>
    </row>
    <row r="1429" spans="1:2" x14ac:dyDescent="0.3">
      <c r="A1429" s="4"/>
      <c r="B1429" s="4"/>
    </row>
    <row r="1430" spans="1:2" x14ac:dyDescent="0.3">
      <c r="A1430" s="4"/>
      <c r="B1430" s="4"/>
    </row>
    <row r="1431" spans="1:2" x14ac:dyDescent="0.3">
      <c r="A1431" s="4"/>
      <c r="B1431" s="4"/>
    </row>
    <row r="1432" spans="1:2" x14ac:dyDescent="0.3">
      <c r="A1432" s="4"/>
      <c r="B1432" s="4"/>
    </row>
    <row r="1433" spans="1:2" x14ac:dyDescent="0.3">
      <c r="A1433" s="4"/>
      <c r="B1433" s="4"/>
    </row>
    <row r="1434" spans="1:2" x14ac:dyDescent="0.3">
      <c r="A1434" s="4"/>
      <c r="B1434" s="4"/>
    </row>
    <row r="1435" spans="1:2" x14ac:dyDescent="0.3">
      <c r="A1435" s="4"/>
      <c r="B1435" s="4"/>
    </row>
    <row r="1436" spans="1:2" x14ac:dyDescent="0.3">
      <c r="A1436" s="4"/>
      <c r="B1436" s="4"/>
    </row>
    <row r="1437" spans="1:2" x14ac:dyDescent="0.3">
      <c r="A1437" s="4"/>
      <c r="B1437" s="4"/>
    </row>
    <row r="1438" spans="1:2" x14ac:dyDescent="0.3">
      <c r="A1438" s="4"/>
      <c r="B1438" s="4"/>
    </row>
    <row r="1439" spans="1:2" x14ac:dyDescent="0.3">
      <c r="A1439" s="4"/>
      <c r="B1439" s="4"/>
    </row>
    <row r="1440" spans="1:2" x14ac:dyDescent="0.3">
      <c r="A1440" s="4"/>
      <c r="B1440" s="4"/>
    </row>
    <row r="1441" spans="1:2" x14ac:dyDescent="0.3">
      <c r="A1441" s="4"/>
      <c r="B1441" s="4"/>
    </row>
    <row r="1442" spans="1:2" x14ac:dyDescent="0.3">
      <c r="A1442" s="4"/>
      <c r="B1442" s="4"/>
    </row>
    <row r="1443" spans="1:2" x14ac:dyDescent="0.3">
      <c r="A1443" s="4"/>
      <c r="B1443" s="4"/>
    </row>
    <row r="1444" spans="1:2" x14ac:dyDescent="0.3">
      <c r="A1444" s="4"/>
      <c r="B1444" s="4"/>
    </row>
    <row r="1445" spans="1:2" x14ac:dyDescent="0.3">
      <c r="A1445" s="4"/>
      <c r="B1445" s="4"/>
    </row>
    <row r="1446" spans="1:2" x14ac:dyDescent="0.3">
      <c r="A1446" s="4"/>
      <c r="B1446" s="4"/>
    </row>
    <row r="1447" spans="1:2" x14ac:dyDescent="0.3">
      <c r="A1447" s="4"/>
      <c r="B1447" s="4"/>
    </row>
    <row r="1448" spans="1:2" x14ac:dyDescent="0.3">
      <c r="A1448" s="4"/>
      <c r="B1448" s="4"/>
    </row>
    <row r="1449" spans="1:2" x14ac:dyDescent="0.3">
      <c r="A1449" s="4"/>
      <c r="B1449" s="4"/>
    </row>
    <row r="1450" spans="1:2" x14ac:dyDescent="0.3">
      <c r="A1450" s="4"/>
      <c r="B1450" s="4"/>
    </row>
    <row r="1451" spans="1:2" x14ac:dyDescent="0.3">
      <c r="A1451" s="4"/>
      <c r="B1451" s="4"/>
    </row>
    <row r="1452" spans="1:2" x14ac:dyDescent="0.3">
      <c r="A1452" s="4"/>
      <c r="B1452" s="4"/>
    </row>
    <row r="1453" spans="1:2" x14ac:dyDescent="0.3">
      <c r="A1453" s="4"/>
      <c r="B1453" s="4"/>
    </row>
    <row r="1454" spans="1:2" x14ac:dyDescent="0.3">
      <c r="A1454" s="4"/>
      <c r="B1454" s="4"/>
    </row>
    <row r="1455" spans="1:2" x14ac:dyDescent="0.3">
      <c r="A1455" s="4"/>
      <c r="B1455" s="4"/>
    </row>
    <row r="1456" spans="1:2" x14ac:dyDescent="0.3">
      <c r="A1456" s="4"/>
      <c r="B1456" s="4"/>
    </row>
    <row r="1457" spans="1:2" x14ac:dyDescent="0.3">
      <c r="A1457" s="4"/>
      <c r="B1457" s="4"/>
    </row>
    <row r="1458" spans="1:2" x14ac:dyDescent="0.3">
      <c r="A1458" s="4"/>
      <c r="B1458" s="4"/>
    </row>
    <row r="1459" spans="1:2" x14ac:dyDescent="0.3">
      <c r="A1459" s="4"/>
      <c r="B1459" s="4"/>
    </row>
    <row r="1460" spans="1:2" x14ac:dyDescent="0.3">
      <c r="A1460" s="4"/>
      <c r="B1460" s="4"/>
    </row>
    <row r="1461" spans="1:2" x14ac:dyDescent="0.3">
      <c r="A1461" s="4"/>
      <c r="B1461" s="4"/>
    </row>
    <row r="1462" spans="1:2" x14ac:dyDescent="0.3">
      <c r="A1462" s="4"/>
      <c r="B1462" s="4"/>
    </row>
    <row r="1463" spans="1:2" x14ac:dyDescent="0.3">
      <c r="A1463" s="4"/>
      <c r="B1463" s="4"/>
    </row>
    <row r="1464" spans="1:2" x14ac:dyDescent="0.3">
      <c r="A1464" s="4"/>
      <c r="B1464" s="4"/>
    </row>
    <row r="1465" spans="1:2" x14ac:dyDescent="0.3">
      <c r="A1465" s="4"/>
      <c r="B1465" s="4"/>
    </row>
    <row r="1466" spans="1:2" x14ac:dyDescent="0.3">
      <c r="A1466" s="4"/>
      <c r="B1466" s="4"/>
    </row>
    <row r="1467" spans="1:2" x14ac:dyDescent="0.3">
      <c r="A1467" s="4"/>
      <c r="B1467" s="4"/>
    </row>
    <row r="1468" spans="1:2" x14ac:dyDescent="0.3">
      <c r="A1468" s="4"/>
      <c r="B1468" s="4"/>
    </row>
    <row r="1469" spans="1:2" x14ac:dyDescent="0.3">
      <c r="A1469" s="4"/>
      <c r="B1469" s="4"/>
    </row>
    <row r="1470" spans="1:2" x14ac:dyDescent="0.3">
      <c r="A1470" s="4"/>
      <c r="B1470" s="4"/>
    </row>
    <row r="1471" spans="1:2" x14ac:dyDescent="0.3">
      <c r="A1471" s="4"/>
      <c r="B1471" s="4"/>
    </row>
    <row r="1472" spans="1:2" x14ac:dyDescent="0.3">
      <c r="A1472" s="4"/>
      <c r="B1472" s="4"/>
    </row>
    <row r="1473" spans="1:2" x14ac:dyDescent="0.3">
      <c r="A1473" s="4"/>
      <c r="B1473" s="4"/>
    </row>
    <row r="1474" spans="1:2" x14ac:dyDescent="0.3">
      <c r="A1474" s="4"/>
      <c r="B1474" s="4"/>
    </row>
    <row r="1475" spans="1:2" x14ac:dyDescent="0.3">
      <c r="A1475" s="4"/>
      <c r="B1475" s="4"/>
    </row>
    <row r="1476" spans="1:2" x14ac:dyDescent="0.3">
      <c r="A1476" s="4"/>
      <c r="B1476" s="4"/>
    </row>
    <row r="1477" spans="1:2" x14ac:dyDescent="0.3">
      <c r="A1477" s="4"/>
      <c r="B1477" s="4"/>
    </row>
    <row r="1478" spans="1:2" x14ac:dyDescent="0.3">
      <c r="A1478" s="4"/>
      <c r="B1478" s="4"/>
    </row>
    <row r="1479" spans="1:2" x14ac:dyDescent="0.3">
      <c r="A1479" s="4"/>
      <c r="B1479" s="4"/>
    </row>
    <row r="1480" spans="1:2" x14ac:dyDescent="0.3">
      <c r="A1480" s="4"/>
      <c r="B1480" s="4"/>
    </row>
    <row r="1481" spans="1:2" x14ac:dyDescent="0.3">
      <c r="A1481" s="4"/>
      <c r="B1481" s="4"/>
    </row>
    <row r="1482" spans="1:2" x14ac:dyDescent="0.3">
      <c r="A1482" s="4"/>
      <c r="B1482" s="4"/>
    </row>
    <row r="1483" spans="1:2" x14ac:dyDescent="0.3">
      <c r="A1483" s="4"/>
      <c r="B1483" s="4"/>
    </row>
    <row r="1484" spans="1:2" x14ac:dyDescent="0.3">
      <c r="A1484" s="4"/>
      <c r="B1484" s="4"/>
    </row>
    <row r="1485" spans="1:2" x14ac:dyDescent="0.3">
      <c r="A1485" s="4"/>
      <c r="B1485" s="4"/>
    </row>
    <row r="1486" spans="1:2" x14ac:dyDescent="0.3">
      <c r="A1486" s="4"/>
      <c r="B1486" s="4"/>
    </row>
    <row r="1487" spans="1:2" x14ac:dyDescent="0.3">
      <c r="A1487" s="4"/>
      <c r="B1487" s="4"/>
    </row>
    <row r="1488" spans="1:2" x14ac:dyDescent="0.3">
      <c r="A1488" s="4"/>
      <c r="B1488" s="4"/>
    </row>
    <row r="1489" spans="1:2" x14ac:dyDescent="0.3">
      <c r="A1489" s="4"/>
      <c r="B1489" s="4"/>
    </row>
    <row r="1490" spans="1:2" x14ac:dyDescent="0.3">
      <c r="A1490" s="4"/>
      <c r="B1490" s="4"/>
    </row>
    <row r="1491" spans="1:2" x14ac:dyDescent="0.3">
      <c r="A1491" s="4"/>
      <c r="B1491" s="4"/>
    </row>
    <row r="1492" spans="1:2" x14ac:dyDescent="0.3">
      <c r="A1492" s="4"/>
      <c r="B1492" s="4"/>
    </row>
    <row r="1493" spans="1:2" x14ac:dyDescent="0.3">
      <c r="A1493" s="4"/>
      <c r="B1493" s="4"/>
    </row>
    <row r="1494" spans="1:2" x14ac:dyDescent="0.3">
      <c r="A1494" s="4"/>
      <c r="B1494" s="4"/>
    </row>
    <row r="1495" spans="1:2" x14ac:dyDescent="0.3">
      <c r="A1495" s="4"/>
      <c r="B1495" s="4"/>
    </row>
    <row r="1496" spans="1:2" x14ac:dyDescent="0.3">
      <c r="A1496" s="4"/>
      <c r="B1496" s="4"/>
    </row>
    <row r="1497" spans="1:2" x14ac:dyDescent="0.3">
      <c r="A1497" s="4"/>
      <c r="B1497" s="4"/>
    </row>
    <row r="1498" spans="1:2" x14ac:dyDescent="0.3">
      <c r="A1498" s="4"/>
      <c r="B1498" s="4"/>
    </row>
    <row r="1499" spans="1:2" x14ac:dyDescent="0.3">
      <c r="A1499" s="4"/>
      <c r="B1499" s="4"/>
    </row>
    <row r="1500" spans="1:2" x14ac:dyDescent="0.3">
      <c r="A1500" s="4"/>
      <c r="B1500" s="4"/>
    </row>
    <row r="1501" spans="1:2" x14ac:dyDescent="0.3">
      <c r="A1501" s="4"/>
      <c r="B1501" s="4"/>
    </row>
    <row r="1502" spans="1:2" x14ac:dyDescent="0.3">
      <c r="A1502" s="4"/>
      <c r="B1502" s="4"/>
    </row>
    <row r="1503" spans="1:2" x14ac:dyDescent="0.3">
      <c r="A1503" s="4"/>
      <c r="B1503" s="4"/>
    </row>
    <row r="1504" spans="1:2" x14ac:dyDescent="0.3">
      <c r="A1504" s="4"/>
      <c r="B1504" s="4"/>
    </row>
    <row r="1505" spans="1:2" x14ac:dyDescent="0.3">
      <c r="A1505" s="4"/>
      <c r="B1505" s="4"/>
    </row>
    <row r="1506" spans="1:2" x14ac:dyDescent="0.3">
      <c r="A1506" s="4"/>
      <c r="B1506" s="4"/>
    </row>
    <row r="1507" spans="1:2" x14ac:dyDescent="0.3">
      <c r="A1507" s="4"/>
      <c r="B1507" s="4"/>
    </row>
    <row r="1508" spans="1:2" x14ac:dyDescent="0.3">
      <c r="A1508" s="4"/>
      <c r="B1508" s="4"/>
    </row>
    <row r="1509" spans="1:2" x14ac:dyDescent="0.3">
      <c r="A1509" s="4"/>
      <c r="B1509" s="4"/>
    </row>
    <row r="1510" spans="1:2" x14ac:dyDescent="0.3">
      <c r="A1510" s="4"/>
      <c r="B1510" s="4"/>
    </row>
    <row r="1511" spans="1:2" x14ac:dyDescent="0.3">
      <c r="A1511" s="4"/>
      <c r="B1511" s="4"/>
    </row>
    <row r="1512" spans="1:2" x14ac:dyDescent="0.3">
      <c r="A1512" s="4"/>
      <c r="B1512" s="4"/>
    </row>
    <row r="1513" spans="1:2" x14ac:dyDescent="0.3">
      <c r="A1513" s="4"/>
      <c r="B1513" s="4"/>
    </row>
    <row r="1514" spans="1:2" x14ac:dyDescent="0.3">
      <c r="A1514" s="4"/>
      <c r="B1514" s="4"/>
    </row>
    <row r="1515" spans="1:2" x14ac:dyDescent="0.3">
      <c r="A1515" s="4"/>
      <c r="B1515" s="4"/>
    </row>
    <row r="1516" spans="1:2" x14ac:dyDescent="0.3">
      <c r="A1516" s="4"/>
      <c r="B1516" s="4"/>
    </row>
    <row r="1517" spans="1:2" x14ac:dyDescent="0.3">
      <c r="A1517" s="4"/>
      <c r="B1517" s="4"/>
    </row>
    <row r="1518" spans="1:2" x14ac:dyDescent="0.3">
      <c r="A1518" s="4"/>
      <c r="B1518" s="4"/>
    </row>
    <row r="1519" spans="1:2" x14ac:dyDescent="0.3">
      <c r="A1519" s="4"/>
      <c r="B1519" s="4"/>
    </row>
    <row r="1520" spans="1:2" x14ac:dyDescent="0.3">
      <c r="A1520" s="4"/>
      <c r="B1520" s="4"/>
    </row>
    <row r="1521" spans="1:2" x14ac:dyDescent="0.3">
      <c r="A1521" s="4"/>
      <c r="B1521" s="4"/>
    </row>
    <row r="1522" spans="1:2" x14ac:dyDescent="0.3">
      <c r="A1522" s="4"/>
      <c r="B1522" s="4"/>
    </row>
    <row r="1523" spans="1:2" x14ac:dyDescent="0.3">
      <c r="A1523" s="4"/>
      <c r="B1523" s="4"/>
    </row>
    <row r="1524" spans="1:2" x14ac:dyDescent="0.3">
      <c r="A1524" s="4"/>
      <c r="B1524" s="4"/>
    </row>
    <row r="1525" spans="1:2" x14ac:dyDescent="0.3">
      <c r="A1525" s="4"/>
      <c r="B1525" s="4"/>
    </row>
    <row r="1526" spans="1:2" x14ac:dyDescent="0.3">
      <c r="A1526" s="4"/>
      <c r="B1526" s="4"/>
    </row>
    <row r="1527" spans="1:2" x14ac:dyDescent="0.3">
      <c r="A1527" s="4"/>
      <c r="B1527" s="4"/>
    </row>
    <row r="1528" spans="1:2" x14ac:dyDescent="0.3">
      <c r="A1528" s="4"/>
      <c r="B1528" s="4"/>
    </row>
    <row r="1529" spans="1:2" x14ac:dyDescent="0.3">
      <c r="A1529" s="4"/>
      <c r="B1529" s="4"/>
    </row>
    <row r="1530" spans="1:2" x14ac:dyDescent="0.3">
      <c r="A1530" s="4"/>
      <c r="B1530" s="4"/>
    </row>
    <row r="1531" spans="1:2" x14ac:dyDescent="0.3">
      <c r="A1531" s="4"/>
      <c r="B1531" s="4"/>
    </row>
    <row r="1532" spans="1:2" x14ac:dyDescent="0.3">
      <c r="A1532" s="4"/>
      <c r="B1532" s="4"/>
    </row>
    <row r="1533" spans="1:2" x14ac:dyDescent="0.3">
      <c r="A1533" s="4"/>
      <c r="B1533" s="4"/>
    </row>
    <row r="1534" spans="1:2" x14ac:dyDescent="0.3">
      <c r="A1534" s="4"/>
      <c r="B1534" s="4"/>
    </row>
    <row r="1535" spans="1:2" x14ac:dyDescent="0.3">
      <c r="A1535" s="4"/>
      <c r="B1535" s="4"/>
    </row>
    <row r="1536" spans="1:2" x14ac:dyDescent="0.3">
      <c r="A1536" s="4"/>
      <c r="B1536" s="4"/>
    </row>
    <row r="1537" spans="1:2" x14ac:dyDescent="0.3">
      <c r="A1537" s="4"/>
      <c r="B1537" s="4"/>
    </row>
    <row r="1538" spans="1:2" x14ac:dyDescent="0.3">
      <c r="A1538" s="4"/>
      <c r="B1538" s="4"/>
    </row>
    <row r="1539" spans="1:2" x14ac:dyDescent="0.3">
      <c r="A1539" s="4"/>
      <c r="B1539" s="4"/>
    </row>
    <row r="1540" spans="1:2" x14ac:dyDescent="0.3">
      <c r="A1540" s="4"/>
      <c r="B1540" s="4"/>
    </row>
    <row r="1541" spans="1:2" x14ac:dyDescent="0.3">
      <c r="A1541" s="4"/>
      <c r="B1541" s="4"/>
    </row>
    <row r="1542" spans="1:2" x14ac:dyDescent="0.3">
      <c r="A1542" s="4"/>
      <c r="B1542" s="4"/>
    </row>
    <row r="1543" spans="1:2" x14ac:dyDescent="0.3">
      <c r="A1543" s="4"/>
      <c r="B1543" s="4"/>
    </row>
    <row r="1544" spans="1:2" x14ac:dyDescent="0.3">
      <c r="A1544" s="4"/>
      <c r="B1544" s="4"/>
    </row>
    <row r="1545" spans="1:2" x14ac:dyDescent="0.3">
      <c r="A1545" s="4"/>
      <c r="B1545" s="4"/>
    </row>
    <row r="1546" spans="1:2" x14ac:dyDescent="0.3">
      <c r="A1546" s="4"/>
      <c r="B1546" s="4"/>
    </row>
    <row r="1547" spans="1:2" x14ac:dyDescent="0.3">
      <c r="A1547" s="4"/>
      <c r="B1547" s="4"/>
    </row>
    <row r="1548" spans="1:2" x14ac:dyDescent="0.3">
      <c r="A1548" s="4"/>
      <c r="B1548" s="4"/>
    </row>
    <row r="1549" spans="1:2" x14ac:dyDescent="0.3">
      <c r="A1549" s="4"/>
      <c r="B1549" s="4"/>
    </row>
    <row r="1550" spans="1:2" x14ac:dyDescent="0.3">
      <c r="A1550" s="4"/>
      <c r="B1550" s="4"/>
    </row>
    <row r="1551" spans="1:2" x14ac:dyDescent="0.3">
      <c r="A1551" s="4"/>
      <c r="B1551" s="4"/>
    </row>
    <row r="1552" spans="1:2" x14ac:dyDescent="0.3">
      <c r="A1552" s="4"/>
      <c r="B1552" s="4"/>
    </row>
    <row r="1553" spans="1:2" x14ac:dyDescent="0.3">
      <c r="A1553" s="4"/>
      <c r="B1553" s="4"/>
    </row>
    <row r="1554" spans="1:2" x14ac:dyDescent="0.3">
      <c r="A1554" s="4"/>
      <c r="B1554" s="4"/>
    </row>
    <row r="1555" spans="1:2" x14ac:dyDescent="0.3">
      <c r="A1555" s="4"/>
      <c r="B1555" s="4"/>
    </row>
    <row r="1556" spans="1:2" x14ac:dyDescent="0.3">
      <c r="A1556" s="4"/>
      <c r="B1556" s="4"/>
    </row>
    <row r="1557" spans="1:2" x14ac:dyDescent="0.3">
      <c r="A1557" s="4"/>
      <c r="B1557" s="4"/>
    </row>
    <row r="1558" spans="1:2" x14ac:dyDescent="0.3">
      <c r="A1558" s="4"/>
      <c r="B1558" s="4"/>
    </row>
    <row r="1559" spans="1:2" x14ac:dyDescent="0.3">
      <c r="A1559" s="4"/>
      <c r="B1559" s="4"/>
    </row>
    <row r="1560" spans="1:2" x14ac:dyDescent="0.3">
      <c r="A1560" s="4"/>
      <c r="B1560" s="4"/>
    </row>
    <row r="1561" spans="1:2" x14ac:dyDescent="0.3">
      <c r="A1561" s="4"/>
      <c r="B1561" s="4"/>
    </row>
    <row r="1562" spans="1:2" x14ac:dyDescent="0.3">
      <c r="A1562" s="4"/>
      <c r="B1562" s="4"/>
    </row>
    <row r="1563" spans="1:2" x14ac:dyDescent="0.3">
      <c r="A1563" s="4"/>
      <c r="B1563" s="4"/>
    </row>
    <row r="1564" spans="1:2" x14ac:dyDescent="0.3">
      <c r="A1564" s="4"/>
      <c r="B1564" s="4"/>
    </row>
    <row r="1565" spans="1:2" x14ac:dyDescent="0.3">
      <c r="A1565" s="4"/>
      <c r="B1565" s="4"/>
    </row>
    <row r="1566" spans="1:2" x14ac:dyDescent="0.3">
      <c r="A1566" s="4"/>
      <c r="B1566" s="4"/>
    </row>
    <row r="1567" spans="1:2" x14ac:dyDescent="0.3">
      <c r="A1567" s="4"/>
      <c r="B1567" s="4"/>
    </row>
    <row r="1568" spans="1:2" x14ac:dyDescent="0.3">
      <c r="A1568" s="4"/>
      <c r="B1568" s="4"/>
    </row>
    <row r="1569" spans="1:2" x14ac:dyDescent="0.3">
      <c r="A1569" s="4"/>
      <c r="B1569" s="4"/>
    </row>
    <row r="1570" spans="1:2" x14ac:dyDescent="0.3">
      <c r="A1570" s="4"/>
      <c r="B1570" s="4"/>
    </row>
    <row r="1571" spans="1:2" x14ac:dyDescent="0.3">
      <c r="A1571" s="4"/>
      <c r="B1571" s="4"/>
    </row>
    <row r="1572" spans="1:2" x14ac:dyDescent="0.3">
      <c r="A1572" s="4"/>
      <c r="B1572" s="4"/>
    </row>
    <row r="1573" spans="1:2" x14ac:dyDescent="0.3">
      <c r="A1573" s="4"/>
      <c r="B1573" s="4"/>
    </row>
    <row r="1574" spans="1:2" x14ac:dyDescent="0.3">
      <c r="A1574" s="4"/>
      <c r="B1574" s="4"/>
    </row>
    <row r="1575" spans="1:2" x14ac:dyDescent="0.3">
      <c r="A1575" s="4"/>
      <c r="B1575" s="4"/>
    </row>
    <row r="1576" spans="1:2" x14ac:dyDescent="0.3">
      <c r="A1576" s="4"/>
      <c r="B1576" s="4"/>
    </row>
    <row r="1577" spans="1:2" x14ac:dyDescent="0.3">
      <c r="A1577" s="4"/>
      <c r="B1577" s="4"/>
    </row>
    <row r="1578" spans="1:2" x14ac:dyDescent="0.3">
      <c r="A1578" s="4"/>
      <c r="B1578" s="4"/>
    </row>
    <row r="1579" spans="1:2" x14ac:dyDescent="0.3">
      <c r="A1579" s="4"/>
      <c r="B1579" s="4"/>
    </row>
    <row r="1580" spans="1:2" x14ac:dyDescent="0.3">
      <c r="A1580" s="4"/>
      <c r="B1580" s="4"/>
    </row>
    <row r="1581" spans="1:2" x14ac:dyDescent="0.3">
      <c r="A1581" s="4"/>
      <c r="B1581" s="4"/>
    </row>
    <row r="1582" spans="1:2" x14ac:dyDescent="0.3">
      <c r="A1582" s="4"/>
      <c r="B1582" s="4"/>
    </row>
    <row r="1583" spans="1:2" x14ac:dyDescent="0.3">
      <c r="A1583" s="4"/>
      <c r="B1583" s="4"/>
    </row>
    <row r="1584" spans="1:2" x14ac:dyDescent="0.3">
      <c r="A1584" s="4"/>
      <c r="B1584" s="4"/>
    </row>
    <row r="1585" spans="1:2" x14ac:dyDescent="0.3">
      <c r="A1585" s="4"/>
      <c r="B1585" s="4"/>
    </row>
    <row r="1586" spans="1:2" x14ac:dyDescent="0.3">
      <c r="A1586" s="4"/>
      <c r="B1586" s="4"/>
    </row>
    <row r="1587" spans="1:2" x14ac:dyDescent="0.3">
      <c r="A1587" s="4"/>
      <c r="B1587" s="4"/>
    </row>
    <row r="1588" spans="1:2" x14ac:dyDescent="0.3">
      <c r="A1588" s="4"/>
      <c r="B1588" s="4"/>
    </row>
    <row r="1589" spans="1:2" x14ac:dyDescent="0.3">
      <c r="A1589" s="4"/>
      <c r="B1589" s="4"/>
    </row>
    <row r="1590" spans="1:2" x14ac:dyDescent="0.3">
      <c r="A1590" s="4"/>
      <c r="B1590" s="4"/>
    </row>
    <row r="1591" spans="1:2" x14ac:dyDescent="0.3">
      <c r="A1591" s="4"/>
      <c r="B1591" s="4"/>
    </row>
    <row r="1592" spans="1:2" x14ac:dyDescent="0.3">
      <c r="A1592" s="4"/>
      <c r="B1592" s="4"/>
    </row>
    <row r="1593" spans="1:2" x14ac:dyDescent="0.3">
      <c r="A1593" s="4"/>
      <c r="B1593" s="4"/>
    </row>
    <row r="1594" spans="1:2" x14ac:dyDescent="0.3">
      <c r="A1594" s="4"/>
      <c r="B1594" s="4"/>
    </row>
    <row r="1595" spans="1:2" x14ac:dyDescent="0.3">
      <c r="A1595" s="4"/>
      <c r="B1595" s="4"/>
    </row>
    <row r="1596" spans="1:2" x14ac:dyDescent="0.3">
      <c r="A1596" s="4"/>
      <c r="B1596" s="4"/>
    </row>
    <row r="1597" spans="1:2" x14ac:dyDescent="0.3">
      <c r="A1597" s="4"/>
      <c r="B1597" s="4"/>
    </row>
    <row r="1598" spans="1:2" x14ac:dyDescent="0.3">
      <c r="A1598" s="4"/>
      <c r="B1598" s="4"/>
    </row>
    <row r="1599" spans="1:2" x14ac:dyDescent="0.3">
      <c r="A1599" s="4"/>
      <c r="B1599" s="4"/>
    </row>
    <row r="1600" spans="1:2" x14ac:dyDescent="0.3">
      <c r="A1600" s="4"/>
      <c r="B1600" s="4"/>
    </row>
    <row r="1601" spans="1:2" x14ac:dyDescent="0.3">
      <c r="A1601" s="4"/>
      <c r="B1601" s="4"/>
    </row>
    <row r="1602" spans="1:2" x14ac:dyDescent="0.3">
      <c r="A1602" s="4"/>
      <c r="B1602" s="4"/>
    </row>
    <row r="1603" spans="1:2" x14ac:dyDescent="0.3">
      <c r="A1603" s="4"/>
      <c r="B1603" s="4"/>
    </row>
    <row r="1604" spans="1:2" x14ac:dyDescent="0.3">
      <c r="A1604" s="4"/>
      <c r="B1604" s="4"/>
    </row>
    <row r="1605" spans="1:2" x14ac:dyDescent="0.3">
      <c r="A1605" s="4"/>
      <c r="B1605" s="4"/>
    </row>
    <row r="1606" spans="1:2" x14ac:dyDescent="0.3">
      <c r="A1606" s="4"/>
      <c r="B1606" s="4"/>
    </row>
    <row r="1607" spans="1:2" x14ac:dyDescent="0.3">
      <c r="A1607" s="4"/>
      <c r="B1607" s="4"/>
    </row>
    <row r="1608" spans="1:2" x14ac:dyDescent="0.3">
      <c r="A1608" s="4"/>
      <c r="B1608" s="4"/>
    </row>
    <row r="1609" spans="1:2" x14ac:dyDescent="0.3">
      <c r="A1609" s="4"/>
      <c r="B1609" s="4"/>
    </row>
    <row r="1610" spans="1:2" x14ac:dyDescent="0.3">
      <c r="A1610" s="4"/>
      <c r="B1610" s="4"/>
    </row>
    <row r="1611" spans="1:2" x14ac:dyDescent="0.3">
      <c r="A1611" s="4"/>
      <c r="B1611" s="4"/>
    </row>
    <row r="1612" spans="1:2" x14ac:dyDescent="0.3">
      <c r="A1612" s="4"/>
      <c r="B1612" s="4"/>
    </row>
    <row r="1613" spans="1:2" x14ac:dyDescent="0.3">
      <c r="A1613" s="4"/>
      <c r="B1613" s="4"/>
    </row>
    <row r="1614" spans="1:2" x14ac:dyDescent="0.3">
      <c r="A1614" s="4"/>
      <c r="B1614" s="4"/>
    </row>
    <row r="1615" spans="1:2" x14ac:dyDescent="0.3">
      <c r="A1615" s="4"/>
      <c r="B1615" s="4"/>
    </row>
    <row r="1616" spans="1:2" x14ac:dyDescent="0.3">
      <c r="A1616" s="4"/>
      <c r="B1616" s="4"/>
    </row>
    <row r="1617" spans="1:2" x14ac:dyDescent="0.3">
      <c r="A1617" s="4"/>
      <c r="B1617" s="4"/>
    </row>
    <row r="1618" spans="1:2" x14ac:dyDescent="0.3">
      <c r="A1618" s="4"/>
      <c r="B1618" s="4"/>
    </row>
    <row r="1619" spans="1:2" x14ac:dyDescent="0.3">
      <c r="A1619" s="4"/>
      <c r="B1619" s="4"/>
    </row>
    <row r="1620" spans="1:2" x14ac:dyDescent="0.3">
      <c r="A1620" s="4"/>
      <c r="B1620" s="4"/>
    </row>
    <row r="1621" spans="1:2" x14ac:dyDescent="0.3">
      <c r="A1621" s="4"/>
      <c r="B1621" s="4"/>
    </row>
    <row r="1622" spans="1:2" x14ac:dyDescent="0.3">
      <c r="A1622" s="4"/>
      <c r="B1622" s="4"/>
    </row>
    <row r="1623" spans="1:2" x14ac:dyDescent="0.3">
      <c r="A1623" s="4"/>
      <c r="B1623" s="4"/>
    </row>
    <row r="1624" spans="1:2" x14ac:dyDescent="0.3">
      <c r="A1624" s="4"/>
      <c r="B1624" s="4"/>
    </row>
    <row r="1625" spans="1:2" x14ac:dyDescent="0.3">
      <c r="A1625" s="4"/>
      <c r="B1625" s="4"/>
    </row>
    <row r="1626" spans="1:2" x14ac:dyDescent="0.3">
      <c r="A1626" s="4"/>
      <c r="B1626" s="4"/>
    </row>
    <row r="1627" spans="1:2" x14ac:dyDescent="0.3">
      <c r="A1627" s="4"/>
      <c r="B1627" s="4"/>
    </row>
    <row r="1628" spans="1:2" x14ac:dyDescent="0.3">
      <c r="A1628" s="4"/>
      <c r="B1628" s="4"/>
    </row>
    <row r="1629" spans="1:2" x14ac:dyDescent="0.3">
      <c r="A1629" s="4"/>
      <c r="B1629" s="4"/>
    </row>
    <row r="1630" spans="1:2" x14ac:dyDescent="0.3">
      <c r="A1630" s="4"/>
      <c r="B1630" s="4"/>
    </row>
    <row r="1631" spans="1:2" x14ac:dyDescent="0.3">
      <c r="A1631" s="4"/>
      <c r="B1631" s="4"/>
    </row>
    <row r="1632" spans="1:2" x14ac:dyDescent="0.3">
      <c r="A1632" s="4"/>
      <c r="B1632" s="4"/>
    </row>
    <row r="1633" spans="1:2" x14ac:dyDescent="0.3">
      <c r="A1633" s="4"/>
      <c r="B1633" s="4"/>
    </row>
    <row r="1634" spans="1:2" x14ac:dyDescent="0.3">
      <c r="A1634" s="4"/>
      <c r="B1634" s="4"/>
    </row>
    <row r="1635" spans="1:2" x14ac:dyDescent="0.3">
      <c r="A1635" s="4"/>
      <c r="B1635" s="4"/>
    </row>
    <row r="1636" spans="1:2" x14ac:dyDescent="0.3">
      <c r="A1636" s="4"/>
      <c r="B1636" s="4"/>
    </row>
    <row r="1637" spans="1:2" x14ac:dyDescent="0.3">
      <c r="A1637" s="4"/>
      <c r="B1637" s="4"/>
    </row>
    <row r="1638" spans="1:2" x14ac:dyDescent="0.3">
      <c r="A1638" s="4"/>
      <c r="B1638" s="4"/>
    </row>
    <row r="1639" spans="1:2" x14ac:dyDescent="0.3">
      <c r="A1639" s="4"/>
      <c r="B1639" s="4"/>
    </row>
    <row r="1640" spans="1:2" x14ac:dyDescent="0.3">
      <c r="A1640" s="4"/>
      <c r="B1640" s="4"/>
    </row>
    <row r="1641" spans="1:2" x14ac:dyDescent="0.3">
      <c r="A1641" s="4"/>
      <c r="B1641" s="4"/>
    </row>
    <row r="1642" spans="1:2" x14ac:dyDescent="0.3">
      <c r="A1642" s="4"/>
      <c r="B1642" s="4"/>
    </row>
    <row r="1643" spans="1:2" x14ac:dyDescent="0.3">
      <c r="A1643" s="4"/>
      <c r="B1643" s="4"/>
    </row>
    <row r="1644" spans="1:2" x14ac:dyDescent="0.3">
      <c r="A1644" s="4"/>
      <c r="B1644" s="4"/>
    </row>
    <row r="1645" spans="1:2" x14ac:dyDescent="0.3">
      <c r="A1645" s="4"/>
      <c r="B1645" s="4"/>
    </row>
    <row r="1646" spans="1:2" x14ac:dyDescent="0.3">
      <c r="A1646" s="4"/>
      <c r="B1646" s="4"/>
    </row>
    <row r="1647" spans="1:2" x14ac:dyDescent="0.3">
      <c r="A1647" s="4"/>
      <c r="B1647" s="4"/>
    </row>
    <row r="1648" spans="1:2" x14ac:dyDescent="0.3">
      <c r="A1648" s="4"/>
      <c r="B1648" s="4"/>
    </row>
    <row r="1649" spans="1:2" x14ac:dyDescent="0.3">
      <c r="A1649" s="4"/>
      <c r="B1649" s="4"/>
    </row>
    <row r="1650" spans="1:2" x14ac:dyDescent="0.3">
      <c r="A1650" s="4"/>
      <c r="B1650" s="4"/>
    </row>
    <row r="1651" spans="1:2" x14ac:dyDescent="0.3">
      <c r="A1651" s="4"/>
      <c r="B1651" s="4"/>
    </row>
    <row r="1652" spans="1:2" x14ac:dyDescent="0.3">
      <c r="A1652" s="4"/>
      <c r="B1652" s="4"/>
    </row>
    <row r="1653" spans="1:2" x14ac:dyDescent="0.3">
      <c r="A1653" s="4"/>
      <c r="B1653" s="4"/>
    </row>
    <row r="1654" spans="1:2" x14ac:dyDescent="0.3">
      <c r="A1654" s="4"/>
      <c r="B1654" s="4"/>
    </row>
    <row r="1655" spans="1:2" x14ac:dyDescent="0.3">
      <c r="A1655" s="4"/>
      <c r="B1655" s="4"/>
    </row>
    <row r="1656" spans="1:2" x14ac:dyDescent="0.3">
      <c r="A1656" s="4"/>
      <c r="B1656" s="4"/>
    </row>
    <row r="1657" spans="1:2" x14ac:dyDescent="0.3">
      <c r="A1657" s="4"/>
      <c r="B1657" s="4"/>
    </row>
    <row r="1658" spans="1:2" x14ac:dyDescent="0.3">
      <c r="A1658" s="4"/>
      <c r="B1658" s="4"/>
    </row>
    <row r="1659" spans="1:2" x14ac:dyDescent="0.3">
      <c r="A1659" s="4"/>
      <c r="B1659" s="4"/>
    </row>
    <row r="1660" spans="1:2" x14ac:dyDescent="0.3">
      <c r="A1660" s="4"/>
      <c r="B1660" s="4"/>
    </row>
    <row r="1661" spans="1:2" x14ac:dyDescent="0.3">
      <c r="A1661" s="4"/>
      <c r="B1661" s="4"/>
    </row>
    <row r="1662" spans="1:2" x14ac:dyDescent="0.3">
      <c r="A1662" s="4"/>
      <c r="B1662" s="4"/>
    </row>
    <row r="1663" spans="1:2" x14ac:dyDescent="0.3">
      <c r="A1663" s="4"/>
      <c r="B1663" s="4"/>
    </row>
    <row r="1664" spans="1:2" x14ac:dyDescent="0.3">
      <c r="A1664" s="4"/>
      <c r="B1664" s="4"/>
    </row>
    <row r="1665" spans="1:2" x14ac:dyDescent="0.3">
      <c r="A1665" s="4"/>
      <c r="B1665" s="4"/>
    </row>
    <row r="1666" spans="1:2" x14ac:dyDescent="0.3">
      <c r="A1666" s="4"/>
      <c r="B1666" s="4"/>
    </row>
    <row r="1667" spans="1:2" x14ac:dyDescent="0.3">
      <c r="A1667" s="4"/>
      <c r="B1667" s="4"/>
    </row>
    <row r="1668" spans="1:2" x14ac:dyDescent="0.3">
      <c r="A1668" s="4"/>
      <c r="B1668" s="4"/>
    </row>
    <row r="1669" spans="1:2" x14ac:dyDescent="0.3">
      <c r="A1669" s="4"/>
      <c r="B1669" s="4"/>
    </row>
    <row r="1670" spans="1:2" x14ac:dyDescent="0.3">
      <c r="A1670" s="4"/>
      <c r="B1670" s="4"/>
    </row>
    <row r="1671" spans="1:2" x14ac:dyDescent="0.3">
      <c r="A1671" s="4"/>
      <c r="B1671" s="4"/>
    </row>
    <row r="1672" spans="1:2" x14ac:dyDescent="0.3">
      <c r="A1672" s="4"/>
      <c r="B1672" s="4"/>
    </row>
    <row r="1673" spans="1:2" x14ac:dyDescent="0.3">
      <c r="A1673" s="4"/>
      <c r="B1673" s="4"/>
    </row>
    <row r="1674" spans="1:2" x14ac:dyDescent="0.3">
      <c r="A1674" s="4"/>
      <c r="B1674" s="4"/>
    </row>
    <row r="1675" spans="1:2" x14ac:dyDescent="0.3">
      <c r="A1675" s="4"/>
      <c r="B1675" s="4"/>
    </row>
    <row r="1676" spans="1:2" x14ac:dyDescent="0.3">
      <c r="A1676" s="4"/>
      <c r="B1676" s="4"/>
    </row>
    <row r="1677" spans="1:2" x14ac:dyDescent="0.3">
      <c r="A1677" s="4"/>
      <c r="B1677" s="4"/>
    </row>
    <row r="1678" spans="1:2" x14ac:dyDescent="0.3">
      <c r="A1678" s="4"/>
      <c r="B1678" s="4"/>
    </row>
    <row r="1679" spans="1:2" x14ac:dyDescent="0.3">
      <c r="A1679" s="4"/>
      <c r="B1679" s="4"/>
    </row>
    <row r="1680" spans="1:2" x14ac:dyDescent="0.3">
      <c r="A1680" s="4"/>
      <c r="B1680" s="4"/>
    </row>
    <row r="1681" spans="1:2" x14ac:dyDescent="0.3">
      <c r="A1681" s="4"/>
      <c r="B1681" s="4"/>
    </row>
    <row r="1682" spans="1:2" x14ac:dyDescent="0.3">
      <c r="A1682" s="4"/>
      <c r="B1682" s="4"/>
    </row>
    <row r="1683" spans="1:2" x14ac:dyDescent="0.3">
      <c r="A1683" s="4"/>
      <c r="B1683" s="4"/>
    </row>
    <row r="1684" spans="1:2" x14ac:dyDescent="0.3">
      <c r="A1684" s="4"/>
      <c r="B1684" s="4"/>
    </row>
    <row r="1685" spans="1:2" x14ac:dyDescent="0.3">
      <c r="A1685" s="4"/>
      <c r="B1685" s="4"/>
    </row>
    <row r="1686" spans="1:2" x14ac:dyDescent="0.3">
      <c r="A1686" s="4"/>
      <c r="B1686" s="4"/>
    </row>
    <row r="1687" spans="1:2" x14ac:dyDescent="0.3">
      <c r="A1687" s="4"/>
      <c r="B1687" s="4"/>
    </row>
    <row r="1688" spans="1:2" x14ac:dyDescent="0.3">
      <c r="A1688" s="4"/>
      <c r="B1688" s="4"/>
    </row>
    <row r="1689" spans="1:2" x14ac:dyDescent="0.3">
      <c r="A1689" s="4"/>
      <c r="B1689" s="4"/>
    </row>
    <row r="1690" spans="1:2" x14ac:dyDescent="0.3">
      <c r="A1690" s="4"/>
      <c r="B1690" s="4"/>
    </row>
    <row r="1691" spans="1:2" x14ac:dyDescent="0.3">
      <c r="A1691" s="4"/>
      <c r="B1691" s="4"/>
    </row>
    <row r="1692" spans="1:2" x14ac:dyDescent="0.3">
      <c r="A1692" s="4"/>
      <c r="B1692" s="4"/>
    </row>
    <row r="1693" spans="1:2" x14ac:dyDescent="0.3">
      <c r="A1693" s="4"/>
      <c r="B1693" s="4"/>
    </row>
    <row r="1694" spans="1:2" x14ac:dyDescent="0.3">
      <c r="A1694" s="4"/>
      <c r="B1694" s="4"/>
    </row>
    <row r="1695" spans="1:2" x14ac:dyDescent="0.3">
      <c r="A1695" s="4"/>
      <c r="B1695" s="4"/>
    </row>
    <row r="1696" spans="1:2" x14ac:dyDescent="0.3">
      <c r="A1696" s="4"/>
      <c r="B1696" s="4"/>
    </row>
    <row r="1697" spans="1:2" x14ac:dyDescent="0.3">
      <c r="A1697" s="4"/>
      <c r="B1697" s="4"/>
    </row>
    <row r="1698" spans="1:2" x14ac:dyDescent="0.3">
      <c r="A1698" s="4"/>
      <c r="B1698" s="4"/>
    </row>
    <row r="1699" spans="1:2" x14ac:dyDescent="0.3">
      <c r="A1699" s="4"/>
      <c r="B1699" s="4"/>
    </row>
    <row r="1700" spans="1:2" x14ac:dyDescent="0.3">
      <c r="A1700" s="4"/>
      <c r="B1700" s="4"/>
    </row>
    <row r="1701" spans="1:2" x14ac:dyDescent="0.3">
      <c r="A1701" s="4"/>
      <c r="B1701" s="4"/>
    </row>
    <row r="1702" spans="1:2" x14ac:dyDescent="0.3">
      <c r="A1702" s="4"/>
      <c r="B1702" s="4"/>
    </row>
    <row r="1703" spans="1:2" x14ac:dyDescent="0.3">
      <c r="A1703" s="4"/>
      <c r="B1703" s="4"/>
    </row>
    <row r="1704" spans="1:2" x14ac:dyDescent="0.3">
      <c r="A1704" s="4"/>
      <c r="B1704" s="4"/>
    </row>
    <row r="1705" spans="1:2" x14ac:dyDescent="0.3">
      <c r="A1705" s="4"/>
      <c r="B1705" s="4"/>
    </row>
    <row r="1706" spans="1:2" x14ac:dyDescent="0.3">
      <c r="A1706" s="4"/>
      <c r="B1706" s="4"/>
    </row>
    <row r="1707" spans="1:2" x14ac:dyDescent="0.3">
      <c r="A1707" s="4"/>
      <c r="B1707" s="4"/>
    </row>
    <row r="1708" spans="1:2" x14ac:dyDescent="0.3">
      <c r="A1708" s="4"/>
      <c r="B1708" s="4"/>
    </row>
    <row r="1709" spans="1:2" x14ac:dyDescent="0.3">
      <c r="A1709" s="4"/>
      <c r="B1709" s="4"/>
    </row>
    <row r="1710" spans="1:2" x14ac:dyDescent="0.3">
      <c r="A1710" s="4"/>
      <c r="B1710" s="4"/>
    </row>
    <row r="1711" spans="1:2" x14ac:dyDescent="0.3">
      <c r="A1711" s="4"/>
      <c r="B1711" s="4"/>
    </row>
    <row r="1712" spans="1:2" x14ac:dyDescent="0.3">
      <c r="A1712" s="4"/>
      <c r="B1712" s="4"/>
    </row>
    <row r="1713" spans="1:2" x14ac:dyDescent="0.3">
      <c r="A1713" s="4"/>
      <c r="B1713" s="4"/>
    </row>
    <row r="1714" spans="1:2" x14ac:dyDescent="0.3">
      <c r="A1714" s="4"/>
      <c r="B1714" s="4"/>
    </row>
    <row r="1715" spans="1:2" x14ac:dyDescent="0.3">
      <c r="A1715" s="4"/>
      <c r="B1715" s="4"/>
    </row>
    <row r="1716" spans="1:2" x14ac:dyDescent="0.3">
      <c r="A1716" s="4"/>
      <c r="B1716" s="4"/>
    </row>
    <row r="1717" spans="1:2" x14ac:dyDescent="0.3">
      <c r="A1717" s="4"/>
      <c r="B1717" s="4"/>
    </row>
    <row r="1718" spans="1:2" x14ac:dyDescent="0.3">
      <c r="A1718" s="4"/>
      <c r="B1718" s="4"/>
    </row>
    <row r="1719" spans="1:2" x14ac:dyDescent="0.3">
      <c r="A1719" s="4"/>
      <c r="B1719" s="4"/>
    </row>
    <row r="1720" spans="1:2" x14ac:dyDescent="0.3">
      <c r="A1720" s="4"/>
      <c r="B1720" s="4"/>
    </row>
    <row r="1721" spans="1:2" x14ac:dyDescent="0.3">
      <c r="A1721" s="4"/>
      <c r="B1721" s="4"/>
    </row>
    <row r="1722" spans="1:2" x14ac:dyDescent="0.3">
      <c r="A1722" s="4"/>
      <c r="B1722" s="4"/>
    </row>
    <row r="1723" spans="1:2" x14ac:dyDescent="0.3">
      <c r="A1723" s="4"/>
      <c r="B1723" s="4"/>
    </row>
    <row r="1724" spans="1:2" x14ac:dyDescent="0.3">
      <c r="A1724" s="4"/>
      <c r="B1724" s="4"/>
    </row>
    <row r="1725" spans="1:2" x14ac:dyDescent="0.3">
      <c r="A1725" s="4"/>
      <c r="B1725" s="4"/>
    </row>
    <row r="1726" spans="1:2" x14ac:dyDescent="0.3">
      <c r="A1726" s="4"/>
      <c r="B1726" s="4"/>
    </row>
    <row r="1727" spans="1:2" x14ac:dyDescent="0.3">
      <c r="A1727" s="4"/>
      <c r="B1727" s="4"/>
    </row>
    <row r="1728" spans="1:2" x14ac:dyDescent="0.3">
      <c r="A1728" s="4"/>
      <c r="B1728" s="4"/>
    </row>
    <row r="1729" spans="1:2" x14ac:dyDescent="0.3">
      <c r="A1729" s="4"/>
      <c r="B1729" s="4"/>
    </row>
    <row r="1730" spans="1:2" x14ac:dyDescent="0.3">
      <c r="A1730" s="4"/>
      <c r="B1730" s="4"/>
    </row>
    <row r="1731" spans="1:2" x14ac:dyDescent="0.3">
      <c r="A1731" s="4"/>
      <c r="B1731" s="4"/>
    </row>
    <row r="1732" spans="1:2" x14ac:dyDescent="0.3">
      <c r="A1732" s="4"/>
      <c r="B1732" s="4"/>
    </row>
    <row r="1733" spans="1:2" x14ac:dyDescent="0.3">
      <c r="A1733" s="4"/>
      <c r="B1733" s="4"/>
    </row>
    <row r="1734" spans="1:2" x14ac:dyDescent="0.3">
      <c r="A1734" s="4"/>
      <c r="B1734" s="4"/>
    </row>
    <row r="1735" spans="1:2" x14ac:dyDescent="0.3">
      <c r="A1735" s="4"/>
      <c r="B1735" s="4"/>
    </row>
    <row r="1736" spans="1:2" x14ac:dyDescent="0.3">
      <c r="A1736" s="4"/>
      <c r="B1736" s="4"/>
    </row>
    <row r="1737" spans="1:2" x14ac:dyDescent="0.3">
      <c r="A1737" s="4"/>
      <c r="B1737" s="4"/>
    </row>
    <row r="1738" spans="1:2" x14ac:dyDescent="0.3">
      <c r="A1738" s="4"/>
      <c r="B1738" s="4"/>
    </row>
    <row r="1739" spans="1:2" x14ac:dyDescent="0.3">
      <c r="A1739" s="4"/>
      <c r="B1739" s="4"/>
    </row>
    <row r="1740" spans="1:2" x14ac:dyDescent="0.3">
      <c r="A1740" s="4"/>
      <c r="B1740" s="4"/>
    </row>
    <row r="1741" spans="1:2" x14ac:dyDescent="0.3">
      <c r="A1741" s="4"/>
      <c r="B1741" s="4"/>
    </row>
    <row r="1742" spans="1:2" x14ac:dyDescent="0.3">
      <c r="A1742" s="4"/>
      <c r="B1742" s="4"/>
    </row>
    <row r="1743" spans="1:2" x14ac:dyDescent="0.3">
      <c r="A1743" s="4"/>
      <c r="B1743" s="4"/>
    </row>
    <row r="1744" spans="1:2" x14ac:dyDescent="0.3">
      <c r="A1744" s="4"/>
      <c r="B1744" s="4"/>
    </row>
    <row r="1745" spans="1:2" x14ac:dyDescent="0.3">
      <c r="A1745" s="4"/>
      <c r="B1745" s="4"/>
    </row>
    <row r="1746" spans="1:2" x14ac:dyDescent="0.3">
      <c r="A1746" s="4"/>
      <c r="B1746" s="4"/>
    </row>
    <row r="1747" spans="1:2" x14ac:dyDescent="0.3">
      <c r="A1747" s="4"/>
      <c r="B1747" s="4"/>
    </row>
    <row r="1748" spans="1:2" x14ac:dyDescent="0.3">
      <c r="A1748" s="4"/>
      <c r="B1748" s="4"/>
    </row>
    <row r="1749" spans="1:2" x14ac:dyDescent="0.3">
      <c r="A1749" s="4"/>
      <c r="B1749" s="4"/>
    </row>
    <row r="1750" spans="1:2" x14ac:dyDescent="0.3">
      <c r="A1750" s="4"/>
      <c r="B1750" s="4"/>
    </row>
    <row r="1751" spans="1:2" x14ac:dyDescent="0.3">
      <c r="A1751" s="4"/>
      <c r="B1751" s="4"/>
    </row>
    <row r="1752" spans="1:2" x14ac:dyDescent="0.3">
      <c r="A1752" s="4"/>
      <c r="B1752" s="4"/>
    </row>
    <row r="1753" spans="1:2" x14ac:dyDescent="0.3">
      <c r="A1753" s="4"/>
      <c r="B1753" s="4"/>
    </row>
    <row r="1754" spans="1:2" x14ac:dyDescent="0.3">
      <c r="A1754" s="4"/>
      <c r="B1754" s="4"/>
    </row>
    <row r="1755" spans="1:2" x14ac:dyDescent="0.3">
      <c r="A1755" s="4"/>
      <c r="B1755" s="4"/>
    </row>
    <row r="1756" spans="1:2" x14ac:dyDescent="0.3">
      <c r="A1756" s="4"/>
      <c r="B1756" s="4"/>
    </row>
    <row r="1757" spans="1:2" x14ac:dyDescent="0.3">
      <c r="A1757" s="4"/>
      <c r="B1757" s="4"/>
    </row>
    <row r="1758" spans="1:2" x14ac:dyDescent="0.3">
      <c r="A1758" s="4"/>
      <c r="B1758" s="4"/>
    </row>
    <row r="1759" spans="1:2" x14ac:dyDescent="0.3">
      <c r="A1759" s="4"/>
      <c r="B1759" s="4"/>
    </row>
    <row r="1760" spans="1:2" x14ac:dyDescent="0.3">
      <c r="A1760" s="4"/>
      <c r="B1760" s="4"/>
    </row>
    <row r="1761" spans="1:2" x14ac:dyDescent="0.3">
      <c r="A1761" s="4"/>
      <c r="B1761" s="4"/>
    </row>
    <row r="1762" spans="1:2" x14ac:dyDescent="0.3">
      <c r="A1762" s="4"/>
      <c r="B1762" s="4"/>
    </row>
    <row r="1763" spans="1:2" x14ac:dyDescent="0.3">
      <c r="A1763" s="4"/>
      <c r="B1763" s="4"/>
    </row>
    <row r="1764" spans="1:2" x14ac:dyDescent="0.3">
      <c r="A1764" s="4"/>
      <c r="B1764" s="4"/>
    </row>
    <row r="1765" spans="1:2" x14ac:dyDescent="0.3">
      <c r="A1765" s="4"/>
      <c r="B1765" s="4"/>
    </row>
    <row r="1766" spans="1:2" x14ac:dyDescent="0.3">
      <c r="A1766" s="4"/>
      <c r="B1766" s="4"/>
    </row>
    <row r="1767" spans="1:2" x14ac:dyDescent="0.3">
      <c r="A1767" s="4"/>
      <c r="B1767" s="4"/>
    </row>
    <row r="1768" spans="1:2" x14ac:dyDescent="0.3">
      <c r="A1768" s="4"/>
      <c r="B1768" s="4"/>
    </row>
    <row r="1769" spans="1:2" x14ac:dyDescent="0.3">
      <c r="A1769" s="4"/>
      <c r="B1769" s="4"/>
    </row>
    <row r="1770" spans="1:2" x14ac:dyDescent="0.3">
      <c r="A1770" s="4"/>
      <c r="B1770" s="4"/>
    </row>
    <row r="1771" spans="1:2" x14ac:dyDescent="0.3">
      <c r="A1771" s="4"/>
      <c r="B1771" s="4"/>
    </row>
    <row r="1772" spans="1:2" x14ac:dyDescent="0.3">
      <c r="A1772" s="4"/>
      <c r="B1772" s="4"/>
    </row>
    <row r="1773" spans="1:2" x14ac:dyDescent="0.3">
      <c r="A1773" s="4"/>
      <c r="B1773" s="4"/>
    </row>
    <row r="1774" spans="1:2" x14ac:dyDescent="0.3">
      <c r="A1774" s="4"/>
      <c r="B1774" s="4"/>
    </row>
    <row r="1775" spans="1:2" x14ac:dyDescent="0.3">
      <c r="A1775" s="4"/>
      <c r="B1775" s="4"/>
    </row>
    <row r="1776" spans="1:2" x14ac:dyDescent="0.3">
      <c r="A1776" s="4"/>
      <c r="B1776" s="4"/>
    </row>
    <row r="1777" spans="1:2" x14ac:dyDescent="0.3">
      <c r="A1777" s="4"/>
      <c r="B1777" s="4"/>
    </row>
    <row r="1778" spans="1:2" x14ac:dyDescent="0.3">
      <c r="A1778" s="4"/>
      <c r="B1778" s="4"/>
    </row>
    <row r="1779" spans="1:2" x14ac:dyDescent="0.3">
      <c r="A1779" s="4"/>
      <c r="B1779" s="4"/>
    </row>
    <row r="1780" spans="1:2" x14ac:dyDescent="0.3">
      <c r="A1780" s="4"/>
      <c r="B1780" s="4"/>
    </row>
    <row r="1781" spans="1:2" x14ac:dyDescent="0.3">
      <c r="A1781" s="4"/>
      <c r="B1781" s="4"/>
    </row>
    <row r="1782" spans="1:2" x14ac:dyDescent="0.3">
      <c r="A1782" s="4"/>
      <c r="B1782" s="4"/>
    </row>
    <row r="1783" spans="1:2" x14ac:dyDescent="0.3">
      <c r="A1783" s="4"/>
      <c r="B1783" s="4"/>
    </row>
    <row r="1784" spans="1:2" x14ac:dyDescent="0.3">
      <c r="A1784" s="4"/>
      <c r="B1784" s="4"/>
    </row>
    <row r="1785" spans="1:2" x14ac:dyDescent="0.3">
      <c r="A1785" s="4"/>
      <c r="B1785" s="4"/>
    </row>
    <row r="1786" spans="1:2" x14ac:dyDescent="0.3">
      <c r="A1786" s="4"/>
      <c r="B1786" s="4"/>
    </row>
    <row r="1787" spans="1:2" x14ac:dyDescent="0.3">
      <c r="A1787" s="4"/>
      <c r="B1787" s="4"/>
    </row>
    <row r="1788" spans="1:2" x14ac:dyDescent="0.3">
      <c r="A1788" s="4"/>
      <c r="B1788" s="4"/>
    </row>
    <row r="1789" spans="1:2" x14ac:dyDescent="0.3">
      <c r="A1789" s="4"/>
      <c r="B1789" s="4"/>
    </row>
    <row r="1790" spans="1:2" x14ac:dyDescent="0.3">
      <c r="A1790" s="4"/>
      <c r="B1790" s="4"/>
    </row>
    <row r="1791" spans="1:2" x14ac:dyDescent="0.3">
      <c r="A1791" s="4"/>
      <c r="B1791" s="4"/>
    </row>
    <row r="1792" spans="1:2" x14ac:dyDescent="0.3">
      <c r="A1792" s="4"/>
      <c r="B1792" s="4"/>
    </row>
    <row r="1793" spans="1:2" x14ac:dyDescent="0.3">
      <c r="A1793" s="4"/>
      <c r="B1793" s="4"/>
    </row>
    <row r="1794" spans="1:2" x14ac:dyDescent="0.3">
      <c r="A1794" s="4"/>
      <c r="B1794" s="4"/>
    </row>
    <row r="1795" spans="1:2" x14ac:dyDescent="0.3">
      <c r="B1795" s="4"/>
    </row>
    <row r="1796" spans="1:2" x14ac:dyDescent="0.3">
      <c r="B1796" s="4"/>
    </row>
    <row r="1797" spans="1:2" x14ac:dyDescent="0.3">
      <c r="B1797" s="4"/>
    </row>
    <row r="1798" spans="1:2" x14ac:dyDescent="0.3">
      <c r="B1798" s="4"/>
    </row>
    <row r="1799" spans="1:2" x14ac:dyDescent="0.3">
      <c r="B1799" s="4"/>
    </row>
    <row r="1800" spans="1:2" x14ac:dyDescent="0.3">
      <c r="B1800" s="4"/>
    </row>
    <row r="1801" spans="1:2" x14ac:dyDescent="0.3">
      <c r="B1801" s="4"/>
    </row>
    <row r="1802" spans="1:2" x14ac:dyDescent="0.3">
      <c r="B1802" s="4"/>
    </row>
    <row r="1803" spans="1:2" x14ac:dyDescent="0.3">
      <c r="B1803" s="4"/>
    </row>
    <row r="1804" spans="1:2" x14ac:dyDescent="0.3">
      <c r="B1804" s="4"/>
    </row>
    <row r="1805" spans="1:2" x14ac:dyDescent="0.3">
      <c r="B1805" s="4"/>
    </row>
    <row r="1806" spans="1:2" x14ac:dyDescent="0.3">
      <c r="B1806" s="4"/>
    </row>
    <row r="1807" spans="1:2" x14ac:dyDescent="0.3">
      <c r="B1807" s="4"/>
    </row>
    <row r="1808" spans="1:2" x14ac:dyDescent="0.3">
      <c r="B1808" s="4"/>
    </row>
    <row r="1809" spans="2:2" x14ac:dyDescent="0.3">
      <c r="B1809" s="4"/>
    </row>
    <row r="1810" spans="2:2" x14ac:dyDescent="0.3">
      <c r="B1810" s="4"/>
    </row>
    <row r="1811" spans="2:2" x14ac:dyDescent="0.3">
      <c r="B1811" s="4"/>
    </row>
    <row r="1812" spans="2:2" x14ac:dyDescent="0.3">
      <c r="B1812" s="4"/>
    </row>
    <row r="1813" spans="2:2" x14ac:dyDescent="0.3">
      <c r="B1813" s="4"/>
    </row>
    <row r="1814" spans="2:2" x14ac:dyDescent="0.3">
      <c r="B1814" s="4"/>
    </row>
    <row r="1815" spans="2:2" x14ac:dyDescent="0.3">
      <c r="B1815" s="4"/>
    </row>
    <row r="1816" spans="2:2" x14ac:dyDescent="0.3">
      <c r="B1816" s="4"/>
    </row>
    <row r="1817" spans="2:2" x14ac:dyDescent="0.3">
      <c r="B1817" s="4"/>
    </row>
    <row r="1818" spans="2:2" x14ac:dyDescent="0.3">
      <c r="B1818" s="4"/>
    </row>
    <row r="1819" spans="2:2" x14ac:dyDescent="0.3">
      <c r="B1819" s="4"/>
    </row>
    <row r="1820" spans="2:2" x14ac:dyDescent="0.3">
      <c r="B1820" s="4"/>
    </row>
    <row r="1821" spans="2:2" x14ac:dyDescent="0.3">
      <c r="B1821" s="4"/>
    </row>
    <row r="1822" spans="2:2" x14ac:dyDescent="0.3">
      <c r="B1822" s="4"/>
    </row>
    <row r="1823" spans="2:2" x14ac:dyDescent="0.3">
      <c r="B1823" s="4"/>
    </row>
    <row r="1824" spans="2:2" x14ac:dyDescent="0.3">
      <c r="B1824" s="4"/>
    </row>
    <row r="1825" spans="2:2" x14ac:dyDescent="0.3">
      <c r="B1825" s="4"/>
    </row>
    <row r="1826" spans="2:2" x14ac:dyDescent="0.3">
      <c r="B1826" s="4"/>
    </row>
    <row r="1827" spans="2:2" x14ac:dyDescent="0.3">
      <c r="B1827" s="4"/>
    </row>
    <row r="1828" spans="2:2" x14ac:dyDescent="0.3">
      <c r="B1828" s="4"/>
    </row>
    <row r="1829" spans="2:2" x14ac:dyDescent="0.3">
      <c r="B1829" s="4"/>
    </row>
    <row r="1830" spans="2:2" x14ac:dyDescent="0.3">
      <c r="B1830" s="4"/>
    </row>
    <row r="1831" spans="2:2" x14ac:dyDescent="0.3">
      <c r="B1831" s="4"/>
    </row>
    <row r="1832" spans="2:2" x14ac:dyDescent="0.3">
      <c r="B1832" s="4"/>
    </row>
    <row r="1833" spans="2:2" x14ac:dyDescent="0.3">
      <c r="B1833" s="4"/>
    </row>
    <row r="1834" spans="2:2" x14ac:dyDescent="0.3">
      <c r="B1834" s="4"/>
    </row>
    <row r="1835" spans="2:2" x14ac:dyDescent="0.3">
      <c r="B1835" s="4"/>
    </row>
    <row r="1836" spans="2:2" x14ac:dyDescent="0.3">
      <c r="B1836" s="4"/>
    </row>
    <row r="1837" spans="2:2" x14ac:dyDescent="0.3">
      <c r="B1837" s="4"/>
    </row>
    <row r="1838" spans="2:2" x14ac:dyDescent="0.3">
      <c r="B1838" s="4"/>
    </row>
    <row r="1839" spans="2:2" x14ac:dyDescent="0.3">
      <c r="B1839" s="4"/>
    </row>
    <row r="1840" spans="2:2" x14ac:dyDescent="0.3">
      <c r="B1840" s="4"/>
    </row>
    <row r="1841" spans="2:2" x14ac:dyDescent="0.3">
      <c r="B1841" s="4"/>
    </row>
    <row r="1842" spans="2:2" x14ac:dyDescent="0.3">
      <c r="B1842" s="4"/>
    </row>
    <row r="1843" spans="2:2" x14ac:dyDescent="0.3">
      <c r="B1843" s="4"/>
    </row>
    <row r="1844" spans="2:2" x14ac:dyDescent="0.3">
      <c r="B1844" s="4"/>
    </row>
    <row r="1845" spans="2:2" x14ac:dyDescent="0.3">
      <c r="B1845" s="4"/>
    </row>
    <row r="1846" spans="2:2" x14ac:dyDescent="0.3">
      <c r="B1846" s="4"/>
    </row>
    <row r="1847" spans="2:2" x14ac:dyDescent="0.3">
      <c r="B1847" s="4"/>
    </row>
    <row r="1848" spans="2:2" x14ac:dyDescent="0.3">
      <c r="B1848" s="4"/>
    </row>
    <row r="1849" spans="2:2" x14ac:dyDescent="0.3">
      <c r="B1849" s="4"/>
    </row>
    <row r="1850" spans="2:2" x14ac:dyDescent="0.3">
      <c r="B1850" s="4"/>
    </row>
    <row r="1851" spans="2:2" x14ac:dyDescent="0.3">
      <c r="B1851" s="4"/>
    </row>
    <row r="1852" spans="2:2" x14ac:dyDescent="0.3">
      <c r="B1852" s="4"/>
    </row>
    <row r="1853" spans="2:2" x14ac:dyDescent="0.3">
      <c r="B1853" s="4"/>
    </row>
    <row r="1854" spans="2:2" x14ac:dyDescent="0.3">
      <c r="B1854" s="4"/>
    </row>
    <row r="1855" spans="2:2" x14ac:dyDescent="0.3">
      <c r="B1855" s="4"/>
    </row>
    <row r="1856" spans="2:2" x14ac:dyDescent="0.3">
      <c r="B1856" s="4"/>
    </row>
    <row r="1857" spans="2:2" x14ac:dyDescent="0.3">
      <c r="B1857" s="4"/>
    </row>
    <row r="1858" spans="2:2" x14ac:dyDescent="0.3">
      <c r="B1858" s="4"/>
    </row>
    <row r="1859" spans="2:2" x14ac:dyDescent="0.3">
      <c r="B1859" s="4"/>
    </row>
    <row r="1860" spans="2:2" x14ac:dyDescent="0.3">
      <c r="B1860" s="4"/>
    </row>
    <row r="1861" spans="2:2" x14ac:dyDescent="0.3">
      <c r="B1861" s="4"/>
    </row>
    <row r="1862" spans="2:2" x14ac:dyDescent="0.3">
      <c r="B1862" s="4"/>
    </row>
    <row r="1863" spans="2:2" x14ac:dyDescent="0.3">
      <c r="B1863" s="4"/>
    </row>
    <row r="1864" spans="2:2" x14ac:dyDescent="0.3">
      <c r="B1864" s="4"/>
    </row>
    <row r="1865" spans="2:2" x14ac:dyDescent="0.3">
      <c r="B1865" s="4"/>
    </row>
    <row r="1866" spans="2:2" x14ac:dyDescent="0.3">
      <c r="B1866" s="4"/>
    </row>
    <row r="1867" spans="2:2" x14ac:dyDescent="0.3">
      <c r="B1867" s="4"/>
    </row>
    <row r="1868" spans="2:2" x14ac:dyDescent="0.3">
      <c r="B1868" s="4"/>
    </row>
    <row r="1869" spans="2:2" x14ac:dyDescent="0.3">
      <c r="B1869" s="4"/>
    </row>
    <row r="1870" spans="2:2" x14ac:dyDescent="0.3">
      <c r="B1870" s="4"/>
    </row>
    <row r="1871" spans="2:2" x14ac:dyDescent="0.3">
      <c r="B1871" s="4"/>
    </row>
    <row r="1872" spans="2:2" x14ac:dyDescent="0.3">
      <c r="B1872" s="4"/>
    </row>
    <row r="1873" spans="2:2" x14ac:dyDescent="0.3">
      <c r="B1873" s="4"/>
    </row>
    <row r="1874" spans="2:2" x14ac:dyDescent="0.3">
      <c r="B1874" s="4"/>
    </row>
    <row r="1875" spans="2:2" x14ac:dyDescent="0.3">
      <c r="B1875" s="4"/>
    </row>
    <row r="1876" spans="2:2" x14ac:dyDescent="0.3">
      <c r="B1876" s="4"/>
    </row>
    <row r="1877" spans="2:2" x14ac:dyDescent="0.3">
      <c r="B1877" s="4"/>
    </row>
    <row r="1878" spans="2:2" x14ac:dyDescent="0.3">
      <c r="B1878" s="4"/>
    </row>
    <row r="1879" spans="2:2" x14ac:dyDescent="0.3">
      <c r="B1879" s="4"/>
    </row>
    <row r="1880" spans="2:2" x14ac:dyDescent="0.3">
      <c r="B1880" s="4"/>
    </row>
    <row r="1881" spans="2:2" x14ac:dyDescent="0.3">
      <c r="B1881" s="4"/>
    </row>
    <row r="1882" spans="2:2" x14ac:dyDescent="0.3">
      <c r="B1882" s="4"/>
    </row>
    <row r="1883" spans="2:2" x14ac:dyDescent="0.3">
      <c r="B1883" s="4"/>
    </row>
    <row r="1884" spans="2:2" x14ac:dyDescent="0.3">
      <c r="B1884" s="4"/>
    </row>
    <row r="1885" spans="2:2" x14ac:dyDescent="0.3">
      <c r="B1885" s="4"/>
    </row>
    <row r="1886" spans="2:2" x14ac:dyDescent="0.3">
      <c r="B1886" s="4"/>
    </row>
    <row r="1887" spans="2:2" x14ac:dyDescent="0.3">
      <c r="B1887" s="4"/>
    </row>
    <row r="1888" spans="2:2" x14ac:dyDescent="0.3">
      <c r="B1888" s="4"/>
    </row>
    <row r="1889" spans="2:2" x14ac:dyDescent="0.3">
      <c r="B1889" s="4"/>
    </row>
    <row r="1890" spans="2:2" x14ac:dyDescent="0.3">
      <c r="B1890" s="4"/>
    </row>
    <row r="1891" spans="2:2" x14ac:dyDescent="0.3">
      <c r="B1891" s="4"/>
    </row>
    <row r="1892" spans="2:2" x14ac:dyDescent="0.3">
      <c r="B1892" s="4"/>
    </row>
    <row r="1893" spans="2:2" x14ac:dyDescent="0.3">
      <c r="B1893" s="4"/>
    </row>
    <row r="1894" spans="2:2" x14ac:dyDescent="0.3">
      <c r="B1894" s="4"/>
    </row>
    <row r="1895" spans="2:2" x14ac:dyDescent="0.3">
      <c r="B1895" s="4"/>
    </row>
    <row r="1896" spans="2:2" x14ac:dyDescent="0.3">
      <c r="B1896" s="4"/>
    </row>
    <row r="1897" spans="2:2" x14ac:dyDescent="0.3">
      <c r="B1897" s="4"/>
    </row>
    <row r="1898" spans="2:2" x14ac:dyDescent="0.3">
      <c r="B1898" s="4"/>
    </row>
    <row r="1899" spans="2:2" x14ac:dyDescent="0.3">
      <c r="B1899" s="4"/>
    </row>
    <row r="1900" spans="2:2" x14ac:dyDescent="0.3">
      <c r="B1900" s="4"/>
    </row>
    <row r="1901" spans="2:2" x14ac:dyDescent="0.3">
      <c r="B1901" s="4"/>
    </row>
    <row r="1902" spans="2:2" x14ac:dyDescent="0.3">
      <c r="B1902" s="4"/>
    </row>
    <row r="1903" spans="2:2" x14ac:dyDescent="0.3">
      <c r="B1903" s="4"/>
    </row>
    <row r="1904" spans="2:2" x14ac:dyDescent="0.3">
      <c r="B1904" s="4"/>
    </row>
    <row r="1905" spans="2:2" x14ac:dyDescent="0.3">
      <c r="B1905" s="4"/>
    </row>
    <row r="1906" spans="2:2" x14ac:dyDescent="0.3">
      <c r="B1906" s="4"/>
    </row>
    <row r="1907" spans="2:2" x14ac:dyDescent="0.3">
      <c r="B1907" s="4"/>
    </row>
    <row r="1908" spans="2:2" x14ac:dyDescent="0.3">
      <c r="B1908" s="4"/>
    </row>
    <row r="1909" spans="2:2" x14ac:dyDescent="0.3">
      <c r="B1909" s="4"/>
    </row>
    <row r="1910" spans="2:2" x14ac:dyDescent="0.3">
      <c r="B1910" s="4"/>
    </row>
    <row r="1911" spans="2:2" x14ac:dyDescent="0.3">
      <c r="B1911" s="4"/>
    </row>
    <row r="1912" spans="2:2" x14ac:dyDescent="0.3">
      <c r="B1912" s="4"/>
    </row>
    <row r="1913" spans="2:2" x14ac:dyDescent="0.3">
      <c r="B1913" s="4"/>
    </row>
    <row r="1914" spans="2:2" x14ac:dyDescent="0.3">
      <c r="B1914" s="4"/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D42"/>
  <sheetViews>
    <sheetView workbookViewId="0">
      <selection activeCell="E3" sqref="E3"/>
    </sheetView>
  </sheetViews>
  <sheetFormatPr baseColWidth="10" defaultRowHeight="14.4" x14ac:dyDescent="0.3"/>
  <cols>
    <col min="1" max="1" width="19.33203125" bestFit="1" customWidth="1"/>
    <col min="2" max="2" width="12.6640625" bestFit="1" customWidth="1"/>
    <col min="3" max="3" width="6.44140625" customWidth="1"/>
    <col min="4" max="4" width="5.21875" customWidth="1"/>
  </cols>
  <sheetData>
    <row r="1" spans="1:4" x14ac:dyDescent="0.3">
      <c r="A1" s="1" t="s">
        <v>10</v>
      </c>
      <c r="B1" s="1" t="s">
        <v>8</v>
      </c>
    </row>
    <row r="2" spans="1:4" x14ac:dyDescent="0.3">
      <c r="A2" t="s">
        <v>19</v>
      </c>
      <c r="B2" s="7" t="s">
        <v>30</v>
      </c>
      <c r="C2" t="e">
        <f ca="1">INDIRECT(CONCATENATE("'Real Input'!",$B$2,1))</f>
        <v>#REF!</v>
      </c>
    </row>
    <row r="3" spans="1:4" x14ac:dyDescent="0.3">
      <c r="A3" t="s">
        <v>11</v>
      </c>
      <c r="B3" s="7">
        <v>803121.16391</v>
      </c>
    </row>
    <row r="4" spans="1:4" x14ac:dyDescent="0.3">
      <c r="A4" t="s">
        <v>20</v>
      </c>
      <c r="B4" s="7">
        <v>9.81</v>
      </c>
    </row>
    <row r="5" spans="1:4" x14ac:dyDescent="0.3">
      <c r="A5" t="s">
        <v>21</v>
      </c>
      <c r="B5" s="8">
        <v>1</v>
      </c>
    </row>
    <row r="6" spans="1:4" x14ac:dyDescent="0.3">
      <c r="A6" t="s">
        <v>22</v>
      </c>
      <c r="B6" s="8">
        <v>1</v>
      </c>
    </row>
    <row r="8" spans="1:4" x14ac:dyDescent="0.3">
      <c r="A8" t="s">
        <v>46</v>
      </c>
      <c r="B8" s="2">
        <f>B10-B9+1</f>
        <v>151</v>
      </c>
    </row>
    <row r="9" spans="1:4" x14ac:dyDescent="0.3">
      <c r="A9" t="s">
        <v>23</v>
      </c>
      <c r="B9" s="8">
        <v>350</v>
      </c>
    </row>
    <row r="10" spans="1:4" x14ac:dyDescent="0.3">
      <c r="A10" t="s">
        <v>47</v>
      </c>
      <c r="B10" s="8">
        <v>500</v>
      </c>
    </row>
    <row r="11" spans="1:4" x14ac:dyDescent="0.3">
      <c r="A11" t="s">
        <v>48</v>
      </c>
      <c r="B11" s="2">
        <f ca="1">INDIRECT(CONCATENATE("'Calculation'!B",B8+2))</f>
        <v>3.0124549999600276</v>
      </c>
    </row>
    <row r="12" spans="1:4" x14ac:dyDescent="0.3">
      <c r="A12" t="s">
        <v>49</v>
      </c>
      <c r="B12" s="2">
        <f ca="1">INDIRECT(CONCATENATE("'Calculation'!B",B10+2))</f>
        <v>9.9994579999474809</v>
      </c>
    </row>
    <row r="13" spans="1:4" x14ac:dyDescent="0.3">
      <c r="A13" t="s">
        <v>26</v>
      </c>
      <c r="B13" s="2">
        <f t="array" aca="1" ref="B13" ca="1">SUM(INDIRECT(CONCATENATE("'Calculation'!C",B8+2,":C",B10+2)))</f>
        <v>0</v>
      </c>
    </row>
    <row r="14" spans="1:4" x14ac:dyDescent="0.3">
      <c r="A14" t="s">
        <v>7</v>
      </c>
      <c r="B14" s="2">
        <f ca="1">B13/B9</f>
        <v>0</v>
      </c>
      <c r="D14">
        <v>610</v>
      </c>
    </row>
    <row r="15" spans="1:4" x14ac:dyDescent="0.3">
      <c r="A15" t="s">
        <v>25</v>
      </c>
      <c r="B15" s="2">
        <f ca="1">SUM(Calculation!AF2:AF1771)</f>
        <v>0</v>
      </c>
    </row>
    <row r="16" spans="1:4" x14ac:dyDescent="0.3">
      <c r="A16" t="s">
        <v>44</v>
      </c>
      <c r="B16" s="2" t="e">
        <f ca="1">VARA(INDIRECT(CONCATENATE("'Calculation'!E",B8+2,":E",B10+2)))</f>
        <v>#DIV/0!</v>
      </c>
    </row>
    <row r="17" spans="1:4" x14ac:dyDescent="0.3">
      <c r="A17" t="s">
        <v>43</v>
      </c>
      <c r="B17" s="2">
        <f ca="1">VARA(Calculation!AF2:AF1171)</f>
        <v>0</v>
      </c>
    </row>
    <row r="18" spans="1:4" x14ac:dyDescent="0.3">
      <c r="A18" t="s">
        <v>53</v>
      </c>
      <c r="B18" s="7">
        <v>5.0000000000000001E-3</v>
      </c>
    </row>
    <row r="19" spans="1:4" x14ac:dyDescent="0.3">
      <c r="A19" t="s">
        <v>54</v>
      </c>
      <c r="B19" s="7">
        <v>0.2</v>
      </c>
    </row>
    <row r="22" spans="1:4" x14ac:dyDescent="0.3">
      <c r="A22" t="s">
        <v>40</v>
      </c>
      <c r="B22" s="8">
        <f>(D22-500)/1000000</f>
        <v>0</v>
      </c>
      <c r="D22">
        <v>500</v>
      </c>
    </row>
    <row r="23" spans="1:4" x14ac:dyDescent="0.3">
      <c r="A23" t="s">
        <v>41</v>
      </c>
      <c r="B23" s="8">
        <f>(D23-500)/100000</f>
        <v>0</v>
      </c>
      <c r="D23">
        <v>500</v>
      </c>
    </row>
    <row r="24" spans="1:4" x14ac:dyDescent="0.3">
      <c r="A24" t="s">
        <v>45</v>
      </c>
      <c r="B24" s="2">
        <f ca="1">(INDIRECT(CONCATENATE("'Calculation'!F",B10+2))-INDIRECT(CONCATENATE("'Calculation'!F",B8+2)))/(B12-B10)</f>
        <v>0</v>
      </c>
      <c r="C24" s="8">
        <f>IF(D24,B24,0)</f>
        <v>0</v>
      </c>
      <c r="D24" t="b">
        <v>0</v>
      </c>
    </row>
    <row r="25" spans="1:4" x14ac:dyDescent="0.3">
      <c r="A25" t="s">
        <v>27</v>
      </c>
      <c r="B25" s="2">
        <f t="array" ref="B25" ca="1">SUM(ABS(Calculation!AH2:AH1171)^2)</f>
        <v>0</v>
      </c>
    </row>
    <row r="26" spans="1:4" x14ac:dyDescent="0.3">
      <c r="A26" t="s">
        <v>28</v>
      </c>
      <c r="B26" s="2">
        <f t="array" ref="B26" ca="1">SUM(ABS(Calculation!AM3:AM1171)^2)</f>
        <v>0</v>
      </c>
    </row>
    <row r="27" spans="1:4" x14ac:dyDescent="0.3">
      <c r="A27" t="s">
        <v>42</v>
      </c>
      <c r="B27" s="2" t="e">
        <f t="array" ref="B27">SUM(ABS(Calculation!#REF!)^2)</f>
        <v>#REF!</v>
      </c>
    </row>
    <row r="28" spans="1:4" x14ac:dyDescent="0.3">
      <c r="A28" t="s">
        <v>70</v>
      </c>
      <c r="B28" s="7">
        <f>D28/100</f>
        <v>0.5</v>
      </c>
      <c r="D28">
        <v>50</v>
      </c>
    </row>
    <row r="29" spans="1:4" x14ac:dyDescent="0.3">
      <c r="A29" t="s">
        <v>71</v>
      </c>
      <c r="B29" s="9">
        <f>D29/250+0.35</f>
        <v>0.65799999999999992</v>
      </c>
      <c r="D29">
        <v>77</v>
      </c>
    </row>
    <row r="30" spans="1:4" x14ac:dyDescent="0.3">
      <c r="A30" t="s">
        <v>66</v>
      </c>
      <c r="B30" s="7">
        <f>D30/100</f>
        <v>0.5</v>
      </c>
      <c r="D30">
        <v>50</v>
      </c>
    </row>
    <row r="31" spans="1:4" x14ac:dyDescent="0.3">
      <c r="A31" t="s">
        <v>68</v>
      </c>
      <c r="B31" s="9">
        <f>D31/250+0.35</f>
        <v>0.626</v>
      </c>
      <c r="D31">
        <v>69</v>
      </c>
    </row>
    <row r="32" spans="1:4" x14ac:dyDescent="0.3">
      <c r="A32" t="s">
        <v>65</v>
      </c>
      <c r="B32" s="2" t="e">
        <f t="array" aca="1" ref="B32" ca="1">1000000*VARA(Calculation!O2:O1122*Calculation!V2:V1122)</f>
        <v>#DIV/0!</v>
      </c>
    </row>
    <row r="34" spans="1:4" x14ac:dyDescent="0.3">
      <c r="A34" t="s">
        <v>31</v>
      </c>
      <c r="B34" s="8">
        <f>D34/100</f>
        <v>0</v>
      </c>
      <c r="D34">
        <v>0</v>
      </c>
    </row>
    <row r="35" spans="1:4" x14ac:dyDescent="0.3">
      <c r="A35" t="s">
        <v>32</v>
      </c>
      <c r="B35" s="7">
        <v>20</v>
      </c>
    </row>
    <row r="36" spans="1:4" x14ac:dyDescent="0.3">
      <c r="A36" t="s">
        <v>35</v>
      </c>
      <c r="B36" s="8">
        <f>D36/1000</f>
        <v>1.9870000000000001</v>
      </c>
      <c r="C36">
        <v>1</v>
      </c>
      <c r="D36">
        <v>1987</v>
      </c>
    </row>
    <row r="37" spans="1:4" x14ac:dyDescent="0.3">
      <c r="A37" t="s">
        <v>34</v>
      </c>
      <c r="B37" s="8">
        <f>D37/100-2</f>
        <v>-1.47</v>
      </c>
      <c r="C37">
        <v>-0.73499999999999999</v>
      </c>
      <c r="D37">
        <v>53</v>
      </c>
    </row>
    <row r="39" spans="1:4" x14ac:dyDescent="0.3">
      <c r="A39" t="s">
        <v>39</v>
      </c>
      <c r="B39" s="7">
        <f ca="1">B12</f>
        <v>9.9994579999474809</v>
      </c>
    </row>
    <row r="40" spans="1:4" x14ac:dyDescent="0.3">
      <c r="A40" t="s">
        <v>38</v>
      </c>
      <c r="B40" s="7">
        <v>21.18</v>
      </c>
    </row>
    <row r="41" spans="1:4" x14ac:dyDescent="0.3">
      <c r="A41" t="s">
        <v>37</v>
      </c>
      <c r="B41" s="7">
        <v>100</v>
      </c>
    </row>
    <row r="42" spans="1:4" x14ac:dyDescent="0.3">
      <c r="A42" t="s">
        <v>11</v>
      </c>
      <c r="B42" s="2">
        <f xml:space="preserve"> Calculation!B102-VLOOKUP(B41,Calculation!A2:B1171,2,FALSE)</f>
        <v>0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pinner 2">
              <controlPr defaultSize="0" autoPict="0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pinner 3">
              <controlPr defaultSize="0" autoPict="0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Spinner 4">
              <controlPr defaultSize="0" autoPict="0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3</xdr:col>
                    <xdr:colOff>358140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Spinner 5">
              <controlPr defaultSize="0" autoPict="0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Spinner 6">
              <controlPr defaultSize="0" autoPict="0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Spinner 7">
              <controlPr defaultSize="0" autoPict="0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Spinner 9">
              <controlPr defaultSize="0" autoPict="0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Spinner 10">
              <controlPr defaultSize="0" autoPict="0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Check Box 11">
              <controlPr defaultSize="0" autoFill="0" autoLine="0" autoPict="0">
                <anchor moveWithCells="1">
                  <from>
                    <xdr:col>3</xdr:col>
                    <xdr:colOff>0</xdr:colOff>
                    <xdr:row>22</xdr:row>
                    <xdr:rowOff>167640</xdr:rowOff>
                  </from>
                  <to>
                    <xdr:col>4</xdr:col>
                    <xdr:colOff>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Spinner 12">
              <controlPr defaultSize="0" autoPict="0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Spinner 13">
              <controlPr defaultSize="0" autoPict="0">
                <anchor moveWithCells="1" sizeWithCells="1">
                  <from>
                    <xdr:col>4</xdr:col>
                    <xdr:colOff>7620</xdr:colOff>
                    <xdr:row>13</xdr:row>
                    <xdr:rowOff>0</xdr:rowOff>
                  </from>
                  <to>
                    <xdr:col>4</xdr:col>
                    <xdr:colOff>365760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5" name="Spinner 14">
              <controlPr defaultSize="0" autoPict="0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6" name="Spinner 15">
              <controlPr defaultSize="0" autoPict="0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7" name="Spinner 16">
              <controlPr defaultSize="0" autoPict="0">
                <anchor moveWithCells="1" sizeWithCells="1">
                  <from>
                    <xdr:col>3</xdr:col>
                    <xdr:colOff>0</xdr:colOff>
                    <xdr:row>29</xdr:row>
                    <xdr:rowOff>7620</xdr:rowOff>
                  </from>
                  <to>
                    <xdr:col>4</xdr:col>
                    <xdr:colOff>0</xdr:colOff>
                    <xdr:row>30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8" name="Spinner 17">
              <controlPr defaultSize="0" autoPict="0">
                <anchor moveWithCells="1" sizeWithCells="1">
                  <from>
                    <xdr:col>3</xdr:col>
                    <xdr:colOff>0</xdr:colOff>
                    <xdr:row>30</xdr:row>
                    <xdr:rowOff>7620</xdr:rowOff>
                  </from>
                  <to>
                    <xdr:col>4</xdr:col>
                    <xdr:colOff>0</xdr:colOff>
                    <xdr:row>31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AR1124"/>
  <sheetViews>
    <sheetView topLeftCell="AI1" workbookViewId="0">
      <pane ySplit="1" topLeftCell="A1098" activePane="bottomLeft" state="frozen"/>
      <selection pane="bottomLeft" activeCell="AL1126" sqref="AL1126"/>
    </sheetView>
  </sheetViews>
  <sheetFormatPr baseColWidth="10" defaultRowHeight="14.4" x14ac:dyDescent="0.3"/>
  <cols>
    <col min="2" max="2" width="12" bestFit="1" customWidth="1"/>
    <col min="3" max="4" width="12.77734375" customWidth="1"/>
    <col min="5" max="5" width="2.44140625" customWidth="1"/>
    <col min="6" max="7" width="12.77734375" hidden="1" customWidth="1"/>
    <col min="8" max="8" width="2.21875" customWidth="1"/>
    <col min="9" max="11" width="12.77734375" customWidth="1"/>
    <col min="12" max="12" width="18" bestFit="1" customWidth="1"/>
    <col min="13" max="13" width="20.88671875" bestFit="1" customWidth="1"/>
    <col min="14" max="14" width="20.88671875" customWidth="1"/>
    <col min="15" max="15" width="16.109375" bestFit="1" customWidth="1"/>
    <col min="16" max="16" width="16.109375" customWidth="1"/>
    <col min="17" max="17" width="8.44140625" customWidth="1"/>
    <col min="18" max="18" width="15.88671875" bestFit="1" customWidth="1"/>
    <col min="19" max="22" width="15.88671875" customWidth="1"/>
    <col min="23" max="24" width="12.6640625" bestFit="1" customWidth="1"/>
    <col min="25" max="25" width="13.33203125" bestFit="1" customWidth="1"/>
    <col min="26" max="26" width="12.77734375" customWidth="1"/>
    <col min="27" max="27" width="18.77734375" customWidth="1"/>
    <col min="28" max="31" width="12.77734375" customWidth="1"/>
    <col min="32" max="32" width="14.33203125" bestFit="1" customWidth="1"/>
    <col min="33" max="34" width="12.6640625" bestFit="1" customWidth="1"/>
    <col min="36" max="36" width="14" bestFit="1" customWidth="1"/>
    <col min="37" max="37" width="14.77734375" bestFit="1" customWidth="1"/>
    <col min="38" max="39" width="15.109375" bestFit="1" customWidth="1"/>
    <col min="40" max="41" width="15.109375" customWidth="1"/>
    <col min="43" max="43" width="13.21875" bestFit="1" customWidth="1"/>
    <col min="44" max="44" width="33.109375" bestFit="1" customWidth="1"/>
  </cols>
  <sheetData>
    <row r="1" spans="1:44" x14ac:dyDescent="0.3">
      <c r="A1" s="1" t="s">
        <v>0</v>
      </c>
      <c r="B1" s="1" t="s">
        <v>1</v>
      </c>
      <c r="C1" s="1" t="s">
        <v>9</v>
      </c>
      <c r="D1" s="3" t="s">
        <v>2</v>
      </c>
      <c r="E1" s="3"/>
      <c r="F1" s="3" t="s">
        <v>56</v>
      </c>
      <c r="G1" s="3" t="s">
        <v>57</v>
      </c>
      <c r="H1" s="3"/>
      <c r="I1" s="3" t="s">
        <v>50</v>
      </c>
      <c r="J1" s="3" t="s">
        <v>51</v>
      </c>
      <c r="K1" s="3"/>
      <c r="L1" s="3" t="s">
        <v>52</v>
      </c>
      <c r="M1" s="3" t="s">
        <v>55</v>
      </c>
      <c r="N1" s="3" t="s">
        <v>60</v>
      </c>
      <c r="O1" s="3" t="s">
        <v>59</v>
      </c>
      <c r="P1" s="3" t="s">
        <v>69</v>
      </c>
      <c r="Q1" s="3" t="s">
        <v>7</v>
      </c>
      <c r="R1" s="3" t="s">
        <v>58</v>
      </c>
      <c r="S1" s="3" t="str">
        <f>CONCATENATE("I(",R1,")")</f>
        <v>I(O(az))</v>
      </c>
      <c r="T1" s="3" t="str">
        <f>CONCATENATE("I(",S1,")")</f>
        <v>I(I(O(az)))</v>
      </c>
      <c r="U1" s="3" t="str">
        <f>CONCATENATE(T1,"*k+b")</f>
        <v>I(I(O(az)))*k+b</v>
      </c>
      <c r="V1" s="3" t="str">
        <f>CONCATENATE(T1," - ",'Flight Input'!$AE$1)</f>
        <v>I(I(O(az))) - Height</v>
      </c>
      <c r="W1" s="3" t="str">
        <f>CONCATENATE("Med(",R1,", ",Analysis!B5,")")</f>
        <v>Med(O(az), 1)</v>
      </c>
      <c r="X1" s="3" t="str">
        <f>CONCATENATE("I(",W1,")")</f>
        <v>I(Med(O(az), 1))</v>
      </c>
      <c r="Y1" s="3" t="str">
        <f>CONCATENATE("I(",X1,")")</f>
        <v>I(I(Med(O(az), 1)))</v>
      </c>
      <c r="Z1" s="3"/>
      <c r="AA1" s="3" t="str">
        <f>CONCATENATE("Avg(",W1,", ",Analysis!B6,")")</f>
        <v>Avg(Med(O(az), 1), 1)</v>
      </c>
      <c r="AB1" s="3" t="str">
        <f>CONCATENATE("I(",AA1,")")</f>
        <v>I(Avg(Med(O(az), 1), 1))</v>
      </c>
      <c r="AC1" s="3" t="str">
        <f>CONCATENATE("I(",AB1,")")</f>
        <v>I(I(Avg(Med(O(az), 1), 1)))</v>
      </c>
      <c r="AD1" s="3"/>
      <c r="AE1" s="3"/>
      <c r="AF1" s="3" t="s">
        <v>24</v>
      </c>
      <c r="AG1" s="1" t="s">
        <v>3</v>
      </c>
      <c r="AH1" s="1" t="s">
        <v>4</v>
      </c>
      <c r="AI1" s="1" t="s">
        <v>29</v>
      </c>
      <c r="AJ1" s="1" t="s">
        <v>5</v>
      </c>
      <c r="AK1" s="1" t="s">
        <v>6</v>
      </c>
      <c r="AL1" s="1" t="s">
        <v>63</v>
      </c>
      <c r="AM1" s="1" t="s">
        <v>64</v>
      </c>
      <c r="AN1" s="1" t="s">
        <v>67</v>
      </c>
      <c r="AO1" s="3" t="str">
        <f>CONCATENATE(AM1," - ",'Flight Input'!$AE$1)</f>
        <v>I2(I2(O(az))) - Height</v>
      </c>
      <c r="AQ1" s="1" t="s">
        <v>33</v>
      </c>
      <c r="AR1" s="1" t="s">
        <v>36</v>
      </c>
    </row>
    <row r="2" spans="1:44" x14ac:dyDescent="0.3">
      <c r="A2">
        <v>0</v>
      </c>
      <c r="B2">
        <f>'Flight Input'!T2</f>
        <v>0</v>
      </c>
      <c r="C2">
        <f ca="1">INDIRECT(CONCATENATE("'Flight Input'!",Analysis!$B$2,A2+2))</f>
        <v>0</v>
      </c>
      <c r="AF2">
        <f>IF(B2&gt;0,C2-Analysis!$B$14,0)</f>
        <v>0</v>
      </c>
      <c r="AI2">
        <f ca="1">IF(AND(B2&gt;Analysis!$B$39,B2&lt;Analysis!$B$40),FilterInput(AF2,Analysis!$B$34,Analysis!$B$35),0)</f>
        <v>0</v>
      </c>
      <c r="AJ2">
        <f ca="1">MEDIAN2(AI2,Analysis!$B$5,2)</f>
        <v>0</v>
      </c>
      <c r="AK2">
        <f ca="1">AVERAGE2(AJ2,Analysis!$B$6,2)</f>
        <v>0</v>
      </c>
      <c r="AQ2">
        <f>Analysis!$B$36*'Flight Input'!AE2+IF('Flight Input'!AE2 &gt; 0,Analysis!$B$37,0)</f>
        <v>0</v>
      </c>
      <c r="AR2">
        <f ca="1">_xlfn.COVARIANCE.P($AN$102:$AN$1102,'Flight Input'!AE2:AE1002)</f>
        <v>2.0318557773894391E-2</v>
      </c>
    </row>
    <row r="3" spans="1:44" x14ac:dyDescent="0.3">
      <c r="A3">
        <v>1</v>
      </c>
      <c r="B3">
        <f>'Flight Input'!T3</f>
        <v>1.9563999958336353E-2</v>
      </c>
      <c r="C3">
        <f ca="1">INDIRECT(CONCATENATE("'Flight Input'!",Analysis!$B$2,A3+2))</f>
        <v>0</v>
      </c>
      <c r="D3">
        <f t="shared" ref="D3:D66" si="0">B3-B2</f>
        <v>1.9563999958336353E-2</v>
      </c>
      <c r="F3">
        <f ca="1">F2+C3*$D3</f>
        <v>0</v>
      </c>
      <c r="G3">
        <f ca="1">G2+F3*$D3</f>
        <v>0</v>
      </c>
      <c r="I3">
        <f>SUM(D$2:D3)/COUNT(D$2:D3)</f>
        <v>1.9563999958336353E-2</v>
      </c>
      <c r="J3">
        <f t="shared" ref="J3:J66" si="1">D3/I3</f>
        <v>1</v>
      </c>
      <c r="L3">
        <f ca="1">VARA(C$2:C3)</f>
        <v>0</v>
      </c>
      <c r="M3">
        <f t="shared" ref="M3:M66" ca="1" si="2">(L3-L2)/D3</f>
        <v>0</v>
      </c>
      <c r="N3">
        <f ca="1">(C3-C2)/D3</f>
        <v>0</v>
      </c>
      <c r="O3" t="b">
        <f ca="1">IF(OR(O2,M3*MIN((B3-B$2)*Analysis!$B$19,1)&gt;Analysis!$B$18),TRUE,FALSE)</f>
        <v>0</v>
      </c>
      <c r="P3" t="b">
        <f>IF(OR('Flight Input'!U3=3,'Flight Input'!U3=9),TRUE,FALSE)</f>
        <v>0</v>
      </c>
      <c r="Q3">
        <f ca="1">IF(O3,Q2,SUM(C$2:C3)/COUNT(C$2:C3))+(Analysis!$D$14-500)/1000000</f>
        <v>1.1E-4</v>
      </c>
      <c r="R3">
        <f t="shared" ref="R3:R66" ca="1" si="3">IF(O3,C3-Q3,0)</f>
        <v>0</v>
      </c>
      <c r="S3">
        <f ca="1">S2+R3*$D3</f>
        <v>0</v>
      </c>
      <c r="T3">
        <f t="shared" ref="T3:T66" si="4">IF(P3,T2+S3*$D3,0)</f>
        <v>0</v>
      </c>
      <c r="U3">
        <f>IF($P3,T3*Analysis!$B$28+Analysis!$B$29,0)</f>
        <v>0</v>
      </c>
      <c r="V3">
        <f>U3-'Flight Input'!$AE3</f>
        <v>0</v>
      </c>
      <c r="W3">
        <f ca="1">MEDIAN2(R3,Analysis!$B$5,2)</f>
        <v>0</v>
      </c>
      <c r="X3">
        <f ca="1">X2+W3*$D3</f>
        <v>0</v>
      </c>
      <c r="Y3">
        <f ca="1">Y2+X3*$D3</f>
        <v>0</v>
      </c>
      <c r="AA3">
        <f ca="1">AVERAGE2(W3,Analysis!$B$6,2)</f>
        <v>0</v>
      </c>
      <c r="AB3">
        <f ca="1">AB2+AA3*$D3</f>
        <v>0</v>
      </c>
      <c r="AC3">
        <f ca="1">AC2+AB3*$D3</f>
        <v>0</v>
      </c>
      <c r="AF3">
        <f ca="1">IF(B3&gt;0,C3-Analysis!$B$14,0)</f>
        <v>0</v>
      </c>
      <c r="AG3">
        <f t="shared" ref="AG3:AG66" ca="1" si="5">IF(B3&gt;0,AG2+AF3*$D3,0)</f>
        <v>0</v>
      </c>
      <c r="AH3">
        <f t="shared" ref="AH3:AH66" ca="1" si="6">IF(B3&gt;0,AH2+AG3*$D3,0)</f>
        <v>0</v>
      </c>
      <c r="AI3">
        <f ca="1">IF(AND(B3&gt;Analysis!$B$39,B3&lt;Analysis!$B$40),FilterInput(AF3,Analysis!$B$34,Analysis!$B$35),0)</f>
        <v>0</v>
      </c>
      <c r="AJ3">
        <f ca="1">MEDIAN2(AI3,Analysis!$B$5,2)</f>
        <v>0</v>
      </c>
      <c r="AK3">
        <f ca="1">AVERAGE2(AJ3,Analysis!$B$6,2)</f>
        <v>0</v>
      </c>
      <c r="AL3">
        <f ca="1">INTEGRAL2(R3,$B3,AL2,R2,$B2,Analysis!$B$22)</f>
        <v>0</v>
      </c>
      <c r="AM3">
        <f ca="1">IF(AND(B3&lt;Analysis!$B$40,B3&gt;0),INTEGRAL2(AL3,$B3,AM2,AL2,$B2,Analysis!$B$23),0)</f>
        <v>0</v>
      </c>
      <c r="AN3">
        <f>IF($P3,AM3*Analysis!$B$30+Analysis!$B$31,0)</f>
        <v>0</v>
      </c>
      <c r="AO3">
        <f>AN3-'Flight Input'!$AE3</f>
        <v>0</v>
      </c>
      <c r="AQ3">
        <f>Analysis!$B$36*'Flight Input'!AE3+IF('Flight Input'!AE3 &gt; 0,Analysis!$B$37,0)</f>
        <v>0</v>
      </c>
      <c r="AR3">
        <f ca="1">_xlfn.COVARIANCE.P($AN$102:$AN$1102,'Flight Input'!AE3:AE1003)</f>
        <v>2.0492411919748536E-2</v>
      </c>
    </row>
    <row r="4" spans="1:44" x14ac:dyDescent="0.3">
      <c r="A4">
        <v>2</v>
      </c>
      <c r="B4">
        <f>'Flight Input'!T4</f>
        <v>3.6159000010229647E-2</v>
      </c>
      <c r="C4">
        <f ca="1">INDIRECT(CONCATENATE("'Flight Input'!",Analysis!$B$2,A4+2))</f>
        <v>0</v>
      </c>
      <c r="D4">
        <f t="shared" si="0"/>
        <v>1.6595000051893294E-2</v>
      </c>
      <c r="F4">
        <f t="shared" ref="F4:F67" ca="1" si="7">F3+C4*$D4</f>
        <v>0</v>
      </c>
      <c r="G4">
        <f t="shared" ref="G4:G67" ca="1" si="8">G3+F4*$D4</f>
        <v>0</v>
      </c>
      <c r="I4">
        <f>SUM(D$2:D4)/COUNT(D$2:D4)</f>
        <v>1.8079500005114824E-2</v>
      </c>
      <c r="J4">
        <f t="shared" si="1"/>
        <v>0.91789043099634648</v>
      </c>
      <c r="L4">
        <f ca="1">VARA(C$2:C4)</f>
        <v>0</v>
      </c>
      <c r="M4">
        <f t="shared" ca="1" si="2"/>
        <v>0</v>
      </c>
      <c r="N4">
        <f t="shared" ref="N4:N67" ca="1" si="9">(C4-C3)/D4</f>
        <v>0</v>
      </c>
      <c r="O4" t="b">
        <f ca="1">IF(OR(O3,M4*MIN((B4-B$2)*Analysis!$B$19,1)&gt;Analysis!$B$18),TRUE,FALSE)</f>
        <v>0</v>
      </c>
      <c r="P4" t="b">
        <f>IF(OR('Flight Input'!U4=3,'Flight Input'!U4=9),TRUE,FALSE)</f>
        <v>0</v>
      </c>
      <c r="Q4">
        <f ca="1">IF(O4,Q3,SUM(C$2:C4)/COUNT(C$2:C4))+(Analysis!$D$14-500)/1000000</f>
        <v>1.1E-4</v>
      </c>
      <c r="R4">
        <f t="shared" ca="1" si="3"/>
        <v>0</v>
      </c>
      <c r="S4">
        <f t="shared" ref="S4:S67" ca="1" si="10">S3+R4*$D4</f>
        <v>0</v>
      </c>
      <c r="T4">
        <f t="shared" si="4"/>
        <v>0</v>
      </c>
      <c r="U4">
        <f>IF($P4,T4*Analysis!$B$28+Analysis!$B$29,0)</f>
        <v>0</v>
      </c>
      <c r="V4">
        <f>U4-'Flight Input'!$AE4</f>
        <v>0</v>
      </c>
      <c r="W4">
        <f ca="1">MEDIAN2(R4,Analysis!$B$5,2)</f>
        <v>0</v>
      </c>
      <c r="X4">
        <f t="shared" ref="X4:Y4" ca="1" si="11">X3+W4*$D4</f>
        <v>0</v>
      </c>
      <c r="Y4">
        <f t="shared" ca="1" si="11"/>
        <v>0</v>
      </c>
      <c r="AA4">
        <f ca="1">AVERAGE2(W4,Analysis!$B$6,2)</f>
        <v>0</v>
      </c>
      <c r="AB4">
        <f t="shared" ref="AB4:AC4" ca="1" si="12">AB3+AA4*$D4</f>
        <v>0</v>
      </c>
      <c r="AC4">
        <f t="shared" ca="1" si="12"/>
        <v>0</v>
      </c>
      <c r="AF4">
        <f ca="1">IF(B4&gt;0,C4-Analysis!$B$14,0)</f>
        <v>0</v>
      </c>
      <c r="AG4">
        <f t="shared" ca="1" si="5"/>
        <v>0</v>
      </c>
      <c r="AH4">
        <f t="shared" ca="1" si="6"/>
        <v>0</v>
      </c>
      <c r="AI4">
        <f ca="1">IF(AND(B4&gt;Analysis!$B$39,B4&lt;Analysis!$B$40),FilterInput(AF4,Analysis!$B$34,Analysis!$B$35),0)</f>
        <v>0</v>
      </c>
      <c r="AJ4">
        <f ca="1">MEDIAN2(AI4,Analysis!$B$5,2)</f>
        <v>0</v>
      </c>
      <c r="AK4">
        <f ca="1">AVERAGE2(AJ4,Analysis!$B$6,2)</f>
        <v>0</v>
      </c>
      <c r="AL4">
        <f ca="1">INTEGRAL2(R4,$B4,AL3,R3,$B3,Analysis!$B$22)</f>
        <v>0</v>
      </c>
      <c r="AM4">
        <f ca="1">IF(AND(B4&lt;Analysis!$B$40,B4&gt;0),INTEGRAL2(AL4,$B4,AM3,AL3,$B3,Analysis!$B$23),0)</f>
        <v>0</v>
      </c>
      <c r="AN4">
        <f>IF($P4,AM4*Analysis!$B$30+Analysis!$B$31,0)</f>
        <v>0</v>
      </c>
      <c r="AO4">
        <f>AN4-'Flight Input'!$AE4</f>
        <v>0</v>
      </c>
      <c r="AQ4">
        <f>Analysis!$B$36*'Flight Input'!AE4+IF('Flight Input'!AE4 &gt; 0,Analysis!$B$37,0)</f>
        <v>0</v>
      </c>
      <c r="AR4">
        <f ca="1">_xlfn.COVARIANCE.P($AN$102:$AN$1102,'Flight Input'!AE4:AE1004)</f>
        <v>2.0666266065602682E-2</v>
      </c>
    </row>
    <row r="5" spans="1:44" x14ac:dyDescent="0.3">
      <c r="A5">
        <v>3</v>
      </c>
      <c r="B5">
        <f>'Flight Input'!T5</f>
        <v>5.6963999988511205E-2</v>
      </c>
      <c r="C5">
        <f ca="1">INDIRECT(CONCATENATE("'Flight Input'!",Analysis!$B$2,A5+2))</f>
        <v>0</v>
      </c>
      <c r="D5">
        <f t="shared" si="0"/>
        <v>2.0804999978281558E-2</v>
      </c>
      <c r="F5">
        <f t="shared" ca="1" si="7"/>
        <v>0</v>
      </c>
      <c r="G5">
        <f t="shared" ca="1" si="8"/>
        <v>0</v>
      </c>
      <c r="I5">
        <f>SUM(D$2:D5)/COUNT(D$2:D5)</f>
        <v>1.8987999996170402E-2</v>
      </c>
      <c r="J5">
        <f t="shared" si="1"/>
        <v>1.0956920150872982</v>
      </c>
      <c r="L5">
        <f ca="1">VARA(C$2:C5)</f>
        <v>0</v>
      </c>
      <c r="M5">
        <f t="shared" ca="1" si="2"/>
        <v>0</v>
      </c>
      <c r="N5">
        <f t="shared" ca="1" si="9"/>
        <v>0</v>
      </c>
      <c r="O5" t="b">
        <f ca="1">IF(OR(O4,M5*MIN((B5-B$2)*Analysis!$B$19,1)&gt;Analysis!$B$18),TRUE,FALSE)</f>
        <v>0</v>
      </c>
      <c r="P5" t="b">
        <f>IF(OR('Flight Input'!U5=3,'Flight Input'!U5=9),TRUE,FALSE)</f>
        <v>0</v>
      </c>
      <c r="Q5">
        <f ca="1">IF(O5,Q4,SUM(C$2:C5)/COUNT(C$2:C5))+(Analysis!$D$14-500)/1000000</f>
        <v>1.1E-4</v>
      </c>
      <c r="R5">
        <f t="shared" ca="1" si="3"/>
        <v>0</v>
      </c>
      <c r="S5">
        <f t="shared" ca="1" si="10"/>
        <v>0</v>
      </c>
      <c r="T5">
        <f t="shared" si="4"/>
        <v>0</v>
      </c>
      <c r="U5">
        <f>IF($P5,T5*Analysis!$B$28+Analysis!$B$29,0)</f>
        <v>0</v>
      </c>
      <c r="V5">
        <f>U5-'Flight Input'!$AE5</f>
        <v>0</v>
      </c>
      <c r="W5">
        <f ca="1">MEDIAN2(R5,Analysis!$B$5,2)</f>
        <v>0</v>
      </c>
      <c r="X5">
        <f t="shared" ref="X5:Y5" ca="1" si="13">X4+W5*$D5</f>
        <v>0</v>
      </c>
      <c r="Y5">
        <f t="shared" ca="1" si="13"/>
        <v>0</v>
      </c>
      <c r="AA5">
        <f ca="1">AVERAGE2(W5,Analysis!$B$6,2)</f>
        <v>0</v>
      </c>
      <c r="AB5">
        <f t="shared" ref="AB5:AC5" ca="1" si="14">AB4+AA5*$D5</f>
        <v>0</v>
      </c>
      <c r="AC5">
        <f t="shared" ca="1" si="14"/>
        <v>0</v>
      </c>
      <c r="AF5">
        <f ca="1">IF(B5&gt;0,C5-Analysis!$B$14,0)</f>
        <v>0</v>
      </c>
      <c r="AG5">
        <f t="shared" ca="1" si="5"/>
        <v>0</v>
      </c>
      <c r="AH5">
        <f t="shared" ca="1" si="6"/>
        <v>0</v>
      </c>
      <c r="AI5">
        <f ca="1">IF(AND(B5&gt;Analysis!$B$39,B5&lt;Analysis!$B$40),FilterInput(AF5,Analysis!$B$34,Analysis!$B$35),0)</f>
        <v>0</v>
      </c>
      <c r="AJ5">
        <f ca="1">MEDIAN2(AI5,Analysis!$B$5,2)</f>
        <v>0</v>
      </c>
      <c r="AK5">
        <f ca="1">AVERAGE2(AJ5,Analysis!$B$6,2)</f>
        <v>0</v>
      </c>
      <c r="AL5">
        <f ca="1">INTEGRAL2(R5,$B5,AL4,R4,$B4,Analysis!$B$22)</f>
        <v>0</v>
      </c>
      <c r="AM5">
        <f ca="1">IF(AND(B5&lt;Analysis!$B$40,B5&gt;0),INTEGRAL2(AL5,$B5,AM4,AL4,$B4,Analysis!$B$23),0)</f>
        <v>0</v>
      </c>
      <c r="AN5">
        <f>IF($P5,AM5*Analysis!$B$30+Analysis!$B$31,0)</f>
        <v>0</v>
      </c>
      <c r="AO5">
        <f>AN5-'Flight Input'!$AE5</f>
        <v>0</v>
      </c>
      <c r="AQ5">
        <f>Analysis!$B$36*'Flight Input'!AE5+IF('Flight Input'!AE5 &gt; 0,Analysis!$B$37,0)</f>
        <v>0</v>
      </c>
      <c r="AR5">
        <f ca="1">_xlfn.COVARIANCE.P($AN$102:$AN$1102,'Flight Input'!AE5:AE1005)</f>
        <v>2.0838869462206082E-2</v>
      </c>
    </row>
    <row r="6" spans="1:44" x14ac:dyDescent="0.3">
      <c r="A6">
        <v>4</v>
      </c>
      <c r="B6">
        <f>'Flight Input'!T6</f>
        <v>8.1719000008888543E-2</v>
      </c>
      <c r="C6">
        <f ca="1">INDIRECT(CONCATENATE("'Flight Input'!",Analysis!$B$2,A6+2))</f>
        <v>0</v>
      </c>
      <c r="D6">
        <f t="shared" si="0"/>
        <v>2.4755000020377338E-2</v>
      </c>
      <c r="F6">
        <f t="shared" ca="1" si="7"/>
        <v>0</v>
      </c>
      <c r="G6">
        <f t="shared" ca="1" si="8"/>
        <v>0</v>
      </c>
      <c r="I6">
        <f>SUM(D$2:D6)/COUNT(D$2:D6)</f>
        <v>2.0429750002222136E-2</v>
      </c>
      <c r="J6">
        <f t="shared" si="1"/>
        <v>1.2117133111117242</v>
      </c>
      <c r="L6">
        <f ca="1">VARA(C$2:C6)</f>
        <v>0</v>
      </c>
      <c r="M6">
        <f t="shared" ca="1" si="2"/>
        <v>0</v>
      </c>
      <c r="N6">
        <f t="shared" ca="1" si="9"/>
        <v>0</v>
      </c>
      <c r="O6" t="b">
        <f ca="1">IF(OR(O5,M6*MIN((B6-B$2)*Analysis!$B$19,1)&gt;Analysis!$B$18),TRUE,FALSE)</f>
        <v>0</v>
      </c>
      <c r="P6" t="b">
        <f>IF(OR('Flight Input'!U6=3,'Flight Input'!U6=9),TRUE,FALSE)</f>
        <v>0</v>
      </c>
      <c r="Q6">
        <f ca="1">IF(O6,Q5,SUM(C$2:C6)/COUNT(C$2:C6))+(Analysis!$D$14-500)/1000000</f>
        <v>1.1E-4</v>
      </c>
      <c r="R6">
        <f t="shared" ca="1" si="3"/>
        <v>0</v>
      </c>
      <c r="S6">
        <f t="shared" ca="1" si="10"/>
        <v>0</v>
      </c>
      <c r="T6">
        <f t="shared" si="4"/>
        <v>0</v>
      </c>
      <c r="U6">
        <f>IF($P6,T6*Analysis!$B$28+Analysis!$B$29,0)</f>
        <v>0</v>
      </c>
      <c r="V6">
        <f>U6-'Flight Input'!$AE6</f>
        <v>0</v>
      </c>
      <c r="W6">
        <f ca="1">MEDIAN2(R6,Analysis!$B$5,2)</f>
        <v>0</v>
      </c>
      <c r="X6">
        <f t="shared" ref="X6:Y6" ca="1" si="15">X5+W6*$D6</f>
        <v>0</v>
      </c>
      <c r="Y6">
        <f t="shared" ca="1" si="15"/>
        <v>0</v>
      </c>
      <c r="AA6">
        <f ca="1">AVERAGE2(W6,Analysis!$B$6,2)</f>
        <v>0</v>
      </c>
      <c r="AB6">
        <f t="shared" ref="AB6:AC6" ca="1" si="16">AB5+AA6*$D6</f>
        <v>0</v>
      </c>
      <c r="AC6">
        <f t="shared" ca="1" si="16"/>
        <v>0</v>
      </c>
      <c r="AF6">
        <f ca="1">IF(B6&gt;0,C6-Analysis!$B$14,0)</f>
        <v>0</v>
      </c>
      <c r="AG6">
        <f t="shared" ca="1" si="5"/>
        <v>0</v>
      </c>
      <c r="AH6">
        <f t="shared" ca="1" si="6"/>
        <v>0</v>
      </c>
      <c r="AI6">
        <f ca="1">IF(AND(B6&gt;Analysis!$B$39,B6&lt;Analysis!$B$40),FilterInput(AF6,Analysis!$B$34,Analysis!$B$35),0)</f>
        <v>0</v>
      </c>
      <c r="AJ6">
        <f ca="1">MEDIAN2(AI6,Analysis!$B$5,2)</f>
        <v>0</v>
      </c>
      <c r="AK6">
        <f ca="1">AVERAGE2(AJ6,Analysis!$B$6,2)</f>
        <v>0</v>
      </c>
      <c r="AL6">
        <f ca="1">INTEGRAL2(R6,$B6,AL5,R5,$B5,Analysis!$B$22)</f>
        <v>0</v>
      </c>
      <c r="AM6">
        <f ca="1">IF(AND(B6&lt;Analysis!$B$40,B6&gt;0),INTEGRAL2(AL6,$B6,AM5,AL5,$B5,Analysis!$B$23),0)</f>
        <v>0</v>
      </c>
      <c r="AN6">
        <f>IF($P6,AM6*Analysis!$B$30+Analysis!$B$31,0)</f>
        <v>0</v>
      </c>
      <c r="AO6">
        <f>AN6-'Flight Input'!$AE6</f>
        <v>0</v>
      </c>
      <c r="AQ6">
        <f>Analysis!$B$36*'Flight Input'!AE6+IF('Flight Input'!AE6 &gt; 0,Analysis!$B$37,0)</f>
        <v>0</v>
      </c>
      <c r="AR6">
        <f ca="1">_xlfn.COVARIANCE.P($AN$102:$AN$1102,'Flight Input'!AE6:AE1006)</f>
        <v>2.1011472858809471E-2</v>
      </c>
    </row>
    <row r="7" spans="1:44" x14ac:dyDescent="0.3">
      <c r="A7">
        <v>5</v>
      </c>
      <c r="B7">
        <f>'Flight Input'!T7</f>
        <v>9.5315000042319298E-2</v>
      </c>
      <c r="C7">
        <f ca="1">INDIRECT(CONCATENATE("'Flight Input'!",Analysis!$B$2,A7+2))</f>
        <v>0</v>
      </c>
      <c r="D7">
        <f t="shared" si="0"/>
        <v>1.3596000033430755E-2</v>
      </c>
      <c r="F7">
        <f t="shared" ca="1" si="7"/>
        <v>0</v>
      </c>
      <c r="G7">
        <f t="shared" ca="1" si="8"/>
        <v>0</v>
      </c>
      <c r="I7">
        <f>SUM(D$2:D7)/COUNT(D$2:D7)</f>
        <v>1.9063000008463858E-2</v>
      </c>
      <c r="J7">
        <f t="shared" si="1"/>
        <v>0.71321408106773398</v>
      </c>
      <c r="L7">
        <f ca="1">VARA(C$2:C7)</f>
        <v>0</v>
      </c>
      <c r="M7">
        <f t="shared" ca="1" si="2"/>
        <v>0</v>
      </c>
      <c r="N7">
        <f t="shared" ca="1" si="9"/>
        <v>0</v>
      </c>
      <c r="O7" t="b">
        <f ca="1">IF(OR(O6,M7*MIN((B7-B$2)*Analysis!$B$19,1)&gt;Analysis!$B$18),TRUE,FALSE)</f>
        <v>0</v>
      </c>
      <c r="P7" t="b">
        <f>IF(OR('Flight Input'!U7=3,'Flight Input'!U7=9),TRUE,FALSE)</f>
        <v>0</v>
      </c>
      <c r="Q7">
        <f ca="1">IF(O7,Q6,SUM(C$2:C7)/COUNT(C$2:C7))+(Analysis!$D$14-500)/1000000</f>
        <v>1.1E-4</v>
      </c>
      <c r="R7">
        <f t="shared" ca="1" si="3"/>
        <v>0</v>
      </c>
      <c r="S7">
        <f t="shared" ca="1" si="10"/>
        <v>0</v>
      </c>
      <c r="T7">
        <f t="shared" si="4"/>
        <v>0</v>
      </c>
      <c r="U7">
        <f>IF($P7,T7*Analysis!$B$28+Analysis!$B$29,0)</f>
        <v>0</v>
      </c>
      <c r="V7">
        <f>U7-'Flight Input'!$AE7</f>
        <v>0</v>
      </c>
      <c r="W7">
        <f ca="1">MEDIAN2(R7,Analysis!$B$5,2)</f>
        <v>0</v>
      </c>
      <c r="X7">
        <f t="shared" ref="X7:Y7" ca="1" si="17">X6+W7*$D7</f>
        <v>0</v>
      </c>
      <c r="Y7">
        <f t="shared" ca="1" si="17"/>
        <v>0</v>
      </c>
      <c r="AA7">
        <f ca="1">AVERAGE2(W7,Analysis!$B$6,2)</f>
        <v>0</v>
      </c>
      <c r="AB7">
        <f t="shared" ref="AB7:AC7" ca="1" si="18">AB6+AA7*$D7</f>
        <v>0</v>
      </c>
      <c r="AC7">
        <f t="shared" ca="1" si="18"/>
        <v>0</v>
      </c>
      <c r="AF7">
        <f ca="1">IF(B7&gt;0,C7-Analysis!$B$14,0)</f>
        <v>0</v>
      </c>
      <c r="AG7">
        <f t="shared" ca="1" si="5"/>
        <v>0</v>
      </c>
      <c r="AH7">
        <f t="shared" ca="1" si="6"/>
        <v>0</v>
      </c>
      <c r="AI7">
        <f ca="1">IF(AND(B7&gt;Analysis!$B$39,B7&lt;Analysis!$B$40),FilterInput(AF7,Analysis!$B$34,Analysis!$B$35),0)</f>
        <v>0</v>
      </c>
      <c r="AJ7">
        <f ca="1">MEDIAN2(AI7,Analysis!$B$5,2)</f>
        <v>0</v>
      </c>
      <c r="AK7">
        <f ca="1">AVERAGE2(AJ7,Analysis!$B$6,2)</f>
        <v>0</v>
      </c>
      <c r="AL7">
        <f ca="1">INTEGRAL2(R7,$B7,AL6,R6,$B6,Analysis!$B$22)</f>
        <v>0</v>
      </c>
      <c r="AM7">
        <f ca="1">IF(AND(B7&lt;Analysis!$B$40,B7&gt;0),INTEGRAL2(AL7,$B7,AM6,AL6,$B6,Analysis!$B$23),0)</f>
        <v>0</v>
      </c>
      <c r="AN7">
        <f>IF($P7,AM7*Analysis!$B$30+Analysis!$B$31,0)</f>
        <v>0</v>
      </c>
      <c r="AO7">
        <f>AN7-'Flight Input'!$AE7</f>
        <v>0</v>
      </c>
      <c r="AQ7">
        <f>Analysis!$B$36*'Flight Input'!AE7+IF('Flight Input'!AE7 &gt; 0,Analysis!$B$37,0)</f>
        <v>0</v>
      </c>
      <c r="AR7">
        <f ca="1">_xlfn.COVARIANCE.P($AN$102:$AN$1102,'Flight Input'!AE7:AE1007)</f>
        <v>2.1184076255412871E-2</v>
      </c>
    </row>
    <row r="8" spans="1:44" x14ac:dyDescent="0.3">
      <c r="A8">
        <v>6</v>
      </c>
      <c r="B8">
        <f>'Flight Input'!T8</f>
        <v>0.11652799998410046</v>
      </c>
      <c r="C8">
        <f ca="1">INDIRECT(CONCATENATE("'Flight Input'!",Analysis!$B$2,A8+2))</f>
        <v>0</v>
      </c>
      <c r="D8">
        <f t="shared" si="0"/>
        <v>2.1212999941781163E-2</v>
      </c>
      <c r="F8">
        <f t="shared" ca="1" si="7"/>
        <v>0</v>
      </c>
      <c r="G8">
        <f t="shared" ca="1" si="8"/>
        <v>0</v>
      </c>
      <c r="I8">
        <f>SUM(D$2:D8)/COUNT(D$2:D8)</f>
        <v>1.942133333068341E-2</v>
      </c>
      <c r="J8">
        <f t="shared" si="1"/>
        <v>1.0922525029868639</v>
      </c>
      <c r="L8">
        <f ca="1">VARA(C$2:C8)</f>
        <v>0</v>
      </c>
      <c r="M8">
        <f t="shared" ca="1" si="2"/>
        <v>0</v>
      </c>
      <c r="N8">
        <f t="shared" ca="1" si="9"/>
        <v>0</v>
      </c>
      <c r="O8" t="b">
        <f ca="1">IF(OR(O7,M8*MIN((B8-B$2)*Analysis!$B$19,1)&gt;Analysis!$B$18),TRUE,FALSE)</f>
        <v>0</v>
      </c>
      <c r="P8" t="b">
        <f>IF(OR('Flight Input'!U8=3,'Flight Input'!U8=9),TRUE,FALSE)</f>
        <v>0</v>
      </c>
      <c r="Q8">
        <f ca="1">IF(O8,Q7,SUM(C$2:C8)/COUNT(C$2:C8))+(Analysis!$D$14-500)/1000000</f>
        <v>1.1E-4</v>
      </c>
      <c r="R8">
        <f t="shared" ca="1" si="3"/>
        <v>0</v>
      </c>
      <c r="S8">
        <f t="shared" ca="1" si="10"/>
        <v>0</v>
      </c>
      <c r="T8">
        <f t="shared" si="4"/>
        <v>0</v>
      </c>
      <c r="U8">
        <f>IF($P8,T8*Analysis!$B$28+Analysis!$B$29,0)</f>
        <v>0</v>
      </c>
      <c r="V8">
        <f>U8-'Flight Input'!$AE8</f>
        <v>0</v>
      </c>
      <c r="W8">
        <f ca="1">MEDIAN2(R8,Analysis!$B$5,2)</f>
        <v>0</v>
      </c>
      <c r="X8">
        <f t="shared" ref="X8:Y8" ca="1" si="19">X7+W8*$D8</f>
        <v>0</v>
      </c>
      <c r="Y8">
        <f t="shared" ca="1" si="19"/>
        <v>0</v>
      </c>
      <c r="AA8">
        <f ca="1">AVERAGE2(W8,Analysis!$B$6,2)</f>
        <v>0</v>
      </c>
      <c r="AB8">
        <f t="shared" ref="AB8:AC8" ca="1" si="20">AB7+AA8*$D8</f>
        <v>0</v>
      </c>
      <c r="AC8">
        <f t="shared" ca="1" si="20"/>
        <v>0</v>
      </c>
      <c r="AF8">
        <f ca="1">IF(B8&gt;0,C8-Analysis!$B$14,0)</f>
        <v>0</v>
      </c>
      <c r="AG8">
        <f t="shared" ca="1" si="5"/>
        <v>0</v>
      </c>
      <c r="AH8">
        <f t="shared" ca="1" si="6"/>
        <v>0</v>
      </c>
      <c r="AI8">
        <f ca="1">IF(AND(B8&gt;Analysis!$B$39,B8&lt;Analysis!$B$40),FilterInput(AF8,Analysis!$B$34,Analysis!$B$35),0)</f>
        <v>0</v>
      </c>
      <c r="AJ8">
        <f ca="1">MEDIAN2(AI8,Analysis!$B$5,2)</f>
        <v>0</v>
      </c>
      <c r="AK8">
        <f ca="1">AVERAGE2(AJ8,Analysis!$B$6,2)</f>
        <v>0</v>
      </c>
      <c r="AL8">
        <f ca="1">INTEGRAL2(R8,$B8,AL7,R7,$B7,Analysis!$B$22)</f>
        <v>0</v>
      </c>
      <c r="AM8">
        <f ca="1">IF(AND(B8&lt;Analysis!$B$40,B8&gt;0),INTEGRAL2(AL8,$B8,AM7,AL7,$B7,Analysis!$B$23),0)</f>
        <v>0</v>
      </c>
      <c r="AN8">
        <f>IF($P8,AM8*Analysis!$B$30+Analysis!$B$31,0)</f>
        <v>0</v>
      </c>
      <c r="AO8">
        <f>AN8-'Flight Input'!$AE8</f>
        <v>0</v>
      </c>
      <c r="AQ8">
        <f>Analysis!$B$36*'Flight Input'!AE8+IF('Flight Input'!AE8 &gt; 0,Analysis!$B$37,0)</f>
        <v>0</v>
      </c>
      <c r="AR8">
        <f ca="1">_xlfn.COVARIANCE.P($AN$102:$AN$1102,'Flight Input'!AE8:AE1008)</f>
        <v>2.1356679652016267E-2</v>
      </c>
    </row>
    <row r="9" spans="1:44" x14ac:dyDescent="0.3">
      <c r="A9">
        <v>7</v>
      </c>
      <c r="B9">
        <f>'Flight Input'!T9</f>
        <v>0.13519900001119822</v>
      </c>
      <c r="C9">
        <f ca="1">INDIRECT(CONCATENATE("'Flight Input'!",Analysis!$B$2,A9+2))</f>
        <v>0</v>
      </c>
      <c r="D9">
        <f t="shared" si="0"/>
        <v>1.8671000027097762E-2</v>
      </c>
      <c r="F9">
        <f t="shared" ca="1" si="7"/>
        <v>0</v>
      </c>
      <c r="G9">
        <f t="shared" ca="1" si="8"/>
        <v>0</v>
      </c>
      <c r="I9">
        <f>SUM(D$2:D9)/COUNT(D$2:D9)</f>
        <v>1.9314142858742604E-2</v>
      </c>
      <c r="J9">
        <f t="shared" si="1"/>
        <v>0.96670093846004035</v>
      </c>
      <c r="L9">
        <f ca="1">VARA(C$2:C9)</f>
        <v>0</v>
      </c>
      <c r="M9">
        <f t="shared" ca="1" si="2"/>
        <v>0</v>
      </c>
      <c r="N9">
        <f t="shared" ca="1" si="9"/>
        <v>0</v>
      </c>
      <c r="O9" t="b">
        <f ca="1">IF(OR(O8,M9*MIN((B9-B$2)*Analysis!$B$19,1)&gt;Analysis!$B$18),TRUE,FALSE)</f>
        <v>0</v>
      </c>
      <c r="P9" t="b">
        <f>IF(OR('Flight Input'!U9=3,'Flight Input'!U9=9),TRUE,FALSE)</f>
        <v>0</v>
      </c>
      <c r="Q9">
        <f ca="1">IF(O9,Q8,SUM(C$2:C9)/COUNT(C$2:C9))+(Analysis!$D$14-500)/1000000</f>
        <v>1.1E-4</v>
      </c>
      <c r="R9">
        <f t="shared" ca="1" si="3"/>
        <v>0</v>
      </c>
      <c r="S9">
        <f t="shared" ca="1" si="10"/>
        <v>0</v>
      </c>
      <c r="T9">
        <f t="shared" si="4"/>
        <v>0</v>
      </c>
      <c r="U9">
        <f>IF($P9,T9*Analysis!$B$28+Analysis!$B$29,0)</f>
        <v>0</v>
      </c>
      <c r="V9">
        <f>U9-'Flight Input'!$AE9</f>
        <v>0</v>
      </c>
      <c r="W9">
        <f ca="1">MEDIAN2(R9,Analysis!$B$5,2)</f>
        <v>0</v>
      </c>
      <c r="X9">
        <f t="shared" ref="X9:Y9" ca="1" si="21">X8+W9*$D9</f>
        <v>0</v>
      </c>
      <c r="Y9">
        <f t="shared" ca="1" si="21"/>
        <v>0</v>
      </c>
      <c r="AA9">
        <f ca="1">AVERAGE2(W9,Analysis!$B$6,2)</f>
        <v>0</v>
      </c>
      <c r="AB9">
        <f t="shared" ref="AB9:AC9" ca="1" si="22">AB8+AA9*$D9</f>
        <v>0</v>
      </c>
      <c r="AC9">
        <f t="shared" ca="1" si="22"/>
        <v>0</v>
      </c>
      <c r="AF9">
        <f ca="1">IF(B9&gt;0,C9-Analysis!$B$14,0)</f>
        <v>0</v>
      </c>
      <c r="AG9">
        <f t="shared" ca="1" si="5"/>
        <v>0</v>
      </c>
      <c r="AH9">
        <f t="shared" ca="1" si="6"/>
        <v>0</v>
      </c>
      <c r="AI9">
        <f ca="1">IF(AND(B9&gt;Analysis!$B$39,B9&lt;Analysis!$B$40),FilterInput(AF9,Analysis!$B$34,Analysis!$B$35),0)</f>
        <v>0</v>
      </c>
      <c r="AJ9">
        <f ca="1">MEDIAN2(AI9,Analysis!$B$5,2)</f>
        <v>0</v>
      </c>
      <c r="AK9">
        <f ca="1">AVERAGE2(AJ9,Analysis!$B$6,2)</f>
        <v>0</v>
      </c>
      <c r="AL9">
        <f ca="1">INTEGRAL2(R9,$B9,AL8,R8,$B8,Analysis!$B$22)</f>
        <v>0</v>
      </c>
      <c r="AM9">
        <f ca="1">IF(AND(B9&lt;Analysis!$B$40,B9&gt;0),INTEGRAL2(AL9,$B9,AM8,AL8,$B8,Analysis!$B$23),0)</f>
        <v>0</v>
      </c>
      <c r="AN9">
        <f>IF($P9,AM9*Analysis!$B$30+Analysis!$B$31,0)</f>
        <v>0</v>
      </c>
      <c r="AO9">
        <f>AN9-'Flight Input'!$AE9</f>
        <v>0</v>
      </c>
      <c r="AQ9">
        <f>Analysis!$B$36*'Flight Input'!AE9+IF('Flight Input'!AE9 &gt; 0,Analysis!$B$37,0)</f>
        <v>0</v>
      </c>
      <c r="AR9">
        <f ca="1">_xlfn.COVARIANCE.P($AN$102:$AN$1102,'Flight Input'!AE9:AE1009)</f>
        <v>2.1528032299368914E-2</v>
      </c>
    </row>
    <row r="10" spans="1:44" x14ac:dyDescent="0.3">
      <c r="A10">
        <v>8</v>
      </c>
      <c r="B10">
        <f>'Flight Input'!T10</f>
        <v>0.16087699995841831</v>
      </c>
      <c r="C10">
        <f ca="1">INDIRECT(CONCATENATE("'Flight Input'!",Analysis!$B$2,A10+2))</f>
        <v>0</v>
      </c>
      <c r="D10">
        <f t="shared" si="0"/>
        <v>2.5677999947220087E-2</v>
      </c>
      <c r="F10">
        <f t="shared" ca="1" si="7"/>
        <v>0</v>
      </c>
      <c r="G10">
        <f t="shared" ca="1" si="8"/>
        <v>0</v>
      </c>
      <c r="I10">
        <f>SUM(D$2:D10)/COUNT(D$2:D10)</f>
        <v>2.0109624994802289E-2</v>
      </c>
      <c r="J10">
        <f t="shared" si="1"/>
        <v>1.2769009841733523</v>
      </c>
      <c r="L10">
        <f ca="1">VARA(C$2:C10)</f>
        <v>0</v>
      </c>
      <c r="M10">
        <f t="shared" ca="1" si="2"/>
        <v>0</v>
      </c>
      <c r="N10">
        <f t="shared" ca="1" si="9"/>
        <v>0</v>
      </c>
      <c r="O10" t="b">
        <f ca="1">IF(OR(O9,M10*MIN((B10-B$2)*Analysis!$B$19,1)&gt;Analysis!$B$18),TRUE,FALSE)</f>
        <v>0</v>
      </c>
      <c r="P10" t="b">
        <f>IF(OR('Flight Input'!U10=3,'Flight Input'!U10=9),TRUE,FALSE)</f>
        <v>0</v>
      </c>
      <c r="Q10">
        <f ca="1">IF(O10,Q9,SUM(C$2:C10)/COUNT(C$2:C10))+(Analysis!$D$14-500)/1000000</f>
        <v>1.1E-4</v>
      </c>
      <c r="R10">
        <f t="shared" ca="1" si="3"/>
        <v>0</v>
      </c>
      <c r="S10">
        <f t="shared" ca="1" si="10"/>
        <v>0</v>
      </c>
      <c r="T10">
        <f t="shared" si="4"/>
        <v>0</v>
      </c>
      <c r="U10">
        <f>IF($P10,T10*Analysis!$B$28+Analysis!$B$29,0)</f>
        <v>0</v>
      </c>
      <c r="V10">
        <f>U10-'Flight Input'!$AE10</f>
        <v>0</v>
      </c>
      <c r="W10">
        <f ca="1">MEDIAN2(R10,Analysis!$B$5,2)</f>
        <v>0</v>
      </c>
      <c r="X10">
        <f t="shared" ref="X10:Y10" ca="1" si="23">X9+W10*$D10</f>
        <v>0</v>
      </c>
      <c r="Y10">
        <f t="shared" ca="1" si="23"/>
        <v>0</v>
      </c>
      <c r="AA10">
        <f ca="1">AVERAGE2(W10,Analysis!$B$6,2)</f>
        <v>0</v>
      </c>
      <c r="AB10">
        <f t="shared" ref="AB10:AC10" ca="1" si="24">AB9+AA10*$D10</f>
        <v>0</v>
      </c>
      <c r="AC10">
        <f t="shared" ca="1" si="24"/>
        <v>0</v>
      </c>
      <c r="AF10">
        <f ca="1">IF(B10&gt;0,C10-Analysis!$B$14,0)</f>
        <v>0</v>
      </c>
      <c r="AG10">
        <f t="shared" ca="1" si="5"/>
        <v>0</v>
      </c>
      <c r="AH10">
        <f t="shared" ca="1" si="6"/>
        <v>0</v>
      </c>
      <c r="AI10">
        <f ca="1">IF(AND(B10&gt;Analysis!$B$39,B10&lt;Analysis!$B$40),FilterInput(AF10,Analysis!$B$34,Analysis!$B$35),0)</f>
        <v>0</v>
      </c>
      <c r="AJ10">
        <f ca="1">MEDIAN2(AI10,Analysis!$B$5,2)</f>
        <v>0</v>
      </c>
      <c r="AK10">
        <f ca="1">AVERAGE2(AJ10,Analysis!$B$6,2)</f>
        <v>0</v>
      </c>
      <c r="AL10">
        <f ca="1">INTEGRAL2(R10,$B10,AL9,R9,$B9,Analysis!$B$22)</f>
        <v>0</v>
      </c>
      <c r="AM10">
        <f ca="1">IF(AND(B10&lt;Analysis!$B$40,B10&gt;0),INTEGRAL2(AL10,$B10,AM9,AL9,$B9,Analysis!$B$23),0)</f>
        <v>0</v>
      </c>
      <c r="AN10">
        <f>IF($P10,AM10*Analysis!$B$30+Analysis!$B$31,0)</f>
        <v>0</v>
      </c>
      <c r="AO10">
        <f>AN10-'Flight Input'!$AE10</f>
        <v>0</v>
      </c>
      <c r="AQ10">
        <f>Analysis!$B$36*'Flight Input'!AE10+IF('Flight Input'!AE10 &gt; 0,Analysis!$B$37,0)</f>
        <v>0</v>
      </c>
      <c r="AR10">
        <f ca="1">_xlfn.COVARIANCE.P($AN$102:$AN$1102,'Flight Input'!AE10:AE1010)</f>
        <v>2.1699384946721557E-2</v>
      </c>
    </row>
    <row r="11" spans="1:44" x14ac:dyDescent="0.3">
      <c r="A11">
        <v>9</v>
      </c>
      <c r="B11">
        <f>'Flight Input'!T11</f>
        <v>0.18141700001433492</v>
      </c>
      <c r="C11">
        <f ca="1">INDIRECT(CONCATENATE("'Flight Input'!",Analysis!$B$2,A11+2))</f>
        <v>0</v>
      </c>
      <c r="D11">
        <f t="shared" si="0"/>
        <v>2.0540000055916607E-2</v>
      </c>
      <c r="F11">
        <f t="shared" ca="1" si="7"/>
        <v>0</v>
      </c>
      <c r="G11">
        <f t="shared" ca="1" si="8"/>
        <v>0</v>
      </c>
      <c r="I11">
        <f>SUM(D$2:D11)/COUNT(D$2:D11)</f>
        <v>2.0157444446037214E-2</v>
      </c>
      <c r="J11">
        <f t="shared" si="1"/>
        <v>1.0189783784796491</v>
      </c>
      <c r="L11">
        <f ca="1">VARA(C$2:C11)</f>
        <v>0</v>
      </c>
      <c r="M11">
        <f t="shared" ca="1" si="2"/>
        <v>0</v>
      </c>
      <c r="N11">
        <f t="shared" ca="1" si="9"/>
        <v>0</v>
      </c>
      <c r="O11" t="b">
        <f ca="1">IF(OR(O10,M11*MIN((B11-B$2)*Analysis!$B$19,1)&gt;Analysis!$B$18),TRUE,FALSE)</f>
        <v>0</v>
      </c>
      <c r="P11" t="b">
        <f>IF(OR('Flight Input'!U11=3,'Flight Input'!U11=9),TRUE,FALSE)</f>
        <v>0</v>
      </c>
      <c r="Q11">
        <f ca="1">IF(O11,Q10,SUM(C$2:C11)/COUNT(C$2:C11))+(Analysis!$D$14-500)/1000000</f>
        <v>1.1E-4</v>
      </c>
      <c r="R11">
        <f t="shared" ca="1" si="3"/>
        <v>0</v>
      </c>
      <c r="S11">
        <f t="shared" ca="1" si="10"/>
        <v>0</v>
      </c>
      <c r="T11">
        <f t="shared" si="4"/>
        <v>0</v>
      </c>
      <c r="U11">
        <f>IF($P11,T11*Analysis!$B$28+Analysis!$B$29,0)</f>
        <v>0</v>
      </c>
      <c r="V11">
        <f>U11-'Flight Input'!$AE11</f>
        <v>0</v>
      </c>
      <c r="W11">
        <f ca="1">MEDIAN2(R11,Analysis!$B$5,2)</f>
        <v>0</v>
      </c>
      <c r="X11">
        <f t="shared" ref="X11:Y11" ca="1" si="25">X10+W11*$D11</f>
        <v>0</v>
      </c>
      <c r="Y11">
        <f t="shared" ca="1" si="25"/>
        <v>0</v>
      </c>
      <c r="AA11">
        <f ca="1">AVERAGE2(W11,Analysis!$B$6,2)</f>
        <v>0</v>
      </c>
      <c r="AB11">
        <f t="shared" ref="AB11:AC11" ca="1" si="26">AB10+AA11*$D11</f>
        <v>0</v>
      </c>
      <c r="AC11">
        <f t="shared" ca="1" si="26"/>
        <v>0</v>
      </c>
      <c r="AF11">
        <f ca="1">IF(B11&gt;0,C11-Analysis!$B$14,0)</f>
        <v>0</v>
      </c>
      <c r="AG11">
        <f t="shared" ca="1" si="5"/>
        <v>0</v>
      </c>
      <c r="AH11">
        <f t="shared" ca="1" si="6"/>
        <v>0</v>
      </c>
      <c r="AI11">
        <f ca="1">IF(AND(B11&gt;Analysis!$B$39,B11&lt;Analysis!$B$40),FilterInput(AF11,Analysis!$B$34,Analysis!$B$35),0)</f>
        <v>0</v>
      </c>
      <c r="AJ11">
        <f ca="1">MEDIAN2(AI11,Analysis!$B$5,2)</f>
        <v>0</v>
      </c>
      <c r="AK11">
        <f ca="1">AVERAGE2(AJ11,Analysis!$B$6,2)</f>
        <v>0</v>
      </c>
      <c r="AL11">
        <f ca="1">INTEGRAL2(R11,$B11,AL10,R10,$B10,Analysis!$B$22)</f>
        <v>0</v>
      </c>
      <c r="AM11">
        <f ca="1">IF(AND(B11&lt;Analysis!$B$40,B11&gt;0),INTEGRAL2(AL11,$B11,AM10,AL10,$B10,Analysis!$B$23),0)</f>
        <v>0</v>
      </c>
      <c r="AN11">
        <f>IF($P11,AM11*Analysis!$B$30+Analysis!$B$31,0)</f>
        <v>0</v>
      </c>
      <c r="AO11">
        <f>AN11-'Flight Input'!$AE11</f>
        <v>0</v>
      </c>
      <c r="AQ11">
        <f>Analysis!$B$36*'Flight Input'!AE11+IF('Flight Input'!AE11 &gt; 0,Analysis!$B$37,0)</f>
        <v>0</v>
      </c>
      <c r="AR11">
        <f ca="1">_xlfn.COVARIANCE.P($AN$102:$AN$1102,'Flight Input'!AE11:AE1011)</f>
        <v>2.1870737594074204E-2</v>
      </c>
    </row>
    <row r="12" spans="1:44" x14ac:dyDescent="0.3">
      <c r="A12">
        <v>10</v>
      </c>
      <c r="B12">
        <f>'Flight Input'!T12</f>
        <v>0.20019400003366172</v>
      </c>
      <c r="C12">
        <f ca="1">INDIRECT(CONCATENATE("'Flight Input'!",Analysis!$B$2,A12+2))</f>
        <v>0</v>
      </c>
      <c r="D12">
        <f t="shared" si="0"/>
        <v>1.8777000019326806E-2</v>
      </c>
      <c r="F12">
        <f t="shared" ca="1" si="7"/>
        <v>0</v>
      </c>
      <c r="G12">
        <f t="shared" ca="1" si="8"/>
        <v>0</v>
      </c>
      <c r="I12">
        <f>SUM(D$2:D12)/COUNT(D$2:D12)</f>
        <v>2.0019400003366172E-2</v>
      </c>
      <c r="J12">
        <f t="shared" si="1"/>
        <v>0.93794019881562574</v>
      </c>
      <c r="L12">
        <f ca="1">VARA(C$2:C12)</f>
        <v>0</v>
      </c>
      <c r="M12">
        <f t="shared" ca="1" si="2"/>
        <v>0</v>
      </c>
      <c r="N12">
        <f t="shared" ca="1" si="9"/>
        <v>0</v>
      </c>
      <c r="O12" t="b">
        <f ca="1">IF(OR(O11,M12*MIN((B12-B$2)*Analysis!$B$19,1)&gt;Analysis!$B$18),TRUE,FALSE)</f>
        <v>0</v>
      </c>
      <c r="P12" t="b">
        <f>IF(OR('Flight Input'!U12=3,'Flight Input'!U12=9),TRUE,FALSE)</f>
        <v>0</v>
      </c>
      <c r="Q12">
        <f ca="1">IF(O12,Q11,SUM(C$2:C12)/COUNT(C$2:C12))+(Analysis!$D$14-500)/1000000</f>
        <v>1.1E-4</v>
      </c>
      <c r="R12">
        <f t="shared" ca="1" si="3"/>
        <v>0</v>
      </c>
      <c r="S12">
        <f t="shared" ca="1" si="10"/>
        <v>0</v>
      </c>
      <c r="T12">
        <f t="shared" si="4"/>
        <v>0</v>
      </c>
      <c r="U12">
        <f>IF($P12,T12*Analysis!$B$28+Analysis!$B$29,0)</f>
        <v>0</v>
      </c>
      <c r="V12">
        <f>U12-'Flight Input'!$AE12</f>
        <v>0</v>
      </c>
      <c r="W12">
        <f ca="1">MEDIAN2(R12,Analysis!$B$5,2)</f>
        <v>0</v>
      </c>
      <c r="X12">
        <f t="shared" ref="X12:Y12" ca="1" si="27">X11+W12*$D12</f>
        <v>0</v>
      </c>
      <c r="Y12">
        <f t="shared" ca="1" si="27"/>
        <v>0</v>
      </c>
      <c r="AA12">
        <f ca="1">AVERAGE2(W12,Analysis!$B$6,2)</f>
        <v>0</v>
      </c>
      <c r="AB12">
        <f t="shared" ref="AB12:AC12" ca="1" si="28">AB11+AA12*$D12</f>
        <v>0</v>
      </c>
      <c r="AC12">
        <f t="shared" ca="1" si="28"/>
        <v>0</v>
      </c>
      <c r="AF12">
        <f ca="1">IF(B12&gt;0,C12-Analysis!$B$14,0)</f>
        <v>0</v>
      </c>
      <c r="AG12">
        <f t="shared" ca="1" si="5"/>
        <v>0</v>
      </c>
      <c r="AH12">
        <f t="shared" ca="1" si="6"/>
        <v>0</v>
      </c>
      <c r="AI12">
        <f ca="1">IF(AND(B12&gt;Analysis!$B$39,B12&lt;Analysis!$B$40),FilterInput(AF12,Analysis!$B$34,Analysis!$B$35),0)</f>
        <v>0</v>
      </c>
      <c r="AJ12">
        <f ca="1">MEDIAN2(AI12,Analysis!$B$5,2)</f>
        <v>0</v>
      </c>
      <c r="AK12">
        <f ca="1">AVERAGE2(AJ12,Analysis!$B$6,2)</f>
        <v>0</v>
      </c>
      <c r="AL12">
        <f ca="1">INTEGRAL2(R12,$B12,AL11,R11,$B11,Analysis!$B$22)</f>
        <v>0</v>
      </c>
      <c r="AM12">
        <f ca="1">IF(AND(B12&lt;Analysis!$B$40,B12&gt;0),INTEGRAL2(AL12,$B12,AM11,AL11,$B11,Analysis!$B$23),0)</f>
        <v>0</v>
      </c>
      <c r="AN12">
        <f>IF($P12,AM12*Analysis!$B$30+Analysis!$B$31,0)</f>
        <v>0</v>
      </c>
      <c r="AO12">
        <f>AN12-'Flight Input'!$AE12</f>
        <v>0</v>
      </c>
      <c r="AQ12">
        <f>Analysis!$B$36*'Flight Input'!AE12+IF('Flight Input'!AE12 &gt; 0,Analysis!$B$37,0)</f>
        <v>0</v>
      </c>
      <c r="AR12">
        <f ca="1">_xlfn.COVARIANCE.P($AN$102:$AN$1102,'Flight Input'!AE12:AE1012)</f>
        <v>2.2042090241426848E-2</v>
      </c>
    </row>
    <row r="13" spans="1:44" x14ac:dyDescent="0.3">
      <c r="A13">
        <v>11</v>
      </c>
      <c r="B13">
        <f>'Flight Input'!T13</f>
        <v>0.21545300004072487</v>
      </c>
      <c r="C13">
        <f ca="1">INDIRECT(CONCATENATE("'Flight Input'!",Analysis!$B$2,A13+2))</f>
        <v>0</v>
      </c>
      <c r="D13">
        <f t="shared" si="0"/>
        <v>1.525900000706315E-2</v>
      </c>
      <c r="F13">
        <f t="shared" ca="1" si="7"/>
        <v>0</v>
      </c>
      <c r="G13">
        <f t="shared" ca="1" si="8"/>
        <v>0</v>
      </c>
      <c r="I13">
        <f>SUM(D$2:D13)/COUNT(D$2:D13)</f>
        <v>1.9586636367338626E-2</v>
      </c>
      <c r="J13">
        <f t="shared" si="1"/>
        <v>0.77905157990822993</v>
      </c>
      <c r="L13">
        <f ca="1">VARA(C$2:C13)</f>
        <v>0</v>
      </c>
      <c r="M13">
        <f t="shared" ca="1" si="2"/>
        <v>0</v>
      </c>
      <c r="N13">
        <f t="shared" ca="1" si="9"/>
        <v>0</v>
      </c>
      <c r="O13" t="b">
        <f ca="1">IF(OR(O12,M13*MIN((B13-B$2)*Analysis!$B$19,1)&gt;Analysis!$B$18),TRUE,FALSE)</f>
        <v>0</v>
      </c>
      <c r="P13" t="b">
        <f>IF(OR('Flight Input'!U13=3,'Flight Input'!U13=9),TRUE,FALSE)</f>
        <v>0</v>
      </c>
      <c r="Q13">
        <f ca="1">IF(O13,Q12,SUM(C$2:C13)/COUNT(C$2:C13))+(Analysis!$D$14-500)/1000000</f>
        <v>1.1E-4</v>
      </c>
      <c r="R13">
        <f t="shared" ca="1" si="3"/>
        <v>0</v>
      </c>
      <c r="S13">
        <f t="shared" ca="1" si="10"/>
        <v>0</v>
      </c>
      <c r="T13">
        <f t="shared" si="4"/>
        <v>0</v>
      </c>
      <c r="U13">
        <f>IF($P13,T13*Analysis!$B$28+Analysis!$B$29,0)</f>
        <v>0</v>
      </c>
      <c r="V13">
        <f>U13-'Flight Input'!$AE13</f>
        <v>0</v>
      </c>
      <c r="W13">
        <f ca="1">MEDIAN2(R13,Analysis!$B$5,2)</f>
        <v>0</v>
      </c>
      <c r="X13">
        <f t="shared" ref="X13:Y13" ca="1" si="29">X12+W13*$D13</f>
        <v>0</v>
      </c>
      <c r="Y13">
        <f t="shared" ca="1" si="29"/>
        <v>0</v>
      </c>
      <c r="AA13">
        <f ca="1">AVERAGE2(W13,Analysis!$B$6,2)</f>
        <v>0</v>
      </c>
      <c r="AB13">
        <f t="shared" ref="AB13:AC13" ca="1" si="30">AB12+AA13*$D13</f>
        <v>0</v>
      </c>
      <c r="AC13">
        <f t="shared" ca="1" si="30"/>
        <v>0</v>
      </c>
      <c r="AF13">
        <f ca="1">IF(B13&gt;0,C13-Analysis!$B$14,0)</f>
        <v>0</v>
      </c>
      <c r="AG13">
        <f t="shared" ca="1" si="5"/>
        <v>0</v>
      </c>
      <c r="AH13">
        <f t="shared" ca="1" si="6"/>
        <v>0</v>
      </c>
      <c r="AI13">
        <f ca="1">IF(AND(B13&gt;Analysis!$B$39,B13&lt;Analysis!$B$40),FilterInput(AF13,Analysis!$B$34,Analysis!$B$35),0)</f>
        <v>0</v>
      </c>
      <c r="AJ13">
        <f ca="1">MEDIAN2(AI13,Analysis!$B$5,2)</f>
        <v>0</v>
      </c>
      <c r="AK13">
        <f ca="1">AVERAGE2(AJ13,Analysis!$B$6,2)</f>
        <v>0</v>
      </c>
      <c r="AL13">
        <f ca="1">INTEGRAL2(R13,$B13,AL12,R12,$B12,Analysis!$B$22)</f>
        <v>0</v>
      </c>
      <c r="AM13">
        <f ca="1">IF(AND(B13&lt;Analysis!$B$40,B13&gt;0),INTEGRAL2(AL13,$B13,AM12,AL12,$B12,Analysis!$B$23),0)</f>
        <v>0</v>
      </c>
      <c r="AN13">
        <f>IF($P13,AM13*Analysis!$B$30+Analysis!$B$31,0)</f>
        <v>0</v>
      </c>
      <c r="AO13">
        <f>AN13-'Flight Input'!$AE13</f>
        <v>0</v>
      </c>
      <c r="AQ13">
        <f>Analysis!$B$36*'Flight Input'!AE13+IF('Flight Input'!AE13 &gt; 0,Analysis!$B$37,0)</f>
        <v>0</v>
      </c>
      <c r="AR13">
        <f ca="1">_xlfn.COVARIANCE.P($AN$102:$AN$1102,'Flight Input'!AE13:AE1013)</f>
        <v>2.2212817514154121E-2</v>
      </c>
    </row>
    <row r="14" spans="1:44" x14ac:dyDescent="0.3">
      <c r="A14">
        <v>12</v>
      </c>
      <c r="B14">
        <f>'Flight Input'!T14</f>
        <v>0.23079199995845556</v>
      </c>
      <c r="C14">
        <f ca="1">INDIRECT(CONCATENATE("'Flight Input'!",Analysis!$B$2,A14+2))</f>
        <v>0</v>
      </c>
      <c r="D14">
        <f t="shared" si="0"/>
        <v>1.5338999917730689E-2</v>
      </c>
      <c r="F14">
        <f t="shared" ca="1" si="7"/>
        <v>0</v>
      </c>
      <c r="G14">
        <f t="shared" ca="1" si="8"/>
        <v>0</v>
      </c>
      <c r="I14">
        <f>SUM(D$2:D14)/COUNT(D$2:D14)</f>
        <v>1.9232666663204629E-2</v>
      </c>
      <c r="J14">
        <f t="shared" si="1"/>
        <v>0.79754930433421445</v>
      </c>
      <c r="L14">
        <f ca="1">VARA(C$2:C14)</f>
        <v>0</v>
      </c>
      <c r="M14">
        <f t="shared" ca="1" si="2"/>
        <v>0</v>
      </c>
      <c r="N14">
        <f t="shared" ca="1" si="9"/>
        <v>0</v>
      </c>
      <c r="O14" t="b">
        <f ca="1">IF(OR(O13,M14*MIN((B14-B$2)*Analysis!$B$19,1)&gt;Analysis!$B$18),TRUE,FALSE)</f>
        <v>0</v>
      </c>
      <c r="P14" t="b">
        <f>IF(OR('Flight Input'!U14=3,'Flight Input'!U14=9),TRUE,FALSE)</f>
        <v>0</v>
      </c>
      <c r="Q14">
        <f ca="1">IF(O14,Q13,SUM(C$2:C14)/COUNT(C$2:C14))+(Analysis!$D$14-500)/1000000</f>
        <v>1.1E-4</v>
      </c>
      <c r="R14">
        <f t="shared" ca="1" si="3"/>
        <v>0</v>
      </c>
      <c r="S14">
        <f t="shared" ca="1" si="10"/>
        <v>0</v>
      </c>
      <c r="T14">
        <f t="shared" si="4"/>
        <v>0</v>
      </c>
      <c r="U14">
        <f>IF($P14,T14*Analysis!$B$28+Analysis!$B$29,0)</f>
        <v>0</v>
      </c>
      <c r="V14">
        <f>U14-'Flight Input'!$AE14</f>
        <v>0</v>
      </c>
      <c r="W14">
        <f ca="1">MEDIAN2(R14,Analysis!$B$5,2)</f>
        <v>0</v>
      </c>
      <c r="X14">
        <f t="shared" ref="X14:Y14" ca="1" si="31">X13+W14*$D14</f>
        <v>0</v>
      </c>
      <c r="Y14">
        <f t="shared" ca="1" si="31"/>
        <v>0</v>
      </c>
      <c r="AA14">
        <f ca="1">AVERAGE2(W14,Analysis!$B$6,2)</f>
        <v>0</v>
      </c>
      <c r="AB14">
        <f t="shared" ref="AB14:AC14" ca="1" si="32">AB13+AA14*$D14</f>
        <v>0</v>
      </c>
      <c r="AC14">
        <f t="shared" ca="1" si="32"/>
        <v>0</v>
      </c>
      <c r="AF14">
        <f ca="1">IF(B14&gt;0,C14-Analysis!$B$14,0)</f>
        <v>0</v>
      </c>
      <c r="AG14">
        <f t="shared" ca="1" si="5"/>
        <v>0</v>
      </c>
      <c r="AH14">
        <f t="shared" ca="1" si="6"/>
        <v>0</v>
      </c>
      <c r="AI14">
        <f ca="1">IF(AND(B14&gt;Analysis!$B$39,B14&lt;Analysis!$B$40),FilterInput(AF14,Analysis!$B$34,Analysis!$B$35),0)</f>
        <v>0</v>
      </c>
      <c r="AJ14">
        <f ca="1">MEDIAN2(AI14,Analysis!$B$5,2)</f>
        <v>0</v>
      </c>
      <c r="AK14">
        <f ca="1">AVERAGE2(AJ14,Analysis!$B$6,2)</f>
        <v>0</v>
      </c>
      <c r="AL14">
        <f ca="1">INTEGRAL2(R14,$B14,AL13,R13,$B13,Analysis!$B$22)</f>
        <v>0</v>
      </c>
      <c r="AM14">
        <f ca="1">IF(AND(B14&lt;Analysis!$B$40,B14&gt;0),INTEGRAL2(AL14,$B14,AM13,AL13,$B13,Analysis!$B$23),0)</f>
        <v>0</v>
      </c>
      <c r="AN14">
        <f>IF($P14,AM14*Analysis!$B$30+Analysis!$B$31,0)</f>
        <v>0</v>
      </c>
      <c r="AO14">
        <f>AN14-'Flight Input'!$AE14</f>
        <v>0</v>
      </c>
      <c r="AQ14">
        <f>Analysis!$B$36*'Flight Input'!AE14+IF('Flight Input'!AE14 &gt; 0,Analysis!$B$37,0)</f>
        <v>0</v>
      </c>
      <c r="AR14">
        <f ca="1">_xlfn.COVARIANCE.P($AN$102:$AN$1102,'Flight Input'!AE14:AE1014)</f>
        <v>2.2383544786881395E-2</v>
      </c>
    </row>
    <row r="15" spans="1:44" x14ac:dyDescent="0.3">
      <c r="A15">
        <v>13</v>
      </c>
      <c r="B15">
        <f>'Flight Input'!T15</f>
        <v>0.2609230000525713</v>
      </c>
      <c r="C15">
        <f ca="1">INDIRECT(CONCATENATE("'Flight Input'!",Analysis!$B$2,A15+2))</f>
        <v>0</v>
      </c>
      <c r="D15">
        <f t="shared" si="0"/>
        <v>3.0131000094115734E-2</v>
      </c>
      <c r="F15">
        <f t="shared" ca="1" si="7"/>
        <v>0</v>
      </c>
      <c r="G15">
        <f t="shared" ca="1" si="8"/>
        <v>0</v>
      </c>
      <c r="I15">
        <f>SUM(D$2:D15)/COUNT(D$2:D15)</f>
        <v>2.0071000004043944E-2</v>
      </c>
      <c r="J15">
        <f t="shared" si="1"/>
        <v>1.5012206710201226</v>
      </c>
      <c r="L15">
        <f ca="1">VARA(C$2:C15)</f>
        <v>0</v>
      </c>
      <c r="M15">
        <f t="shared" ca="1" si="2"/>
        <v>0</v>
      </c>
      <c r="N15">
        <f t="shared" ca="1" si="9"/>
        <v>0</v>
      </c>
      <c r="O15" t="b">
        <f ca="1">IF(OR(O14,M15*MIN((B15-B$2)*Analysis!$B$19,1)&gt;Analysis!$B$18),TRUE,FALSE)</f>
        <v>0</v>
      </c>
      <c r="P15" t="b">
        <f>IF(OR('Flight Input'!U15=3,'Flight Input'!U15=9),TRUE,FALSE)</f>
        <v>0</v>
      </c>
      <c r="Q15">
        <f ca="1">IF(O15,Q14,SUM(C$2:C15)/COUNT(C$2:C15))+(Analysis!$D$14-500)/1000000</f>
        <v>1.1E-4</v>
      </c>
      <c r="R15">
        <f t="shared" ca="1" si="3"/>
        <v>0</v>
      </c>
      <c r="S15">
        <f t="shared" ca="1" si="10"/>
        <v>0</v>
      </c>
      <c r="T15">
        <f t="shared" si="4"/>
        <v>0</v>
      </c>
      <c r="U15">
        <f>IF($P15,T15*Analysis!$B$28+Analysis!$B$29,0)</f>
        <v>0</v>
      </c>
      <c r="V15">
        <f>U15-'Flight Input'!$AE15</f>
        <v>0</v>
      </c>
      <c r="W15">
        <f ca="1">MEDIAN2(R15,Analysis!$B$5,2)</f>
        <v>0</v>
      </c>
      <c r="X15">
        <f t="shared" ref="X15:Y15" ca="1" si="33">X14+W15*$D15</f>
        <v>0</v>
      </c>
      <c r="Y15">
        <f t="shared" ca="1" si="33"/>
        <v>0</v>
      </c>
      <c r="AA15">
        <f ca="1">AVERAGE2(W15,Analysis!$B$6,2)</f>
        <v>0</v>
      </c>
      <c r="AB15">
        <f t="shared" ref="AB15:AC15" ca="1" si="34">AB14+AA15*$D15</f>
        <v>0</v>
      </c>
      <c r="AC15">
        <f t="shared" ca="1" si="34"/>
        <v>0</v>
      </c>
      <c r="AF15">
        <f ca="1">IF(B15&gt;0,C15-Analysis!$B$14,0)</f>
        <v>0</v>
      </c>
      <c r="AG15">
        <f t="shared" ca="1" si="5"/>
        <v>0</v>
      </c>
      <c r="AH15">
        <f t="shared" ca="1" si="6"/>
        <v>0</v>
      </c>
      <c r="AI15">
        <f ca="1">IF(AND(B15&gt;Analysis!$B$39,B15&lt;Analysis!$B$40),FilterInput(AF15,Analysis!$B$34,Analysis!$B$35),0)</f>
        <v>0</v>
      </c>
      <c r="AJ15">
        <f ca="1">MEDIAN2(AI15,Analysis!$B$5,2)</f>
        <v>0</v>
      </c>
      <c r="AK15">
        <f ca="1">AVERAGE2(AJ15,Analysis!$B$6,2)</f>
        <v>0</v>
      </c>
      <c r="AL15">
        <f ca="1">INTEGRAL2(R15,$B15,AL14,R14,$B14,Analysis!$B$22)</f>
        <v>0</v>
      </c>
      <c r="AM15">
        <f ca="1">IF(AND(B15&lt;Analysis!$B$40,B15&gt;0),INTEGRAL2(AL15,$B15,AM14,AL14,$B14,Analysis!$B$23),0)</f>
        <v>0</v>
      </c>
      <c r="AN15">
        <f>IF($P15,AM15*Analysis!$B$30+Analysis!$B$31,0)</f>
        <v>0</v>
      </c>
      <c r="AO15">
        <f>AN15-'Flight Input'!$AE15</f>
        <v>0</v>
      </c>
      <c r="AQ15">
        <f>Analysis!$B$36*'Flight Input'!AE15+IF('Flight Input'!AE15 &gt; 0,Analysis!$B$37,0)</f>
        <v>0</v>
      </c>
      <c r="AR15">
        <f ca="1">_xlfn.COVARIANCE.P($AN$102:$AN$1102,'Flight Input'!AE15:AE1015)</f>
        <v>2.2554897434234042E-2</v>
      </c>
    </row>
    <row r="16" spans="1:44" x14ac:dyDescent="0.3">
      <c r="A16">
        <v>14</v>
      </c>
      <c r="B16">
        <f>'Flight Input'!T16</f>
        <v>0.27603299997281283</v>
      </c>
      <c r="C16">
        <f ca="1">INDIRECT(CONCATENATE("'Flight Input'!",Analysis!$B$2,A16+2))</f>
        <v>0</v>
      </c>
      <c r="D16">
        <f t="shared" si="0"/>
        <v>1.5109999920241535E-2</v>
      </c>
      <c r="F16">
        <f t="shared" ca="1" si="7"/>
        <v>0</v>
      </c>
      <c r="G16">
        <f t="shared" ca="1" si="8"/>
        <v>0</v>
      </c>
      <c r="I16">
        <f>SUM(D$2:D16)/COUNT(D$2:D16)</f>
        <v>1.9716642855200917E-2</v>
      </c>
      <c r="J16">
        <f t="shared" si="1"/>
        <v>0.76635764167406284</v>
      </c>
      <c r="L16">
        <f ca="1">VARA(C$2:C16)</f>
        <v>0</v>
      </c>
      <c r="M16">
        <f t="shared" ca="1" si="2"/>
        <v>0</v>
      </c>
      <c r="N16">
        <f t="shared" ca="1" si="9"/>
        <v>0</v>
      </c>
      <c r="O16" t="b">
        <f ca="1">IF(OR(O15,M16*MIN((B16-B$2)*Analysis!$B$19,1)&gt;Analysis!$B$18),TRUE,FALSE)</f>
        <v>0</v>
      </c>
      <c r="P16" t="b">
        <f>IF(OR('Flight Input'!U16=3,'Flight Input'!U16=9),TRUE,FALSE)</f>
        <v>0</v>
      </c>
      <c r="Q16">
        <f ca="1">IF(O16,Q15,SUM(C$2:C16)/COUNT(C$2:C16))+(Analysis!$D$14-500)/1000000</f>
        <v>1.1E-4</v>
      </c>
      <c r="R16">
        <f t="shared" ca="1" si="3"/>
        <v>0</v>
      </c>
      <c r="S16">
        <f t="shared" ca="1" si="10"/>
        <v>0</v>
      </c>
      <c r="T16">
        <f t="shared" si="4"/>
        <v>0</v>
      </c>
      <c r="U16">
        <f>IF($P16,T16*Analysis!$B$28+Analysis!$B$29,0)</f>
        <v>0</v>
      </c>
      <c r="V16">
        <f>U16-'Flight Input'!$AE16</f>
        <v>0</v>
      </c>
      <c r="W16">
        <f ca="1">MEDIAN2(R16,Analysis!$B$5,2)</f>
        <v>0</v>
      </c>
      <c r="X16">
        <f t="shared" ref="X16:Y16" ca="1" si="35">X15+W16*$D16</f>
        <v>0</v>
      </c>
      <c r="Y16">
        <f t="shared" ca="1" si="35"/>
        <v>0</v>
      </c>
      <c r="AA16">
        <f ca="1">AVERAGE2(W16,Analysis!$B$6,2)</f>
        <v>0</v>
      </c>
      <c r="AB16">
        <f t="shared" ref="AB16:AC16" ca="1" si="36">AB15+AA16*$D16</f>
        <v>0</v>
      </c>
      <c r="AC16">
        <f t="shared" ca="1" si="36"/>
        <v>0</v>
      </c>
      <c r="AF16">
        <f ca="1">IF(B16&gt;0,C16-Analysis!$B$14,0)</f>
        <v>0</v>
      </c>
      <c r="AG16">
        <f t="shared" ca="1" si="5"/>
        <v>0</v>
      </c>
      <c r="AH16">
        <f t="shared" ca="1" si="6"/>
        <v>0</v>
      </c>
      <c r="AI16">
        <f ca="1">IF(AND(B16&gt;Analysis!$B$39,B16&lt;Analysis!$B$40),FilterInput(AF16,Analysis!$B$34,Analysis!$B$35),0)</f>
        <v>0</v>
      </c>
      <c r="AJ16">
        <f ca="1">MEDIAN2(AI16,Analysis!$B$5,2)</f>
        <v>0</v>
      </c>
      <c r="AK16">
        <f ca="1">AVERAGE2(AJ16,Analysis!$B$6,2)</f>
        <v>0</v>
      </c>
      <c r="AL16">
        <f ca="1">INTEGRAL2(R16,$B16,AL15,R15,$B15,Analysis!$B$22)</f>
        <v>0</v>
      </c>
      <c r="AM16">
        <f ca="1">IF(AND(B16&lt;Analysis!$B$40,B16&gt;0),INTEGRAL2(AL16,$B16,AM15,AL15,$B15,Analysis!$B$23),0)</f>
        <v>0</v>
      </c>
      <c r="AN16">
        <f>IF($P16,AM16*Analysis!$B$30+Analysis!$B$31,0)</f>
        <v>0</v>
      </c>
      <c r="AO16">
        <f>AN16-'Flight Input'!$AE16</f>
        <v>0</v>
      </c>
      <c r="AQ16">
        <f>Analysis!$B$36*'Flight Input'!AE16+IF('Flight Input'!AE16 &gt; 0,Analysis!$B$37,0)</f>
        <v>0</v>
      </c>
      <c r="AR16">
        <f ca="1">_xlfn.COVARIANCE.P($AN$102:$AN$1102,'Flight Input'!AE16:AE1016)</f>
        <v>2.2725624706961316E-2</v>
      </c>
    </row>
    <row r="17" spans="1:44" x14ac:dyDescent="0.3">
      <c r="A17">
        <v>15</v>
      </c>
      <c r="B17">
        <f>'Flight Input'!T17</f>
        <v>0.3010329999960959</v>
      </c>
      <c r="C17">
        <f ca="1">INDIRECT(CONCATENATE("'Flight Input'!",Analysis!$B$2,A17+2))</f>
        <v>0</v>
      </c>
      <c r="D17">
        <f t="shared" si="0"/>
        <v>2.5000000023283064E-2</v>
      </c>
      <c r="F17">
        <f t="shared" ca="1" si="7"/>
        <v>0</v>
      </c>
      <c r="G17">
        <f t="shared" ca="1" si="8"/>
        <v>0</v>
      </c>
      <c r="I17">
        <f>SUM(D$2:D17)/COUNT(D$2:D17)</f>
        <v>2.0068866666406393E-2</v>
      </c>
      <c r="J17">
        <f t="shared" si="1"/>
        <v>1.2457106043327786</v>
      </c>
      <c r="L17">
        <f ca="1">VARA(C$2:C17)</f>
        <v>0</v>
      </c>
      <c r="M17">
        <f t="shared" ca="1" si="2"/>
        <v>0</v>
      </c>
      <c r="N17">
        <f t="shared" ca="1" si="9"/>
        <v>0</v>
      </c>
      <c r="O17" t="b">
        <f ca="1">IF(OR(O16,M17*MIN((B17-B$2)*Analysis!$B$19,1)&gt;Analysis!$B$18),TRUE,FALSE)</f>
        <v>0</v>
      </c>
      <c r="P17" t="b">
        <f>IF(OR('Flight Input'!U17=3,'Flight Input'!U17=9),TRUE,FALSE)</f>
        <v>0</v>
      </c>
      <c r="Q17">
        <f ca="1">IF(O17,Q16,SUM(C$2:C17)/COUNT(C$2:C17))+(Analysis!$D$14-500)/1000000</f>
        <v>1.1E-4</v>
      </c>
      <c r="R17">
        <f t="shared" ca="1" si="3"/>
        <v>0</v>
      </c>
      <c r="S17">
        <f t="shared" ca="1" si="10"/>
        <v>0</v>
      </c>
      <c r="T17">
        <f t="shared" si="4"/>
        <v>0</v>
      </c>
      <c r="U17">
        <f>IF($P17,T17*Analysis!$B$28+Analysis!$B$29,0)</f>
        <v>0</v>
      </c>
      <c r="V17">
        <f>U17-'Flight Input'!$AE17</f>
        <v>0</v>
      </c>
      <c r="W17">
        <f ca="1">MEDIAN2(R17,Analysis!$B$5,2)</f>
        <v>0</v>
      </c>
      <c r="X17">
        <f t="shared" ref="X17:Y17" ca="1" si="37">X16+W17*$D17</f>
        <v>0</v>
      </c>
      <c r="Y17">
        <f t="shared" ca="1" si="37"/>
        <v>0</v>
      </c>
      <c r="AA17">
        <f ca="1">AVERAGE2(W17,Analysis!$B$6,2)</f>
        <v>0</v>
      </c>
      <c r="AB17">
        <f t="shared" ref="AB17:AC17" ca="1" si="38">AB16+AA17*$D17</f>
        <v>0</v>
      </c>
      <c r="AC17">
        <f t="shared" ca="1" si="38"/>
        <v>0</v>
      </c>
      <c r="AF17">
        <f ca="1">IF(B17&gt;0,C17-Analysis!$B$14,0)</f>
        <v>0</v>
      </c>
      <c r="AG17">
        <f t="shared" ca="1" si="5"/>
        <v>0</v>
      </c>
      <c r="AH17">
        <f t="shared" ca="1" si="6"/>
        <v>0</v>
      </c>
      <c r="AI17">
        <f ca="1">IF(AND(B17&gt;Analysis!$B$39,B17&lt;Analysis!$B$40),FilterInput(AF17,Analysis!$B$34,Analysis!$B$35),0)</f>
        <v>0</v>
      </c>
      <c r="AJ17">
        <f ca="1">MEDIAN2(AI17,Analysis!$B$5,2)</f>
        <v>0</v>
      </c>
      <c r="AK17">
        <f ca="1">AVERAGE2(AJ17,Analysis!$B$6,2)</f>
        <v>0</v>
      </c>
      <c r="AL17">
        <f ca="1">INTEGRAL2(R17,$B17,AL16,R16,$B16,Analysis!$B$22)</f>
        <v>0</v>
      </c>
      <c r="AM17">
        <f ca="1">IF(AND(B17&lt;Analysis!$B$40,B17&gt;0),INTEGRAL2(AL17,$B17,AM16,AL16,$B16,Analysis!$B$23),0)</f>
        <v>0</v>
      </c>
      <c r="AN17">
        <f>IF($P17,AM17*Analysis!$B$30+Analysis!$B$31,0)</f>
        <v>0</v>
      </c>
      <c r="AO17">
        <f>AN17-'Flight Input'!$AE17</f>
        <v>0</v>
      </c>
      <c r="AQ17">
        <f>Analysis!$B$36*'Flight Input'!AE17+IF('Flight Input'!AE17 &gt; 0,Analysis!$B$37,0)</f>
        <v>0</v>
      </c>
      <c r="AR17">
        <f ca="1">_xlfn.COVARIANCE.P($AN$102:$AN$1102,'Flight Input'!AE17:AE1017)</f>
        <v>2.2896351979688593E-2</v>
      </c>
    </row>
    <row r="18" spans="1:44" x14ac:dyDescent="0.3">
      <c r="A18">
        <v>16</v>
      </c>
      <c r="B18">
        <f>'Flight Input'!T18</f>
        <v>0.31972799997311085</v>
      </c>
      <c r="C18">
        <f ca="1">INDIRECT(CONCATENATE("'Flight Input'!",Analysis!$B$2,A18+2))</f>
        <v>0</v>
      </c>
      <c r="D18">
        <f t="shared" si="0"/>
        <v>1.8694999977014959E-2</v>
      </c>
      <c r="F18">
        <f t="shared" ca="1" si="7"/>
        <v>0</v>
      </c>
      <c r="G18">
        <f t="shared" ca="1" si="8"/>
        <v>0</v>
      </c>
      <c r="I18">
        <f>SUM(D$2:D18)/COUNT(D$2:D18)</f>
        <v>1.9982999998319428E-2</v>
      </c>
      <c r="J18">
        <f t="shared" si="1"/>
        <v>0.93554521235986632</v>
      </c>
      <c r="L18">
        <f ca="1">VARA(C$2:C18)</f>
        <v>0</v>
      </c>
      <c r="M18">
        <f t="shared" ca="1" si="2"/>
        <v>0</v>
      </c>
      <c r="N18">
        <f t="shared" ca="1" si="9"/>
        <v>0</v>
      </c>
      <c r="O18" t="b">
        <f ca="1">IF(OR(O17,M18*MIN((B18-B$2)*Analysis!$B$19,1)&gt;Analysis!$B$18),TRUE,FALSE)</f>
        <v>0</v>
      </c>
      <c r="P18" t="b">
        <f>IF(OR('Flight Input'!U18=3,'Flight Input'!U18=9),TRUE,FALSE)</f>
        <v>0</v>
      </c>
      <c r="Q18">
        <f ca="1">IF(O18,Q17,SUM(C$2:C18)/COUNT(C$2:C18))+(Analysis!$D$14-500)/1000000</f>
        <v>1.1E-4</v>
      </c>
      <c r="R18">
        <f t="shared" ca="1" si="3"/>
        <v>0</v>
      </c>
      <c r="S18">
        <f t="shared" ca="1" si="10"/>
        <v>0</v>
      </c>
      <c r="T18">
        <f t="shared" si="4"/>
        <v>0</v>
      </c>
      <c r="U18">
        <f>IF($P18,T18*Analysis!$B$28+Analysis!$B$29,0)</f>
        <v>0</v>
      </c>
      <c r="V18">
        <f>U18-'Flight Input'!$AE18</f>
        <v>0</v>
      </c>
      <c r="W18">
        <f ca="1">MEDIAN2(R18,Analysis!$B$5,2)</f>
        <v>0</v>
      </c>
      <c r="X18">
        <f t="shared" ref="X18:Y18" ca="1" si="39">X17+W18*$D18</f>
        <v>0</v>
      </c>
      <c r="Y18">
        <f t="shared" ca="1" si="39"/>
        <v>0</v>
      </c>
      <c r="AA18">
        <f ca="1">AVERAGE2(W18,Analysis!$B$6,2)</f>
        <v>0</v>
      </c>
      <c r="AB18">
        <f t="shared" ref="AB18:AC18" ca="1" si="40">AB17+AA18*$D18</f>
        <v>0</v>
      </c>
      <c r="AC18">
        <f t="shared" ca="1" si="40"/>
        <v>0</v>
      </c>
      <c r="AF18">
        <f ca="1">IF(B18&gt;0,C18-Analysis!$B$14,0)</f>
        <v>0</v>
      </c>
      <c r="AG18">
        <f t="shared" ca="1" si="5"/>
        <v>0</v>
      </c>
      <c r="AH18">
        <f t="shared" ca="1" si="6"/>
        <v>0</v>
      </c>
      <c r="AI18">
        <f ca="1">IF(AND(B18&gt;Analysis!$B$39,B18&lt;Analysis!$B$40),FilterInput(AF18,Analysis!$B$34,Analysis!$B$35),0)</f>
        <v>0</v>
      </c>
      <c r="AJ18">
        <f ca="1">MEDIAN2(AI18,Analysis!$B$5,2)</f>
        <v>0</v>
      </c>
      <c r="AK18">
        <f ca="1">AVERAGE2(AJ18,Analysis!$B$6,2)</f>
        <v>0</v>
      </c>
      <c r="AL18">
        <f ca="1">INTEGRAL2(R18,$B18,AL17,R17,$B17,Analysis!$B$22)</f>
        <v>0</v>
      </c>
      <c r="AM18">
        <f ca="1">IF(AND(B18&lt;Analysis!$B$40,B18&gt;0),INTEGRAL2(AL18,$B18,AM17,AL17,$B17,Analysis!$B$23),0)</f>
        <v>0</v>
      </c>
      <c r="AN18">
        <f>IF($P18,AM18*Analysis!$B$30+Analysis!$B$31,0)</f>
        <v>0</v>
      </c>
      <c r="AO18">
        <f>AN18-'Flight Input'!$AE18</f>
        <v>0</v>
      </c>
      <c r="AQ18">
        <f>Analysis!$B$36*'Flight Input'!AE18+IF('Flight Input'!AE18 &gt; 0,Analysis!$B$37,0)</f>
        <v>0</v>
      </c>
      <c r="AR18">
        <f ca="1">_xlfn.COVARIANCE.P($AN$102:$AN$1102,'Flight Input'!AE18:AE1018)</f>
        <v>2.3067079252415867E-2</v>
      </c>
    </row>
    <row r="19" spans="1:44" x14ac:dyDescent="0.3">
      <c r="A19">
        <v>17</v>
      </c>
      <c r="B19">
        <f>'Flight Input'!T19</f>
        <v>0.33597799995914102</v>
      </c>
      <c r="C19">
        <f ca="1">INDIRECT(CONCATENATE("'Flight Input'!",Analysis!$B$2,A19+2))</f>
        <v>0</v>
      </c>
      <c r="D19">
        <f t="shared" si="0"/>
        <v>1.6249999986030161E-2</v>
      </c>
      <c r="F19">
        <f t="shared" ca="1" si="7"/>
        <v>0</v>
      </c>
      <c r="G19">
        <f t="shared" ca="1" si="8"/>
        <v>0</v>
      </c>
      <c r="I19">
        <f>SUM(D$2:D19)/COUNT(D$2:D19)</f>
        <v>1.9763411762302414E-2</v>
      </c>
      <c r="J19">
        <f t="shared" si="1"/>
        <v>0.82222645469676015</v>
      </c>
      <c r="L19">
        <f ca="1">VARA(C$2:C19)</f>
        <v>0</v>
      </c>
      <c r="M19">
        <f t="shared" ca="1" si="2"/>
        <v>0</v>
      </c>
      <c r="N19">
        <f t="shared" ca="1" si="9"/>
        <v>0</v>
      </c>
      <c r="O19" t="b">
        <f ca="1">IF(OR(O18,M19*MIN((B19-B$2)*Analysis!$B$19,1)&gt;Analysis!$B$18),TRUE,FALSE)</f>
        <v>0</v>
      </c>
      <c r="P19" t="b">
        <f>IF(OR('Flight Input'!U19=3,'Flight Input'!U19=9),TRUE,FALSE)</f>
        <v>0</v>
      </c>
      <c r="Q19">
        <f ca="1">IF(O19,Q18,SUM(C$2:C19)/COUNT(C$2:C19))+(Analysis!$D$14-500)/1000000</f>
        <v>1.1E-4</v>
      </c>
      <c r="R19">
        <f t="shared" ca="1" si="3"/>
        <v>0</v>
      </c>
      <c r="S19">
        <f t="shared" ca="1" si="10"/>
        <v>0</v>
      </c>
      <c r="T19">
        <f t="shared" si="4"/>
        <v>0</v>
      </c>
      <c r="U19">
        <f>IF($P19,T19*Analysis!$B$28+Analysis!$B$29,0)</f>
        <v>0</v>
      </c>
      <c r="V19">
        <f>U19-'Flight Input'!$AE19</f>
        <v>0</v>
      </c>
      <c r="W19">
        <f ca="1">MEDIAN2(R19,Analysis!$B$5,2)</f>
        <v>0</v>
      </c>
      <c r="X19">
        <f t="shared" ref="X19:Y19" ca="1" si="41">X18+W19*$D19</f>
        <v>0</v>
      </c>
      <c r="Y19">
        <f t="shared" ca="1" si="41"/>
        <v>0</v>
      </c>
      <c r="AA19">
        <f ca="1">AVERAGE2(W19,Analysis!$B$6,2)</f>
        <v>0</v>
      </c>
      <c r="AB19">
        <f t="shared" ref="AB19:AC19" ca="1" si="42">AB18+AA19*$D19</f>
        <v>0</v>
      </c>
      <c r="AC19">
        <f t="shared" ca="1" si="42"/>
        <v>0</v>
      </c>
      <c r="AF19">
        <f ca="1">IF(B19&gt;0,C19-Analysis!$B$14,0)</f>
        <v>0</v>
      </c>
      <c r="AG19">
        <f t="shared" ca="1" si="5"/>
        <v>0</v>
      </c>
      <c r="AH19">
        <f t="shared" ca="1" si="6"/>
        <v>0</v>
      </c>
      <c r="AI19">
        <f ca="1">IF(AND(B19&gt;Analysis!$B$39,B19&lt;Analysis!$B$40),FilterInput(AF19,Analysis!$B$34,Analysis!$B$35),0)</f>
        <v>0</v>
      </c>
      <c r="AJ19">
        <f ca="1">MEDIAN2(AI19,Analysis!$B$5,2)</f>
        <v>0</v>
      </c>
      <c r="AK19">
        <f ca="1">AVERAGE2(AJ19,Analysis!$B$6,2)</f>
        <v>0</v>
      </c>
      <c r="AL19">
        <f ca="1">INTEGRAL2(R19,$B19,AL18,R18,$B18,Analysis!$B$22)</f>
        <v>0</v>
      </c>
      <c r="AM19">
        <f ca="1">IF(AND(B19&lt;Analysis!$B$40,B19&gt;0),INTEGRAL2(AL19,$B19,AM18,AL18,$B18,Analysis!$B$23),0)</f>
        <v>0</v>
      </c>
      <c r="AN19">
        <f>IF($P19,AM19*Analysis!$B$30+Analysis!$B$31,0)</f>
        <v>0</v>
      </c>
      <c r="AO19">
        <f>AN19-'Flight Input'!$AE19</f>
        <v>0</v>
      </c>
      <c r="AQ19">
        <f>Analysis!$B$36*'Flight Input'!AE19+IF('Flight Input'!AE19 &gt; 0,Analysis!$B$37,0)</f>
        <v>0</v>
      </c>
      <c r="AR19">
        <f ca="1">_xlfn.COVARIANCE.P($AN$102:$AN$1102,'Flight Input'!AE19:AE1019)</f>
        <v>2.3237806525143141E-2</v>
      </c>
    </row>
    <row r="20" spans="1:44" x14ac:dyDescent="0.3">
      <c r="A20">
        <v>18</v>
      </c>
      <c r="B20">
        <f>'Flight Input'!T20</f>
        <v>0.35759000002872199</v>
      </c>
      <c r="C20">
        <f ca="1">INDIRECT(CONCATENATE("'Flight Input'!",Analysis!$B$2,A20+2))</f>
        <v>0</v>
      </c>
      <c r="D20">
        <f t="shared" si="0"/>
        <v>2.1612000069580972E-2</v>
      </c>
      <c r="F20">
        <f t="shared" ca="1" si="7"/>
        <v>0</v>
      </c>
      <c r="G20">
        <f t="shared" ca="1" si="8"/>
        <v>0</v>
      </c>
      <c r="I20">
        <f>SUM(D$2:D20)/COUNT(D$2:D20)</f>
        <v>1.9866111112706777E-2</v>
      </c>
      <c r="J20">
        <f t="shared" si="1"/>
        <v>1.0878827741861108</v>
      </c>
      <c r="L20">
        <f ca="1">VARA(C$2:C20)</f>
        <v>0</v>
      </c>
      <c r="M20">
        <f t="shared" ca="1" si="2"/>
        <v>0</v>
      </c>
      <c r="N20">
        <f t="shared" ca="1" si="9"/>
        <v>0</v>
      </c>
      <c r="O20" t="b">
        <f ca="1">IF(OR(O19,M20*MIN((B20-B$2)*Analysis!$B$19,1)&gt;Analysis!$B$18),TRUE,FALSE)</f>
        <v>0</v>
      </c>
      <c r="P20" t="b">
        <f>IF(OR('Flight Input'!U20=3,'Flight Input'!U20=9),TRUE,FALSE)</f>
        <v>0</v>
      </c>
      <c r="Q20">
        <f ca="1">IF(O20,Q19,SUM(C$2:C20)/COUNT(C$2:C20))+(Analysis!$D$14-500)/1000000</f>
        <v>1.1E-4</v>
      </c>
      <c r="R20">
        <f t="shared" ca="1" si="3"/>
        <v>0</v>
      </c>
      <c r="S20">
        <f t="shared" ca="1" si="10"/>
        <v>0</v>
      </c>
      <c r="T20">
        <f t="shared" si="4"/>
        <v>0</v>
      </c>
      <c r="U20">
        <f>IF($P20,T20*Analysis!$B$28+Analysis!$B$29,0)</f>
        <v>0</v>
      </c>
      <c r="V20">
        <f>U20-'Flight Input'!$AE20</f>
        <v>0</v>
      </c>
      <c r="W20">
        <f ca="1">MEDIAN2(R20,Analysis!$B$5,2)</f>
        <v>0</v>
      </c>
      <c r="X20">
        <f t="shared" ref="X20:Y20" ca="1" si="43">X19+W20*$D20</f>
        <v>0</v>
      </c>
      <c r="Y20">
        <f t="shared" ca="1" si="43"/>
        <v>0</v>
      </c>
      <c r="AA20">
        <f ca="1">AVERAGE2(W20,Analysis!$B$6,2)</f>
        <v>0</v>
      </c>
      <c r="AB20">
        <f t="shared" ref="AB20:AC20" ca="1" si="44">AB19+AA20*$D20</f>
        <v>0</v>
      </c>
      <c r="AC20">
        <f t="shared" ca="1" si="44"/>
        <v>0</v>
      </c>
      <c r="AF20">
        <f ca="1">IF(B20&gt;0,C20-Analysis!$B$14,0)</f>
        <v>0</v>
      </c>
      <c r="AG20">
        <f t="shared" ca="1" si="5"/>
        <v>0</v>
      </c>
      <c r="AH20">
        <f t="shared" ca="1" si="6"/>
        <v>0</v>
      </c>
      <c r="AI20">
        <f ca="1">IF(AND(B20&gt;Analysis!$B$39,B20&lt;Analysis!$B$40),FilterInput(AF20,Analysis!$B$34,Analysis!$B$35),0)</f>
        <v>0</v>
      </c>
      <c r="AJ20">
        <f ca="1">MEDIAN2(AI20,Analysis!$B$5,2)</f>
        <v>0</v>
      </c>
      <c r="AK20">
        <f ca="1">AVERAGE2(AJ20,Analysis!$B$6,2)</f>
        <v>0</v>
      </c>
      <c r="AL20">
        <f ca="1">INTEGRAL2(R20,$B20,AL19,R19,$B19,Analysis!$B$22)</f>
        <v>0</v>
      </c>
      <c r="AM20">
        <f ca="1">IF(AND(B20&lt;Analysis!$B$40,B20&gt;0),INTEGRAL2(AL20,$B20,AM19,AL19,$B19,Analysis!$B$23),0)</f>
        <v>0</v>
      </c>
      <c r="AN20">
        <f>IF($P20,AM20*Analysis!$B$30+Analysis!$B$31,0)</f>
        <v>0</v>
      </c>
      <c r="AO20">
        <f>AN20-'Flight Input'!$AE20</f>
        <v>0</v>
      </c>
      <c r="AQ20">
        <f>Analysis!$B$36*'Flight Input'!AE20+IF('Flight Input'!AE20 &gt; 0,Analysis!$B$37,0)</f>
        <v>0</v>
      </c>
      <c r="AR20">
        <f ca="1">_xlfn.COVARIANCE.P($AN$102:$AN$1102,'Flight Input'!AE20:AE1020)</f>
        <v>2.3408533797870414E-2</v>
      </c>
    </row>
    <row r="21" spans="1:44" x14ac:dyDescent="0.3">
      <c r="A21">
        <v>19</v>
      </c>
      <c r="B21">
        <f>'Flight Input'!T21</f>
        <v>0.37765299994498491</v>
      </c>
      <c r="C21">
        <f ca="1">INDIRECT(CONCATENATE("'Flight Input'!",Analysis!$B$2,A21+2))</f>
        <v>0</v>
      </c>
      <c r="D21">
        <f t="shared" si="0"/>
        <v>2.0062999916262925E-2</v>
      </c>
      <c r="F21">
        <f t="shared" ca="1" si="7"/>
        <v>0</v>
      </c>
      <c r="G21">
        <f t="shared" ca="1" si="8"/>
        <v>0</v>
      </c>
      <c r="I21">
        <f>SUM(D$2:D21)/COUNT(D$2:D21)</f>
        <v>1.9876473681314996E-2</v>
      </c>
      <c r="J21">
        <f t="shared" si="1"/>
        <v>1.0093842719759327</v>
      </c>
      <c r="L21">
        <f ca="1">VARA(C$2:C21)</f>
        <v>0</v>
      </c>
      <c r="M21">
        <f t="shared" ca="1" si="2"/>
        <v>0</v>
      </c>
      <c r="N21">
        <f t="shared" ca="1" si="9"/>
        <v>0</v>
      </c>
      <c r="O21" t="b">
        <f ca="1">IF(OR(O20,M21*MIN((B21-B$2)*Analysis!$B$19,1)&gt;Analysis!$B$18),TRUE,FALSE)</f>
        <v>0</v>
      </c>
      <c r="P21" t="b">
        <f>IF(OR('Flight Input'!U21=3,'Flight Input'!U21=9),TRUE,FALSE)</f>
        <v>0</v>
      </c>
      <c r="Q21">
        <f ca="1">IF(O21,Q20,SUM(C$2:C21)/COUNT(C$2:C21))+(Analysis!$D$14-500)/1000000</f>
        <v>1.1E-4</v>
      </c>
      <c r="R21">
        <f t="shared" ca="1" si="3"/>
        <v>0</v>
      </c>
      <c r="S21">
        <f t="shared" ca="1" si="10"/>
        <v>0</v>
      </c>
      <c r="T21">
        <f t="shared" si="4"/>
        <v>0</v>
      </c>
      <c r="U21">
        <f>IF($P21,T21*Analysis!$B$28+Analysis!$B$29,0)</f>
        <v>0</v>
      </c>
      <c r="V21">
        <f>U21-'Flight Input'!$AE21</f>
        <v>0</v>
      </c>
      <c r="W21">
        <f ca="1">MEDIAN2(R21,Analysis!$B$5,2)</f>
        <v>0</v>
      </c>
      <c r="X21">
        <f t="shared" ref="X21:Y21" ca="1" si="45">X20+W21*$D21</f>
        <v>0</v>
      </c>
      <c r="Y21">
        <f t="shared" ca="1" si="45"/>
        <v>0</v>
      </c>
      <c r="AA21">
        <f ca="1">AVERAGE2(W21,Analysis!$B$6,2)</f>
        <v>0</v>
      </c>
      <c r="AB21">
        <f t="shared" ref="AB21:AC21" ca="1" si="46">AB20+AA21*$D21</f>
        <v>0</v>
      </c>
      <c r="AC21">
        <f t="shared" ca="1" si="46"/>
        <v>0</v>
      </c>
      <c r="AF21">
        <f ca="1">IF(B21&gt;0,C21-Analysis!$B$14,0)</f>
        <v>0</v>
      </c>
      <c r="AG21">
        <f t="shared" ca="1" si="5"/>
        <v>0</v>
      </c>
      <c r="AH21">
        <f t="shared" ca="1" si="6"/>
        <v>0</v>
      </c>
      <c r="AI21">
        <f ca="1">IF(AND(B21&gt;Analysis!$B$39,B21&lt;Analysis!$B$40),FilterInput(AF21,Analysis!$B$34,Analysis!$B$35),0)</f>
        <v>0</v>
      </c>
      <c r="AJ21">
        <f ca="1">MEDIAN2(AI21,Analysis!$B$5,2)</f>
        <v>0</v>
      </c>
      <c r="AK21">
        <f ca="1">AVERAGE2(AJ21,Analysis!$B$6,2)</f>
        <v>0</v>
      </c>
      <c r="AL21">
        <f ca="1">INTEGRAL2(R21,$B21,AL20,R20,$B20,Analysis!$B$22)</f>
        <v>0</v>
      </c>
      <c r="AM21">
        <f ca="1">IF(AND(B21&lt;Analysis!$B$40,B21&gt;0),INTEGRAL2(AL21,$B21,AM20,AL20,$B20,Analysis!$B$23),0)</f>
        <v>0</v>
      </c>
      <c r="AN21">
        <f>IF($P21,AM21*Analysis!$B$30+Analysis!$B$31,0)</f>
        <v>0</v>
      </c>
      <c r="AO21">
        <f>AN21-'Flight Input'!$AE21</f>
        <v>0</v>
      </c>
      <c r="AQ21">
        <f>Analysis!$B$36*'Flight Input'!AE21+IF('Flight Input'!AE21 &gt; 0,Analysis!$B$37,0)</f>
        <v>0</v>
      </c>
      <c r="AR21">
        <f ca="1">_xlfn.COVARIANCE.P($AN$102:$AN$1102,'Flight Input'!AE21:AE1021)</f>
        <v>2.3579261070597688E-2</v>
      </c>
    </row>
    <row r="22" spans="1:44" x14ac:dyDescent="0.3">
      <c r="A22">
        <v>20</v>
      </c>
      <c r="B22">
        <f>'Flight Input'!T22</f>
        <v>0.39710800000466406</v>
      </c>
      <c r="C22">
        <f ca="1">INDIRECT(CONCATENATE("'Flight Input'!",Analysis!$B$2,A22+2))</f>
        <v>0</v>
      </c>
      <c r="D22">
        <f t="shared" si="0"/>
        <v>1.9455000059679151E-2</v>
      </c>
      <c r="F22">
        <f t="shared" ca="1" si="7"/>
        <v>0</v>
      </c>
      <c r="G22">
        <f t="shared" ca="1" si="8"/>
        <v>0</v>
      </c>
      <c r="I22">
        <f>SUM(D$2:D22)/COUNT(D$2:D22)</f>
        <v>1.9855400000233205E-2</v>
      </c>
      <c r="J22">
        <f t="shared" si="1"/>
        <v>0.97983420426940016</v>
      </c>
      <c r="L22">
        <f ca="1">VARA(C$2:C22)</f>
        <v>0</v>
      </c>
      <c r="M22">
        <f t="shared" ca="1" si="2"/>
        <v>0</v>
      </c>
      <c r="N22">
        <f t="shared" ca="1" si="9"/>
        <v>0</v>
      </c>
      <c r="O22" t="b">
        <f ca="1">IF(OR(O21,M22*MIN((B22-B$2)*Analysis!$B$19,1)&gt;Analysis!$B$18),TRUE,FALSE)</f>
        <v>0</v>
      </c>
      <c r="P22" t="b">
        <f>IF(OR('Flight Input'!U22=3,'Flight Input'!U22=9),TRUE,FALSE)</f>
        <v>0</v>
      </c>
      <c r="Q22">
        <f ca="1">IF(O22,Q21,SUM(C$2:C22)/COUNT(C$2:C22))+(Analysis!$D$14-500)/1000000</f>
        <v>1.1E-4</v>
      </c>
      <c r="R22">
        <f t="shared" ca="1" si="3"/>
        <v>0</v>
      </c>
      <c r="S22">
        <f t="shared" ca="1" si="10"/>
        <v>0</v>
      </c>
      <c r="T22">
        <f t="shared" si="4"/>
        <v>0</v>
      </c>
      <c r="U22">
        <f>IF($P22,T22*Analysis!$B$28+Analysis!$B$29,0)</f>
        <v>0</v>
      </c>
      <c r="V22">
        <f>U22-'Flight Input'!$AE22</f>
        <v>0</v>
      </c>
      <c r="W22">
        <f ca="1">MEDIAN2(R22,Analysis!$B$5,2)</f>
        <v>0</v>
      </c>
      <c r="X22">
        <f t="shared" ref="X22:Y22" ca="1" si="47">X21+W22*$D22</f>
        <v>0</v>
      </c>
      <c r="Y22">
        <f t="shared" ca="1" si="47"/>
        <v>0</v>
      </c>
      <c r="AA22">
        <f ca="1">AVERAGE2(W22,Analysis!$B$6,2)</f>
        <v>0</v>
      </c>
      <c r="AB22">
        <f t="shared" ref="AB22:AC22" ca="1" si="48">AB21+AA22*$D22</f>
        <v>0</v>
      </c>
      <c r="AC22">
        <f t="shared" ca="1" si="48"/>
        <v>0</v>
      </c>
      <c r="AF22">
        <f ca="1">IF(B22&gt;0,C22-Analysis!$B$14,0)</f>
        <v>0</v>
      </c>
      <c r="AG22">
        <f t="shared" ca="1" si="5"/>
        <v>0</v>
      </c>
      <c r="AH22">
        <f t="shared" ca="1" si="6"/>
        <v>0</v>
      </c>
      <c r="AI22">
        <f ca="1">IF(AND(B22&gt;Analysis!$B$39,B22&lt;Analysis!$B$40),FilterInput(AF22,Analysis!$B$34,Analysis!$B$35),0)</f>
        <v>0</v>
      </c>
      <c r="AJ22">
        <f ca="1">MEDIAN2(AI22,Analysis!$B$5,2)</f>
        <v>0</v>
      </c>
      <c r="AK22">
        <f ca="1">AVERAGE2(AJ22,Analysis!$B$6,2)</f>
        <v>0</v>
      </c>
      <c r="AL22">
        <f ca="1">INTEGRAL2(R22,$B22,AL21,R21,$B21,Analysis!$B$22)</f>
        <v>0</v>
      </c>
      <c r="AM22">
        <f ca="1">IF(AND(B22&lt;Analysis!$B$40,B22&gt;0),INTEGRAL2(AL22,$B22,AM21,AL21,$B21,Analysis!$B$23),0)</f>
        <v>0</v>
      </c>
      <c r="AN22">
        <f>IF($P22,AM22*Analysis!$B$30+Analysis!$B$31,0)</f>
        <v>0</v>
      </c>
      <c r="AO22">
        <f>AN22-'Flight Input'!$AE22</f>
        <v>0</v>
      </c>
      <c r="AQ22">
        <f>Analysis!$B$36*'Flight Input'!AE22+IF('Flight Input'!AE22 &gt; 0,Analysis!$B$37,0)</f>
        <v>0</v>
      </c>
      <c r="AR22">
        <f ca="1">_xlfn.COVARIANCE.P($AN$102:$AN$1102,'Flight Input'!AE22:AE1022)</f>
        <v>2.3749988343324962E-2</v>
      </c>
    </row>
    <row r="23" spans="1:44" x14ac:dyDescent="0.3">
      <c r="A23">
        <v>21</v>
      </c>
      <c r="B23">
        <f>'Flight Input'!T23</f>
        <v>0.41665599995758384</v>
      </c>
      <c r="C23">
        <f ca="1">INDIRECT(CONCATENATE("'Flight Input'!",Analysis!$B$2,A23+2))</f>
        <v>0</v>
      </c>
      <c r="D23">
        <f t="shared" si="0"/>
        <v>1.9547999952919781E-2</v>
      </c>
      <c r="F23">
        <f t="shared" ca="1" si="7"/>
        <v>0</v>
      </c>
      <c r="G23">
        <f t="shared" ca="1" si="8"/>
        <v>0</v>
      </c>
      <c r="I23">
        <f>SUM(D$2:D23)/COUNT(D$2:D23)</f>
        <v>1.9840761902742088E-2</v>
      </c>
      <c r="J23">
        <f t="shared" si="1"/>
        <v>0.98524441998460521</v>
      </c>
      <c r="L23">
        <f ca="1">VARA(C$2:C23)</f>
        <v>0</v>
      </c>
      <c r="M23">
        <f t="shared" ca="1" si="2"/>
        <v>0</v>
      </c>
      <c r="N23">
        <f t="shared" ca="1" si="9"/>
        <v>0</v>
      </c>
      <c r="O23" t="b">
        <f ca="1">IF(OR(O22,M23*MIN((B23-B$2)*Analysis!$B$19,1)&gt;Analysis!$B$18),TRUE,FALSE)</f>
        <v>0</v>
      </c>
      <c r="P23" t="b">
        <f>IF(OR('Flight Input'!U23=3,'Flight Input'!U23=9),TRUE,FALSE)</f>
        <v>0</v>
      </c>
      <c r="Q23">
        <f ca="1">IF(O23,Q22,SUM(C$2:C23)/COUNT(C$2:C23))+(Analysis!$D$14-500)/1000000</f>
        <v>1.1E-4</v>
      </c>
      <c r="R23">
        <f t="shared" ca="1" si="3"/>
        <v>0</v>
      </c>
      <c r="S23">
        <f t="shared" ca="1" si="10"/>
        <v>0</v>
      </c>
      <c r="T23">
        <f t="shared" si="4"/>
        <v>0</v>
      </c>
      <c r="U23">
        <f>IF($P23,T23*Analysis!$B$28+Analysis!$B$29,0)</f>
        <v>0</v>
      </c>
      <c r="V23">
        <f>U23-'Flight Input'!$AE23</f>
        <v>0</v>
      </c>
      <c r="W23">
        <f ca="1">MEDIAN2(R23,Analysis!$B$5,2)</f>
        <v>0</v>
      </c>
      <c r="X23">
        <f t="shared" ref="X23:Y23" ca="1" si="49">X22+W23*$D23</f>
        <v>0</v>
      </c>
      <c r="Y23">
        <f t="shared" ca="1" si="49"/>
        <v>0</v>
      </c>
      <c r="AA23">
        <f ca="1">AVERAGE2(W23,Analysis!$B$6,2)</f>
        <v>0</v>
      </c>
      <c r="AB23">
        <f t="shared" ref="AB23:AC23" ca="1" si="50">AB22+AA23*$D23</f>
        <v>0</v>
      </c>
      <c r="AC23">
        <f t="shared" ca="1" si="50"/>
        <v>0</v>
      </c>
      <c r="AF23">
        <f ca="1">IF(B23&gt;0,C23-Analysis!$B$14,0)</f>
        <v>0</v>
      </c>
      <c r="AG23">
        <f t="shared" ca="1" si="5"/>
        <v>0</v>
      </c>
      <c r="AH23">
        <f t="shared" ca="1" si="6"/>
        <v>0</v>
      </c>
      <c r="AI23">
        <f ca="1">IF(AND(B23&gt;Analysis!$B$39,B23&lt;Analysis!$B$40),FilterInput(AF23,Analysis!$B$34,Analysis!$B$35),0)</f>
        <v>0</v>
      </c>
      <c r="AJ23">
        <f ca="1">MEDIAN2(AI23,Analysis!$B$5,2)</f>
        <v>0</v>
      </c>
      <c r="AK23">
        <f ca="1">AVERAGE2(AJ23,Analysis!$B$6,2)</f>
        <v>0</v>
      </c>
      <c r="AL23">
        <f ca="1">INTEGRAL2(R23,$B23,AL22,R22,$B22,Analysis!$B$22)</f>
        <v>0</v>
      </c>
      <c r="AM23">
        <f ca="1">IF(AND(B23&lt;Analysis!$B$40,B23&gt;0),INTEGRAL2(AL23,$B23,AM22,AL22,$B22,Analysis!$B$23),0)</f>
        <v>0</v>
      </c>
      <c r="AN23">
        <f>IF($P23,AM23*Analysis!$B$30+Analysis!$B$31,0)</f>
        <v>0</v>
      </c>
      <c r="AO23">
        <f>AN23-'Flight Input'!$AE23</f>
        <v>0</v>
      </c>
      <c r="AQ23">
        <f>Analysis!$B$36*'Flight Input'!AE23+IF('Flight Input'!AE23 &gt; 0,Analysis!$B$37,0)</f>
        <v>0</v>
      </c>
      <c r="AR23">
        <f ca="1">_xlfn.COVARIANCE.P($AN$102:$AN$1102,'Flight Input'!AE23:AE1023)</f>
        <v>2.3921340990677609E-2</v>
      </c>
    </row>
    <row r="24" spans="1:44" x14ac:dyDescent="0.3">
      <c r="A24">
        <v>22</v>
      </c>
      <c r="B24">
        <f>'Flight Input'!T24</f>
        <v>0.43804300006013364</v>
      </c>
      <c r="C24">
        <f ca="1">INDIRECT(CONCATENATE("'Flight Input'!",Analysis!$B$2,A24+2))</f>
        <v>0</v>
      </c>
      <c r="D24">
        <f t="shared" si="0"/>
        <v>2.1387000102549791E-2</v>
      </c>
      <c r="F24">
        <f t="shared" ca="1" si="7"/>
        <v>0</v>
      </c>
      <c r="G24">
        <f t="shared" ca="1" si="8"/>
        <v>0</v>
      </c>
      <c r="I24">
        <f>SUM(D$2:D24)/COUNT(D$2:D24)</f>
        <v>1.99110454572788E-2</v>
      </c>
      <c r="J24">
        <f t="shared" si="1"/>
        <v>1.0741274308492643</v>
      </c>
      <c r="L24">
        <f ca="1">VARA(C$2:C24)</f>
        <v>0</v>
      </c>
      <c r="M24">
        <f t="shared" ca="1" si="2"/>
        <v>0</v>
      </c>
      <c r="N24">
        <f t="shared" ca="1" si="9"/>
        <v>0</v>
      </c>
      <c r="O24" t="b">
        <f ca="1">IF(OR(O23,M24*MIN((B24-B$2)*Analysis!$B$19,1)&gt;Analysis!$B$18),TRUE,FALSE)</f>
        <v>0</v>
      </c>
      <c r="P24" t="b">
        <f>IF(OR('Flight Input'!U24=3,'Flight Input'!U24=9),TRUE,FALSE)</f>
        <v>0</v>
      </c>
      <c r="Q24">
        <f ca="1">IF(O24,Q23,SUM(C$2:C24)/COUNT(C$2:C24))+(Analysis!$D$14-500)/1000000</f>
        <v>1.1E-4</v>
      </c>
      <c r="R24">
        <f t="shared" ca="1" si="3"/>
        <v>0</v>
      </c>
      <c r="S24">
        <f t="shared" ca="1" si="10"/>
        <v>0</v>
      </c>
      <c r="T24">
        <f t="shared" si="4"/>
        <v>0</v>
      </c>
      <c r="U24">
        <f>IF($P24,T24*Analysis!$B$28+Analysis!$B$29,0)</f>
        <v>0</v>
      </c>
      <c r="V24">
        <f>U24-'Flight Input'!$AE24</f>
        <v>0</v>
      </c>
      <c r="W24">
        <f ca="1">MEDIAN2(R24,Analysis!$B$5,2)</f>
        <v>0</v>
      </c>
      <c r="X24">
        <f t="shared" ref="X24:Y24" ca="1" si="51">X23+W24*$D24</f>
        <v>0</v>
      </c>
      <c r="Y24">
        <f t="shared" ca="1" si="51"/>
        <v>0</v>
      </c>
      <c r="AA24">
        <f ca="1">AVERAGE2(W24,Analysis!$B$6,2)</f>
        <v>0</v>
      </c>
      <c r="AB24">
        <f t="shared" ref="AB24:AC24" ca="1" si="52">AB23+AA24*$D24</f>
        <v>0</v>
      </c>
      <c r="AC24">
        <f t="shared" ca="1" si="52"/>
        <v>0</v>
      </c>
      <c r="AF24">
        <f ca="1">IF(B24&gt;0,C24-Analysis!$B$14,0)</f>
        <v>0</v>
      </c>
      <c r="AG24">
        <f t="shared" ca="1" si="5"/>
        <v>0</v>
      </c>
      <c r="AH24">
        <f t="shared" ca="1" si="6"/>
        <v>0</v>
      </c>
      <c r="AI24">
        <f ca="1">IF(AND(B24&gt;Analysis!$B$39,B24&lt;Analysis!$B$40),FilterInput(AF24,Analysis!$B$34,Analysis!$B$35),0)</f>
        <v>0</v>
      </c>
      <c r="AJ24">
        <f ca="1">MEDIAN2(AI24,Analysis!$B$5,2)</f>
        <v>0</v>
      </c>
      <c r="AK24">
        <f ca="1">AVERAGE2(AJ24,Analysis!$B$6,2)</f>
        <v>0</v>
      </c>
      <c r="AL24">
        <f ca="1">INTEGRAL2(R24,$B24,AL23,R23,$B23,Analysis!$B$22)</f>
        <v>0</v>
      </c>
      <c r="AM24">
        <f ca="1">IF(AND(B24&lt;Analysis!$B$40,B24&gt;0),INTEGRAL2(AL24,$B24,AM23,AL23,$B23,Analysis!$B$23),0)</f>
        <v>0</v>
      </c>
      <c r="AN24">
        <f>IF($P24,AM24*Analysis!$B$30+Analysis!$B$31,0)</f>
        <v>0</v>
      </c>
      <c r="AO24">
        <f>AN24-'Flight Input'!$AE24</f>
        <v>0</v>
      </c>
      <c r="AQ24">
        <f>Analysis!$B$36*'Flight Input'!AE24+IF('Flight Input'!AE24 &gt; 0,Analysis!$B$37,0)</f>
        <v>0</v>
      </c>
      <c r="AR24">
        <f ca="1">_xlfn.COVARIANCE.P($AN$102:$AN$1102,'Flight Input'!AE24:AE1024)</f>
        <v>2.4092693638030252E-2</v>
      </c>
    </row>
    <row r="25" spans="1:44" x14ac:dyDescent="0.3">
      <c r="A25">
        <v>23</v>
      </c>
      <c r="B25">
        <f>'Flight Input'!T25</f>
        <v>0.45675699994899333</v>
      </c>
      <c r="C25">
        <f ca="1">INDIRECT(CONCATENATE("'Flight Input'!",Analysis!$B$2,A25+2))</f>
        <v>0</v>
      </c>
      <c r="D25">
        <f t="shared" si="0"/>
        <v>1.8713999888859689E-2</v>
      </c>
      <c r="F25">
        <f t="shared" ca="1" si="7"/>
        <v>0</v>
      </c>
      <c r="G25">
        <f t="shared" ca="1" si="8"/>
        <v>0</v>
      </c>
      <c r="I25">
        <f>SUM(D$2:D25)/COUNT(D$2:D25)</f>
        <v>1.9858999997782317E-2</v>
      </c>
      <c r="J25">
        <f t="shared" si="1"/>
        <v>0.9423435163376559</v>
      </c>
      <c r="L25">
        <f ca="1">VARA(C$2:C25)</f>
        <v>0</v>
      </c>
      <c r="M25">
        <f t="shared" ca="1" si="2"/>
        <v>0</v>
      </c>
      <c r="N25">
        <f t="shared" ca="1" si="9"/>
        <v>0</v>
      </c>
      <c r="O25" t="b">
        <f ca="1">IF(OR(O24,M25*MIN((B25-B$2)*Analysis!$B$19,1)&gt;Analysis!$B$18),TRUE,FALSE)</f>
        <v>0</v>
      </c>
      <c r="P25" t="b">
        <f>IF(OR('Flight Input'!U25=3,'Flight Input'!U25=9),TRUE,FALSE)</f>
        <v>0</v>
      </c>
      <c r="Q25">
        <f ca="1">IF(O25,Q24,SUM(C$2:C25)/COUNT(C$2:C25))+(Analysis!$D$14-500)/1000000</f>
        <v>1.1E-4</v>
      </c>
      <c r="R25">
        <f t="shared" ca="1" si="3"/>
        <v>0</v>
      </c>
      <c r="S25">
        <f t="shared" ca="1" si="10"/>
        <v>0</v>
      </c>
      <c r="T25">
        <f t="shared" si="4"/>
        <v>0</v>
      </c>
      <c r="U25">
        <f>IF($P25,T25*Analysis!$B$28+Analysis!$B$29,0)</f>
        <v>0</v>
      </c>
      <c r="V25">
        <f>U25-'Flight Input'!$AE25</f>
        <v>0</v>
      </c>
      <c r="W25">
        <f ca="1">MEDIAN2(R25,Analysis!$B$5,2)</f>
        <v>0</v>
      </c>
      <c r="X25">
        <f t="shared" ref="X25:Y25" ca="1" si="53">X24+W25*$D25</f>
        <v>0</v>
      </c>
      <c r="Y25">
        <f t="shared" ca="1" si="53"/>
        <v>0</v>
      </c>
      <c r="AA25">
        <f ca="1">AVERAGE2(W25,Analysis!$B$6,2)</f>
        <v>0</v>
      </c>
      <c r="AB25">
        <f t="shared" ref="AB25:AC25" ca="1" si="54">AB24+AA25*$D25</f>
        <v>0</v>
      </c>
      <c r="AC25">
        <f t="shared" ca="1" si="54"/>
        <v>0</v>
      </c>
      <c r="AF25">
        <f ca="1">IF(B25&gt;0,C25-Analysis!$B$14,0)</f>
        <v>0</v>
      </c>
      <c r="AG25">
        <f t="shared" ca="1" si="5"/>
        <v>0</v>
      </c>
      <c r="AH25">
        <f t="shared" ca="1" si="6"/>
        <v>0</v>
      </c>
      <c r="AI25">
        <f ca="1">IF(AND(B25&gt;Analysis!$B$39,B25&lt;Analysis!$B$40),FilterInput(AF25,Analysis!$B$34,Analysis!$B$35),0)</f>
        <v>0</v>
      </c>
      <c r="AJ25">
        <f ca="1">MEDIAN2(AI25,Analysis!$B$5,2)</f>
        <v>0</v>
      </c>
      <c r="AK25">
        <f ca="1">AVERAGE2(AJ25,Analysis!$B$6,2)</f>
        <v>0</v>
      </c>
      <c r="AL25">
        <f ca="1">INTEGRAL2(R25,$B25,AL24,R24,$B24,Analysis!$B$22)</f>
        <v>0</v>
      </c>
      <c r="AM25">
        <f ca="1">IF(AND(B25&lt;Analysis!$B$40,B25&gt;0),INTEGRAL2(AL25,$B25,AM24,AL24,$B24,Analysis!$B$23),0)</f>
        <v>0</v>
      </c>
      <c r="AN25">
        <f>IF($P25,AM25*Analysis!$B$30+Analysis!$B$31,0)</f>
        <v>0</v>
      </c>
      <c r="AO25">
        <f>AN25-'Flight Input'!$AE25</f>
        <v>0</v>
      </c>
      <c r="AQ25">
        <f>Analysis!$B$36*'Flight Input'!AE25+IF('Flight Input'!AE25 &gt; 0,Analysis!$B$37,0)</f>
        <v>0</v>
      </c>
      <c r="AR25">
        <f ca="1">_xlfn.COVARIANCE.P($AN$102:$AN$1102,'Flight Input'!AE25:AE1025)</f>
        <v>2.4264671660008268E-2</v>
      </c>
    </row>
    <row r="26" spans="1:44" x14ac:dyDescent="0.3">
      <c r="A26">
        <v>24</v>
      </c>
      <c r="B26">
        <f>'Flight Input'!T26</f>
        <v>0.47970499994698912</v>
      </c>
      <c r="C26">
        <f ca="1">INDIRECT(CONCATENATE("'Flight Input'!",Analysis!$B$2,A26+2))</f>
        <v>0</v>
      </c>
      <c r="D26">
        <f t="shared" si="0"/>
        <v>2.2947999997995794E-2</v>
      </c>
      <c r="F26">
        <f t="shared" ca="1" si="7"/>
        <v>0</v>
      </c>
      <c r="G26">
        <f t="shared" ca="1" si="8"/>
        <v>0</v>
      </c>
      <c r="I26">
        <f>SUM(D$2:D26)/COUNT(D$2:D26)</f>
        <v>1.9987708331124548E-2</v>
      </c>
      <c r="J26">
        <f t="shared" si="1"/>
        <v>1.148105606597307</v>
      </c>
      <c r="L26">
        <f ca="1">VARA(C$2:C26)</f>
        <v>0</v>
      </c>
      <c r="M26">
        <f t="shared" ca="1" si="2"/>
        <v>0</v>
      </c>
      <c r="N26">
        <f t="shared" ca="1" si="9"/>
        <v>0</v>
      </c>
      <c r="O26" t="b">
        <f ca="1">IF(OR(O25,M26*MIN((B26-B$2)*Analysis!$B$19,1)&gt;Analysis!$B$18),TRUE,FALSE)</f>
        <v>0</v>
      </c>
      <c r="P26" t="b">
        <f>IF(OR('Flight Input'!U26=3,'Flight Input'!U26=9),TRUE,FALSE)</f>
        <v>0</v>
      </c>
      <c r="Q26">
        <f ca="1">IF(O26,Q25,SUM(C$2:C26)/COUNT(C$2:C26))+(Analysis!$D$14-500)/1000000</f>
        <v>1.1E-4</v>
      </c>
      <c r="R26">
        <f t="shared" ca="1" si="3"/>
        <v>0</v>
      </c>
      <c r="S26">
        <f t="shared" ca="1" si="10"/>
        <v>0</v>
      </c>
      <c r="T26">
        <f t="shared" si="4"/>
        <v>0</v>
      </c>
      <c r="U26">
        <f>IF($P26,T26*Analysis!$B$28+Analysis!$B$29,0)</f>
        <v>0</v>
      </c>
      <c r="V26">
        <f>U26-'Flight Input'!$AE26</f>
        <v>0</v>
      </c>
      <c r="W26">
        <f ca="1">MEDIAN2(R26,Analysis!$B$5,2)</f>
        <v>0</v>
      </c>
      <c r="X26">
        <f t="shared" ref="X26:Y26" ca="1" si="55">X25+W26*$D26</f>
        <v>0</v>
      </c>
      <c r="Y26">
        <f t="shared" ca="1" si="55"/>
        <v>0</v>
      </c>
      <c r="AA26">
        <f ca="1">AVERAGE2(W26,Analysis!$B$6,2)</f>
        <v>0</v>
      </c>
      <c r="AB26">
        <f t="shared" ref="AB26:AC26" ca="1" si="56">AB25+AA26*$D26</f>
        <v>0</v>
      </c>
      <c r="AC26">
        <f t="shared" ca="1" si="56"/>
        <v>0</v>
      </c>
      <c r="AF26">
        <f ca="1">IF(B26&gt;0,C26-Analysis!$B$14,0)</f>
        <v>0</v>
      </c>
      <c r="AG26">
        <f t="shared" ca="1" si="5"/>
        <v>0</v>
      </c>
      <c r="AH26">
        <f t="shared" ca="1" si="6"/>
        <v>0</v>
      </c>
      <c r="AI26">
        <f ca="1">IF(AND(B26&gt;Analysis!$B$39,B26&lt;Analysis!$B$40),FilterInput(AF26,Analysis!$B$34,Analysis!$B$35),0)</f>
        <v>0</v>
      </c>
      <c r="AJ26">
        <f ca="1">MEDIAN2(AI26,Analysis!$B$5,2)</f>
        <v>0</v>
      </c>
      <c r="AK26">
        <f ca="1">AVERAGE2(AJ26,Analysis!$B$6,2)</f>
        <v>0</v>
      </c>
      <c r="AL26">
        <f ca="1">INTEGRAL2(R26,$B26,AL25,R25,$B25,Analysis!$B$22)</f>
        <v>0</v>
      </c>
      <c r="AM26">
        <f ca="1">IF(AND(B26&lt;Analysis!$B$40,B26&gt;0),INTEGRAL2(AL26,$B26,AM25,AL25,$B25,Analysis!$B$23),0)</f>
        <v>0</v>
      </c>
      <c r="AN26">
        <f>IF($P26,AM26*Analysis!$B$30+Analysis!$B$31,0)</f>
        <v>0</v>
      </c>
      <c r="AO26">
        <f>AN26-'Flight Input'!$AE26</f>
        <v>0</v>
      </c>
      <c r="AQ26">
        <f>Analysis!$B$36*'Flight Input'!AE26+IF('Flight Input'!AE26 &gt; 0,Analysis!$B$37,0)</f>
        <v>0</v>
      </c>
      <c r="AR26">
        <f ca="1">_xlfn.COVARIANCE.P($AN$102:$AN$1102,'Flight Input'!AE26:AE1026)</f>
        <v>2.4436649681986288E-2</v>
      </c>
    </row>
    <row r="27" spans="1:44" x14ac:dyDescent="0.3">
      <c r="A27">
        <v>25</v>
      </c>
      <c r="B27">
        <f>'Flight Input'!T27</f>
        <v>0.49705999996513128</v>
      </c>
      <c r="C27">
        <f ca="1">INDIRECT(CONCATENATE("'Flight Input'!",Analysis!$B$2,A27+2))</f>
        <v>0</v>
      </c>
      <c r="D27">
        <f t="shared" si="0"/>
        <v>1.7355000018142164E-2</v>
      </c>
      <c r="F27">
        <f t="shared" ca="1" si="7"/>
        <v>0</v>
      </c>
      <c r="G27">
        <f t="shared" ca="1" si="8"/>
        <v>0</v>
      </c>
      <c r="I27">
        <f>SUM(D$2:D27)/COUNT(D$2:D27)</f>
        <v>1.9882399998605253E-2</v>
      </c>
      <c r="J27">
        <f t="shared" si="1"/>
        <v>0.87288255036412177</v>
      </c>
      <c r="L27">
        <f ca="1">VARA(C$2:C27)</f>
        <v>0</v>
      </c>
      <c r="M27">
        <f t="shared" ca="1" si="2"/>
        <v>0</v>
      </c>
      <c r="N27">
        <f t="shared" ca="1" si="9"/>
        <v>0</v>
      </c>
      <c r="O27" t="b">
        <f ca="1">IF(OR(O26,M27*MIN((B27-B$2)*Analysis!$B$19,1)&gt;Analysis!$B$18),TRUE,FALSE)</f>
        <v>0</v>
      </c>
      <c r="P27" t="b">
        <f>IF(OR('Flight Input'!U27=3,'Flight Input'!U27=9),TRUE,FALSE)</f>
        <v>0</v>
      </c>
      <c r="Q27">
        <f ca="1">IF(O27,Q26,SUM(C$2:C27)/COUNT(C$2:C27))+(Analysis!$D$14-500)/1000000</f>
        <v>1.1E-4</v>
      </c>
      <c r="R27">
        <f t="shared" ca="1" si="3"/>
        <v>0</v>
      </c>
      <c r="S27">
        <f t="shared" ca="1" si="10"/>
        <v>0</v>
      </c>
      <c r="T27">
        <f t="shared" si="4"/>
        <v>0</v>
      </c>
      <c r="U27">
        <f>IF($P27,T27*Analysis!$B$28+Analysis!$B$29,0)</f>
        <v>0</v>
      </c>
      <c r="V27">
        <f>U27-'Flight Input'!$AE27</f>
        <v>0</v>
      </c>
      <c r="W27">
        <f ca="1">MEDIAN2(R27,Analysis!$B$5,2)</f>
        <v>0</v>
      </c>
      <c r="X27">
        <f t="shared" ref="X27:Y27" ca="1" si="57">X26+W27*$D27</f>
        <v>0</v>
      </c>
      <c r="Y27">
        <f t="shared" ca="1" si="57"/>
        <v>0</v>
      </c>
      <c r="AA27">
        <f ca="1">AVERAGE2(W27,Analysis!$B$6,2)</f>
        <v>0</v>
      </c>
      <c r="AB27">
        <f t="shared" ref="AB27:AC27" ca="1" si="58">AB26+AA27*$D27</f>
        <v>0</v>
      </c>
      <c r="AC27">
        <f t="shared" ca="1" si="58"/>
        <v>0</v>
      </c>
      <c r="AF27">
        <f ca="1">IF(B27&gt;0,C27-Analysis!$B$14,0)</f>
        <v>0</v>
      </c>
      <c r="AG27">
        <f t="shared" ca="1" si="5"/>
        <v>0</v>
      </c>
      <c r="AH27">
        <f t="shared" ca="1" si="6"/>
        <v>0</v>
      </c>
      <c r="AI27">
        <f ca="1">IF(AND(B27&gt;Analysis!$B$39,B27&lt;Analysis!$B$40),FilterInput(AF27,Analysis!$B$34,Analysis!$B$35),0)</f>
        <v>0</v>
      </c>
      <c r="AJ27">
        <f ca="1">MEDIAN2(AI27,Analysis!$B$5,2)</f>
        <v>0</v>
      </c>
      <c r="AK27">
        <f ca="1">AVERAGE2(AJ27,Analysis!$B$6,2)</f>
        <v>0</v>
      </c>
      <c r="AL27">
        <f ca="1">INTEGRAL2(R27,$B27,AL26,R26,$B26,Analysis!$B$22)</f>
        <v>0</v>
      </c>
      <c r="AM27">
        <f ca="1">IF(AND(B27&lt;Analysis!$B$40,B27&gt;0),INTEGRAL2(AL27,$B27,AM26,AL26,$B26,Analysis!$B$23),0)</f>
        <v>0</v>
      </c>
      <c r="AN27">
        <f>IF($P27,AM27*Analysis!$B$30+Analysis!$B$31,0)</f>
        <v>0</v>
      </c>
      <c r="AO27">
        <f>AN27-'Flight Input'!$AE27</f>
        <v>0</v>
      </c>
      <c r="AQ27">
        <f>Analysis!$B$36*'Flight Input'!AE27+IF('Flight Input'!AE27 &gt; 0,Analysis!$B$37,0)</f>
        <v>0</v>
      </c>
      <c r="AR27">
        <f ca="1">_xlfn.COVARIANCE.P($AN$102:$AN$1102,'Flight Input'!AE27:AE1027)</f>
        <v>2.4609253078589681E-2</v>
      </c>
    </row>
    <row r="28" spans="1:44" x14ac:dyDescent="0.3">
      <c r="A28">
        <v>26</v>
      </c>
      <c r="B28">
        <f>'Flight Input'!T28</f>
        <v>0.51856400002725422</v>
      </c>
      <c r="C28">
        <f ca="1">INDIRECT(CONCATENATE("'Flight Input'!",Analysis!$B$2,A28+2))</f>
        <v>0</v>
      </c>
      <c r="D28">
        <f t="shared" si="0"/>
        <v>2.1504000062122941E-2</v>
      </c>
      <c r="F28">
        <f t="shared" ca="1" si="7"/>
        <v>0</v>
      </c>
      <c r="G28">
        <f t="shared" ca="1" si="8"/>
        <v>0</v>
      </c>
      <c r="I28">
        <f>SUM(D$2:D28)/COUNT(D$2:D28)</f>
        <v>1.9944769231817469E-2</v>
      </c>
      <c r="J28">
        <f t="shared" si="1"/>
        <v>1.0781774314950741</v>
      </c>
      <c r="L28">
        <f ca="1">VARA(C$2:C28)</f>
        <v>0</v>
      </c>
      <c r="M28">
        <f t="shared" ca="1" si="2"/>
        <v>0</v>
      </c>
      <c r="N28">
        <f t="shared" ca="1" si="9"/>
        <v>0</v>
      </c>
      <c r="O28" t="b">
        <f ca="1">IF(OR(O27,M28*MIN((B28-B$2)*Analysis!$B$19,1)&gt;Analysis!$B$18),TRUE,FALSE)</f>
        <v>0</v>
      </c>
      <c r="P28" t="b">
        <f>IF(OR('Flight Input'!U28=3,'Flight Input'!U28=9),TRUE,FALSE)</f>
        <v>0</v>
      </c>
      <c r="Q28">
        <f ca="1">IF(O28,Q27,SUM(C$2:C28)/COUNT(C$2:C28))+(Analysis!$D$14-500)/1000000</f>
        <v>1.1E-4</v>
      </c>
      <c r="R28">
        <f t="shared" ca="1" si="3"/>
        <v>0</v>
      </c>
      <c r="S28">
        <f t="shared" ca="1" si="10"/>
        <v>0</v>
      </c>
      <c r="T28">
        <f t="shared" si="4"/>
        <v>0</v>
      </c>
      <c r="U28">
        <f>IF($P28,T28*Analysis!$B$28+Analysis!$B$29,0)</f>
        <v>0</v>
      </c>
      <c r="V28">
        <f>U28-'Flight Input'!$AE28</f>
        <v>0</v>
      </c>
      <c r="W28">
        <f ca="1">MEDIAN2(R28,Analysis!$B$5,2)</f>
        <v>0</v>
      </c>
      <c r="X28">
        <f t="shared" ref="X28:Y28" ca="1" si="59">X27+W28*$D28</f>
        <v>0</v>
      </c>
      <c r="Y28">
        <f t="shared" ca="1" si="59"/>
        <v>0</v>
      </c>
      <c r="AA28">
        <f ca="1">AVERAGE2(W28,Analysis!$B$6,2)</f>
        <v>0</v>
      </c>
      <c r="AB28">
        <f t="shared" ref="AB28:AC28" ca="1" si="60">AB27+AA28*$D28</f>
        <v>0</v>
      </c>
      <c r="AC28">
        <f t="shared" ca="1" si="60"/>
        <v>0</v>
      </c>
      <c r="AF28">
        <f ca="1">IF(B28&gt;0,C28-Analysis!$B$14,0)</f>
        <v>0</v>
      </c>
      <c r="AG28">
        <f t="shared" ca="1" si="5"/>
        <v>0</v>
      </c>
      <c r="AH28">
        <f t="shared" ca="1" si="6"/>
        <v>0</v>
      </c>
      <c r="AI28">
        <f ca="1">IF(AND(B28&gt;Analysis!$B$39,B28&lt;Analysis!$B$40),FilterInput(AF28,Analysis!$B$34,Analysis!$B$35),0)</f>
        <v>0</v>
      </c>
      <c r="AJ28">
        <f ca="1">MEDIAN2(AI28,Analysis!$B$5,2)</f>
        <v>0</v>
      </c>
      <c r="AK28">
        <f ca="1">AVERAGE2(AJ28,Analysis!$B$6,2)</f>
        <v>0</v>
      </c>
      <c r="AL28">
        <f ca="1">INTEGRAL2(R28,$B28,AL27,R27,$B27,Analysis!$B$22)</f>
        <v>0</v>
      </c>
      <c r="AM28">
        <f ca="1">IF(AND(B28&lt;Analysis!$B$40,B28&gt;0),INTEGRAL2(AL28,$B28,AM27,AL27,$B27,Analysis!$B$23),0)</f>
        <v>0</v>
      </c>
      <c r="AN28">
        <f>IF($P28,AM28*Analysis!$B$30+Analysis!$B$31,0)</f>
        <v>0</v>
      </c>
      <c r="AO28">
        <f>AN28-'Flight Input'!$AE28</f>
        <v>0</v>
      </c>
      <c r="AQ28">
        <f>Analysis!$B$36*'Flight Input'!AE28+IF('Flight Input'!AE28 &gt; 0,Analysis!$B$37,0)</f>
        <v>0</v>
      </c>
      <c r="AR28">
        <f ca="1">_xlfn.COVARIANCE.P($AN$102:$AN$1102,'Flight Input'!AE28:AE1028)</f>
        <v>2.4780605725942328E-2</v>
      </c>
    </row>
    <row r="29" spans="1:44" x14ac:dyDescent="0.3">
      <c r="A29">
        <v>27</v>
      </c>
      <c r="B29">
        <f>'Flight Input'!T29</f>
        <v>0.54057900002226233</v>
      </c>
      <c r="C29">
        <f ca="1">INDIRECT(CONCATENATE("'Flight Input'!",Analysis!$B$2,A29+2))</f>
        <v>0</v>
      </c>
      <c r="D29">
        <f t="shared" si="0"/>
        <v>2.2014999995008111E-2</v>
      </c>
      <c r="F29">
        <f t="shared" ca="1" si="7"/>
        <v>0</v>
      </c>
      <c r="G29">
        <f t="shared" ca="1" si="8"/>
        <v>0</v>
      </c>
      <c r="I29">
        <f>SUM(D$2:D29)/COUNT(D$2:D29)</f>
        <v>2.0021444445268974E-2</v>
      </c>
      <c r="J29">
        <f t="shared" si="1"/>
        <v>1.0995710152276357</v>
      </c>
      <c r="L29">
        <f ca="1">VARA(C$2:C29)</f>
        <v>0</v>
      </c>
      <c r="M29">
        <f t="shared" ca="1" si="2"/>
        <v>0</v>
      </c>
      <c r="N29">
        <f t="shared" ca="1" si="9"/>
        <v>0</v>
      </c>
      <c r="O29" t="b">
        <f ca="1">IF(OR(O28,M29*MIN((B29-B$2)*Analysis!$B$19,1)&gt;Analysis!$B$18),TRUE,FALSE)</f>
        <v>0</v>
      </c>
      <c r="P29" t="b">
        <f>IF(OR('Flight Input'!U29=3,'Flight Input'!U29=9),TRUE,FALSE)</f>
        <v>0</v>
      </c>
      <c r="Q29">
        <f ca="1">IF(O29,Q28,SUM(C$2:C29)/COUNT(C$2:C29))+(Analysis!$D$14-500)/1000000</f>
        <v>1.1E-4</v>
      </c>
      <c r="R29">
        <f t="shared" ca="1" si="3"/>
        <v>0</v>
      </c>
      <c r="S29">
        <f t="shared" ca="1" si="10"/>
        <v>0</v>
      </c>
      <c r="T29">
        <f t="shared" si="4"/>
        <v>0</v>
      </c>
      <c r="U29">
        <f>IF($P29,T29*Analysis!$B$28+Analysis!$B$29,0)</f>
        <v>0</v>
      </c>
      <c r="V29">
        <f>U29-'Flight Input'!$AE29</f>
        <v>0</v>
      </c>
      <c r="W29">
        <f ca="1">MEDIAN2(R29,Analysis!$B$5,2)</f>
        <v>0</v>
      </c>
      <c r="X29">
        <f t="shared" ref="X29:Y29" ca="1" si="61">X28+W29*$D29</f>
        <v>0</v>
      </c>
      <c r="Y29">
        <f t="shared" ca="1" si="61"/>
        <v>0</v>
      </c>
      <c r="AA29">
        <f ca="1">AVERAGE2(W29,Analysis!$B$6,2)</f>
        <v>0</v>
      </c>
      <c r="AB29">
        <f t="shared" ref="AB29:AC29" ca="1" si="62">AB28+AA29*$D29</f>
        <v>0</v>
      </c>
      <c r="AC29">
        <f t="shared" ca="1" si="62"/>
        <v>0</v>
      </c>
      <c r="AF29">
        <f ca="1">IF(B29&gt;0,C29-Analysis!$B$14,0)</f>
        <v>0</v>
      </c>
      <c r="AG29">
        <f t="shared" ca="1" si="5"/>
        <v>0</v>
      </c>
      <c r="AH29">
        <f t="shared" ca="1" si="6"/>
        <v>0</v>
      </c>
      <c r="AI29">
        <f ca="1">IF(AND(B29&gt;Analysis!$B$39,B29&lt;Analysis!$B$40),FilterInput(AF29,Analysis!$B$34,Analysis!$B$35),0)</f>
        <v>0</v>
      </c>
      <c r="AJ29">
        <f ca="1">MEDIAN2(AI29,Analysis!$B$5,2)</f>
        <v>0</v>
      </c>
      <c r="AK29">
        <f ca="1">AVERAGE2(AJ29,Analysis!$B$6,2)</f>
        <v>0</v>
      </c>
      <c r="AL29">
        <f ca="1">INTEGRAL2(R29,$B29,AL28,R28,$B28,Analysis!$B$22)</f>
        <v>0</v>
      </c>
      <c r="AM29">
        <f ca="1">IF(AND(B29&lt;Analysis!$B$40,B29&gt;0),INTEGRAL2(AL29,$B29,AM28,AL28,$B28,Analysis!$B$23),0)</f>
        <v>0</v>
      </c>
      <c r="AN29">
        <f>IF($P29,AM29*Analysis!$B$30+Analysis!$B$31,0)</f>
        <v>0</v>
      </c>
      <c r="AO29">
        <f>AN29-'Flight Input'!$AE29</f>
        <v>0</v>
      </c>
      <c r="AQ29">
        <f>Analysis!$B$36*'Flight Input'!AE29+IF('Flight Input'!AE29 &gt; 0,Analysis!$B$37,0)</f>
        <v>0</v>
      </c>
      <c r="AR29">
        <f ca="1">_xlfn.COVARIANCE.P($AN$102:$AN$1102,'Flight Input'!AE29:AE1029)</f>
        <v>2.4951332998669602E-2</v>
      </c>
    </row>
    <row r="30" spans="1:44" x14ac:dyDescent="0.3">
      <c r="A30">
        <v>28</v>
      </c>
      <c r="B30">
        <f>'Flight Input'!T30</f>
        <v>0.55734399997163564</v>
      </c>
      <c r="C30">
        <f ca="1">INDIRECT(CONCATENATE("'Flight Input'!",Analysis!$B$2,A30+2))</f>
        <v>0</v>
      </c>
      <c r="D30">
        <f t="shared" si="0"/>
        <v>1.6764999949373305E-2</v>
      </c>
      <c r="F30">
        <f t="shared" ca="1" si="7"/>
        <v>0</v>
      </c>
      <c r="G30">
        <f t="shared" ca="1" si="8"/>
        <v>0</v>
      </c>
      <c r="I30">
        <f>SUM(D$2:D30)/COUNT(D$2:D30)</f>
        <v>1.9905142856129845E-2</v>
      </c>
      <c r="J30">
        <f t="shared" si="1"/>
        <v>0.84224464353494832</v>
      </c>
      <c r="L30">
        <f ca="1">VARA(C$2:C30)</f>
        <v>0</v>
      </c>
      <c r="M30">
        <f t="shared" ca="1" si="2"/>
        <v>0</v>
      </c>
      <c r="N30">
        <f t="shared" ca="1" si="9"/>
        <v>0</v>
      </c>
      <c r="O30" t="b">
        <f ca="1">IF(OR(O29,M30*MIN((B30-B$2)*Analysis!$B$19,1)&gt;Analysis!$B$18),TRUE,FALSE)</f>
        <v>0</v>
      </c>
      <c r="P30" t="b">
        <f>IF(OR('Flight Input'!U30=3,'Flight Input'!U30=9),TRUE,FALSE)</f>
        <v>0</v>
      </c>
      <c r="Q30">
        <f ca="1">IF(O30,Q29,SUM(C$2:C30)/COUNT(C$2:C30))+(Analysis!$D$14-500)/1000000</f>
        <v>1.1E-4</v>
      </c>
      <c r="R30">
        <f t="shared" ca="1" si="3"/>
        <v>0</v>
      </c>
      <c r="S30">
        <f t="shared" ca="1" si="10"/>
        <v>0</v>
      </c>
      <c r="T30">
        <f t="shared" si="4"/>
        <v>0</v>
      </c>
      <c r="U30">
        <f>IF($P30,T30*Analysis!$B$28+Analysis!$B$29,0)</f>
        <v>0</v>
      </c>
      <c r="V30">
        <f>U30-'Flight Input'!$AE30</f>
        <v>0</v>
      </c>
      <c r="W30">
        <f ca="1">MEDIAN2(R30,Analysis!$B$5,2)</f>
        <v>0</v>
      </c>
      <c r="X30">
        <f t="shared" ref="X30:Y30" ca="1" si="63">X29+W30*$D30</f>
        <v>0</v>
      </c>
      <c r="Y30">
        <f t="shared" ca="1" si="63"/>
        <v>0</v>
      </c>
      <c r="AA30">
        <f ca="1">AVERAGE2(W30,Analysis!$B$6,2)</f>
        <v>0</v>
      </c>
      <c r="AB30">
        <f t="shared" ref="AB30:AC30" ca="1" si="64">AB29+AA30*$D30</f>
        <v>0</v>
      </c>
      <c r="AC30">
        <f t="shared" ca="1" si="64"/>
        <v>0</v>
      </c>
      <c r="AF30">
        <f ca="1">IF(B30&gt;0,C30-Analysis!$B$14,0)</f>
        <v>0</v>
      </c>
      <c r="AG30">
        <f t="shared" ca="1" si="5"/>
        <v>0</v>
      </c>
      <c r="AH30">
        <f t="shared" ca="1" si="6"/>
        <v>0</v>
      </c>
      <c r="AI30">
        <f ca="1">IF(AND(B30&gt;Analysis!$B$39,B30&lt;Analysis!$B$40),FilterInput(AF30,Analysis!$B$34,Analysis!$B$35),0)</f>
        <v>0</v>
      </c>
      <c r="AJ30">
        <f ca="1">MEDIAN2(AI30,Analysis!$B$5,2)</f>
        <v>0</v>
      </c>
      <c r="AK30">
        <f ca="1">AVERAGE2(AJ30,Analysis!$B$6,2)</f>
        <v>0</v>
      </c>
      <c r="AL30">
        <f ca="1">INTEGRAL2(R30,$B30,AL29,R29,$B29,Analysis!$B$22)</f>
        <v>0</v>
      </c>
      <c r="AM30">
        <f ca="1">IF(AND(B30&lt;Analysis!$B$40,B30&gt;0),INTEGRAL2(AL30,$B30,AM29,AL29,$B29,Analysis!$B$23),0)</f>
        <v>0</v>
      </c>
      <c r="AN30">
        <f>IF($P30,AM30*Analysis!$B$30+Analysis!$B$31,0)</f>
        <v>0</v>
      </c>
      <c r="AO30">
        <f>AN30-'Flight Input'!$AE30</f>
        <v>0</v>
      </c>
      <c r="AQ30">
        <f>Analysis!$B$36*'Flight Input'!AE30+IF('Flight Input'!AE30 &gt; 0,Analysis!$B$37,0)</f>
        <v>0</v>
      </c>
      <c r="AR30">
        <f ca="1">_xlfn.COVARIANCE.P($AN$102:$AN$1102,'Flight Input'!AE30:AE1030)</f>
        <v>2.5121434896771495E-2</v>
      </c>
    </row>
    <row r="31" spans="1:44" x14ac:dyDescent="0.3">
      <c r="A31">
        <v>29</v>
      </c>
      <c r="B31">
        <f>'Flight Input'!T31</f>
        <v>0.57929699996020645</v>
      </c>
      <c r="C31">
        <f ca="1">INDIRECT(CONCATENATE("'Flight Input'!",Analysis!$B$2,A31+2))</f>
        <v>0</v>
      </c>
      <c r="D31">
        <f t="shared" si="0"/>
        <v>2.1952999988570809E-2</v>
      </c>
      <c r="F31">
        <f t="shared" ca="1" si="7"/>
        <v>0</v>
      </c>
      <c r="G31">
        <f t="shared" ca="1" si="8"/>
        <v>0</v>
      </c>
      <c r="I31">
        <f>SUM(D$2:D31)/COUNT(D$2:D31)</f>
        <v>1.9975758619317465E-2</v>
      </c>
      <c r="J31">
        <f t="shared" si="1"/>
        <v>1.0989820415301406</v>
      </c>
      <c r="L31">
        <f ca="1">VARA(C$2:C31)</f>
        <v>0</v>
      </c>
      <c r="M31">
        <f t="shared" ca="1" si="2"/>
        <v>0</v>
      </c>
      <c r="N31">
        <f t="shared" ca="1" si="9"/>
        <v>0</v>
      </c>
      <c r="O31" t="b">
        <f ca="1">IF(OR(O30,M31*MIN((B31-B$2)*Analysis!$B$19,1)&gt;Analysis!$B$18),TRUE,FALSE)</f>
        <v>0</v>
      </c>
      <c r="P31" t="b">
        <f>IF(OR('Flight Input'!U31=3,'Flight Input'!U31=9),TRUE,FALSE)</f>
        <v>0</v>
      </c>
      <c r="Q31">
        <f ca="1">IF(O31,Q30,SUM(C$2:C31)/COUNT(C$2:C31))+(Analysis!$D$14-500)/1000000</f>
        <v>1.1E-4</v>
      </c>
      <c r="R31">
        <f t="shared" ca="1" si="3"/>
        <v>0</v>
      </c>
      <c r="S31">
        <f t="shared" ca="1" si="10"/>
        <v>0</v>
      </c>
      <c r="T31">
        <f t="shared" si="4"/>
        <v>0</v>
      </c>
      <c r="U31">
        <f>IF($P31,T31*Analysis!$B$28+Analysis!$B$29,0)</f>
        <v>0</v>
      </c>
      <c r="V31">
        <f>U31-'Flight Input'!$AE31</f>
        <v>0</v>
      </c>
      <c r="W31">
        <f ca="1">MEDIAN2(R31,Analysis!$B$5,2)</f>
        <v>0</v>
      </c>
      <c r="X31">
        <f t="shared" ref="X31:Y31" ca="1" si="65">X30+W31*$D31</f>
        <v>0</v>
      </c>
      <c r="Y31">
        <f t="shared" ca="1" si="65"/>
        <v>0</v>
      </c>
      <c r="AA31">
        <f ca="1">AVERAGE2(W31,Analysis!$B$6,2)</f>
        <v>0</v>
      </c>
      <c r="AB31">
        <f t="shared" ref="AB31:AC31" ca="1" si="66">AB30+AA31*$D31</f>
        <v>0</v>
      </c>
      <c r="AC31">
        <f t="shared" ca="1" si="66"/>
        <v>0</v>
      </c>
      <c r="AF31">
        <f ca="1">IF(B31&gt;0,C31-Analysis!$B$14,0)</f>
        <v>0</v>
      </c>
      <c r="AG31">
        <f t="shared" ca="1" si="5"/>
        <v>0</v>
      </c>
      <c r="AH31">
        <f t="shared" ca="1" si="6"/>
        <v>0</v>
      </c>
      <c r="AI31">
        <f ca="1">IF(AND(B31&gt;Analysis!$B$39,B31&lt;Analysis!$B$40),FilterInput(AF31,Analysis!$B$34,Analysis!$B$35),0)</f>
        <v>0</v>
      </c>
      <c r="AJ31">
        <f ca="1">MEDIAN2(AI31,Analysis!$B$5,2)</f>
        <v>0</v>
      </c>
      <c r="AK31">
        <f ca="1">AVERAGE2(AJ31,Analysis!$B$6,2)</f>
        <v>0</v>
      </c>
      <c r="AL31">
        <f ca="1">INTEGRAL2(R31,$B31,AL30,R30,$B30,Analysis!$B$22)</f>
        <v>0</v>
      </c>
      <c r="AM31">
        <f ca="1">IF(AND(B31&lt;Analysis!$B$40,B31&gt;0),INTEGRAL2(AL31,$B31,AM30,AL30,$B30,Analysis!$B$23),0)</f>
        <v>0</v>
      </c>
      <c r="AN31">
        <f>IF($P31,AM31*Analysis!$B$30+Analysis!$B$31,0)</f>
        <v>0</v>
      </c>
      <c r="AO31">
        <f>AN31-'Flight Input'!$AE31</f>
        <v>0</v>
      </c>
      <c r="AQ31">
        <f>Analysis!$B$36*'Flight Input'!AE31+IF('Flight Input'!AE31 &gt; 0,Analysis!$B$37,0)</f>
        <v>0</v>
      </c>
      <c r="AR31">
        <f ca="1">_xlfn.COVARIANCE.P($AN$102:$AN$1102,'Flight Input'!AE31:AE1031)</f>
        <v>2.5290286045622643E-2</v>
      </c>
    </row>
    <row r="32" spans="1:44" x14ac:dyDescent="0.3">
      <c r="A32">
        <v>30</v>
      </c>
      <c r="B32">
        <f>'Flight Input'!T32</f>
        <v>0.59977099997922778</v>
      </c>
      <c r="C32">
        <f ca="1">INDIRECT(CONCATENATE("'Flight Input'!",Analysis!$B$2,A32+2))</f>
        <v>0</v>
      </c>
      <c r="D32">
        <f t="shared" si="0"/>
        <v>2.0474000019021332E-2</v>
      </c>
      <c r="F32">
        <f t="shared" ca="1" si="7"/>
        <v>0</v>
      </c>
      <c r="G32">
        <f t="shared" ca="1" si="8"/>
        <v>0</v>
      </c>
      <c r="I32">
        <f>SUM(D$2:D32)/COUNT(D$2:D32)</f>
        <v>1.9992366665974259E-2</v>
      </c>
      <c r="J32">
        <f t="shared" si="1"/>
        <v>1.0240908623323113</v>
      </c>
      <c r="L32">
        <f ca="1">VARA(C$2:C32)</f>
        <v>0</v>
      </c>
      <c r="M32">
        <f t="shared" ca="1" si="2"/>
        <v>0</v>
      </c>
      <c r="N32">
        <f t="shared" ca="1" si="9"/>
        <v>0</v>
      </c>
      <c r="O32" t="b">
        <f ca="1">IF(OR(O31,M32*MIN((B32-B$2)*Analysis!$B$19,1)&gt;Analysis!$B$18),TRUE,FALSE)</f>
        <v>0</v>
      </c>
      <c r="P32" t="b">
        <f>IF(OR('Flight Input'!U32=3,'Flight Input'!U32=9),TRUE,FALSE)</f>
        <v>0</v>
      </c>
      <c r="Q32">
        <f ca="1">IF(O32,Q31,SUM(C$2:C32)/COUNT(C$2:C32))+(Analysis!$D$14-500)/1000000</f>
        <v>1.1E-4</v>
      </c>
      <c r="R32">
        <f t="shared" ca="1" si="3"/>
        <v>0</v>
      </c>
      <c r="S32">
        <f t="shared" ca="1" si="10"/>
        <v>0</v>
      </c>
      <c r="T32">
        <f t="shared" si="4"/>
        <v>0</v>
      </c>
      <c r="U32">
        <f>IF($P32,T32*Analysis!$B$28+Analysis!$B$29,0)</f>
        <v>0</v>
      </c>
      <c r="V32">
        <f>U32-'Flight Input'!$AE32</f>
        <v>0</v>
      </c>
      <c r="W32">
        <f ca="1">MEDIAN2(R32,Analysis!$B$5,2)</f>
        <v>0</v>
      </c>
      <c r="X32">
        <f t="shared" ref="X32:Y32" ca="1" si="67">X31+W32*$D32</f>
        <v>0</v>
      </c>
      <c r="Y32">
        <f t="shared" ca="1" si="67"/>
        <v>0</v>
      </c>
      <c r="AA32">
        <f ca="1">AVERAGE2(W32,Analysis!$B$6,2)</f>
        <v>0</v>
      </c>
      <c r="AB32">
        <f t="shared" ref="AB32:AC32" ca="1" si="68">AB31+AA32*$D32</f>
        <v>0</v>
      </c>
      <c r="AC32">
        <f t="shared" ca="1" si="68"/>
        <v>0</v>
      </c>
      <c r="AF32">
        <f ca="1">IF(B32&gt;0,C32-Analysis!$B$14,0)</f>
        <v>0</v>
      </c>
      <c r="AG32">
        <f t="shared" ca="1" si="5"/>
        <v>0</v>
      </c>
      <c r="AH32">
        <f t="shared" ca="1" si="6"/>
        <v>0</v>
      </c>
      <c r="AI32">
        <f ca="1">IF(AND(B32&gt;Analysis!$B$39,B32&lt;Analysis!$B$40),FilterInput(AF32,Analysis!$B$34,Analysis!$B$35),0)</f>
        <v>0</v>
      </c>
      <c r="AJ32">
        <f ca="1">MEDIAN2(AI32,Analysis!$B$5,2)</f>
        <v>0</v>
      </c>
      <c r="AK32">
        <f ca="1">AVERAGE2(AJ32,Analysis!$B$6,2)</f>
        <v>0</v>
      </c>
      <c r="AL32">
        <f ca="1">INTEGRAL2(R32,$B32,AL31,R31,$B31,Analysis!$B$22)</f>
        <v>0</v>
      </c>
      <c r="AM32">
        <f ca="1">IF(AND(B32&lt;Analysis!$B$40,B32&gt;0),INTEGRAL2(AL32,$B32,AM31,AL31,$B31,Analysis!$B$23),0)</f>
        <v>0</v>
      </c>
      <c r="AN32">
        <f>IF($P32,AM32*Analysis!$B$30+Analysis!$B$31,0)</f>
        <v>0</v>
      </c>
      <c r="AO32">
        <f>AN32-'Flight Input'!$AE32</f>
        <v>0</v>
      </c>
      <c r="AQ32">
        <f>Analysis!$B$36*'Flight Input'!AE32+IF('Flight Input'!AE32 &gt; 0,Analysis!$B$37,0)</f>
        <v>0</v>
      </c>
      <c r="AR32">
        <f ca="1">_xlfn.COVARIANCE.P($AN$102:$AN$1102,'Flight Input'!AE32:AE1032)</f>
        <v>2.5458511819848414E-2</v>
      </c>
    </row>
    <row r="33" spans="1:44" x14ac:dyDescent="0.3">
      <c r="A33">
        <v>31</v>
      </c>
      <c r="B33">
        <f>'Flight Input'!T33</f>
        <v>0.61553199996706098</v>
      </c>
      <c r="C33">
        <f ca="1">INDIRECT(CONCATENATE("'Flight Input'!",Analysis!$B$2,A33+2))</f>
        <v>0</v>
      </c>
      <c r="D33">
        <f t="shared" si="0"/>
        <v>1.5760999987833202E-2</v>
      </c>
      <c r="F33">
        <f t="shared" ca="1" si="7"/>
        <v>0</v>
      </c>
      <c r="G33">
        <f t="shared" ca="1" si="8"/>
        <v>0</v>
      </c>
      <c r="I33">
        <f>SUM(D$2:D33)/COUNT(D$2:D33)</f>
        <v>1.9855870966679387E-2</v>
      </c>
      <c r="J33">
        <f t="shared" si="1"/>
        <v>0.79377026645076987</v>
      </c>
      <c r="L33">
        <f ca="1">VARA(C$2:C33)</f>
        <v>0</v>
      </c>
      <c r="M33">
        <f t="shared" ca="1" si="2"/>
        <v>0</v>
      </c>
      <c r="N33">
        <f t="shared" ca="1" si="9"/>
        <v>0</v>
      </c>
      <c r="O33" t="b">
        <f ca="1">IF(OR(O32,M33*MIN((B33-B$2)*Analysis!$B$19,1)&gt;Analysis!$B$18),TRUE,FALSE)</f>
        <v>0</v>
      </c>
      <c r="P33" t="b">
        <f>IF(OR('Flight Input'!U33=3,'Flight Input'!U33=9),TRUE,FALSE)</f>
        <v>0</v>
      </c>
      <c r="Q33">
        <f ca="1">IF(O33,Q32,SUM(C$2:C33)/COUNT(C$2:C33))+(Analysis!$D$14-500)/1000000</f>
        <v>1.1E-4</v>
      </c>
      <c r="R33">
        <f t="shared" ca="1" si="3"/>
        <v>0</v>
      </c>
      <c r="S33">
        <f t="shared" ca="1" si="10"/>
        <v>0</v>
      </c>
      <c r="T33">
        <f t="shared" si="4"/>
        <v>0</v>
      </c>
      <c r="U33">
        <f>IF($P33,T33*Analysis!$B$28+Analysis!$B$29,0)</f>
        <v>0</v>
      </c>
      <c r="V33">
        <f>U33-'Flight Input'!$AE33</f>
        <v>0</v>
      </c>
      <c r="W33">
        <f ca="1">MEDIAN2(R33,Analysis!$B$5,2)</f>
        <v>0</v>
      </c>
      <c r="X33">
        <f t="shared" ref="X33:Y33" ca="1" si="69">X32+W33*$D33</f>
        <v>0</v>
      </c>
      <c r="Y33">
        <f t="shared" ca="1" si="69"/>
        <v>0</v>
      </c>
      <c r="AA33">
        <f ca="1">AVERAGE2(W33,Analysis!$B$6,2)</f>
        <v>0</v>
      </c>
      <c r="AB33">
        <f t="shared" ref="AB33:AC33" ca="1" si="70">AB32+AA33*$D33</f>
        <v>0</v>
      </c>
      <c r="AC33">
        <f t="shared" ca="1" si="70"/>
        <v>0</v>
      </c>
      <c r="AF33">
        <f ca="1">IF(B33&gt;0,C33-Analysis!$B$14,0)</f>
        <v>0</v>
      </c>
      <c r="AG33">
        <f t="shared" ca="1" si="5"/>
        <v>0</v>
      </c>
      <c r="AH33">
        <f t="shared" ca="1" si="6"/>
        <v>0</v>
      </c>
      <c r="AI33">
        <f ca="1">IF(AND(B33&gt;Analysis!$B$39,B33&lt;Analysis!$B$40),FilterInput(AF33,Analysis!$B$34,Analysis!$B$35),0)</f>
        <v>0</v>
      </c>
      <c r="AJ33">
        <f ca="1">MEDIAN2(AI33,Analysis!$B$5,2)</f>
        <v>0</v>
      </c>
      <c r="AK33">
        <f ca="1">AVERAGE2(AJ33,Analysis!$B$6,2)</f>
        <v>0</v>
      </c>
      <c r="AL33">
        <f ca="1">INTEGRAL2(R33,$B33,AL32,R32,$B32,Analysis!$B$22)</f>
        <v>0</v>
      </c>
      <c r="AM33">
        <f ca="1">IF(AND(B33&lt;Analysis!$B$40,B33&gt;0),INTEGRAL2(AL33,$B33,AM32,AL32,$B32,Analysis!$B$23),0)</f>
        <v>0</v>
      </c>
      <c r="AN33">
        <f>IF($P33,AM33*Analysis!$B$30+Analysis!$B$31,0)</f>
        <v>0</v>
      </c>
      <c r="AO33">
        <f>AN33-'Flight Input'!$AE33</f>
        <v>0</v>
      </c>
      <c r="AQ33">
        <f>Analysis!$B$36*'Flight Input'!AE33+IF('Flight Input'!AE33 &gt; 0,Analysis!$B$37,0)</f>
        <v>0</v>
      </c>
      <c r="AR33">
        <f ca="1">_xlfn.COVARIANCE.P($AN$102:$AN$1102,'Flight Input'!AE33:AE1033)</f>
        <v>2.5626737594074193E-2</v>
      </c>
    </row>
    <row r="34" spans="1:44" x14ac:dyDescent="0.3">
      <c r="A34">
        <v>32</v>
      </c>
      <c r="B34">
        <f>'Flight Input'!T34</f>
        <v>0.63737200002651662</v>
      </c>
      <c r="C34">
        <f ca="1">INDIRECT(CONCATENATE("'Flight Input'!",Analysis!$B$2,A34+2))</f>
        <v>0</v>
      </c>
      <c r="D34">
        <f t="shared" si="0"/>
        <v>2.1840000059455633E-2</v>
      </c>
      <c r="F34">
        <f t="shared" ca="1" si="7"/>
        <v>0</v>
      </c>
      <c r="G34">
        <f t="shared" ca="1" si="8"/>
        <v>0</v>
      </c>
      <c r="I34">
        <f>SUM(D$2:D34)/COUNT(D$2:D34)</f>
        <v>1.9917875000828644E-2</v>
      </c>
      <c r="J34">
        <f t="shared" si="1"/>
        <v>1.0965025163852582</v>
      </c>
      <c r="L34">
        <f ca="1">VARA(C$2:C34)</f>
        <v>0</v>
      </c>
      <c r="M34">
        <f t="shared" ca="1" si="2"/>
        <v>0</v>
      </c>
      <c r="N34">
        <f t="shared" ca="1" si="9"/>
        <v>0</v>
      </c>
      <c r="O34" t="b">
        <f ca="1">IF(OR(O33,M34*MIN((B34-B$2)*Analysis!$B$19,1)&gt;Analysis!$B$18),TRUE,FALSE)</f>
        <v>0</v>
      </c>
      <c r="P34" t="b">
        <f>IF(OR('Flight Input'!U34=3,'Flight Input'!U34=9),TRUE,FALSE)</f>
        <v>0</v>
      </c>
      <c r="Q34">
        <f ca="1">IF(O34,Q33,SUM(C$2:C34)/COUNT(C$2:C34))+(Analysis!$D$14-500)/1000000</f>
        <v>1.1E-4</v>
      </c>
      <c r="R34">
        <f t="shared" ca="1" si="3"/>
        <v>0</v>
      </c>
      <c r="S34">
        <f t="shared" ca="1" si="10"/>
        <v>0</v>
      </c>
      <c r="T34">
        <f t="shared" si="4"/>
        <v>0</v>
      </c>
      <c r="U34">
        <f>IF($P34,T34*Analysis!$B$28+Analysis!$B$29,0)</f>
        <v>0</v>
      </c>
      <c r="V34">
        <f>U34-'Flight Input'!$AE34</f>
        <v>0</v>
      </c>
      <c r="W34">
        <f ca="1">MEDIAN2(R34,Analysis!$B$5,2)</f>
        <v>0</v>
      </c>
      <c r="X34">
        <f t="shared" ref="X34:Y34" ca="1" si="71">X33+W34*$D34</f>
        <v>0</v>
      </c>
      <c r="Y34">
        <f t="shared" ca="1" si="71"/>
        <v>0</v>
      </c>
      <c r="AA34">
        <f ca="1">AVERAGE2(W34,Analysis!$B$6,2)</f>
        <v>0</v>
      </c>
      <c r="AB34">
        <f t="shared" ref="AB34:AC34" ca="1" si="72">AB33+AA34*$D34</f>
        <v>0</v>
      </c>
      <c r="AC34">
        <f t="shared" ca="1" si="72"/>
        <v>0</v>
      </c>
      <c r="AF34">
        <f ca="1">IF(B34&gt;0,C34-Analysis!$B$14,0)</f>
        <v>0</v>
      </c>
      <c r="AG34">
        <f t="shared" ca="1" si="5"/>
        <v>0</v>
      </c>
      <c r="AH34">
        <f t="shared" ca="1" si="6"/>
        <v>0</v>
      </c>
      <c r="AI34">
        <f ca="1">IF(AND(B34&gt;Analysis!$B$39,B34&lt;Analysis!$B$40),FilterInput(AF34,Analysis!$B$34,Analysis!$B$35),0)</f>
        <v>0</v>
      </c>
      <c r="AJ34">
        <f ca="1">MEDIAN2(AI34,Analysis!$B$5,2)</f>
        <v>0</v>
      </c>
      <c r="AK34">
        <f ca="1">AVERAGE2(AJ34,Analysis!$B$6,2)</f>
        <v>0</v>
      </c>
      <c r="AL34">
        <f ca="1">INTEGRAL2(R34,$B34,AL33,R33,$B33,Analysis!$B$22)</f>
        <v>0</v>
      </c>
      <c r="AM34">
        <f ca="1">IF(AND(B34&lt;Analysis!$B$40,B34&gt;0),INTEGRAL2(AL34,$B34,AM33,AL33,$B33,Analysis!$B$23),0)</f>
        <v>0</v>
      </c>
      <c r="AN34">
        <f>IF($P34,AM34*Analysis!$B$30+Analysis!$B$31,0)</f>
        <v>0</v>
      </c>
      <c r="AO34">
        <f>AN34-'Flight Input'!$AE34</f>
        <v>0</v>
      </c>
      <c r="AQ34">
        <f>Analysis!$B$36*'Flight Input'!AE34+IF('Flight Input'!AE34 &gt; 0,Analysis!$B$37,0)</f>
        <v>0</v>
      </c>
      <c r="AR34">
        <f ca="1">_xlfn.COVARIANCE.P($AN$102:$AN$1102,'Flight Input'!AE34:AE1034)</f>
        <v>2.5794963368299968E-2</v>
      </c>
    </row>
    <row r="35" spans="1:44" x14ac:dyDescent="0.3">
      <c r="A35">
        <v>33</v>
      </c>
      <c r="B35">
        <f>'Flight Input'!T35</f>
        <v>0.65854900004342198</v>
      </c>
      <c r="C35">
        <f ca="1">INDIRECT(CONCATENATE("'Flight Input'!",Analysis!$B$2,A35+2))</f>
        <v>0</v>
      </c>
      <c r="D35">
        <f t="shared" si="0"/>
        <v>2.1177000016905367E-2</v>
      </c>
      <c r="F35">
        <f t="shared" ca="1" si="7"/>
        <v>0</v>
      </c>
      <c r="G35">
        <f t="shared" ca="1" si="8"/>
        <v>0</v>
      </c>
      <c r="I35">
        <f>SUM(D$2:D35)/COUNT(D$2:D35)</f>
        <v>1.9956030304346121E-2</v>
      </c>
      <c r="J35">
        <f t="shared" si="1"/>
        <v>1.0611829955125562</v>
      </c>
      <c r="L35">
        <f ca="1">VARA(C$2:C35)</f>
        <v>0</v>
      </c>
      <c r="M35">
        <f t="shared" ca="1" si="2"/>
        <v>0</v>
      </c>
      <c r="N35">
        <f t="shared" ca="1" si="9"/>
        <v>0</v>
      </c>
      <c r="O35" t="b">
        <f ca="1">IF(OR(O34,M35*MIN((B35-B$2)*Analysis!$B$19,1)&gt;Analysis!$B$18),TRUE,FALSE)</f>
        <v>0</v>
      </c>
      <c r="P35" t="b">
        <f>IF(OR('Flight Input'!U35=3,'Flight Input'!U35=9),TRUE,FALSE)</f>
        <v>0</v>
      </c>
      <c r="Q35">
        <f ca="1">IF(O35,Q34,SUM(C$2:C35)/COUNT(C$2:C35))+(Analysis!$D$14-500)/1000000</f>
        <v>1.1E-4</v>
      </c>
      <c r="R35">
        <f t="shared" ca="1" si="3"/>
        <v>0</v>
      </c>
      <c r="S35">
        <f t="shared" ca="1" si="10"/>
        <v>0</v>
      </c>
      <c r="T35">
        <f t="shared" si="4"/>
        <v>0</v>
      </c>
      <c r="U35">
        <f>IF($P35,T35*Analysis!$B$28+Analysis!$B$29,0)</f>
        <v>0</v>
      </c>
      <c r="V35">
        <f>U35-'Flight Input'!$AE35</f>
        <v>0</v>
      </c>
      <c r="W35">
        <f ca="1">MEDIAN2(R35,Analysis!$B$5,2)</f>
        <v>0</v>
      </c>
      <c r="X35">
        <f t="shared" ref="X35:Y35" ca="1" si="73">X34+W35*$D35</f>
        <v>0</v>
      </c>
      <c r="Y35">
        <f t="shared" ca="1" si="73"/>
        <v>0</v>
      </c>
      <c r="AA35">
        <f ca="1">AVERAGE2(W35,Analysis!$B$6,2)</f>
        <v>0</v>
      </c>
      <c r="AB35">
        <f t="shared" ref="AB35:AC35" ca="1" si="74">AB34+AA35*$D35</f>
        <v>0</v>
      </c>
      <c r="AC35">
        <f t="shared" ca="1" si="74"/>
        <v>0</v>
      </c>
      <c r="AF35">
        <f ca="1">IF(B35&gt;0,C35-Analysis!$B$14,0)</f>
        <v>0</v>
      </c>
      <c r="AG35">
        <f t="shared" ca="1" si="5"/>
        <v>0</v>
      </c>
      <c r="AH35">
        <f t="shared" ca="1" si="6"/>
        <v>0</v>
      </c>
      <c r="AI35">
        <f ca="1">IF(AND(B35&gt;Analysis!$B$39,B35&lt;Analysis!$B$40),FilterInput(AF35,Analysis!$B$34,Analysis!$B$35),0)</f>
        <v>0</v>
      </c>
      <c r="AJ35">
        <f ca="1">MEDIAN2(AI35,Analysis!$B$5,2)</f>
        <v>0</v>
      </c>
      <c r="AK35">
        <f ca="1">AVERAGE2(AJ35,Analysis!$B$6,2)</f>
        <v>0</v>
      </c>
      <c r="AL35">
        <f ca="1">INTEGRAL2(R35,$B35,AL34,R34,$B34,Analysis!$B$22)</f>
        <v>0</v>
      </c>
      <c r="AM35">
        <f ca="1">IF(AND(B35&lt;Analysis!$B$40,B35&gt;0),INTEGRAL2(AL35,$B35,AM34,AL34,$B34,Analysis!$B$23),0)</f>
        <v>0</v>
      </c>
      <c r="AN35">
        <f>IF($P35,AM35*Analysis!$B$30+Analysis!$B$31,0)</f>
        <v>0</v>
      </c>
      <c r="AO35">
        <f>AN35-'Flight Input'!$AE35</f>
        <v>0</v>
      </c>
      <c r="AQ35">
        <f>Analysis!$B$36*'Flight Input'!AE35+IF('Flight Input'!AE35 &gt; 0,Analysis!$B$37,0)</f>
        <v>0</v>
      </c>
      <c r="AR35">
        <f ca="1">_xlfn.COVARIANCE.P($AN$102:$AN$1102,'Flight Input'!AE35:AE1035)</f>
        <v>2.5963189142525739E-2</v>
      </c>
    </row>
    <row r="36" spans="1:44" x14ac:dyDescent="0.3">
      <c r="A36">
        <v>34</v>
      </c>
      <c r="B36">
        <f>'Flight Input'!T36</f>
        <v>0.66760799998883158</v>
      </c>
      <c r="C36">
        <f ca="1">INDIRECT(CONCATENATE("'Flight Input'!",Analysis!$B$2,A36+2))</f>
        <v>0</v>
      </c>
      <c r="D36">
        <f t="shared" si="0"/>
        <v>9.058999945409596E-3</v>
      </c>
      <c r="F36">
        <f t="shared" ca="1" si="7"/>
        <v>0</v>
      </c>
      <c r="G36">
        <f t="shared" ca="1" si="8"/>
        <v>0</v>
      </c>
      <c r="I36">
        <f>SUM(D$2:D36)/COUNT(D$2:D36)</f>
        <v>1.9635529411436224E-2</v>
      </c>
      <c r="J36">
        <f t="shared" si="1"/>
        <v>0.46135756034840636</v>
      </c>
      <c r="L36">
        <f ca="1">VARA(C$2:C36)</f>
        <v>0</v>
      </c>
      <c r="M36">
        <f t="shared" ca="1" si="2"/>
        <v>0</v>
      </c>
      <c r="N36">
        <f t="shared" ca="1" si="9"/>
        <v>0</v>
      </c>
      <c r="O36" t="b">
        <f ca="1">IF(OR(O35,M36*MIN((B36-B$2)*Analysis!$B$19,1)&gt;Analysis!$B$18),TRUE,FALSE)</f>
        <v>0</v>
      </c>
      <c r="P36" t="b">
        <f>IF(OR('Flight Input'!U36=3,'Flight Input'!U36=9),TRUE,FALSE)</f>
        <v>0</v>
      </c>
      <c r="Q36">
        <f ca="1">IF(O36,Q35,SUM(C$2:C36)/COUNT(C$2:C36))+(Analysis!$D$14-500)/1000000</f>
        <v>1.1E-4</v>
      </c>
      <c r="R36">
        <f t="shared" ca="1" si="3"/>
        <v>0</v>
      </c>
      <c r="S36">
        <f t="shared" ca="1" si="10"/>
        <v>0</v>
      </c>
      <c r="T36">
        <f t="shared" si="4"/>
        <v>0</v>
      </c>
      <c r="U36">
        <f>IF($P36,T36*Analysis!$B$28+Analysis!$B$29,0)</f>
        <v>0</v>
      </c>
      <c r="V36">
        <f>U36-'Flight Input'!$AE36</f>
        <v>0</v>
      </c>
      <c r="W36">
        <f ca="1">MEDIAN2(R36,Analysis!$B$5,2)</f>
        <v>0</v>
      </c>
      <c r="X36">
        <f t="shared" ref="X36:Y36" ca="1" si="75">X35+W36*$D36</f>
        <v>0</v>
      </c>
      <c r="Y36">
        <f t="shared" ca="1" si="75"/>
        <v>0</v>
      </c>
      <c r="AA36">
        <f ca="1">AVERAGE2(W36,Analysis!$B$6,2)</f>
        <v>0</v>
      </c>
      <c r="AB36">
        <f t="shared" ref="AB36:AC36" ca="1" si="76">AB35+AA36*$D36</f>
        <v>0</v>
      </c>
      <c r="AC36">
        <f t="shared" ca="1" si="76"/>
        <v>0</v>
      </c>
      <c r="AF36">
        <f ca="1">IF(B36&gt;0,C36-Analysis!$B$14,0)</f>
        <v>0</v>
      </c>
      <c r="AG36">
        <f t="shared" ca="1" si="5"/>
        <v>0</v>
      </c>
      <c r="AH36">
        <f t="shared" ca="1" si="6"/>
        <v>0</v>
      </c>
      <c r="AI36">
        <f ca="1">IF(AND(B36&gt;Analysis!$B$39,B36&lt;Analysis!$B$40),FilterInput(AF36,Analysis!$B$34,Analysis!$B$35),0)</f>
        <v>0</v>
      </c>
      <c r="AJ36">
        <f ca="1">MEDIAN2(AI36,Analysis!$B$5,2)</f>
        <v>0</v>
      </c>
      <c r="AK36">
        <f ca="1">AVERAGE2(AJ36,Analysis!$B$6,2)</f>
        <v>0</v>
      </c>
      <c r="AL36">
        <f ca="1">INTEGRAL2(R36,$B36,AL35,R35,$B35,Analysis!$B$22)</f>
        <v>0</v>
      </c>
      <c r="AM36">
        <f ca="1">IF(AND(B36&lt;Analysis!$B$40,B36&gt;0),INTEGRAL2(AL36,$B36,AM35,AL35,$B35,Analysis!$B$23),0)</f>
        <v>0</v>
      </c>
      <c r="AN36">
        <f>IF($P36,AM36*Analysis!$B$30+Analysis!$B$31,0)</f>
        <v>0</v>
      </c>
      <c r="AO36">
        <f>AN36-'Flight Input'!$AE36</f>
        <v>0</v>
      </c>
      <c r="AQ36">
        <f>Analysis!$B$36*'Flight Input'!AE36+IF('Flight Input'!AE36 &gt; 0,Analysis!$B$37,0)</f>
        <v>0</v>
      </c>
      <c r="AR36">
        <f ca="1">_xlfn.COVARIANCE.P($AN$102:$AN$1102,'Flight Input'!AE36:AE1036)</f>
        <v>2.6130789542126134E-2</v>
      </c>
    </row>
    <row r="37" spans="1:44" x14ac:dyDescent="0.3">
      <c r="A37">
        <v>35</v>
      </c>
      <c r="B37">
        <f>'Flight Input'!T37</f>
        <v>0.70031900005415082</v>
      </c>
      <c r="C37">
        <f ca="1">INDIRECT(CONCATENATE("'Flight Input'!",Analysis!$B$2,A37+2))</f>
        <v>0</v>
      </c>
      <c r="D37">
        <f t="shared" si="0"/>
        <v>3.271100006531924E-2</v>
      </c>
      <c r="F37">
        <f t="shared" ca="1" si="7"/>
        <v>0</v>
      </c>
      <c r="G37">
        <f t="shared" ca="1" si="8"/>
        <v>0</v>
      </c>
      <c r="I37">
        <f>SUM(D$2:D37)/COUNT(D$2:D37)</f>
        <v>2.0009114287261452E-2</v>
      </c>
      <c r="J37">
        <f t="shared" si="1"/>
        <v>1.6348049991470277</v>
      </c>
      <c r="L37">
        <f ca="1">VARA(C$2:C37)</f>
        <v>0</v>
      </c>
      <c r="M37">
        <f t="shared" ca="1" si="2"/>
        <v>0</v>
      </c>
      <c r="N37">
        <f t="shared" ca="1" si="9"/>
        <v>0</v>
      </c>
      <c r="O37" t="b">
        <f ca="1">IF(OR(O36,M37*MIN((B37-B$2)*Analysis!$B$19,1)&gt;Analysis!$B$18),TRUE,FALSE)</f>
        <v>0</v>
      </c>
      <c r="P37" t="b">
        <f>IF(OR('Flight Input'!U37=3,'Flight Input'!U37=9),TRUE,FALSE)</f>
        <v>0</v>
      </c>
      <c r="Q37">
        <f ca="1">IF(O37,Q36,SUM(C$2:C37)/COUNT(C$2:C37))+(Analysis!$D$14-500)/1000000</f>
        <v>1.1E-4</v>
      </c>
      <c r="R37">
        <f t="shared" ca="1" si="3"/>
        <v>0</v>
      </c>
      <c r="S37">
        <f t="shared" ca="1" si="10"/>
        <v>0</v>
      </c>
      <c r="T37">
        <f t="shared" si="4"/>
        <v>0</v>
      </c>
      <c r="U37">
        <f>IF($P37,T37*Analysis!$B$28+Analysis!$B$29,0)</f>
        <v>0</v>
      </c>
      <c r="V37">
        <f>U37-'Flight Input'!$AE37</f>
        <v>0</v>
      </c>
      <c r="W37">
        <f ca="1">MEDIAN2(R37,Analysis!$B$5,2)</f>
        <v>0</v>
      </c>
      <c r="X37">
        <f t="shared" ref="X37:Y37" ca="1" si="77">X36+W37*$D37</f>
        <v>0</v>
      </c>
      <c r="Y37">
        <f t="shared" ca="1" si="77"/>
        <v>0</v>
      </c>
      <c r="AA37">
        <f ca="1">AVERAGE2(W37,Analysis!$B$6,2)</f>
        <v>0</v>
      </c>
      <c r="AB37">
        <f t="shared" ref="AB37:AC37" ca="1" si="78">AB36+AA37*$D37</f>
        <v>0</v>
      </c>
      <c r="AC37">
        <f t="shared" ca="1" si="78"/>
        <v>0</v>
      </c>
      <c r="AF37">
        <f ca="1">IF(B37&gt;0,C37-Analysis!$B$14,0)</f>
        <v>0</v>
      </c>
      <c r="AG37">
        <f t="shared" ca="1" si="5"/>
        <v>0</v>
      </c>
      <c r="AH37">
        <f t="shared" ca="1" si="6"/>
        <v>0</v>
      </c>
      <c r="AI37">
        <f ca="1">IF(AND(B37&gt;Analysis!$B$39,B37&lt;Analysis!$B$40),FilterInput(AF37,Analysis!$B$34,Analysis!$B$35),0)</f>
        <v>0</v>
      </c>
      <c r="AJ37">
        <f ca="1">MEDIAN2(AI37,Analysis!$B$5,2)</f>
        <v>0</v>
      </c>
      <c r="AK37">
        <f ca="1">AVERAGE2(AJ37,Analysis!$B$6,2)</f>
        <v>0</v>
      </c>
      <c r="AL37">
        <f ca="1">INTEGRAL2(R37,$B37,AL36,R36,$B36,Analysis!$B$22)</f>
        <v>0</v>
      </c>
      <c r="AM37">
        <f ca="1">IF(AND(B37&lt;Analysis!$B$40,B37&gt;0),INTEGRAL2(AL37,$B37,AM36,AL36,$B36,Analysis!$B$23),0)</f>
        <v>0</v>
      </c>
      <c r="AN37">
        <f>IF($P37,AM37*Analysis!$B$30+Analysis!$B$31,0)</f>
        <v>0</v>
      </c>
      <c r="AO37">
        <f>AN37-'Flight Input'!$AE37</f>
        <v>0</v>
      </c>
      <c r="AQ37">
        <f>Analysis!$B$36*'Flight Input'!AE37+IF('Flight Input'!AE37 &gt; 0,Analysis!$B$37,0)</f>
        <v>0</v>
      </c>
      <c r="AR37">
        <f ca="1">_xlfn.COVARIANCE.P($AN$102:$AN$1102,'Flight Input'!AE37:AE1037)</f>
        <v>2.6298389941726528E-2</v>
      </c>
    </row>
    <row r="38" spans="1:44" x14ac:dyDescent="0.3">
      <c r="A38">
        <v>36</v>
      </c>
      <c r="B38">
        <f>'Flight Input'!T38</f>
        <v>0.71870199998375028</v>
      </c>
      <c r="C38">
        <f ca="1">INDIRECT(CONCATENATE("'Flight Input'!",Analysis!$B$2,A38+2))</f>
        <v>0</v>
      </c>
      <c r="D38">
        <f t="shared" si="0"/>
        <v>1.8382999929599464E-2</v>
      </c>
      <c r="F38">
        <f t="shared" ca="1" si="7"/>
        <v>0</v>
      </c>
      <c r="G38">
        <f t="shared" ca="1" si="8"/>
        <v>0</v>
      </c>
      <c r="I38">
        <f>SUM(D$2:D38)/COUNT(D$2:D38)</f>
        <v>1.9963944443993062E-2</v>
      </c>
      <c r="J38">
        <f t="shared" si="1"/>
        <v>0.92081001232853621</v>
      </c>
      <c r="L38">
        <f ca="1">VARA(C$2:C38)</f>
        <v>0</v>
      </c>
      <c r="M38">
        <f t="shared" ca="1" si="2"/>
        <v>0</v>
      </c>
      <c r="N38">
        <f t="shared" ca="1" si="9"/>
        <v>0</v>
      </c>
      <c r="O38" t="b">
        <f ca="1">IF(OR(O37,M38*MIN((B38-B$2)*Analysis!$B$19,1)&gt;Analysis!$B$18),TRUE,FALSE)</f>
        <v>0</v>
      </c>
      <c r="P38" t="b">
        <f>IF(OR('Flight Input'!U38=3,'Flight Input'!U38=9),TRUE,FALSE)</f>
        <v>0</v>
      </c>
      <c r="Q38">
        <f ca="1">IF(O38,Q37,SUM(C$2:C38)/COUNT(C$2:C38))+(Analysis!$D$14-500)/1000000</f>
        <v>1.1E-4</v>
      </c>
      <c r="R38">
        <f t="shared" ca="1" si="3"/>
        <v>0</v>
      </c>
      <c r="S38">
        <f t="shared" ca="1" si="10"/>
        <v>0</v>
      </c>
      <c r="T38">
        <f t="shared" si="4"/>
        <v>0</v>
      </c>
      <c r="U38">
        <f>IF($P38,T38*Analysis!$B$28+Analysis!$B$29,0)</f>
        <v>0</v>
      </c>
      <c r="V38">
        <f>U38-'Flight Input'!$AE38</f>
        <v>0</v>
      </c>
      <c r="W38">
        <f ca="1">MEDIAN2(R38,Analysis!$B$5,2)</f>
        <v>0</v>
      </c>
      <c r="X38">
        <f t="shared" ref="X38:Y38" ca="1" si="79">X37+W38*$D38</f>
        <v>0</v>
      </c>
      <c r="Y38">
        <f t="shared" ca="1" si="79"/>
        <v>0</v>
      </c>
      <c r="AA38">
        <f ca="1">AVERAGE2(W38,Analysis!$B$6,2)</f>
        <v>0</v>
      </c>
      <c r="AB38">
        <f t="shared" ref="AB38:AC38" ca="1" si="80">AB37+AA38*$D38</f>
        <v>0</v>
      </c>
      <c r="AC38">
        <f t="shared" ca="1" si="80"/>
        <v>0</v>
      </c>
      <c r="AF38">
        <f ca="1">IF(B38&gt;0,C38-Analysis!$B$14,0)</f>
        <v>0</v>
      </c>
      <c r="AG38">
        <f t="shared" ca="1" si="5"/>
        <v>0</v>
      </c>
      <c r="AH38">
        <f t="shared" ca="1" si="6"/>
        <v>0</v>
      </c>
      <c r="AI38">
        <f ca="1">IF(AND(B38&gt;Analysis!$B$39,B38&lt;Analysis!$B$40),FilterInput(AF38,Analysis!$B$34,Analysis!$B$35),0)</f>
        <v>0</v>
      </c>
      <c r="AJ38">
        <f ca="1">MEDIAN2(AI38,Analysis!$B$5,2)</f>
        <v>0</v>
      </c>
      <c r="AK38">
        <f ca="1">AVERAGE2(AJ38,Analysis!$B$6,2)</f>
        <v>0</v>
      </c>
      <c r="AL38">
        <f ca="1">INTEGRAL2(R38,$B38,AL37,R37,$B37,Analysis!$B$22)</f>
        <v>0</v>
      </c>
      <c r="AM38">
        <f ca="1">IF(AND(B38&lt;Analysis!$B$40,B38&gt;0),INTEGRAL2(AL38,$B38,AM37,AL37,$B37,Analysis!$B$23),0)</f>
        <v>0</v>
      </c>
      <c r="AN38">
        <f>IF($P38,AM38*Analysis!$B$30+Analysis!$B$31,0)</f>
        <v>0</v>
      </c>
      <c r="AO38">
        <f>AN38-'Flight Input'!$AE38</f>
        <v>0</v>
      </c>
      <c r="AQ38">
        <f>Analysis!$B$36*'Flight Input'!AE38+IF('Flight Input'!AE38 &gt; 0,Analysis!$B$37,0)</f>
        <v>0</v>
      </c>
      <c r="AR38">
        <f ca="1">_xlfn.COVARIANCE.P($AN$102:$AN$1102,'Flight Input'!AE38:AE1038)</f>
        <v>2.6464739592076177E-2</v>
      </c>
    </row>
    <row r="39" spans="1:44" x14ac:dyDescent="0.3">
      <c r="A39">
        <v>37</v>
      </c>
      <c r="B39">
        <f>'Flight Input'!T39</f>
        <v>0.73884600005112588</v>
      </c>
      <c r="C39">
        <f ca="1">INDIRECT(CONCATENATE("'Flight Input'!",Analysis!$B$2,A39+2))</f>
        <v>0</v>
      </c>
      <c r="D39">
        <f t="shared" si="0"/>
        <v>2.01440000673756E-2</v>
      </c>
      <c r="F39">
        <f t="shared" ca="1" si="7"/>
        <v>0</v>
      </c>
      <c r="G39">
        <f t="shared" ca="1" si="8"/>
        <v>0</v>
      </c>
      <c r="I39">
        <f>SUM(D$2:D39)/COUNT(D$2:D39)</f>
        <v>1.9968810812192591E-2</v>
      </c>
      <c r="J39">
        <f t="shared" si="1"/>
        <v>1.0087731441211332</v>
      </c>
      <c r="L39">
        <f ca="1">VARA(C$2:C39)</f>
        <v>0</v>
      </c>
      <c r="M39">
        <f t="shared" ca="1" si="2"/>
        <v>0</v>
      </c>
      <c r="N39">
        <f t="shared" ca="1" si="9"/>
        <v>0</v>
      </c>
      <c r="O39" t="b">
        <f ca="1">IF(OR(O38,M39*MIN((B39-B$2)*Analysis!$B$19,1)&gt;Analysis!$B$18),TRUE,FALSE)</f>
        <v>0</v>
      </c>
      <c r="P39" t="b">
        <f>IF(OR('Flight Input'!U39=3,'Flight Input'!U39=9),TRUE,FALSE)</f>
        <v>0</v>
      </c>
      <c r="Q39">
        <f ca="1">IF(O39,Q38,SUM(C$2:C39)/COUNT(C$2:C39))+(Analysis!$D$14-500)/1000000</f>
        <v>1.1E-4</v>
      </c>
      <c r="R39">
        <f t="shared" ca="1" si="3"/>
        <v>0</v>
      </c>
      <c r="S39">
        <f t="shared" ca="1" si="10"/>
        <v>0</v>
      </c>
      <c r="T39">
        <f t="shared" si="4"/>
        <v>0</v>
      </c>
      <c r="U39">
        <f>IF($P39,T39*Analysis!$B$28+Analysis!$B$29,0)</f>
        <v>0</v>
      </c>
      <c r="V39">
        <f>U39-'Flight Input'!$AE39</f>
        <v>0</v>
      </c>
      <c r="W39">
        <f ca="1">MEDIAN2(R39,Analysis!$B$5,2)</f>
        <v>0</v>
      </c>
      <c r="X39">
        <f t="shared" ref="X39:Y39" ca="1" si="81">X38+W39*$D39</f>
        <v>0</v>
      </c>
      <c r="Y39">
        <f t="shared" ca="1" si="81"/>
        <v>0</v>
      </c>
      <c r="AA39">
        <f ca="1">AVERAGE2(W39,Analysis!$B$6,2)</f>
        <v>0</v>
      </c>
      <c r="AB39">
        <f t="shared" ref="AB39:AC39" ca="1" si="82">AB38+AA39*$D39</f>
        <v>0</v>
      </c>
      <c r="AC39">
        <f t="shared" ca="1" si="82"/>
        <v>0</v>
      </c>
      <c r="AF39">
        <f ca="1">IF(B39&gt;0,C39-Analysis!$B$14,0)</f>
        <v>0</v>
      </c>
      <c r="AG39">
        <f t="shared" ca="1" si="5"/>
        <v>0</v>
      </c>
      <c r="AH39">
        <f t="shared" ca="1" si="6"/>
        <v>0</v>
      </c>
      <c r="AI39">
        <f ca="1">IF(AND(B39&gt;Analysis!$B$39,B39&lt;Analysis!$B$40),FilterInput(AF39,Analysis!$B$34,Analysis!$B$35),0)</f>
        <v>0</v>
      </c>
      <c r="AJ39">
        <f ca="1">MEDIAN2(AI39,Analysis!$B$5,2)</f>
        <v>0</v>
      </c>
      <c r="AK39">
        <f ca="1">AVERAGE2(AJ39,Analysis!$B$6,2)</f>
        <v>0</v>
      </c>
      <c r="AL39">
        <f ca="1">INTEGRAL2(R39,$B39,AL38,R38,$B38,Analysis!$B$22)</f>
        <v>0</v>
      </c>
      <c r="AM39">
        <f ca="1">IF(AND(B39&lt;Analysis!$B$40,B39&gt;0),INTEGRAL2(AL39,$B39,AM38,AL38,$B38,Analysis!$B$23),0)</f>
        <v>0</v>
      </c>
      <c r="AN39">
        <f>IF($P39,AM39*Analysis!$B$30+Analysis!$B$31,0)</f>
        <v>0</v>
      </c>
      <c r="AO39">
        <f>AN39-'Flight Input'!$AE39</f>
        <v>0</v>
      </c>
      <c r="AQ39">
        <f>Analysis!$B$36*'Flight Input'!AE39+IF('Flight Input'!AE39 &gt; 0,Analysis!$B$37,0)</f>
        <v>0</v>
      </c>
      <c r="AR39">
        <f ca="1">_xlfn.COVARIANCE.P($AN$102:$AN$1102,'Flight Input'!AE39:AE1039)</f>
        <v>2.6628587743924334E-2</v>
      </c>
    </row>
    <row r="40" spans="1:44" x14ac:dyDescent="0.3">
      <c r="A40">
        <v>38</v>
      </c>
      <c r="B40">
        <f>'Flight Input'!T40</f>
        <v>0.75902100000530481</v>
      </c>
      <c r="C40">
        <f ca="1">INDIRECT(CONCATENATE("'Flight Input'!",Analysis!$B$2,A40+2))</f>
        <v>0</v>
      </c>
      <c r="D40">
        <f t="shared" si="0"/>
        <v>2.0174999954178929E-2</v>
      </c>
      <c r="F40">
        <f t="shared" ca="1" si="7"/>
        <v>0</v>
      </c>
      <c r="G40">
        <f t="shared" ca="1" si="8"/>
        <v>0</v>
      </c>
      <c r="I40">
        <f>SUM(D$2:D40)/COUNT(D$2:D40)</f>
        <v>1.9974236842244864E-2</v>
      </c>
      <c r="J40">
        <f t="shared" si="1"/>
        <v>1.0100511030043189</v>
      </c>
      <c r="L40">
        <f ca="1">VARA(C$2:C40)</f>
        <v>0</v>
      </c>
      <c r="M40">
        <f t="shared" ca="1" si="2"/>
        <v>0</v>
      </c>
      <c r="N40">
        <f t="shared" ca="1" si="9"/>
        <v>0</v>
      </c>
      <c r="O40" t="b">
        <f ca="1">IF(OR(O39,M40*MIN((B40-B$2)*Analysis!$B$19,1)&gt;Analysis!$B$18),TRUE,FALSE)</f>
        <v>0</v>
      </c>
      <c r="P40" t="b">
        <f>IF(OR('Flight Input'!U40=3,'Flight Input'!U40=9),TRUE,FALSE)</f>
        <v>0</v>
      </c>
      <c r="Q40">
        <f ca="1">IF(O40,Q39,SUM(C$2:C40)/COUNT(C$2:C40))+(Analysis!$D$14-500)/1000000</f>
        <v>1.1E-4</v>
      </c>
      <c r="R40">
        <f t="shared" ca="1" si="3"/>
        <v>0</v>
      </c>
      <c r="S40">
        <f t="shared" ca="1" si="10"/>
        <v>0</v>
      </c>
      <c r="T40">
        <f t="shared" si="4"/>
        <v>0</v>
      </c>
      <c r="U40">
        <f>IF($P40,T40*Analysis!$B$28+Analysis!$B$29,0)</f>
        <v>0</v>
      </c>
      <c r="V40">
        <f>U40-'Flight Input'!$AE40</f>
        <v>0</v>
      </c>
      <c r="W40">
        <f ca="1">MEDIAN2(R40,Analysis!$B$5,2)</f>
        <v>0</v>
      </c>
      <c r="X40">
        <f t="shared" ref="X40:Y40" ca="1" si="83">X39+W40*$D40</f>
        <v>0</v>
      </c>
      <c r="Y40">
        <f t="shared" ca="1" si="83"/>
        <v>0</v>
      </c>
      <c r="AA40">
        <f ca="1">AVERAGE2(W40,Analysis!$B$6,2)</f>
        <v>0</v>
      </c>
      <c r="AB40">
        <f t="shared" ref="AB40:AC40" ca="1" si="84">AB39+AA40*$D40</f>
        <v>0</v>
      </c>
      <c r="AC40">
        <f t="shared" ca="1" si="84"/>
        <v>0</v>
      </c>
      <c r="AF40">
        <f ca="1">IF(B40&gt;0,C40-Analysis!$B$14,0)</f>
        <v>0</v>
      </c>
      <c r="AG40">
        <f t="shared" ca="1" si="5"/>
        <v>0</v>
      </c>
      <c r="AH40">
        <f t="shared" ca="1" si="6"/>
        <v>0</v>
      </c>
      <c r="AI40">
        <f ca="1">IF(AND(B40&gt;Analysis!$B$39,B40&lt;Analysis!$B$40),FilterInput(AF40,Analysis!$B$34,Analysis!$B$35),0)</f>
        <v>0</v>
      </c>
      <c r="AJ40">
        <f ca="1">MEDIAN2(AI40,Analysis!$B$5,2)</f>
        <v>0</v>
      </c>
      <c r="AK40">
        <f ca="1">AVERAGE2(AJ40,Analysis!$B$6,2)</f>
        <v>0</v>
      </c>
      <c r="AL40">
        <f ca="1">INTEGRAL2(R40,$B40,AL39,R39,$B39,Analysis!$B$22)</f>
        <v>0</v>
      </c>
      <c r="AM40">
        <f ca="1">IF(AND(B40&lt;Analysis!$B$40,B40&gt;0),INTEGRAL2(AL40,$B40,AM39,AL39,$B39,Analysis!$B$23),0)</f>
        <v>0</v>
      </c>
      <c r="AN40">
        <f>IF($P40,AM40*Analysis!$B$30+Analysis!$B$31,0)</f>
        <v>0</v>
      </c>
      <c r="AO40">
        <f>AN40-'Flight Input'!$AE40</f>
        <v>0</v>
      </c>
      <c r="AQ40">
        <f>Analysis!$B$36*'Flight Input'!AE40+IF('Flight Input'!AE40 &gt; 0,Analysis!$B$37,0)</f>
        <v>0</v>
      </c>
      <c r="AR40">
        <f ca="1">_xlfn.COVARIANCE.P($AN$102:$AN$1102,'Flight Input'!AE40:AE1040)</f>
        <v>2.67918105211471E-2</v>
      </c>
    </row>
    <row r="41" spans="1:44" x14ac:dyDescent="0.3">
      <c r="A41">
        <v>39</v>
      </c>
      <c r="B41">
        <f>'Flight Input'!T41</f>
        <v>0.77910100005101413</v>
      </c>
      <c r="C41">
        <f ca="1">INDIRECT(CONCATENATE("'Flight Input'!",Analysis!$B$2,A41+2))</f>
        <v>0</v>
      </c>
      <c r="D41">
        <f t="shared" si="0"/>
        <v>2.0080000045709312E-2</v>
      </c>
      <c r="F41">
        <f t="shared" ca="1" si="7"/>
        <v>0</v>
      </c>
      <c r="G41">
        <f t="shared" ca="1" si="8"/>
        <v>0</v>
      </c>
      <c r="I41">
        <f>SUM(D$2:D41)/COUNT(D$2:D41)</f>
        <v>1.9976948719256774E-2</v>
      </c>
      <c r="J41">
        <f t="shared" si="1"/>
        <v>1.0051585118378565</v>
      </c>
      <c r="L41">
        <f ca="1">VARA(C$2:C41)</f>
        <v>0</v>
      </c>
      <c r="M41">
        <f t="shared" ca="1" si="2"/>
        <v>0</v>
      </c>
      <c r="N41">
        <f t="shared" ca="1" si="9"/>
        <v>0</v>
      </c>
      <c r="O41" t="b">
        <f ca="1">IF(OR(O40,M41*MIN((B41-B$2)*Analysis!$B$19,1)&gt;Analysis!$B$18),TRUE,FALSE)</f>
        <v>0</v>
      </c>
      <c r="P41" t="b">
        <f>IF(OR('Flight Input'!U41=3,'Flight Input'!U41=9),TRUE,FALSE)</f>
        <v>0</v>
      </c>
      <c r="Q41">
        <f ca="1">IF(O41,Q40,SUM(C$2:C41)/COUNT(C$2:C41))+(Analysis!$D$14-500)/1000000</f>
        <v>1.1E-4</v>
      </c>
      <c r="R41">
        <f t="shared" ca="1" si="3"/>
        <v>0</v>
      </c>
      <c r="S41">
        <f t="shared" ca="1" si="10"/>
        <v>0</v>
      </c>
      <c r="T41">
        <f t="shared" si="4"/>
        <v>0</v>
      </c>
      <c r="U41">
        <f>IF($P41,T41*Analysis!$B$28+Analysis!$B$29,0)</f>
        <v>0</v>
      </c>
      <c r="V41">
        <f>U41-'Flight Input'!$AE41</f>
        <v>0</v>
      </c>
      <c r="W41">
        <f ca="1">MEDIAN2(R41,Analysis!$B$5,2)</f>
        <v>0</v>
      </c>
      <c r="X41">
        <f t="shared" ref="X41:Y41" ca="1" si="85">X40+W41*$D41</f>
        <v>0</v>
      </c>
      <c r="Y41">
        <f t="shared" ca="1" si="85"/>
        <v>0</v>
      </c>
      <c r="AA41">
        <f ca="1">AVERAGE2(W41,Analysis!$B$6,2)</f>
        <v>0</v>
      </c>
      <c r="AB41">
        <f t="shared" ref="AB41:AC41" ca="1" si="86">AB40+AA41*$D41</f>
        <v>0</v>
      </c>
      <c r="AC41">
        <f t="shared" ca="1" si="86"/>
        <v>0</v>
      </c>
      <c r="AF41">
        <f ca="1">IF(B41&gt;0,C41-Analysis!$B$14,0)</f>
        <v>0</v>
      </c>
      <c r="AG41">
        <f t="shared" ca="1" si="5"/>
        <v>0</v>
      </c>
      <c r="AH41">
        <f t="shared" ca="1" si="6"/>
        <v>0</v>
      </c>
      <c r="AI41">
        <f ca="1">IF(AND(B41&gt;Analysis!$B$39,B41&lt;Analysis!$B$40),FilterInput(AF41,Analysis!$B$34,Analysis!$B$35),0)</f>
        <v>0</v>
      </c>
      <c r="AJ41">
        <f ca="1">MEDIAN2(AI41,Analysis!$B$5,2)</f>
        <v>0</v>
      </c>
      <c r="AK41">
        <f ca="1">AVERAGE2(AJ41,Analysis!$B$6,2)</f>
        <v>0</v>
      </c>
      <c r="AL41">
        <f ca="1">INTEGRAL2(R41,$B41,AL40,R40,$B40,Analysis!$B$22)</f>
        <v>0</v>
      </c>
      <c r="AM41">
        <f ca="1">IF(AND(B41&lt;Analysis!$B$40,B41&gt;0),INTEGRAL2(AL41,$B41,AM40,AL40,$B40,Analysis!$B$23),0)</f>
        <v>0</v>
      </c>
      <c r="AN41">
        <f>IF($P41,AM41*Analysis!$B$30+Analysis!$B$31,0)</f>
        <v>0</v>
      </c>
      <c r="AO41">
        <f>AN41-'Flight Input'!$AE41</f>
        <v>0</v>
      </c>
      <c r="AQ41">
        <f>Analysis!$B$36*'Flight Input'!AE41+IF('Flight Input'!AE41 &gt; 0,Analysis!$B$37,0)</f>
        <v>0</v>
      </c>
      <c r="AR41">
        <f ca="1">_xlfn.COVARIANCE.P($AN$102:$AN$1102,'Flight Input'!AE41:AE1041)</f>
        <v>2.6954407923744504E-2</v>
      </c>
    </row>
    <row r="42" spans="1:44" x14ac:dyDescent="0.3">
      <c r="A42">
        <v>40</v>
      </c>
      <c r="B42">
        <f>'Flight Input'!T42</f>
        <v>0.79993099998682737</v>
      </c>
      <c r="C42">
        <f ca="1">INDIRECT(CONCATENATE("'Flight Input'!",Analysis!$B$2,A42+2))</f>
        <v>0</v>
      </c>
      <c r="D42">
        <f t="shared" si="0"/>
        <v>2.0829999935813248E-2</v>
      </c>
      <c r="F42">
        <f t="shared" ca="1" si="7"/>
        <v>0</v>
      </c>
      <c r="G42">
        <f t="shared" ca="1" si="8"/>
        <v>0</v>
      </c>
      <c r="I42">
        <f>SUM(D$2:D42)/COUNT(D$2:D42)</f>
        <v>1.9998274999670683E-2</v>
      </c>
      <c r="J42">
        <f t="shared" si="1"/>
        <v>1.0415898339309897</v>
      </c>
      <c r="L42">
        <f ca="1">VARA(C$2:C42)</f>
        <v>0</v>
      </c>
      <c r="M42">
        <f t="shared" ca="1" si="2"/>
        <v>0</v>
      </c>
      <c r="N42">
        <f t="shared" ca="1" si="9"/>
        <v>0</v>
      </c>
      <c r="O42" t="b">
        <f ca="1">IF(OR(O41,M42*MIN((B42-B$2)*Analysis!$B$19,1)&gt;Analysis!$B$18),TRUE,FALSE)</f>
        <v>0</v>
      </c>
      <c r="P42" t="b">
        <f>IF(OR('Flight Input'!U42=3,'Flight Input'!U42=9),TRUE,FALSE)</f>
        <v>0</v>
      </c>
      <c r="Q42">
        <f ca="1">IF(O42,Q41,SUM(C$2:C42)/COUNT(C$2:C42))+(Analysis!$D$14-500)/1000000</f>
        <v>1.1E-4</v>
      </c>
      <c r="R42">
        <f t="shared" ca="1" si="3"/>
        <v>0</v>
      </c>
      <c r="S42">
        <f t="shared" ca="1" si="10"/>
        <v>0</v>
      </c>
      <c r="T42">
        <f t="shared" si="4"/>
        <v>0</v>
      </c>
      <c r="U42">
        <f>IF($P42,T42*Analysis!$B$28+Analysis!$B$29,0)</f>
        <v>0</v>
      </c>
      <c r="V42">
        <f>U42-'Flight Input'!$AE42</f>
        <v>0</v>
      </c>
      <c r="W42">
        <f ca="1">MEDIAN2(R42,Analysis!$B$5,2)</f>
        <v>0</v>
      </c>
      <c r="X42">
        <f t="shared" ref="X42:Y42" ca="1" si="87">X41+W42*$D42</f>
        <v>0</v>
      </c>
      <c r="Y42">
        <f t="shared" ca="1" si="87"/>
        <v>0</v>
      </c>
      <c r="AA42">
        <f ca="1">AVERAGE2(W42,Analysis!$B$6,2)</f>
        <v>0</v>
      </c>
      <c r="AB42">
        <f t="shared" ref="AB42:AC42" ca="1" si="88">AB41+AA42*$D42</f>
        <v>0</v>
      </c>
      <c r="AC42">
        <f t="shared" ca="1" si="88"/>
        <v>0</v>
      </c>
      <c r="AF42">
        <f ca="1">IF(B42&gt;0,C42-Analysis!$B$14,0)</f>
        <v>0</v>
      </c>
      <c r="AG42">
        <f t="shared" ca="1" si="5"/>
        <v>0</v>
      </c>
      <c r="AH42">
        <f t="shared" ca="1" si="6"/>
        <v>0</v>
      </c>
      <c r="AI42">
        <f ca="1">IF(AND(B42&gt;Analysis!$B$39,B42&lt;Analysis!$B$40),FilterInput(AF42,Analysis!$B$34,Analysis!$B$35),0)</f>
        <v>0</v>
      </c>
      <c r="AJ42">
        <f ca="1">MEDIAN2(AI42,Analysis!$B$5,2)</f>
        <v>0</v>
      </c>
      <c r="AK42">
        <f ca="1">AVERAGE2(AJ42,Analysis!$B$6,2)</f>
        <v>0</v>
      </c>
      <c r="AL42">
        <f ca="1">INTEGRAL2(R42,$B42,AL41,R41,$B41,Analysis!$B$22)</f>
        <v>0</v>
      </c>
      <c r="AM42">
        <f ca="1">IF(AND(B42&lt;Analysis!$B$40,B42&gt;0),INTEGRAL2(AL42,$B42,AM41,AL41,$B41,Analysis!$B$23),0)</f>
        <v>0</v>
      </c>
      <c r="AN42">
        <f>IF($P42,AM42*Analysis!$B$30+Analysis!$B$31,0)</f>
        <v>0</v>
      </c>
      <c r="AO42">
        <f>AN42-'Flight Input'!$AE42</f>
        <v>0</v>
      </c>
      <c r="AQ42">
        <f>Analysis!$B$36*'Flight Input'!AE42+IF('Flight Input'!AE42 &gt; 0,Analysis!$B$37,0)</f>
        <v>0</v>
      </c>
      <c r="AR42">
        <f ca="1">_xlfn.COVARIANCE.P($AN$102:$AN$1102,'Flight Input'!AE42:AE1042)</f>
        <v>2.7117005326341908E-2</v>
      </c>
    </row>
    <row r="43" spans="1:44" x14ac:dyDescent="0.3">
      <c r="A43">
        <v>41</v>
      </c>
      <c r="B43">
        <f>'Flight Input'!T43</f>
        <v>0.81429600005503744</v>
      </c>
      <c r="C43">
        <f ca="1">INDIRECT(CONCATENATE("'Flight Input'!",Analysis!$B$2,A43+2))</f>
        <v>0</v>
      </c>
      <c r="D43">
        <f t="shared" si="0"/>
        <v>1.4365000068210065E-2</v>
      </c>
      <c r="F43">
        <f t="shared" ca="1" si="7"/>
        <v>0</v>
      </c>
      <c r="G43">
        <f t="shared" ca="1" si="8"/>
        <v>0</v>
      </c>
      <c r="I43">
        <f>SUM(D$2:D43)/COUNT(D$2:D43)</f>
        <v>1.9860878050122863E-2</v>
      </c>
      <c r="J43">
        <f t="shared" si="1"/>
        <v>0.72328121807893586</v>
      </c>
      <c r="L43">
        <f ca="1">VARA(C$2:C43)</f>
        <v>0</v>
      </c>
      <c r="M43">
        <f t="shared" ca="1" si="2"/>
        <v>0</v>
      </c>
      <c r="N43">
        <f t="shared" ca="1" si="9"/>
        <v>0</v>
      </c>
      <c r="O43" t="b">
        <f ca="1">IF(OR(O42,M43*MIN((B43-B$2)*Analysis!$B$19,1)&gt;Analysis!$B$18),TRUE,FALSE)</f>
        <v>0</v>
      </c>
      <c r="P43" t="b">
        <f>IF(OR('Flight Input'!U43=3,'Flight Input'!U43=9),TRUE,FALSE)</f>
        <v>0</v>
      </c>
      <c r="Q43">
        <f ca="1">IF(O43,Q42,SUM(C$2:C43)/COUNT(C$2:C43))+(Analysis!$D$14-500)/1000000</f>
        <v>1.1E-4</v>
      </c>
      <c r="R43">
        <f t="shared" ca="1" si="3"/>
        <v>0</v>
      </c>
      <c r="S43">
        <f t="shared" ca="1" si="10"/>
        <v>0</v>
      </c>
      <c r="T43">
        <f t="shared" si="4"/>
        <v>0</v>
      </c>
      <c r="U43">
        <f>IF($P43,T43*Analysis!$B$28+Analysis!$B$29,0)</f>
        <v>0</v>
      </c>
      <c r="V43">
        <f>U43-'Flight Input'!$AE43</f>
        <v>0</v>
      </c>
      <c r="W43">
        <f ca="1">MEDIAN2(R43,Analysis!$B$5,2)</f>
        <v>0</v>
      </c>
      <c r="X43">
        <f t="shared" ref="X43:Y43" ca="1" si="89">X42+W43*$D43</f>
        <v>0</v>
      </c>
      <c r="Y43">
        <f t="shared" ca="1" si="89"/>
        <v>0</v>
      </c>
      <c r="AA43">
        <f ca="1">AVERAGE2(W43,Analysis!$B$6,2)</f>
        <v>0</v>
      </c>
      <c r="AB43">
        <f t="shared" ref="AB43:AC43" ca="1" si="90">AB42+AA43*$D43</f>
        <v>0</v>
      </c>
      <c r="AC43">
        <f t="shared" ca="1" si="90"/>
        <v>0</v>
      </c>
      <c r="AF43">
        <f ca="1">IF(B43&gt;0,C43-Analysis!$B$14,0)</f>
        <v>0</v>
      </c>
      <c r="AG43">
        <f t="shared" ca="1" si="5"/>
        <v>0</v>
      </c>
      <c r="AH43">
        <f t="shared" ca="1" si="6"/>
        <v>0</v>
      </c>
      <c r="AI43">
        <f ca="1">IF(AND(B43&gt;Analysis!$B$39,B43&lt;Analysis!$B$40),FilterInput(AF43,Analysis!$B$34,Analysis!$B$35),0)</f>
        <v>0</v>
      </c>
      <c r="AJ43">
        <f ca="1">MEDIAN2(AI43,Analysis!$B$5,2)</f>
        <v>0</v>
      </c>
      <c r="AK43">
        <f ca="1">AVERAGE2(AJ43,Analysis!$B$6,2)</f>
        <v>0</v>
      </c>
      <c r="AL43">
        <f ca="1">INTEGRAL2(R43,$B43,AL42,R42,$B42,Analysis!$B$22)</f>
        <v>0</v>
      </c>
      <c r="AM43">
        <f ca="1">IF(AND(B43&lt;Analysis!$B$40,B43&gt;0),INTEGRAL2(AL43,$B43,AM42,AL42,$B42,Analysis!$B$23),0)</f>
        <v>0</v>
      </c>
      <c r="AN43">
        <f>IF($P43,AM43*Analysis!$B$30+Analysis!$B$31,0)</f>
        <v>0</v>
      </c>
      <c r="AO43">
        <f>AN43-'Flight Input'!$AE43</f>
        <v>0</v>
      </c>
      <c r="AQ43">
        <f>Analysis!$B$36*'Flight Input'!AE43+IF('Flight Input'!AE43 &gt; 0,Analysis!$B$37,0)</f>
        <v>0</v>
      </c>
      <c r="AR43">
        <f ca="1">_xlfn.COVARIANCE.P($AN$102:$AN$1102,'Flight Input'!AE43:AE1043)</f>
        <v>2.7278977354313935E-2</v>
      </c>
    </row>
    <row r="44" spans="1:44" x14ac:dyDescent="0.3">
      <c r="A44">
        <v>42</v>
      </c>
      <c r="B44">
        <f>'Flight Input'!T44</f>
        <v>0.83908199996221811</v>
      </c>
      <c r="C44">
        <f ca="1">INDIRECT(CONCATENATE("'Flight Input'!",Analysis!$B$2,A44+2))</f>
        <v>0</v>
      </c>
      <c r="D44">
        <f t="shared" si="0"/>
        <v>2.4785999907180667E-2</v>
      </c>
      <c r="F44">
        <f t="shared" ca="1" si="7"/>
        <v>0</v>
      </c>
      <c r="G44">
        <f t="shared" ca="1" si="8"/>
        <v>0</v>
      </c>
      <c r="I44">
        <f>SUM(D$2:D44)/COUNT(D$2:D44)</f>
        <v>1.9978142856243289E-2</v>
      </c>
      <c r="J44">
        <f t="shared" si="1"/>
        <v>1.2406558550278308</v>
      </c>
      <c r="L44">
        <f ca="1">VARA(C$2:C44)</f>
        <v>0</v>
      </c>
      <c r="M44">
        <f t="shared" ca="1" si="2"/>
        <v>0</v>
      </c>
      <c r="N44">
        <f t="shared" ca="1" si="9"/>
        <v>0</v>
      </c>
      <c r="O44" t="b">
        <f ca="1">IF(OR(O43,M44*MIN((B44-B$2)*Analysis!$B$19,1)&gt;Analysis!$B$18),TRUE,FALSE)</f>
        <v>0</v>
      </c>
      <c r="P44" t="b">
        <f>IF(OR('Flight Input'!U44=3,'Flight Input'!U44=9),TRUE,FALSE)</f>
        <v>0</v>
      </c>
      <c r="Q44">
        <f ca="1">IF(O44,Q43,SUM(C$2:C44)/COUNT(C$2:C44))+(Analysis!$D$14-500)/1000000</f>
        <v>1.1E-4</v>
      </c>
      <c r="R44">
        <f t="shared" ca="1" si="3"/>
        <v>0</v>
      </c>
      <c r="S44">
        <f t="shared" ca="1" si="10"/>
        <v>0</v>
      </c>
      <c r="T44">
        <f t="shared" si="4"/>
        <v>0</v>
      </c>
      <c r="U44">
        <f>IF($P44,T44*Analysis!$B$28+Analysis!$B$29,0)</f>
        <v>0</v>
      </c>
      <c r="V44">
        <f>U44-'Flight Input'!$AE44</f>
        <v>0</v>
      </c>
      <c r="W44">
        <f ca="1">MEDIAN2(R44,Analysis!$B$5,2)</f>
        <v>0</v>
      </c>
      <c r="X44">
        <f t="shared" ref="X44:Y44" ca="1" si="91">X43+W44*$D44</f>
        <v>0</v>
      </c>
      <c r="Y44">
        <f t="shared" ca="1" si="91"/>
        <v>0</v>
      </c>
      <c r="AA44">
        <f ca="1">AVERAGE2(W44,Analysis!$B$6,2)</f>
        <v>0</v>
      </c>
      <c r="AB44">
        <f t="shared" ref="AB44:AC44" ca="1" si="92">AB43+AA44*$D44</f>
        <v>0</v>
      </c>
      <c r="AC44">
        <f t="shared" ca="1" si="92"/>
        <v>0</v>
      </c>
      <c r="AF44">
        <f ca="1">IF(B44&gt;0,C44-Analysis!$B$14,0)</f>
        <v>0</v>
      </c>
      <c r="AG44">
        <f t="shared" ca="1" si="5"/>
        <v>0</v>
      </c>
      <c r="AH44">
        <f t="shared" ca="1" si="6"/>
        <v>0</v>
      </c>
      <c r="AI44">
        <f ca="1">IF(AND(B44&gt;Analysis!$B$39,B44&lt;Analysis!$B$40),FilterInput(AF44,Analysis!$B$34,Analysis!$B$35),0)</f>
        <v>0</v>
      </c>
      <c r="AJ44">
        <f ca="1">MEDIAN2(AI44,Analysis!$B$5,2)</f>
        <v>0</v>
      </c>
      <c r="AK44">
        <f ca="1">AVERAGE2(AJ44,Analysis!$B$6,2)</f>
        <v>0</v>
      </c>
      <c r="AL44">
        <f ca="1">INTEGRAL2(R44,$B44,AL43,R43,$B43,Analysis!$B$22)</f>
        <v>0</v>
      </c>
      <c r="AM44">
        <f ca="1">IF(AND(B44&lt;Analysis!$B$40,B44&gt;0),INTEGRAL2(AL44,$B44,AM43,AL43,$B43,Analysis!$B$23),0)</f>
        <v>0</v>
      </c>
      <c r="AN44">
        <f>IF($P44,AM44*Analysis!$B$30+Analysis!$B$31,0)</f>
        <v>0</v>
      </c>
      <c r="AO44">
        <f>AN44-'Flight Input'!$AE44</f>
        <v>0</v>
      </c>
      <c r="AQ44">
        <f>Analysis!$B$36*'Flight Input'!AE44+IF('Flight Input'!AE44 &gt; 0,Analysis!$B$37,0)</f>
        <v>0</v>
      </c>
      <c r="AR44">
        <f ca="1">_xlfn.COVARIANCE.P($AN$102:$AN$1102,'Flight Input'!AE44:AE1044)</f>
        <v>2.7440324007660586E-2</v>
      </c>
    </row>
    <row r="45" spans="1:44" x14ac:dyDescent="0.3">
      <c r="A45">
        <v>43</v>
      </c>
      <c r="B45">
        <f>'Flight Input'!T45</f>
        <v>0.85952599998563528</v>
      </c>
      <c r="C45">
        <f ca="1">INDIRECT(CONCATENATE("'Flight Input'!",Analysis!$B$2,A45+2))</f>
        <v>0</v>
      </c>
      <c r="D45">
        <f t="shared" si="0"/>
        <v>2.0444000023417175E-2</v>
      </c>
      <c r="F45">
        <f t="shared" ca="1" si="7"/>
        <v>0</v>
      </c>
      <c r="G45">
        <f t="shared" ca="1" si="8"/>
        <v>0</v>
      </c>
      <c r="I45">
        <f>SUM(D$2:D45)/COUNT(D$2:D45)</f>
        <v>1.9988976743851982E-2</v>
      </c>
      <c r="J45">
        <f t="shared" si="1"/>
        <v>1.0227637104888396</v>
      </c>
      <c r="L45">
        <f ca="1">VARA(C$2:C45)</f>
        <v>0</v>
      </c>
      <c r="M45">
        <f t="shared" ca="1" si="2"/>
        <v>0</v>
      </c>
      <c r="N45">
        <f t="shared" ca="1" si="9"/>
        <v>0</v>
      </c>
      <c r="O45" t="b">
        <f ca="1">IF(OR(O44,M45*MIN((B45-B$2)*Analysis!$B$19,1)&gt;Analysis!$B$18),TRUE,FALSE)</f>
        <v>0</v>
      </c>
      <c r="P45" t="b">
        <f>IF(OR('Flight Input'!U45=3,'Flight Input'!U45=9),TRUE,FALSE)</f>
        <v>0</v>
      </c>
      <c r="Q45">
        <f ca="1">IF(O45,Q44,SUM(C$2:C45)/COUNT(C$2:C45))+(Analysis!$D$14-500)/1000000</f>
        <v>1.1E-4</v>
      </c>
      <c r="R45">
        <f t="shared" ca="1" si="3"/>
        <v>0</v>
      </c>
      <c r="S45">
        <f t="shared" ca="1" si="10"/>
        <v>0</v>
      </c>
      <c r="T45">
        <f t="shared" si="4"/>
        <v>0</v>
      </c>
      <c r="U45">
        <f>IF($P45,T45*Analysis!$B$28+Analysis!$B$29,0)</f>
        <v>0</v>
      </c>
      <c r="V45">
        <f>U45-'Flight Input'!$AE45</f>
        <v>0</v>
      </c>
      <c r="W45">
        <f ca="1">MEDIAN2(R45,Analysis!$B$5,2)</f>
        <v>0</v>
      </c>
      <c r="X45">
        <f t="shared" ref="X45:Y45" ca="1" si="93">X44+W45*$D45</f>
        <v>0</v>
      </c>
      <c r="Y45">
        <f t="shared" ca="1" si="93"/>
        <v>0</v>
      </c>
      <c r="AA45">
        <f ca="1">AVERAGE2(W45,Analysis!$B$6,2)</f>
        <v>0</v>
      </c>
      <c r="AB45">
        <f t="shared" ref="AB45:AC45" ca="1" si="94">AB44+AA45*$D45</f>
        <v>0</v>
      </c>
      <c r="AC45">
        <f t="shared" ca="1" si="94"/>
        <v>0</v>
      </c>
      <c r="AF45">
        <f ca="1">IF(B45&gt;0,C45-Analysis!$B$14,0)</f>
        <v>0</v>
      </c>
      <c r="AG45">
        <f t="shared" ca="1" si="5"/>
        <v>0</v>
      </c>
      <c r="AH45">
        <f t="shared" ca="1" si="6"/>
        <v>0</v>
      </c>
      <c r="AI45">
        <f ca="1">IF(AND(B45&gt;Analysis!$B$39,B45&lt;Analysis!$B$40),FilterInput(AF45,Analysis!$B$34,Analysis!$B$35),0)</f>
        <v>0</v>
      </c>
      <c r="AJ45">
        <f ca="1">MEDIAN2(AI45,Analysis!$B$5,2)</f>
        <v>0</v>
      </c>
      <c r="AK45">
        <f ca="1">AVERAGE2(AJ45,Analysis!$B$6,2)</f>
        <v>0</v>
      </c>
      <c r="AL45">
        <f ca="1">INTEGRAL2(R45,$B45,AL44,R44,$B44,Analysis!$B$22)</f>
        <v>0</v>
      </c>
      <c r="AM45">
        <f ca="1">IF(AND(B45&lt;Analysis!$B$40,B45&gt;0),INTEGRAL2(AL45,$B45,AM44,AL44,$B44,Analysis!$B$23),0)</f>
        <v>0</v>
      </c>
      <c r="AN45">
        <f>IF($P45,AM45*Analysis!$B$30+Analysis!$B$31,0)</f>
        <v>0</v>
      </c>
      <c r="AO45">
        <f>AN45-'Flight Input'!$AE45</f>
        <v>0</v>
      </c>
      <c r="AQ45">
        <f>Analysis!$B$36*'Flight Input'!AE45+IF('Flight Input'!AE45 &gt; 0,Analysis!$B$37,0)</f>
        <v>0</v>
      </c>
      <c r="AR45">
        <f ca="1">_xlfn.COVARIANCE.P($AN$102:$AN$1102,'Flight Input'!AE45:AE1045)</f>
        <v>2.7601670661007237E-2</v>
      </c>
    </row>
    <row r="46" spans="1:44" x14ac:dyDescent="0.3">
      <c r="A46">
        <v>44</v>
      </c>
      <c r="B46">
        <f>'Flight Input'!T46</f>
        <v>0.87445000000298023</v>
      </c>
      <c r="C46">
        <f ca="1">INDIRECT(CONCATENATE("'Flight Input'!",Analysis!$B$2,A46+2))</f>
        <v>0</v>
      </c>
      <c r="D46">
        <f t="shared" si="0"/>
        <v>1.4924000017344952E-2</v>
      </c>
      <c r="F46">
        <f t="shared" ca="1" si="7"/>
        <v>0</v>
      </c>
      <c r="G46">
        <f t="shared" ca="1" si="8"/>
        <v>0</v>
      </c>
      <c r="I46">
        <f>SUM(D$2:D46)/COUNT(D$2:D46)</f>
        <v>1.9873863636431368E-2</v>
      </c>
      <c r="J46">
        <f t="shared" si="1"/>
        <v>0.75093601779511687</v>
      </c>
      <c r="L46">
        <f ca="1">VARA(C$2:C46)</f>
        <v>0</v>
      </c>
      <c r="M46">
        <f t="shared" ca="1" si="2"/>
        <v>0</v>
      </c>
      <c r="N46">
        <f t="shared" ca="1" si="9"/>
        <v>0</v>
      </c>
      <c r="O46" t="b">
        <f ca="1">IF(OR(O45,M46*MIN((B46-B$2)*Analysis!$B$19,1)&gt;Analysis!$B$18),TRUE,FALSE)</f>
        <v>0</v>
      </c>
      <c r="P46" t="b">
        <f>IF(OR('Flight Input'!U46=3,'Flight Input'!U46=9),TRUE,FALSE)</f>
        <v>0</v>
      </c>
      <c r="Q46">
        <f ca="1">IF(O46,Q45,SUM(C$2:C46)/COUNT(C$2:C46))+(Analysis!$D$14-500)/1000000</f>
        <v>1.1E-4</v>
      </c>
      <c r="R46">
        <f t="shared" ca="1" si="3"/>
        <v>0</v>
      </c>
      <c r="S46">
        <f t="shared" ca="1" si="10"/>
        <v>0</v>
      </c>
      <c r="T46">
        <f t="shared" si="4"/>
        <v>0</v>
      </c>
      <c r="U46">
        <f>IF($P46,T46*Analysis!$B$28+Analysis!$B$29,0)</f>
        <v>0</v>
      </c>
      <c r="V46">
        <f>U46-'Flight Input'!$AE46</f>
        <v>0</v>
      </c>
      <c r="W46">
        <f ca="1">MEDIAN2(R46,Analysis!$B$5,2)</f>
        <v>0</v>
      </c>
      <c r="X46">
        <f t="shared" ref="X46:Y46" ca="1" si="95">X45+W46*$D46</f>
        <v>0</v>
      </c>
      <c r="Y46">
        <f t="shared" ca="1" si="95"/>
        <v>0</v>
      </c>
      <c r="AA46">
        <f ca="1">AVERAGE2(W46,Analysis!$B$6,2)</f>
        <v>0</v>
      </c>
      <c r="AB46">
        <f t="shared" ref="AB46:AC46" ca="1" si="96">AB45+AA46*$D46</f>
        <v>0</v>
      </c>
      <c r="AC46">
        <f t="shared" ca="1" si="96"/>
        <v>0</v>
      </c>
      <c r="AF46">
        <f ca="1">IF(B46&gt;0,C46-Analysis!$B$14,0)</f>
        <v>0</v>
      </c>
      <c r="AG46">
        <f t="shared" ca="1" si="5"/>
        <v>0</v>
      </c>
      <c r="AH46">
        <f t="shared" ca="1" si="6"/>
        <v>0</v>
      </c>
      <c r="AI46">
        <f ca="1">IF(AND(B46&gt;Analysis!$B$39,B46&lt;Analysis!$B$40),FilterInput(AF46,Analysis!$B$34,Analysis!$B$35),0)</f>
        <v>0</v>
      </c>
      <c r="AJ46">
        <f ca="1">MEDIAN2(AI46,Analysis!$B$5,2)</f>
        <v>0</v>
      </c>
      <c r="AK46">
        <f ca="1">AVERAGE2(AJ46,Analysis!$B$6,2)</f>
        <v>0</v>
      </c>
      <c r="AL46">
        <f ca="1">INTEGRAL2(R46,$B46,AL45,R45,$B45,Analysis!$B$22)</f>
        <v>0</v>
      </c>
      <c r="AM46">
        <f ca="1">IF(AND(B46&lt;Analysis!$B$40,B46&gt;0),INTEGRAL2(AL46,$B46,AM45,AL45,$B45,Analysis!$B$23),0)</f>
        <v>0</v>
      </c>
      <c r="AN46">
        <f>IF($P46,AM46*Analysis!$B$30+Analysis!$B$31,0)</f>
        <v>0</v>
      </c>
      <c r="AO46">
        <f>AN46-'Flight Input'!$AE46</f>
        <v>0</v>
      </c>
      <c r="AQ46">
        <f>Analysis!$B$36*'Flight Input'!AE46+IF('Flight Input'!AE46 &gt; 0,Analysis!$B$37,0)</f>
        <v>0</v>
      </c>
      <c r="AR46">
        <f ca="1">_xlfn.COVARIANCE.P($AN$102:$AN$1102,'Flight Input'!AE46:AE1046)</f>
        <v>2.7763017314353891E-2</v>
      </c>
    </row>
    <row r="47" spans="1:44" x14ac:dyDescent="0.3">
      <c r="A47">
        <v>45</v>
      </c>
      <c r="B47">
        <f>'Flight Input'!T47</f>
        <v>0.89508699998259544</v>
      </c>
      <c r="C47">
        <f ca="1">INDIRECT(CONCATENATE("'Flight Input'!",Analysis!$B$2,A47+2))</f>
        <v>0</v>
      </c>
      <c r="D47">
        <f t="shared" si="0"/>
        <v>2.0636999979615211E-2</v>
      </c>
      <c r="F47">
        <f t="shared" ca="1" si="7"/>
        <v>0</v>
      </c>
      <c r="G47">
        <f t="shared" ca="1" si="8"/>
        <v>0</v>
      </c>
      <c r="I47">
        <f>SUM(D$2:D47)/COUNT(D$2:D47)</f>
        <v>1.9890822221835455E-2</v>
      </c>
      <c r="J47">
        <f t="shared" si="1"/>
        <v>1.0375136708507016</v>
      </c>
      <c r="L47">
        <f ca="1">VARA(C$2:C47)</f>
        <v>0</v>
      </c>
      <c r="M47">
        <f t="shared" ca="1" si="2"/>
        <v>0</v>
      </c>
      <c r="N47">
        <f t="shared" ca="1" si="9"/>
        <v>0</v>
      </c>
      <c r="O47" t="b">
        <f ca="1">IF(OR(O46,M47*MIN((B47-B$2)*Analysis!$B$19,1)&gt;Analysis!$B$18),TRUE,FALSE)</f>
        <v>0</v>
      </c>
      <c r="P47" t="b">
        <f>IF(OR('Flight Input'!U47=3,'Flight Input'!U47=9),TRUE,FALSE)</f>
        <v>0</v>
      </c>
      <c r="Q47">
        <f ca="1">IF(O47,Q46,SUM(C$2:C47)/COUNT(C$2:C47))+(Analysis!$D$14-500)/1000000</f>
        <v>1.1E-4</v>
      </c>
      <c r="R47">
        <f t="shared" ca="1" si="3"/>
        <v>0</v>
      </c>
      <c r="S47">
        <f t="shared" ca="1" si="10"/>
        <v>0</v>
      </c>
      <c r="T47">
        <f t="shared" si="4"/>
        <v>0</v>
      </c>
      <c r="U47">
        <f>IF($P47,T47*Analysis!$B$28+Analysis!$B$29,0)</f>
        <v>0</v>
      </c>
      <c r="V47">
        <f>U47-'Flight Input'!$AE47</f>
        <v>0</v>
      </c>
      <c r="W47">
        <f ca="1">MEDIAN2(R47,Analysis!$B$5,2)</f>
        <v>0</v>
      </c>
      <c r="X47">
        <f t="shared" ref="X47:Y47" ca="1" si="97">X46+W47*$D47</f>
        <v>0</v>
      </c>
      <c r="Y47">
        <f t="shared" ca="1" si="97"/>
        <v>0</v>
      </c>
      <c r="AA47">
        <f ca="1">AVERAGE2(W47,Analysis!$B$6,2)</f>
        <v>0</v>
      </c>
      <c r="AB47">
        <f t="shared" ref="AB47:AC47" ca="1" si="98">AB46+AA47*$D47</f>
        <v>0</v>
      </c>
      <c r="AC47">
        <f t="shared" ca="1" si="98"/>
        <v>0</v>
      </c>
      <c r="AF47">
        <f ca="1">IF(B47&gt;0,C47-Analysis!$B$14,0)</f>
        <v>0</v>
      </c>
      <c r="AG47">
        <f t="shared" ca="1" si="5"/>
        <v>0</v>
      </c>
      <c r="AH47">
        <f t="shared" ca="1" si="6"/>
        <v>0</v>
      </c>
      <c r="AI47">
        <f ca="1">IF(AND(B47&gt;Analysis!$B$39,B47&lt;Analysis!$B$40),FilterInput(AF47,Analysis!$B$34,Analysis!$B$35),0)</f>
        <v>0</v>
      </c>
      <c r="AJ47">
        <f ca="1">MEDIAN2(AI47,Analysis!$B$5,2)</f>
        <v>0</v>
      </c>
      <c r="AK47">
        <f ca="1">AVERAGE2(AJ47,Analysis!$B$6,2)</f>
        <v>0</v>
      </c>
      <c r="AL47">
        <f ca="1">INTEGRAL2(R47,$B47,AL46,R46,$B46,Analysis!$B$22)</f>
        <v>0</v>
      </c>
      <c r="AM47">
        <f ca="1">IF(AND(B47&lt;Analysis!$B$40,B47&gt;0),INTEGRAL2(AL47,$B47,AM46,AL46,$B46,Analysis!$B$23),0)</f>
        <v>0</v>
      </c>
      <c r="AN47">
        <f>IF($P47,AM47*Analysis!$B$30+Analysis!$B$31,0)</f>
        <v>0</v>
      </c>
      <c r="AO47">
        <f>AN47-'Flight Input'!$AE47</f>
        <v>0</v>
      </c>
      <c r="AQ47">
        <f>Analysis!$B$36*'Flight Input'!AE47+IF('Flight Input'!AE47 &gt; 0,Analysis!$B$37,0)</f>
        <v>0</v>
      </c>
      <c r="AR47">
        <f ca="1">_xlfn.COVARIANCE.P($AN$102:$AN$1102,'Flight Input'!AE47:AE1047)</f>
        <v>2.7924363967700542E-2</v>
      </c>
    </row>
    <row r="48" spans="1:44" x14ac:dyDescent="0.3">
      <c r="A48">
        <v>46</v>
      </c>
      <c r="B48">
        <f>'Flight Input'!T48</f>
        <v>0.91429800004698336</v>
      </c>
      <c r="C48">
        <f ca="1">INDIRECT(CONCATENATE("'Flight Input'!",Analysis!$B$2,A48+2))</f>
        <v>0</v>
      </c>
      <c r="D48">
        <f t="shared" si="0"/>
        <v>1.9211000064387918E-2</v>
      </c>
      <c r="F48">
        <f t="shared" ca="1" si="7"/>
        <v>0</v>
      </c>
      <c r="G48">
        <f t="shared" ca="1" si="8"/>
        <v>0</v>
      </c>
      <c r="I48">
        <f>SUM(D$2:D48)/COUNT(D$2:D48)</f>
        <v>1.9876043479282245E-2</v>
      </c>
      <c r="J48">
        <f t="shared" si="1"/>
        <v>0.96654045280251399</v>
      </c>
      <c r="L48">
        <f ca="1">VARA(C$2:C48)</f>
        <v>0</v>
      </c>
      <c r="M48">
        <f t="shared" ca="1" si="2"/>
        <v>0</v>
      </c>
      <c r="N48">
        <f t="shared" ca="1" si="9"/>
        <v>0</v>
      </c>
      <c r="O48" t="b">
        <f ca="1">IF(OR(O47,M48*MIN((B48-B$2)*Analysis!$B$19,1)&gt;Analysis!$B$18),TRUE,FALSE)</f>
        <v>0</v>
      </c>
      <c r="P48" t="b">
        <f>IF(OR('Flight Input'!U48=3,'Flight Input'!U48=9),TRUE,FALSE)</f>
        <v>0</v>
      </c>
      <c r="Q48">
        <f ca="1">IF(O48,Q47,SUM(C$2:C48)/COUNT(C$2:C48))+(Analysis!$D$14-500)/1000000</f>
        <v>1.1E-4</v>
      </c>
      <c r="R48">
        <f t="shared" ca="1" si="3"/>
        <v>0</v>
      </c>
      <c r="S48">
        <f t="shared" ca="1" si="10"/>
        <v>0</v>
      </c>
      <c r="T48">
        <f t="shared" si="4"/>
        <v>0</v>
      </c>
      <c r="U48">
        <f>IF($P48,T48*Analysis!$B$28+Analysis!$B$29,0)</f>
        <v>0</v>
      </c>
      <c r="V48">
        <f>U48-'Flight Input'!$AE48</f>
        <v>0</v>
      </c>
      <c r="W48">
        <f ca="1">MEDIAN2(R48,Analysis!$B$5,2)</f>
        <v>0</v>
      </c>
      <c r="X48">
        <f t="shared" ref="X48:Y48" ca="1" si="99">X47+W48*$D48</f>
        <v>0</v>
      </c>
      <c r="Y48">
        <f t="shared" ca="1" si="99"/>
        <v>0</v>
      </c>
      <c r="AA48">
        <f ca="1">AVERAGE2(W48,Analysis!$B$6,2)</f>
        <v>0</v>
      </c>
      <c r="AB48">
        <f t="shared" ref="AB48:AC48" ca="1" si="100">AB47+AA48*$D48</f>
        <v>0</v>
      </c>
      <c r="AC48">
        <f t="shared" ca="1" si="100"/>
        <v>0</v>
      </c>
      <c r="AF48">
        <f ca="1">IF(B48&gt;0,C48-Analysis!$B$14,0)</f>
        <v>0</v>
      </c>
      <c r="AG48">
        <f t="shared" ca="1" si="5"/>
        <v>0</v>
      </c>
      <c r="AH48">
        <f t="shared" ca="1" si="6"/>
        <v>0</v>
      </c>
      <c r="AI48">
        <f ca="1">IF(AND(B48&gt;Analysis!$B$39,B48&lt;Analysis!$B$40),FilterInput(AF48,Analysis!$B$34,Analysis!$B$35),0)</f>
        <v>0</v>
      </c>
      <c r="AJ48">
        <f ca="1">MEDIAN2(AI48,Analysis!$B$5,2)</f>
        <v>0</v>
      </c>
      <c r="AK48">
        <f ca="1">AVERAGE2(AJ48,Analysis!$B$6,2)</f>
        <v>0</v>
      </c>
      <c r="AL48">
        <f ca="1">INTEGRAL2(R48,$B48,AL47,R47,$B47,Analysis!$B$22)</f>
        <v>0</v>
      </c>
      <c r="AM48">
        <f ca="1">IF(AND(B48&lt;Analysis!$B$40,B48&gt;0),INTEGRAL2(AL48,$B48,AM47,AL47,$B47,Analysis!$B$23),0)</f>
        <v>0</v>
      </c>
      <c r="AN48">
        <f>IF($P48,AM48*Analysis!$B$30+Analysis!$B$31,0)</f>
        <v>0</v>
      </c>
      <c r="AO48">
        <f>AN48-'Flight Input'!$AE48</f>
        <v>0</v>
      </c>
      <c r="AQ48">
        <f>Analysis!$B$36*'Flight Input'!AE48+IF('Flight Input'!AE48 &gt; 0,Analysis!$B$37,0)</f>
        <v>0</v>
      </c>
      <c r="AR48">
        <f ca="1">_xlfn.COVARIANCE.P($AN$102:$AN$1102,'Flight Input'!AE48:AE1048)</f>
        <v>2.8085710621047196E-2</v>
      </c>
    </row>
    <row r="49" spans="1:44" x14ac:dyDescent="0.3">
      <c r="A49">
        <v>47</v>
      </c>
      <c r="B49">
        <f>'Flight Input'!T49</f>
        <v>0.94034800003282726</v>
      </c>
      <c r="C49">
        <f ca="1">INDIRECT(CONCATENATE("'Flight Input'!",Analysis!$B$2,A49+2))</f>
        <v>0</v>
      </c>
      <c r="D49">
        <f t="shared" si="0"/>
        <v>2.6049999985843897E-2</v>
      </c>
      <c r="F49">
        <f t="shared" ca="1" si="7"/>
        <v>0</v>
      </c>
      <c r="G49">
        <f t="shared" ca="1" si="8"/>
        <v>0</v>
      </c>
      <c r="I49">
        <f>SUM(D$2:D49)/COUNT(D$2:D49)</f>
        <v>2.0007404256017602E-2</v>
      </c>
      <c r="J49">
        <f t="shared" si="1"/>
        <v>1.3020179755706625</v>
      </c>
      <c r="L49">
        <f ca="1">VARA(C$2:C49)</f>
        <v>0</v>
      </c>
      <c r="M49">
        <f t="shared" ca="1" si="2"/>
        <v>0</v>
      </c>
      <c r="N49">
        <f t="shared" ca="1" si="9"/>
        <v>0</v>
      </c>
      <c r="O49" t="b">
        <f ca="1">IF(OR(O48,M49*MIN((B49-B$2)*Analysis!$B$19,1)&gt;Analysis!$B$18),TRUE,FALSE)</f>
        <v>0</v>
      </c>
      <c r="P49" t="b">
        <f>IF(OR('Flight Input'!U49=3,'Flight Input'!U49=9),TRUE,FALSE)</f>
        <v>0</v>
      </c>
      <c r="Q49">
        <f ca="1">IF(O49,Q48,SUM(C$2:C49)/COUNT(C$2:C49))+(Analysis!$D$14-500)/1000000</f>
        <v>1.1E-4</v>
      </c>
      <c r="R49">
        <f t="shared" ca="1" si="3"/>
        <v>0</v>
      </c>
      <c r="S49">
        <f t="shared" ca="1" si="10"/>
        <v>0</v>
      </c>
      <c r="T49">
        <f t="shared" si="4"/>
        <v>0</v>
      </c>
      <c r="U49">
        <f>IF($P49,T49*Analysis!$B$28+Analysis!$B$29,0)</f>
        <v>0</v>
      </c>
      <c r="V49">
        <f>U49-'Flight Input'!$AE49</f>
        <v>0</v>
      </c>
      <c r="W49">
        <f ca="1">MEDIAN2(R49,Analysis!$B$5,2)</f>
        <v>0</v>
      </c>
      <c r="X49">
        <f t="shared" ref="X49:Y49" ca="1" si="101">X48+W49*$D49</f>
        <v>0</v>
      </c>
      <c r="Y49">
        <f t="shared" ca="1" si="101"/>
        <v>0</v>
      </c>
      <c r="AA49">
        <f ca="1">AVERAGE2(W49,Analysis!$B$6,2)</f>
        <v>0</v>
      </c>
      <c r="AB49">
        <f t="shared" ref="AB49:AC49" ca="1" si="102">AB48+AA49*$D49</f>
        <v>0</v>
      </c>
      <c r="AC49">
        <f t="shared" ca="1" si="102"/>
        <v>0</v>
      </c>
      <c r="AF49">
        <f ca="1">IF(B49&gt;0,C49-Analysis!$B$14,0)</f>
        <v>0</v>
      </c>
      <c r="AG49">
        <f t="shared" ca="1" si="5"/>
        <v>0</v>
      </c>
      <c r="AH49">
        <f t="shared" ca="1" si="6"/>
        <v>0</v>
      </c>
      <c r="AI49">
        <f ca="1">IF(AND(B49&gt;Analysis!$B$39,B49&lt;Analysis!$B$40),FilterInput(AF49,Analysis!$B$34,Analysis!$B$35),0)</f>
        <v>0</v>
      </c>
      <c r="AJ49">
        <f ca="1">MEDIAN2(AI49,Analysis!$B$5,2)</f>
        <v>0</v>
      </c>
      <c r="AK49">
        <f ca="1">AVERAGE2(AJ49,Analysis!$B$6,2)</f>
        <v>0</v>
      </c>
      <c r="AL49">
        <f ca="1">INTEGRAL2(R49,$B49,AL48,R48,$B48,Analysis!$B$22)</f>
        <v>0</v>
      </c>
      <c r="AM49">
        <f ca="1">IF(AND(B49&lt;Analysis!$B$40,B49&gt;0),INTEGRAL2(AL49,$B49,AM48,AL48,$B48,Analysis!$B$23),0)</f>
        <v>0</v>
      </c>
      <c r="AN49">
        <f>IF($P49,AM49*Analysis!$B$30+Analysis!$B$31,0)</f>
        <v>0</v>
      </c>
      <c r="AO49">
        <f>AN49-'Flight Input'!$AE49</f>
        <v>0</v>
      </c>
      <c r="AQ49">
        <f>Analysis!$B$36*'Flight Input'!AE49+IF('Flight Input'!AE49 &gt; 0,Analysis!$B$37,0)</f>
        <v>0</v>
      </c>
      <c r="AR49">
        <f ca="1">_xlfn.COVARIANCE.P($AN$102:$AN$1102,'Flight Input'!AE49:AE1049)</f>
        <v>2.8247057274393847E-2</v>
      </c>
    </row>
    <row r="50" spans="1:44" x14ac:dyDescent="0.3">
      <c r="A50">
        <v>48</v>
      </c>
      <c r="B50">
        <f>'Flight Input'!T50</f>
        <v>0.95808699994813651</v>
      </c>
      <c r="C50">
        <f ca="1">INDIRECT(CONCATENATE("'Flight Input'!",Analysis!$B$2,A50+2))</f>
        <v>0</v>
      </c>
      <c r="D50">
        <f t="shared" si="0"/>
        <v>1.773899991530925E-2</v>
      </c>
      <c r="F50">
        <f t="shared" ca="1" si="7"/>
        <v>0</v>
      </c>
      <c r="G50">
        <f t="shared" ca="1" si="8"/>
        <v>0</v>
      </c>
      <c r="I50">
        <f>SUM(D$2:D50)/COUNT(D$2:D50)</f>
        <v>1.9960145832252845E-2</v>
      </c>
      <c r="J50">
        <f t="shared" si="1"/>
        <v>0.88872095747143642</v>
      </c>
      <c r="L50">
        <f ca="1">VARA(C$2:C50)</f>
        <v>0</v>
      </c>
      <c r="M50">
        <f t="shared" ca="1" si="2"/>
        <v>0</v>
      </c>
      <c r="N50">
        <f t="shared" ca="1" si="9"/>
        <v>0</v>
      </c>
      <c r="O50" t="b">
        <f ca="1">IF(OR(O49,M50*MIN((B50-B$2)*Analysis!$B$19,1)&gt;Analysis!$B$18),TRUE,FALSE)</f>
        <v>0</v>
      </c>
      <c r="P50" t="b">
        <f>IF(OR('Flight Input'!U50=3,'Flight Input'!U50=9),TRUE,FALSE)</f>
        <v>0</v>
      </c>
      <c r="Q50">
        <f ca="1">IF(O50,Q49,SUM(C$2:C50)/COUNT(C$2:C50))+(Analysis!$D$14-500)/1000000</f>
        <v>1.1E-4</v>
      </c>
      <c r="R50">
        <f t="shared" ca="1" si="3"/>
        <v>0</v>
      </c>
      <c r="S50">
        <f t="shared" ca="1" si="10"/>
        <v>0</v>
      </c>
      <c r="T50">
        <f t="shared" si="4"/>
        <v>0</v>
      </c>
      <c r="U50">
        <f>IF($P50,T50*Analysis!$B$28+Analysis!$B$29,0)</f>
        <v>0</v>
      </c>
      <c r="V50">
        <f>U50-'Flight Input'!$AE50</f>
        <v>0</v>
      </c>
      <c r="W50">
        <f ca="1">MEDIAN2(R50,Analysis!$B$5,2)</f>
        <v>0</v>
      </c>
      <c r="X50">
        <f t="shared" ref="X50:Y50" ca="1" si="103">X49+W50*$D50</f>
        <v>0</v>
      </c>
      <c r="Y50">
        <f t="shared" ca="1" si="103"/>
        <v>0</v>
      </c>
      <c r="AA50">
        <f ca="1">AVERAGE2(W50,Analysis!$B$6,2)</f>
        <v>0</v>
      </c>
      <c r="AB50">
        <f t="shared" ref="AB50:AC50" ca="1" si="104">AB49+AA50*$D50</f>
        <v>0</v>
      </c>
      <c r="AC50">
        <f t="shared" ca="1" si="104"/>
        <v>0</v>
      </c>
      <c r="AF50">
        <f ca="1">IF(B50&gt;0,C50-Analysis!$B$14,0)</f>
        <v>0</v>
      </c>
      <c r="AG50">
        <f t="shared" ca="1" si="5"/>
        <v>0</v>
      </c>
      <c r="AH50">
        <f t="shared" ca="1" si="6"/>
        <v>0</v>
      </c>
      <c r="AI50">
        <f ca="1">IF(AND(B50&gt;Analysis!$B$39,B50&lt;Analysis!$B$40),FilterInput(AF50,Analysis!$B$34,Analysis!$B$35),0)</f>
        <v>0</v>
      </c>
      <c r="AJ50">
        <f ca="1">MEDIAN2(AI50,Analysis!$B$5,2)</f>
        <v>0</v>
      </c>
      <c r="AK50">
        <f ca="1">AVERAGE2(AJ50,Analysis!$B$6,2)</f>
        <v>0</v>
      </c>
      <c r="AL50">
        <f ca="1">INTEGRAL2(R50,$B50,AL49,R49,$B49,Analysis!$B$22)</f>
        <v>0</v>
      </c>
      <c r="AM50">
        <f ca="1">IF(AND(B50&lt;Analysis!$B$40,B50&gt;0),INTEGRAL2(AL50,$B50,AM49,AL49,$B49,Analysis!$B$23),0)</f>
        <v>0</v>
      </c>
      <c r="AN50">
        <f>IF($P50,AM50*Analysis!$B$30+Analysis!$B$31,0)</f>
        <v>0</v>
      </c>
      <c r="AO50">
        <f>AN50-'Flight Input'!$AE50</f>
        <v>0</v>
      </c>
      <c r="AQ50">
        <f>Analysis!$B$36*'Flight Input'!AE50+IF('Flight Input'!AE50 &gt; 0,Analysis!$B$37,0)</f>
        <v>0</v>
      </c>
      <c r="AR50">
        <f ca="1">_xlfn.COVARIANCE.P($AN$102:$AN$1102,'Flight Input'!AE50:AE1050)</f>
        <v>2.8407778553115128E-2</v>
      </c>
    </row>
    <row r="51" spans="1:44" x14ac:dyDescent="0.3">
      <c r="A51">
        <v>49</v>
      </c>
      <c r="B51">
        <f>'Flight Input'!T51</f>
        <v>0.97596299997530878</v>
      </c>
      <c r="C51">
        <f ca="1">INDIRECT(CONCATENATE("'Flight Input'!",Analysis!$B$2,A51+2))</f>
        <v>0</v>
      </c>
      <c r="D51">
        <f t="shared" si="0"/>
        <v>1.7876000027172267E-2</v>
      </c>
      <c r="F51">
        <f t="shared" ca="1" si="7"/>
        <v>0</v>
      </c>
      <c r="G51">
        <f t="shared" ca="1" si="8"/>
        <v>0</v>
      </c>
      <c r="I51">
        <f>SUM(D$2:D51)/COUNT(D$2:D51)</f>
        <v>1.9917612244394058E-2</v>
      </c>
      <c r="J51">
        <f t="shared" si="1"/>
        <v>0.89749714011043591</v>
      </c>
      <c r="L51">
        <f ca="1">VARA(C$2:C51)</f>
        <v>0</v>
      </c>
      <c r="M51">
        <f t="shared" ca="1" si="2"/>
        <v>0</v>
      </c>
      <c r="N51">
        <f t="shared" ca="1" si="9"/>
        <v>0</v>
      </c>
      <c r="O51" t="b">
        <f ca="1">IF(OR(O50,M51*MIN((B51-B$2)*Analysis!$B$19,1)&gt;Analysis!$B$18),TRUE,FALSE)</f>
        <v>0</v>
      </c>
      <c r="P51" t="b">
        <f>IF(OR('Flight Input'!U51=3,'Flight Input'!U51=9),TRUE,FALSE)</f>
        <v>0</v>
      </c>
      <c r="Q51">
        <f ca="1">IF(O51,Q50,SUM(C$2:C51)/COUNT(C$2:C51))+(Analysis!$D$14-500)/1000000</f>
        <v>1.1E-4</v>
      </c>
      <c r="R51">
        <f t="shared" ca="1" si="3"/>
        <v>0</v>
      </c>
      <c r="S51">
        <f t="shared" ca="1" si="10"/>
        <v>0</v>
      </c>
      <c r="T51">
        <f t="shared" si="4"/>
        <v>0</v>
      </c>
      <c r="U51">
        <f>IF($P51,T51*Analysis!$B$28+Analysis!$B$29,0)</f>
        <v>0</v>
      </c>
      <c r="V51">
        <f>U51-'Flight Input'!$AE51</f>
        <v>0</v>
      </c>
      <c r="W51">
        <f ca="1">MEDIAN2(R51,Analysis!$B$5,2)</f>
        <v>0</v>
      </c>
      <c r="X51">
        <f t="shared" ref="X51:Y51" ca="1" si="105">X50+W51*$D51</f>
        <v>0</v>
      </c>
      <c r="Y51">
        <f t="shared" ca="1" si="105"/>
        <v>0</v>
      </c>
      <c r="AA51">
        <f ca="1">AVERAGE2(W51,Analysis!$B$6,2)</f>
        <v>0</v>
      </c>
      <c r="AB51">
        <f t="shared" ref="AB51:AC51" ca="1" si="106">AB50+AA51*$D51</f>
        <v>0</v>
      </c>
      <c r="AC51">
        <f t="shared" ca="1" si="106"/>
        <v>0</v>
      </c>
      <c r="AF51">
        <f ca="1">IF(B51&gt;0,C51-Analysis!$B$14,0)</f>
        <v>0</v>
      </c>
      <c r="AG51">
        <f t="shared" ca="1" si="5"/>
        <v>0</v>
      </c>
      <c r="AH51">
        <f t="shared" ca="1" si="6"/>
        <v>0</v>
      </c>
      <c r="AI51">
        <f ca="1">IF(AND(B51&gt;Analysis!$B$39,B51&lt;Analysis!$B$40),FilterInput(AF51,Analysis!$B$34,Analysis!$B$35),0)</f>
        <v>0</v>
      </c>
      <c r="AJ51">
        <f ca="1">MEDIAN2(AI51,Analysis!$B$5,2)</f>
        <v>0</v>
      </c>
      <c r="AK51">
        <f ca="1">AVERAGE2(AJ51,Analysis!$B$6,2)</f>
        <v>0</v>
      </c>
      <c r="AL51">
        <f ca="1">INTEGRAL2(R51,$B51,AL50,R50,$B50,Analysis!$B$22)</f>
        <v>0</v>
      </c>
      <c r="AM51">
        <f ca="1">IF(AND(B51&lt;Analysis!$B$40,B51&gt;0),INTEGRAL2(AL51,$B51,AM50,AL50,$B50,Analysis!$B$23),0)</f>
        <v>0</v>
      </c>
      <c r="AN51">
        <f>IF($P51,AM51*Analysis!$B$30+Analysis!$B$31,0)</f>
        <v>0</v>
      </c>
      <c r="AO51">
        <f>AN51-'Flight Input'!$AE51</f>
        <v>0</v>
      </c>
      <c r="AQ51">
        <f>Analysis!$B$36*'Flight Input'!AE51+IF('Flight Input'!AE51 &gt; 0,Analysis!$B$37,0)</f>
        <v>0</v>
      </c>
      <c r="AR51">
        <f ca="1">_xlfn.COVARIANCE.P($AN$102:$AN$1102,'Flight Input'!AE51:AE1051)</f>
        <v>2.8568499831836403E-2</v>
      </c>
    </row>
    <row r="52" spans="1:44" x14ac:dyDescent="0.3">
      <c r="A52">
        <v>50</v>
      </c>
      <c r="B52">
        <f>'Flight Input'!T52</f>
        <v>1.0003639999777079</v>
      </c>
      <c r="C52">
        <f ca="1">INDIRECT(CONCATENATE("'Flight Input'!",Analysis!$B$2,A52+2))</f>
        <v>0</v>
      </c>
      <c r="D52">
        <f t="shared" si="0"/>
        <v>2.4401000002399087E-2</v>
      </c>
      <c r="F52">
        <f t="shared" ca="1" si="7"/>
        <v>0</v>
      </c>
      <c r="G52">
        <f t="shared" ca="1" si="8"/>
        <v>0</v>
      </c>
      <c r="I52">
        <f>SUM(D$2:D52)/COUNT(D$2:D52)</f>
        <v>2.0007279999554158E-2</v>
      </c>
      <c r="J52">
        <f t="shared" si="1"/>
        <v>1.2196060635400134</v>
      </c>
      <c r="L52">
        <f ca="1">VARA(C$2:C52)</f>
        <v>0</v>
      </c>
      <c r="M52">
        <f t="shared" ca="1" si="2"/>
        <v>0</v>
      </c>
      <c r="N52">
        <f t="shared" ca="1" si="9"/>
        <v>0</v>
      </c>
      <c r="O52" t="b">
        <f ca="1">IF(OR(O51,M52*MIN((B52-B$2)*Analysis!$B$19,1)&gt;Analysis!$B$18),TRUE,FALSE)</f>
        <v>0</v>
      </c>
      <c r="P52" t="b">
        <f>IF(OR('Flight Input'!U52=3,'Flight Input'!U52=9),TRUE,FALSE)</f>
        <v>0</v>
      </c>
      <c r="Q52">
        <f ca="1">IF(O52,Q51,SUM(C$2:C52)/COUNT(C$2:C52))+(Analysis!$D$14-500)/1000000</f>
        <v>1.1E-4</v>
      </c>
      <c r="R52">
        <f t="shared" ca="1" si="3"/>
        <v>0</v>
      </c>
      <c r="S52">
        <f t="shared" ca="1" si="10"/>
        <v>0</v>
      </c>
      <c r="T52">
        <f t="shared" si="4"/>
        <v>0</v>
      </c>
      <c r="U52">
        <f>IF($P52,T52*Analysis!$B$28+Analysis!$B$29,0)</f>
        <v>0</v>
      </c>
      <c r="V52">
        <f>U52-'Flight Input'!$AE52</f>
        <v>0</v>
      </c>
      <c r="W52">
        <f ca="1">MEDIAN2(R52,Analysis!$B$5,2)</f>
        <v>0</v>
      </c>
      <c r="X52">
        <f t="shared" ref="X52:Y52" ca="1" si="107">X51+W52*$D52</f>
        <v>0</v>
      </c>
      <c r="Y52">
        <f t="shared" ca="1" si="107"/>
        <v>0</v>
      </c>
      <c r="AA52">
        <f ca="1">AVERAGE2(W52,Analysis!$B$6,2)</f>
        <v>0</v>
      </c>
      <c r="AB52">
        <f t="shared" ref="AB52:AC52" ca="1" si="108">AB51+AA52*$D52</f>
        <v>0</v>
      </c>
      <c r="AC52">
        <f t="shared" ca="1" si="108"/>
        <v>0</v>
      </c>
      <c r="AF52">
        <f ca="1">IF(B52&gt;0,C52-Analysis!$B$14,0)</f>
        <v>0</v>
      </c>
      <c r="AG52">
        <f t="shared" ca="1" si="5"/>
        <v>0</v>
      </c>
      <c r="AH52">
        <f t="shared" ca="1" si="6"/>
        <v>0</v>
      </c>
      <c r="AI52">
        <f ca="1">IF(AND(B52&gt;Analysis!$B$39,B52&lt;Analysis!$B$40),FilterInput(AF52,Analysis!$B$34,Analysis!$B$35),0)</f>
        <v>0</v>
      </c>
      <c r="AJ52">
        <f ca="1">MEDIAN2(AI52,Analysis!$B$5,2)</f>
        <v>0</v>
      </c>
      <c r="AK52">
        <f ca="1">AVERAGE2(AJ52,Analysis!$B$6,2)</f>
        <v>0</v>
      </c>
      <c r="AL52">
        <f ca="1">INTEGRAL2(R52,$B52,AL51,R51,$B51,Analysis!$B$22)</f>
        <v>0</v>
      </c>
      <c r="AM52">
        <f ca="1">IF(AND(B52&lt;Analysis!$B$40,B52&gt;0),INTEGRAL2(AL52,$B52,AM51,AL51,$B51,Analysis!$B$23),0)</f>
        <v>0</v>
      </c>
      <c r="AN52">
        <f>IF($P52,AM52*Analysis!$B$30+Analysis!$B$31,0)</f>
        <v>0</v>
      </c>
      <c r="AO52">
        <f>AN52-'Flight Input'!$AE52</f>
        <v>0</v>
      </c>
      <c r="AQ52">
        <f>Analysis!$B$36*'Flight Input'!AE52+IF('Flight Input'!AE52 &gt; 0,Analysis!$B$37,0)</f>
        <v>0</v>
      </c>
      <c r="AR52">
        <f ca="1">_xlfn.COVARIANCE.P($AN$102:$AN$1102,'Flight Input'!AE52:AE1052)</f>
        <v>2.8728595735932304E-2</v>
      </c>
    </row>
    <row r="53" spans="1:44" x14ac:dyDescent="0.3">
      <c r="A53">
        <v>51</v>
      </c>
      <c r="B53">
        <f>'Flight Input'!T53</f>
        <v>1.0176780000329018</v>
      </c>
      <c r="C53">
        <f ca="1">INDIRECT(CONCATENATE("'Flight Input'!",Analysis!$B$2,A53+2))</f>
        <v>0</v>
      </c>
      <c r="D53">
        <f t="shared" si="0"/>
        <v>1.7314000055193901E-2</v>
      </c>
      <c r="F53">
        <f t="shared" ca="1" si="7"/>
        <v>0</v>
      </c>
      <c r="G53">
        <f t="shared" ca="1" si="8"/>
        <v>0</v>
      </c>
      <c r="I53">
        <f>SUM(D$2:D53)/COUNT(D$2:D53)</f>
        <v>1.9954470588880426E-2</v>
      </c>
      <c r="J53">
        <f t="shared" si="1"/>
        <v>0.86767523989546891</v>
      </c>
      <c r="L53">
        <f ca="1">VARA(C$2:C53)</f>
        <v>0</v>
      </c>
      <c r="M53">
        <f t="shared" ca="1" si="2"/>
        <v>0</v>
      </c>
      <c r="N53">
        <f t="shared" ca="1" si="9"/>
        <v>0</v>
      </c>
      <c r="O53" t="b">
        <f ca="1">IF(OR(O52,M53*MIN((B53-B$2)*Analysis!$B$19,1)&gt;Analysis!$B$18),TRUE,FALSE)</f>
        <v>0</v>
      </c>
      <c r="P53" t="b">
        <f>IF(OR('Flight Input'!U53=3,'Flight Input'!U53=9),TRUE,FALSE)</f>
        <v>0</v>
      </c>
      <c r="Q53">
        <f ca="1">IF(O53,Q52,SUM(C$2:C53)/COUNT(C$2:C53))+(Analysis!$D$14-500)/1000000</f>
        <v>1.1E-4</v>
      </c>
      <c r="R53">
        <f t="shared" ca="1" si="3"/>
        <v>0</v>
      </c>
      <c r="S53">
        <f t="shared" ca="1" si="10"/>
        <v>0</v>
      </c>
      <c r="T53">
        <f t="shared" si="4"/>
        <v>0</v>
      </c>
      <c r="U53">
        <f>IF($P53,T53*Analysis!$B$28+Analysis!$B$29,0)</f>
        <v>0</v>
      </c>
      <c r="V53">
        <f>U53-'Flight Input'!$AE53</f>
        <v>0</v>
      </c>
      <c r="W53">
        <f ca="1">MEDIAN2(R53,Analysis!$B$5,2)</f>
        <v>0</v>
      </c>
      <c r="X53">
        <f t="shared" ref="X53:Y53" ca="1" si="109">X52+W53*$D53</f>
        <v>0</v>
      </c>
      <c r="Y53">
        <f t="shared" ca="1" si="109"/>
        <v>0</v>
      </c>
      <c r="AA53">
        <f ca="1">AVERAGE2(W53,Analysis!$B$6,2)</f>
        <v>0</v>
      </c>
      <c r="AB53">
        <f t="shared" ref="AB53:AC53" ca="1" si="110">AB52+AA53*$D53</f>
        <v>0</v>
      </c>
      <c r="AC53">
        <f t="shared" ca="1" si="110"/>
        <v>0</v>
      </c>
      <c r="AF53">
        <f ca="1">IF(B53&gt;0,C53-Analysis!$B$14,0)</f>
        <v>0</v>
      </c>
      <c r="AG53">
        <f t="shared" ca="1" si="5"/>
        <v>0</v>
      </c>
      <c r="AH53">
        <f t="shared" ca="1" si="6"/>
        <v>0</v>
      </c>
      <c r="AI53">
        <f ca="1">IF(AND(B53&gt;Analysis!$B$39,B53&lt;Analysis!$B$40),FilterInput(AF53,Analysis!$B$34,Analysis!$B$35),0)</f>
        <v>0</v>
      </c>
      <c r="AJ53">
        <f ca="1">MEDIAN2(AI53,Analysis!$B$5,2)</f>
        <v>0</v>
      </c>
      <c r="AK53">
        <f ca="1">AVERAGE2(AJ53,Analysis!$B$6,2)</f>
        <v>0</v>
      </c>
      <c r="AL53">
        <f ca="1">INTEGRAL2(R53,$B53,AL52,R52,$B52,Analysis!$B$22)</f>
        <v>0</v>
      </c>
      <c r="AM53">
        <f ca="1">IF(AND(B53&lt;Analysis!$B$40,B53&gt;0),INTEGRAL2(AL53,$B53,AM52,AL52,$B52,Analysis!$B$23),0)</f>
        <v>0</v>
      </c>
      <c r="AN53">
        <f>IF($P53,AM53*Analysis!$B$30+Analysis!$B$31,0)</f>
        <v>0</v>
      </c>
      <c r="AO53">
        <f>AN53-'Flight Input'!$AE53</f>
        <v>0</v>
      </c>
      <c r="AQ53">
        <f>Analysis!$B$36*'Flight Input'!AE53+IF('Flight Input'!AE53 &gt; 0,Analysis!$B$37,0)</f>
        <v>0</v>
      </c>
      <c r="AR53">
        <f ca="1">_xlfn.COVARIANCE.P($AN$102:$AN$1102,'Flight Input'!AE53:AE1053)</f>
        <v>2.8887440890777463E-2</v>
      </c>
    </row>
    <row r="54" spans="1:44" x14ac:dyDescent="0.3">
      <c r="A54">
        <v>52</v>
      </c>
      <c r="B54">
        <f>'Flight Input'!T54</f>
        <v>1.0400709999958053</v>
      </c>
      <c r="C54">
        <f ca="1">INDIRECT(CONCATENATE("'Flight Input'!",Analysis!$B$2,A54+2))</f>
        <v>0</v>
      </c>
      <c r="D54">
        <f t="shared" si="0"/>
        <v>2.2392999962903559E-2</v>
      </c>
      <c r="F54">
        <f t="shared" ca="1" si="7"/>
        <v>0</v>
      </c>
      <c r="G54">
        <f t="shared" ca="1" si="8"/>
        <v>0</v>
      </c>
      <c r="I54">
        <f>SUM(D$2:D54)/COUNT(D$2:D54)</f>
        <v>2.0001365384534717E-2</v>
      </c>
      <c r="J54">
        <f t="shared" si="1"/>
        <v>1.1195735657235721</v>
      </c>
      <c r="L54">
        <f ca="1">VARA(C$2:C54)</f>
        <v>0</v>
      </c>
      <c r="M54">
        <f t="shared" ca="1" si="2"/>
        <v>0</v>
      </c>
      <c r="N54">
        <f t="shared" ca="1" si="9"/>
        <v>0</v>
      </c>
      <c r="O54" t="b">
        <f ca="1">IF(OR(O53,M54*MIN((B54-B$2)*Analysis!$B$19,1)&gt;Analysis!$B$18),TRUE,FALSE)</f>
        <v>0</v>
      </c>
      <c r="P54" t="b">
        <f>IF(OR('Flight Input'!U54=3,'Flight Input'!U54=9),TRUE,FALSE)</f>
        <v>0</v>
      </c>
      <c r="Q54">
        <f ca="1">IF(O54,Q53,SUM(C$2:C54)/COUNT(C$2:C54))+(Analysis!$D$14-500)/1000000</f>
        <v>1.1E-4</v>
      </c>
      <c r="R54">
        <f t="shared" ca="1" si="3"/>
        <v>0</v>
      </c>
      <c r="S54">
        <f t="shared" ca="1" si="10"/>
        <v>0</v>
      </c>
      <c r="T54">
        <f t="shared" si="4"/>
        <v>0</v>
      </c>
      <c r="U54">
        <f>IF($P54,T54*Analysis!$B$28+Analysis!$B$29,0)</f>
        <v>0</v>
      </c>
      <c r="V54">
        <f>U54-'Flight Input'!$AE54</f>
        <v>0</v>
      </c>
      <c r="W54">
        <f ca="1">MEDIAN2(R54,Analysis!$B$5,2)</f>
        <v>0</v>
      </c>
      <c r="X54">
        <f t="shared" ref="X54:Y54" ca="1" si="111">X53+W54*$D54</f>
        <v>0</v>
      </c>
      <c r="Y54">
        <f t="shared" ca="1" si="111"/>
        <v>0</v>
      </c>
      <c r="AA54">
        <f ca="1">AVERAGE2(W54,Analysis!$B$6,2)</f>
        <v>0</v>
      </c>
      <c r="AB54">
        <f t="shared" ref="AB54:AC54" ca="1" si="112">AB53+AA54*$D54</f>
        <v>0</v>
      </c>
      <c r="AC54">
        <f t="shared" ca="1" si="112"/>
        <v>0</v>
      </c>
      <c r="AF54">
        <f ca="1">IF(B54&gt;0,C54-Analysis!$B$14,0)</f>
        <v>0</v>
      </c>
      <c r="AG54">
        <f t="shared" ca="1" si="5"/>
        <v>0</v>
      </c>
      <c r="AH54">
        <f t="shared" ca="1" si="6"/>
        <v>0</v>
      </c>
      <c r="AI54">
        <f ca="1">IF(AND(B54&gt;Analysis!$B$39,B54&lt;Analysis!$B$40),FilterInput(AF54,Analysis!$B$34,Analysis!$B$35),0)</f>
        <v>0</v>
      </c>
      <c r="AJ54">
        <f ca="1">MEDIAN2(AI54,Analysis!$B$5,2)</f>
        <v>0</v>
      </c>
      <c r="AK54">
        <f ca="1">AVERAGE2(AJ54,Analysis!$B$6,2)</f>
        <v>0</v>
      </c>
      <c r="AL54">
        <f ca="1">INTEGRAL2(R54,$B54,AL53,R53,$B53,Analysis!$B$22)</f>
        <v>0</v>
      </c>
      <c r="AM54">
        <f ca="1">IF(AND(B54&lt;Analysis!$B$40,B54&gt;0),INTEGRAL2(AL54,$B54,AM53,AL53,$B53,Analysis!$B$23),0)</f>
        <v>0</v>
      </c>
      <c r="AN54">
        <f>IF($P54,AM54*Analysis!$B$30+Analysis!$B$31,0)</f>
        <v>0</v>
      </c>
      <c r="AO54">
        <f>AN54-'Flight Input'!$AE54</f>
        <v>0</v>
      </c>
      <c r="AQ54">
        <f>Analysis!$B$36*'Flight Input'!AE54+IF('Flight Input'!AE54 &gt; 0,Analysis!$B$37,0)</f>
        <v>0</v>
      </c>
      <c r="AR54">
        <f ca="1">_xlfn.COVARIANCE.P($AN$102:$AN$1102,'Flight Input'!AE54:AE1054)</f>
        <v>2.9046286045622618E-2</v>
      </c>
    </row>
    <row r="55" spans="1:44" x14ac:dyDescent="0.3">
      <c r="A55">
        <v>53</v>
      </c>
      <c r="B55">
        <f>'Flight Input'!T55</f>
        <v>1.059497999958694</v>
      </c>
      <c r="C55">
        <f ca="1">INDIRECT(CONCATENATE("'Flight Input'!",Analysis!$B$2,A55+2))</f>
        <v>0</v>
      </c>
      <c r="D55">
        <f t="shared" si="0"/>
        <v>1.9426999962888658E-2</v>
      </c>
      <c r="F55">
        <f t="shared" ca="1" si="7"/>
        <v>0</v>
      </c>
      <c r="G55">
        <f t="shared" ca="1" si="8"/>
        <v>0</v>
      </c>
      <c r="I55">
        <f>SUM(D$2:D55)/COUNT(D$2:D55)</f>
        <v>1.9990528301107435E-2</v>
      </c>
      <c r="J55">
        <f t="shared" si="1"/>
        <v>0.97181023283974155</v>
      </c>
      <c r="L55">
        <f ca="1">VARA(C$2:C55)</f>
        <v>0</v>
      </c>
      <c r="M55">
        <f t="shared" ca="1" si="2"/>
        <v>0</v>
      </c>
      <c r="N55">
        <f t="shared" ca="1" si="9"/>
        <v>0</v>
      </c>
      <c r="O55" t="b">
        <f ca="1">IF(OR(O54,M55*MIN((B55-B$2)*Analysis!$B$19,1)&gt;Analysis!$B$18),TRUE,FALSE)</f>
        <v>0</v>
      </c>
      <c r="P55" t="b">
        <f>IF(OR('Flight Input'!U55=3,'Flight Input'!U55=9),TRUE,FALSE)</f>
        <v>0</v>
      </c>
      <c r="Q55">
        <f ca="1">IF(O55,Q54,SUM(C$2:C55)/COUNT(C$2:C55))+(Analysis!$D$14-500)/1000000</f>
        <v>1.1E-4</v>
      </c>
      <c r="R55">
        <f t="shared" ca="1" si="3"/>
        <v>0</v>
      </c>
      <c r="S55">
        <f t="shared" ca="1" si="10"/>
        <v>0</v>
      </c>
      <c r="T55">
        <f t="shared" si="4"/>
        <v>0</v>
      </c>
      <c r="U55">
        <f>IF($P55,T55*Analysis!$B$28+Analysis!$B$29,0)</f>
        <v>0</v>
      </c>
      <c r="V55">
        <f>U55-'Flight Input'!$AE55</f>
        <v>0</v>
      </c>
      <c r="W55">
        <f ca="1">MEDIAN2(R55,Analysis!$B$5,2)</f>
        <v>0</v>
      </c>
      <c r="X55">
        <f t="shared" ref="X55:Y55" ca="1" si="113">X54+W55*$D55</f>
        <v>0</v>
      </c>
      <c r="Y55">
        <f t="shared" ca="1" si="113"/>
        <v>0</v>
      </c>
      <c r="AA55">
        <f ca="1">AVERAGE2(W55,Analysis!$B$6,2)</f>
        <v>0</v>
      </c>
      <c r="AB55">
        <f t="shared" ref="AB55:AC55" ca="1" si="114">AB54+AA55*$D55</f>
        <v>0</v>
      </c>
      <c r="AC55">
        <f t="shared" ca="1" si="114"/>
        <v>0</v>
      </c>
      <c r="AF55">
        <f ca="1">IF(B55&gt;0,C55-Analysis!$B$14,0)</f>
        <v>0</v>
      </c>
      <c r="AG55">
        <f t="shared" ca="1" si="5"/>
        <v>0</v>
      </c>
      <c r="AH55">
        <f t="shared" ca="1" si="6"/>
        <v>0</v>
      </c>
      <c r="AI55">
        <f ca="1">IF(AND(B55&gt;Analysis!$B$39,B55&lt;Analysis!$B$40),FilterInput(AF55,Analysis!$B$34,Analysis!$B$35),0)</f>
        <v>0</v>
      </c>
      <c r="AJ55">
        <f ca="1">MEDIAN2(AI55,Analysis!$B$5,2)</f>
        <v>0</v>
      </c>
      <c r="AK55">
        <f ca="1">AVERAGE2(AJ55,Analysis!$B$6,2)</f>
        <v>0</v>
      </c>
      <c r="AL55">
        <f ca="1">INTEGRAL2(R55,$B55,AL54,R54,$B54,Analysis!$B$22)</f>
        <v>0</v>
      </c>
      <c r="AM55">
        <f ca="1">IF(AND(B55&lt;Analysis!$B$40,B55&gt;0),INTEGRAL2(AL55,$B55,AM54,AL54,$B54,Analysis!$B$23),0)</f>
        <v>0</v>
      </c>
      <c r="AN55">
        <f>IF($P55,AM55*Analysis!$B$30+Analysis!$B$31,0)</f>
        <v>0</v>
      </c>
      <c r="AO55">
        <f>AN55-'Flight Input'!$AE55</f>
        <v>0</v>
      </c>
      <c r="AQ55">
        <f>Analysis!$B$36*'Flight Input'!AE55+IF('Flight Input'!AE55 &gt; 0,Analysis!$B$37,0)</f>
        <v>0</v>
      </c>
      <c r="AR55">
        <f ca="1">_xlfn.COVARIANCE.P($AN$102:$AN$1102,'Flight Input'!AE55:AE1055)</f>
        <v>2.9205131200467773E-2</v>
      </c>
    </row>
    <row r="56" spans="1:44" x14ac:dyDescent="0.3">
      <c r="A56">
        <v>54</v>
      </c>
      <c r="B56">
        <f>'Flight Input'!T56</f>
        <v>1.0803300000261515</v>
      </c>
      <c r="C56">
        <f ca="1">INDIRECT(CONCATENATE("'Flight Input'!",Analysis!$B$2,A56+2))</f>
        <v>0</v>
      </c>
      <c r="D56">
        <f t="shared" si="0"/>
        <v>2.0832000067457557E-2</v>
      </c>
      <c r="F56">
        <f t="shared" ca="1" si="7"/>
        <v>0</v>
      </c>
      <c r="G56">
        <f t="shared" ca="1" si="8"/>
        <v>0</v>
      </c>
      <c r="I56">
        <f>SUM(D$2:D56)/COUNT(D$2:D56)</f>
        <v>2.00061111115954E-2</v>
      </c>
      <c r="J56">
        <f t="shared" si="1"/>
        <v>1.0412818338984171</v>
      </c>
      <c r="L56">
        <f ca="1">VARA(C$2:C56)</f>
        <v>0</v>
      </c>
      <c r="M56">
        <f t="shared" ca="1" si="2"/>
        <v>0</v>
      </c>
      <c r="N56">
        <f t="shared" ca="1" si="9"/>
        <v>0</v>
      </c>
      <c r="O56" t="b">
        <f ca="1">IF(OR(O55,M56*MIN((B56-B$2)*Analysis!$B$19,1)&gt;Analysis!$B$18),TRUE,FALSE)</f>
        <v>0</v>
      </c>
      <c r="P56" t="b">
        <f>IF(OR('Flight Input'!U56=3,'Flight Input'!U56=9),TRUE,FALSE)</f>
        <v>0</v>
      </c>
      <c r="Q56">
        <f ca="1">IF(O56,Q55,SUM(C$2:C56)/COUNT(C$2:C56))+(Analysis!$D$14-500)/1000000</f>
        <v>1.1E-4</v>
      </c>
      <c r="R56">
        <f t="shared" ca="1" si="3"/>
        <v>0</v>
      </c>
      <c r="S56">
        <f t="shared" ca="1" si="10"/>
        <v>0</v>
      </c>
      <c r="T56">
        <f t="shared" si="4"/>
        <v>0</v>
      </c>
      <c r="U56">
        <f>IF($P56,T56*Analysis!$B$28+Analysis!$B$29,0)</f>
        <v>0</v>
      </c>
      <c r="V56">
        <f>U56-'Flight Input'!$AE56</f>
        <v>0</v>
      </c>
      <c r="W56">
        <f ca="1">MEDIAN2(R56,Analysis!$B$5,2)</f>
        <v>0</v>
      </c>
      <c r="X56">
        <f t="shared" ref="X56:Y56" ca="1" si="115">X55+W56*$D56</f>
        <v>0</v>
      </c>
      <c r="Y56">
        <f t="shared" ca="1" si="115"/>
        <v>0</v>
      </c>
      <c r="AA56">
        <f ca="1">AVERAGE2(W56,Analysis!$B$6,2)</f>
        <v>0</v>
      </c>
      <c r="AB56">
        <f t="shared" ref="AB56:AC56" ca="1" si="116">AB55+AA56*$D56</f>
        <v>0</v>
      </c>
      <c r="AC56">
        <f t="shared" ca="1" si="116"/>
        <v>0</v>
      </c>
      <c r="AF56">
        <f ca="1">IF(B56&gt;0,C56-Analysis!$B$14,0)</f>
        <v>0</v>
      </c>
      <c r="AG56">
        <f t="shared" ca="1" si="5"/>
        <v>0</v>
      </c>
      <c r="AH56">
        <f t="shared" ca="1" si="6"/>
        <v>0</v>
      </c>
      <c r="AI56">
        <f ca="1">IF(AND(B56&gt;Analysis!$B$39,B56&lt;Analysis!$B$40),FilterInput(AF56,Analysis!$B$34,Analysis!$B$35),0)</f>
        <v>0</v>
      </c>
      <c r="AJ56">
        <f ca="1">MEDIAN2(AI56,Analysis!$B$5,2)</f>
        <v>0</v>
      </c>
      <c r="AK56">
        <f ca="1">AVERAGE2(AJ56,Analysis!$B$6,2)</f>
        <v>0</v>
      </c>
      <c r="AL56">
        <f ca="1">INTEGRAL2(R56,$B56,AL55,R55,$B55,Analysis!$B$22)</f>
        <v>0</v>
      </c>
      <c r="AM56">
        <f ca="1">IF(AND(B56&lt;Analysis!$B$40,B56&gt;0),INTEGRAL2(AL56,$B56,AM55,AL55,$B55,Analysis!$B$23),0)</f>
        <v>0</v>
      </c>
      <c r="AN56">
        <f>IF($P56,AM56*Analysis!$B$30+Analysis!$B$31,0)</f>
        <v>0</v>
      </c>
      <c r="AO56">
        <f>AN56-'Flight Input'!$AE56</f>
        <v>0</v>
      </c>
      <c r="AQ56">
        <f>Analysis!$B$36*'Flight Input'!AE56+IF('Flight Input'!AE56 &gt; 0,Analysis!$B$37,0)</f>
        <v>0</v>
      </c>
      <c r="AR56">
        <f ca="1">_xlfn.COVARIANCE.P($AN$102:$AN$1102,'Flight Input'!AE56:AE1056)</f>
        <v>2.9363976355312928E-2</v>
      </c>
    </row>
    <row r="57" spans="1:44" x14ac:dyDescent="0.3">
      <c r="A57">
        <v>55</v>
      </c>
      <c r="B57">
        <f>'Flight Input'!T57</f>
        <v>1.0980759999947622</v>
      </c>
      <c r="C57">
        <f ca="1">INDIRECT(CONCATENATE("'Flight Input'!",Analysis!$B$2,A57+2))</f>
        <v>0</v>
      </c>
      <c r="D57">
        <f t="shared" si="0"/>
        <v>1.7745999968610704E-2</v>
      </c>
      <c r="F57">
        <f t="shared" ca="1" si="7"/>
        <v>0</v>
      </c>
      <c r="G57">
        <f t="shared" ca="1" si="8"/>
        <v>0</v>
      </c>
      <c r="I57">
        <f>SUM(D$2:D57)/COUNT(D$2:D57)</f>
        <v>1.996501818172295E-2</v>
      </c>
      <c r="J57">
        <f t="shared" si="1"/>
        <v>0.88885468608570295</v>
      </c>
      <c r="L57">
        <f ca="1">VARA(C$2:C57)</f>
        <v>0</v>
      </c>
      <c r="M57">
        <f t="shared" ca="1" si="2"/>
        <v>0</v>
      </c>
      <c r="N57">
        <f t="shared" ca="1" si="9"/>
        <v>0</v>
      </c>
      <c r="O57" t="b">
        <f ca="1">IF(OR(O56,M57*MIN((B57-B$2)*Analysis!$B$19,1)&gt;Analysis!$B$18),TRUE,FALSE)</f>
        <v>0</v>
      </c>
      <c r="P57" t="b">
        <f>IF(OR('Flight Input'!U57=3,'Flight Input'!U57=9),TRUE,FALSE)</f>
        <v>0</v>
      </c>
      <c r="Q57">
        <f ca="1">IF(O57,Q56,SUM(C$2:C57)/COUNT(C$2:C57))+(Analysis!$D$14-500)/1000000</f>
        <v>1.1E-4</v>
      </c>
      <c r="R57">
        <f t="shared" ca="1" si="3"/>
        <v>0</v>
      </c>
      <c r="S57">
        <f t="shared" ca="1" si="10"/>
        <v>0</v>
      </c>
      <c r="T57">
        <f t="shared" si="4"/>
        <v>0</v>
      </c>
      <c r="U57">
        <f>IF($P57,T57*Analysis!$B$28+Analysis!$B$29,0)</f>
        <v>0</v>
      </c>
      <c r="V57">
        <f>U57-'Flight Input'!$AE57</f>
        <v>0</v>
      </c>
      <c r="W57">
        <f ca="1">MEDIAN2(R57,Analysis!$B$5,2)</f>
        <v>0</v>
      </c>
      <c r="X57">
        <f t="shared" ref="X57:Y57" ca="1" si="117">X56+W57*$D57</f>
        <v>0</v>
      </c>
      <c r="Y57">
        <f t="shared" ca="1" si="117"/>
        <v>0</v>
      </c>
      <c r="AA57">
        <f ca="1">AVERAGE2(W57,Analysis!$B$6,2)</f>
        <v>0</v>
      </c>
      <c r="AB57">
        <f t="shared" ref="AB57:AC57" ca="1" si="118">AB56+AA57*$D57</f>
        <v>0</v>
      </c>
      <c r="AC57">
        <f t="shared" ca="1" si="118"/>
        <v>0</v>
      </c>
      <c r="AF57">
        <f ca="1">IF(B57&gt;0,C57-Analysis!$B$14,0)</f>
        <v>0</v>
      </c>
      <c r="AG57">
        <f t="shared" ca="1" si="5"/>
        <v>0</v>
      </c>
      <c r="AH57">
        <f t="shared" ca="1" si="6"/>
        <v>0</v>
      </c>
      <c r="AI57">
        <f ca="1">IF(AND(B57&gt;Analysis!$B$39,B57&lt;Analysis!$B$40),FilterInput(AF57,Analysis!$B$34,Analysis!$B$35),0)</f>
        <v>0</v>
      </c>
      <c r="AJ57">
        <f ca="1">MEDIAN2(AI57,Analysis!$B$5,2)</f>
        <v>0</v>
      </c>
      <c r="AK57">
        <f ca="1">AVERAGE2(AJ57,Analysis!$B$6,2)</f>
        <v>0</v>
      </c>
      <c r="AL57">
        <f ca="1">INTEGRAL2(R57,$B57,AL56,R56,$B56,Analysis!$B$22)</f>
        <v>0</v>
      </c>
      <c r="AM57">
        <f ca="1">IF(AND(B57&lt;Analysis!$B$40,B57&gt;0),INTEGRAL2(AL57,$B57,AM56,AL56,$B56,Analysis!$B$23),0)</f>
        <v>0</v>
      </c>
      <c r="AN57">
        <f>IF($P57,AM57*Analysis!$B$30+Analysis!$B$31,0)</f>
        <v>0</v>
      </c>
      <c r="AO57">
        <f>AN57-'Flight Input'!$AE57</f>
        <v>0</v>
      </c>
      <c r="AQ57">
        <f>Analysis!$B$36*'Flight Input'!AE57+IF('Flight Input'!AE57 &gt; 0,Analysis!$B$37,0)</f>
        <v>0</v>
      </c>
      <c r="AR57">
        <f ca="1">_xlfn.COVARIANCE.P($AN$102:$AN$1102,'Flight Input'!AE57:AE1057)</f>
        <v>2.9522196135532711E-2</v>
      </c>
    </row>
    <row r="58" spans="1:44" x14ac:dyDescent="0.3">
      <c r="A58">
        <v>56</v>
      </c>
      <c r="B58">
        <f>'Flight Input'!T58</f>
        <v>1.1205570000456646</v>
      </c>
      <c r="C58">
        <f ca="1">INDIRECT(CONCATENATE("'Flight Input'!",Analysis!$B$2,A58+2))</f>
        <v>0</v>
      </c>
      <c r="D58">
        <f t="shared" si="0"/>
        <v>2.2481000050902367E-2</v>
      </c>
      <c r="F58">
        <f t="shared" ca="1" si="7"/>
        <v>0</v>
      </c>
      <c r="G58">
        <f t="shared" ca="1" si="8"/>
        <v>0</v>
      </c>
      <c r="I58">
        <f>SUM(D$2:D58)/COUNT(D$2:D58)</f>
        <v>2.0009946429386867E-2</v>
      </c>
      <c r="J58">
        <f t="shared" si="1"/>
        <v>1.1234912662178085</v>
      </c>
      <c r="L58">
        <f ca="1">VARA(C$2:C58)</f>
        <v>0</v>
      </c>
      <c r="M58">
        <f t="shared" ca="1" si="2"/>
        <v>0</v>
      </c>
      <c r="N58">
        <f t="shared" ca="1" si="9"/>
        <v>0</v>
      </c>
      <c r="O58" t="b">
        <f ca="1">IF(OR(O57,M58*MIN((B58-B$2)*Analysis!$B$19,1)&gt;Analysis!$B$18),TRUE,FALSE)</f>
        <v>0</v>
      </c>
      <c r="P58" t="b">
        <f>IF(OR('Flight Input'!U58=3,'Flight Input'!U58=9),TRUE,FALSE)</f>
        <v>0</v>
      </c>
      <c r="Q58">
        <f ca="1">IF(O58,Q57,SUM(C$2:C58)/COUNT(C$2:C58))+(Analysis!$D$14-500)/1000000</f>
        <v>1.1E-4</v>
      </c>
      <c r="R58">
        <f t="shared" ca="1" si="3"/>
        <v>0</v>
      </c>
      <c r="S58">
        <f t="shared" ca="1" si="10"/>
        <v>0</v>
      </c>
      <c r="T58">
        <f t="shared" si="4"/>
        <v>0</v>
      </c>
      <c r="U58">
        <f>IF($P58,T58*Analysis!$B$28+Analysis!$B$29,0)</f>
        <v>0</v>
      </c>
      <c r="V58">
        <f>U58-'Flight Input'!$AE58</f>
        <v>0</v>
      </c>
      <c r="W58">
        <f ca="1">MEDIAN2(R58,Analysis!$B$5,2)</f>
        <v>0</v>
      </c>
      <c r="X58">
        <f t="shared" ref="X58:Y58" ca="1" si="119">X57+W58*$D58</f>
        <v>0</v>
      </c>
      <c r="Y58">
        <f t="shared" ca="1" si="119"/>
        <v>0</v>
      </c>
      <c r="AA58">
        <f ca="1">AVERAGE2(W58,Analysis!$B$6,2)</f>
        <v>0</v>
      </c>
      <c r="AB58">
        <f t="shared" ref="AB58:AC58" ca="1" si="120">AB57+AA58*$D58</f>
        <v>0</v>
      </c>
      <c r="AC58">
        <f t="shared" ca="1" si="120"/>
        <v>0</v>
      </c>
      <c r="AF58">
        <f ca="1">IF(B58&gt;0,C58-Analysis!$B$14,0)</f>
        <v>0</v>
      </c>
      <c r="AG58">
        <f t="shared" ca="1" si="5"/>
        <v>0</v>
      </c>
      <c r="AH58">
        <f t="shared" ca="1" si="6"/>
        <v>0</v>
      </c>
      <c r="AI58">
        <f ca="1">IF(AND(B58&gt;Analysis!$B$39,B58&lt;Analysis!$B$40),FilterInput(AF58,Analysis!$B$34,Analysis!$B$35),0)</f>
        <v>0</v>
      </c>
      <c r="AJ58">
        <f ca="1">MEDIAN2(AI58,Analysis!$B$5,2)</f>
        <v>0</v>
      </c>
      <c r="AK58">
        <f ca="1">AVERAGE2(AJ58,Analysis!$B$6,2)</f>
        <v>0</v>
      </c>
      <c r="AL58">
        <f ca="1">INTEGRAL2(R58,$B58,AL57,R57,$B57,Analysis!$B$22)</f>
        <v>0</v>
      </c>
      <c r="AM58">
        <f ca="1">IF(AND(B58&lt;Analysis!$B$40,B58&gt;0),INTEGRAL2(AL58,$B58,AM57,AL57,$B57,Analysis!$B$23),0)</f>
        <v>0</v>
      </c>
      <c r="AN58">
        <f>IF($P58,AM58*Analysis!$B$30+Analysis!$B$31,0)</f>
        <v>0</v>
      </c>
      <c r="AO58">
        <f>AN58-'Flight Input'!$AE58</f>
        <v>0</v>
      </c>
      <c r="AQ58">
        <f>Analysis!$B$36*'Flight Input'!AE58+IF('Flight Input'!AE58 &gt; 0,Analysis!$B$37,0)</f>
        <v>0</v>
      </c>
      <c r="AR58">
        <f ca="1">_xlfn.COVARIANCE.P($AN$102:$AN$1102,'Flight Input'!AE58:AE1058)</f>
        <v>2.9680415915752489E-2</v>
      </c>
    </row>
    <row r="59" spans="1:44" x14ac:dyDescent="0.3">
      <c r="A59">
        <v>57</v>
      </c>
      <c r="B59">
        <f>'Flight Input'!T59</f>
        <v>1.1408250000094995</v>
      </c>
      <c r="C59">
        <f ca="1">INDIRECT(CONCATENATE("'Flight Input'!",Analysis!$B$2,A59+2))</f>
        <v>0</v>
      </c>
      <c r="D59">
        <f t="shared" si="0"/>
        <v>2.0267999963834882E-2</v>
      </c>
      <c r="F59">
        <f t="shared" ca="1" si="7"/>
        <v>0</v>
      </c>
      <c r="G59">
        <f t="shared" ca="1" si="8"/>
        <v>0</v>
      </c>
      <c r="I59">
        <f>SUM(D$2:D59)/COUNT(D$2:D59)</f>
        <v>2.0014473684377185E-2</v>
      </c>
      <c r="J59">
        <f t="shared" si="1"/>
        <v>1.0126671469585329</v>
      </c>
      <c r="L59">
        <f ca="1">VARA(C$2:C59)</f>
        <v>0</v>
      </c>
      <c r="M59">
        <f t="shared" ca="1" si="2"/>
        <v>0</v>
      </c>
      <c r="N59">
        <f t="shared" ca="1" si="9"/>
        <v>0</v>
      </c>
      <c r="O59" t="b">
        <f ca="1">IF(OR(O58,M59*MIN((B59-B$2)*Analysis!$B$19,1)&gt;Analysis!$B$18),TRUE,FALSE)</f>
        <v>0</v>
      </c>
      <c r="P59" t="b">
        <f>IF(OR('Flight Input'!U59=3,'Flight Input'!U59=9),TRUE,FALSE)</f>
        <v>0</v>
      </c>
      <c r="Q59">
        <f ca="1">IF(O59,Q58,SUM(C$2:C59)/COUNT(C$2:C59))+(Analysis!$D$14-500)/1000000</f>
        <v>1.1E-4</v>
      </c>
      <c r="R59">
        <f t="shared" ca="1" si="3"/>
        <v>0</v>
      </c>
      <c r="S59">
        <f t="shared" ca="1" si="10"/>
        <v>0</v>
      </c>
      <c r="T59">
        <f t="shared" si="4"/>
        <v>0</v>
      </c>
      <c r="U59">
        <f>IF($P59,T59*Analysis!$B$28+Analysis!$B$29,0)</f>
        <v>0</v>
      </c>
      <c r="V59">
        <f>U59-'Flight Input'!$AE59</f>
        <v>0</v>
      </c>
      <c r="W59">
        <f ca="1">MEDIAN2(R59,Analysis!$B$5,2)</f>
        <v>0</v>
      </c>
      <c r="X59">
        <f t="shared" ref="X59:Y59" ca="1" si="121">X58+W59*$D59</f>
        <v>0</v>
      </c>
      <c r="Y59">
        <f t="shared" ca="1" si="121"/>
        <v>0</v>
      </c>
      <c r="AA59">
        <f ca="1">AVERAGE2(W59,Analysis!$B$6,2)</f>
        <v>0</v>
      </c>
      <c r="AB59">
        <f t="shared" ref="AB59:AC59" ca="1" si="122">AB58+AA59*$D59</f>
        <v>0</v>
      </c>
      <c r="AC59">
        <f t="shared" ca="1" si="122"/>
        <v>0</v>
      </c>
      <c r="AF59">
        <f ca="1">IF(B59&gt;0,C59-Analysis!$B$14,0)</f>
        <v>0</v>
      </c>
      <c r="AG59">
        <f t="shared" ca="1" si="5"/>
        <v>0</v>
      </c>
      <c r="AH59">
        <f t="shared" ca="1" si="6"/>
        <v>0</v>
      </c>
      <c r="AI59">
        <f ca="1">IF(AND(B59&gt;Analysis!$B$39,B59&lt;Analysis!$B$40),FilterInput(AF59,Analysis!$B$34,Analysis!$B$35),0)</f>
        <v>0</v>
      </c>
      <c r="AJ59">
        <f ca="1">MEDIAN2(AI59,Analysis!$B$5,2)</f>
        <v>0</v>
      </c>
      <c r="AK59">
        <f ca="1">AVERAGE2(AJ59,Analysis!$B$6,2)</f>
        <v>0</v>
      </c>
      <c r="AL59">
        <f ca="1">INTEGRAL2(R59,$B59,AL58,R58,$B58,Analysis!$B$22)</f>
        <v>0</v>
      </c>
      <c r="AM59">
        <f ca="1">IF(AND(B59&lt;Analysis!$B$40,B59&gt;0),INTEGRAL2(AL59,$B59,AM58,AL58,$B58,Analysis!$B$23),0)</f>
        <v>0</v>
      </c>
      <c r="AN59">
        <f>IF($P59,AM59*Analysis!$B$30+Analysis!$B$31,0)</f>
        <v>0</v>
      </c>
      <c r="AO59">
        <f>AN59-'Flight Input'!$AE59</f>
        <v>0</v>
      </c>
      <c r="AQ59">
        <f>Analysis!$B$36*'Flight Input'!AE59+IF('Flight Input'!AE59 &gt; 0,Analysis!$B$37,0)</f>
        <v>0</v>
      </c>
      <c r="AR59">
        <f ca="1">_xlfn.COVARIANCE.P($AN$102:$AN$1102,'Flight Input'!AE59:AE1059)</f>
        <v>2.9838635695972268E-2</v>
      </c>
    </row>
    <row r="60" spans="1:44" x14ac:dyDescent="0.3">
      <c r="A60">
        <v>58</v>
      </c>
      <c r="B60">
        <f>'Flight Input'!T60</f>
        <v>1.1609559999778867</v>
      </c>
      <c r="C60">
        <f ca="1">INDIRECT(CONCATENATE("'Flight Input'!",Analysis!$B$2,A60+2))</f>
        <v>0</v>
      </c>
      <c r="D60">
        <f t="shared" si="0"/>
        <v>2.0130999968387187E-2</v>
      </c>
      <c r="F60">
        <f t="shared" ca="1" si="7"/>
        <v>0</v>
      </c>
      <c r="G60">
        <f t="shared" ca="1" si="8"/>
        <v>0</v>
      </c>
      <c r="I60">
        <f>SUM(D$2:D60)/COUNT(D$2:D60)</f>
        <v>2.0016482758239425E-2</v>
      </c>
      <c r="J60">
        <f t="shared" si="1"/>
        <v>1.0057211454944861</v>
      </c>
      <c r="L60">
        <f ca="1">VARA(C$2:C60)</f>
        <v>0</v>
      </c>
      <c r="M60">
        <f t="shared" ca="1" si="2"/>
        <v>0</v>
      </c>
      <c r="N60">
        <f t="shared" ca="1" si="9"/>
        <v>0</v>
      </c>
      <c r="O60" t="b">
        <f ca="1">IF(OR(O59,M60*MIN((B60-B$2)*Analysis!$B$19,1)&gt;Analysis!$B$18),TRUE,FALSE)</f>
        <v>0</v>
      </c>
      <c r="P60" t="b">
        <f>IF(OR('Flight Input'!U60=3,'Flight Input'!U60=9),TRUE,FALSE)</f>
        <v>0</v>
      </c>
      <c r="Q60">
        <f ca="1">IF(O60,Q59,SUM(C$2:C60)/COUNT(C$2:C60))+(Analysis!$D$14-500)/1000000</f>
        <v>1.1E-4</v>
      </c>
      <c r="R60">
        <f t="shared" ca="1" si="3"/>
        <v>0</v>
      </c>
      <c r="S60">
        <f t="shared" ca="1" si="10"/>
        <v>0</v>
      </c>
      <c r="T60">
        <f t="shared" si="4"/>
        <v>0</v>
      </c>
      <c r="U60">
        <f>IF($P60,T60*Analysis!$B$28+Analysis!$B$29,0)</f>
        <v>0</v>
      </c>
      <c r="V60">
        <f>U60-'Flight Input'!$AE60</f>
        <v>0</v>
      </c>
      <c r="W60">
        <f ca="1">MEDIAN2(R60,Analysis!$B$5,2)</f>
        <v>0</v>
      </c>
      <c r="X60">
        <f t="shared" ref="X60:Y60" ca="1" si="123">X59+W60*$D60</f>
        <v>0</v>
      </c>
      <c r="Y60">
        <f t="shared" ca="1" si="123"/>
        <v>0</v>
      </c>
      <c r="AA60">
        <f ca="1">AVERAGE2(W60,Analysis!$B$6,2)</f>
        <v>0</v>
      </c>
      <c r="AB60">
        <f t="shared" ref="AB60:AC60" ca="1" si="124">AB59+AA60*$D60</f>
        <v>0</v>
      </c>
      <c r="AC60">
        <f t="shared" ca="1" si="124"/>
        <v>0</v>
      </c>
      <c r="AF60">
        <f ca="1">IF(B60&gt;0,C60-Analysis!$B$14,0)</f>
        <v>0</v>
      </c>
      <c r="AG60">
        <f t="shared" ca="1" si="5"/>
        <v>0</v>
      </c>
      <c r="AH60">
        <f t="shared" ca="1" si="6"/>
        <v>0</v>
      </c>
      <c r="AI60">
        <f ca="1">IF(AND(B60&gt;Analysis!$B$39,B60&lt;Analysis!$B$40),FilterInput(AF60,Analysis!$B$34,Analysis!$B$35),0)</f>
        <v>0</v>
      </c>
      <c r="AJ60">
        <f ca="1">MEDIAN2(AI60,Analysis!$B$5,2)</f>
        <v>0</v>
      </c>
      <c r="AK60">
        <f ca="1">AVERAGE2(AJ60,Analysis!$B$6,2)</f>
        <v>0</v>
      </c>
      <c r="AL60">
        <f ca="1">INTEGRAL2(R60,$B60,AL59,R59,$B59,Analysis!$B$22)</f>
        <v>0</v>
      </c>
      <c r="AM60">
        <f ca="1">IF(AND(B60&lt;Analysis!$B$40,B60&gt;0),INTEGRAL2(AL60,$B60,AM59,AL59,$B59,Analysis!$B$23),0)</f>
        <v>0</v>
      </c>
      <c r="AN60">
        <f>IF($P60,AM60*Analysis!$B$30+Analysis!$B$31,0)</f>
        <v>0</v>
      </c>
      <c r="AO60">
        <f>AN60-'Flight Input'!$AE60</f>
        <v>0</v>
      </c>
      <c r="AQ60">
        <f>Analysis!$B$36*'Flight Input'!AE60+IF('Flight Input'!AE60 &gt; 0,Analysis!$B$37,0)</f>
        <v>0</v>
      </c>
      <c r="AR60">
        <f ca="1">_xlfn.COVARIANCE.P($AN$102:$AN$1102,'Flight Input'!AE60:AE1060)</f>
        <v>2.9996230101566674E-2</v>
      </c>
    </row>
    <row r="61" spans="1:44" x14ac:dyDescent="0.3">
      <c r="A61">
        <v>59</v>
      </c>
      <c r="B61">
        <f>'Flight Input'!T61</f>
        <v>1.1773840000387281</v>
      </c>
      <c r="C61">
        <f ca="1">INDIRECT(CONCATENATE("'Flight Input'!",Analysis!$B$2,A61+2))</f>
        <v>0</v>
      </c>
      <c r="D61">
        <f t="shared" si="0"/>
        <v>1.6428000060841441E-2</v>
      </c>
      <c r="F61">
        <f t="shared" ca="1" si="7"/>
        <v>0</v>
      </c>
      <c r="G61">
        <f t="shared" ca="1" si="8"/>
        <v>0</v>
      </c>
      <c r="I61">
        <f>SUM(D$2:D61)/COUNT(D$2:D61)</f>
        <v>1.9955661017605562E-2</v>
      </c>
      <c r="J61">
        <f t="shared" si="1"/>
        <v>0.82322505109442889</v>
      </c>
      <c r="L61">
        <f ca="1">VARA(C$2:C61)</f>
        <v>0</v>
      </c>
      <c r="M61">
        <f t="shared" ca="1" si="2"/>
        <v>0</v>
      </c>
      <c r="N61">
        <f t="shared" ca="1" si="9"/>
        <v>0</v>
      </c>
      <c r="O61" t="b">
        <f ca="1">IF(OR(O60,M61*MIN((B61-B$2)*Analysis!$B$19,1)&gt;Analysis!$B$18),TRUE,FALSE)</f>
        <v>0</v>
      </c>
      <c r="P61" t="b">
        <f>IF(OR('Flight Input'!U61=3,'Flight Input'!U61=9),TRUE,FALSE)</f>
        <v>0</v>
      </c>
      <c r="Q61">
        <f ca="1">IF(O61,Q60,SUM(C$2:C61)/COUNT(C$2:C61))+(Analysis!$D$14-500)/1000000</f>
        <v>1.1E-4</v>
      </c>
      <c r="R61">
        <f t="shared" ca="1" si="3"/>
        <v>0</v>
      </c>
      <c r="S61">
        <f t="shared" ca="1" si="10"/>
        <v>0</v>
      </c>
      <c r="T61">
        <f t="shared" si="4"/>
        <v>0</v>
      </c>
      <c r="U61">
        <f>IF($P61,T61*Analysis!$B$28+Analysis!$B$29,0)</f>
        <v>0</v>
      </c>
      <c r="V61">
        <f>U61-'Flight Input'!$AE61</f>
        <v>0</v>
      </c>
      <c r="W61">
        <f ca="1">MEDIAN2(R61,Analysis!$B$5,2)</f>
        <v>0</v>
      </c>
      <c r="X61">
        <f t="shared" ref="X61:Y61" ca="1" si="125">X60+W61*$D61</f>
        <v>0</v>
      </c>
      <c r="Y61">
        <f t="shared" ca="1" si="125"/>
        <v>0</v>
      </c>
      <c r="AA61">
        <f ca="1">AVERAGE2(W61,Analysis!$B$6,2)</f>
        <v>0</v>
      </c>
      <c r="AB61">
        <f t="shared" ref="AB61:AC61" ca="1" si="126">AB60+AA61*$D61</f>
        <v>0</v>
      </c>
      <c r="AC61">
        <f t="shared" ca="1" si="126"/>
        <v>0</v>
      </c>
      <c r="AF61">
        <f ca="1">IF(B61&gt;0,C61-Analysis!$B$14,0)</f>
        <v>0</v>
      </c>
      <c r="AG61">
        <f t="shared" ca="1" si="5"/>
        <v>0</v>
      </c>
      <c r="AH61">
        <f t="shared" ca="1" si="6"/>
        <v>0</v>
      </c>
      <c r="AI61">
        <f ca="1">IF(AND(B61&gt;Analysis!$B$39,B61&lt;Analysis!$B$40),FilterInput(AF61,Analysis!$B$34,Analysis!$B$35),0)</f>
        <v>0</v>
      </c>
      <c r="AJ61">
        <f ca="1">MEDIAN2(AI61,Analysis!$B$5,2)</f>
        <v>0</v>
      </c>
      <c r="AK61">
        <f ca="1">AVERAGE2(AJ61,Analysis!$B$6,2)</f>
        <v>0</v>
      </c>
      <c r="AL61">
        <f ca="1">INTEGRAL2(R61,$B61,AL60,R60,$B60,Analysis!$B$22)</f>
        <v>0</v>
      </c>
      <c r="AM61">
        <f ca="1">IF(AND(B61&lt;Analysis!$B$40,B61&gt;0),INTEGRAL2(AL61,$B61,AM60,AL60,$B60,Analysis!$B$23),0)</f>
        <v>0</v>
      </c>
      <c r="AN61">
        <f>IF($P61,AM61*Analysis!$B$30+Analysis!$B$31,0)</f>
        <v>0</v>
      </c>
      <c r="AO61">
        <f>AN61-'Flight Input'!$AE61</f>
        <v>0</v>
      </c>
      <c r="AQ61">
        <f>Analysis!$B$36*'Flight Input'!AE61+IF('Flight Input'!AE61 &gt; 0,Analysis!$B$37,0)</f>
        <v>0</v>
      </c>
      <c r="AR61">
        <f ca="1">_xlfn.COVARIANCE.P($AN$102:$AN$1102,'Flight Input'!AE61:AE1061)</f>
        <v>3.0153199132535707E-2</v>
      </c>
    </row>
    <row r="62" spans="1:44" x14ac:dyDescent="0.3">
      <c r="A62">
        <v>60</v>
      </c>
      <c r="B62">
        <f>'Flight Input'!T62</f>
        <v>1.200942000024952</v>
      </c>
      <c r="C62">
        <f ca="1">INDIRECT(CONCATENATE("'Flight Input'!",Analysis!$B$2,A62+2))</f>
        <v>0</v>
      </c>
      <c r="D62">
        <f t="shared" si="0"/>
        <v>2.3557999986223876E-2</v>
      </c>
      <c r="F62">
        <f t="shared" ca="1" si="7"/>
        <v>0</v>
      </c>
      <c r="G62">
        <f t="shared" ca="1" si="8"/>
        <v>0</v>
      </c>
      <c r="I62">
        <f>SUM(D$2:D62)/COUNT(D$2:D62)</f>
        <v>2.0015700000415866E-2</v>
      </c>
      <c r="J62">
        <f t="shared" si="1"/>
        <v>1.1769760730693613</v>
      </c>
      <c r="L62">
        <f ca="1">VARA(C$2:C62)</f>
        <v>0</v>
      </c>
      <c r="M62">
        <f t="shared" ca="1" si="2"/>
        <v>0</v>
      </c>
      <c r="N62">
        <f t="shared" ca="1" si="9"/>
        <v>0</v>
      </c>
      <c r="O62" t="b">
        <f ca="1">IF(OR(O61,M62*MIN((B62-B$2)*Analysis!$B$19,1)&gt;Analysis!$B$18),TRUE,FALSE)</f>
        <v>0</v>
      </c>
      <c r="P62" t="b">
        <f>IF(OR('Flight Input'!U62=3,'Flight Input'!U62=9),TRUE,FALSE)</f>
        <v>0</v>
      </c>
      <c r="Q62">
        <f ca="1">IF(O62,Q61,SUM(C$2:C62)/COUNT(C$2:C62))+(Analysis!$D$14-500)/1000000</f>
        <v>1.1E-4</v>
      </c>
      <c r="R62">
        <f t="shared" ca="1" si="3"/>
        <v>0</v>
      </c>
      <c r="S62">
        <f t="shared" ca="1" si="10"/>
        <v>0</v>
      </c>
      <c r="T62">
        <f t="shared" si="4"/>
        <v>0</v>
      </c>
      <c r="U62">
        <f>IF($P62,T62*Analysis!$B$28+Analysis!$B$29,0)</f>
        <v>0</v>
      </c>
      <c r="V62">
        <f>U62-'Flight Input'!$AE62</f>
        <v>0</v>
      </c>
      <c r="W62">
        <f ca="1">MEDIAN2(R62,Analysis!$B$5,2)</f>
        <v>0</v>
      </c>
      <c r="X62">
        <f t="shared" ref="X62:Y62" ca="1" si="127">X61+W62*$D62</f>
        <v>0</v>
      </c>
      <c r="Y62">
        <f t="shared" ca="1" si="127"/>
        <v>0</v>
      </c>
      <c r="AA62">
        <f ca="1">AVERAGE2(W62,Analysis!$B$6,2)</f>
        <v>0</v>
      </c>
      <c r="AB62">
        <f t="shared" ref="AB62:AC62" ca="1" si="128">AB61+AA62*$D62</f>
        <v>0</v>
      </c>
      <c r="AC62">
        <f t="shared" ca="1" si="128"/>
        <v>0</v>
      </c>
      <c r="AF62">
        <f ca="1">IF(B62&gt;0,C62-Analysis!$B$14,0)</f>
        <v>0</v>
      </c>
      <c r="AG62">
        <f t="shared" ca="1" si="5"/>
        <v>0</v>
      </c>
      <c r="AH62">
        <f t="shared" ca="1" si="6"/>
        <v>0</v>
      </c>
      <c r="AI62">
        <f ca="1">IF(AND(B62&gt;Analysis!$B$39,B62&lt;Analysis!$B$40),FilterInput(AF62,Analysis!$B$34,Analysis!$B$35),0)</f>
        <v>0</v>
      </c>
      <c r="AJ62">
        <f ca="1">MEDIAN2(AI62,Analysis!$B$5,2)</f>
        <v>0</v>
      </c>
      <c r="AK62">
        <f ca="1">AVERAGE2(AJ62,Analysis!$B$6,2)</f>
        <v>0</v>
      </c>
      <c r="AL62">
        <f ca="1">INTEGRAL2(R62,$B62,AL61,R61,$B61,Analysis!$B$22)</f>
        <v>0</v>
      </c>
      <c r="AM62">
        <f ca="1">IF(AND(B62&lt;Analysis!$B$40,B62&gt;0),INTEGRAL2(AL62,$B62,AM61,AL61,$B61,Analysis!$B$23),0)</f>
        <v>0</v>
      </c>
      <c r="AN62">
        <f>IF($P62,AM62*Analysis!$B$30+Analysis!$B$31,0)</f>
        <v>0</v>
      </c>
      <c r="AO62">
        <f>AN62-'Flight Input'!$AE62</f>
        <v>0</v>
      </c>
      <c r="AQ62">
        <f>Analysis!$B$36*'Flight Input'!AE62+IF('Flight Input'!AE62 &gt; 0,Analysis!$B$37,0)</f>
        <v>0</v>
      </c>
      <c r="AR62">
        <f ca="1">_xlfn.COVARIANCE.P($AN$102:$AN$1102,'Flight Input'!AE62:AE1062)</f>
        <v>3.0310168163504736E-2</v>
      </c>
    </row>
    <row r="63" spans="1:44" x14ac:dyDescent="0.3">
      <c r="A63">
        <v>61</v>
      </c>
      <c r="B63">
        <f>'Flight Input'!T63</f>
        <v>1.2181420000270009</v>
      </c>
      <c r="C63">
        <f ca="1">INDIRECT(CONCATENATE("'Flight Input'!",Analysis!$B$2,A63+2))</f>
        <v>0</v>
      </c>
      <c r="D63">
        <f t="shared" si="0"/>
        <v>1.720000000204891E-2</v>
      </c>
      <c r="F63">
        <f t="shared" ca="1" si="7"/>
        <v>0</v>
      </c>
      <c r="G63">
        <f t="shared" ca="1" si="8"/>
        <v>0</v>
      </c>
      <c r="I63">
        <f>SUM(D$2:D63)/COUNT(D$2:D63)</f>
        <v>1.9969540984049194E-2</v>
      </c>
      <c r="J63">
        <f t="shared" si="1"/>
        <v>0.86131173549695139</v>
      </c>
      <c r="L63">
        <f ca="1">VARA(C$2:C63)</f>
        <v>0</v>
      </c>
      <c r="M63">
        <f t="shared" ca="1" si="2"/>
        <v>0</v>
      </c>
      <c r="N63">
        <f t="shared" ca="1" si="9"/>
        <v>0</v>
      </c>
      <c r="O63" t="b">
        <f ca="1">IF(OR(O62,M63*MIN((B63-B$2)*Analysis!$B$19,1)&gt;Analysis!$B$18),TRUE,FALSE)</f>
        <v>0</v>
      </c>
      <c r="P63" t="b">
        <f>IF(OR('Flight Input'!U63=3,'Flight Input'!U63=9),TRUE,FALSE)</f>
        <v>0</v>
      </c>
      <c r="Q63">
        <f ca="1">IF(O63,Q62,SUM(C$2:C63)/COUNT(C$2:C63))+(Analysis!$D$14-500)/1000000</f>
        <v>1.1E-4</v>
      </c>
      <c r="R63">
        <f t="shared" ca="1" si="3"/>
        <v>0</v>
      </c>
      <c r="S63">
        <f t="shared" ca="1" si="10"/>
        <v>0</v>
      </c>
      <c r="T63">
        <f t="shared" si="4"/>
        <v>0</v>
      </c>
      <c r="U63">
        <f>IF($P63,T63*Analysis!$B$28+Analysis!$B$29,0)</f>
        <v>0</v>
      </c>
      <c r="V63">
        <f>U63-'Flight Input'!$AE63</f>
        <v>0</v>
      </c>
      <c r="W63">
        <f ca="1">MEDIAN2(R63,Analysis!$B$5,2)</f>
        <v>0</v>
      </c>
      <c r="X63">
        <f t="shared" ref="X63:Y63" ca="1" si="129">X62+W63*$D63</f>
        <v>0</v>
      </c>
      <c r="Y63">
        <f t="shared" ca="1" si="129"/>
        <v>0</v>
      </c>
      <c r="AA63">
        <f ca="1">AVERAGE2(W63,Analysis!$B$6,2)</f>
        <v>0</v>
      </c>
      <c r="AB63">
        <f t="shared" ref="AB63:AC63" ca="1" si="130">AB62+AA63*$D63</f>
        <v>0</v>
      </c>
      <c r="AC63">
        <f t="shared" ca="1" si="130"/>
        <v>0</v>
      </c>
      <c r="AF63">
        <f ca="1">IF(B63&gt;0,C63-Analysis!$B$14,0)</f>
        <v>0</v>
      </c>
      <c r="AG63">
        <f t="shared" ca="1" si="5"/>
        <v>0</v>
      </c>
      <c r="AH63">
        <f t="shared" ca="1" si="6"/>
        <v>0</v>
      </c>
      <c r="AI63">
        <f ca="1">IF(AND(B63&gt;Analysis!$B$39,B63&lt;Analysis!$B$40),FilterInput(AF63,Analysis!$B$34,Analysis!$B$35),0)</f>
        <v>0</v>
      </c>
      <c r="AJ63">
        <f ca="1">MEDIAN2(AI63,Analysis!$B$5,2)</f>
        <v>0</v>
      </c>
      <c r="AK63">
        <f ca="1">AVERAGE2(AJ63,Analysis!$B$6,2)</f>
        <v>0</v>
      </c>
      <c r="AL63">
        <f ca="1">INTEGRAL2(R63,$B63,AL62,R62,$B62,Analysis!$B$22)</f>
        <v>0</v>
      </c>
      <c r="AM63">
        <f ca="1">IF(AND(B63&lt;Analysis!$B$40,B63&gt;0),INTEGRAL2(AL63,$B63,AM62,AL62,$B62,Analysis!$B$23),0)</f>
        <v>0</v>
      </c>
      <c r="AN63">
        <f>IF($P63,AM63*Analysis!$B$30+Analysis!$B$31,0)</f>
        <v>0</v>
      </c>
      <c r="AO63">
        <f>AN63-'Flight Input'!$AE63</f>
        <v>0</v>
      </c>
      <c r="AQ63">
        <f>Analysis!$B$36*'Flight Input'!AE63+IF('Flight Input'!AE63 &gt; 0,Analysis!$B$37,0)</f>
        <v>0</v>
      </c>
      <c r="AR63">
        <f ca="1">_xlfn.COVARIANCE.P($AN$102:$AN$1102,'Flight Input'!AE63:AE1063)</f>
        <v>3.0467137194473765E-2</v>
      </c>
    </row>
    <row r="64" spans="1:44" x14ac:dyDescent="0.3">
      <c r="A64">
        <v>62</v>
      </c>
      <c r="B64">
        <f>'Flight Input'!T64</f>
        <v>1.2382610000204295</v>
      </c>
      <c r="C64">
        <f ca="1">INDIRECT(CONCATENATE("'Flight Input'!",Analysis!$B$2,A64+2))</f>
        <v>0</v>
      </c>
      <c r="D64">
        <f t="shared" si="0"/>
        <v>2.0118999993428588E-2</v>
      </c>
      <c r="F64">
        <f t="shared" ca="1" si="7"/>
        <v>0</v>
      </c>
      <c r="G64">
        <f t="shared" ca="1" si="8"/>
        <v>0</v>
      </c>
      <c r="I64">
        <f>SUM(D$2:D64)/COUNT(D$2:D64)</f>
        <v>1.9971951613232734E-2</v>
      </c>
      <c r="J64">
        <f t="shared" si="1"/>
        <v>1.0073627446652949</v>
      </c>
      <c r="L64">
        <f ca="1">VARA(C$2:C64)</f>
        <v>0</v>
      </c>
      <c r="M64">
        <f t="shared" ca="1" si="2"/>
        <v>0</v>
      </c>
      <c r="N64">
        <f t="shared" ca="1" si="9"/>
        <v>0</v>
      </c>
      <c r="O64" t="b">
        <f ca="1">IF(OR(O63,M64*MIN((B64-B$2)*Analysis!$B$19,1)&gt;Analysis!$B$18),TRUE,FALSE)</f>
        <v>0</v>
      </c>
      <c r="P64" t="b">
        <f>IF(OR('Flight Input'!U64=3,'Flight Input'!U64=9),TRUE,FALSE)</f>
        <v>0</v>
      </c>
      <c r="Q64">
        <f ca="1">IF(O64,Q63,SUM(C$2:C64)/COUNT(C$2:C64))+(Analysis!$D$14-500)/1000000</f>
        <v>1.1E-4</v>
      </c>
      <c r="R64">
        <f t="shared" ca="1" si="3"/>
        <v>0</v>
      </c>
      <c r="S64">
        <f t="shared" ca="1" si="10"/>
        <v>0</v>
      </c>
      <c r="T64">
        <f t="shared" si="4"/>
        <v>0</v>
      </c>
      <c r="U64">
        <f>IF($P64,T64*Analysis!$B$28+Analysis!$B$29,0)</f>
        <v>0</v>
      </c>
      <c r="V64">
        <f>U64-'Flight Input'!$AE64</f>
        <v>0</v>
      </c>
      <c r="W64">
        <f ca="1">MEDIAN2(R64,Analysis!$B$5,2)</f>
        <v>0</v>
      </c>
      <c r="X64">
        <f t="shared" ref="X64:Y64" ca="1" si="131">X63+W64*$D64</f>
        <v>0</v>
      </c>
      <c r="Y64">
        <f t="shared" ca="1" si="131"/>
        <v>0</v>
      </c>
      <c r="AA64">
        <f ca="1">AVERAGE2(W64,Analysis!$B$6,2)</f>
        <v>0</v>
      </c>
      <c r="AB64">
        <f t="shared" ref="AB64:AC64" ca="1" si="132">AB63+AA64*$D64</f>
        <v>0</v>
      </c>
      <c r="AC64">
        <f t="shared" ca="1" si="132"/>
        <v>0</v>
      </c>
      <c r="AF64">
        <f ca="1">IF(B64&gt;0,C64-Analysis!$B$14,0)</f>
        <v>0</v>
      </c>
      <c r="AG64">
        <f t="shared" ca="1" si="5"/>
        <v>0</v>
      </c>
      <c r="AH64">
        <f t="shared" ca="1" si="6"/>
        <v>0</v>
      </c>
      <c r="AI64">
        <f ca="1">IF(AND(B64&gt;Analysis!$B$39,B64&lt;Analysis!$B$40),FilterInput(AF64,Analysis!$B$34,Analysis!$B$35),0)</f>
        <v>0</v>
      </c>
      <c r="AJ64">
        <f ca="1">MEDIAN2(AI64,Analysis!$B$5,2)</f>
        <v>0</v>
      </c>
      <c r="AK64">
        <f ca="1">AVERAGE2(AJ64,Analysis!$B$6,2)</f>
        <v>0</v>
      </c>
      <c r="AL64">
        <f ca="1">INTEGRAL2(R64,$B64,AL63,R63,$B63,Analysis!$B$22)</f>
        <v>0</v>
      </c>
      <c r="AM64">
        <f ca="1">IF(AND(B64&lt;Analysis!$B$40,B64&gt;0),INTEGRAL2(AL64,$B64,AM63,AL63,$B63,Analysis!$B$23),0)</f>
        <v>0</v>
      </c>
      <c r="AN64">
        <f>IF($P64,AM64*Analysis!$B$30+Analysis!$B$31,0)</f>
        <v>0</v>
      </c>
      <c r="AO64">
        <f>AN64-'Flight Input'!$AE64</f>
        <v>0</v>
      </c>
      <c r="AQ64">
        <f>Analysis!$B$36*'Flight Input'!AE64+IF('Flight Input'!AE64 &gt; 0,Analysis!$B$37,0)</f>
        <v>0</v>
      </c>
      <c r="AR64">
        <f ca="1">_xlfn.COVARIANCE.P($AN$102:$AN$1102,'Flight Input'!AE64:AE1064)</f>
        <v>3.0622855476192045E-2</v>
      </c>
    </row>
    <row r="65" spans="1:44" x14ac:dyDescent="0.3">
      <c r="A65">
        <v>63</v>
      </c>
      <c r="B65">
        <f>'Flight Input'!T65</f>
        <v>1.2563780000200495</v>
      </c>
      <c r="C65">
        <f ca="1">INDIRECT(CONCATENATE("'Flight Input'!",Analysis!$B$2,A65+2))</f>
        <v>0</v>
      </c>
      <c r="D65">
        <f t="shared" si="0"/>
        <v>1.811699999962002E-2</v>
      </c>
      <c r="F65">
        <f t="shared" ca="1" si="7"/>
        <v>0</v>
      </c>
      <c r="G65">
        <f t="shared" ca="1" si="8"/>
        <v>0</v>
      </c>
      <c r="I65">
        <f>SUM(D$2:D65)/COUNT(D$2:D65)</f>
        <v>1.9942507936826184E-2</v>
      </c>
      <c r="J65">
        <f t="shared" si="1"/>
        <v>0.90846146618123447</v>
      </c>
      <c r="L65">
        <f ca="1">VARA(C$2:C65)</f>
        <v>0</v>
      </c>
      <c r="M65">
        <f t="shared" ca="1" si="2"/>
        <v>0</v>
      </c>
      <c r="N65">
        <f t="shared" ca="1" si="9"/>
        <v>0</v>
      </c>
      <c r="O65" t="b">
        <f ca="1">IF(OR(O64,M65*MIN((B65-B$2)*Analysis!$B$19,1)&gt;Analysis!$B$18),TRUE,FALSE)</f>
        <v>0</v>
      </c>
      <c r="P65" t="b">
        <f>IF(OR('Flight Input'!U65=3,'Flight Input'!U65=9),TRUE,FALSE)</f>
        <v>0</v>
      </c>
      <c r="Q65">
        <f ca="1">IF(O65,Q64,SUM(C$2:C65)/COUNT(C$2:C65))+(Analysis!$D$14-500)/1000000</f>
        <v>1.1E-4</v>
      </c>
      <c r="R65">
        <f t="shared" ca="1" si="3"/>
        <v>0</v>
      </c>
      <c r="S65">
        <f t="shared" ca="1" si="10"/>
        <v>0</v>
      </c>
      <c r="T65">
        <f t="shared" si="4"/>
        <v>0</v>
      </c>
      <c r="U65">
        <f>IF($P65,T65*Analysis!$B$28+Analysis!$B$29,0)</f>
        <v>0</v>
      </c>
      <c r="V65">
        <f>U65-'Flight Input'!$AE65</f>
        <v>0</v>
      </c>
      <c r="W65">
        <f ca="1">MEDIAN2(R65,Analysis!$B$5,2)</f>
        <v>0</v>
      </c>
      <c r="X65">
        <f t="shared" ref="X65:Y65" ca="1" si="133">X64+W65*$D65</f>
        <v>0</v>
      </c>
      <c r="Y65">
        <f t="shared" ca="1" si="133"/>
        <v>0</v>
      </c>
      <c r="AA65">
        <f ca="1">AVERAGE2(W65,Analysis!$B$6,2)</f>
        <v>0</v>
      </c>
      <c r="AB65">
        <f t="shared" ref="AB65:AC65" ca="1" si="134">AB64+AA65*$D65</f>
        <v>0</v>
      </c>
      <c r="AC65">
        <f t="shared" ca="1" si="134"/>
        <v>0</v>
      </c>
      <c r="AF65">
        <f ca="1">IF(B65&gt;0,C65-Analysis!$B$14,0)</f>
        <v>0</v>
      </c>
      <c r="AG65">
        <f t="shared" ca="1" si="5"/>
        <v>0</v>
      </c>
      <c r="AH65">
        <f t="shared" ca="1" si="6"/>
        <v>0</v>
      </c>
      <c r="AI65">
        <f ca="1">IF(AND(B65&gt;Analysis!$B$39,B65&lt;Analysis!$B$40),FilterInput(AF65,Analysis!$B$34,Analysis!$B$35),0)</f>
        <v>0</v>
      </c>
      <c r="AJ65">
        <f ca="1">MEDIAN2(AI65,Analysis!$B$5,2)</f>
        <v>0</v>
      </c>
      <c r="AK65">
        <f ca="1">AVERAGE2(AJ65,Analysis!$B$6,2)</f>
        <v>0</v>
      </c>
      <c r="AL65">
        <f ca="1">INTEGRAL2(R65,$B65,AL64,R64,$B64,Analysis!$B$22)</f>
        <v>0</v>
      </c>
      <c r="AM65">
        <f ca="1">IF(AND(B65&lt;Analysis!$B$40,B65&gt;0),INTEGRAL2(AL65,$B65,AM64,AL64,$B64,Analysis!$B$23),0)</f>
        <v>0</v>
      </c>
      <c r="AN65">
        <f>IF($P65,AM65*Analysis!$B$30+Analysis!$B$31,0)</f>
        <v>0</v>
      </c>
      <c r="AO65">
        <f>AN65-'Flight Input'!$AE65</f>
        <v>0</v>
      </c>
      <c r="AQ65">
        <f>Analysis!$B$36*'Flight Input'!AE65+IF('Flight Input'!AE65 &gt; 0,Analysis!$B$37,0)</f>
        <v>0</v>
      </c>
      <c r="AR65">
        <f ca="1">_xlfn.COVARIANCE.P($AN$102:$AN$1102,'Flight Input'!AE65:AE1065)</f>
        <v>3.0778573757910325E-2</v>
      </c>
    </row>
    <row r="66" spans="1:44" x14ac:dyDescent="0.3">
      <c r="A66">
        <v>64</v>
      </c>
      <c r="B66">
        <f>'Flight Input'!T66</f>
        <v>1.2730310000479221</v>
      </c>
      <c r="C66">
        <f ca="1">INDIRECT(CONCATENATE("'Flight Input'!",Analysis!$B$2,A66+2))</f>
        <v>0</v>
      </c>
      <c r="D66">
        <f t="shared" si="0"/>
        <v>1.6653000027872622E-2</v>
      </c>
      <c r="F66">
        <f t="shared" ca="1" si="7"/>
        <v>0</v>
      </c>
      <c r="G66">
        <f t="shared" ca="1" si="8"/>
        <v>0</v>
      </c>
      <c r="I66">
        <f>SUM(D$2:D66)/COUNT(D$2:D66)</f>
        <v>1.9891109375748783E-2</v>
      </c>
      <c r="J66">
        <f t="shared" si="1"/>
        <v>0.83720820761138337</v>
      </c>
      <c r="L66">
        <f ca="1">VARA(C$2:C66)</f>
        <v>0</v>
      </c>
      <c r="M66">
        <f t="shared" ca="1" si="2"/>
        <v>0</v>
      </c>
      <c r="N66">
        <f t="shared" ca="1" si="9"/>
        <v>0</v>
      </c>
      <c r="O66" t="b">
        <f ca="1">IF(OR(O65,M66*MIN((B66-B$2)*Analysis!$B$19,1)&gt;Analysis!$B$18),TRUE,FALSE)</f>
        <v>0</v>
      </c>
      <c r="P66" t="b">
        <f>IF(OR('Flight Input'!U66=3,'Flight Input'!U66=9),TRUE,FALSE)</f>
        <v>0</v>
      </c>
      <c r="Q66">
        <f ca="1">IF(O66,Q65,SUM(C$2:C66)/COUNT(C$2:C66))+(Analysis!$D$14-500)/1000000</f>
        <v>1.1E-4</v>
      </c>
      <c r="R66">
        <f t="shared" ca="1" si="3"/>
        <v>0</v>
      </c>
      <c r="S66">
        <f t="shared" ca="1" si="10"/>
        <v>0</v>
      </c>
      <c r="T66">
        <f t="shared" si="4"/>
        <v>0</v>
      </c>
      <c r="U66">
        <f>IF($P66,T66*Analysis!$B$28+Analysis!$B$29,0)</f>
        <v>0</v>
      </c>
      <c r="V66">
        <f>U66-'Flight Input'!$AE66</f>
        <v>0</v>
      </c>
      <c r="W66">
        <f ca="1">MEDIAN2(R66,Analysis!$B$5,2)</f>
        <v>0</v>
      </c>
      <c r="X66">
        <f t="shared" ref="X66:Y66" ca="1" si="135">X65+W66*$D66</f>
        <v>0</v>
      </c>
      <c r="Y66">
        <f t="shared" ca="1" si="135"/>
        <v>0</v>
      </c>
      <c r="AA66">
        <f ca="1">AVERAGE2(W66,Analysis!$B$6,2)</f>
        <v>0</v>
      </c>
      <c r="AB66">
        <f t="shared" ref="AB66:AC66" ca="1" si="136">AB65+AA66*$D66</f>
        <v>0</v>
      </c>
      <c r="AC66">
        <f t="shared" ca="1" si="136"/>
        <v>0</v>
      </c>
      <c r="AF66">
        <f ca="1">IF(B66&gt;0,C66-Analysis!$B$14,0)</f>
        <v>0</v>
      </c>
      <c r="AG66">
        <f t="shared" ca="1" si="5"/>
        <v>0</v>
      </c>
      <c r="AH66">
        <f t="shared" ca="1" si="6"/>
        <v>0</v>
      </c>
      <c r="AI66">
        <f ca="1">IF(AND(B66&gt;Analysis!$B$39,B66&lt;Analysis!$B$40),FilterInput(AF66,Analysis!$B$34,Analysis!$B$35),0)</f>
        <v>0</v>
      </c>
      <c r="AJ66">
        <f ca="1">MEDIAN2(AI66,Analysis!$B$5,2)</f>
        <v>0</v>
      </c>
      <c r="AK66">
        <f ca="1">AVERAGE2(AJ66,Analysis!$B$6,2)</f>
        <v>0</v>
      </c>
      <c r="AL66">
        <f ca="1">INTEGRAL2(R66,$B66,AL65,R65,$B65,Analysis!$B$22)</f>
        <v>0</v>
      </c>
      <c r="AM66">
        <f ca="1">IF(AND(B66&lt;Analysis!$B$40,B66&gt;0),INTEGRAL2(AL66,$B66,AM65,AL65,$B65,Analysis!$B$23),0)</f>
        <v>0</v>
      </c>
      <c r="AN66">
        <f>IF($P66,AM66*Analysis!$B$30+Analysis!$B$31,0)</f>
        <v>0</v>
      </c>
      <c r="AO66">
        <f>AN66-'Flight Input'!$AE66</f>
        <v>0</v>
      </c>
      <c r="AQ66">
        <f>Analysis!$B$36*'Flight Input'!AE66+IF('Flight Input'!AE66 &gt; 0,Analysis!$B$37,0)</f>
        <v>0</v>
      </c>
      <c r="AR66">
        <f ca="1">_xlfn.COVARIANCE.P($AN$102:$AN$1102,'Flight Input'!AE66:AE1066)</f>
        <v>3.0936168163504731E-2</v>
      </c>
    </row>
    <row r="67" spans="1:44" x14ac:dyDescent="0.3">
      <c r="A67">
        <v>65</v>
      </c>
      <c r="B67">
        <f>'Flight Input'!T67</f>
        <v>1.3016999999526888</v>
      </c>
      <c r="C67">
        <f ca="1">INDIRECT(CONCATENATE("'Flight Input'!",Analysis!$B$2,A67+2))</f>
        <v>0</v>
      </c>
      <c r="D67">
        <f t="shared" ref="D67:D130" si="137">B67-B66</f>
        <v>2.8668999904766679E-2</v>
      </c>
      <c r="F67">
        <f t="shared" ca="1" si="7"/>
        <v>0</v>
      </c>
      <c r="G67">
        <f t="shared" ca="1" si="8"/>
        <v>0</v>
      </c>
      <c r="I67">
        <f>SUM(D$2:D67)/COUNT(D$2:D67)</f>
        <v>2.0026153845425981E-2</v>
      </c>
      <c r="J67">
        <f t="shared" ref="J67:J130" si="138">D67/I67</f>
        <v>1.431577931841103</v>
      </c>
      <c r="L67">
        <f ca="1">VARA(C$2:C67)</f>
        <v>0</v>
      </c>
      <c r="M67">
        <f t="shared" ref="M67:M130" ca="1" si="139">(L67-L66)/D67</f>
        <v>0</v>
      </c>
      <c r="N67">
        <f t="shared" ca="1" si="9"/>
        <v>0</v>
      </c>
      <c r="O67" t="b">
        <f ca="1">IF(OR(O66,M67*MIN((B67-B$2)*Analysis!$B$19,1)&gt;Analysis!$B$18),TRUE,FALSE)</f>
        <v>0</v>
      </c>
      <c r="P67" t="b">
        <f>IF(OR('Flight Input'!U67=3,'Flight Input'!U67=9),TRUE,FALSE)</f>
        <v>0</v>
      </c>
      <c r="Q67">
        <f ca="1">IF(O67,Q66,SUM(C$2:C67)/COUNT(C$2:C67))+(Analysis!$D$14-500)/1000000</f>
        <v>1.1E-4</v>
      </c>
      <c r="R67">
        <f t="shared" ref="R67:R130" ca="1" si="140">IF(O67,C67-Q67,0)</f>
        <v>0</v>
      </c>
      <c r="S67">
        <f t="shared" ca="1" si="10"/>
        <v>0</v>
      </c>
      <c r="T67">
        <f t="shared" ref="T67:T130" si="141">IF(P67,T66+S67*$D67,0)</f>
        <v>0</v>
      </c>
      <c r="U67">
        <f>IF($P67,T67*Analysis!$B$28+Analysis!$B$29,0)</f>
        <v>0</v>
      </c>
      <c r="V67">
        <f>U67-'Flight Input'!$AE67</f>
        <v>0</v>
      </c>
      <c r="W67">
        <f ca="1">MEDIAN2(R67,Analysis!$B$5,2)</f>
        <v>0</v>
      </c>
      <c r="X67">
        <f t="shared" ref="X67:Y67" ca="1" si="142">X66+W67*$D67</f>
        <v>0</v>
      </c>
      <c r="Y67">
        <f t="shared" ca="1" si="142"/>
        <v>0</v>
      </c>
      <c r="AA67">
        <f ca="1">AVERAGE2(W67,Analysis!$B$6,2)</f>
        <v>0</v>
      </c>
      <c r="AB67">
        <f t="shared" ref="AB67:AC67" ca="1" si="143">AB66+AA67*$D67</f>
        <v>0</v>
      </c>
      <c r="AC67">
        <f t="shared" ca="1" si="143"/>
        <v>0</v>
      </c>
      <c r="AF67">
        <f ca="1">IF(B67&gt;0,C67-Analysis!$B$14,0)</f>
        <v>0</v>
      </c>
      <c r="AG67">
        <f t="shared" ref="AG67:AG130" ca="1" si="144">IF(B67&gt;0,AG66+AF67*$D67,0)</f>
        <v>0</v>
      </c>
      <c r="AH67">
        <f t="shared" ref="AH67:AH130" ca="1" si="145">IF(B67&gt;0,AH66+AG67*$D67,0)</f>
        <v>0</v>
      </c>
      <c r="AI67">
        <f ca="1">IF(AND(B67&gt;Analysis!$B$39,B67&lt;Analysis!$B$40),FilterInput(AF67,Analysis!$B$34,Analysis!$B$35),0)</f>
        <v>0</v>
      </c>
      <c r="AJ67">
        <f ca="1">MEDIAN2(AI67,Analysis!$B$5,2)</f>
        <v>0</v>
      </c>
      <c r="AK67">
        <f ca="1">AVERAGE2(AJ67,Analysis!$B$6,2)</f>
        <v>0</v>
      </c>
      <c r="AL67">
        <f ca="1">INTEGRAL2(R67,$B67,AL66,R66,$B66,Analysis!$B$22)</f>
        <v>0</v>
      </c>
      <c r="AM67">
        <f ca="1">IF(AND(B67&lt;Analysis!$B$40,B67&gt;0),INTEGRAL2(AL67,$B67,AM66,AL66,$B66,Analysis!$B$23),0)</f>
        <v>0</v>
      </c>
      <c r="AN67">
        <f>IF($P67,AM67*Analysis!$B$30+Analysis!$B$31,0)</f>
        <v>0</v>
      </c>
      <c r="AO67">
        <f>AN67-'Flight Input'!$AE67</f>
        <v>0</v>
      </c>
      <c r="AQ67">
        <f>Analysis!$B$36*'Flight Input'!AE67+IF('Flight Input'!AE67 &gt; 0,Analysis!$B$37,0)</f>
        <v>0</v>
      </c>
      <c r="AR67">
        <f ca="1">_xlfn.COVARIANCE.P($AN$102:$AN$1102,'Flight Input'!AE67:AE1067)</f>
        <v>3.1093762569099133E-2</v>
      </c>
    </row>
    <row r="68" spans="1:44" x14ac:dyDescent="0.3">
      <c r="A68">
        <v>66</v>
      </c>
      <c r="B68">
        <f>'Flight Input'!T68</f>
        <v>1.3172239999985322</v>
      </c>
      <c r="C68">
        <f ca="1">INDIRECT(CONCATENATE("'Flight Input'!",Analysis!$B$2,A68+2))</f>
        <v>0</v>
      </c>
      <c r="D68">
        <f t="shared" si="137"/>
        <v>1.5524000045843422E-2</v>
      </c>
      <c r="F68">
        <f t="shared" ref="F68:F131" ca="1" si="146">F67+C68*$D68</f>
        <v>0</v>
      </c>
      <c r="G68">
        <f t="shared" ref="G68:G131" ca="1" si="147">G67+F68*$D68</f>
        <v>0</v>
      </c>
      <c r="I68">
        <f>SUM(D$2:D68)/COUNT(D$2:D68)</f>
        <v>1.9957939393917157E-2</v>
      </c>
      <c r="J68">
        <f t="shared" si="138"/>
        <v>0.77783581458188389</v>
      </c>
      <c r="L68">
        <f ca="1">VARA(C$2:C68)</f>
        <v>0</v>
      </c>
      <c r="M68">
        <f t="shared" ca="1" si="139"/>
        <v>0</v>
      </c>
      <c r="N68">
        <f t="shared" ref="N68:N131" ca="1" si="148">(C68-C67)/D68</f>
        <v>0</v>
      </c>
      <c r="O68" t="b">
        <f ca="1">IF(OR(O67,M68*MIN((B68-B$2)*Analysis!$B$19,1)&gt;Analysis!$B$18),TRUE,FALSE)</f>
        <v>0</v>
      </c>
      <c r="P68" t="b">
        <f>IF(OR('Flight Input'!U68=3,'Flight Input'!U68=9),TRUE,FALSE)</f>
        <v>0</v>
      </c>
      <c r="Q68">
        <f ca="1">IF(O68,Q67,SUM(C$2:C68)/COUNT(C$2:C68))+(Analysis!$D$14-500)/1000000</f>
        <v>1.1E-4</v>
      </c>
      <c r="R68">
        <f t="shared" ca="1" si="140"/>
        <v>0</v>
      </c>
      <c r="S68">
        <f t="shared" ref="S68:S131" ca="1" si="149">S67+R68*$D68</f>
        <v>0</v>
      </c>
      <c r="T68">
        <f t="shared" si="141"/>
        <v>0</v>
      </c>
      <c r="U68">
        <f>IF($P68,T68*Analysis!$B$28+Analysis!$B$29,0)</f>
        <v>0</v>
      </c>
      <c r="V68">
        <f>U68-'Flight Input'!$AE68</f>
        <v>0</v>
      </c>
      <c r="W68">
        <f ca="1">MEDIAN2(R68,Analysis!$B$5,2)</f>
        <v>0</v>
      </c>
      <c r="X68">
        <f t="shared" ref="X68:Y68" ca="1" si="150">X67+W68*$D68</f>
        <v>0</v>
      </c>
      <c r="Y68">
        <f t="shared" ca="1" si="150"/>
        <v>0</v>
      </c>
      <c r="AA68">
        <f ca="1">AVERAGE2(W68,Analysis!$B$6,2)</f>
        <v>0</v>
      </c>
      <c r="AB68">
        <f t="shared" ref="AB68:AC68" ca="1" si="151">AB67+AA68*$D68</f>
        <v>0</v>
      </c>
      <c r="AC68">
        <f t="shared" ca="1" si="151"/>
        <v>0</v>
      </c>
      <c r="AF68">
        <f ca="1">IF(B68&gt;0,C68-Analysis!$B$14,0)</f>
        <v>0</v>
      </c>
      <c r="AG68">
        <f t="shared" ca="1" si="144"/>
        <v>0</v>
      </c>
      <c r="AH68">
        <f t="shared" ca="1" si="145"/>
        <v>0</v>
      </c>
      <c r="AI68">
        <f ca="1">IF(AND(B68&gt;Analysis!$B$39,B68&lt;Analysis!$B$40),FilterInput(AF68,Analysis!$B$34,Analysis!$B$35),0)</f>
        <v>0</v>
      </c>
      <c r="AJ68">
        <f ca="1">MEDIAN2(AI68,Analysis!$B$5,2)</f>
        <v>0</v>
      </c>
      <c r="AK68">
        <f ca="1">AVERAGE2(AJ68,Analysis!$B$6,2)</f>
        <v>0</v>
      </c>
      <c r="AL68">
        <f ca="1">INTEGRAL2(R68,$B68,AL67,R67,$B67,Analysis!$B$22)</f>
        <v>0</v>
      </c>
      <c r="AM68">
        <f ca="1">IF(AND(B68&lt;Analysis!$B$40,B68&gt;0),INTEGRAL2(AL68,$B68,AM67,AL67,$B67,Analysis!$B$23),0)</f>
        <v>0</v>
      </c>
      <c r="AN68">
        <f>IF($P68,AM68*Analysis!$B$30+Analysis!$B$31,0)</f>
        <v>0</v>
      </c>
      <c r="AO68">
        <f>AN68-'Flight Input'!$AE68</f>
        <v>0</v>
      </c>
      <c r="AQ68">
        <f>Analysis!$B$36*'Flight Input'!AE68+IF('Flight Input'!AE68 &gt; 0,Analysis!$B$37,0)</f>
        <v>0</v>
      </c>
      <c r="AR68">
        <f ca="1">_xlfn.COVARIANCE.P($AN$102:$AN$1102,'Flight Input'!AE68:AE1068)</f>
        <v>3.1250731600068166E-2</v>
      </c>
    </row>
    <row r="69" spans="1:44" x14ac:dyDescent="0.3">
      <c r="A69">
        <v>67</v>
      </c>
      <c r="B69">
        <f>'Flight Input'!T69</f>
        <v>1.3370959999738261</v>
      </c>
      <c r="C69">
        <f ca="1">INDIRECT(CONCATENATE("'Flight Input'!",Analysis!$B$2,A69+2))</f>
        <v>0</v>
      </c>
      <c r="D69">
        <f t="shared" si="137"/>
        <v>1.9871999975293875E-2</v>
      </c>
      <c r="F69">
        <f t="shared" ca="1" si="146"/>
        <v>0</v>
      </c>
      <c r="G69">
        <f t="shared" ca="1" si="147"/>
        <v>0</v>
      </c>
      <c r="I69">
        <f>SUM(D$2:D69)/COUNT(D$2:D69)</f>
        <v>1.9956656716027255E-2</v>
      </c>
      <c r="J69">
        <f t="shared" si="138"/>
        <v>0.99575796978732456</v>
      </c>
      <c r="L69">
        <f ca="1">VARA(C$2:C69)</f>
        <v>0</v>
      </c>
      <c r="M69">
        <f t="shared" ca="1" si="139"/>
        <v>0</v>
      </c>
      <c r="N69">
        <f t="shared" ca="1" si="148"/>
        <v>0</v>
      </c>
      <c r="O69" t="b">
        <f ca="1">IF(OR(O68,M69*MIN((B69-B$2)*Analysis!$B$19,1)&gt;Analysis!$B$18),TRUE,FALSE)</f>
        <v>0</v>
      </c>
      <c r="P69" t="b">
        <f>IF(OR('Flight Input'!U69=3,'Flight Input'!U69=9),TRUE,FALSE)</f>
        <v>0</v>
      </c>
      <c r="Q69">
        <f ca="1">IF(O69,Q68,SUM(C$2:C69)/COUNT(C$2:C69))+(Analysis!$D$14-500)/1000000</f>
        <v>1.1E-4</v>
      </c>
      <c r="R69">
        <f t="shared" ca="1" si="140"/>
        <v>0</v>
      </c>
      <c r="S69">
        <f t="shared" ca="1" si="149"/>
        <v>0</v>
      </c>
      <c r="T69">
        <f t="shared" si="141"/>
        <v>0</v>
      </c>
      <c r="U69">
        <f>IF($P69,T69*Analysis!$B$28+Analysis!$B$29,0)</f>
        <v>0</v>
      </c>
      <c r="V69">
        <f>U69-'Flight Input'!$AE69</f>
        <v>0</v>
      </c>
      <c r="W69">
        <f ca="1">MEDIAN2(R69,Analysis!$B$5,2)</f>
        <v>0</v>
      </c>
      <c r="X69">
        <f t="shared" ref="X69:Y69" ca="1" si="152">X68+W69*$D69</f>
        <v>0</v>
      </c>
      <c r="Y69">
        <f t="shared" ca="1" si="152"/>
        <v>0</v>
      </c>
      <c r="AA69">
        <f ca="1">AVERAGE2(W69,Analysis!$B$6,2)</f>
        <v>0</v>
      </c>
      <c r="AB69">
        <f t="shared" ref="AB69:AC69" ca="1" si="153">AB68+AA69*$D69</f>
        <v>0</v>
      </c>
      <c r="AC69">
        <f t="shared" ca="1" si="153"/>
        <v>0</v>
      </c>
      <c r="AF69">
        <f ca="1">IF(B69&gt;0,C69-Analysis!$B$14,0)</f>
        <v>0</v>
      </c>
      <c r="AG69">
        <f t="shared" ca="1" si="144"/>
        <v>0</v>
      </c>
      <c r="AH69">
        <f t="shared" ca="1" si="145"/>
        <v>0</v>
      </c>
      <c r="AI69">
        <f ca="1">IF(AND(B69&gt;Analysis!$B$39,B69&lt;Analysis!$B$40),FilterInput(AF69,Analysis!$B$34,Analysis!$B$35),0)</f>
        <v>0</v>
      </c>
      <c r="AJ69">
        <f ca="1">MEDIAN2(AI69,Analysis!$B$5,2)</f>
        <v>0</v>
      </c>
      <c r="AK69">
        <f ca="1">AVERAGE2(AJ69,Analysis!$B$6,2)</f>
        <v>0</v>
      </c>
      <c r="AL69">
        <f ca="1">INTEGRAL2(R69,$B69,AL68,R68,$B68,Analysis!$B$22)</f>
        <v>0</v>
      </c>
      <c r="AM69">
        <f ca="1">IF(AND(B69&lt;Analysis!$B$40,B69&gt;0),INTEGRAL2(AL69,$B69,AM68,AL68,$B68,Analysis!$B$23),0)</f>
        <v>0</v>
      </c>
      <c r="AN69">
        <f>IF($P69,AM69*Analysis!$B$30+Analysis!$B$31,0)</f>
        <v>0</v>
      </c>
      <c r="AO69">
        <f>AN69-'Flight Input'!$AE69</f>
        <v>0</v>
      </c>
      <c r="AQ69">
        <f>Analysis!$B$36*'Flight Input'!AE69+IF('Flight Input'!AE69 &gt; 0,Analysis!$B$37,0)</f>
        <v>0</v>
      </c>
      <c r="AR69">
        <f ca="1">_xlfn.COVARIANCE.P($AN$102:$AN$1102,'Flight Input'!AE69:AE1069)</f>
        <v>3.1408326005662568E-2</v>
      </c>
    </row>
    <row r="70" spans="1:44" x14ac:dyDescent="0.3">
      <c r="A70">
        <v>68</v>
      </c>
      <c r="B70">
        <f>'Flight Input'!T70</f>
        <v>1.3570749999489635</v>
      </c>
      <c r="C70">
        <f ca="1">INDIRECT(CONCATENATE("'Flight Input'!",Analysis!$B$2,A70+2))</f>
        <v>0</v>
      </c>
      <c r="D70">
        <f t="shared" si="137"/>
        <v>1.9978999975137413E-2</v>
      </c>
      <c r="F70">
        <f t="shared" ca="1" si="146"/>
        <v>0</v>
      </c>
      <c r="G70">
        <f t="shared" ca="1" si="147"/>
        <v>0</v>
      </c>
      <c r="I70">
        <f>SUM(D$2:D70)/COUNT(D$2:D70)</f>
        <v>1.9956985293367112E-2</v>
      </c>
      <c r="J70">
        <f t="shared" si="138"/>
        <v>1.0011031065788087</v>
      </c>
      <c r="L70">
        <f ca="1">VARA(C$2:C70)</f>
        <v>0</v>
      </c>
      <c r="M70">
        <f t="shared" ca="1" si="139"/>
        <v>0</v>
      </c>
      <c r="N70">
        <f t="shared" ca="1" si="148"/>
        <v>0</v>
      </c>
      <c r="O70" t="b">
        <f ca="1">IF(OR(O69,M70*MIN((B70-B$2)*Analysis!$B$19,1)&gt;Analysis!$B$18),TRUE,FALSE)</f>
        <v>0</v>
      </c>
      <c r="P70" t="b">
        <f>IF(OR('Flight Input'!U70=3,'Flight Input'!U70=9),TRUE,FALSE)</f>
        <v>0</v>
      </c>
      <c r="Q70">
        <f ca="1">IF(O70,Q69,SUM(C$2:C70)/COUNT(C$2:C70))+(Analysis!$D$14-500)/1000000</f>
        <v>1.1E-4</v>
      </c>
      <c r="R70">
        <f t="shared" ca="1" si="140"/>
        <v>0</v>
      </c>
      <c r="S70">
        <f t="shared" ca="1" si="149"/>
        <v>0</v>
      </c>
      <c r="T70">
        <f t="shared" si="141"/>
        <v>0</v>
      </c>
      <c r="U70">
        <f>IF($P70,T70*Analysis!$B$28+Analysis!$B$29,0)</f>
        <v>0</v>
      </c>
      <c r="V70">
        <f>U70-'Flight Input'!$AE70</f>
        <v>0</v>
      </c>
      <c r="W70">
        <f ca="1">MEDIAN2(R70,Analysis!$B$5,2)</f>
        <v>0</v>
      </c>
      <c r="X70">
        <f t="shared" ref="X70:Y70" ca="1" si="154">X69+W70*$D70</f>
        <v>0</v>
      </c>
      <c r="Y70">
        <f t="shared" ca="1" si="154"/>
        <v>0</v>
      </c>
      <c r="AA70">
        <f ca="1">AVERAGE2(W70,Analysis!$B$6,2)</f>
        <v>0</v>
      </c>
      <c r="AB70">
        <f t="shared" ref="AB70:AC70" ca="1" si="155">AB69+AA70*$D70</f>
        <v>0</v>
      </c>
      <c r="AC70">
        <f t="shared" ca="1" si="155"/>
        <v>0</v>
      </c>
      <c r="AF70">
        <f ca="1">IF(B70&gt;0,C70-Analysis!$B$14,0)</f>
        <v>0</v>
      </c>
      <c r="AG70">
        <f t="shared" ca="1" si="144"/>
        <v>0</v>
      </c>
      <c r="AH70">
        <f t="shared" ca="1" si="145"/>
        <v>0</v>
      </c>
      <c r="AI70">
        <f ca="1">IF(AND(B70&gt;Analysis!$B$39,B70&lt;Analysis!$B$40),FilterInput(AF70,Analysis!$B$34,Analysis!$B$35),0)</f>
        <v>0</v>
      </c>
      <c r="AJ70">
        <f ca="1">MEDIAN2(AI70,Analysis!$B$5,2)</f>
        <v>0</v>
      </c>
      <c r="AK70">
        <f ca="1">AVERAGE2(AJ70,Analysis!$B$6,2)</f>
        <v>0</v>
      </c>
      <c r="AL70">
        <f ca="1">INTEGRAL2(R70,$B70,AL69,R69,$B69,Analysis!$B$22)</f>
        <v>0</v>
      </c>
      <c r="AM70">
        <f ca="1">IF(AND(B70&lt;Analysis!$B$40,B70&gt;0),INTEGRAL2(AL70,$B70,AM69,AL69,$B69,Analysis!$B$23),0)</f>
        <v>0</v>
      </c>
      <c r="AN70">
        <f>IF($P70,AM70*Analysis!$B$30+Analysis!$B$31,0)</f>
        <v>0</v>
      </c>
      <c r="AO70">
        <f>AN70-'Flight Input'!$AE70</f>
        <v>0</v>
      </c>
      <c r="AQ70">
        <f>Analysis!$B$36*'Flight Input'!AE70+IF('Flight Input'!AE70 &gt; 0,Analysis!$B$37,0)</f>
        <v>0</v>
      </c>
      <c r="AR70">
        <f ca="1">_xlfn.COVARIANCE.P($AN$102:$AN$1102,'Flight Input'!AE70:AE1070)</f>
        <v>3.15677965351331E-2</v>
      </c>
    </row>
    <row r="71" spans="1:44" x14ac:dyDescent="0.3">
      <c r="A71">
        <v>69</v>
      </c>
      <c r="B71">
        <f>'Flight Input'!T71</f>
        <v>1.3771339999511838</v>
      </c>
      <c r="C71">
        <f ca="1">INDIRECT(CONCATENATE("'Flight Input'!",Analysis!$B$2,A71+2))</f>
        <v>0</v>
      </c>
      <c r="D71">
        <f t="shared" si="137"/>
        <v>2.0059000002220273E-2</v>
      </c>
      <c r="F71">
        <f t="shared" ca="1" si="146"/>
        <v>0</v>
      </c>
      <c r="G71">
        <f t="shared" ca="1" si="147"/>
        <v>0</v>
      </c>
      <c r="I71">
        <f>SUM(D$2:D71)/COUNT(D$2:D71)</f>
        <v>1.9958463767408462E-2</v>
      </c>
      <c r="J71">
        <f t="shared" si="138"/>
        <v>1.0050372732081707</v>
      </c>
      <c r="L71">
        <f ca="1">VARA(C$2:C71)</f>
        <v>0</v>
      </c>
      <c r="M71">
        <f t="shared" ca="1" si="139"/>
        <v>0</v>
      </c>
      <c r="N71">
        <f t="shared" ca="1" si="148"/>
        <v>0</v>
      </c>
      <c r="O71" t="b">
        <f ca="1">IF(OR(O70,M71*MIN((B71-B$2)*Analysis!$B$19,1)&gt;Analysis!$B$18),TRUE,FALSE)</f>
        <v>0</v>
      </c>
      <c r="P71" t="b">
        <f>IF(OR('Flight Input'!U71=3,'Flight Input'!U71=9),TRUE,FALSE)</f>
        <v>0</v>
      </c>
      <c r="Q71">
        <f ca="1">IF(O71,Q70,SUM(C$2:C71)/COUNT(C$2:C71))+(Analysis!$D$14-500)/1000000</f>
        <v>1.1E-4</v>
      </c>
      <c r="R71">
        <f t="shared" ca="1" si="140"/>
        <v>0</v>
      </c>
      <c r="S71">
        <f t="shared" ca="1" si="149"/>
        <v>0</v>
      </c>
      <c r="T71">
        <f t="shared" si="141"/>
        <v>0</v>
      </c>
      <c r="U71">
        <f>IF($P71,T71*Analysis!$B$28+Analysis!$B$29,0)</f>
        <v>0</v>
      </c>
      <c r="V71">
        <f>U71-'Flight Input'!$AE71</f>
        <v>0</v>
      </c>
      <c r="W71">
        <f ca="1">MEDIAN2(R71,Analysis!$B$5,2)</f>
        <v>0</v>
      </c>
      <c r="X71">
        <f t="shared" ref="X71:Y71" ca="1" si="156">X70+W71*$D71</f>
        <v>0</v>
      </c>
      <c r="Y71">
        <f t="shared" ca="1" si="156"/>
        <v>0</v>
      </c>
      <c r="AA71">
        <f ca="1">AVERAGE2(W71,Analysis!$B$6,2)</f>
        <v>0</v>
      </c>
      <c r="AB71">
        <f t="shared" ref="AB71:AC71" ca="1" si="157">AB70+AA71*$D71</f>
        <v>0</v>
      </c>
      <c r="AC71">
        <f t="shared" ca="1" si="157"/>
        <v>0</v>
      </c>
      <c r="AF71">
        <f ca="1">IF(B71&gt;0,C71-Analysis!$B$14,0)</f>
        <v>0</v>
      </c>
      <c r="AG71">
        <f t="shared" ca="1" si="144"/>
        <v>0</v>
      </c>
      <c r="AH71">
        <f t="shared" ca="1" si="145"/>
        <v>0</v>
      </c>
      <c r="AI71">
        <f ca="1">IF(AND(B71&gt;Analysis!$B$39,B71&lt;Analysis!$B$40),FilterInput(AF71,Analysis!$B$34,Analysis!$B$35),0)</f>
        <v>0</v>
      </c>
      <c r="AJ71">
        <f ca="1">MEDIAN2(AI71,Analysis!$B$5,2)</f>
        <v>0</v>
      </c>
      <c r="AK71">
        <f ca="1">AVERAGE2(AJ71,Analysis!$B$6,2)</f>
        <v>0</v>
      </c>
      <c r="AL71">
        <f ca="1">INTEGRAL2(R71,$B71,AL70,R70,$B70,Analysis!$B$22)</f>
        <v>0</v>
      </c>
      <c r="AM71">
        <f ca="1">IF(AND(B71&lt;Analysis!$B$40,B71&gt;0),INTEGRAL2(AL71,$B71,AM70,AL70,$B70,Analysis!$B$23),0)</f>
        <v>0</v>
      </c>
      <c r="AN71">
        <f>IF($P71,AM71*Analysis!$B$30+Analysis!$B$31,0)</f>
        <v>0</v>
      </c>
      <c r="AO71">
        <f>AN71-'Flight Input'!$AE71</f>
        <v>0</v>
      </c>
      <c r="AQ71">
        <f>Analysis!$B$36*'Flight Input'!AE71+IF('Flight Input'!AE71 &gt; 0,Analysis!$B$37,0)</f>
        <v>0</v>
      </c>
      <c r="AR71">
        <f ca="1">_xlfn.COVARIANCE.P($AN$102:$AN$1102,'Flight Input'!AE71:AE1071)</f>
        <v>3.1729768563105124E-2</v>
      </c>
    </row>
    <row r="72" spans="1:44" x14ac:dyDescent="0.3">
      <c r="A72">
        <v>70</v>
      </c>
      <c r="B72">
        <f>'Flight Input'!T72</f>
        <v>1.3982049999758601</v>
      </c>
      <c r="C72">
        <f ca="1">INDIRECT(CONCATENATE("'Flight Input'!",Analysis!$B$2,A72+2))</f>
        <v>0</v>
      </c>
      <c r="D72">
        <f t="shared" si="137"/>
        <v>2.1071000024676323E-2</v>
      </c>
      <c r="F72">
        <f t="shared" ca="1" si="146"/>
        <v>0</v>
      </c>
      <c r="G72">
        <f t="shared" ca="1" si="147"/>
        <v>0</v>
      </c>
      <c r="I72">
        <f>SUM(D$2:D72)/COUNT(D$2:D72)</f>
        <v>1.9974357142512288E-2</v>
      </c>
      <c r="J72">
        <f t="shared" si="138"/>
        <v>1.0549025370048082</v>
      </c>
      <c r="L72">
        <f ca="1">VARA(C$2:C72)</f>
        <v>0</v>
      </c>
      <c r="M72">
        <f t="shared" ca="1" si="139"/>
        <v>0</v>
      </c>
      <c r="N72">
        <f t="shared" ca="1" si="148"/>
        <v>0</v>
      </c>
      <c r="O72" t="b">
        <f ca="1">IF(OR(O71,M72*MIN((B72-B$2)*Analysis!$B$19,1)&gt;Analysis!$B$18),TRUE,FALSE)</f>
        <v>0</v>
      </c>
      <c r="P72" t="b">
        <f>IF(OR('Flight Input'!U72=3,'Flight Input'!U72=9),TRUE,FALSE)</f>
        <v>0</v>
      </c>
      <c r="Q72">
        <f ca="1">IF(O72,Q71,SUM(C$2:C72)/COUNT(C$2:C72))+(Analysis!$D$14-500)/1000000</f>
        <v>1.1E-4</v>
      </c>
      <c r="R72">
        <f t="shared" ca="1" si="140"/>
        <v>0</v>
      </c>
      <c r="S72">
        <f t="shared" ca="1" si="149"/>
        <v>0</v>
      </c>
      <c r="T72">
        <f t="shared" si="141"/>
        <v>0</v>
      </c>
      <c r="U72">
        <f>IF($P72,T72*Analysis!$B$28+Analysis!$B$29,0)</f>
        <v>0</v>
      </c>
      <c r="V72">
        <f>U72-'Flight Input'!$AE72</f>
        <v>0</v>
      </c>
      <c r="W72">
        <f ca="1">MEDIAN2(R72,Analysis!$B$5,2)</f>
        <v>0</v>
      </c>
      <c r="X72">
        <f t="shared" ref="X72:Y72" ca="1" si="158">X71+W72*$D72</f>
        <v>0</v>
      </c>
      <c r="Y72">
        <f t="shared" ca="1" si="158"/>
        <v>0</v>
      </c>
      <c r="AA72">
        <f ca="1">AVERAGE2(W72,Analysis!$B$6,2)</f>
        <v>0</v>
      </c>
      <c r="AB72">
        <f t="shared" ref="AB72:AC72" ca="1" si="159">AB71+AA72*$D72</f>
        <v>0</v>
      </c>
      <c r="AC72">
        <f t="shared" ca="1" si="159"/>
        <v>0</v>
      </c>
      <c r="AF72">
        <f ca="1">IF(B72&gt;0,C72-Analysis!$B$14,0)</f>
        <v>0</v>
      </c>
      <c r="AG72">
        <f t="shared" ca="1" si="144"/>
        <v>0</v>
      </c>
      <c r="AH72">
        <f t="shared" ca="1" si="145"/>
        <v>0</v>
      </c>
      <c r="AI72">
        <f ca="1">IF(AND(B72&gt;Analysis!$B$39,B72&lt;Analysis!$B$40),FilterInput(AF72,Analysis!$B$34,Analysis!$B$35),0)</f>
        <v>0</v>
      </c>
      <c r="AJ72">
        <f ca="1">MEDIAN2(AI72,Analysis!$B$5,2)</f>
        <v>0</v>
      </c>
      <c r="AK72">
        <f ca="1">AVERAGE2(AJ72,Analysis!$B$6,2)</f>
        <v>0</v>
      </c>
      <c r="AL72">
        <f ca="1">INTEGRAL2(R72,$B72,AL71,R71,$B71,Analysis!$B$22)</f>
        <v>0</v>
      </c>
      <c r="AM72">
        <f ca="1">IF(AND(B72&lt;Analysis!$B$40,B72&gt;0),INTEGRAL2(AL72,$B72,AM71,AL71,$B71,Analysis!$B$23),0)</f>
        <v>0</v>
      </c>
      <c r="AN72">
        <f>IF($P72,AM72*Analysis!$B$30+Analysis!$B$31,0)</f>
        <v>0</v>
      </c>
      <c r="AO72">
        <f>AN72-'Flight Input'!$AE72</f>
        <v>0</v>
      </c>
      <c r="AQ72">
        <f>Analysis!$B$36*'Flight Input'!AE72+IF('Flight Input'!AE72 &gt; 0,Analysis!$B$37,0)</f>
        <v>0</v>
      </c>
      <c r="AR72">
        <f ca="1">_xlfn.COVARIANCE.P($AN$102:$AN$1102,'Flight Input'!AE72:AE1072)</f>
        <v>3.1891115216451778E-2</v>
      </c>
    </row>
    <row r="73" spans="1:44" x14ac:dyDescent="0.3">
      <c r="A73">
        <v>71</v>
      </c>
      <c r="B73">
        <f>'Flight Input'!T73</f>
        <v>1.4208349999971688</v>
      </c>
      <c r="C73">
        <f ca="1">INDIRECT(CONCATENATE("'Flight Input'!",Analysis!$B$2,A73+2))</f>
        <v>0</v>
      </c>
      <c r="D73">
        <f t="shared" si="137"/>
        <v>2.2630000021308661E-2</v>
      </c>
      <c r="F73">
        <f t="shared" ca="1" si="146"/>
        <v>0</v>
      </c>
      <c r="G73">
        <f t="shared" ca="1" si="147"/>
        <v>0</v>
      </c>
      <c r="I73">
        <f>SUM(D$2:D73)/COUNT(D$2:D73)</f>
        <v>2.0011760563340406E-2</v>
      </c>
      <c r="J73">
        <f t="shared" si="138"/>
        <v>1.1308350382107117</v>
      </c>
      <c r="L73">
        <f ca="1">VARA(C$2:C73)</f>
        <v>0</v>
      </c>
      <c r="M73">
        <f t="shared" ca="1" si="139"/>
        <v>0</v>
      </c>
      <c r="N73">
        <f t="shared" ca="1" si="148"/>
        <v>0</v>
      </c>
      <c r="O73" t="b">
        <f ca="1">IF(OR(O72,M73*MIN((B73-B$2)*Analysis!$B$19,1)&gt;Analysis!$B$18),TRUE,FALSE)</f>
        <v>0</v>
      </c>
      <c r="P73" t="b">
        <f>IF(OR('Flight Input'!U73=3,'Flight Input'!U73=9),TRUE,FALSE)</f>
        <v>0</v>
      </c>
      <c r="Q73">
        <f ca="1">IF(O73,Q72,SUM(C$2:C73)/COUNT(C$2:C73))+(Analysis!$D$14-500)/1000000</f>
        <v>1.1E-4</v>
      </c>
      <c r="R73">
        <f t="shared" ca="1" si="140"/>
        <v>0</v>
      </c>
      <c r="S73">
        <f t="shared" ca="1" si="149"/>
        <v>0</v>
      </c>
      <c r="T73">
        <f t="shared" si="141"/>
        <v>0</v>
      </c>
      <c r="U73">
        <f>IF($P73,T73*Analysis!$B$28+Analysis!$B$29,0)</f>
        <v>0</v>
      </c>
      <c r="V73">
        <f>U73-'Flight Input'!$AE73</f>
        <v>0</v>
      </c>
      <c r="W73">
        <f ca="1">MEDIAN2(R73,Analysis!$B$5,2)</f>
        <v>0</v>
      </c>
      <c r="X73">
        <f t="shared" ref="X73:Y73" ca="1" si="160">X72+W73*$D73</f>
        <v>0</v>
      </c>
      <c r="Y73">
        <f t="shared" ca="1" si="160"/>
        <v>0</v>
      </c>
      <c r="AA73">
        <f ca="1">AVERAGE2(W73,Analysis!$B$6,2)</f>
        <v>0</v>
      </c>
      <c r="AB73">
        <f t="shared" ref="AB73:AC73" ca="1" si="161">AB72+AA73*$D73</f>
        <v>0</v>
      </c>
      <c r="AC73">
        <f t="shared" ca="1" si="161"/>
        <v>0</v>
      </c>
      <c r="AF73">
        <f ca="1">IF(B73&gt;0,C73-Analysis!$B$14,0)</f>
        <v>0</v>
      </c>
      <c r="AG73">
        <f t="shared" ca="1" si="144"/>
        <v>0</v>
      </c>
      <c r="AH73">
        <f t="shared" ca="1" si="145"/>
        <v>0</v>
      </c>
      <c r="AI73">
        <f ca="1">IF(AND(B73&gt;Analysis!$B$39,B73&lt;Analysis!$B$40),FilterInput(AF73,Analysis!$B$34,Analysis!$B$35),0)</f>
        <v>0</v>
      </c>
      <c r="AJ73">
        <f ca="1">MEDIAN2(AI73,Analysis!$B$5,2)</f>
        <v>0</v>
      </c>
      <c r="AK73">
        <f ca="1">AVERAGE2(AJ73,Analysis!$B$6,2)</f>
        <v>0</v>
      </c>
      <c r="AL73">
        <f ca="1">INTEGRAL2(R73,$B73,AL72,R72,$B72,Analysis!$B$22)</f>
        <v>0</v>
      </c>
      <c r="AM73">
        <f ca="1">IF(AND(B73&lt;Analysis!$B$40,B73&gt;0),INTEGRAL2(AL73,$B73,AM72,AL72,$B72,Analysis!$B$23),0)</f>
        <v>0</v>
      </c>
      <c r="AN73">
        <f>IF($P73,AM73*Analysis!$B$30+Analysis!$B$31,0)</f>
        <v>0</v>
      </c>
      <c r="AO73">
        <f>AN73-'Flight Input'!$AE73</f>
        <v>0</v>
      </c>
      <c r="AQ73">
        <f>Analysis!$B$36*'Flight Input'!AE73+IF('Flight Input'!AE73 &gt; 0,Analysis!$B$37,0)</f>
        <v>0</v>
      </c>
      <c r="AR73">
        <f ca="1">_xlfn.COVARIANCE.P($AN$102:$AN$1102,'Flight Input'!AE73:AE1073)</f>
        <v>3.2054963368299931E-2</v>
      </c>
    </row>
    <row r="74" spans="1:44" x14ac:dyDescent="0.3">
      <c r="A74">
        <v>72</v>
      </c>
      <c r="B74">
        <f>'Flight Input'!T74</f>
        <v>1.4375699999509379</v>
      </c>
      <c r="C74">
        <f ca="1">INDIRECT(CONCATENATE("'Flight Input'!",Analysis!$B$2,A74+2))</f>
        <v>0</v>
      </c>
      <c r="D74">
        <f t="shared" si="137"/>
        <v>1.6734999953769147E-2</v>
      </c>
      <c r="F74">
        <f t="shared" ca="1" si="146"/>
        <v>0</v>
      </c>
      <c r="G74">
        <f t="shared" ca="1" si="147"/>
        <v>0</v>
      </c>
      <c r="I74">
        <f>SUM(D$2:D74)/COUNT(D$2:D74)</f>
        <v>1.9966249999318581E-2</v>
      </c>
      <c r="J74">
        <f t="shared" si="138"/>
        <v>0.83816440014225446</v>
      </c>
      <c r="L74">
        <f ca="1">VARA(C$2:C74)</f>
        <v>0</v>
      </c>
      <c r="M74">
        <f t="shared" ca="1" si="139"/>
        <v>0</v>
      </c>
      <c r="N74">
        <f t="shared" ca="1" si="148"/>
        <v>0</v>
      </c>
      <c r="O74" t="b">
        <f ca="1">IF(OR(O73,M74*MIN((B74-B$2)*Analysis!$B$19,1)&gt;Analysis!$B$18),TRUE,FALSE)</f>
        <v>0</v>
      </c>
      <c r="P74" t="b">
        <f>IF(OR('Flight Input'!U74=3,'Flight Input'!U74=9),TRUE,FALSE)</f>
        <v>0</v>
      </c>
      <c r="Q74">
        <f ca="1">IF(O74,Q73,SUM(C$2:C74)/COUNT(C$2:C74))+(Analysis!$D$14-500)/1000000</f>
        <v>1.1E-4</v>
      </c>
      <c r="R74">
        <f t="shared" ca="1" si="140"/>
        <v>0</v>
      </c>
      <c r="S74">
        <f t="shared" ca="1" si="149"/>
        <v>0</v>
      </c>
      <c r="T74">
        <f t="shared" si="141"/>
        <v>0</v>
      </c>
      <c r="U74">
        <f>IF($P74,T74*Analysis!$B$28+Analysis!$B$29,0)</f>
        <v>0</v>
      </c>
      <c r="V74">
        <f>U74-'Flight Input'!$AE74</f>
        <v>0</v>
      </c>
      <c r="W74">
        <f ca="1">MEDIAN2(R74,Analysis!$B$5,2)</f>
        <v>0</v>
      </c>
      <c r="X74">
        <f t="shared" ref="X74:Y74" ca="1" si="162">X73+W74*$D74</f>
        <v>0</v>
      </c>
      <c r="Y74">
        <f t="shared" ca="1" si="162"/>
        <v>0</v>
      </c>
      <c r="AA74">
        <f ca="1">AVERAGE2(W74,Analysis!$B$6,2)</f>
        <v>0</v>
      </c>
      <c r="AB74">
        <f t="shared" ref="AB74:AC74" ca="1" si="163">AB73+AA74*$D74</f>
        <v>0</v>
      </c>
      <c r="AC74">
        <f t="shared" ca="1" si="163"/>
        <v>0</v>
      </c>
      <c r="AF74">
        <f ca="1">IF(B74&gt;0,C74-Analysis!$B$14,0)</f>
        <v>0</v>
      </c>
      <c r="AG74">
        <f t="shared" ca="1" si="144"/>
        <v>0</v>
      </c>
      <c r="AH74">
        <f t="shared" ca="1" si="145"/>
        <v>0</v>
      </c>
      <c r="AI74">
        <f ca="1">IF(AND(B74&gt;Analysis!$B$39,B74&lt;Analysis!$B$40),FilterInput(AF74,Analysis!$B$34,Analysis!$B$35),0)</f>
        <v>0</v>
      </c>
      <c r="AJ74">
        <f ca="1">MEDIAN2(AI74,Analysis!$B$5,2)</f>
        <v>0</v>
      </c>
      <c r="AK74">
        <f ca="1">AVERAGE2(AJ74,Analysis!$B$6,2)</f>
        <v>0</v>
      </c>
      <c r="AL74">
        <f ca="1">INTEGRAL2(R74,$B74,AL73,R73,$B73,Analysis!$B$22)</f>
        <v>0</v>
      </c>
      <c r="AM74">
        <f ca="1">IF(AND(B74&lt;Analysis!$B$40,B74&gt;0),INTEGRAL2(AL74,$B74,AM73,AL73,$B73,Analysis!$B$23),0)</f>
        <v>0</v>
      </c>
      <c r="AN74">
        <f>IF($P74,AM74*Analysis!$B$30+Analysis!$B$31,0)</f>
        <v>0</v>
      </c>
      <c r="AO74">
        <f>AN74-'Flight Input'!$AE74</f>
        <v>0</v>
      </c>
      <c r="AQ74">
        <f>Analysis!$B$36*'Flight Input'!AE74+IF('Flight Input'!AE74 &gt; 0,Analysis!$B$37,0)</f>
        <v>0</v>
      </c>
      <c r="AR74">
        <f ca="1">_xlfn.COVARIANCE.P($AN$102:$AN$1102,'Flight Input'!AE74:AE1074)</f>
        <v>3.2218186145522708E-2</v>
      </c>
    </row>
    <row r="75" spans="1:44" x14ac:dyDescent="0.3">
      <c r="A75">
        <v>73</v>
      </c>
      <c r="B75">
        <f>'Flight Input'!T75</f>
        <v>1.4597910000011325</v>
      </c>
      <c r="C75">
        <f ca="1">INDIRECT(CONCATENATE("'Flight Input'!",Analysis!$B$2,A75+2))</f>
        <v>0</v>
      </c>
      <c r="D75">
        <f t="shared" si="137"/>
        <v>2.2221000050194561E-2</v>
      </c>
      <c r="F75">
        <f t="shared" ca="1" si="146"/>
        <v>0</v>
      </c>
      <c r="G75">
        <f t="shared" ca="1" si="147"/>
        <v>0</v>
      </c>
      <c r="I75">
        <f>SUM(D$2:D75)/COUNT(D$2:D75)</f>
        <v>1.9997136986316884E-2</v>
      </c>
      <c r="J75">
        <f t="shared" si="138"/>
        <v>1.1112090728487465</v>
      </c>
      <c r="L75">
        <f ca="1">VARA(C$2:C75)</f>
        <v>0</v>
      </c>
      <c r="M75">
        <f t="shared" ca="1" si="139"/>
        <v>0</v>
      </c>
      <c r="N75">
        <f t="shared" ca="1" si="148"/>
        <v>0</v>
      </c>
      <c r="O75" t="b">
        <f ca="1">IF(OR(O74,M75*MIN((B75-B$2)*Analysis!$B$19,1)&gt;Analysis!$B$18),TRUE,FALSE)</f>
        <v>0</v>
      </c>
      <c r="P75" t="b">
        <f>IF(OR('Flight Input'!U75=3,'Flight Input'!U75=9),TRUE,FALSE)</f>
        <v>0</v>
      </c>
      <c r="Q75">
        <f ca="1">IF(O75,Q74,SUM(C$2:C75)/COUNT(C$2:C75))+(Analysis!$D$14-500)/1000000</f>
        <v>1.1E-4</v>
      </c>
      <c r="R75">
        <f t="shared" ca="1" si="140"/>
        <v>0</v>
      </c>
      <c r="S75">
        <f t="shared" ca="1" si="149"/>
        <v>0</v>
      </c>
      <c r="T75">
        <f t="shared" si="141"/>
        <v>0</v>
      </c>
      <c r="U75">
        <f>IF($P75,T75*Analysis!$B$28+Analysis!$B$29,0)</f>
        <v>0</v>
      </c>
      <c r="V75">
        <f>U75-'Flight Input'!$AE75</f>
        <v>0</v>
      </c>
      <c r="W75">
        <f ca="1">MEDIAN2(R75,Analysis!$B$5,2)</f>
        <v>0</v>
      </c>
      <c r="X75">
        <f t="shared" ref="X75:Y75" ca="1" si="164">X74+W75*$D75</f>
        <v>0</v>
      </c>
      <c r="Y75">
        <f t="shared" ca="1" si="164"/>
        <v>0</v>
      </c>
      <c r="AA75">
        <f ca="1">AVERAGE2(W75,Analysis!$B$6,2)</f>
        <v>0</v>
      </c>
      <c r="AB75">
        <f t="shared" ref="AB75:AC75" ca="1" si="165">AB74+AA75*$D75</f>
        <v>0</v>
      </c>
      <c r="AC75">
        <f t="shared" ca="1" si="165"/>
        <v>0</v>
      </c>
      <c r="AF75">
        <f ca="1">IF(B75&gt;0,C75-Analysis!$B$14,0)</f>
        <v>0</v>
      </c>
      <c r="AG75">
        <f t="shared" ca="1" si="144"/>
        <v>0</v>
      </c>
      <c r="AH75">
        <f t="shared" ca="1" si="145"/>
        <v>0</v>
      </c>
      <c r="AI75">
        <f ca="1">IF(AND(B75&gt;Analysis!$B$39,B75&lt;Analysis!$B$40),FilterInput(AF75,Analysis!$B$34,Analysis!$B$35),0)</f>
        <v>0</v>
      </c>
      <c r="AJ75">
        <f ca="1">MEDIAN2(AI75,Analysis!$B$5,2)</f>
        <v>0</v>
      </c>
      <c r="AK75">
        <f ca="1">AVERAGE2(AJ75,Analysis!$B$6,2)</f>
        <v>0</v>
      </c>
      <c r="AL75">
        <f ca="1">INTEGRAL2(R75,$B75,AL74,R74,$B74,Analysis!$B$22)</f>
        <v>0</v>
      </c>
      <c r="AM75">
        <f ca="1">IF(AND(B75&lt;Analysis!$B$40,B75&gt;0),INTEGRAL2(AL75,$B75,AM74,AL74,$B74,Analysis!$B$23),0)</f>
        <v>0</v>
      </c>
      <c r="AN75">
        <f>IF($P75,AM75*Analysis!$B$30+Analysis!$B$31,0)</f>
        <v>0</v>
      </c>
      <c r="AO75">
        <f>AN75-'Flight Input'!$AE75</f>
        <v>0</v>
      </c>
      <c r="AQ75">
        <f>Analysis!$B$36*'Flight Input'!AE75+IF('Flight Input'!AE75 &gt; 0,Analysis!$B$37,0)</f>
        <v>0</v>
      </c>
      <c r="AR75">
        <f ca="1">_xlfn.COVARIANCE.P($AN$102:$AN$1102,'Flight Input'!AE75:AE1075)</f>
        <v>3.2382034297370854E-2</v>
      </c>
    </row>
    <row r="76" spans="1:44" x14ac:dyDescent="0.3">
      <c r="A76">
        <v>74</v>
      </c>
      <c r="B76">
        <f>'Flight Input'!T76</f>
        <v>1.4777110000140965</v>
      </c>
      <c r="C76">
        <f ca="1">INDIRECT(CONCATENATE("'Flight Input'!",Analysis!$B$2,A76+2))</f>
        <v>0</v>
      </c>
      <c r="D76">
        <f t="shared" si="137"/>
        <v>1.792000001296401E-2</v>
      </c>
      <c r="F76">
        <f t="shared" ca="1" si="146"/>
        <v>0</v>
      </c>
      <c r="G76">
        <f t="shared" ca="1" si="147"/>
        <v>0</v>
      </c>
      <c r="I76">
        <f>SUM(D$2:D76)/COUNT(D$2:D76)</f>
        <v>1.9969067567758059E-2</v>
      </c>
      <c r="J76">
        <f t="shared" si="138"/>
        <v>0.89738792020001668</v>
      </c>
      <c r="L76">
        <f ca="1">VARA(C$2:C76)</f>
        <v>0</v>
      </c>
      <c r="M76">
        <f t="shared" ca="1" si="139"/>
        <v>0</v>
      </c>
      <c r="N76">
        <f t="shared" ca="1" si="148"/>
        <v>0</v>
      </c>
      <c r="O76" t="b">
        <f ca="1">IF(OR(O75,M76*MIN((B76-B$2)*Analysis!$B$19,1)&gt;Analysis!$B$18),TRUE,FALSE)</f>
        <v>0</v>
      </c>
      <c r="P76" t="b">
        <f>IF(OR('Flight Input'!U76=3,'Flight Input'!U76=9),TRUE,FALSE)</f>
        <v>0</v>
      </c>
      <c r="Q76">
        <f ca="1">IF(O76,Q75,SUM(C$2:C76)/COUNT(C$2:C76))+(Analysis!$D$14-500)/1000000</f>
        <v>1.1E-4</v>
      </c>
      <c r="R76">
        <f t="shared" ca="1" si="140"/>
        <v>0</v>
      </c>
      <c r="S76">
        <f t="shared" ca="1" si="149"/>
        <v>0</v>
      </c>
      <c r="T76">
        <f t="shared" si="141"/>
        <v>0</v>
      </c>
      <c r="U76">
        <f>IF($P76,T76*Analysis!$B$28+Analysis!$B$29,0)</f>
        <v>0</v>
      </c>
      <c r="V76">
        <f>U76-'Flight Input'!$AE76</f>
        <v>0</v>
      </c>
      <c r="W76">
        <f ca="1">MEDIAN2(R76,Analysis!$B$5,2)</f>
        <v>0</v>
      </c>
      <c r="X76">
        <f t="shared" ref="X76:Y76" ca="1" si="166">X75+W76*$D76</f>
        <v>0</v>
      </c>
      <c r="Y76">
        <f t="shared" ca="1" si="166"/>
        <v>0</v>
      </c>
      <c r="AA76">
        <f ca="1">AVERAGE2(W76,Analysis!$B$6,2)</f>
        <v>0</v>
      </c>
      <c r="AB76">
        <f t="shared" ref="AB76:AC76" ca="1" si="167">AB75+AA76*$D76</f>
        <v>0</v>
      </c>
      <c r="AC76">
        <f t="shared" ca="1" si="167"/>
        <v>0</v>
      </c>
      <c r="AF76">
        <f ca="1">IF(B76&gt;0,C76-Analysis!$B$14,0)</f>
        <v>0</v>
      </c>
      <c r="AG76">
        <f t="shared" ca="1" si="144"/>
        <v>0</v>
      </c>
      <c r="AH76">
        <f t="shared" ca="1" si="145"/>
        <v>0</v>
      </c>
      <c r="AI76">
        <f ca="1">IF(AND(B76&gt;Analysis!$B$39,B76&lt;Analysis!$B$40),FilterInput(AF76,Analysis!$B$34,Analysis!$B$35),0)</f>
        <v>0</v>
      </c>
      <c r="AJ76">
        <f ca="1">MEDIAN2(AI76,Analysis!$B$5,2)</f>
        <v>0</v>
      </c>
      <c r="AK76">
        <f ca="1">AVERAGE2(AJ76,Analysis!$B$6,2)</f>
        <v>0</v>
      </c>
      <c r="AL76">
        <f ca="1">INTEGRAL2(R76,$B76,AL75,R75,$B75,Analysis!$B$22)</f>
        <v>0</v>
      </c>
      <c r="AM76">
        <f ca="1">IF(AND(B76&lt;Analysis!$B$40,B76&gt;0),INTEGRAL2(AL76,$B76,AM75,AL75,$B75,Analysis!$B$23),0)</f>
        <v>0</v>
      </c>
      <c r="AN76">
        <f>IF($P76,AM76*Analysis!$B$30+Analysis!$B$31,0)</f>
        <v>0</v>
      </c>
      <c r="AO76">
        <f>AN76-'Flight Input'!$AE76</f>
        <v>0</v>
      </c>
      <c r="AQ76">
        <f>Analysis!$B$36*'Flight Input'!AE76+IF('Flight Input'!AE76 &gt; 0,Analysis!$B$37,0)</f>
        <v>0</v>
      </c>
      <c r="AR76">
        <f ca="1">_xlfn.COVARIANCE.P($AN$102:$AN$1102,'Flight Input'!AE76:AE1076)</f>
        <v>3.2546507823844377E-2</v>
      </c>
    </row>
    <row r="77" spans="1:44" x14ac:dyDescent="0.3">
      <c r="A77">
        <v>75</v>
      </c>
      <c r="B77">
        <f>'Flight Input'!T77</f>
        <v>1.49759299994912</v>
      </c>
      <c r="C77">
        <f ca="1">INDIRECT(CONCATENATE("'Flight Input'!",Analysis!$B$2,A77+2))</f>
        <v>0</v>
      </c>
      <c r="D77">
        <f t="shared" si="137"/>
        <v>1.9881999935023487E-2</v>
      </c>
      <c r="F77">
        <f t="shared" ca="1" si="146"/>
        <v>0</v>
      </c>
      <c r="G77">
        <f t="shared" ca="1" si="147"/>
        <v>0</v>
      </c>
      <c r="I77">
        <f>SUM(D$2:D77)/COUNT(D$2:D77)</f>
        <v>1.9967906665988265E-2</v>
      </c>
      <c r="J77">
        <f t="shared" si="138"/>
        <v>0.9956977597901584</v>
      </c>
      <c r="L77">
        <f ca="1">VARA(C$2:C77)</f>
        <v>0</v>
      </c>
      <c r="M77">
        <f t="shared" ca="1" si="139"/>
        <v>0</v>
      </c>
      <c r="N77">
        <f t="shared" ca="1" si="148"/>
        <v>0</v>
      </c>
      <c r="O77" t="b">
        <f ca="1">IF(OR(O76,M77*MIN((B77-B$2)*Analysis!$B$19,1)&gt;Analysis!$B$18),TRUE,FALSE)</f>
        <v>0</v>
      </c>
      <c r="P77" t="b">
        <f>IF(OR('Flight Input'!U77=3,'Flight Input'!U77=9),TRUE,FALSE)</f>
        <v>0</v>
      </c>
      <c r="Q77">
        <f ca="1">IF(O77,Q76,SUM(C$2:C77)/COUNT(C$2:C77))+(Analysis!$D$14-500)/1000000</f>
        <v>1.1E-4</v>
      </c>
      <c r="R77">
        <f t="shared" ca="1" si="140"/>
        <v>0</v>
      </c>
      <c r="S77">
        <f t="shared" ca="1" si="149"/>
        <v>0</v>
      </c>
      <c r="T77">
        <f t="shared" si="141"/>
        <v>0</v>
      </c>
      <c r="U77">
        <f>IF($P77,T77*Analysis!$B$28+Analysis!$B$29,0)</f>
        <v>0</v>
      </c>
      <c r="V77">
        <f>U77-'Flight Input'!$AE77</f>
        <v>0</v>
      </c>
      <c r="W77">
        <f ca="1">MEDIAN2(R77,Analysis!$B$5,2)</f>
        <v>0</v>
      </c>
      <c r="X77">
        <f t="shared" ref="X77:Y77" ca="1" si="168">X76+W77*$D77</f>
        <v>0</v>
      </c>
      <c r="Y77">
        <f t="shared" ca="1" si="168"/>
        <v>0</v>
      </c>
      <c r="AA77">
        <f ca="1">AVERAGE2(W77,Analysis!$B$6,2)</f>
        <v>0</v>
      </c>
      <c r="AB77">
        <f t="shared" ref="AB77:AC77" ca="1" si="169">AB76+AA77*$D77</f>
        <v>0</v>
      </c>
      <c r="AC77">
        <f t="shared" ca="1" si="169"/>
        <v>0</v>
      </c>
      <c r="AF77">
        <f ca="1">IF(B77&gt;0,C77-Analysis!$B$14,0)</f>
        <v>0</v>
      </c>
      <c r="AG77">
        <f t="shared" ca="1" si="144"/>
        <v>0</v>
      </c>
      <c r="AH77">
        <f t="shared" ca="1" si="145"/>
        <v>0</v>
      </c>
      <c r="AI77">
        <f ca="1">IF(AND(B77&gt;Analysis!$B$39,B77&lt;Analysis!$B$40),FilterInput(AF77,Analysis!$B$34,Analysis!$B$35),0)</f>
        <v>0</v>
      </c>
      <c r="AJ77">
        <f ca="1">MEDIAN2(AI77,Analysis!$B$5,2)</f>
        <v>0</v>
      </c>
      <c r="AK77">
        <f ca="1">AVERAGE2(AJ77,Analysis!$B$6,2)</f>
        <v>0</v>
      </c>
      <c r="AL77">
        <f ca="1">INTEGRAL2(R77,$B77,AL76,R76,$B76,Analysis!$B$22)</f>
        <v>0</v>
      </c>
      <c r="AM77">
        <f ca="1">IF(AND(B77&lt;Analysis!$B$40,B77&gt;0),INTEGRAL2(AL77,$B77,AM76,AL76,$B76,Analysis!$B$23),0)</f>
        <v>0</v>
      </c>
      <c r="AN77">
        <f>IF($P77,AM77*Analysis!$B$30+Analysis!$B$31,0)</f>
        <v>0</v>
      </c>
      <c r="AO77">
        <f>AN77-'Flight Input'!$AE77</f>
        <v>0</v>
      </c>
      <c r="AQ77">
        <f>Analysis!$B$36*'Flight Input'!AE77+IF('Flight Input'!AE77 &gt; 0,Analysis!$B$37,0)</f>
        <v>0</v>
      </c>
      <c r="AR77">
        <f ca="1">_xlfn.COVARIANCE.P($AN$102:$AN$1102,'Flight Input'!AE77:AE1077)</f>
        <v>3.2710355975692537E-2</v>
      </c>
    </row>
    <row r="78" spans="1:44" x14ac:dyDescent="0.3">
      <c r="A78">
        <v>76</v>
      </c>
      <c r="B78">
        <f>'Flight Input'!T78</f>
        <v>1.5128290000138804</v>
      </c>
      <c r="C78">
        <f ca="1">INDIRECT(CONCATENATE("'Flight Input'!",Analysis!$B$2,A78+2))</f>
        <v>0</v>
      </c>
      <c r="D78">
        <f t="shared" si="137"/>
        <v>1.5236000064760447E-2</v>
      </c>
      <c r="F78">
        <f t="shared" ca="1" si="146"/>
        <v>0</v>
      </c>
      <c r="G78">
        <f t="shared" ca="1" si="147"/>
        <v>0</v>
      </c>
      <c r="I78">
        <f>SUM(D$2:D78)/COUNT(D$2:D78)</f>
        <v>1.9905644737024743E-2</v>
      </c>
      <c r="J78">
        <f t="shared" si="138"/>
        <v>0.76541103119464904</v>
      </c>
      <c r="L78">
        <f ca="1">VARA(C$2:C78)</f>
        <v>0</v>
      </c>
      <c r="M78">
        <f t="shared" ca="1" si="139"/>
        <v>0</v>
      </c>
      <c r="N78">
        <f t="shared" ca="1" si="148"/>
        <v>0</v>
      </c>
      <c r="O78" t="b">
        <f ca="1">IF(OR(O77,M78*MIN((B78-B$2)*Analysis!$B$19,1)&gt;Analysis!$B$18),TRUE,FALSE)</f>
        <v>0</v>
      </c>
      <c r="P78" t="b">
        <f>IF(OR('Flight Input'!U78=3,'Flight Input'!U78=9),TRUE,FALSE)</f>
        <v>0</v>
      </c>
      <c r="Q78">
        <f ca="1">IF(O78,Q77,SUM(C$2:C78)/COUNT(C$2:C78))+(Analysis!$D$14-500)/1000000</f>
        <v>1.1E-4</v>
      </c>
      <c r="R78">
        <f t="shared" ca="1" si="140"/>
        <v>0</v>
      </c>
      <c r="S78">
        <f t="shared" ca="1" si="149"/>
        <v>0</v>
      </c>
      <c r="T78">
        <f t="shared" si="141"/>
        <v>0</v>
      </c>
      <c r="U78">
        <f>IF($P78,T78*Analysis!$B$28+Analysis!$B$29,0)</f>
        <v>0</v>
      </c>
      <c r="V78">
        <f>U78-'Flight Input'!$AE78</f>
        <v>0</v>
      </c>
      <c r="W78">
        <f ca="1">MEDIAN2(R78,Analysis!$B$5,2)</f>
        <v>0</v>
      </c>
      <c r="X78">
        <f t="shared" ref="X78:Y78" ca="1" si="170">X77+W78*$D78</f>
        <v>0</v>
      </c>
      <c r="Y78">
        <f t="shared" ca="1" si="170"/>
        <v>0</v>
      </c>
      <c r="AA78">
        <f ca="1">AVERAGE2(W78,Analysis!$B$6,2)</f>
        <v>0</v>
      </c>
      <c r="AB78">
        <f t="shared" ref="AB78:AC78" ca="1" si="171">AB77+AA78*$D78</f>
        <v>0</v>
      </c>
      <c r="AC78">
        <f t="shared" ca="1" si="171"/>
        <v>0</v>
      </c>
      <c r="AF78">
        <f ca="1">IF(B78&gt;0,C78-Analysis!$B$14,0)</f>
        <v>0</v>
      </c>
      <c r="AG78">
        <f t="shared" ca="1" si="144"/>
        <v>0</v>
      </c>
      <c r="AH78">
        <f t="shared" ca="1" si="145"/>
        <v>0</v>
      </c>
      <c r="AI78">
        <f ca="1">IF(AND(B78&gt;Analysis!$B$39,B78&lt;Analysis!$B$40),FilterInput(AF78,Analysis!$B$34,Analysis!$B$35),0)</f>
        <v>0</v>
      </c>
      <c r="AJ78">
        <f ca="1">MEDIAN2(AI78,Analysis!$B$5,2)</f>
        <v>0</v>
      </c>
      <c r="AK78">
        <f ca="1">AVERAGE2(AJ78,Analysis!$B$6,2)</f>
        <v>0</v>
      </c>
      <c r="AL78">
        <f ca="1">INTEGRAL2(R78,$B78,AL77,R77,$B77,Analysis!$B$22)</f>
        <v>0</v>
      </c>
      <c r="AM78">
        <f ca="1">IF(AND(B78&lt;Analysis!$B$40,B78&gt;0),INTEGRAL2(AL78,$B78,AM77,AL77,$B77,Analysis!$B$23),0)</f>
        <v>0</v>
      </c>
      <c r="AN78">
        <f>IF($P78,AM78*Analysis!$B$30+Analysis!$B$31,0)</f>
        <v>0</v>
      </c>
      <c r="AO78">
        <f>AN78-'Flight Input'!$AE78</f>
        <v>0</v>
      </c>
      <c r="AQ78">
        <f>Analysis!$B$36*'Flight Input'!AE78+IF('Flight Input'!AE78 &gt; 0,Analysis!$B$37,0)</f>
        <v>0</v>
      </c>
      <c r="AR78">
        <f ca="1">_xlfn.COVARIANCE.P($AN$102:$AN$1102,'Flight Input'!AE78:AE1078)</f>
        <v>3.2872953378289937E-2</v>
      </c>
    </row>
    <row r="79" spans="1:44" x14ac:dyDescent="0.3">
      <c r="A79">
        <v>77</v>
      </c>
      <c r="B79">
        <f>'Flight Input'!T79</f>
        <v>1.5384360000025481</v>
      </c>
      <c r="C79">
        <f ca="1">INDIRECT(CONCATENATE("'Flight Input'!",Analysis!$B$2,A79+2))</f>
        <v>0</v>
      </c>
      <c r="D79">
        <f t="shared" si="137"/>
        <v>2.5606999988667667E-2</v>
      </c>
      <c r="F79">
        <f t="shared" ca="1" si="146"/>
        <v>0</v>
      </c>
      <c r="G79">
        <f t="shared" ca="1" si="147"/>
        <v>0</v>
      </c>
      <c r="I79">
        <f>SUM(D$2:D79)/COUNT(D$2:D79)</f>
        <v>1.9979688311721405E-2</v>
      </c>
      <c r="J79">
        <f t="shared" si="138"/>
        <v>1.2816516248476664</v>
      </c>
      <c r="L79">
        <f ca="1">VARA(C$2:C79)</f>
        <v>0</v>
      </c>
      <c r="M79">
        <f t="shared" ca="1" si="139"/>
        <v>0</v>
      </c>
      <c r="N79">
        <f t="shared" ca="1" si="148"/>
        <v>0</v>
      </c>
      <c r="O79" t="b">
        <f ca="1">IF(OR(O78,M79*MIN((B79-B$2)*Analysis!$B$19,1)&gt;Analysis!$B$18),TRUE,FALSE)</f>
        <v>0</v>
      </c>
      <c r="P79" t="b">
        <f>IF(OR('Flight Input'!U79=3,'Flight Input'!U79=9),TRUE,FALSE)</f>
        <v>0</v>
      </c>
      <c r="Q79">
        <f ca="1">IF(O79,Q78,SUM(C$2:C79)/COUNT(C$2:C79))+(Analysis!$D$14-500)/1000000</f>
        <v>1.1E-4</v>
      </c>
      <c r="R79">
        <f t="shared" ca="1" si="140"/>
        <v>0</v>
      </c>
      <c r="S79">
        <f t="shared" ca="1" si="149"/>
        <v>0</v>
      </c>
      <c r="T79">
        <f t="shared" si="141"/>
        <v>0</v>
      </c>
      <c r="U79">
        <f>IF($P79,T79*Analysis!$B$28+Analysis!$B$29,0)</f>
        <v>0</v>
      </c>
      <c r="V79">
        <f>U79-'Flight Input'!$AE79</f>
        <v>0</v>
      </c>
      <c r="W79">
        <f ca="1">MEDIAN2(R79,Analysis!$B$5,2)</f>
        <v>0</v>
      </c>
      <c r="X79">
        <f t="shared" ref="X79:Y79" ca="1" si="172">X78+W79*$D79</f>
        <v>0</v>
      </c>
      <c r="Y79">
        <f t="shared" ca="1" si="172"/>
        <v>0</v>
      </c>
      <c r="AA79">
        <f ca="1">AVERAGE2(W79,Analysis!$B$6,2)</f>
        <v>0</v>
      </c>
      <c r="AB79">
        <f t="shared" ref="AB79:AC79" ca="1" si="173">AB78+AA79*$D79</f>
        <v>0</v>
      </c>
      <c r="AC79">
        <f t="shared" ca="1" si="173"/>
        <v>0</v>
      </c>
      <c r="AF79">
        <f ca="1">IF(B79&gt;0,C79-Analysis!$B$14,0)</f>
        <v>0</v>
      </c>
      <c r="AG79">
        <f t="shared" ca="1" si="144"/>
        <v>0</v>
      </c>
      <c r="AH79">
        <f t="shared" ca="1" si="145"/>
        <v>0</v>
      </c>
      <c r="AI79">
        <f ca="1">IF(AND(B79&gt;Analysis!$B$39,B79&lt;Analysis!$B$40),FilterInput(AF79,Analysis!$B$34,Analysis!$B$35),0)</f>
        <v>0</v>
      </c>
      <c r="AJ79">
        <f ca="1">MEDIAN2(AI79,Analysis!$B$5,2)</f>
        <v>0</v>
      </c>
      <c r="AK79">
        <f ca="1">AVERAGE2(AJ79,Analysis!$B$6,2)</f>
        <v>0</v>
      </c>
      <c r="AL79">
        <f ca="1">INTEGRAL2(R79,$B79,AL78,R78,$B78,Analysis!$B$22)</f>
        <v>0</v>
      </c>
      <c r="AM79">
        <f ca="1">IF(AND(B79&lt;Analysis!$B$40,B79&gt;0),INTEGRAL2(AL79,$B79,AM78,AL78,$B78,Analysis!$B$23),0)</f>
        <v>0</v>
      </c>
      <c r="AN79">
        <f>IF($P79,AM79*Analysis!$B$30+Analysis!$B$31,0)</f>
        <v>0</v>
      </c>
      <c r="AO79">
        <f>AN79-'Flight Input'!$AE79</f>
        <v>0</v>
      </c>
      <c r="AQ79">
        <f>Analysis!$B$36*'Flight Input'!AE79+IF('Flight Input'!AE79 &gt; 0,Analysis!$B$37,0)</f>
        <v>0</v>
      </c>
      <c r="AR79">
        <f ca="1">_xlfn.COVARIANCE.P($AN$102:$AN$1102,'Flight Input'!AE79:AE1079)</f>
        <v>3.3038677654014213E-2</v>
      </c>
    </row>
    <row r="80" spans="1:44" x14ac:dyDescent="0.3">
      <c r="A80">
        <v>78</v>
      </c>
      <c r="B80">
        <f>'Flight Input'!T80</f>
        <v>1.5585229999851435</v>
      </c>
      <c r="C80">
        <f ca="1">INDIRECT(CONCATENATE("'Flight Input'!",Analysis!$B$2,A80+2))</f>
        <v>0</v>
      </c>
      <c r="D80">
        <f t="shared" si="137"/>
        <v>2.0086999982595444E-2</v>
      </c>
      <c r="F80">
        <f t="shared" ca="1" si="146"/>
        <v>0</v>
      </c>
      <c r="G80">
        <f t="shared" ca="1" si="147"/>
        <v>0</v>
      </c>
      <c r="I80">
        <f>SUM(D$2:D80)/COUNT(D$2:D80)</f>
        <v>1.9981064102373634E-2</v>
      </c>
      <c r="J80">
        <f t="shared" si="138"/>
        <v>1.0053018137412024</v>
      </c>
      <c r="L80">
        <f ca="1">VARA(C$2:C80)</f>
        <v>0</v>
      </c>
      <c r="M80">
        <f t="shared" ca="1" si="139"/>
        <v>0</v>
      </c>
      <c r="N80">
        <f t="shared" ca="1" si="148"/>
        <v>0</v>
      </c>
      <c r="O80" t="b">
        <f ca="1">IF(OR(O79,M80*MIN((B80-B$2)*Analysis!$B$19,1)&gt;Analysis!$B$18),TRUE,FALSE)</f>
        <v>0</v>
      </c>
      <c r="P80" t="b">
        <f>IF(OR('Flight Input'!U80=3,'Flight Input'!U80=9),TRUE,FALSE)</f>
        <v>0</v>
      </c>
      <c r="Q80">
        <f ca="1">IF(O80,Q79,SUM(C$2:C80)/COUNT(C$2:C80))+(Analysis!$D$14-500)/1000000</f>
        <v>1.1E-4</v>
      </c>
      <c r="R80">
        <f t="shared" ca="1" si="140"/>
        <v>0</v>
      </c>
      <c r="S80">
        <f t="shared" ca="1" si="149"/>
        <v>0</v>
      </c>
      <c r="T80">
        <f t="shared" si="141"/>
        <v>0</v>
      </c>
      <c r="U80">
        <f>IF($P80,T80*Analysis!$B$28+Analysis!$B$29,0)</f>
        <v>0</v>
      </c>
      <c r="V80">
        <f>U80-'Flight Input'!$AE80</f>
        <v>0</v>
      </c>
      <c r="W80">
        <f ca="1">MEDIAN2(R80,Analysis!$B$5,2)</f>
        <v>0</v>
      </c>
      <c r="X80">
        <f t="shared" ref="X80:Y80" ca="1" si="174">X79+W80*$D80</f>
        <v>0</v>
      </c>
      <c r="Y80">
        <f t="shared" ca="1" si="174"/>
        <v>0</v>
      </c>
      <c r="AA80">
        <f ca="1">AVERAGE2(W80,Analysis!$B$6,2)</f>
        <v>0</v>
      </c>
      <c r="AB80">
        <f t="shared" ref="AB80:AC80" ca="1" si="175">AB79+AA80*$D80</f>
        <v>0</v>
      </c>
      <c r="AC80">
        <f t="shared" ca="1" si="175"/>
        <v>0</v>
      </c>
      <c r="AF80">
        <f ca="1">IF(B80&gt;0,C80-Analysis!$B$14,0)</f>
        <v>0</v>
      </c>
      <c r="AG80">
        <f t="shared" ca="1" si="144"/>
        <v>0</v>
      </c>
      <c r="AH80">
        <f t="shared" ca="1" si="145"/>
        <v>0</v>
      </c>
      <c r="AI80">
        <f ca="1">IF(AND(B80&gt;Analysis!$B$39,B80&lt;Analysis!$B$40),FilterInput(AF80,Analysis!$B$34,Analysis!$B$35),0)</f>
        <v>0</v>
      </c>
      <c r="AJ80">
        <f ca="1">MEDIAN2(AI80,Analysis!$B$5,2)</f>
        <v>0</v>
      </c>
      <c r="AK80">
        <f ca="1">AVERAGE2(AJ80,Analysis!$B$6,2)</f>
        <v>0</v>
      </c>
      <c r="AL80">
        <f ca="1">INTEGRAL2(R80,$B80,AL79,R79,$B79,Analysis!$B$22)</f>
        <v>0</v>
      </c>
      <c r="AM80">
        <f ca="1">IF(AND(B80&lt;Analysis!$B$40,B80&gt;0),INTEGRAL2(AL80,$B80,AM79,AL79,$B79,Analysis!$B$23),0)</f>
        <v>0</v>
      </c>
      <c r="AN80">
        <f>IF($P80,AM80*Analysis!$B$30+Analysis!$B$31,0)</f>
        <v>0</v>
      </c>
      <c r="AO80">
        <f>AN80-'Flight Input'!$AE80</f>
        <v>0</v>
      </c>
      <c r="AQ80">
        <f>Analysis!$B$36*'Flight Input'!AE80+IF('Flight Input'!AE80 &gt; 0,Analysis!$B$37,0)</f>
        <v>0</v>
      </c>
      <c r="AR80">
        <f ca="1">_xlfn.COVARIANCE.P($AN$102:$AN$1102,'Flight Input'!AE80:AE1080)</f>
        <v>3.3203151180487736E-2</v>
      </c>
    </row>
    <row r="81" spans="1:44" x14ac:dyDescent="0.3">
      <c r="A81">
        <v>79</v>
      </c>
      <c r="B81">
        <f>'Flight Input'!T81</f>
        <v>1.5794140000361949</v>
      </c>
      <c r="C81">
        <f ca="1">INDIRECT(CONCATENATE("'Flight Input'!",Analysis!$B$2,A81+2))</f>
        <v>0</v>
      </c>
      <c r="D81">
        <f t="shared" si="137"/>
        <v>2.0891000051051378E-2</v>
      </c>
      <c r="F81">
        <f t="shared" ca="1" si="146"/>
        <v>0</v>
      </c>
      <c r="G81">
        <f t="shared" ca="1" si="147"/>
        <v>0</v>
      </c>
      <c r="I81">
        <f>SUM(D$2:D81)/COUNT(D$2:D81)</f>
        <v>1.9992582278939176E-2</v>
      </c>
      <c r="J81">
        <f t="shared" si="138"/>
        <v>1.0449375553181355</v>
      </c>
      <c r="L81">
        <f ca="1">VARA(C$2:C81)</f>
        <v>0</v>
      </c>
      <c r="M81">
        <f t="shared" ca="1" si="139"/>
        <v>0</v>
      </c>
      <c r="N81">
        <f t="shared" ca="1" si="148"/>
        <v>0</v>
      </c>
      <c r="O81" t="b">
        <f ca="1">IF(OR(O80,M81*MIN((B81-B$2)*Analysis!$B$19,1)&gt;Analysis!$B$18),TRUE,FALSE)</f>
        <v>0</v>
      </c>
      <c r="P81" t="b">
        <f>IF(OR('Flight Input'!U81=3,'Flight Input'!U81=9),TRUE,FALSE)</f>
        <v>0</v>
      </c>
      <c r="Q81">
        <f ca="1">IF(O81,Q80,SUM(C$2:C81)/COUNT(C$2:C81))+(Analysis!$D$14-500)/1000000</f>
        <v>1.1E-4</v>
      </c>
      <c r="R81">
        <f t="shared" ca="1" si="140"/>
        <v>0</v>
      </c>
      <c r="S81">
        <f t="shared" ca="1" si="149"/>
        <v>0</v>
      </c>
      <c r="T81">
        <f t="shared" si="141"/>
        <v>0</v>
      </c>
      <c r="U81">
        <f>IF($P81,T81*Analysis!$B$28+Analysis!$B$29,0)</f>
        <v>0</v>
      </c>
      <c r="V81">
        <f>U81-'Flight Input'!$AE81</f>
        <v>0</v>
      </c>
      <c r="W81">
        <f ca="1">MEDIAN2(R81,Analysis!$B$5,2)</f>
        <v>0</v>
      </c>
      <c r="X81">
        <f t="shared" ref="X81:Y81" ca="1" si="176">X80+W81*$D81</f>
        <v>0</v>
      </c>
      <c r="Y81">
        <f t="shared" ca="1" si="176"/>
        <v>0</v>
      </c>
      <c r="AA81">
        <f ca="1">AVERAGE2(W81,Analysis!$B$6,2)</f>
        <v>0</v>
      </c>
      <c r="AB81">
        <f t="shared" ref="AB81:AC81" ca="1" si="177">AB80+AA81*$D81</f>
        <v>0</v>
      </c>
      <c r="AC81">
        <f t="shared" ca="1" si="177"/>
        <v>0</v>
      </c>
      <c r="AF81">
        <f ca="1">IF(B81&gt;0,C81-Analysis!$B$14,0)</f>
        <v>0</v>
      </c>
      <c r="AG81">
        <f t="shared" ca="1" si="144"/>
        <v>0</v>
      </c>
      <c r="AH81">
        <f t="shared" ca="1" si="145"/>
        <v>0</v>
      </c>
      <c r="AI81">
        <f ca="1">IF(AND(B81&gt;Analysis!$B$39,B81&lt;Analysis!$B$40),FilterInput(AF81,Analysis!$B$34,Analysis!$B$35),0)</f>
        <v>0</v>
      </c>
      <c r="AJ81">
        <f ca="1">MEDIAN2(AI81,Analysis!$B$5,2)</f>
        <v>0</v>
      </c>
      <c r="AK81">
        <f ca="1">AVERAGE2(AJ81,Analysis!$B$6,2)</f>
        <v>0</v>
      </c>
      <c r="AL81">
        <f ca="1">INTEGRAL2(R81,$B81,AL80,R80,$B80,Analysis!$B$22)</f>
        <v>0</v>
      </c>
      <c r="AM81">
        <f ca="1">IF(AND(B81&lt;Analysis!$B$40,B81&gt;0),INTEGRAL2(AL81,$B81,AM80,AL80,$B80,Analysis!$B$23),0)</f>
        <v>0</v>
      </c>
      <c r="AN81">
        <f>IF($P81,AM81*Analysis!$B$30+Analysis!$B$31,0)</f>
        <v>0</v>
      </c>
      <c r="AO81">
        <f>AN81-'Flight Input'!$AE81</f>
        <v>0</v>
      </c>
      <c r="AQ81">
        <f>Analysis!$B$36*'Flight Input'!AE81+IF('Flight Input'!AE81 &gt; 0,Analysis!$B$37,0)</f>
        <v>0</v>
      </c>
      <c r="AR81">
        <f ca="1">_xlfn.COVARIANCE.P($AN$102:$AN$1102,'Flight Input'!AE81:AE1081)</f>
        <v>3.3367624706961259E-2</v>
      </c>
    </row>
    <row r="82" spans="1:44" x14ac:dyDescent="0.3">
      <c r="A82">
        <v>80</v>
      </c>
      <c r="B82">
        <f>'Flight Input'!T82</f>
        <v>1.5950850000372157</v>
      </c>
      <c r="C82">
        <f ca="1">INDIRECT(CONCATENATE("'Flight Input'!",Analysis!$B$2,A82+2))</f>
        <v>0</v>
      </c>
      <c r="D82">
        <f t="shared" si="137"/>
        <v>1.567100000102073E-2</v>
      </c>
      <c r="F82">
        <f t="shared" ca="1" si="146"/>
        <v>0</v>
      </c>
      <c r="G82">
        <f t="shared" ca="1" si="147"/>
        <v>0</v>
      </c>
      <c r="I82">
        <f>SUM(D$2:D82)/COUNT(D$2:D82)</f>
        <v>1.9938562500465197E-2</v>
      </c>
      <c r="J82">
        <f t="shared" si="138"/>
        <v>0.78596438437601013</v>
      </c>
      <c r="L82">
        <f ca="1">VARA(C$2:C82)</f>
        <v>0</v>
      </c>
      <c r="M82">
        <f t="shared" ca="1" si="139"/>
        <v>0</v>
      </c>
      <c r="N82">
        <f t="shared" ca="1" si="148"/>
        <v>0</v>
      </c>
      <c r="O82" t="b">
        <f ca="1">IF(OR(O81,M82*MIN((B82-B$2)*Analysis!$B$19,1)&gt;Analysis!$B$18),TRUE,FALSE)</f>
        <v>0</v>
      </c>
      <c r="P82" t="b">
        <f>IF(OR('Flight Input'!U82=3,'Flight Input'!U82=9),TRUE,FALSE)</f>
        <v>0</v>
      </c>
      <c r="Q82">
        <f ca="1">IF(O82,Q81,SUM(C$2:C82)/COUNT(C$2:C82))+(Analysis!$D$14-500)/1000000</f>
        <v>1.1E-4</v>
      </c>
      <c r="R82">
        <f t="shared" ca="1" si="140"/>
        <v>0</v>
      </c>
      <c r="S82">
        <f t="shared" ca="1" si="149"/>
        <v>0</v>
      </c>
      <c r="T82">
        <f t="shared" si="141"/>
        <v>0</v>
      </c>
      <c r="U82">
        <f>IF($P82,T82*Analysis!$B$28+Analysis!$B$29,0)</f>
        <v>0</v>
      </c>
      <c r="V82">
        <f>U82-'Flight Input'!$AE82</f>
        <v>0</v>
      </c>
      <c r="W82">
        <f ca="1">MEDIAN2(R82,Analysis!$B$5,2)</f>
        <v>0</v>
      </c>
      <c r="X82">
        <f t="shared" ref="X82:Y82" ca="1" si="178">X81+W82*$D82</f>
        <v>0</v>
      </c>
      <c r="Y82">
        <f t="shared" ca="1" si="178"/>
        <v>0</v>
      </c>
      <c r="AA82">
        <f ca="1">AVERAGE2(W82,Analysis!$B$6,2)</f>
        <v>0</v>
      </c>
      <c r="AB82">
        <f t="shared" ref="AB82:AC82" ca="1" si="179">AB81+AA82*$D82</f>
        <v>0</v>
      </c>
      <c r="AC82">
        <f t="shared" ca="1" si="179"/>
        <v>0</v>
      </c>
      <c r="AF82">
        <f ca="1">IF(B82&gt;0,C82-Analysis!$B$14,0)</f>
        <v>0</v>
      </c>
      <c r="AG82">
        <f t="shared" ca="1" si="144"/>
        <v>0</v>
      </c>
      <c r="AH82">
        <f t="shared" ca="1" si="145"/>
        <v>0</v>
      </c>
      <c r="AI82">
        <f ca="1">IF(AND(B82&gt;Analysis!$B$39,B82&lt;Analysis!$B$40),FilterInput(AF82,Analysis!$B$34,Analysis!$B$35),0)</f>
        <v>0</v>
      </c>
      <c r="AJ82">
        <f ca="1">MEDIAN2(AI82,Analysis!$B$5,2)</f>
        <v>0</v>
      </c>
      <c r="AK82">
        <f ca="1">AVERAGE2(AJ82,Analysis!$B$6,2)</f>
        <v>0</v>
      </c>
      <c r="AL82">
        <f ca="1">INTEGRAL2(R82,$B82,AL81,R81,$B81,Analysis!$B$22)</f>
        <v>0</v>
      </c>
      <c r="AM82">
        <f ca="1">IF(AND(B82&lt;Analysis!$B$40,B82&gt;0),INTEGRAL2(AL82,$B82,AM81,AL81,$B81,Analysis!$B$23),0)</f>
        <v>0</v>
      </c>
      <c r="AN82">
        <f>IF($P82,AM82*Analysis!$B$30+Analysis!$B$31,0)</f>
        <v>0</v>
      </c>
      <c r="AO82">
        <f>AN82-'Flight Input'!$AE82</f>
        <v>0</v>
      </c>
      <c r="AQ82">
        <f>Analysis!$B$36*'Flight Input'!AE82+IF('Flight Input'!AE82 &gt; 0,Analysis!$B$37,0)</f>
        <v>0</v>
      </c>
      <c r="AR82">
        <f ca="1">_xlfn.COVARIANCE.P($AN$102:$AN$1102,'Flight Input'!AE82:AE1082)</f>
        <v>3.3528345985682537E-2</v>
      </c>
    </row>
    <row r="83" spans="1:44" x14ac:dyDescent="0.3">
      <c r="A83">
        <v>81</v>
      </c>
      <c r="B83">
        <f>'Flight Input'!T83</f>
        <v>1.6198589999694377</v>
      </c>
      <c r="C83">
        <f ca="1">INDIRECT(CONCATENATE("'Flight Input'!",Analysis!$B$2,A83+2))</f>
        <v>0</v>
      </c>
      <c r="D83">
        <f t="shared" si="137"/>
        <v>2.4773999932222068E-2</v>
      </c>
      <c r="F83">
        <f t="shared" ca="1" si="146"/>
        <v>0</v>
      </c>
      <c r="G83">
        <f t="shared" ca="1" si="147"/>
        <v>0</v>
      </c>
      <c r="I83">
        <f>SUM(D$2:D83)/COUNT(D$2:D83)</f>
        <v>1.9998259258881948E-2</v>
      </c>
      <c r="J83">
        <f t="shared" si="138"/>
        <v>1.2388078187964806</v>
      </c>
      <c r="L83">
        <f ca="1">VARA(C$2:C83)</f>
        <v>0</v>
      </c>
      <c r="M83">
        <f t="shared" ca="1" si="139"/>
        <v>0</v>
      </c>
      <c r="N83">
        <f t="shared" ca="1" si="148"/>
        <v>0</v>
      </c>
      <c r="O83" t="b">
        <f ca="1">IF(OR(O82,M83*MIN((B83-B$2)*Analysis!$B$19,1)&gt;Analysis!$B$18),TRUE,FALSE)</f>
        <v>0</v>
      </c>
      <c r="P83" t="b">
        <f>IF(OR('Flight Input'!U83=3,'Flight Input'!U83=9),TRUE,FALSE)</f>
        <v>0</v>
      </c>
      <c r="Q83">
        <f ca="1">IF(O83,Q82,SUM(C$2:C83)/COUNT(C$2:C83))+(Analysis!$D$14-500)/1000000</f>
        <v>1.1E-4</v>
      </c>
      <c r="R83">
        <f t="shared" ca="1" si="140"/>
        <v>0</v>
      </c>
      <c r="S83">
        <f t="shared" ca="1" si="149"/>
        <v>0</v>
      </c>
      <c r="T83">
        <f t="shared" si="141"/>
        <v>0</v>
      </c>
      <c r="U83">
        <f>IF($P83,T83*Analysis!$B$28+Analysis!$B$29,0)</f>
        <v>0</v>
      </c>
      <c r="V83">
        <f>U83-'Flight Input'!$AE83</f>
        <v>0</v>
      </c>
      <c r="W83">
        <f ca="1">MEDIAN2(R83,Analysis!$B$5,2)</f>
        <v>0</v>
      </c>
      <c r="X83">
        <f t="shared" ref="X83:Y83" ca="1" si="180">X82+W83*$D83</f>
        <v>0</v>
      </c>
      <c r="Y83">
        <f t="shared" ca="1" si="180"/>
        <v>0</v>
      </c>
      <c r="AA83">
        <f ca="1">AVERAGE2(W83,Analysis!$B$6,2)</f>
        <v>0</v>
      </c>
      <c r="AB83">
        <f t="shared" ref="AB83:AC83" ca="1" si="181">AB82+AA83*$D83</f>
        <v>0</v>
      </c>
      <c r="AC83">
        <f t="shared" ca="1" si="181"/>
        <v>0</v>
      </c>
      <c r="AF83">
        <f ca="1">IF(B83&gt;0,C83-Analysis!$B$14,0)</f>
        <v>0</v>
      </c>
      <c r="AG83">
        <f t="shared" ca="1" si="144"/>
        <v>0</v>
      </c>
      <c r="AH83">
        <f t="shared" ca="1" si="145"/>
        <v>0</v>
      </c>
      <c r="AI83">
        <f ca="1">IF(AND(B83&gt;Analysis!$B$39,B83&lt;Analysis!$B$40),FilterInput(AF83,Analysis!$B$34,Analysis!$B$35),0)</f>
        <v>0</v>
      </c>
      <c r="AJ83">
        <f ca="1">MEDIAN2(AI83,Analysis!$B$5,2)</f>
        <v>0</v>
      </c>
      <c r="AK83">
        <f ca="1">AVERAGE2(AJ83,Analysis!$B$6,2)</f>
        <v>0</v>
      </c>
      <c r="AL83">
        <f ca="1">INTEGRAL2(R83,$B83,AL82,R82,$B82,Analysis!$B$22)</f>
        <v>0</v>
      </c>
      <c r="AM83">
        <f ca="1">IF(AND(B83&lt;Analysis!$B$40,B83&gt;0),INTEGRAL2(AL83,$B83,AM82,AL82,$B82,Analysis!$B$23),0)</f>
        <v>0</v>
      </c>
      <c r="AN83">
        <f>IF($P83,AM83*Analysis!$B$30+Analysis!$B$31,0)</f>
        <v>0</v>
      </c>
      <c r="AO83">
        <f>AN83-'Flight Input'!$AE83</f>
        <v>0</v>
      </c>
      <c r="AQ83">
        <f>Analysis!$B$36*'Flight Input'!AE83+IF('Flight Input'!AE83 &gt; 0,Analysis!$B$37,0)</f>
        <v>0</v>
      </c>
      <c r="AR83">
        <f ca="1">_xlfn.COVARIANCE.P($AN$102:$AN$1102,'Flight Input'!AE83:AE1083)</f>
        <v>3.3680312019648571E-2</v>
      </c>
    </row>
    <row r="84" spans="1:44" x14ac:dyDescent="0.3">
      <c r="A84">
        <v>82</v>
      </c>
      <c r="B84">
        <f>'Flight Input'!T84</f>
        <v>1.6334839999908581</v>
      </c>
      <c r="C84">
        <f ca="1">INDIRECT(CONCATENATE("'Flight Input'!",Analysis!$B$2,A84+2))</f>
        <v>0</v>
      </c>
      <c r="D84">
        <f t="shared" si="137"/>
        <v>1.3625000021420419E-2</v>
      </c>
      <c r="F84">
        <f t="shared" ca="1" si="146"/>
        <v>0</v>
      </c>
      <c r="G84">
        <f t="shared" ca="1" si="147"/>
        <v>0</v>
      </c>
      <c r="I84">
        <f>SUM(D$2:D84)/COUNT(D$2:D84)</f>
        <v>1.9920536585254368E-2</v>
      </c>
      <c r="J84">
        <f t="shared" si="138"/>
        <v>0.68396752080995415</v>
      </c>
      <c r="L84">
        <f ca="1">VARA(C$2:C84)</f>
        <v>0</v>
      </c>
      <c r="M84">
        <f t="shared" ca="1" si="139"/>
        <v>0</v>
      </c>
      <c r="N84">
        <f t="shared" ca="1" si="148"/>
        <v>0</v>
      </c>
      <c r="O84" t="b">
        <f ca="1">IF(OR(O83,M84*MIN((B84-B$2)*Analysis!$B$19,1)&gt;Analysis!$B$18),TRUE,FALSE)</f>
        <v>0</v>
      </c>
      <c r="P84" t="b">
        <f>IF(OR('Flight Input'!U84=3,'Flight Input'!U84=9),TRUE,FALSE)</f>
        <v>0</v>
      </c>
      <c r="Q84">
        <f ca="1">IF(O84,Q83,SUM(C$2:C84)/COUNT(C$2:C84))+(Analysis!$D$14-500)/1000000</f>
        <v>1.1E-4</v>
      </c>
      <c r="R84">
        <f t="shared" ca="1" si="140"/>
        <v>0</v>
      </c>
      <c r="S84">
        <f t="shared" ca="1" si="149"/>
        <v>0</v>
      </c>
      <c r="T84">
        <f t="shared" si="141"/>
        <v>0</v>
      </c>
      <c r="U84">
        <f>IF($P84,T84*Analysis!$B$28+Analysis!$B$29,0)</f>
        <v>0</v>
      </c>
      <c r="V84">
        <f>U84-'Flight Input'!$AE84</f>
        <v>0</v>
      </c>
      <c r="W84">
        <f ca="1">MEDIAN2(R84,Analysis!$B$5,2)</f>
        <v>0</v>
      </c>
      <c r="X84">
        <f t="shared" ref="X84:Y84" ca="1" si="182">X83+W84*$D84</f>
        <v>0</v>
      </c>
      <c r="Y84">
        <f t="shared" ca="1" si="182"/>
        <v>0</v>
      </c>
      <c r="AA84">
        <f ca="1">AVERAGE2(W84,Analysis!$B$6,2)</f>
        <v>0</v>
      </c>
      <c r="AB84">
        <f t="shared" ref="AB84:AC84" ca="1" si="183">AB83+AA84*$D84</f>
        <v>0</v>
      </c>
      <c r="AC84">
        <f t="shared" ca="1" si="183"/>
        <v>0</v>
      </c>
      <c r="AF84">
        <f ca="1">IF(B84&gt;0,C84-Analysis!$B$14,0)</f>
        <v>0</v>
      </c>
      <c r="AG84">
        <f t="shared" ca="1" si="144"/>
        <v>0</v>
      </c>
      <c r="AH84">
        <f t="shared" ca="1" si="145"/>
        <v>0</v>
      </c>
      <c r="AI84">
        <f ca="1">IF(AND(B84&gt;Analysis!$B$39,B84&lt;Analysis!$B$40),FilterInput(AF84,Analysis!$B$34,Analysis!$B$35),0)</f>
        <v>0</v>
      </c>
      <c r="AJ84">
        <f ca="1">MEDIAN2(AI84,Analysis!$B$5,2)</f>
        <v>0</v>
      </c>
      <c r="AK84">
        <f ca="1">AVERAGE2(AJ84,Analysis!$B$6,2)</f>
        <v>0</v>
      </c>
      <c r="AL84">
        <f ca="1">INTEGRAL2(R84,$B84,AL83,R83,$B83,Analysis!$B$22)</f>
        <v>0</v>
      </c>
      <c r="AM84">
        <f ca="1">IF(AND(B84&lt;Analysis!$B$40,B84&gt;0),INTEGRAL2(AL84,$B84,AM83,AL83,$B83,Analysis!$B$23),0)</f>
        <v>0</v>
      </c>
      <c r="AN84">
        <f>IF($P84,AM84*Analysis!$B$30+Analysis!$B$31,0)</f>
        <v>0</v>
      </c>
      <c r="AO84">
        <f>AN84-'Flight Input'!$AE84</f>
        <v>0</v>
      </c>
      <c r="AQ84">
        <f>Analysis!$B$36*'Flight Input'!AE84+IF('Flight Input'!AE84 &gt; 0,Analysis!$B$37,0)</f>
        <v>0</v>
      </c>
      <c r="AR84">
        <f ca="1">_xlfn.COVARIANCE.P($AN$102:$AN$1102,'Flight Input'!AE84:AE1084)</f>
        <v>3.3830401929738491E-2</v>
      </c>
    </row>
    <row r="85" spans="1:44" x14ac:dyDescent="0.3">
      <c r="A85">
        <v>83</v>
      </c>
      <c r="B85">
        <f>'Flight Input'!T85</f>
        <v>1.6539790000533685</v>
      </c>
      <c r="C85">
        <f ca="1">INDIRECT(CONCATENATE("'Flight Input'!",Analysis!$B$2,A85+2))</f>
        <v>0</v>
      </c>
      <c r="D85">
        <f t="shared" si="137"/>
        <v>2.0495000062510371E-2</v>
      </c>
      <c r="F85">
        <f t="shared" ca="1" si="146"/>
        <v>0</v>
      </c>
      <c r="G85">
        <f t="shared" ca="1" si="147"/>
        <v>0</v>
      </c>
      <c r="I85">
        <f>SUM(D$2:D85)/COUNT(D$2:D85)</f>
        <v>1.9927457831968295E-2</v>
      </c>
      <c r="J85">
        <f t="shared" si="138"/>
        <v>1.0284804130726402</v>
      </c>
      <c r="L85">
        <f ca="1">VARA(C$2:C85)</f>
        <v>0</v>
      </c>
      <c r="M85">
        <f t="shared" ca="1" si="139"/>
        <v>0</v>
      </c>
      <c r="N85">
        <f t="shared" ca="1" si="148"/>
        <v>0</v>
      </c>
      <c r="O85" t="b">
        <f ca="1">IF(OR(O84,M85*MIN((B85-B$2)*Analysis!$B$19,1)&gt;Analysis!$B$18),TRUE,FALSE)</f>
        <v>0</v>
      </c>
      <c r="P85" t="b">
        <f>IF(OR('Flight Input'!U85=3,'Flight Input'!U85=9),TRUE,FALSE)</f>
        <v>0</v>
      </c>
      <c r="Q85">
        <f ca="1">IF(O85,Q84,SUM(C$2:C85)/COUNT(C$2:C85))+(Analysis!$D$14-500)/1000000</f>
        <v>1.1E-4</v>
      </c>
      <c r="R85">
        <f t="shared" ca="1" si="140"/>
        <v>0</v>
      </c>
      <c r="S85">
        <f t="shared" ca="1" si="149"/>
        <v>0</v>
      </c>
      <c r="T85">
        <f t="shared" si="141"/>
        <v>0</v>
      </c>
      <c r="U85">
        <f>IF($P85,T85*Analysis!$B$28+Analysis!$B$29,0)</f>
        <v>0</v>
      </c>
      <c r="V85">
        <f>U85-'Flight Input'!$AE85</f>
        <v>0</v>
      </c>
      <c r="W85">
        <f ca="1">MEDIAN2(R85,Analysis!$B$5,2)</f>
        <v>0</v>
      </c>
      <c r="X85">
        <f t="shared" ref="X85:Y85" ca="1" si="184">X84+W85*$D85</f>
        <v>0</v>
      </c>
      <c r="Y85">
        <f t="shared" ca="1" si="184"/>
        <v>0</v>
      </c>
      <c r="AA85">
        <f ca="1">AVERAGE2(W85,Analysis!$B$6,2)</f>
        <v>0</v>
      </c>
      <c r="AB85">
        <f t="shared" ref="AB85:AC85" ca="1" si="185">AB84+AA85*$D85</f>
        <v>0</v>
      </c>
      <c r="AC85">
        <f t="shared" ca="1" si="185"/>
        <v>0</v>
      </c>
      <c r="AF85">
        <f ca="1">IF(B85&gt;0,C85-Analysis!$B$14,0)</f>
        <v>0</v>
      </c>
      <c r="AG85">
        <f t="shared" ca="1" si="144"/>
        <v>0</v>
      </c>
      <c r="AH85">
        <f t="shared" ca="1" si="145"/>
        <v>0</v>
      </c>
      <c r="AI85">
        <f ca="1">IF(AND(B85&gt;Analysis!$B$39,B85&lt;Analysis!$B$40),FilterInput(AF85,Analysis!$B$34,Analysis!$B$35),0)</f>
        <v>0</v>
      </c>
      <c r="AJ85">
        <f ca="1">MEDIAN2(AI85,Analysis!$B$5,2)</f>
        <v>0</v>
      </c>
      <c r="AK85">
        <f ca="1">AVERAGE2(AJ85,Analysis!$B$6,2)</f>
        <v>0</v>
      </c>
      <c r="AL85">
        <f ca="1">INTEGRAL2(R85,$B85,AL84,R84,$B84,Analysis!$B$22)</f>
        <v>0</v>
      </c>
      <c r="AM85">
        <f ca="1">IF(AND(B85&lt;Analysis!$B$40,B85&gt;0),INTEGRAL2(AL85,$B85,AM84,AL84,$B84,Analysis!$B$23),0)</f>
        <v>0</v>
      </c>
      <c r="AN85">
        <f>IF($P85,AM85*Analysis!$B$30+Analysis!$B$31,0)</f>
        <v>0</v>
      </c>
      <c r="AO85">
        <f>AN85-'Flight Input'!$AE85</f>
        <v>0</v>
      </c>
      <c r="AQ85">
        <f>Analysis!$B$36*'Flight Input'!AE85+IF('Flight Input'!AE85 &gt; 0,Analysis!$B$37,0)</f>
        <v>0</v>
      </c>
      <c r="AR85">
        <f ca="1">_xlfn.COVARIANCE.P($AN$102:$AN$1102,'Flight Input'!AE85:AE1085)</f>
        <v>3.3966733598070148E-2</v>
      </c>
    </row>
    <row r="86" spans="1:44" x14ac:dyDescent="0.3">
      <c r="A86">
        <v>84</v>
      </c>
      <c r="B86">
        <f>'Flight Input'!T86</f>
        <v>1.6791039999807253</v>
      </c>
      <c r="C86">
        <f ca="1">INDIRECT(CONCATENATE("'Flight Input'!",Analysis!$B$2,A86+2))</f>
        <v>0</v>
      </c>
      <c r="D86">
        <f t="shared" si="137"/>
        <v>2.5124999927356839E-2</v>
      </c>
      <c r="F86">
        <f t="shared" ca="1" si="146"/>
        <v>0</v>
      </c>
      <c r="G86">
        <f t="shared" ca="1" si="147"/>
        <v>0</v>
      </c>
      <c r="I86">
        <f>SUM(D$2:D86)/COUNT(D$2:D86)</f>
        <v>1.9989333333103872E-2</v>
      </c>
      <c r="J86">
        <f t="shared" si="138"/>
        <v>1.256920353904345</v>
      </c>
      <c r="L86">
        <f ca="1">VARA(C$2:C86)</f>
        <v>0</v>
      </c>
      <c r="M86">
        <f t="shared" ca="1" si="139"/>
        <v>0</v>
      </c>
      <c r="N86">
        <f t="shared" ca="1" si="148"/>
        <v>0</v>
      </c>
      <c r="O86" t="b">
        <f ca="1">IF(OR(O85,M86*MIN((B86-B$2)*Analysis!$B$19,1)&gt;Analysis!$B$18),TRUE,FALSE)</f>
        <v>0</v>
      </c>
      <c r="P86" t="b">
        <f>IF(OR('Flight Input'!U86=3,'Flight Input'!U86=9),TRUE,FALSE)</f>
        <v>0</v>
      </c>
      <c r="Q86">
        <f ca="1">IF(O86,Q85,SUM(C$2:C86)/COUNT(C$2:C86))+(Analysis!$D$14-500)/1000000</f>
        <v>1.1E-4</v>
      </c>
      <c r="R86">
        <f t="shared" ca="1" si="140"/>
        <v>0</v>
      </c>
      <c r="S86">
        <f t="shared" ca="1" si="149"/>
        <v>0</v>
      </c>
      <c r="T86">
        <f t="shared" si="141"/>
        <v>0</v>
      </c>
      <c r="U86">
        <f>IF($P86,T86*Analysis!$B$28+Analysis!$B$29,0)</f>
        <v>0</v>
      </c>
      <c r="V86">
        <f>U86-'Flight Input'!$AE86</f>
        <v>0</v>
      </c>
      <c r="W86">
        <f ca="1">MEDIAN2(R86,Analysis!$B$5,2)</f>
        <v>0</v>
      </c>
      <c r="X86">
        <f t="shared" ref="X86:Y86" ca="1" si="186">X85+W86*$D86</f>
        <v>0</v>
      </c>
      <c r="Y86">
        <f t="shared" ca="1" si="186"/>
        <v>0</v>
      </c>
      <c r="AA86">
        <f ca="1">AVERAGE2(W86,Analysis!$B$6,2)</f>
        <v>0</v>
      </c>
      <c r="AB86">
        <f t="shared" ref="AB86:AC86" ca="1" si="187">AB85+AA86*$D86</f>
        <v>0</v>
      </c>
      <c r="AC86">
        <f t="shared" ca="1" si="187"/>
        <v>0</v>
      </c>
      <c r="AF86">
        <f ca="1">IF(B86&gt;0,C86-Analysis!$B$14,0)</f>
        <v>0</v>
      </c>
      <c r="AG86">
        <f t="shared" ca="1" si="144"/>
        <v>0</v>
      </c>
      <c r="AH86">
        <f t="shared" ca="1" si="145"/>
        <v>0</v>
      </c>
      <c r="AI86">
        <f ca="1">IF(AND(B86&gt;Analysis!$B$39,B86&lt;Analysis!$B$40),FilterInput(AF86,Analysis!$B$34,Analysis!$B$35),0)</f>
        <v>0</v>
      </c>
      <c r="AJ86">
        <f ca="1">MEDIAN2(AI86,Analysis!$B$5,2)</f>
        <v>0</v>
      </c>
      <c r="AK86">
        <f ca="1">AVERAGE2(AJ86,Analysis!$B$6,2)</f>
        <v>0</v>
      </c>
      <c r="AL86">
        <f ca="1">INTEGRAL2(R86,$B86,AL85,R85,$B85,Analysis!$B$22)</f>
        <v>0</v>
      </c>
      <c r="AM86">
        <f ca="1">IF(AND(B86&lt;Analysis!$B$40,B86&gt;0),INTEGRAL2(AL86,$B86,AM85,AL85,$B85,Analysis!$B$23),0)</f>
        <v>0</v>
      </c>
      <c r="AN86">
        <f>IF($P86,AM86*Analysis!$B$30+Analysis!$B$31,0)</f>
        <v>0</v>
      </c>
      <c r="AO86">
        <f>AN86-'Flight Input'!$AE86</f>
        <v>0</v>
      </c>
      <c r="AQ86">
        <f>Analysis!$B$36*'Flight Input'!AE86+IF('Flight Input'!AE86 &gt; 0,Analysis!$B$37,0)</f>
        <v>0</v>
      </c>
      <c r="AR86">
        <f ca="1">_xlfn.COVARIANCE.P($AN$102:$AN$1102,'Flight Input'!AE86:AE1086)</f>
        <v>3.410118914252569E-2</v>
      </c>
    </row>
    <row r="87" spans="1:44" x14ac:dyDescent="0.3">
      <c r="A87">
        <v>85</v>
      </c>
      <c r="B87">
        <f>'Flight Input'!T87</f>
        <v>1.6941850000293925</v>
      </c>
      <c r="C87">
        <f ca="1">INDIRECT(CONCATENATE("'Flight Input'!",Analysis!$B$2,A87+2))</f>
        <v>0</v>
      </c>
      <c r="D87">
        <f t="shared" si="137"/>
        <v>1.5081000048667192E-2</v>
      </c>
      <c r="F87">
        <f t="shared" ca="1" si="146"/>
        <v>0</v>
      </c>
      <c r="G87">
        <f t="shared" ca="1" si="147"/>
        <v>0</v>
      </c>
      <c r="I87">
        <f>SUM(D$2:D87)/COUNT(D$2:D87)</f>
        <v>1.9931588235639914E-2</v>
      </c>
      <c r="J87">
        <f t="shared" si="138"/>
        <v>0.75663814997445478</v>
      </c>
      <c r="L87">
        <f ca="1">VARA(C$2:C87)</f>
        <v>0</v>
      </c>
      <c r="M87">
        <f t="shared" ca="1" si="139"/>
        <v>0</v>
      </c>
      <c r="N87">
        <f t="shared" ca="1" si="148"/>
        <v>0</v>
      </c>
      <c r="O87" t="b">
        <f ca="1">IF(OR(O86,M87*MIN((B87-B$2)*Analysis!$B$19,1)&gt;Analysis!$B$18),TRUE,FALSE)</f>
        <v>0</v>
      </c>
      <c r="P87" t="b">
        <f>IF(OR('Flight Input'!U87=3,'Flight Input'!U87=9),TRUE,FALSE)</f>
        <v>0</v>
      </c>
      <c r="Q87">
        <f ca="1">IF(O87,Q86,SUM(C$2:C87)/COUNT(C$2:C87))+(Analysis!$D$14-500)/1000000</f>
        <v>1.1E-4</v>
      </c>
      <c r="R87">
        <f t="shared" ca="1" si="140"/>
        <v>0</v>
      </c>
      <c r="S87">
        <f t="shared" ca="1" si="149"/>
        <v>0</v>
      </c>
      <c r="T87">
        <f t="shared" si="141"/>
        <v>0</v>
      </c>
      <c r="U87">
        <f>IF($P87,T87*Analysis!$B$28+Analysis!$B$29,0)</f>
        <v>0</v>
      </c>
      <c r="V87">
        <f>U87-'Flight Input'!$AE87</f>
        <v>0</v>
      </c>
      <c r="W87">
        <f ca="1">MEDIAN2(R87,Analysis!$B$5,2)</f>
        <v>0</v>
      </c>
      <c r="X87">
        <f t="shared" ref="X87:Y87" ca="1" si="188">X86+W87*$D87</f>
        <v>0</v>
      </c>
      <c r="Y87">
        <f t="shared" ca="1" si="188"/>
        <v>0</v>
      </c>
      <c r="AA87">
        <f ca="1">AVERAGE2(W87,Analysis!$B$6,2)</f>
        <v>0</v>
      </c>
      <c r="AB87">
        <f t="shared" ref="AB87:AC87" ca="1" si="189">AB86+AA87*$D87</f>
        <v>0</v>
      </c>
      <c r="AC87">
        <f t="shared" ca="1" si="189"/>
        <v>0</v>
      </c>
      <c r="AF87">
        <f ca="1">IF(B87&gt;0,C87-Analysis!$B$14,0)</f>
        <v>0</v>
      </c>
      <c r="AG87">
        <f t="shared" ca="1" si="144"/>
        <v>0</v>
      </c>
      <c r="AH87">
        <f t="shared" ca="1" si="145"/>
        <v>0</v>
      </c>
      <c r="AI87">
        <f ca="1">IF(AND(B87&gt;Analysis!$B$39,B87&lt;Analysis!$B$40),FilterInput(AF87,Analysis!$B$34,Analysis!$B$35),0)</f>
        <v>0</v>
      </c>
      <c r="AJ87">
        <f ca="1">MEDIAN2(AI87,Analysis!$B$5,2)</f>
        <v>0</v>
      </c>
      <c r="AK87">
        <f ca="1">AVERAGE2(AJ87,Analysis!$B$6,2)</f>
        <v>0</v>
      </c>
      <c r="AL87">
        <f ca="1">INTEGRAL2(R87,$B87,AL86,R86,$B86,Analysis!$B$22)</f>
        <v>0</v>
      </c>
      <c r="AM87">
        <f ca="1">IF(AND(B87&lt;Analysis!$B$40,B87&gt;0),INTEGRAL2(AL87,$B87,AM86,AL86,$B86,Analysis!$B$23),0)</f>
        <v>0</v>
      </c>
      <c r="AN87">
        <f>IF($P87,AM87*Analysis!$B$30+Analysis!$B$31,0)</f>
        <v>0</v>
      </c>
      <c r="AO87">
        <f>AN87-'Flight Input'!$AE87</f>
        <v>0</v>
      </c>
      <c r="AQ87">
        <f>Analysis!$B$36*'Flight Input'!AE87+IF('Flight Input'!AE87 &gt; 0,Analysis!$B$37,0)</f>
        <v>0</v>
      </c>
      <c r="AR87">
        <f ca="1">_xlfn.COVARIANCE.P($AN$102:$AN$1102,'Flight Input'!AE87:AE1087)</f>
        <v>3.4226264067600612E-2</v>
      </c>
    </row>
    <row r="88" spans="1:44" x14ac:dyDescent="0.3">
      <c r="A88">
        <v>86</v>
      </c>
      <c r="B88">
        <f>'Flight Input'!T88</f>
        <v>1.7199150000233203</v>
      </c>
      <c r="C88">
        <f ca="1">INDIRECT(CONCATENATE("'Flight Input'!",Analysis!$B$2,A88+2))</f>
        <v>0</v>
      </c>
      <c r="D88">
        <f t="shared" si="137"/>
        <v>2.5729999993927777E-2</v>
      </c>
      <c r="F88">
        <f t="shared" ca="1" si="146"/>
        <v>0</v>
      </c>
      <c r="G88">
        <f t="shared" ca="1" si="147"/>
        <v>0</v>
      </c>
      <c r="I88">
        <f>SUM(D$2:D88)/COUNT(D$2:D88)</f>
        <v>1.9999011628178142E-2</v>
      </c>
      <c r="J88">
        <f t="shared" si="138"/>
        <v>1.2865635798558568</v>
      </c>
      <c r="L88">
        <f ca="1">VARA(C$2:C88)</f>
        <v>0</v>
      </c>
      <c r="M88">
        <f t="shared" ca="1" si="139"/>
        <v>0</v>
      </c>
      <c r="N88">
        <f t="shared" ca="1" si="148"/>
        <v>0</v>
      </c>
      <c r="O88" t="b">
        <f ca="1">IF(OR(O87,M88*MIN((B88-B$2)*Analysis!$B$19,1)&gt;Analysis!$B$18),TRUE,FALSE)</f>
        <v>0</v>
      </c>
      <c r="P88" t="b">
        <f>IF(OR('Flight Input'!U88=3,'Flight Input'!U88=9),TRUE,FALSE)</f>
        <v>0</v>
      </c>
      <c r="Q88">
        <f ca="1">IF(O88,Q87,SUM(C$2:C88)/COUNT(C$2:C88))+(Analysis!$D$14-500)/1000000</f>
        <v>1.1E-4</v>
      </c>
      <c r="R88">
        <f t="shared" ca="1" si="140"/>
        <v>0</v>
      </c>
      <c r="S88">
        <f t="shared" ca="1" si="149"/>
        <v>0</v>
      </c>
      <c r="T88">
        <f t="shared" si="141"/>
        <v>0</v>
      </c>
      <c r="U88">
        <f>IF($P88,T88*Analysis!$B$28+Analysis!$B$29,0)</f>
        <v>0</v>
      </c>
      <c r="V88">
        <f>U88-'Flight Input'!$AE88</f>
        <v>0</v>
      </c>
      <c r="W88">
        <f ca="1">MEDIAN2(R88,Analysis!$B$5,2)</f>
        <v>0</v>
      </c>
      <c r="X88">
        <f t="shared" ref="X88:Y88" ca="1" si="190">X87+W88*$D88</f>
        <v>0</v>
      </c>
      <c r="Y88">
        <f t="shared" ca="1" si="190"/>
        <v>0</v>
      </c>
      <c r="AA88">
        <f ca="1">AVERAGE2(W88,Analysis!$B$6,2)</f>
        <v>0</v>
      </c>
      <c r="AB88">
        <f t="shared" ref="AB88:AC88" ca="1" si="191">AB87+AA88*$D88</f>
        <v>0</v>
      </c>
      <c r="AC88">
        <f t="shared" ca="1" si="191"/>
        <v>0</v>
      </c>
      <c r="AF88">
        <f ca="1">IF(B88&gt;0,C88-Analysis!$B$14,0)</f>
        <v>0</v>
      </c>
      <c r="AG88">
        <f t="shared" ca="1" si="144"/>
        <v>0</v>
      </c>
      <c r="AH88">
        <f t="shared" ca="1" si="145"/>
        <v>0</v>
      </c>
      <c r="AI88">
        <f ca="1">IF(AND(B88&gt;Analysis!$B$39,B88&lt;Analysis!$B$40),FilterInput(AF88,Analysis!$B$34,Analysis!$B$35),0)</f>
        <v>0</v>
      </c>
      <c r="AJ88">
        <f ca="1">MEDIAN2(AI88,Analysis!$B$5,2)</f>
        <v>0</v>
      </c>
      <c r="AK88">
        <f ca="1">AVERAGE2(AJ88,Analysis!$B$6,2)</f>
        <v>0</v>
      </c>
      <c r="AL88">
        <f ca="1">INTEGRAL2(R88,$B88,AL87,R87,$B87,Analysis!$B$22)</f>
        <v>0</v>
      </c>
      <c r="AM88">
        <f ca="1">IF(AND(B88&lt;Analysis!$B$40,B88&gt;0),INTEGRAL2(AL88,$B88,AM87,AL87,$B87,Analysis!$B$23),0)</f>
        <v>0</v>
      </c>
      <c r="AN88">
        <f>IF($P88,AM88*Analysis!$B$30+Analysis!$B$31,0)</f>
        <v>0</v>
      </c>
      <c r="AO88">
        <f>AN88-'Flight Input'!$AE88</f>
        <v>0</v>
      </c>
      <c r="AQ88">
        <f>Analysis!$B$36*'Flight Input'!AE88+IF('Flight Input'!AE88 &gt; 0,Analysis!$B$37,0)</f>
        <v>0</v>
      </c>
      <c r="AR88">
        <f ca="1">_xlfn.COVARIANCE.P($AN$102:$AN$1102,'Flight Input'!AE88:AE1088)</f>
        <v>3.4356341989678532E-2</v>
      </c>
    </row>
    <row r="89" spans="1:44" x14ac:dyDescent="0.3">
      <c r="A89">
        <v>87</v>
      </c>
      <c r="B89">
        <f>'Flight Input'!T89</f>
        <v>1.7348090000450611</v>
      </c>
      <c r="C89">
        <f ca="1">INDIRECT(CONCATENATE("'Flight Input'!",Analysis!$B$2,A89+2))</f>
        <v>0</v>
      </c>
      <c r="D89">
        <f t="shared" si="137"/>
        <v>1.4894000021740794E-2</v>
      </c>
      <c r="F89">
        <f t="shared" ca="1" si="146"/>
        <v>0</v>
      </c>
      <c r="G89">
        <f t="shared" ca="1" si="147"/>
        <v>0</v>
      </c>
      <c r="I89">
        <f>SUM(D$2:D89)/COUNT(D$2:D89)</f>
        <v>1.9940333333851278E-2</v>
      </c>
      <c r="J89">
        <f t="shared" si="138"/>
        <v>0.74692833727389685</v>
      </c>
      <c r="L89">
        <f ca="1">VARA(C$2:C89)</f>
        <v>0</v>
      </c>
      <c r="M89">
        <f t="shared" ca="1" si="139"/>
        <v>0</v>
      </c>
      <c r="N89">
        <f t="shared" ca="1" si="148"/>
        <v>0</v>
      </c>
      <c r="O89" t="b">
        <f ca="1">IF(OR(O88,M89*MIN((B89-B$2)*Analysis!$B$19,1)&gt;Analysis!$B$18),TRUE,FALSE)</f>
        <v>0</v>
      </c>
      <c r="P89" t="b">
        <f>IF(OR('Flight Input'!U89=3,'Flight Input'!U89=9),TRUE,FALSE)</f>
        <v>0</v>
      </c>
      <c r="Q89">
        <f ca="1">IF(O89,Q88,SUM(C$2:C89)/COUNT(C$2:C89))+(Analysis!$D$14-500)/1000000</f>
        <v>1.1E-4</v>
      </c>
      <c r="R89">
        <f t="shared" ca="1" si="140"/>
        <v>0</v>
      </c>
      <c r="S89">
        <f t="shared" ca="1" si="149"/>
        <v>0</v>
      </c>
      <c r="T89">
        <f t="shared" si="141"/>
        <v>0</v>
      </c>
      <c r="U89">
        <f>IF($P89,T89*Analysis!$B$28+Analysis!$B$29,0)</f>
        <v>0</v>
      </c>
      <c r="V89">
        <f>U89-'Flight Input'!$AE89</f>
        <v>0</v>
      </c>
      <c r="W89">
        <f ca="1">MEDIAN2(R89,Analysis!$B$5,2)</f>
        <v>0</v>
      </c>
      <c r="X89">
        <f t="shared" ref="X89:Y89" ca="1" si="192">X88+W89*$D89</f>
        <v>0</v>
      </c>
      <c r="Y89">
        <f t="shared" ca="1" si="192"/>
        <v>0</v>
      </c>
      <c r="AA89">
        <f ca="1">AVERAGE2(W89,Analysis!$B$6,2)</f>
        <v>0</v>
      </c>
      <c r="AB89">
        <f t="shared" ref="AB89:AC89" ca="1" si="193">AB88+AA89*$D89</f>
        <v>0</v>
      </c>
      <c r="AC89">
        <f t="shared" ca="1" si="193"/>
        <v>0</v>
      </c>
      <c r="AF89">
        <f ca="1">IF(B89&gt;0,C89-Analysis!$B$14,0)</f>
        <v>0</v>
      </c>
      <c r="AG89">
        <f t="shared" ca="1" si="144"/>
        <v>0</v>
      </c>
      <c r="AH89">
        <f t="shared" ca="1" si="145"/>
        <v>0</v>
      </c>
      <c r="AI89">
        <f ca="1">IF(AND(B89&gt;Analysis!$B$39,B89&lt;Analysis!$B$40),FilterInput(AF89,Analysis!$B$34,Analysis!$B$35),0)</f>
        <v>0</v>
      </c>
      <c r="AJ89">
        <f ca="1">MEDIAN2(AI89,Analysis!$B$5,2)</f>
        <v>0</v>
      </c>
      <c r="AK89">
        <f ca="1">AVERAGE2(AJ89,Analysis!$B$6,2)</f>
        <v>0</v>
      </c>
      <c r="AL89">
        <f ca="1">INTEGRAL2(R89,$B89,AL88,R88,$B88,Analysis!$B$22)</f>
        <v>0</v>
      </c>
      <c r="AM89">
        <f ca="1">IF(AND(B89&lt;Analysis!$B$40,B89&gt;0),INTEGRAL2(AL89,$B89,AM88,AL88,$B88,Analysis!$B$23),0)</f>
        <v>0</v>
      </c>
      <c r="AN89">
        <f>IF($P89,AM89*Analysis!$B$30+Analysis!$B$31,0)</f>
        <v>0</v>
      </c>
      <c r="AO89">
        <f>AN89-'Flight Input'!$AE89</f>
        <v>0</v>
      </c>
      <c r="AQ89">
        <f>Analysis!$B$36*'Flight Input'!AE89+IF('Flight Input'!AE89 &gt; 0,Analysis!$B$37,0)</f>
        <v>0</v>
      </c>
      <c r="AR89">
        <f ca="1">_xlfn.COVARIANCE.P($AN$102:$AN$1102,'Flight Input'!AE89:AE1089)</f>
        <v>3.448454378788033E-2</v>
      </c>
    </row>
    <row r="90" spans="1:44" x14ac:dyDescent="0.3">
      <c r="A90">
        <v>88</v>
      </c>
      <c r="B90">
        <f>'Flight Input'!T90</f>
        <v>1.7599459999473765</v>
      </c>
      <c r="C90">
        <f ca="1">INDIRECT(CONCATENATE("'Flight Input'!",Analysis!$B$2,A90+2))</f>
        <v>0</v>
      </c>
      <c r="D90">
        <f t="shared" si="137"/>
        <v>2.5136999902315438E-2</v>
      </c>
      <c r="F90">
        <f t="shared" ca="1" si="146"/>
        <v>0</v>
      </c>
      <c r="G90">
        <f t="shared" ca="1" si="147"/>
        <v>0</v>
      </c>
      <c r="I90">
        <f>SUM(D$2:D90)/COUNT(D$2:D90)</f>
        <v>1.9999386363038371E-2</v>
      </c>
      <c r="J90">
        <f t="shared" si="138"/>
        <v>1.2568885587795877</v>
      </c>
      <c r="L90">
        <f ca="1">VARA(C$2:C90)</f>
        <v>0</v>
      </c>
      <c r="M90">
        <f t="shared" ca="1" si="139"/>
        <v>0</v>
      </c>
      <c r="N90">
        <f t="shared" ca="1" si="148"/>
        <v>0</v>
      </c>
      <c r="O90" t="b">
        <f ca="1">IF(OR(O89,M90*MIN((B90-B$2)*Analysis!$B$19,1)&gt;Analysis!$B$18),TRUE,FALSE)</f>
        <v>0</v>
      </c>
      <c r="P90" t="b">
        <f>IF(OR('Flight Input'!U90=3,'Flight Input'!U90=9),TRUE,FALSE)</f>
        <v>0</v>
      </c>
      <c r="Q90">
        <f ca="1">IF(O90,Q89,SUM(C$2:C90)/COUNT(C$2:C90))+(Analysis!$D$14-500)/1000000</f>
        <v>1.1E-4</v>
      </c>
      <c r="R90">
        <f t="shared" ca="1" si="140"/>
        <v>0</v>
      </c>
      <c r="S90">
        <f t="shared" ca="1" si="149"/>
        <v>0</v>
      </c>
      <c r="T90">
        <f t="shared" si="141"/>
        <v>0</v>
      </c>
      <c r="U90">
        <f>IF($P90,T90*Analysis!$B$28+Analysis!$B$29,0)</f>
        <v>0</v>
      </c>
      <c r="V90">
        <f>U90-'Flight Input'!$AE90</f>
        <v>0</v>
      </c>
      <c r="W90">
        <f ca="1">MEDIAN2(R90,Analysis!$B$5,2)</f>
        <v>0</v>
      </c>
      <c r="X90">
        <f t="shared" ref="X90:Y90" ca="1" si="194">X89+W90*$D90</f>
        <v>0</v>
      </c>
      <c r="Y90">
        <f t="shared" ca="1" si="194"/>
        <v>0</v>
      </c>
      <c r="AA90">
        <f ca="1">AVERAGE2(W90,Analysis!$B$6,2)</f>
        <v>0</v>
      </c>
      <c r="AB90">
        <f t="shared" ref="AB90:AC90" ca="1" si="195">AB89+AA90*$D90</f>
        <v>0</v>
      </c>
      <c r="AC90">
        <f t="shared" ca="1" si="195"/>
        <v>0</v>
      </c>
      <c r="AF90">
        <f ca="1">IF(B90&gt;0,C90-Analysis!$B$14,0)</f>
        <v>0</v>
      </c>
      <c r="AG90">
        <f t="shared" ca="1" si="144"/>
        <v>0</v>
      </c>
      <c r="AH90">
        <f t="shared" ca="1" si="145"/>
        <v>0</v>
      </c>
      <c r="AI90">
        <f ca="1">IF(AND(B90&gt;Analysis!$B$39,B90&lt;Analysis!$B$40),FilterInput(AF90,Analysis!$B$34,Analysis!$B$35),0)</f>
        <v>0</v>
      </c>
      <c r="AJ90">
        <f ca="1">MEDIAN2(AI90,Analysis!$B$5,2)</f>
        <v>0</v>
      </c>
      <c r="AK90">
        <f ca="1">AVERAGE2(AJ90,Analysis!$B$6,2)</f>
        <v>0</v>
      </c>
      <c r="AL90">
        <f ca="1">INTEGRAL2(R90,$B90,AL89,R89,$B89,Analysis!$B$22)</f>
        <v>0</v>
      </c>
      <c r="AM90">
        <f ca="1">IF(AND(B90&lt;Analysis!$B$40,B90&gt;0),INTEGRAL2(AL90,$B90,AM89,AL89,$B89,Analysis!$B$23),0)</f>
        <v>0</v>
      </c>
      <c r="AN90">
        <f>IF($P90,AM90*Analysis!$B$30+Analysis!$B$31,0)</f>
        <v>0</v>
      </c>
      <c r="AO90">
        <f>AN90-'Flight Input'!$AE90</f>
        <v>0</v>
      </c>
      <c r="AQ90">
        <f>Analysis!$B$36*'Flight Input'!AE90+IF('Flight Input'!AE90 &gt; 0,Analysis!$B$37,0)</f>
        <v>0</v>
      </c>
      <c r="AR90">
        <f ca="1">_xlfn.COVARIANCE.P($AN$102:$AN$1102,'Flight Input'!AE90:AE1090)</f>
        <v>3.4585854477191015E-2</v>
      </c>
    </row>
    <row r="91" spans="1:44" x14ac:dyDescent="0.3">
      <c r="A91">
        <v>89</v>
      </c>
      <c r="B91">
        <f>'Flight Input'!T91</f>
        <v>1.7692289999686182</v>
      </c>
      <c r="C91">
        <f ca="1">INDIRECT(CONCATENATE("'Flight Input'!",Analysis!$B$2,A91+2))</f>
        <v>0</v>
      </c>
      <c r="D91">
        <f t="shared" si="137"/>
        <v>9.2830000212416053E-3</v>
      </c>
      <c r="F91">
        <f t="shared" ca="1" si="146"/>
        <v>0</v>
      </c>
      <c r="G91">
        <f t="shared" ca="1" si="147"/>
        <v>0</v>
      </c>
      <c r="I91">
        <f>SUM(D$2:D91)/COUNT(D$2:D91)</f>
        <v>1.9878977527737283E-2</v>
      </c>
      <c r="J91">
        <f t="shared" si="138"/>
        <v>0.46697572892212225</v>
      </c>
      <c r="L91">
        <f ca="1">VARA(C$2:C91)</f>
        <v>0</v>
      </c>
      <c r="M91">
        <f t="shared" ca="1" si="139"/>
        <v>0</v>
      </c>
      <c r="N91">
        <f t="shared" ca="1" si="148"/>
        <v>0</v>
      </c>
      <c r="O91" t="b">
        <f ca="1">IF(OR(O90,M91*MIN((B91-B$2)*Analysis!$B$19,1)&gt;Analysis!$B$18),TRUE,FALSE)</f>
        <v>0</v>
      </c>
      <c r="P91" t="b">
        <f>IF(OR('Flight Input'!U91=3,'Flight Input'!U91=9),TRUE,FALSE)</f>
        <v>0</v>
      </c>
      <c r="Q91">
        <f ca="1">IF(O91,Q90,SUM(C$2:C91)/COUNT(C$2:C91))+(Analysis!$D$14-500)/1000000</f>
        <v>1.1E-4</v>
      </c>
      <c r="R91">
        <f t="shared" ca="1" si="140"/>
        <v>0</v>
      </c>
      <c r="S91">
        <f t="shared" ca="1" si="149"/>
        <v>0</v>
      </c>
      <c r="T91">
        <f t="shared" si="141"/>
        <v>0</v>
      </c>
      <c r="U91">
        <f>IF($P91,T91*Analysis!$B$28+Analysis!$B$29,0)</f>
        <v>0</v>
      </c>
      <c r="V91">
        <f>U91-'Flight Input'!$AE91</f>
        <v>0</v>
      </c>
      <c r="W91">
        <f ca="1">MEDIAN2(R91,Analysis!$B$5,2)</f>
        <v>0</v>
      </c>
      <c r="X91">
        <f t="shared" ref="X91:Y91" ca="1" si="196">X90+W91*$D91</f>
        <v>0</v>
      </c>
      <c r="Y91">
        <f t="shared" ca="1" si="196"/>
        <v>0</v>
      </c>
      <c r="AA91">
        <f ca="1">AVERAGE2(W91,Analysis!$B$6,2)</f>
        <v>0</v>
      </c>
      <c r="AB91">
        <f t="shared" ref="AB91:AC91" ca="1" si="197">AB90+AA91*$D91</f>
        <v>0</v>
      </c>
      <c r="AC91">
        <f t="shared" ca="1" si="197"/>
        <v>0</v>
      </c>
      <c r="AF91">
        <f ca="1">IF(B91&gt;0,C91-Analysis!$B$14,0)</f>
        <v>0</v>
      </c>
      <c r="AG91">
        <f t="shared" ca="1" si="144"/>
        <v>0</v>
      </c>
      <c r="AH91">
        <f t="shared" ca="1" si="145"/>
        <v>0</v>
      </c>
      <c r="AI91">
        <f ca="1">IF(AND(B91&gt;Analysis!$B$39,B91&lt;Analysis!$B$40),FilterInput(AF91,Analysis!$B$34,Analysis!$B$35),0)</f>
        <v>0</v>
      </c>
      <c r="AJ91">
        <f ca="1">MEDIAN2(AI91,Analysis!$B$5,2)</f>
        <v>0</v>
      </c>
      <c r="AK91">
        <f ca="1">AVERAGE2(AJ91,Analysis!$B$6,2)</f>
        <v>0</v>
      </c>
      <c r="AL91">
        <f ca="1">INTEGRAL2(R91,$B91,AL90,R90,$B90,Analysis!$B$22)</f>
        <v>0</v>
      </c>
      <c r="AM91">
        <f ca="1">IF(AND(B91&lt;Analysis!$B$40,B91&gt;0),INTEGRAL2(AL91,$B91,AM90,AL90,$B90,Analysis!$B$23),0)</f>
        <v>0</v>
      </c>
      <c r="AN91">
        <f>IF($P91,AM91*Analysis!$B$30+Analysis!$B$31,0)</f>
        <v>0</v>
      </c>
      <c r="AO91">
        <f>AN91-'Flight Input'!$AE91</f>
        <v>0</v>
      </c>
      <c r="AQ91">
        <f>Analysis!$B$36*'Flight Input'!AE91+IF('Flight Input'!AE91 &gt; 0,Analysis!$B$37,0)</f>
        <v>0</v>
      </c>
      <c r="AR91">
        <f ca="1">_xlfn.COVARIANCE.P($AN$102:$AN$1102,'Flight Input'!AE91:AE1091)</f>
        <v>3.4687165166501707E-2</v>
      </c>
    </row>
    <row r="92" spans="1:44" x14ac:dyDescent="0.3">
      <c r="A92">
        <v>90</v>
      </c>
      <c r="B92">
        <f>'Flight Input'!T92</f>
        <v>1.8008499999996275</v>
      </c>
      <c r="C92">
        <f ca="1">INDIRECT(CONCATENATE("'Flight Input'!",Analysis!$B$2,A92+2))</f>
        <v>0</v>
      </c>
      <c r="D92">
        <f t="shared" si="137"/>
        <v>3.1621000031009316E-2</v>
      </c>
      <c r="F92">
        <f t="shared" ca="1" si="146"/>
        <v>0</v>
      </c>
      <c r="G92">
        <f t="shared" ca="1" si="147"/>
        <v>0</v>
      </c>
      <c r="I92">
        <f>SUM(D$2:D92)/COUNT(D$2:D92)</f>
        <v>2.0009444444440305E-2</v>
      </c>
      <c r="J92">
        <f t="shared" si="138"/>
        <v>1.5803037470035968</v>
      </c>
      <c r="L92">
        <f ca="1">VARA(C$2:C92)</f>
        <v>0</v>
      </c>
      <c r="M92">
        <f t="shared" ca="1" si="139"/>
        <v>0</v>
      </c>
      <c r="N92">
        <f t="shared" ca="1" si="148"/>
        <v>0</v>
      </c>
      <c r="O92" t="b">
        <f ca="1">IF(OR(O91,M92*MIN((B92-B$2)*Analysis!$B$19,1)&gt;Analysis!$B$18),TRUE,FALSE)</f>
        <v>0</v>
      </c>
      <c r="P92" t="b">
        <f>IF(OR('Flight Input'!U92=3,'Flight Input'!U92=9),TRUE,FALSE)</f>
        <v>0</v>
      </c>
      <c r="Q92">
        <f ca="1">IF(O92,Q91,SUM(C$2:C92)/COUNT(C$2:C92))+(Analysis!$D$14-500)/1000000</f>
        <v>1.1E-4</v>
      </c>
      <c r="R92">
        <f t="shared" ca="1" si="140"/>
        <v>0</v>
      </c>
      <c r="S92">
        <f t="shared" ca="1" si="149"/>
        <v>0</v>
      </c>
      <c r="T92">
        <f t="shared" si="141"/>
        <v>0</v>
      </c>
      <c r="U92">
        <f>IF($P92,T92*Analysis!$B$28+Analysis!$B$29,0)</f>
        <v>0</v>
      </c>
      <c r="V92">
        <f>U92-'Flight Input'!$AE92</f>
        <v>0</v>
      </c>
      <c r="W92">
        <f ca="1">MEDIAN2(R92,Analysis!$B$5,2)</f>
        <v>0</v>
      </c>
      <c r="X92">
        <f t="shared" ref="X92:Y92" ca="1" si="198">X91+W92*$D92</f>
        <v>0</v>
      </c>
      <c r="Y92">
        <f t="shared" ca="1" si="198"/>
        <v>0</v>
      </c>
      <c r="AA92">
        <f ca="1">AVERAGE2(W92,Analysis!$B$6,2)</f>
        <v>0</v>
      </c>
      <c r="AB92">
        <f t="shared" ref="AB92:AC92" ca="1" si="199">AB91+AA92*$D92</f>
        <v>0</v>
      </c>
      <c r="AC92">
        <f t="shared" ca="1" si="199"/>
        <v>0</v>
      </c>
      <c r="AF92">
        <f ca="1">IF(B92&gt;0,C92-Analysis!$B$14,0)</f>
        <v>0</v>
      </c>
      <c r="AG92">
        <f t="shared" ca="1" si="144"/>
        <v>0</v>
      </c>
      <c r="AH92">
        <f t="shared" ca="1" si="145"/>
        <v>0</v>
      </c>
      <c r="AI92">
        <f ca="1">IF(AND(B92&gt;Analysis!$B$39,B92&lt;Analysis!$B$40),FilterInput(AF92,Analysis!$B$34,Analysis!$B$35),0)</f>
        <v>0</v>
      </c>
      <c r="AJ92">
        <f ca="1">MEDIAN2(AI92,Analysis!$B$5,2)</f>
        <v>0</v>
      </c>
      <c r="AK92">
        <f ca="1">AVERAGE2(AJ92,Analysis!$B$6,2)</f>
        <v>0</v>
      </c>
      <c r="AL92">
        <f ca="1">INTEGRAL2(R92,$B92,AL91,R91,$B91,Analysis!$B$22)</f>
        <v>0</v>
      </c>
      <c r="AM92">
        <f ca="1">IF(AND(B92&lt;Analysis!$B$40,B92&gt;0),INTEGRAL2(AL92,$B92,AM91,AL91,$B91,Analysis!$B$23),0)</f>
        <v>0</v>
      </c>
      <c r="AN92">
        <f>IF($P92,AM92*Analysis!$B$30+Analysis!$B$31,0)</f>
        <v>0</v>
      </c>
      <c r="AO92">
        <f>AN92-'Flight Input'!$AE92</f>
        <v>0</v>
      </c>
      <c r="AQ92">
        <f>Analysis!$B$36*'Flight Input'!AE92+IF('Flight Input'!AE92 &gt; 0,Analysis!$B$37,0)</f>
        <v>0</v>
      </c>
      <c r="AR92">
        <f ca="1">_xlfn.COVARIANCE.P($AN$102:$AN$1102,'Flight Input'!AE92:AE1092)</f>
        <v>3.4771590740927276E-2</v>
      </c>
    </row>
    <row r="93" spans="1:44" x14ac:dyDescent="0.3">
      <c r="A93">
        <v>91</v>
      </c>
      <c r="B93">
        <f>'Flight Input'!T93</f>
        <v>1.8199289999902248</v>
      </c>
      <c r="C93">
        <f ca="1">INDIRECT(CONCATENATE("'Flight Input'!",Analysis!$B$2,A93+2))</f>
        <v>0</v>
      </c>
      <c r="D93">
        <f t="shared" si="137"/>
        <v>1.9078999990597367E-2</v>
      </c>
      <c r="F93">
        <f t="shared" ca="1" si="146"/>
        <v>0</v>
      </c>
      <c r="G93">
        <f t="shared" ca="1" si="147"/>
        <v>0</v>
      </c>
      <c r="I93">
        <f>SUM(D$2:D93)/COUNT(D$2:D93)</f>
        <v>1.9999219780112362E-2</v>
      </c>
      <c r="J93">
        <f t="shared" si="138"/>
        <v>0.95398721551977339</v>
      </c>
      <c r="L93">
        <f ca="1">VARA(C$2:C93)</f>
        <v>0</v>
      </c>
      <c r="M93">
        <f t="shared" ca="1" si="139"/>
        <v>0</v>
      </c>
      <c r="N93">
        <f t="shared" ca="1" si="148"/>
        <v>0</v>
      </c>
      <c r="O93" t="b">
        <f ca="1">IF(OR(O92,M93*MIN((B93-B$2)*Analysis!$B$19,1)&gt;Analysis!$B$18),TRUE,FALSE)</f>
        <v>0</v>
      </c>
      <c r="P93" t="b">
        <f>IF(OR('Flight Input'!U93=3,'Flight Input'!U93=9),TRUE,FALSE)</f>
        <v>0</v>
      </c>
      <c r="Q93">
        <f ca="1">IF(O93,Q92,SUM(C$2:C93)/COUNT(C$2:C93))+(Analysis!$D$14-500)/1000000</f>
        <v>1.1E-4</v>
      </c>
      <c r="R93">
        <f t="shared" ca="1" si="140"/>
        <v>0</v>
      </c>
      <c r="S93">
        <f t="shared" ca="1" si="149"/>
        <v>0</v>
      </c>
      <c r="T93">
        <f t="shared" si="141"/>
        <v>0</v>
      </c>
      <c r="U93">
        <f>IF($P93,T93*Analysis!$B$28+Analysis!$B$29,0)</f>
        <v>0</v>
      </c>
      <c r="V93">
        <f>U93-'Flight Input'!$AE93</f>
        <v>0</v>
      </c>
      <c r="W93">
        <f ca="1">MEDIAN2(R93,Analysis!$B$5,2)</f>
        <v>0</v>
      </c>
      <c r="X93">
        <f t="shared" ref="X93:Y93" ca="1" si="200">X92+W93*$D93</f>
        <v>0</v>
      </c>
      <c r="Y93">
        <f t="shared" ca="1" si="200"/>
        <v>0</v>
      </c>
      <c r="AA93">
        <f ca="1">AVERAGE2(W93,Analysis!$B$6,2)</f>
        <v>0</v>
      </c>
      <c r="AB93">
        <f t="shared" ref="AB93:AC93" ca="1" si="201">AB92+AA93*$D93</f>
        <v>0</v>
      </c>
      <c r="AC93">
        <f t="shared" ca="1" si="201"/>
        <v>0</v>
      </c>
      <c r="AF93">
        <f ca="1">IF(B93&gt;0,C93-Analysis!$B$14,0)</f>
        <v>0</v>
      </c>
      <c r="AG93">
        <f t="shared" ca="1" si="144"/>
        <v>0</v>
      </c>
      <c r="AH93">
        <f t="shared" ca="1" si="145"/>
        <v>0</v>
      </c>
      <c r="AI93">
        <f ca="1">IF(AND(B93&gt;Analysis!$B$39,B93&lt;Analysis!$B$40),FilterInput(AF93,Analysis!$B$34,Analysis!$B$35),0)</f>
        <v>0</v>
      </c>
      <c r="AJ93">
        <f ca="1">MEDIAN2(AI93,Analysis!$B$5,2)</f>
        <v>0</v>
      </c>
      <c r="AK93">
        <f ca="1">AVERAGE2(AJ93,Analysis!$B$6,2)</f>
        <v>0</v>
      </c>
      <c r="AL93">
        <f ca="1">INTEGRAL2(R93,$B93,AL92,R92,$B92,Analysis!$B$22)</f>
        <v>0</v>
      </c>
      <c r="AM93">
        <f ca="1">IF(AND(B93&lt;Analysis!$B$40,B93&gt;0),INTEGRAL2(AL93,$B93,AM92,AL92,$B92,Analysis!$B$23),0)</f>
        <v>0</v>
      </c>
      <c r="AN93">
        <f>IF($P93,AM93*Analysis!$B$30+Analysis!$B$31,0)</f>
        <v>0</v>
      </c>
      <c r="AO93">
        <f>AN93-'Flight Input'!$AE93</f>
        <v>0</v>
      </c>
      <c r="AQ93">
        <f>Analysis!$B$36*'Flight Input'!AE93+IF('Flight Input'!AE93 &gt; 0,Analysis!$B$37,0)</f>
        <v>0</v>
      </c>
      <c r="AR93">
        <f ca="1">_xlfn.COVARIANCE.P($AN$102:$AN$1102,'Flight Input'!AE93:AE1093)</f>
        <v>3.4854140191476722E-2</v>
      </c>
    </row>
    <row r="94" spans="1:44" x14ac:dyDescent="0.3">
      <c r="A94">
        <v>92</v>
      </c>
      <c r="B94">
        <f>'Flight Input'!T94</f>
        <v>1.8306630000006407</v>
      </c>
      <c r="C94">
        <f ca="1">INDIRECT(CONCATENATE("'Flight Input'!",Analysis!$B$2,A94+2))</f>
        <v>0</v>
      </c>
      <c r="D94">
        <f t="shared" si="137"/>
        <v>1.0734000010415912E-2</v>
      </c>
      <c r="F94">
        <f t="shared" ca="1" si="146"/>
        <v>0</v>
      </c>
      <c r="G94">
        <f t="shared" ca="1" si="147"/>
        <v>0</v>
      </c>
      <c r="I94">
        <f>SUM(D$2:D94)/COUNT(D$2:D94)</f>
        <v>1.9898510869572183E-2</v>
      </c>
      <c r="J94">
        <f t="shared" si="138"/>
        <v>0.53943735190907238</v>
      </c>
      <c r="L94">
        <f ca="1">VARA(C$2:C94)</f>
        <v>0</v>
      </c>
      <c r="M94">
        <f t="shared" ca="1" si="139"/>
        <v>0</v>
      </c>
      <c r="N94">
        <f t="shared" ca="1" si="148"/>
        <v>0</v>
      </c>
      <c r="O94" t="b">
        <f ca="1">IF(OR(O93,M94*MIN((B94-B$2)*Analysis!$B$19,1)&gt;Analysis!$B$18),TRUE,FALSE)</f>
        <v>0</v>
      </c>
      <c r="P94" t="b">
        <f>IF(OR('Flight Input'!U94=3,'Flight Input'!U94=9),TRUE,FALSE)</f>
        <v>0</v>
      </c>
      <c r="Q94">
        <f ca="1">IF(O94,Q93,SUM(C$2:C94)/COUNT(C$2:C94))+(Analysis!$D$14-500)/1000000</f>
        <v>1.1E-4</v>
      </c>
      <c r="R94">
        <f t="shared" ca="1" si="140"/>
        <v>0</v>
      </c>
      <c r="S94">
        <f t="shared" ca="1" si="149"/>
        <v>0</v>
      </c>
      <c r="T94">
        <f t="shared" si="141"/>
        <v>0</v>
      </c>
      <c r="U94">
        <f>IF($P94,T94*Analysis!$B$28+Analysis!$B$29,0)</f>
        <v>0</v>
      </c>
      <c r="V94">
        <f>U94-'Flight Input'!$AE94</f>
        <v>0</v>
      </c>
      <c r="W94">
        <f ca="1">MEDIAN2(R94,Analysis!$B$5,2)</f>
        <v>0</v>
      </c>
      <c r="X94">
        <f t="shared" ref="X94:Y94" ca="1" si="202">X93+W94*$D94</f>
        <v>0</v>
      </c>
      <c r="Y94">
        <f t="shared" ca="1" si="202"/>
        <v>0</v>
      </c>
      <c r="AA94">
        <f ca="1">AVERAGE2(W94,Analysis!$B$6,2)</f>
        <v>0</v>
      </c>
      <c r="AB94">
        <f t="shared" ref="AB94:AC94" ca="1" si="203">AB93+AA94*$D94</f>
        <v>0</v>
      </c>
      <c r="AC94">
        <f t="shared" ca="1" si="203"/>
        <v>0</v>
      </c>
      <c r="AF94">
        <f ca="1">IF(B94&gt;0,C94-Analysis!$B$14,0)</f>
        <v>0</v>
      </c>
      <c r="AG94">
        <f t="shared" ca="1" si="144"/>
        <v>0</v>
      </c>
      <c r="AH94">
        <f t="shared" ca="1" si="145"/>
        <v>0</v>
      </c>
      <c r="AI94">
        <f ca="1">IF(AND(B94&gt;Analysis!$B$39,B94&lt;Analysis!$B$40),FilterInput(AF94,Analysis!$B$34,Analysis!$B$35),0)</f>
        <v>0</v>
      </c>
      <c r="AJ94">
        <f ca="1">MEDIAN2(AI94,Analysis!$B$5,2)</f>
        <v>0</v>
      </c>
      <c r="AK94">
        <f ca="1">AVERAGE2(AJ94,Analysis!$B$6,2)</f>
        <v>0</v>
      </c>
      <c r="AL94">
        <f ca="1">INTEGRAL2(R94,$B94,AL93,R93,$B93,Analysis!$B$22)</f>
        <v>0</v>
      </c>
      <c r="AM94">
        <f ca="1">IF(AND(B94&lt;Analysis!$B$40,B94&gt;0),INTEGRAL2(AL94,$B94,AM93,AL93,$B93,Analysis!$B$23),0)</f>
        <v>0</v>
      </c>
      <c r="AN94">
        <f>IF($P94,AM94*Analysis!$B$30+Analysis!$B$31,0)</f>
        <v>0</v>
      </c>
      <c r="AO94">
        <f>AN94-'Flight Input'!$AE94</f>
        <v>0</v>
      </c>
      <c r="AQ94">
        <f>Analysis!$B$36*'Flight Input'!AE94+IF('Flight Input'!AE94 &gt; 0,Analysis!$B$37,0)</f>
        <v>0</v>
      </c>
      <c r="AR94">
        <f ca="1">_xlfn.COVARIANCE.P($AN$102:$AN$1102,'Flight Input'!AE94:AE1094)</f>
        <v>3.4931686645023177E-2</v>
      </c>
    </row>
    <row r="95" spans="1:44" x14ac:dyDescent="0.3">
      <c r="A95">
        <v>93</v>
      </c>
      <c r="B95">
        <f>'Flight Input'!T95</f>
        <v>1.8550660000182688</v>
      </c>
      <c r="C95">
        <f ca="1">INDIRECT(CONCATENATE("'Flight Input'!",Analysis!$B$2,A95+2))</f>
        <v>0</v>
      </c>
      <c r="D95">
        <f t="shared" si="137"/>
        <v>2.4403000017628074E-2</v>
      </c>
      <c r="F95">
        <f t="shared" ca="1" si="146"/>
        <v>0</v>
      </c>
      <c r="G95">
        <f t="shared" ca="1" si="147"/>
        <v>0</v>
      </c>
      <c r="I95">
        <f>SUM(D$2:D95)/COUNT(D$2:D95)</f>
        <v>1.9946946236755577E-2</v>
      </c>
      <c r="J95">
        <f t="shared" si="138"/>
        <v>1.2233952870771503</v>
      </c>
      <c r="L95">
        <f ca="1">VARA(C$2:C95)</f>
        <v>0</v>
      </c>
      <c r="M95">
        <f t="shared" ca="1" si="139"/>
        <v>0</v>
      </c>
      <c r="N95">
        <f t="shared" ca="1" si="148"/>
        <v>0</v>
      </c>
      <c r="O95" t="b">
        <f ca="1">IF(OR(O94,M95*MIN((B95-B$2)*Analysis!$B$19,1)&gt;Analysis!$B$18),TRUE,FALSE)</f>
        <v>0</v>
      </c>
      <c r="P95" t="b">
        <f>IF(OR('Flight Input'!U95=3,'Flight Input'!U95=9),TRUE,FALSE)</f>
        <v>0</v>
      </c>
      <c r="Q95">
        <f ca="1">IF(O95,Q94,SUM(C$2:C95)/COUNT(C$2:C95))+(Analysis!$D$14-500)/1000000</f>
        <v>1.1E-4</v>
      </c>
      <c r="R95">
        <f t="shared" ca="1" si="140"/>
        <v>0</v>
      </c>
      <c r="S95">
        <f t="shared" ca="1" si="149"/>
        <v>0</v>
      </c>
      <c r="T95">
        <f t="shared" si="141"/>
        <v>0</v>
      </c>
      <c r="U95">
        <f>IF($P95,T95*Analysis!$B$28+Analysis!$B$29,0)</f>
        <v>0</v>
      </c>
      <c r="V95">
        <f>U95-'Flight Input'!$AE95</f>
        <v>0</v>
      </c>
      <c r="W95">
        <f ca="1">MEDIAN2(R95,Analysis!$B$5,2)</f>
        <v>0</v>
      </c>
      <c r="X95">
        <f t="shared" ref="X95:Y95" ca="1" si="204">X94+W95*$D95</f>
        <v>0</v>
      </c>
      <c r="Y95">
        <f t="shared" ca="1" si="204"/>
        <v>0</v>
      </c>
      <c r="AA95">
        <f ca="1">AVERAGE2(W95,Analysis!$B$6,2)</f>
        <v>0</v>
      </c>
      <c r="AB95">
        <f t="shared" ref="AB95:AC95" ca="1" si="205">AB94+AA95*$D95</f>
        <v>0</v>
      </c>
      <c r="AC95">
        <f t="shared" ca="1" si="205"/>
        <v>0</v>
      </c>
      <c r="AF95">
        <f ca="1">IF(B95&gt;0,C95-Analysis!$B$14,0)</f>
        <v>0</v>
      </c>
      <c r="AG95">
        <f t="shared" ca="1" si="144"/>
        <v>0</v>
      </c>
      <c r="AH95">
        <f t="shared" ca="1" si="145"/>
        <v>0</v>
      </c>
      <c r="AI95">
        <f ca="1">IF(AND(B95&gt;Analysis!$B$39,B95&lt;Analysis!$B$40),FilterInput(AF95,Analysis!$B$34,Analysis!$B$35),0)</f>
        <v>0</v>
      </c>
      <c r="AJ95">
        <f ca="1">MEDIAN2(AI95,Analysis!$B$5,2)</f>
        <v>0</v>
      </c>
      <c r="AK95">
        <f ca="1">AVERAGE2(AJ95,Analysis!$B$6,2)</f>
        <v>0</v>
      </c>
      <c r="AL95">
        <f ca="1">INTEGRAL2(R95,$B95,AL94,R94,$B94,Analysis!$B$22)</f>
        <v>0</v>
      </c>
      <c r="AM95">
        <f ca="1">IF(AND(B95&lt;Analysis!$B$40,B95&gt;0),INTEGRAL2(AL95,$B95,AM94,AL94,$B94,Analysis!$B$23),0)</f>
        <v>0</v>
      </c>
      <c r="AN95">
        <f>IF($P95,AM95*Analysis!$B$30+Analysis!$B$31,0)</f>
        <v>0</v>
      </c>
      <c r="AO95">
        <f>AN95-'Flight Input'!$AE95</f>
        <v>0</v>
      </c>
      <c r="AQ95">
        <f>Analysis!$B$36*'Flight Input'!AE95+IF('Flight Input'!AE95 &gt; 0,Analysis!$B$37,0)</f>
        <v>0</v>
      </c>
      <c r="AR95">
        <f ca="1">_xlfn.COVARIANCE.P($AN$102:$AN$1102,'Flight Input'!AE95:AE1095)</f>
        <v>3.4987970361306901E-2</v>
      </c>
    </row>
    <row r="96" spans="1:44" x14ac:dyDescent="0.3">
      <c r="A96">
        <v>94</v>
      </c>
      <c r="B96">
        <f>'Flight Input'!T96</f>
        <v>1.8752830000594258</v>
      </c>
      <c r="C96">
        <f ca="1">INDIRECT(CONCATENATE("'Flight Input'!",Analysis!$B$2,A96+2))</f>
        <v>0</v>
      </c>
      <c r="D96">
        <f t="shared" si="137"/>
        <v>2.0217000041157007E-2</v>
      </c>
      <c r="F96">
        <f t="shared" ca="1" si="146"/>
        <v>0</v>
      </c>
      <c r="G96">
        <f t="shared" ca="1" si="147"/>
        <v>0</v>
      </c>
      <c r="I96">
        <f>SUM(D$2:D96)/COUNT(D$2:D96)</f>
        <v>1.9949819149568358E-2</v>
      </c>
      <c r="J96">
        <f t="shared" si="138"/>
        <v>1.0133926473009871</v>
      </c>
      <c r="L96">
        <f ca="1">VARA(C$2:C96)</f>
        <v>0</v>
      </c>
      <c r="M96">
        <f t="shared" ca="1" si="139"/>
        <v>0</v>
      </c>
      <c r="N96">
        <f t="shared" ca="1" si="148"/>
        <v>0</v>
      </c>
      <c r="O96" t="b">
        <f ca="1">IF(OR(O95,M96*MIN((B96-B$2)*Analysis!$B$19,1)&gt;Analysis!$B$18),TRUE,FALSE)</f>
        <v>0</v>
      </c>
      <c r="P96" t="b">
        <f>IF(OR('Flight Input'!U96=3,'Flight Input'!U96=9),TRUE,FALSE)</f>
        <v>0</v>
      </c>
      <c r="Q96">
        <f ca="1">IF(O96,Q95,SUM(C$2:C96)/COUNT(C$2:C96))+(Analysis!$D$14-500)/1000000</f>
        <v>1.1E-4</v>
      </c>
      <c r="R96">
        <f t="shared" ca="1" si="140"/>
        <v>0</v>
      </c>
      <c r="S96">
        <f t="shared" ca="1" si="149"/>
        <v>0</v>
      </c>
      <c r="T96">
        <f t="shared" si="141"/>
        <v>0</v>
      </c>
      <c r="U96">
        <f>IF($P96,T96*Analysis!$B$28+Analysis!$B$29,0)</f>
        <v>0</v>
      </c>
      <c r="V96">
        <f>U96-'Flight Input'!$AE96</f>
        <v>0</v>
      </c>
      <c r="W96">
        <f ca="1">MEDIAN2(R96,Analysis!$B$5,2)</f>
        <v>0</v>
      </c>
      <c r="X96">
        <f t="shared" ref="X96:Y96" ca="1" si="206">X95+W96*$D96</f>
        <v>0</v>
      </c>
      <c r="Y96">
        <f t="shared" ca="1" si="206"/>
        <v>0</v>
      </c>
      <c r="AA96">
        <f ca="1">AVERAGE2(W96,Analysis!$B$6,2)</f>
        <v>0</v>
      </c>
      <c r="AB96">
        <f t="shared" ref="AB96:AC96" ca="1" si="207">AB95+AA96*$D96</f>
        <v>0</v>
      </c>
      <c r="AC96">
        <f t="shared" ca="1" si="207"/>
        <v>0</v>
      </c>
      <c r="AF96">
        <f ca="1">IF(B96&gt;0,C96-Analysis!$B$14,0)</f>
        <v>0</v>
      </c>
      <c r="AG96">
        <f t="shared" ca="1" si="144"/>
        <v>0</v>
      </c>
      <c r="AH96">
        <f t="shared" ca="1" si="145"/>
        <v>0</v>
      </c>
      <c r="AI96">
        <f ca="1">IF(AND(B96&gt;Analysis!$B$39,B96&lt;Analysis!$B$40),FilterInput(AF96,Analysis!$B$34,Analysis!$B$35),0)</f>
        <v>0</v>
      </c>
      <c r="AJ96">
        <f ca="1">MEDIAN2(AI96,Analysis!$B$5,2)</f>
        <v>0</v>
      </c>
      <c r="AK96">
        <f ca="1">AVERAGE2(AJ96,Analysis!$B$6,2)</f>
        <v>0</v>
      </c>
      <c r="AL96">
        <f ca="1">INTEGRAL2(R96,$B96,AL95,R95,$B95,Analysis!$B$22)</f>
        <v>0</v>
      </c>
      <c r="AM96">
        <f ca="1">IF(AND(B96&lt;Analysis!$B$40,B96&gt;0),INTEGRAL2(AL96,$B96,AM95,AL95,$B95,Analysis!$B$23),0)</f>
        <v>0</v>
      </c>
      <c r="AN96">
        <f>IF($P96,AM96*Analysis!$B$30+Analysis!$B$31,0)</f>
        <v>0</v>
      </c>
      <c r="AO96">
        <f>AN96-'Flight Input'!$AE96</f>
        <v>0</v>
      </c>
      <c r="AQ96">
        <f>Analysis!$B$36*'Flight Input'!AE96+IF('Flight Input'!AE96 &gt; 0,Analysis!$B$37,0)</f>
        <v>0</v>
      </c>
      <c r="AR96">
        <f ca="1">_xlfn.COVARIANCE.P($AN$102:$AN$1102,'Flight Input'!AE96:AE1096)</f>
        <v>3.5041752579089112E-2</v>
      </c>
    </row>
    <row r="97" spans="1:44" x14ac:dyDescent="0.3">
      <c r="A97">
        <v>95</v>
      </c>
      <c r="B97">
        <f>'Flight Input'!T97</f>
        <v>1.895213000010699</v>
      </c>
      <c r="C97">
        <f ca="1">INDIRECT(CONCATENATE("'Flight Input'!",Analysis!$B$2,A97+2))</f>
        <v>0</v>
      </c>
      <c r="D97">
        <f t="shared" si="137"/>
        <v>1.9929999951273203E-2</v>
      </c>
      <c r="F97">
        <f t="shared" ca="1" si="146"/>
        <v>0</v>
      </c>
      <c r="G97">
        <f t="shared" ca="1" si="147"/>
        <v>0</v>
      </c>
      <c r="I97">
        <f>SUM(D$2:D97)/COUNT(D$2:D97)</f>
        <v>1.9949610526428411E-2</v>
      </c>
      <c r="J97">
        <f t="shared" si="138"/>
        <v>0.99901699458597304</v>
      </c>
      <c r="L97">
        <f ca="1">VARA(C$2:C97)</f>
        <v>0</v>
      </c>
      <c r="M97">
        <f t="shared" ca="1" si="139"/>
        <v>0</v>
      </c>
      <c r="N97">
        <f t="shared" ca="1" si="148"/>
        <v>0</v>
      </c>
      <c r="O97" t="b">
        <f ca="1">IF(OR(O96,M97*MIN((B97-B$2)*Analysis!$B$19,1)&gt;Analysis!$B$18),TRUE,FALSE)</f>
        <v>0</v>
      </c>
      <c r="P97" t="b">
        <f>IF(OR('Flight Input'!U97=3,'Flight Input'!U97=9),TRUE,FALSE)</f>
        <v>0</v>
      </c>
      <c r="Q97">
        <f ca="1">IF(O97,Q96,SUM(C$2:C97)/COUNT(C$2:C97))+(Analysis!$D$14-500)/1000000</f>
        <v>1.1E-4</v>
      </c>
      <c r="R97">
        <f t="shared" ca="1" si="140"/>
        <v>0</v>
      </c>
      <c r="S97">
        <f t="shared" ca="1" si="149"/>
        <v>0</v>
      </c>
      <c r="T97">
        <f t="shared" si="141"/>
        <v>0</v>
      </c>
      <c r="U97">
        <f>IF($P97,T97*Analysis!$B$28+Analysis!$B$29,0)</f>
        <v>0</v>
      </c>
      <c r="V97">
        <f>U97-'Flight Input'!$AE97</f>
        <v>0</v>
      </c>
      <c r="W97">
        <f ca="1">MEDIAN2(R97,Analysis!$B$5,2)</f>
        <v>0</v>
      </c>
      <c r="X97">
        <f t="shared" ref="X97:Y97" ca="1" si="208">X96+W97*$D97</f>
        <v>0</v>
      </c>
      <c r="Y97">
        <f t="shared" ca="1" si="208"/>
        <v>0</v>
      </c>
      <c r="AA97">
        <f ca="1">AVERAGE2(W97,Analysis!$B$6,2)</f>
        <v>0</v>
      </c>
      <c r="AB97">
        <f t="shared" ref="AB97:AC97" ca="1" si="209">AB96+AA97*$D97</f>
        <v>0</v>
      </c>
      <c r="AC97">
        <f t="shared" ca="1" si="209"/>
        <v>0</v>
      </c>
      <c r="AF97">
        <f ca="1">IF(B97&gt;0,C97-Analysis!$B$14,0)</f>
        <v>0</v>
      </c>
      <c r="AG97">
        <f t="shared" ca="1" si="144"/>
        <v>0</v>
      </c>
      <c r="AH97">
        <f t="shared" ca="1" si="145"/>
        <v>0</v>
      </c>
      <c r="AI97">
        <f ca="1">IF(AND(B97&gt;Analysis!$B$39,B97&lt;Analysis!$B$40),FilterInput(AF97,Analysis!$B$34,Analysis!$B$35),0)</f>
        <v>0</v>
      </c>
      <c r="AJ97">
        <f ca="1">MEDIAN2(AI97,Analysis!$B$5,2)</f>
        <v>0</v>
      </c>
      <c r="AK97">
        <f ca="1">AVERAGE2(AJ97,Analysis!$B$6,2)</f>
        <v>0</v>
      </c>
      <c r="AL97">
        <f ca="1">INTEGRAL2(R97,$B97,AL96,R96,$B96,Analysis!$B$22)</f>
        <v>0</v>
      </c>
      <c r="AM97">
        <f ca="1">IF(AND(B97&lt;Analysis!$B$40,B97&gt;0),INTEGRAL2(AL97,$B97,AM96,AL96,$B96,Analysis!$B$23),0)</f>
        <v>0</v>
      </c>
      <c r="AN97">
        <f>IF($P97,AM97*Analysis!$B$30+Analysis!$B$31,0)</f>
        <v>0</v>
      </c>
      <c r="AO97">
        <f>AN97-'Flight Input'!$AE97</f>
        <v>0</v>
      </c>
      <c r="AQ97">
        <f>Analysis!$B$36*'Flight Input'!AE97+IF('Flight Input'!AE97 &gt; 0,Analysis!$B$37,0)</f>
        <v>0</v>
      </c>
      <c r="AR97">
        <f ca="1">_xlfn.COVARIANCE.P($AN$102:$AN$1102,'Flight Input'!AE97:AE1097)</f>
        <v>3.5088030301366827E-2</v>
      </c>
    </row>
    <row r="98" spans="1:44" x14ac:dyDescent="0.3">
      <c r="A98">
        <v>96</v>
      </c>
      <c r="B98">
        <f>'Flight Input'!T98</f>
        <v>1.9197870000498369</v>
      </c>
      <c r="C98">
        <f ca="1">INDIRECT(CONCATENATE("'Flight Input'!",Analysis!$B$2,A98+2))</f>
        <v>0</v>
      </c>
      <c r="D98">
        <f t="shared" si="137"/>
        <v>2.45740000391379E-2</v>
      </c>
      <c r="F98">
        <f t="shared" ca="1" si="146"/>
        <v>0</v>
      </c>
      <c r="G98">
        <f t="shared" ca="1" si="147"/>
        <v>0</v>
      </c>
      <c r="I98">
        <f>SUM(D$2:D98)/COUNT(D$2:D98)</f>
        <v>1.9997781250519136E-2</v>
      </c>
      <c r="J98">
        <f t="shared" si="138"/>
        <v>1.2288363259549089</v>
      </c>
      <c r="L98">
        <f ca="1">VARA(C$2:C98)</f>
        <v>0</v>
      </c>
      <c r="M98">
        <f t="shared" ca="1" si="139"/>
        <v>0</v>
      </c>
      <c r="N98">
        <f t="shared" ca="1" si="148"/>
        <v>0</v>
      </c>
      <c r="O98" t="b">
        <f ca="1">IF(OR(O97,M98*MIN((B98-B$2)*Analysis!$B$19,1)&gt;Analysis!$B$18),TRUE,FALSE)</f>
        <v>0</v>
      </c>
      <c r="P98" t="b">
        <f>IF(OR('Flight Input'!U98=3,'Flight Input'!U98=9),TRUE,FALSE)</f>
        <v>0</v>
      </c>
      <c r="Q98">
        <f ca="1">IF(O98,Q97,SUM(C$2:C98)/COUNT(C$2:C98))+(Analysis!$D$14-500)/1000000</f>
        <v>1.1E-4</v>
      </c>
      <c r="R98">
        <f t="shared" ca="1" si="140"/>
        <v>0</v>
      </c>
      <c r="S98">
        <f t="shared" ca="1" si="149"/>
        <v>0</v>
      </c>
      <c r="T98">
        <f t="shared" si="141"/>
        <v>0</v>
      </c>
      <c r="U98">
        <f>IF($P98,T98*Analysis!$B$28+Analysis!$B$29,0)</f>
        <v>0</v>
      </c>
      <c r="V98">
        <f>U98-'Flight Input'!$AE98</f>
        <v>0</v>
      </c>
      <c r="W98">
        <f ca="1">MEDIAN2(R98,Analysis!$B$5,2)</f>
        <v>0</v>
      </c>
      <c r="X98">
        <f t="shared" ref="X98:Y98" ca="1" si="210">X97+W98*$D98</f>
        <v>0</v>
      </c>
      <c r="Y98">
        <f t="shared" ca="1" si="210"/>
        <v>0</v>
      </c>
      <c r="AA98">
        <f ca="1">AVERAGE2(W98,Analysis!$B$6,2)</f>
        <v>0</v>
      </c>
      <c r="AB98">
        <f t="shared" ref="AB98:AC98" ca="1" si="211">AB97+AA98*$D98</f>
        <v>0</v>
      </c>
      <c r="AC98">
        <f t="shared" ca="1" si="211"/>
        <v>0</v>
      </c>
      <c r="AF98">
        <f ca="1">IF(B98&gt;0,C98-Analysis!$B$14,0)</f>
        <v>0</v>
      </c>
      <c r="AG98">
        <f t="shared" ca="1" si="144"/>
        <v>0</v>
      </c>
      <c r="AH98">
        <f t="shared" ca="1" si="145"/>
        <v>0</v>
      </c>
      <c r="AI98">
        <f ca="1">IF(AND(B98&gt;Analysis!$B$39,B98&lt;Analysis!$B$40),FilterInput(AF98,Analysis!$B$34,Analysis!$B$35),0)</f>
        <v>0</v>
      </c>
      <c r="AJ98">
        <f ca="1">MEDIAN2(AI98,Analysis!$B$5,2)</f>
        <v>0</v>
      </c>
      <c r="AK98">
        <f ca="1">AVERAGE2(AJ98,Analysis!$B$6,2)</f>
        <v>0</v>
      </c>
      <c r="AL98">
        <f ca="1">INTEGRAL2(R98,$B98,AL97,R97,$B97,Analysis!$B$22)</f>
        <v>0</v>
      </c>
      <c r="AM98">
        <f ca="1">IF(AND(B98&lt;Analysis!$B$40,B98&gt;0),INTEGRAL2(AL98,$B98,AM97,AL97,$B97,Analysis!$B$23),0)</f>
        <v>0</v>
      </c>
      <c r="AN98">
        <f>IF($P98,AM98*Analysis!$B$30+Analysis!$B$31,0)</f>
        <v>0</v>
      </c>
      <c r="AO98">
        <f>AN98-'Flight Input'!$AE98</f>
        <v>0</v>
      </c>
      <c r="AQ98">
        <f>Analysis!$B$36*'Flight Input'!AE98+IF('Flight Input'!AE98 &gt; 0,Analysis!$B$37,0)</f>
        <v>0</v>
      </c>
      <c r="AR98">
        <f ca="1">_xlfn.COVARIANCE.P($AN$102:$AN$1102,'Flight Input'!AE98:AE1098)</f>
        <v>3.5107416914753428E-2</v>
      </c>
    </row>
    <row r="99" spans="1:44" x14ac:dyDescent="0.3">
      <c r="A99">
        <v>97</v>
      </c>
      <c r="B99">
        <f>'Flight Input'!T99</f>
        <v>1.9353180000325665</v>
      </c>
      <c r="C99">
        <f ca="1">INDIRECT(CONCATENATE("'Flight Input'!",Analysis!$B$2,A99+2))</f>
        <v>0</v>
      </c>
      <c r="D99">
        <f t="shared" si="137"/>
        <v>1.5530999982729554E-2</v>
      </c>
      <c r="F99">
        <f t="shared" ca="1" si="146"/>
        <v>0</v>
      </c>
      <c r="G99">
        <f t="shared" ca="1" si="147"/>
        <v>0</v>
      </c>
      <c r="I99">
        <f>SUM(D$2:D99)/COUNT(D$2:D99)</f>
        <v>1.9951731959098624E-2</v>
      </c>
      <c r="J99">
        <f t="shared" si="138"/>
        <v>0.7784286604575662</v>
      </c>
      <c r="L99">
        <f ca="1">VARA(C$2:C99)</f>
        <v>0</v>
      </c>
      <c r="M99">
        <f t="shared" ca="1" si="139"/>
        <v>0</v>
      </c>
      <c r="N99">
        <f t="shared" ca="1" si="148"/>
        <v>0</v>
      </c>
      <c r="O99" t="b">
        <f ca="1">IF(OR(O98,M99*MIN((B99-B$2)*Analysis!$B$19,1)&gt;Analysis!$B$18),TRUE,FALSE)</f>
        <v>0</v>
      </c>
      <c r="P99" t="b">
        <f>IF(OR('Flight Input'!U99=3,'Flight Input'!U99=9),TRUE,FALSE)</f>
        <v>0</v>
      </c>
      <c r="Q99">
        <f ca="1">IF(O99,Q98,SUM(C$2:C99)/COUNT(C$2:C99))+(Analysis!$D$14-500)/1000000</f>
        <v>1.1E-4</v>
      </c>
      <c r="R99">
        <f t="shared" ca="1" si="140"/>
        <v>0</v>
      </c>
      <c r="S99">
        <f t="shared" ca="1" si="149"/>
        <v>0</v>
      </c>
      <c r="T99">
        <f t="shared" si="141"/>
        <v>0</v>
      </c>
      <c r="U99">
        <f>IF($P99,T99*Analysis!$B$28+Analysis!$B$29,0)</f>
        <v>0</v>
      </c>
      <c r="V99">
        <f>U99-'Flight Input'!$AE99</f>
        <v>0</v>
      </c>
      <c r="W99">
        <f ca="1">MEDIAN2(R99,Analysis!$B$5,2)</f>
        <v>0</v>
      </c>
      <c r="X99">
        <f t="shared" ref="X99:Y99" ca="1" si="212">X98+W99*$D99</f>
        <v>0</v>
      </c>
      <c r="Y99">
        <f t="shared" ca="1" si="212"/>
        <v>0</v>
      </c>
      <c r="AA99">
        <f ca="1">AVERAGE2(W99,Analysis!$B$6,2)</f>
        <v>0</v>
      </c>
      <c r="AB99">
        <f t="shared" ref="AB99:AC99" ca="1" si="213">AB98+AA99*$D99</f>
        <v>0</v>
      </c>
      <c r="AC99">
        <f t="shared" ca="1" si="213"/>
        <v>0</v>
      </c>
      <c r="AF99">
        <f ca="1">IF(B99&gt;0,C99-Analysis!$B$14,0)</f>
        <v>0</v>
      </c>
      <c r="AG99">
        <f t="shared" ca="1" si="144"/>
        <v>0</v>
      </c>
      <c r="AH99">
        <f t="shared" ca="1" si="145"/>
        <v>0</v>
      </c>
      <c r="AI99">
        <f ca="1">IF(AND(B99&gt;Analysis!$B$39,B99&lt;Analysis!$B$40),FilterInput(AF99,Analysis!$B$34,Analysis!$B$35),0)</f>
        <v>0</v>
      </c>
      <c r="AJ99">
        <f ca="1">MEDIAN2(AI99,Analysis!$B$5,2)</f>
        <v>0</v>
      </c>
      <c r="AK99">
        <f ca="1">AVERAGE2(AJ99,Analysis!$B$6,2)</f>
        <v>0</v>
      </c>
      <c r="AL99">
        <f ca="1">INTEGRAL2(R99,$B99,AL98,R98,$B98,Analysis!$B$22)</f>
        <v>0</v>
      </c>
      <c r="AM99">
        <f ca="1">IF(AND(B99&lt;Analysis!$B$40,B99&gt;0),INTEGRAL2(AL99,$B99,AM98,AL98,$B98,Analysis!$B$23),0)</f>
        <v>0</v>
      </c>
      <c r="AN99">
        <f>IF($P99,AM99*Analysis!$B$30+Analysis!$B$31,0)</f>
        <v>0</v>
      </c>
      <c r="AO99">
        <f>AN99-'Flight Input'!$AE99</f>
        <v>0</v>
      </c>
      <c r="AQ99">
        <f>Analysis!$B$36*'Flight Input'!AE99+IF('Flight Input'!AE99 &gt; 0,Analysis!$B$37,0)</f>
        <v>0</v>
      </c>
      <c r="AR99">
        <f ca="1">_xlfn.COVARIANCE.P($AN$102:$AN$1102,'Flight Input'!AE99:AE1099)</f>
        <v>3.5121800531137053E-2</v>
      </c>
    </row>
    <row r="100" spans="1:44" x14ac:dyDescent="0.3">
      <c r="A100">
        <v>98</v>
      </c>
      <c r="B100">
        <f>'Flight Input'!T100</f>
        <v>1.9613520000129938</v>
      </c>
      <c r="C100">
        <f ca="1">INDIRECT(CONCATENATE("'Flight Input'!",Analysis!$B$2,A100+2))</f>
        <v>0</v>
      </c>
      <c r="D100">
        <f t="shared" si="137"/>
        <v>2.6033999980427325E-2</v>
      </c>
      <c r="F100">
        <f t="shared" ca="1" si="146"/>
        <v>0</v>
      </c>
      <c r="G100">
        <f t="shared" ca="1" si="147"/>
        <v>0</v>
      </c>
      <c r="I100">
        <f>SUM(D$2:D100)/COUNT(D$2:D100)</f>
        <v>2.0013795918499937E-2</v>
      </c>
      <c r="J100">
        <f t="shared" si="138"/>
        <v>1.300802710612361</v>
      </c>
      <c r="L100">
        <f ca="1">VARA(C$2:C100)</f>
        <v>0</v>
      </c>
      <c r="M100">
        <f t="shared" ca="1" si="139"/>
        <v>0</v>
      </c>
      <c r="N100">
        <f t="shared" ca="1" si="148"/>
        <v>0</v>
      </c>
      <c r="O100" t="b">
        <f ca="1">IF(OR(O99,M100*MIN((B100-B$2)*Analysis!$B$19,1)&gt;Analysis!$B$18),TRUE,FALSE)</f>
        <v>0</v>
      </c>
      <c r="P100" t="b">
        <f>IF(OR('Flight Input'!U100=3,'Flight Input'!U100=9),TRUE,FALSE)</f>
        <v>0</v>
      </c>
      <c r="Q100">
        <f ca="1">IF(O100,Q99,SUM(C$2:C100)/COUNT(C$2:C100))+(Analysis!$D$14-500)/1000000</f>
        <v>1.1E-4</v>
      </c>
      <c r="R100">
        <f t="shared" ca="1" si="140"/>
        <v>0</v>
      </c>
      <c r="S100">
        <f t="shared" ca="1" si="149"/>
        <v>0</v>
      </c>
      <c r="T100">
        <f t="shared" si="141"/>
        <v>0</v>
      </c>
      <c r="U100">
        <f>IF($P100,T100*Analysis!$B$28+Analysis!$B$29,0)</f>
        <v>0</v>
      </c>
      <c r="V100">
        <f>U100-'Flight Input'!$AE100</f>
        <v>0</v>
      </c>
      <c r="W100">
        <f ca="1">MEDIAN2(R100,Analysis!$B$5,2)</f>
        <v>0</v>
      </c>
      <c r="X100">
        <f t="shared" ref="X100:Y100" ca="1" si="214">X99+W100*$D100</f>
        <v>0</v>
      </c>
      <c r="Y100">
        <f t="shared" ca="1" si="214"/>
        <v>0</v>
      </c>
      <c r="AA100">
        <f ca="1">AVERAGE2(W100,Analysis!$B$6,2)</f>
        <v>0</v>
      </c>
      <c r="AB100">
        <f t="shared" ref="AB100:AC100" ca="1" si="215">AB99+AA100*$D100</f>
        <v>0</v>
      </c>
      <c r="AC100">
        <f t="shared" ca="1" si="215"/>
        <v>0</v>
      </c>
      <c r="AF100">
        <f ca="1">IF(B100&gt;0,C100-Analysis!$B$14,0)</f>
        <v>0</v>
      </c>
      <c r="AG100">
        <f t="shared" ca="1" si="144"/>
        <v>0</v>
      </c>
      <c r="AH100">
        <f t="shared" ca="1" si="145"/>
        <v>0</v>
      </c>
      <c r="AI100">
        <f ca="1">IF(AND(B100&gt;Analysis!$B$39,B100&lt;Analysis!$B$40),FilterInput(AF100,Analysis!$B$34,Analysis!$B$35),0)</f>
        <v>0</v>
      </c>
      <c r="AJ100">
        <f ca="1">MEDIAN2(AI100,Analysis!$B$5,2)</f>
        <v>0</v>
      </c>
      <c r="AK100">
        <f ca="1">AVERAGE2(AJ100,Analysis!$B$6,2)</f>
        <v>0</v>
      </c>
      <c r="AL100">
        <f ca="1">INTEGRAL2(R100,$B100,AL99,R99,$B99,Analysis!$B$22)</f>
        <v>0</v>
      </c>
      <c r="AM100">
        <f ca="1">IF(AND(B100&lt;Analysis!$B$40,B100&gt;0),INTEGRAL2(AL100,$B100,AM99,AL99,$B99,Analysis!$B$23),0)</f>
        <v>0</v>
      </c>
      <c r="AN100">
        <f>IF($P100,AM100*Analysis!$B$30+Analysis!$B$31,0)</f>
        <v>0</v>
      </c>
      <c r="AO100">
        <f>AN100-'Flight Input'!$AE100</f>
        <v>0</v>
      </c>
      <c r="AQ100">
        <f>Analysis!$B$36*'Flight Input'!AE100+IF('Flight Input'!AE100 &gt; 0,Analysis!$B$37,0)</f>
        <v>0</v>
      </c>
      <c r="AR100">
        <f ca="1">_xlfn.COVARIANCE.P($AN$102:$AN$1102,'Flight Input'!AE100:AE1100)</f>
        <v>3.5131181150517672E-2</v>
      </c>
    </row>
    <row r="101" spans="1:44" x14ac:dyDescent="0.3">
      <c r="A101">
        <v>99</v>
      </c>
      <c r="B101">
        <f>'Flight Input'!T101</f>
        <v>1.9765840000472963</v>
      </c>
      <c r="C101">
        <f ca="1">INDIRECT(CONCATENATE("'Flight Input'!",Analysis!$B$2,A101+2))</f>
        <v>0</v>
      </c>
      <c r="D101">
        <f t="shared" si="137"/>
        <v>1.5232000034302473E-2</v>
      </c>
      <c r="F101">
        <f t="shared" ca="1" si="146"/>
        <v>0</v>
      </c>
      <c r="G101">
        <f t="shared" ca="1" si="147"/>
        <v>0</v>
      </c>
      <c r="I101">
        <f>SUM(D$2:D101)/COUNT(D$2:D101)</f>
        <v>1.9965494949972691E-2</v>
      </c>
      <c r="J101">
        <f t="shared" si="138"/>
        <v>0.76291622484036181</v>
      </c>
      <c r="L101">
        <f ca="1">VARA(C$2:C101)</f>
        <v>0</v>
      </c>
      <c r="M101">
        <f t="shared" ca="1" si="139"/>
        <v>0</v>
      </c>
      <c r="N101">
        <f t="shared" ca="1" si="148"/>
        <v>0</v>
      </c>
      <c r="O101" t="b">
        <f ca="1">IF(OR(O100,M101*MIN((B101-B$2)*Analysis!$B$19,1)&gt;Analysis!$B$18),TRUE,FALSE)</f>
        <v>0</v>
      </c>
      <c r="P101" t="b">
        <f>IF(OR('Flight Input'!U101=3,'Flight Input'!U101=9),TRUE,FALSE)</f>
        <v>0</v>
      </c>
      <c r="Q101">
        <f ca="1">IF(O101,Q100,SUM(C$2:C101)/COUNT(C$2:C101))+(Analysis!$D$14-500)/1000000</f>
        <v>1.1E-4</v>
      </c>
      <c r="R101">
        <f t="shared" ca="1" si="140"/>
        <v>0</v>
      </c>
      <c r="S101">
        <f t="shared" ca="1" si="149"/>
        <v>0</v>
      </c>
      <c r="T101">
        <f t="shared" si="141"/>
        <v>0</v>
      </c>
      <c r="U101">
        <f>IF($P101,T101*Analysis!$B$28+Analysis!$B$29,0)</f>
        <v>0</v>
      </c>
      <c r="V101">
        <f>U101-'Flight Input'!$AE101</f>
        <v>0</v>
      </c>
      <c r="W101">
        <f ca="1">MEDIAN2(R101,Analysis!$B$5,2)</f>
        <v>0</v>
      </c>
      <c r="X101">
        <f t="shared" ref="X101:Y101" ca="1" si="216">X100+W101*$D101</f>
        <v>0</v>
      </c>
      <c r="Y101">
        <f t="shared" ca="1" si="216"/>
        <v>0</v>
      </c>
      <c r="AA101">
        <f ca="1">AVERAGE2(W101,Analysis!$B$6,2)</f>
        <v>0</v>
      </c>
      <c r="AB101">
        <f t="shared" ref="AB101:AC101" ca="1" si="217">AB100+AA101*$D101</f>
        <v>0</v>
      </c>
      <c r="AC101">
        <f t="shared" ca="1" si="217"/>
        <v>0</v>
      </c>
      <c r="AF101">
        <f ca="1">IF(B101&gt;0,C101-Analysis!$B$14,0)</f>
        <v>0</v>
      </c>
      <c r="AG101">
        <f t="shared" ca="1" si="144"/>
        <v>0</v>
      </c>
      <c r="AH101">
        <f t="shared" ca="1" si="145"/>
        <v>0</v>
      </c>
      <c r="AI101">
        <f ca="1">IF(AND(B101&gt;Analysis!$B$39,B101&lt;Analysis!$B$40),FilterInput(AF101,Analysis!$B$34,Analysis!$B$35),0)</f>
        <v>0</v>
      </c>
      <c r="AJ101">
        <f ca="1">MEDIAN2(AI101,Analysis!$B$5,2)</f>
        <v>0</v>
      </c>
      <c r="AK101">
        <f ca="1">AVERAGE2(AJ101,Analysis!$B$6,2)</f>
        <v>0</v>
      </c>
      <c r="AL101">
        <f ca="1">INTEGRAL2(R101,$B101,AL100,R100,$B100,Analysis!$B$22)</f>
        <v>0</v>
      </c>
      <c r="AM101">
        <f ca="1">IF(AND(B101&lt;Analysis!$B$40,B101&gt;0),INTEGRAL2(AL101,$B101,AM100,AL100,$B100,Analysis!$B$23),0)</f>
        <v>0</v>
      </c>
      <c r="AN101">
        <f>IF($P101,AM101*Analysis!$B$30+Analysis!$B$31,0)</f>
        <v>0</v>
      </c>
      <c r="AO101">
        <f>AN101-'Flight Input'!$AE101</f>
        <v>0</v>
      </c>
      <c r="AQ101">
        <f>Analysis!$B$36*'Flight Input'!AE101+IF('Flight Input'!AE101 &gt; 0,Analysis!$B$37,0)</f>
        <v>0</v>
      </c>
      <c r="AR101">
        <f ca="1">_xlfn.COVARIANCE.P($AN$102:$AN$1102,'Flight Input'!AE101:AE1101)</f>
        <v>3.5180585745922255E-2</v>
      </c>
    </row>
    <row r="102" spans="1:44" x14ac:dyDescent="0.3">
      <c r="A102">
        <v>100</v>
      </c>
      <c r="B102">
        <f>'Flight Input'!T102</f>
        <v>1.9987800000235438</v>
      </c>
      <c r="C102">
        <f ca="1">INDIRECT(CONCATENATE("'Flight Input'!",Analysis!$B$2,A102+2))</f>
        <v>0</v>
      </c>
      <c r="D102">
        <f t="shared" si="137"/>
        <v>2.2195999976247549E-2</v>
      </c>
      <c r="F102">
        <f t="shared" ca="1" si="146"/>
        <v>0</v>
      </c>
      <c r="G102">
        <f t="shared" ca="1" si="147"/>
        <v>0</v>
      </c>
      <c r="I102">
        <f>SUM(D$2:D102)/COUNT(D$2:D102)</f>
        <v>1.9987800000235437E-2</v>
      </c>
      <c r="J102">
        <f t="shared" si="138"/>
        <v>1.1104773900072096</v>
      </c>
      <c r="L102">
        <f ca="1">VARA(C$2:C102)</f>
        <v>0</v>
      </c>
      <c r="M102">
        <f t="shared" ca="1" si="139"/>
        <v>0</v>
      </c>
      <c r="N102">
        <f t="shared" ca="1" si="148"/>
        <v>0</v>
      </c>
      <c r="O102" t="b">
        <f ca="1">IF(OR(O101,M102*MIN((B102-B$2)*Analysis!$B$19,1)&gt;Analysis!$B$18),TRUE,FALSE)</f>
        <v>0</v>
      </c>
      <c r="P102" t="b">
        <f>IF(OR('Flight Input'!U102=3,'Flight Input'!U102=9),TRUE,FALSE)</f>
        <v>0</v>
      </c>
      <c r="Q102">
        <f ca="1">IF(O102,Q101,SUM(C$2:C102)/COUNT(C$2:C102))+(Analysis!$D$14-500)/1000000</f>
        <v>1.1E-4</v>
      </c>
      <c r="R102">
        <f t="shared" ca="1" si="140"/>
        <v>0</v>
      </c>
      <c r="S102">
        <f t="shared" ca="1" si="149"/>
        <v>0</v>
      </c>
      <c r="T102">
        <f t="shared" si="141"/>
        <v>0</v>
      </c>
      <c r="U102">
        <f>IF($P102,T102*Analysis!$B$28+Analysis!$B$29,0)</f>
        <v>0</v>
      </c>
      <c r="V102">
        <f>U102-'Flight Input'!$AE102</f>
        <v>0</v>
      </c>
      <c r="W102">
        <f ca="1">MEDIAN2(R102,Analysis!$B$5,2)</f>
        <v>0</v>
      </c>
      <c r="X102">
        <f t="shared" ref="X102:Y102" ca="1" si="218">X101+W102*$D102</f>
        <v>0</v>
      </c>
      <c r="Y102">
        <f t="shared" ca="1" si="218"/>
        <v>0</v>
      </c>
      <c r="AA102">
        <f ca="1">AVERAGE2(W102,Analysis!$B$6,2)</f>
        <v>0</v>
      </c>
      <c r="AB102">
        <f t="shared" ref="AB102:AC102" ca="1" si="219">AB101+AA102*$D102</f>
        <v>0</v>
      </c>
      <c r="AC102">
        <f t="shared" ca="1" si="219"/>
        <v>0</v>
      </c>
      <c r="AF102">
        <f ca="1">IF(B102&gt;0,C102-Analysis!$B$14,0)</f>
        <v>0</v>
      </c>
      <c r="AG102">
        <f t="shared" ca="1" si="144"/>
        <v>0</v>
      </c>
      <c r="AH102">
        <f t="shared" ca="1" si="145"/>
        <v>0</v>
      </c>
      <c r="AI102">
        <f ca="1">IF(AND(B102&gt;Analysis!$B$39,B102&lt;Analysis!$B$40),FilterInput(AF102,Analysis!$B$34,Analysis!$B$35),0)</f>
        <v>0</v>
      </c>
      <c r="AJ102">
        <f ca="1">MEDIAN2(AI102,Analysis!$B$5,2)</f>
        <v>0</v>
      </c>
      <c r="AK102">
        <f ca="1">AVERAGE2(AJ102,Analysis!$B$6,2)</f>
        <v>0</v>
      </c>
      <c r="AL102">
        <f ca="1">INTEGRAL2(R102,$B102,AL101,R101,$B101,Analysis!$B$22)</f>
        <v>0</v>
      </c>
      <c r="AM102">
        <f ca="1">IF(AND(B102&lt;Analysis!$B$40,B102&gt;0),INTEGRAL2(AL102,$B102,AM101,AL101,$B101,Analysis!$B$23),0)</f>
        <v>0</v>
      </c>
      <c r="AN102">
        <f>IF($P102,AM102*Analysis!$B$30+Analysis!$B$31,0)</f>
        <v>0</v>
      </c>
      <c r="AO102">
        <f>AN102-'Flight Input'!$AE102</f>
        <v>0</v>
      </c>
      <c r="AQ102">
        <f>Analysis!$B$36*'Flight Input'!AE102+IF('Flight Input'!AE102 &gt; 0,Analysis!$B$37,0)</f>
        <v>0</v>
      </c>
      <c r="AR102">
        <f ca="1">_xlfn.COVARIANCE.P($AN$102:$AN$1102,'Flight Input'!AE102:AE1102)</f>
        <v>3.5227488842825352E-2</v>
      </c>
    </row>
    <row r="103" spans="1:44" x14ac:dyDescent="0.3">
      <c r="A103">
        <v>101</v>
      </c>
      <c r="B103">
        <f>'Flight Input'!T103</f>
        <v>2.0215359999565408</v>
      </c>
      <c r="C103">
        <f ca="1">INDIRECT(CONCATENATE("'Flight Input'!",Analysis!$B$2,A103+2))</f>
        <v>0</v>
      </c>
      <c r="D103">
        <f t="shared" si="137"/>
        <v>2.2755999932996929E-2</v>
      </c>
      <c r="F103">
        <f t="shared" ca="1" si="146"/>
        <v>0</v>
      </c>
      <c r="G103">
        <f t="shared" ca="1" si="147"/>
        <v>0</v>
      </c>
      <c r="I103">
        <f>SUM(D$2:D103)/COUNT(D$2:D103)</f>
        <v>2.001520792036179E-2</v>
      </c>
      <c r="J103">
        <f t="shared" si="138"/>
        <v>1.136935475441496</v>
      </c>
      <c r="L103">
        <f ca="1">VARA(C$2:C103)</f>
        <v>0</v>
      </c>
      <c r="M103">
        <f t="shared" ca="1" si="139"/>
        <v>0</v>
      </c>
      <c r="N103">
        <f t="shared" ca="1" si="148"/>
        <v>0</v>
      </c>
      <c r="O103" t="b">
        <f ca="1">IF(OR(O102,M103*MIN((B103-B$2)*Analysis!$B$19,1)&gt;Analysis!$B$18),TRUE,FALSE)</f>
        <v>0</v>
      </c>
      <c r="P103" t="b">
        <f>IF(OR('Flight Input'!U103=3,'Flight Input'!U103=9),TRUE,FALSE)</f>
        <v>0</v>
      </c>
      <c r="Q103">
        <f ca="1">IF(O103,Q102,SUM(C$2:C103)/COUNT(C$2:C103))+(Analysis!$D$14-500)/1000000</f>
        <v>1.1E-4</v>
      </c>
      <c r="R103">
        <f t="shared" ca="1" si="140"/>
        <v>0</v>
      </c>
      <c r="S103">
        <f t="shared" ca="1" si="149"/>
        <v>0</v>
      </c>
      <c r="T103">
        <f t="shared" si="141"/>
        <v>0</v>
      </c>
      <c r="U103">
        <f>IF($P103,T103*Analysis!$B$28+Analysis!$B$29,0)</f>
        <v>0</v>
      </c>
      <c r="V103">
        <f>U103-'Flight Input'!$AE103</f>
        <v>0</v>
      </c>
      <c r="W103">
        <f ca="1">MEDIAN2(R103,Analysis!$B$5,2)</f>
        <v>0</v>
      </c>
      <c r="X103">
        <f t="shared" ref="X103:Y103" ca="1" si="220">X102+W103*$D103</f>
        <v>0</v>
      </c>
      <c r="Y103">
        <f t="shared" ca="1" si="220"/>
        <v>0</v>
      </c>
      <c r="AA103">
        <f ca="1">AVERAGE2(W103,Analysis!$B$6,2)</f>
        <v>0</v>
      </c>
      <c r="AB103">
        <f t="shared" ref="AB103:AC103" ca="1" si="221">AB102+AA103*$D103</f>
        <v>0</v>
      </c>
      <c r="AC103">
        <f t="shared" ca="1" si="221"/>
        <v>0</v>
      </c>
      <c r="AF103">
        <f ca="1">IF(B103&gt;0,C103-Analysis!$B$14,0)</f>
        <v>0</v>
      </c>
      <c r="AG103">
        <f t="shared" ca="1" si="144"/>
        <v>0</v>
      </c>
      <c r="AH103">
        <f t="shared" ca="1" si="145"/>
        <v>0</v>
      </c>
      <c r="AI103">
        <f ca="1">IF(AND(B103&gt;Analysis!$B$39,B103&lt;Analysis!$B$40),FilterInput(AF103,Analysis!$B$34,Analysis!$B$35),0)</f>
        <v>0</v>
      </c>
      <c r="AJ103">
        <f ca="1">MEDIAN2(AI103,Analysis!$B$5,2)</f>
        <v>0</v>
      </c>
      <c r="AK103">
        <f ca="1">AVERAGE2(AJ103,Analysis!$B$6,2)</f>
        <v>0</v>
      </c>
      <c r="AL103">
        <f ca="1">INTEGRAL2(R103,$B103,AL102,R102,$B102,Analysis!$B$22)</f>
        <v>0</v>
      </c>
      <c r="AM103">
        <f ca="1">IF(AND(B103&lt;Analysis!$B$40,B103&gt;0),INTEGRAL2(AL103,$B103,AM102,AL102,$B102,Analysis!$B$23),0)</f>
        <v>0</v>
      </c>
      <c r="AN103">
        <f>IF($P103,AM103*Analysis!$B$30+Analysis!$B$31,0)</f>
        <v>0</v>
      </c>
      <c r="AO103">
        <f>AN103-'Flight Input'!$AE103</f>
        <v>0</v>
      </c>
      <c r="AQ103">
        <f>Analysis!$B$36*'Flight Input'!AE103+IF('Flight Input'!AE103 &gt; 0,Analysis!$B$37,0)</f>
        <v>0</v>
      </c>
      <c r="AR103">
        <f ca="1">_xlfn.COVARIANCE.P($AN$102:$AN$1102,'Flight Input'!AE103:AE1103)</f>
        <v>3.4964206125542636E-2</v>
      </c>
    </row>
    <row r="104" spans="1:44" x14ac:dyDescent="0.3">
      <c r="A104">
        <v>102</v>
      </c>
      <c r="B104">
        <f>'Flight Input'!T104</f>
        <v>2.0409470000304282</v>
      </c>
      <c r="C104">
        <f ca="1">INDIRECT(CONCATENATE("'Flight Input'!",Analysis!$B$2,A104+2))</f>
        <v>0</v>
      </c>
      <c r="D104">
        <f t="shared" si="137"/>
        <v>1.9411000073887408E-2</v>
      </c>
      <c r="F104">
        <f t="shared" ca="1" si="146"/>
        <v>0</v>
      </c>
      <c r="G104">
        <f t="shared" ca="1" si="147"/>
        <v>0</v>
      </c>
      <c r="I104">
        <f>SUM(D$2:D104)/COUNT(D$2:D104)</f>
        <v>2.0009284314023806E-2</v>
      </c>
      <c r="J104">
        <f t="shared" si="138"/>
        <v>0.97009966819667404</v>
      </c>
      <c r="L104">
        <f ca="1">VARA(C$2:C104)</f>
        <v>0</v>
      </c>
      <c r="M104">
        <f t="shared" ca="1" si="139"/>
        <v>0</v>
      </c>
      <c r="N104">
        <f t="shared" ca="1" si="148"/>
        <v>0</v>
      </c>
      <c r="O104" t="b">
        <f ca="1">IF(OR(O103,M104*MIN((B104-B$2)*Analysis!$B$19,1)&gt;Analysis!$B$18),TRUE,FALSE)</f>
        <v>0</v>
      </c>
      <c r="P104" t="b">
        <f>IF(OR('Flight Input'!U104=3,'Flight Input'!U104=9),TRUE,FALSE)</f>
        <v>0</v>
      </c>
      <c r="Q104">
        <f ca="1">IF(O104,Q103,SUM(C$2:C104)/COUNT(C$2:C104))+(Analysis!$D$14-500)/1000000</f>
        <v>1.1E-4</v>
      </c>
      <c r="R104">
        <f t="shared" ca="1" si="140"/>
        <v>0</v>
      </c>
      <c r="S104">
        <f t="shared" ca="1" si="149"/>
        <v>0</v>
      </c>
      <c r="T104">
        <f t="shared" si="141"/>
        <v>0</v>
      </c>
      <c r="U104">
        <f>IF($P104,T104*Analysis!$B$28+Analysis!$B$29,0)</f>
        <v>0</v>
      </c>
      <c r="V104">
        <f>U104-'Flight Input'!$AE104</f>
        <v>0</v>
      </c>
      <c r="W104">
        <f ca="1">MEDIAN2(R104,Analysis!$B$5,2)</f>
        <v>0</v>
      </c>
      <c r="X104">
        <f t="shared" ref="X104:Y104" ca="1" si="222">X103+W104*$D104</f>
        <v>0</v>
      </c>
      <c r="Y104">
        <f t="shared" ca="1" si="222"/>
        <v>0</v>
      </c>
      <c r="AA104">
        <f ca="1">AVERAGE2(W104,Analysis!$B$6,2)</f>
        <v>0</v>
      </c>
      <c r="AB104">
        <f t="shared" ref="AB104:AC104" ca="1" si="223">AB103+AA104*$D104</f>
        <v>0</v>
      </c>
      <c r="AC104">
        <f t="shared" ca="1" si="223"/>
        <v>0</v>
      </c>
      <c r="AF104">
        <f ca="1">IF(B104&gt;0,C104-Analysis!$B$14,0)</f>
        <v>0</v>
      </c>
      <c r="AG104">
        <f t="shared" ca="1" si="144"/>
        <v>0</v>
      </c>
      <c r="AH104">
        <f t="shared" ca="1" si="145"/>
        <v>0</v>
      </c>
      <c r="AI104">
        <f ca="1">IF(AND(B104&gt;Analysis!$B$39,B104&lt;Analysis!$B$40),FilterInput(AF104,Analysis!$B$34,Analysis!$B$35),0)</f>
        <v>0</v>
      </c>
      <c r="AJ104">
        <f ca="1">MEDIAN2(AI104,Analysis!$B$5,2)</f>
        <v>0</v>
      </c>
      <c r="AK104">
        <f ca="1">AVERAGE2(AJ104,Analysis!$B$6,2)</f>
        <v>0</v>
      </c>
      <c r="AL104">
        <f ca="1">INTEGRAL2(R104,$B104,AL103,R103,$B103,Analysis!$B$22)</f>
        <v>0</v>
      </c>
      <c r="AM104">
        <f ca="1">IF(AND(B104&lt;Analysis!$B$40,B104&gt;0),INTEGRAL2(AL104,$B104,AM103,AL103,$B103,Analysis!$B$23),0)</f>
        <v>0</v>
      </c>
      <c r="AN104">
        <f>IF($P104,AM104*Analysis!$B$30+Analysis!$B$31,0)</f>
        <v>0</v>
      </c>
      <c r="AO104">
        <f>AN104-'Flight Input'!$AE104</f>
        <v>0</v>
      </c>
      <c r="AQ104">
        <f>Analysis!$B$36*'Flight Input'!AE104+IF('Flight Input'!AE104 &gt; 0,Analysis!$B$37,0)</f>
        <v>0</v>
      </c>
      <c r="AR104">
        <f ca="1">_xlfn.COVARIANCE.P($AN$102:$AN$1102,'Flight Input'!AE104:AE1104)</f>
        <v>3.470279953213605E-2</v>
      </c>
    </row>
    <row r="105" spans="1:44" x14ac:dyDescent="0.3">
      <c r="A105">
        <v>103</v>
      </c>
      <c r="B105">
        <f>'Flight Input'!T105</f>
        <v>2.0606449999613687</v>
      </c>
      <c r="C105">
        <f ca="1">INDIRECT(CONCATENATE("'Flight Input'!",Analysis!$B$2,A105+2))</f>
        <v>0</v>
      </c>
      <c r="D105">
        <f t="shared" si="137"/>
        <v>1.9697999930940568E-2</v>
      </c>
      <c r="F105">
        <f t="shared" ca="1" si="146"/>
        <v>0</v>
      </c>
      <c r="G105">
        <f t="shared" ca="1" si="147"/>
        <v>0</v>
      </c>
      <c r="I105">
        <f>SUM(D$2:D105)/COUNT(D$2:D105)</f>
        <v>2.0006262135547268E-2</v>
      </c>
      <c r="J105">
        <f t="shared" si="138"/>
        <v>0.98459171420837388</v>
      </c>
      <c r="L105">
        <f ca="1">VARA(C$2:C105)</f>
        <v>0</v>
      </c>
      <c r="M105">
        <f t="shared" ca="1" si="139"/>
        <v>0</v>
      </c>
      <c r="N105">
        <f t="shared" ca="1" si="148"/>
        <v>0</v>
      </c>
      <c r="O105" t="b">
        <f ca="1">IF(OR(O104,M105*MIN((B105-B$2)*Analysis!$B$19,1)&gt;Analysis!$B$18),TRUE,FALSE)</f>
        <v>0</v>
      </c>
      <c r="P105" t="b">
        <f>IF(OR('Flight Input'!U105=3,'Flight Input'!U105=9),TRUE,FALSE)</f>
        <v>0</v>
      </c>
      <c r="Q105">
        <f ca="1">IF(O105,Q104,SUM(C$2:C105)/COUNT(C$2:C105))+(Analysis!$D$14-500)/1000000</f>
        <v>1.1E-4</v>
      </c>
      <c r="R105">
        <f t="shared" ca="1" si="140"/>
        <v>0</v>
      </c>
      <c r="S105">
        <f t="shared" ca="1" si="149"/>
        <v>0</v>
      </c>
      <c r="T105">
        <f t="shared" si="141"/>
        <v>0</v>
      </c>
      <c r="U105">
        <f>IF($P105,T105*Analysis!$B$28+Analysis!$B$29,0)</f>
        <v>0</v>
      </c>
      <c r="V105">
        <f>U105-'Flight Input'!$AE105</f>
        <v>0</v>
      </c>
      <c r="W105">
        <f ca="1">MEDIAN2(R105,Analysis!$B$5,2)</f>
        <v>0</v>
      </c>
      <c r="X105">
        <f t="shared" ref="X105:Y105" ca="1" si="224">X104+W105*$D105</f>
        <v>0</v>
      </c>
      <c r="Y105">
        <f t="shared" ca="1" si="224"/>
        <v>0</v>
      </c>
      <c r="AA105">
        <f ca="1">AVERAGE2(W105,Analysis!$B$6,2)</f>
        <v>0</v>
      </c>
      <c r="AB105">
        <f t="shared" ref="AB105:AC105" ca="1" si="225">AB104+AA105*$D105</f>
        <v>0</v>
      </c>
      <c r="AC105">
        <f t="shared" ca="1" si="225"/>
        <v>0</v>
      </c>
      <c r="AF105">
        <f ca="1">IF(B105&gt;0,C105-Analysis!$B$14,0)</f>
        <v>0</v>
      </c>
      <c r="AG105">
        <f t="shared" ca="1" si="144"/>
        <v>0</v>
      </c>
      <c r="AH105">
        <f t="shared" ca="1" si="145"/>
        <v>0</v>
      </c>
      <c r="AI105">
        <f ca="1">IF(AND(B105&gt;Analysis!$B$39,B105&lt;Analysis!$B$40),FilterInput(AF105,Analysis!$B$34,Analysis!$B$35),0)</f>
        <v>0</v>
      </c>
      <c r="AJ105">
        <f ca="1">MEDIAN2(AI105,Analysis!$B$5,2)</f>
        <v>0</v>
      </c>
      <c r="AK105">
        <f ca="1">AVERAGE2(AJ105,Analysis!$B$6,2)</f>
        <v>0</v>
      </c>
      <c r="AL105">
        <f ca="1">INTEGRAL2(R105,$B105,AL104,R104,$B104,Analysis!$B$22)</f>
        <v>0</v>
      </c>
      <c r="AM105">
        <f ca="1">IF(AND(B105&lt;Analysis!$B$40,B105&gt;0),INTEGRAL2(AL105,$B105,AM104,AL104,$B104,Analysis!$B$23),0)</f>
        <v>0</v>
      </c>
      <c r="AN105">
        <f>IF($P105,AM105*Analysis!$B$30+Analysis!$B$31,0)</f>
        <v>0</v>
      </c>
      <c r="AO105">
        <f>AN105-'Flight Input'!$AE105</f>
        <v>0</v>
      </c>
      <c r="AQ105">
        <f>Analysis!$B$36*'Flight Input'!AE105+IF('Flight Input'!AE105 &gt; 0,Analysis!$B$37,0)</f>
        <v>0</v>
      </c>
      <c r="AR105">
        <f ca="1">_xlfn.COVARIANCE.P($AN$102:$AN$1102,'Flight Input'!AE105:AE1105)</f>
        <v>3.4443894437230962E-2</v>
      </c>
    </row>
    <row r="106" spans="1:44" x14ac:dyDescent="0.3">
      <c r="A106">
        <v>104</v>
      </c>
      <c r="B106">
        <f>'Flight Input'!T106</f>
        <v>2.0784840000560507</v>
      </c>
      <c r="C106">
        <f ca="1">INDIRECT(CONCATENATE("'Flight Input'!",Analysis!$B$2,A106+2))</f>
        <v>0</v>
      </c>
      <c r="D106">
        <f t="shared" si="137"/>
        <v>1.7839000094681978E-2</v>
      </c>
      <c r="F106">
        <f t="shared" ca="1" si="146"/>
        <v>0</v>
      </c>
      <c r="G106">
        <f t="shared" ca="1" si="147"/>
        <v>0</v>
      </c>
      <c r="I106">
        <f>SUM(D$2:D106)/COUNT(D$2:D106)</f>
        <v>1.9985423077462025E-2</v>
      </c>
      <c r="J106">
        <f t="shared" si="138"/>
        <v>0.89260057320474684</v>
      </c>
      <c r="L106">
        <f ca="1">VARA(C$2:C106)</f>
        <v>0</v>
      </c>
      <c r="M106">
        <f t="shared" ca="1" si="139"/>
        <v>0</v>
      </c>
      <c r="N106">
        <f t="shared" ca="1" si="148"/>
        <v>0</v>
      </c>
      <c r="O106" t="b">
        <f ca="1">IF(OR(O105,M106*MIN((B106-B$2)*Analysis!$B$19,1)&gt;Analysis!$B$18),TRUE,FALSE)</f>
        <v>0</v>
      </c>
      <c r="P106" t="b">
        <f>IF(OR('Flight Input'!U106=3,'Flight Input'!U106=9),TRUE,FALSE)</f>
        <v>0</v>
      </c>
      <c r="Q106">
        <f ca="1">IF(O106,Q105,SUM(C$2:C106)/COUNT(C$2:C106))+(Analysis!$D$14-500)/1000000</f>
        <v>1.1E-4</v>
      </c>
      <c r="R106">
        <f t="shared" ca="1" si="140"/>
        <v>0</v>
      </c>
      <c r="S106">
        <f t="shared" ca="1" si="149"/>
        <v>0</v>
      </c>
      <c r="T106">
        <f t="shared" si="141"/>
        <v>0</v>
      </c>
      <c r="U106">
        <f>IF($P106,T106*Analysis!$B$28+Analysis!$B$29,0)</f>
        <v>0</v>
      </c>
      <c r="V106">
        <f>U106-'Flight Input'!$AE106</f>
        <v>0</v>
      </c>
      <c r="W106">
        <f ca="1">MEDIAN2(R106,Analysis!$B$5,2)</f>
        <v>0</v>
      </c>
      <c r="X106">
        <f t="shared" ref="X106:Y106" ca="1" si="226">X105+W106*$D106</f>
        <v>0</v>
      </c>
      <c r="Y106">
        <f t="shared" ca="1" si="226"/>
        <v>0</v>
      </c>
      <c r="AA106">
        <f ca="1">AVERAGE2(W106,Analysis!$B$6,2)</f>
        <v>0</v>
      </c>
      <c r="AB106">
        <f t="shared" ref="AB106:AC106" ca="1" si="227">AB105+AA106*$D106</f>
        <v>0</v>
      </c>
      <c r="AC106">
        <f t="shared" ca="1" si="227"/>
        <v>0</v>
      </c>
      <c r="AF106">
        <f ca="1">IF(B106&gt;0,C106-Analysis!$B$14,0)</f>
        <v>0</v>
      </c>
      <c r="AG106">
        <f t="shared" ca="1" si="144"/>
        <v>0</v>
      </c>
      <c r="AH106">
        <f t="shared" ca="1" si="145"/>
        <v>0</v>
      </c>
      <c r="AI106">
        <f ca="1">IF(AND(B106&gt;Analysis!$B$39,B106&lt;Analysis!$B$40),FilterInput(AF106,Analysis!$B$34,Analysis!$B$35),0)</f>
        <v>0</v>
      </c>
      <c r="AJ106">
        <f ca="1">MEDIAN2(AI106,Analysis!$B$5,2)</f>
        <v>0</v>
      </c>
      <c r="AK106">
        <f ca="1">AVERAGE2(AJ106,Analysis!$B$6,2)</f>
        <v>0</v>
      </c>
      <c r="AL106">
        <f ca="1">INTEGRAL2(R106,$B106,AL105,R105,$B105,Analysis!$B$22)</f>
        <v>0</v>
      </c>
      <c r="AM106">
        <f ca="1">IF(AND(B106&lt;Analysis!$B$40,B106&gt;0),INTEGRAL2(AL106,$B106,AM105,AL105,$B105,Analysis!$B$23),0)</f>
        <v>0</v>
      </c>
      <c r="AN106">
        <f>IF($P106,AM106*Analysis!$B$30+Analysis!$B$31,0)</f>
        <v>0</v>
      </c>
      <c r="AO106">
        <f>AN106-'Flight Input'!$AE106</f>
        <v>0</v>
      </c>
      <c r="AQ106">
        <f>Analysis!$B$36*'Flight Input'!AE106+IF('Flight Input'!AE106 &gt; 0,Analysis!$B$37,0)</f>
        <v>0</v>
      </c>
      <c r="AR106">
        <f ca="1">_xlfn.COVARIANCE.P($AN$102:$AN$1102,'Flight Input'!AE106:AE1106)</f>
        <v>3.4188741590078113E-2</v>
      </c>
    </row>
    <row r="107" spans="1:44" x14ac:dyDescent="0.3">
      <c r="A107">
        <v>105</v>
      </c>
      <c r="B107">
        <f>'Flight Input'!T107</f>
        <v>2.0982830000575632</v>
      </c>
      <c r="C107">
        <f ca="1">INDIRECT(CONCATENATE("'Flight Input'!",Analysis!$B$2,A107+2))</f>
        <v>0</v>
      </c>
      <c r="D107">
        <f t="shared" si="137"/>
        <v>1.9799000001512468E-2</v>
      </c>
      <c r="F107">
        <f t="shared" ca="1" si="146"/>
        <v>0</v>
      </c>
      <c r="G107">
        <f t="shared" ca="1" si="147"/>
        <v>0</v>
      </c>
      <c r="I107">
        <f>SUM(D$2:D107)/COUNT(D$2:D107)</f>
        <v>1.998364761959584E-2</v>
      </c>
      <c r="J107">
        <f t="shared" si="138"/>
        <v>0.99076006434869734</v>
      </c>
      <c r="L107">
        <f ca="1">VARA(C$2:C107)</f>
        <v>0</v>
      </c>
      <c r="M107">
        <f t="shared" ca="1" si="139"/>
        <v>0</v>
      </c>
      <c r="N107">
        <f t="shared" ca="1" si="148"/>
        <v>0</v>
      </c>
      <c r="O107" t="b">
        <f ca="1">IF(OR(O106,M107*MIN((B107-B$2)*Analysis!$B$19,1)&gt;Analysis!$B$18),TRUE,FALSE)</f>
        <v>0</v>
      </c>
      <c r="P107" t="b">
        <f>IF(OR('Flight Input'!U107=3,'Flight Input'!U107=9),TRUE,FALSE)</f>
        <v>0</v>
      </c>
      <c r="Q107">
        <f ca="1">IF(O107,Q106,SUM(C$2:C107)/COUNT(C$2:C107))+(Analysis!$D$14-500)/1000000</f>
        <v>1.1E-4</v>
      </c>
      <c r="R107">
        <f t="shared" ca="1" si="140"/>
        <v>0</v>
      </c>
      <c r="S107">
        <f t="shared" ca="1" si="149"/>
        <v>0</v>
      </c>
      <c r="T107">
        <f t="shared" si="141"/>
        <v>0</v>
      </c>
      <c r="U107">
        <f>IF($P107,T107*Analysis!$B$28+Analysis!$B$29,0)</f>
        <v>0</v>
      </c>
      <c r="V107">
        <f>U107-'Flight Input'!$AE107</f>
        <v>0</v>
      </c>
      <c r="W107">
        <f ca="1">MEDIAN2(R107,Analysis!$B$5,2)</f>
        <v>0</v>
      </c>
      <c r="X107">
        <f t="shared" ref="X107:Y107" ca="1" si="228">X106+W107*$D107</f>
        <v>0</v>
      </c>
      <c r="Y107">
        <f t="shared" ca="1" si="228"/>
        <v>0</v>
      </c>
      <c r="AA107">
        <f ca="1">AVERAGE2(W107,Analysis!$B$6,2)</f>
        <v>0</v>
      </c>
      <c r="AB107">
        <f t="shared" ref="AB107:AC107" ca="1" si="229">AB106+AA107*$D107</f>
        <v>0</v>
      </c>
      <c r="AC107">
        <f t="shared" ca="1" si="229"/>
        <v>0</v>
      </c>
      <c r="AF107">
        <f ca="1">IF(B107&gt;0,C107-Analysis!$B$14,0)</f>
        <v>0</v>
      </c>
      <c r="AG107">
        <f t="shared" ca="1" si="144"/>
        <v>0</v>
      </c>
      <c r="AH107">
        <f t="shared" ca="1" si="145"/>
        <v>0</v>
      </c>
      <c r="AI107">
        <f ca="1">IF(AND(B107&gt;Analysis!$B$39,B107&lt;Analysis!$B$40),FilterInput(AF107,Analysis!$B$34,Analysis!$B$35),0)</f>
        <v>0</v>
      </c>
      <c r="AJ107">
        <f ca="1">MEDIAN2(AI107,Analysis!$B$5,2)</f>
        <v>0</v>
      </c>
      <c r="AK107">
        <f ca="1">AVERAGE2(AJ107,Analysis!$B$6,2)</f>
        <v>0</v>
      </c>
      <c r="AL107">
        <f ca="1">INTEGRAL2(R107,$B107,AL106,R106,$B106,Analysis!$B$22)</f>
        <v>0</v>
      </c>
      <c r="AM107">
        <f ca="1">IF(AND(B107&lt;Analysis!$B$40,B107&gt;0),INTEGRAL2(AL107,$B107,AM106,AL106,$B106,Analysis!$B$23),0)</f>
        <v>0</v>
      </c>
      <c r="AN107">
        <f>IF($P107,AM107*Analysis!$B$30+Analysis!$B$31,0)</f>
        <v>0</v>
      </c>
      <c r="AO107">
        <f>AN107-'Flight Input'!$AE107</f>
        <v>0</v>
      </c>
      <c r="AQ107">
        <f>Analysis!$B$36*'Flight Input'!AE107+IF('Flight Input'!AE107 &gt; 0,Analysis!$B$37,0)</f>
        <v>0</v>
      </c>
      <c r="AR107">
        <f ca="1">_xlfn.COVARIANCE.P($AN$102:$AN$1102,'Flight Input'!AE107:AE1107)</f>
        <v>3.3936090241426756E-2</v>
      </c>
    </row>
    <row r="108" spans="1:44" x14ac:dyDescent="0.3">
      <c r="A108">
        <v>106</v>
      </c>
      <c r="B108">
        <f>'Flight Input'!T108</f>
        <v>2.1169859999790788</v>
      </c>
      <c r="C108">
        <f ca="1">INDIRECT(CONCATENATE("'Flight Input'!",Analysis!$B$2,A108+2))</f>
        <v>0</v>
      </c>
      <c r="D108">
        <f t="shared" si="137"/>
        <v>1.8702999921515584E-2</v>
      </c>
      <c r="F108">
        <f t="shared" ca="1" si="146"/>
        <v>0</v>
      </c>
      <c r="G108">
        <f t="shared" ca="1" si="147"/>
        <v>0</v>
      </c>
      <c r="I108">
        <f>SUM(D$2:D108)/COUNT(D$2:D108)</f>
        <v>1.9971566037538479E-2</v>
      </c>
      <c r="J108">
        <f t="shared" si="138"/>
        <v>0.9364813899101101</v>
      </c>
      <c r="L108">
        <f ca="1">VARA(C$2:C108)</f>
        <v>0</v>
      </c>
      <c r="M108">
        <f t="shared" ca="1" si="139"/>
        <v>0</v>
      </c>
      <c r="N108">
        <f t="shared" ca="1" si="148"/>
        <v>0</v>
      </c>
      <c r="O108" t="b">
        <f ca="1">IF(OR(O107,M108*MIN((B108-B$2)*Analysis!$B$19,1)&gt;Analysis!$B$18),TRUE,FALSE)</f>
        <v>0</v>
      </c>
      <c r="P108" t="b">
        <f>IF(OR('Flight Input'!U108=3,'Flight Input'!U108=9),TRUE,FALSE)</f>
        <v>0</v>
      </c>
      <c r="Q108">
        <f ca="1">IF(O108,Q107,SUM(C$2:C108)/COUNT(C$2:C108))+(Analysis!$D$14-500)/1000000</f>
        <v>1.1E-4</v>
      </c>
      <c r="R108">
        <f t="shared" ca="1" si="140"/>
        <v>0</v>
      </c>
      <c r="S108">
        <f t="shared" ca="1" si="149"/>
        <v>0</v>
      </c>
      <c r="T108">
        <f t="shared" si="141"/>
        <v>0</v>
      </c>
      <c r="U108">
        <f>IF($P108,T108*Analysis!$B$28+Analysis!$B$29,0)</f>
        <v>0</v>
      </c>
      <c r="V108">
        <f>U108-'Flight Input'!$AE108</f>
        <v>0</v>
      </c>
      <c r="W108">
        <f ca="1">MEDIAN2(R108,Analysis!$B$5,2)</f>
        <v>0</v>
      </c>
      <c r="X108">
        <f t="shared" ref="X108:Y108" ca="1" si="230">X107+W108*$D108</f>
        <v>0</v>
      </c>
      <c r="Y108">
        <f t="shared" ca="1" si="230"/>
        <v>0</v>
      </c>
      <c r="AA108">
        <f ca="1">AVERAGE2(W108,Analysis!$B$6,2)</f>
        <v>0</v>
      </c>
      <c r="AB108">
        <f t="shared" ref="AB108:AC108" ca="1" si="231">AB107+AA108*$D108</f>
        <v>0</v>
      </c>
      <c r="AC108">
        <f t="shared" ca="1" si="231"/>
        <v>0</v>
      </c>
      <c r="AF108">
        <f ca="1">IF(B108&gt;0,C108-Analysis!$B$14,0)</f>
        <v>0</v>
      </c>
      <c r="AG108">
        <f t="shared" ca="1" si="144"/>
        <v>0</v>
      </c>
      <c r="AH108">
        <f t="shared" ca="1" si="145"/>
        <v>0</v>
      </c>
      <c r="AI108">
        <f ca="1">IF(AND(B108&gt;Analysis!$B$39,B108&lt;Analysis!$B$40),FilterInput(AF108,Analysis!$B$34,Analysis!$B$35),0)</f>
        <v>0</v>
      </c>
      <c r="AJ108">
        <f ca="1">MEDIAN2(AI108,Analysis!$B$5,2)</f>
        <v>0</v>
      </c>
      <c r="AK108">
        <f ca="1">AVERAGE2(AJ108,Analysis!$B$6,2)</f>
        <v>0</v>
      </c>
      <c r="AL108">
        <f ca="1">INTEGRAL2(R108,$B108,AL107,R107,$B107,Analysis!$B$22)</f>
        <v>0</v>
      </c>
      <c r="AM108">
        <f ca="1">IF(AND(B108&lt;Analysis!$B$40,B108&gt;0),INTEGRAL2(AL108,$B108,AM107,AL107,$B107,Analysis!$B$23),0)</f>
        <v>0</v>
      </c>
      <c r="AN108">
        <f>IF($P108,AM108*Analysis!$B$30+Analysis!$B$31,0)</f>
        <v>0</v>
      </c>
      <c r="AO108">
        <f>AN108-'Flight Input'!$AE108</f>
        <v>0</v>
      </c>
      <c r="AQ108">
        <f>Analysis!$B$36*'Flight Input'!AE108+IF('Flight Input'!AE108 &gt; 0,Analysis!$B$37,0)</f>
        <v>0</v>
      </c>
      <c r="AR108">
        <f ca="1">_xlfn.COVARIANCE.P($AN$102:$AN$1102,'Flight Input'!AE108:AE1108)</f>
        <v>3.3686565765902281E-2</v>
      </c>
    </row>
    <row r="109" spans="1:44" x14ac:dyDescent="0.3">
      <c r="A109">
        <v>107</v>
      </c>
      <c r="B109">
        <f>'Flight Input'!T109</f>
        <v>2.1398549999576062</v>
      </c>
      <c r="C109">
        <f ca="1">INDIRECT(CONCATENATE("'Flight Input'!",Analysis!$B$2,A109+2))</f>
        <v>0</v>
      </c>
      <c r="D109">
        <f t="shared" si="137"/>
        <v>2.2868999978527427E-2</v>
      </c>
      <c r="F109">
        <f t="shared" ca="1" si="146"/>
        <v>0</v>
      </c>
      <c r="G109">
        <f t="shared" ca="1" si="147"/>
        <v>0</v>
      </c>
      <c r="I109">
        <f>SUM(D$2:D109)/COUNT(D$2:D109)</f>
        <v>1.9998644859416881E-2</v>
      </c>
      <c r="J109">
        <f t="shared" si="138"/>
        <v>1.1435274809512388</v>
      </c>
      <c r="L109">
        <f ca="1">VARA(C$2:C109)</f>
        <v>0</v>
      </c>
      <c r="M109">
        <f t="shared" ca="1" si="139"/>
        <v>0</v>
      </c>
      <c r="N109">
        <f t="shared" ca="1" si="148"/>
        <v>0</v>
      </c>
      <c r="O109" t="b">
        <f ca="1">IF(OR(O108,M109*MIN((B109-B$2)*Analysis!$B$19,1)&gt;Analysis!$B$18),TRUE,FALSE)</f>
        <v>0</v>
      </c>
      <c r="P109" t="b">
        <f>IF(OR('Flight Input'!U109=3,'Flight Input'!U109=9),TRUE,FALSE)</f>
        <v>0</v>
      </c>
      <c r="Q109">
        <f ca="1">IF(O109,Q108,SUM(C$2:C109)/COUNT(C$2:C109))+(Analysis!$D$14-500)/1000000</f>
        <v>1.1E-4</v>
      </c>
      <c r="R109">
        <f t="shared" ca="1" si="140"/>
        <v>0</v>
      </c>
      <c r="S109">
        <f t="shared" ca="1" si="149"/>
        <v>0</v>
      </c>
      <c r="T109">
        <f t="shared" si="141"/>
        <v>0</v>
      </c>
      <c r="U109">
        <f>IF($P109,T109*Analysis!$B$28+Analysis!$B$29,0)</f>
        <v>0</v>
      </c>
      <c r="V109">
        <f>U109-'Flight Input'!$AE109</f>
        <v>0</v>
      </c>
      <c r="W109">
        <f ca="1">MEDIAN2(R109,Analysis!$B$5,2)</f>
        <v>0</v>
      </c>
      <c r="X109">
        <f t="shared" ref="X109:Y109" ca="1" si="232">X108+W109*$D109</f>
        <v>0</v>
      </c>
      <c r="Y109">
        <f t="shared" ca="1" si="232"/>
        <v>0</v>
      </c>
      <c r="AA109">
        <f ca="1">AVERAGE2(W109,Analysis!$B$6,2)</f>
        <v>0</v>
      </c>
      <c r="AB109">
        <f t="shared" ref="AB109:AC109" ca="1" si="233">AB108+AA109*$D109</f>
        <v>0</v>
      </c>
      <c r="AC109">
        <f t="shared" ca="1" si="233"/>
        <v>0</v>
      </c>
      <c r="AF109">
        <f ca="1">IF(B109&gt;0,C109-Analysis!$B$14,0)</f>
        <v>0</v>
      </c>
      <c r="AG109">
        <f t="shared" ca="1" si="144"/>
        <v>0</v>
      </c>
      <c r="AH109">
        <f t="shared" ca="1" si="145"/>
        <v>0</v>
      </c>
      <c r="AI109">
        <f ca="1">IF(AND(B109&gt;Analysis!$B$39,B109&lt;Analysis!$B$40),FilterInput(AF109,Analysis!$B$34,Analysis!$B$35),0)</f>
        <v>0</v>
      </c>
      <c r="AJ109">
        <f ca="1">MEDIAN2(AI109,Analysis!$B$5,2)</f>
        <v>0</v>
      </c>
      <c r="AK109">
        <f ca="1">AVERAGE2(AJ109,Analysis!$B$6,2)</f>
        <v>0</v>
      </c>
      <c r="AL109">
        <f ca="1">INTEGRAL2(R109,$B109,AL108,R108,$B108,Analysis!$B$22)</f>
        <v>0</v>
      </c>
      <c r="AM109">
        <f ca="1">IF(AND(B109&lt;Analysis!$B$40,B109&gt;0),INTEGRAL2(AL109,$B109,AM108,AL108,$B108,Analysis!$B$23),0)</f>
        <v>0</v>
      </c>
      <c r="AN109">
        <f>IF($P109,AM109*Analysis!$B$30+Analysis!$B$31,0)</f>
        <v>0</v>
      </c>
      <c r="AO109">
        <f>AN109-'Flight Input'!$AE109</f>
        <v>0</v>
      </c>
      <c r="AQ109">
        <f>Analysis!$B$36*'Flight Input'!AE109+IF('Flight Input'!AE109 &gt; 0,Analysis!$B$37,0)</f>
        <v>0</v>
      </c>
      <c r="AR109">
        <f ca="1">_xlfn.COVARIANCE.P($AN$102:$AN$1102,'Flight Input'!AE109:AE1109)</f>
        <v>3.3440168163504674E-2</v>
      </c>
    </row>
    <row r="110" spans="1:44" x14ac:dyDescent="0.3">
      <c r="A110">
        <v>108</v>
      </c>
      <c r="B110">
        <f>'Flight Input'!T110</f>
        <v>2.1563150000292808</v>
      </c>
      <c r="C110">
        <f ca="1">INDIRECT(CONCATENATE("'Flight Input'!",Analysis!$B$2,A110+2))</f>
        <v>0</v>
      </c>
      <c r="D110">
        <f t="shared" si="137"/>
        <v>1.6460000071674585E-2</v>
      </c>
      <c r="F110">
        <f t="shared" ca="1" si="146"/>
        <v>0</v>
      </c>
      <c r="G110">
        <f t="shared" ca="1" si="147"/>
        <v>0</v>
      </c>
      <c r="I110">
        <f>SUM(D$2:D110)/COUNT(D$2:D110)</f>
        <v>1.9965879629900748E-2</v>
      </c>
      <c r="J110">
        <f t="shared" si="138"/>
        <v>0.82440645625370867</v>
      </c>
      <c r="L110">
        <f ca="1">VARA(C$2:C110)</f>
        <v>0</v>
      </c>
      <c r="M110">
        <f t="shared" ca="1" si="139"/>
        <v>0</v>
      </c>
      <c r="N110">
        <f t="shared" ca="1" si="148"/>
        <v>0</v>
      </c>
      <c r="O110" t="b">
        <f ca="1">IF(OR(O109,M110*MIN((B110-B$2)*Analysis!$B$19,1)&gt;Analysis!$B$18),TRUE,FALSE)</f>
        <v>0</v>
      </c>
      <c r="P110" t="b">
        <f>IF(OR('Flight Input'!U110=3,'Flight Input'!U110=9),TRUE,FALSE)</f>
        <v>0</v>
      </c>
      <c r="Q110">
        <f ca="1">IF(O110,Q109,SUM(C$2:C110)/COUNT(C$2:C110))+(Analysis!$D$14-500)/1000000</f>
        <v>1.1E-4</v>
      </c>
      <c r="R110">
        <f t="shared" ca="1" si="140"/>
        <v>0</v>
      </c>
      <c r="S110">
        <f t="shared" ca="1" si="149"/>
        <v>0</v>
      </c>
      <c r="T110">
        <f t="shared" si="141"/>
        <v>0</v>
      </c>
      <c r="U110">
        <f>IF($P110,T110*Analysis!$B$28+Analysis!$B$29,0)</f>
        <v>0</v>
      </c>
      <c r="V110">
        <f>U110-'Flight Input'!$AE110</f>
        <v>0</v>
      </c>
      <c r="W110">
        <f ca="1">MEDIAN2(R110,Analysis!$B$5,2)</f>
        <v>0</v>
      </c>
      <c r="X110">
        <f t="shared" ref="X110:Y110" ca="1" si="234">X109+W110*$D110</f>
        <v>0</v>
      </c>
      <c r="Y110">
        <f t="shared" ca="1" si="234"/>
        <v>0</v>
      </c>
      <c r="AA110">
        <f ca="1">AVERAGE2(W110,Analysis!$B$6,2)</f>
        <v>0</v>
      </c>
      <c r="AB110">
        <f t="shared" ref="AB110:AC110" ca="1" si="235">AB109+AA110*$D110</f>
        <v>0</v>
      </c>
      <c r="AC110">
        <f t="shared" ca="1" si="235"/>
        <v>0</v>
      </c>
      <c r="AF110">
        <f ca="1">IF(B110&gt;0,C110-Analysis!$B$14,0)</f>
        <v>0</v>
      </c>
      <c r="AG110">
        <f t="shared" ca="1" si="144"/>
        <v>0</v>
      </c>
      <c r="AH110">
        <f t="shared" ca="1" si="145"/>
        <v>0</v>
      </c>
      <c r="AI110">
        <f ca="1">IF(AND(B110&gt;Analysis!$B$39,B110&lt;Analysis!$B$40),FilterInput(AF110,Analysis!$B$34,Analysis!$B$35),0)</f>
        <v>0</v>
      </c>
      <c r="AJ110">
        <f ca="1">MEDIAN2(AI110,Analysis!$B$5,2)</f>
        <v>0</v>
      </c>
      <c r="AK110">
        <f ca="1">AVERAGE2(AJ110,Analysis!$B$6,2)</f>
        <v>0</v>
      </c>
      <c r="AL110">
        <f ca="1">INTEGRAL2(R110,$B110,AL109,R109,$B109,Analysis!$B$22)</f>
        <v>0</v>
      </c>
      <c r="AM110">
        <f ca="1">IF(AND(B110&lt;Analysis!$B$40,B110&gt;0),INTEGRAL2(AL110,$B110,AM109,AL109,$B109,Analysis!$B$23),0)</f>
        <v>0</v>
      </c>
      <c r="AN110">
        <f>IF($P110,AM110*Analysis!$B$30+Analysis!$B$31,0)</f>
        <v>0</v>
      </c>
      <c r="AO110">
        <f>AN110-'Flight Input'!$AE110</f>
        <v>0</v>
      </c>
      <c r="AQ110">
        <f>Analysis!$B$36*'Flight Input'!AE110+IF('Flight Input'!AE110 &gt; 0,Analysis!$B$37,0)</f>
        <v>0</v>
      </c>
      <c r="AR110">
        <f ca="1">_xlfn.COVARIANCE.P($AN$102:$AN$1102,'Flight Input'!AE110:AE1110)</f>
        <v>3.319689743423395E-2</v>
      </c>
    </row>
    <row r="111" spans="1:44" x14ac:dyDescent="0.3">
      <c r="A111">
        <v>109</v>
      </c>
      <c r="B111">
        <f>'Flight Input'!T111</f>
        <v>2.1768330000340939</v>
      </c>
      <c r="C111">
        <f ca="1">INDIRECT(CONCATENATE("'Flight Input'!",Analysis!$B$2,A111+2))</f>
        <v>0</v>
      </c>
      <c r="D111">
        <f t="shared" si="137"/>
        <v>2.0518000004813075E-2</v>
      </c>
      <c r="F111">
        <f t="shared" ca="1" si="146"/>
        <v>0</v>
      </c>
      <c r="G111">
        <f t="shared" ca="1" si="147"/>
        <v>0</v>
      </c>
      <c r="I111">
        <f>SUM(D$2:D111)/COUNT(D$2:D111)</f>
        <v>1.9970944954441228E-2</v>
      </c>
      <c r="J111">
        <f t="shared" si="138"/>
        <v>1.0273925471037959</v>
      </c>
      <c r="L111">
        <f ca="1">VARA(C$2:C111)</f>
        <v>0</v>
      </c>
      <c r="M111">
        <f t="shared" ca="1" si="139"/>
        <v>0</v>
      </c>
      <c r="N111">
        <f t="shared" ca="1" si="148"/>
        <v>0</v>
      </c>
      <c r="O111" t="b">
        <f ca="1">IF(OR(O110,M111*MIN((B111-B$2)*Analysis!$B$19,1)&gt;Analysis!$B$18),TRUE,FALSE)</f>
        <v>0</v>
      </c>
      <c r="P111" t="b">
        <f>IF(OR('Flight Input'!U111=3,'Flight Input'!U111=9),TRUE,FALSE)</f>
        <v>0</v>
      </c>
      <c r="Q111">
        <f ca="1">IF(O111,Q110,SUM(C$2:C111)/COUNT(C$2:C111))+(Analysis!$D$14-500)/1000000</f>
        <v>1.1E-4</v>
      </c>
      <c r="R111">
        <f t="shared" ca="1" si="140"/>
        <v>0</v>
      </c>
      <c r="S111">
        <f t="shared" ca="1" si="149"/>
        <v>0</v>
      </c>
      <c r="T111">
        <f t="shared" si="141"/>
        <v>0</v>
      </c>
      <c r="U111">
        <f>IF($P111,T111*Analysis!$B$28+Analysis!$B$29,0)</f>
        <v>0</v>
      </c>
      <c r="V111">
        <f>U111-'Flight Input'!$AE111</f>
        <v>0</v>
      </c>
      <c r="W111">
        <f ca="1">MEDIAN2(R111,Analysis!$B$5,2)</f>
        <v>0</v>
      </c>
      <c r="X111">
        <f t="shared" ref="X111:Y111" ca="1" si="236">X110+W111*$D111</f>
        <v>0</v>
      </c>
      <c r="Y111">
        <f t="shared" ca="1" si="236"/>
        <v>0</v>
      </c>
      <c r="AA111">
        <f ca="1">AVERAGE2(W111,Analysis!$B$6,2)</f>
        <v>0</v>
      </c>
      <c r="AB111">
        <f t="shared" ref="AB111:AC111" ca="1" si="237">AB110+AA111*$D111</f>
        <v>0</v>
      </c>
      <c r="AC111">
        <f t="shared" ca="1" si="237"/>
        <v>0</v>
      </c>
      <c r="AF111">
        <f ca="1">IF(B111&gt;0,C111-Analysis!$B$14,0)</f>
        <v>0</v>
      </c>
      <c r="AG111">
        <f t="shared" ca="1" si="144"/>
        <v>0</v>
      </c>
      <c r="AH111">
        <f t="shared" ca="1" si="145"/>
        <v>0</v>
      </c>
      <c r="AI111">
        <f ca="1">IF(AND(B111&gt;Analysis!$B$39,B111&lt;Analysis!$B$40),FilterInput(AF111,Analysis!$B$34,Analysis!$B$35),0)</f>
        <v>0</v>
      </c>
      <c r="AJ111">
        <f ca="1">MEDIAN2(AI111,Analysis!$B$5,2)</f>
        <v>0</v>
      </c>
      <c r="AK111">
        <f ca="1">AVERAGE2(AJ111,Analysis!$B$6,2)</f>
        <v>0</v>
      </c>
      <c r="AL111">
        <f ca="1">INTEGRAL2(R111,$B111,AL110,R110,$B110,Analysis!$B$22)</f>
        <v>0</v>
      </c>
      <c r="AM111">
        <f ca="1">IF(AND(B111&lt;Analysis!$B$40,B111&gt;0),INTEGRAL2(AL111,$B111,AM110,AL110,$B110,Analysis!$B$23),0)</f>
        <v>0</v>
      </c>
      <c r="AN111">
        <f>IF($P111,AM111*Analysis!$B$30+Analysis!$B$31,0)</f>
        <v>0</v>
      </c>
      <c r="AO111">
        <f>AN111-'Flight Input'!$AE111</f>
        <v>0</v>
      </c>
      <c r="AQ111">
        <f>Analysis!$B$36*'Flight Input'!AE111+IF('Flight Input'!AE111 &gt; 0,Analysis!$B$37,0)</f>
        <v>0</v>
      </c>
      <c r="AR111">
        <f ca="1">_xlfn.COVARIANCE.P($AN$102:$AN$1102,'Flight Input'!AE111:AE1111)</f>
        <v>3.2958004327340841E-2</v>
      </c>
    </row>
    <row r="112" spans="1:44" x14ac:dyDescent="0.3">
      <c r="A112">
        <v>110</v>
      </c>
      <c r="B112">
        <f>'Flight Input'!T112</f>
        <v>2.1938620000146329</v>
      </c>
      <c r="C112">
        <f ca="1">INDIRECT(CONCATENATE("'Flight Input'!",Analysis!$B$2,A112+2))</f>
        <v>0</v>
      </c>
      <c r="D112">
        <f t="shared" si="137"/>
        <v>1.7028999980539083E-2</v>
      </c>
      <c r="F112">
        <f t="shared" ca="1" si="146"/>
        <v>0</v>
      </c>
      <c r="G112">
        <f t="shared" ca="1" si="147"/>
        <v>0</v>
      </c>
      <c r="I112">
        <f>SUM(D$2:D112)/COUNT(D$2:D112)</f>
        <v>1.9944200000133028E-2</v>
      </c>
      <c r="J112">
        <f t="shared" si="138"/>
        <v>0.85383219083370099</v>
      </c>
      <c r="L112">
        <f ca="1">VARA(C$2:C112)</f>
        <v>0</v>
      </c>
      <c r="M112">
        <f t="shared" ca="1" si="139"/>
        <v>0</v>
      </c>
      <c r="N112">
        <f t="shared" ca="1" si="148"/>
        <v>0</v>
      </c>
      <c r="O112" t="b">
        <f ca="1">IF(OR(O111,M112*MIN((B112-B$2)*Analysis!$B$19,1)&gt;Analysis!$B$18),TRUE,FALSE)</f>
        <v>0</v>
      </c>
      <c r="P112" t="b">
        <f>IF(OR('Flight Input'!U112=3,'Flight Input'!U112=9),TRUE,FALSE)</f>
        <v>0</v>
      </c>
      <c r="Q112">
        <f ca="1">IF(O112,Q111,SUM(C$2:C112)/COUNT(C$2:C112))+(Analysis!$D$14-500)/1000000</f>
        <v>1.1E-4</v>
      </c>
      <c r="R112">
        <f t="shared" ca="1" si="140"/>
        <v>0</v>
      </c>
      <c r="S112">
        <f t="shared" ca="1" si="149"/>
        <v>0</v>
      </c>
      <c r="T112">
        <f t="shared" si="141"/>
        <v>0</v>
      </c>
      <c r="U112">
        <f>IF($P112,T112*Analysis!$B$28+Analysis!$B$29,0)</f>
        <v>0</v>
      </c>
      <c r="V112">
        <f>U112-'Flight Input'!$AE112</f>
        <v>0</v>
      </c>
      <c r="W112">
        <f ca="1">MEDIAN2(R112,Analysis!$B$5,2)</f>
        <v>0</v>
      </c>
      <c r="X112">
        <f t="shared" ref="X112:Y112" ca="1" si="238">X111+W112*$D112</f>
        <v>0</v>
      </c>
      <c r="Y112">
        <f t="shared" ca="1" si="238"/>
        <v>0</v>
      </c>
      <c r="AA112">
        <f ca="1">AVERAGE2(W112,Analysis!$B$6,2)</f>
        <v>0</v>
      </c>
      <c r="AB112">
        <f t="shared" ref="AB112:AC112" ca="1" si="239">AB111+AA112*$D112</f>
        <v>0</v>
      </c>
      <c r="AC112">
        <f t="shared" ca="1" si="239"/>
        <v>0</v>
      </c>
      <c r="AF112">
        <f ca="1">IF(B112&gt;0,C112-Analysis!$B$14,0)</f>
        <v>0</v>
      </c>
      <c r="AG112">
        <f t="shared" ca="1" si="144"/>
        <v>0</v>
      </c>
      <c r="AH112">
        <f t="shared" ca="1" si="145"/>
        <v>0</v>
      </c>
      <c r="AI112">
        <f ca="1">IF(AND(B112&gt;Analysis!$B$39,B112&lt;Analysis!$B$40),FilterInput(AF112,Analysis!$B$34,Analysis!$B$35),0)</f>
        <v>0</v>
      </c>
      <c r="AJ112">
        <f ca="1">MEDIAN2(AI112,Analysis!$B$5,2)</f>
        <v>0</v>
      </c>
      <c r="AK112">
        <f ca="1">AVERAGE2(AJ112,Analysis!$B$6,2)</f>
        <v>0</v>
      </c>
      <c r="AL112">
        <f ca="1">INTEGRAL2(R112,$B112,AL111,R111,$B111,Analysis!$B$22)</f>
        <v>0</v>
      </c>
      <c r="AM112">
        <f ca="1">IF(AND(B112&lt;Analysis!$B$40,B112&gt;0),INTEGRAL2(AL112,$B112,AM111,AL111,$B111,Analysis!$B$23),0)</f>
        <v>0</v>
      </c>
      <c r="AN112">
        <f>IF($P112,AM112*Analysis!$B$30+Analysis!$B$31,0)</f>
        <v>0</v>
      </c>
      <c r="AO112">
        <f>AN112-'Flight Input'!$AE112</f>
        <v>0</v>
      </c>
      <c r="AQ112">
        <f>Analysis!$B$36*'Flight Input'!AE112+IF('Flight Input'!AE112 &gt; 0,Analysis!$B$37,0)</f>
        <v>0</v>
      </c>
      <c r="AR112">
        <f ca="1">_xlfn.COVARIANCE.P($AN$102:$AN$1102,'Flight Input'!AE112:AE1112)</f>
        <v>3.2722238093574607E-2</v>
      </c>
    </row>
    <row r="113" spans="1:44" x14ac:dyDescent="0.3">
      <c r="A113">
        <v>111</v>
      </c>
      <c r="B113">
        <f>'Flight Input'!T113</f>
        <v>2.217049999977462</v>
      </c>
      <c r="C113">
        <f ca="1">INDIRECT(CONCATENATE("'Flight Input'!",Analysis!$B$2,A113+2))</f>
        <v>0</v>
      </c>
      <c r="D113">
        <f t="shared" si="137"/>
        <v>2.3187999962829053E-2</v>
      </c>
      <c r="F113">
        <f t="shared" ca="1" si="146"/>
        <v>0</v>
      </c>
      <c r="G113">
        <f t="shared" ca="1" si="147"/>
        <v>0</v>
      </c>
      <c r="I113">
        <f>SUM(D$2:D113)/COUNT(D$2:D113)</f>
        <v>1.9973423423220379E-2</v>
      </c>
      <c r="J113">
        <f t="shared" si="138"/>
        <v>1.1609426922713471</v>
      </c>
      <c r="L113">
        <f ca="1">VARA(C$2:C113)</f>
        <v>0</v>
      </c>
      <c r="M113">
        <f t="shared" ca="1" si="139"/>
        <v>0</v>
      </c>
      <c r="N113">
        <f t="shared" ca="1" si="148"/>
        <v>0</v>
      </c>
      <c r="O113" t="b">
        <f ca="1">IF(OR(O112,M113*MIN((B113-B$2)*Analysis!$B$19,1)&gt;Analysis!$B$18),TRUE,FALSE)</f>
        <v>0</v>
      </c>
      <c r="P113" t="b">
        <f>IF(OR('Flight Input'!U113=3,'Flight Input'!U113=9),TRUE,FALSE)</f>
        <v>0</v>
      </c>
      <c r="Q113">
        <f ca="1">IF(O113,Q112,SUM(C$2:C113)/COUNT(C$2:C113))+(Analysis!$D$14-500)/1000000</f>
        <v>1.1E-4</v>
      </c>
      <c r="R113">
        <f t="shared" ca="1" si="140"/>
        <v>0</v>
      </c>
      <c r="S113">
        <f t="shared" ca="1" si="149"/>
        <v>0</v>
      </c>
      <c r="T113">
        <f t="shared" si="141"/>
        <v>0</v>
      </c>
      <c r="U113">
        <f>IF($P113,T113*Analysis!$B$28+Analysis!$B$29,0)</f>
        <v>0</v>
      </c>
      <c r="V113">
        <f>U113-'Flight Input'!$AE113</f>
        <v>0</v>
      </c>
      <c r="W113">
        <f ca="1">MEDIAN2(R113,Analysis!$B$5,2)</f>
        <v>0</v>
      </c>
      <c r="X113">
        <f t="shared" ref="X113:Y113" ca="1" si="240">X112+W113*$D113</f>
        <v>0</v>
      </c>
      <c r="Y113">
        <f t="shared" ca="1" si="240"/>
        <v>0</v>
      </c>
      <c r="AA113">
        <f ca="1">AVERAGE2(W113,Analysis!$B$6,2)</f>
        <v>0</v>
      </c>
      <c r="AB113">
        <f t="shared" ref="AB113:AC113" ca="1" si="241">AB112+AA113*$D113</f>
        <v>0</v>
      </c>
      <c r="AC113">
        <f t="shared" ca="1" si="241"/>
        <v>0</v>
      </c>
      <c r="AF113">
        <f ca="1">IF(B113&gt;0,C113-Analysis!$B$14,0)</f>
        <v>0</v>
      </c>
      <c r="AG113">
        <f t="shared" ca="1" si="144"/>
        <v>0</v>
      </c>
      <c r="AH113">
        <f t="shared" ca="1" si="145"/>
        <v>0</v>
      </c>
      <c r="AI113">
        <f ca="1">IF(AND(B113&gt;Analysis!$B$39,B113&lt;Analysis!$B$40),FilterInput(AF113,Analysis!$B$34,Analysis!$B$35),0)</f>
        <v>0</v>
      </c>
      <c r="AJ113">
        <f ca="1">MEDIAN2(AI113,Analysis!$B$5,2)</f>
        <v>0</v>
      </c>
      <c r="AK113">
        <f ca="1">AVERAGE2(AJ113,Analysis!$B$6,2)</f>
        <v>0</v>
      </c>
      <c r="AL113">
        <f ca="1">INTEGRAL2(R113,$B113,AL112,R112,$B112,Analysis!$B$22)</f>
        <v>0</v>
      </c>
      <c r="AM113">
        <f ca="1">IF(AND(B113&lt;Analysis!$B$40,B113&gt;0),INTEGRAL2(AL113,$B113,AM112,AL112,$B112,Analysis!$B$23),0)</f>
        <v>0</v>
      </c>
      <c r="AN113">
        <f>IF($P113,AM113*Analysis!$B$30+Analysis!$B$31,0)</f>
        <v>0</v>
      </c>
      <c r="AO113">
        <f>AN113-'Flight Input'!$AE113</f>
        <v>0</v>
      </c>
      <c r="AQ113">
        <f>Analysis!$B$36*'Flight Input'!AE113+IF('Flight Input'!AE113 &gt; 0,Analysis!$B$37,0)</f>
        <v>0</v>
      </c>
      <c r="AR113">
        <f ca="1">_xlfn.COVARIANCE.P($AN$102:$AN$1102,'Flight Input'!AE113:AE1113)</f>
        <v>3.2490849482185995E-2</v>
      </c>
    </row>
    <row r="114" spans="1:44" x14ac:dyDescent="0.3">
      <c r="A114">
        <v>112</v>
      </c>
      <c r="B114">
        <f>'Flight Input'!T114</f>
        <v>2.2374840000411496</v>
      </c>
      <c r="C114">
        <f ca="1">INDIRECT(CONCATENATE("'Flight Input'!",Analysis!$B$2,A114+2))</f>
        <v>0</v>
      </c>
      <c r="D114">
        <f t="shared" si="137"/>
        <v>2.0434000063687563E-2</v>
      </c>
      <c r="F114">
        <f t="shared" ca="1" si="146"/>
        <v>0</v>
      </c>
      <c r="G114">
        <f t="shared" ca="1" si="147"/>
        <v>0</v>
      </c>
      <c r="I114">
        <f>SUM(D$2:D114)/COUNT(D$2:D114)</f>
        <v>1.9977535714653123E-2</v>
      </c>
      <c r="J114">
        <f t="shared" si="138"/>
        <v>1.0228488816415746</v>
      </c>
      <c r="L114">
        <f ca="1">VARA(C$2:C114)</f>
        <v>0</v>
      </c>
      <c r="M114">
        <f t="shared" ca="1" si="139"/>
        <v>0</v>
      </c>
      <c r="N114">
        <f t="shared" ca="1" si="148"/>
        <v>0</v>
      </c>
      <c r="O114" t="b">
        <f ca="1">IF(OR(O113,M114*MIN((B114-B$2)*Analysis!$B$19,1)&gt;Analysis!$B$18),TRUE,FALSE)</f>
        <v>0</v>
      </c>
      <c r="P114" t="b">
        <f>IF(OR('Flight Input'!U114=3,'Flight Input'!U114=9),TRUE,FALSE)</f>
        <v>0</v>
      </c>
      <c r="Q114">
        <f ca="1">IF(O114,Q113,SUM(C$2:C114)/COUNT(C$2:C114))+(Analysis!$D$14-500)/1000000</f>
        <v>1.1E-4</v>
      </c>
      <c r="R114">
        <f t="shared" ca="1" si="140"/>
        <v>0</v>
      </c>
      <c r="S114">
        <f t="shared" ca="1" si="149"/>
        <v>0</v>
      </c>
      <c r="T114">
        <f t="shared" si="141"/>
        <v>0</v>
      </c>
      <c r="U114">
        <f>IF($P114,T114*Analysis!$B$28+Analysis!$B$29,0)</f>
        <v>0</v>
      </c>
      <c r="V114">
        <f>U114-'Flight Input'!$AE114</f>
        <v>0</v>
      </c>
      <c r="W114">
        <f ca="1">MEDIAN2(R114,Analysis!$B$5,2)</f>
        <v>0</v>
      </c>
      <c r="X114">
        <f t="shared" ref="X114:Y114" ca="1" si="242">X113+W114*$D114</f>
        <v>0</v>
      </c>
      <c r="Y114">
        <f t="shared" ca="1" si="242"/>
        <v>0</v>
      </c>
      <c r="AA114">
        <f ca="1">AVERAGE2(W114,Analysis!$B$6,2)</f>
        <v>0</v>
      </c>
      <c r="AB114">
        <f t="shared" ref="AB114:AC114" ca="1" si="243">AB113+AA114*$D114</f>
        <v>0</v>
      </c>
      <c r="AC114">
        <f t="shared" ca="1" si="243"/>
        <v>0</v>
      </c>
      <c r="AF114">
        <f ca="1">IF(B114&gt;0,C114-Analysis!$B$14,0)</f>
        <v>0</v>
      </c>
      <c r="AG114">
        <f t="shared" ca="1" si="144"/>
        <v>0</v>
      </c>
      <c r="AH114">
        <f t="shared" ca="1" si="145"/>
        <v>0</v>
      </c>
      <c r="AI114">
        <f ca="1">IF(AND(B114&gt;Analysis!$B$39,B114&lt;Analysis!$B$40),FilterInput(AF114,Analysis!$B$34,Analysis!$B$35),0)</f>
        <v>0</v>
      </c>
      <c r="AJ114">
        <f ca="1">MEDIAN2(AI114,Analysis!$B$5,2)</f>
        <v>0</v>
      </c>
      <c r="AK114">
        <f ca="1">AVERAGE2(AJ114,Analysis!$B$6,2)</f>
        <v>0</v>
      </c>
      <c r="AL114">
        <f ca="1">INTEGRAL2(R114,$B114,AL113,R113,$B113,Analysis!$B$22)</f>
        <v>0</v>
      </c>
      <c r="AM114">
        <f ca="1">IF(AND(B114&lt;Analysis!$B$40,B114&gt;0),INTEGRAL2(AL114,$B114,AM113,AL113,$B113,Analysis!$B$23),0)</f>
        <v>0</v>
      </c>
      <c r="AN114">
        <f>IF($P114,AM114*Analysis!$B$30+Analysis!$B$31,0)</f>
        <v>0</v>
      </c>
      <c r="AO114">
        <f>AN114-'Flight Input'!$AE114</f>
        <v>0</v>
      </c>
      <c r="AQ114">
        <f>Analysis!$B$36*'Flight Input'!AE114+IF('Flight Input'!AE114 &gt; 0,Analysis!$B$37,0)</f>
        <v>0</v>
      </c>
      <c r="AR114">
        <f ca="1">_xlfn.COVARIANCE.P($AN$102:$AN$1102,'Flight Input'!AE114:AE1114)</f>
        <v>3.2262587743924265E-2</v>
      </c>
    </row>
    <row r="115" spans="1:44" x14ac:dyDescent="0.3">
      <c r="A115">
        <v>113</v>
      </c>
      <c r="B115">
        <f>'Flight Input'!T115</f>
        <v>2.2536959999706596</v>
      </c>
      <c r="C115">
        <f ca="1">INDIRECT(CONCATENATE("'Flight Input'!",Analysis!$B$2,A115+2))</f>
        <v>0</v>
      </c>
      <c r="D115">
        <f t="shared" si="137"/>
        <v>1.6211999929510057E-2</v>
      </c>
      <c r="F115">
        <f t="shared" ca="1" si="146"/>
        <v>0</v>
      </c>
      <c r="G115">
        <f t="shared" ca="1" si="147"/>
        <v>0</v>
      </c>
      <c r="I115">
        <f>SUM(D$2:D115)/COUNT(D$2:D115)</f>
        <v>1.9944212389120881E-2</v>
      </c>
      <c r="J115">
        <f t="shared" si="138"/>
        <v>0.81286739296625909</v>
      </c>
      <c r="L115">
        <f ca="1">VARA(C$2:C115)</f>
        <v>0</v>
      </c>
      <c r="M115">
        <f t="shared" ca="1" si="139"/>
        <v>0</v>
      </c>
      <c r="N115">
        <f t="shared" ca="1" si="148"/>
        <v>0</v>
      </c>
      <c r="O115" t="b">
        <f ca="1">IF(OR(O114,M115*MIN((B115-B$2)*Analysis!$B$19,1)&gt;Analysis!$B$18),TRUE,FALSE)</f>
        <v>0</v>
      </c>
      <c r="P115" t="b">
        <f>IF(OR('Flight Input'!U115=3,'Flight Input'!U115=9),TRUE,FALSE)</f>
        <v>0</v>
      </c>
      <c r="Q115">
        <f ca="1">IF(O115,Q114,SUM(C$2:C115)/COUNT(C$2:C115))+(Analysis!$D$14-500)/1000000</f>
        <v>1.1E-4</v>
      </c>
      <c r="R115">
        <f t="shared" ca="1" si="140"/>
        <v>0</v>
      </c>
      <c r="S115">
        <f t="shared" ca="1" si="149"/>
        <v>0</v>
      </c>
      <c r="T115">
        <f t="shared" si="141"/>
        <v>0</v>
      </c>
      <c r="U115">
        <f>IF($P115,T115*Analysis!$B$28+Analysis!$B$29,0)</f>
        <v>0</v>
      </c>
      <c r="V115">
        <f>U115-'Flight Input'!$AE115</f>
        <v>0</v>
      </c>
      <c r="W115">
        <f ca="1">MEDIAN2(R115,Analysis!$B$5,2)</f>
        <v>0</v>
      </c>
      <c r="X115">
        <f t="shared" ref="X115:Y115" ca="1" si="244">X114+W115*$D115</f>
        <v>0</v>
      </c>
      <c r="Y115">
        <f t="shared" ca="1" si="244"/>
        <v>0</v>
      </c>
      <c r="AA115">
        <f ca="1">AVERAGE2(W115,Analysis!$B$6,2)</f>
        <v>0</v>
      </c>
      <c r="AB115">
        <f t="shared" ref="AB115:AC115" ca="1" si="245">AB114+AA115*$D115</f>
        <v>0</v>
      </c>
      <c r="AC115">
        <f t="shared" ca="1" si="245"/>
        <v>0</v>
      </c>
      <c r="AF115">
        <f ca="1">IF(B115&gt;0,C115-Analysis!$B$14,0)</f>
        <v>0</v>
      </c>
      <c r="AG115">
        <f t="shared" ca="1" si="144"/>
        <v>0</v>
      </c>
      <c r="AH115">
        <f t="shared" ca="1" si="145"/>
        <v>0</v>
      </c>
      <c r="AI115">
        <f ca="1">IF(AND(B115&gt;Analysis!$B$39,B115&lt;Analysis!$B$40),FilterInput(AF115,Analysis!$B$34,Analysis!$B$35),0)</f>
        <v>0</v>
      </c>
      <c r="AJ115">
        <f ca="1">MEDIAN2(AI115,Analysis!$B$5,2)</f>
        <v>0</v>
      </c>
      <c r="AK115">
        <f ca="1">AVERAGE2(AJ115,Analysis!$B$6,2)</f>
        <v>0</v>
      </c>
      <c r="AL115">
        <f ca="1">INTEGRAL2(R115,$B115,AL114,R114,$B114,Analysis!$B$22)</f>
        <v>0</v>
      </c>
      <c r="AM115">
        <f ca="1">IF(AND(B115&lt;Analysis!$B$40,B115&gt;0),INTEGRAL2(AL115,$B115,AM114,AL114,$B114,Analysis!$B$23),0)</f>
        <v>0</v>
      </c>
      <c r="AN115">
        <f>IF($P115,AM115*Analysis!$B$30+Analysis!$B$31,0)</f>
        <v>0</v>
      </c>
      <c r="AO115">
        <f>AN115-'Flight Input'!$AE115</f>
        <v>0</v>
      </c>
      <c r="AQ115">
        <f>Analysis!$B$36*'Flight Input'!AE115+IF('Flight Input'!AE115 &gt; 0,Analysis!$B$37,0)</f>
        <v>0</v>
      </c>
      <c r="AR115">
        <f ca="1">_xlfn.COVARIANCE.P($AN$102:$AN$1102,'Flight Input'!AE115:AE1115)</f>
        <v>3.2038078253414773E-2</v>
      </c>
    </row>
    <row r="116" spans="1:44" x14ac:dyDescent="0.3">
      <c r="A116">
        <v>114</v>
      </c>
      <c r="B116">
        <f>'Flight Input'!T116</f>
        <v>2.2817140000406653</v>
      </c>
      <c r="C116">
        <f ca="1">INDIRECT(CONCATENATE("'Flight Input'!",Analysis!$B$2,A116+2))</f>
        <v>0</v>
      </c>
      <c r="D116">
        <f t="shared" si="137"/>
        <v>2.8018000070005655E-2</v>
      </c>
      <c r="F116">
        <f t="shared" ca="1" si="146"/>
        <v>0</v>
      </c>
      <c r="G116">
        <f t="shared" ca="1" si="147"/>
        <v>0</v>
      </c>
      <c r="I116">
        <f>SUM(D$2:D116)/COUNT(D$2:D116)</f>
        <v>2.0015035088076012E-2</v>
      </c>
      <c r="J116">
        <f t="shared" si="138"/>
        <v>1.3998476618558326</v>
      </c>
      <c r="L116">
        <f ca="1">VARA(C$2:C116)</f>
        <v>0</v>
      </c>
      <c r="M116">
        <f t="shared" ca="1" si="139"/>
        <v>0</v>
      </c>
      <c r="N116">
        <f t="shared" ca="1" si="148"/>
        <v>0</v>
      </c>
      <c r="O116" t="b">
        <f ca="1">IF(OR(O115,M116*MIN((B116-B$2)*Analysis!$B$19,1)&gt;Analysis!$B$18),TRUE,FALSE)</f>
        <v>0</v>
      </c>
      <c r="P116" t="b">
        <f>IF(OR('Flight Input'!U116=3,'Flight Input'!U116=9),TRUE,FALSE)</f>
        <v>0</v>
      </c>
      <c r="Q116">
        <f ca="1">IF(O116,Q115,SUM(C$2:C116)/COUNT(C$2:C116))+(Analysis!$D$14-500)/1000000</f>
        <v>1.1E-4</v>
      </c>
      <c r="R116">
        <f t="shared" ca="1" si="140"/>
        <v>0</v>
      </c>
      <c r="S116">
        <f t="shared" ca="1" si="149"/>
        <v>0</v>
      </c>
      <c r="T116">
        <f t="shared" si="141"/>
        <v>0</v>
      </c>
      <c r="U116">
        <f>IF($P116,T116*Analysis!$B$28+Analysis!$B$29,0)</f>
        <v>0</v>
      </c>
      <c r="V116">
        <f>U116-'Flight Input'!$AE116</f>
        <v>0</v>
      </c>
      <c r="W116">
        <f ca="1">MEDIAN2(R116,Analysis!$B$5,2)</f>
        <v>0</v>
      </c>
      <c r="X116">
        <f t="shared" ref="X116:Y116" ca="1" si="246">X115+W116*$D116</f>
        <v>0</v>
      </c>
      <c r="Y116">
        <f t="shared" ca="1" si="246"/>
        <v>0</v>
      </c>
      <c r="AA116">
        <f ca="1">AVERAGE2(W116,Analysis!$B$6,2)</f>
        <v>0</v>
      </c>
      <c r="AB116">
        <f t="shared" ref="AB116:AC116" ca="1" si="247">AB115+AA116*$D116</f>
        <v>0</v>
      </c>
      <c r="AC116">
        <f t="shared" ca="1" si="247"/>
        <v>0</v>
      </c>
      <c r="AF116">
        <f ca="1">IF(B116&gt;0,C116-Analysis!$B$14,0)</f>
        <v>0</v>
      </c>
      <c r="AG116">
        <f t="shared" ca="1" si="144"/>
        <v>0</v>
      </c>
      <c r="AH116">
        <f t="shared" ca="1" si="145"/>
        <v>0</v>
      </c>
      <c r="AI116">
        <f ca="1">IF(AND(B116&gt;Analysis!$B$39,B116&lt;Analysis!$B$40),FilterInput(AF116,Analysis!$B$34,Analysis!$B$35),0)</f>
        <v>0</v>
      </c>
      <c r="AJ116">
        <f ca="1">MEDIAN2(AI116,Analysis!$B$5,2)</f>
        <v>0</v>
      </c>
      <c r="AK116">
        <f ca="1">AVERAGE2(AJ116,Analysis!$B$6,2)</f>
        <v>0</v>
      </c>
      <c r="AL116">
        <f ca="1">INTEGRAL2(R116,$B116,AL115,R115,$B115,Analysis!$B$22)</f>
        <v>0</v>
      </c>
      <c r="AM116">
        <f ca="1">IF(AND(B116&lt;Analysis!$B$40,B116&gt;0),INTEGRAL2(AL116,$B116,AM115,AL115,$B115,Analysis!$B$23),0)</f>
        <v>0</v>
      </c>
      <c r="AN116">
        <f>IF($P116,AM116*Analysis!$B$30+Analysis!$B$31,0)</f>
        <v>0</v>
      </c>
      <c r="AO116">
        <f>AN116-'Flight Input'!$AE116</f>
        <v>0</v>
      </c>
      <c r="AQ116">
        <f>Analysis!$B$36*'Flight Input'!AE116+IF('Flight Input'!AE116 &gt; 0,Analysis!$B$37,0)</f>
        <v>0</v>
      </c>
      <c r="AR116">
        <f ca="1">_xlfn.COVARIANCE.P($AN$102:$AN$1102,'Flight Input'!AE116:AE1116)</f>
        <v>3.1817946385282909E-2</v>
      </c>
    </row>
    <row r="117" spans="1:44" x14ac:dyDescent="0.3">
      <c r="A117">
        <v>115</v>
      </c>
      <c r="B117">
        <f>'Flight Input'!T117</f>
        <v>2.2981060000602156</v>
      </c>
      <c r="C117">
        <f ca="1">INDIRECT(CONCATENATE("'Flight Input'!",Analysis!$B$2,A117+2))</f>
        <v>0</v>
      </c>
      <c r="D117">
        <f t="shared" si="137"/>
        <v>1.6392000019550323E-2</v>
      </c>
      <c r="F117">
        <f t="shared" ca="1" si="146"/>
        <v>0</v>
      </c>
      <c r="G117">
        <f t="shared" ca="1" si="147"/>
        <v>0</v>
      </c>
      <c r="I117">
        <f>SUM(D$2:D117)/COUNT(D$2:D117)</f>
        <v>1.9983530435306221E-2</v>
      </c>
      <c r="J117">
        <f t="shared" si="138"/>
        <v>0.82027547998173012</v>
      </c>
      <c r="L117">
        <f ca="1">VARA(C$2:C117)</f>
        <v>0</v>
      </c>
      <c r="M117">
        <f t="shared" ca="1" si="139"/>
        <v>0</v>
      </c>
      <c r="N117">
        <f t="shared" ca="1" si="148"/>
        <v>0</v>
      </c>
      <c r="O117" t="b">
        <f ca="1">IF(OR(O116,M117*MIN((B117-B$2)*Analysis!$B$19,1)&gt;Analysis!$B$18),TRUE,FALSE)</f>
        <v>0</v>
      </c>
      <c r="P117" t="b">
        <f>IF(OR('Flight Input'!U117=3,'Flight Input'!U117=9),TRUE,FALSE)</f>
        <v>0</v>
      </c>
      <c r="Q117">
        <f ca="1">IF(O117,Q116,SUM(C$2:C117)/COUNT(C$2:C117))+(Analysis!$D$14-500)/1000000</f>
        <v>1.1E-4</v>
      </c>
      <c r="R117">
        <f t="shared" ca="1" si="140"/>
        <v>0</v>
      </c>
      <c r="S117">
        <f t="shared" ca="1" si="149"/>
        <v>0</v>
      </c>
      <c r="T117">
        <f t="shared" si="141"/>
        <v>0</v>
      </c>
      <c r="U117">
        <f>IF($P117,T117*Analysis!$B$28+Analysis!$B$29,0)</f>
        <v>0</v>
      </c>
      <c r="V117">
        <f>U117-'Flight Input'!$AE117</f>
        <v>0</v>
      </c>
      <c r="W117">
        <f ca="1">MEDIAN2(R117,Analysis!$B$5,2)</f>
        <v>0</v>
      </c>
      <c r="X117">
        <f t="shared" ref="X117:Y117" ca="1" si="248">X116+W117*$D117</f>
        <v>0</v>
      </c>
      <c r="Y117">
        <f t="shared" ca="1" si="248"/>
        <v>0</v>
      </c>
      <c r="AA117">
        <f ca="1">AVERAGE2(W117,Analysis!$B$6,2)</f>
        <v>0</v>
      </c>
      <c r="AB117">
        <f t="shared" ref="AB117:AC117" ca="1" si="249">AB116+AA117*$D117</f>
        <v>0</v>
      </c>
      <c r="AC117">
        <f t="shared" ca="1" si="249"/>
        <v>0</v>
      </c>
      <c r="AF117">
        <f ca="1">IF(B117&gt;0,C117-Analysis!$B$14,0)</f>
        <v>0</v>
      </c>
      <c r="AG117">
        <f t="shared" ca="1" si="144"/>
        <v>0</v>
      </c>
      <c r="AH117">
        <f t="shared" ca="1" si="145"/>
        <v>0</v>
      </c>
      <c r="AI117">
        <f ca="1">IF(AND(B117&gt;Analysis!$B$39,B117&lt;Analysis!$B$40),FilterInput(AF117,Analysis!$B$34,Analysis!$B$35),0)</f>
        <v>0</v>
      </c>
      <c r="AJ117">
        <f ca="1">MEDIAN2(AI117,Analysis!$B$5,2)</f>
        <v>0</v>
      </c>
      <c r="AK117">
        <f ca="1">AVERAGE2(AJ117,Analysis!$B$6,2)</f>
        <v>0</v>
      </c>
      <c r="AL117">
        <f ca="1">INTEGRAL2(R117,$B117,AL116,R116,$B116,Analysis!$B$22)</f>
        <v>0</v>
      </c>
      <c r="AM117">
        <f ca="1">IF(AND(B117&lt;Analysis!$B$40,B117&gt;0),INTEGRAL2(AL117,$B117,AM116,AL116,$B116,Analysis!$B$23),0)</f>
        <v>0</v>
      </c>
      <c r="AN117">
        <f>IF($P117,AM117*Analysis!$B$30+Analysis!$B$31,0)</f>
        <v>0</v>
      </c>
      <c r="AO117">
        <f>AN117-'Flight Input'!$AE117</f>
        <v>0</v>
      </c>
      <c r="AQ117">
        <f>Analysis!$B$36*'Flight Input'!AE117+IF('Flight Input'!AE117 &gt; 0,Analysis!$B$37,0)</f>
        <v>0</v>
      </c>
      <c r="AR117">
        <f ca="1">_xlfn.COVARIANCE.P($AN$102:$AN$1102,'Flight Input'!AE117:AE1117)</f>
        <v>3.1602192139528661E-2</v>
      </c>
    </row>
    <row r="118" spans="1:44" x14ac:dyDescent="0.3">
      <c r="A118">
        <v>116</v>
      </c>
      <c r="B118">
        <f>'Flight Input'!T118</f>
        <v>2.3176270000403747</v>
      </c>
      <c r="C118">
        <f ca="1">INDIRECT(CONCATENATE("'Flight Input'!",Analysis!$B$2,A118+2))</f>
        <v>0</v>
      </c>
      <c r="D118">
        <f t="shared" si="137"/>
        <v>1.9520999980159104E-2</v>
      </c>
      <c r="F118">
        <f t="shared" ca="1" si="146"/>
        <v>0</v>
      </c>
      <c r="G118">
        <f t="shared" ca="1" si="147"/>
        <v>0</v>
      </c>
      <c r="I118">
        <f>SUM(D$2:D118)/COUNT(D$2:D118)</f>
        <v>1.9979543103796335E-2</v>
      </c>
      <c r="J118">
        <f t="shared" si="138"/>
        <v>0.97704936888421123</v>
      </c>
      <c r="L118">
        <f ca="1">VARA(C$2:C118)</f>
        <v>0</v>
      </c>
      <c r="M118">
        <f t="shared" ca="1" si="139"/>
        <v>0</v>
      </c>
      <c r="N118">
        <f t="shared" ca="1" si="148"/>
        <v>0</v>
      </c>
      <c r="O118" t="b">
        <f ca="1">IF(OR(O117,M118*MIN((B118-B$2)*Analysis!$B$19,1)&gt;Analysis!$B$18),TRUE,FALSE)</f>
        <v>0</v>
      </c>
      <c r="P118" t="b">
        <f>IF(OR('Flight Input'!U118=3,'Flight Input'!U118=9),TRUE,FALSE)</f>
        <v>0</v>
      </c>
      <c r="Q118">
        <f ca="1">IF(O118,Q117,SUM(C$2:C118)/COUNT(C$2:C118))+(Analysis!$D$14-500)/1000000</f>
        <v>1.1E-4</v>
      </c>
      <c r="R118">
        <f t="shared" ca="1" si="140"/>
        <v>0</v>
      </c>
      <c r="S118">
        <f t="shared" ca="1" si="149"/>
        <v>0</v>
      </c>
      <c r="T118">
        <f t="shared" si="141"/>
        <v>0</v>
      </c>
      <c r="U118">
        <f>IF($P118,T118*Analysis!$B$28+Analysis!$B$29,0)</f>
        <v>0</v>
      </c>
      <c r="V118">
        <f>U118-'Flight Input'!$AE118</f>
        <v>0</v>
      </c>
      <c r="W118">
        <f ca="1">MEDIAN2(R118,Analysis!$B$5,2)</f>
        <v>0</v>
      </c>
      <c r="X118">
        <f t="shared" ref="X118:Y118" ca="1" si="250">X117+W118*$D118</f>
        <v>0</v>
      </c>
      <c r="Y118">
        <f t="shared" ca="1" si="250"/>
        <v>0</v>
      </c>
      <c r="AA118">
        <f ca="1">AVERAGE2(W118,Analysis!$B$6,2)</f>
        <v>0</v>
      </c>
      <c r="AB118">
        <f t="shared" ref="AB118:AC118" ca="1" si="251">AB117+AA118*$D118</f>
        <v>0</v>
      </c>
      <c r="AC118">
        <f t="shared" ca="1" si="251"/>
        <v>0</v>
      </c>
      <c r="AF118">
        <f ca="1">IF(B118&gt;0,C118-Analysis!$B$14,0)</f>
        <v>0</v>
      </c>
      <c r="AG118">
        <f t="shared" ca="1" si="144"/>
        <v>0</v>
      </c>
      <c r="AH118">
        <f t="shared" ca="1" si="145"/>
        <v>0</v>
      </c>
      <c r="AI118">
        <f ca="1">IF(AND(B118&gt;Analysis!$B$39,B118&lt;Analysis!$B$40),FilterInput(AF118,Analysis!$B$34,Analysis!$B$35),0)</f>
        <v>0</v>
      </c>
      <c r="AJ118">
        <f ca="1">MEDIAN2(AI118,Analysis!$B$5,2)</f>
        <v>0</v>
      </c>
      <c r="AK118">
        <f ca="1">AVERAGE2(AJ118,Analysis!$B$6,2)</f>
        <v>0</v>
      </c>
      <c r="AL118">
        <f ca="1">INTEGRAL2(R118,$B118,AL117,R117,$B117,Analysis!$B$22)</f>
        <v>0</v>
      </c>
      <c r="AM118">
        <f ca="1">IF(AND(B118&lt;Analysis!$B$40,B118&gt;0),INTEGRAL2(AL118,$B118,AM117,AL117,$B117,Analysis!$B$23),0)</f>
        <v>0</v>
      </c>
      <c r="AN118">
        <f>IF($P118,AM118*Analysis!$B$30+Analysis!$B$31,0)</f>
        <v>0</v>
      </c>
      <c r="AO118">
        <f>AN118-'Flight Input'!$AE118</f>
        <v>0</v>
      </c>
      <c r="AQ118">
        <f>Analysis!$B$36*'Flight Input'!AE118+IF('Flight Input'!AE118 &gt; 0,Analysis!$B$37,0)</f>
        <v>0</v>
      </c>
      <c r="AR118">
        <f ca="1">_xlfn.COVARIANCE.P($AN$102:$AN$1102,'Flight Input'!AE118:AE1118)</f>
        <v>3.1390190141526671E-2</v>
      </c>
    </row>
    <row r="119" spans="1:44" x14ac:dyDescent="0.3">
      <c r="A119">
        <v>117</v>
      </c>
      <c r="B119">
        <f>'Flight Input'!T119</f>
        <v>2.3403809999581426</v>
      </c>
      <c r="C119">
        <f ca="1">INDIRECT(CONCATENATE("'Flight Input'!",Analysis!$B$2,A119+2))</f>
        <v>0</v>
      </c>
      <c r="D119">
        <f t="shared" si="137"/>
        <v>2.2753999917767942E-2</v>
      </c>
      <c r="F119">
        <f t="shared" ca="1" si="146"/>
        <v>0</v>
      </c>
      <c r="G119">
        <f t="shared" ca="1" si="147"/>
        <v>0</v>
      </c>
      <c r="I119">
        <f>SUM(D$2:D119)/COUNT(D$2:D119)</f>
        <v>2.0003256409898654E-2</v>
      </c>
      <c r="J119">
        <f t="shared" si="138"/>
        <v>1.1375147851680827</v>
      </c>
      <c r="L119">
        <f ca="1">VARA(C$2:C119)</f>
        <v>0</v>
      </c>
      <c r="M119">
        <f t="shared" ca="1" si="139"/>
        <v>0</v>
      </c>
      <c r="N119">
        <f t="shared" ca="1" si="148"/>
        <v>0</v>
      </c>
      <c r="O119" t="b">
        <f ca="1">IF(OR(O118,M119*MIN((B119-B$2)*Analysis!$B$19,1)&gt;Analysis!$B$18),TRUE,FALSE)</f>
        <v>0</v>
      </c>
      <c r="P119" t="b">
        <f>IF(OR('Flight Input'!U119=3,'Flight Input'!U119=9),TRUE,FALSE)</f>
        <v>0</v>
      </c>
      <c r="Q119">
        <f ca="1">IF(O119,Q118,SUM(C$2:C119)/COUNT(C$2:C119))+(Analysis!$D$14-500)/1000000</f>
        <v>1.1E-4</v>
      </c>
      <c r="R119">
        <f t="shared" ca="1" si="140"/>
        <v>0</v>
      </c>
      <c r="S119">
        <f t="shared" ca="1" si="149"/>
        <v>0</v>
      </c>
      <c r="T119">
        <f t="shared" si="141"/>
        <v>0</v>
      </c>
      <c r="U119">
        <f>IF($P119,T119*Analysis!$B$28+Analysis!$B$29,0)</f>
        <v>0</v>
      </c>
      <c r="V119">
        <f>U119-'Flight Input'!$AE119</f>
        <v>0</v>
      </c>
      <c r="W119">
        <f ca="1">MEDIAN2(R119,Analysis!$B$5,2)</f>
        <v>0</v>
      </c>
      <c r="X119">
        <f t="shared" ref="X119:Y119" ca="1" si="252">X118+W119*$D119</f>
        <v>0</v>
      </c>
      <c r="Y119">
        <f t="shared" ca="1" si="252"/>
        <v>0</v>
      </c>
      <c r="AA119">
        <f ca="1">AVERAGE2(W119,Analysis!$B$6,2)</f>
        <v>0</v>
      </c>
      <c r="AB119">
        <f t="shared" ref="AB119:AC119" ca="1" si="253">AB118+AA119*$D119</f>
        <v>0</v>
      </c>
      <c r="AC119">
        <f t="shared" ca="1" si="253"/>
        <v>0</v>
      </c>
      <c r="AF119">
        <f ca="1">IF(B119&gt;0,C119-Analysis!$B$14,0)</f>
        <v>0</v>
      </c>
      <c r="AG119">
        <f t="shared" ca="1" si="144"/>
        <v>0</v>
      </c>
      <c r="AH119">
        <f t="shared" ca="1" si="145"/>
        <v>0</v>
      </c>
      <c r="AI119">
        <f ca="1">IF(AND(B119&gt;Analysis!$B$39,B119&lt;Analysis!$B$40),FilterInput(AF119,Analysis!$B$34,Analysis!$B$35),0)</f>
        <v>0</v>
      </c>
      <c r="AJ119">
        <f ca="1">MEDIAN2(AI119,Analysis!$B$5,2)</f>
        <v>0</v>
      </c>
      <c r="AK119">
        <f ca="1">AVERAGE2(AJ119,Analysis!$B$6,2)</f>
        <v>0</v>
      </c>
      <c r="AL119">
        <f ca="1">INTEGRAL2(R119,$B119,AL118,R118,$B118,Analysis!$B$22)</f>
        <v>0</v>
      </c>
      <c r="AM119">
        <f ca="1">IF(AND(B119&lt;Analysis!$B$40,B119&gt;0),INTEGRAL2(AL119,$B119,AM118,AL118,$B118,Analysis!$B$23),0)</f>
        <v>0</v>
      </c>
      <c r="AN119">
        <f>IF($P119,AM119*Analysis!$B$30+Analysis!$B$31,0)</f>
        <v>0</v>
      </c>
      <c r="AO119">
        <f>AN119-'Flight Input'!$AE119</f>
        <v>0</v>
      </c>
      <c r="AQ119">
        <f>Analysis!$B$36*'Flight Input'!AE119+IF('Flight Input'!AE119 &gt; 0,Analysis!$B$37,0)</f>
        <v>0</v>
      </c>
      <c r="AR119">
        <f ca="1">_xlfn.COVARIANCE.P($AN$102:$AN$1102,'Flight Input'!AE119:AE1119)</f>
        <v>3.1183191140527672E-2</v>
      </c>
    </row>
    <row r="120" spans="1:44" x14ac:dyDescent="0.3">
      <c r="A120">
        <v>118</v>
      </c>
      <c r="B120">
        <f>'Flight Input'!T120</f>
        <v>2.3574260000605136</v>
      </c>
      <c r="C120">
        <f ca="1">INDIRECT(CONCATENATE("'Flight Input'!",Analysis!$B$2,A120+2))</f>
        <v>0</v>
      </c>
      <c r="D120">
        <f t="shared" si="137"/>
        <v>1.7045000102370977E-2</v>
      </c>
      <c r="F120">
        <f t="shared" ca="1" si="146"/>
        <v>0</v>
      </c>
      <c r="G120">
        <f t="shared" ca="1" si="147"/>
        <v>0</v>
      </c>
      <c r="I120">
        <f>SUM(D$2:D120)/COUNT(D$2:D120)</f>
        <v>1.9978186441190794E-2</v>
      </c>
      <c r="J120">
        <f t="shared" si="138"/>
        <v>0.85318055032401707</v>
      </c>
      <c r="L120">
        <f ca="1">VARA(C$2:C120)</f>
        <v>0</v>
      </c>
      <c r="M120">
        <f t="shared" ca="1" si="139"/>
        <v>0</v>
      </c>
      <c r="N120">
        <f t="shared" ca="1" si="148"/>
        <v>0</v>
      </c>
      <c r="O120" t="b">
        <f ca="1">IF(OR(O119,M120*MIN((B120-B$2)*Analysis!$B$19,1)&gt;Analysis!$B$18),TRUE,FALSE)</f>
        <v>0</v>
      </c>
      <c r="P120" t="b">
        <f>IF(OR('Flight Input'!U120=3,'Flight Input'!U120=9),TRUE,FALSE)</f>
        <v>0</v>
      </c>
      <c r="Q120">
        <f ca="1">IF(O120,Q119,SUM(C$2:C120)/COUNT(C$2:C120))+(Analysis!$D$14-500)/1000000</f>
        <v>1.1E-4</v>
      </c>
      <c r="R120">
        <f t="shared" ca="1" si="140"/>
        <v>0</v>
      </c>
      <c r="S120">
        <f t="shared" ca="1" si="149"/>
        <v>0</v>
      </c>
      <c r="T120">
        <f t="shared" si="141"/>
        <v>0</v>
      </c>
      <c r="U120">
        <f>IF($P120,T120*Analysis!$B$28+Analysis!$B$29,0)</f>
        <v>0</v>
      </c>
      <c r="V120">
        <f>U120-'Flight Input'!$AE120</f>
        <v>0</v>
      </c>
      <c r="W120">
        <f ca="1">MEDIAN2(R120,Analysis!$B$5,2)</f>
        <v>0</v>
      </c>
      <c r="X120">
        <f t="shared" ref="X120:Y120" ca="1" si="254">X119+W120*$D120</f>
        <v>0</v>
      </c>
      <c r="Y120">
        <f t="shared" ca="1" si="254"/>
        <v>0</v>
      </c>
      <c r="AA120">
        <f ca="1">AVERAGE2(W120,Analysis!$B$6,2)</f>
        <v>0</v>
      </c>
      <c r="AB120">
        <f t="shared" ref="AB120:AC120" ca="1" si="255">AB119+AA120*$D120</f>
        <v>0</v>
      </c>
      <c r="AC120">
        <f t="shared" ca="1" si="255"/>
        <v>0</v>
      </c>
      <c r="AF120">
        <f ca="1">IF(B120&gt;0,C120-Analysis!$B$14,0)</f>
        <v>0</v>
      </c>
      <c r="AG120">
        <f t="shared" ca="1" si="144"/>
        <v>0</v>
      </c>
      <c r="AH120">
        <f t="shared" ca="1" si="145"/>
        <v>0</v>
      </c>
      <c r="AI120">
        <f ca="1">IF(AND(B120&gt;Analysis!$B$39,B120&lt;Analysis!$B$40),FilterInput(AF120,Analysis!$B$34,Analysis!$B$35),0)</f>
        <v>0</v>
      </c>
      <c r="AJ120">
        <f ca="1">MEDIAN2(AI120,Analysis!$B$5,2)</f>
        <v>0</v>
      </c>
      <c r="AK120">
        <f ca="1">AVERAGE2(AJ120,Analysis!$B$6,2)</f>
        <v>0</v>
      </c>
      <c r="AL120">
        <f ca="1">INTEGRAL2(R120,$B120,AL119,R119,$B119,Analysis!$B$22)</f>
        <v>0</v>
      </c>
      <c r="AM120">
        <f ca="1">IF(AND(B120&lt;Analysis!$B$40,B120&gt;0),INTEGRAL2(AL120,$B120,AM119,AL119,$B119,Analysis!$B$23),0)</f>
        <v>0</v>
      </c>
      <c r="AN120">
        <f>IF($P120,AM120*Analysis!$B$30+Analysis!$B$31,0)</f>
        <v>0</v>
      </c>
      <c r="AO120">
        <f>AN120-'Flight Input'!$AE120</f>
        <v>0</v>
      </c>
      <c r="AQ120">
        <f>Analysis!$B$36*'Flight Input'!AE120+IF('Flight Input'!AE120 &gt; 0,Analysis!$B$37,0)</f>
        <v>0</v>
      </c>
      <c r="AR120">
        <f ca="1">_xlfn.COVARIANCE.P($AN$102:$AN$1102,'Flight Input'!AE120:AE1120)</f>
        <v>3.0979944387280918E-2</v>
      </c>
    </row>
    <row r="121" spans="1:44" x14ac:dyDescent="0.3">
      <c r="A121">
        <v>119</v>
      </c>
      <c r="B121">
        <f>'Flight Input'!T121</f>
        <v>2.3779189999913797</v>
      </c>
      <c r="C121">
        <f ca="1">INDIRECT(CONCATENATE("'Flight Input'!",Analysis!$B$2,A121+2))</f>
        <v>0</v>
      </c>
      <c r="D121">
        <f t="shared" si="137"/>
        <v>2.0492999930866063E-2</v>
      </c>
      <c r="F121">
        <f t="shared" ca="1" si="146"/>
        <v>0</v>
      </c>
      <c r="G121">
        <f t="shared" ca="1" si="147"/>
        <v>0</v>
      </c>
      <c r="I121">
        <f>SUM(D$2:D121)/COUNT(D$2:D121)</f>
        <v>1.9982512604969579E-2</v>
      </c>
      <c r="J121">
        <f t="shared" si="138"/>
        <v>1.0255467035596679</v>
      </c>
      <c r="L121">
        <f ca="1">VARA(C$2:C121)</f>
        <v>0</v>
      </c>
      <c r="M121">
        <f t="shared" ca="1" si="139"/>
        <v>0</v>
      </c>
      <c r="N121">
        <f t="shared" ca="1" si="148"/>
        <v>0</v>
      </c>
      <c r="O121" t="b">
        <f ca="1">IF(OR(O120,M121*MIN((B121-B$2)*Analysis!$B$19,1)&gt;Analysis!$B$18),TRUE,FALSE)</f>
        <v>0</v>
      </c>
      <c r="P121" t="b">
        <f>IF(OR('Flight Input'!U121=3,'Flight Input'!U121=9),TRUE,FALSE)</f>
        <v>0</v>
      </c>
      <c r="Q121">
        <f ca="1">IF(O121,Q120,SUM(C$2:C121)/COUNT(C$2:C121))+(Analysis!$D$14-500)/1000000</f>
        <v>1.1E-4</v>
      </c>
      <c r="R121">
        <f t="shared" ca="1" si="140"/>
        <v>0</v>
      </c>
      <c r="S121">
        <f t="shared" ca="1" si="149"/>
        <v>0</v>
      </c>
      <c r="T121">
        <f t="shared" si="141"/>
        <v>0</v>
      </c>
      <c r="U121">
        <f>IF($P121,T121*Analysis!$B$28+Analysis!$B$29,0)</f>
        <v>0</v>
      </c>
      <c r="V121">
        <f>U121-'Flight Input'!$AE121</f>
        <v>0</v>
      </c>
      <c r="W121">
        <f ca="1">MEDIAN2(R121,Analysis!$B$5,2)</f>
        <v>0</v>
      </c>
      <c r="X121">
        <f t="shared" ref="X121:Y121" ca="1" si="256">X120+W121*$D121</f>
        <v>0</v>
      </c>
      <c r="Y121">
        <f t="shared" ca="1" si="256"/>
        <v>0</v>
      </c>
      <c r="AA121">
        <f ca="1">AVERAGE2(W121,Analysis!$B$6,2)</f>
        <v>0</v>
      </c>
      <c r="AB121">
        <f t="shared" ref="AB121:AC121" ca="1" si="257">AB120+AA121*$D121</f>
        <v>0</v>
      </c>
      <c r="AC121">
        <f t="shared" ca="1" si="257"/>
        <v>0</v>
      </c>
      <c r="AF121">
        <f ca="1">IF(B121&gt;0,C121-Analysis!$B$14,0)</f>
        <v>0</v>
      </c>
      <c r="AG121">
        <f t="shared" ca="1" si="144"/>
        <v>0</v>
      </c>
      <c r="AH121">
        <f t="shared" ca="1" si="145"/>
        <v>0</v>
      </c>
      <c r="AI121">
        <f ca="1">IF(AND(B121&gt;Analysis!$B$39,B121&lt;Analysis!$B$40),FilterInput(AF121,Analysis!$B$34,Analysis!$B$35),0)</f>
        <v>0</v>
      </c>
      <c r="AJ121">
        <f ca="1">MEDIAN2(AI121,Analysis!$B$5,2)</f>
        <v>0</v>
      </c>
      <c r="AK121">
        <f ca="1">AVERAGE2(AJ121,Analysis!$B$6,2)</f>
        <v>0</v>
      </c>
      <c r="AL121">
        <f ca="1">INTEGRAL2(R121,$B121,AL120,R120,$B120,Analysis!$B$22)</f>
        <v>0</v>
      </c>
      <c r="AM121">
        <f ca="1">IF(AND(B121&lt;Analysis!$B$40,B121&gt;0),INTEGRAL2(AL121,$B121,AM120,AL120,$B120,Analysis!$B$23),0)</f>
        <v>0</v>
      </c>
      <c r="AN121">
        <f>IF($P121,AM121*Analysis!$B$30+Analysis!$B$31,0)</f>
        <v>0</v>
      </c>
      <c r="AO121">
        <f>AN121-'Flight Input'!$AE121</f>
        <v>0</v>
      </c>
      <c r="AQ121">
        <f>Analysis!$B$36*'Flight Input'!AE121+IF('Flight Input'!AE121 &gt; 0,Analysis!$B$37,0)</f>
        <v>0</v>
      </c>
      <c r="AR121">
        <f ca="1">_xlfn.COVARIANCE.P($AN$102:$AN$1102,'Flight Input'!AE121:AE1121)</f>
        <v>3.0794431132000165E-2</v>
      </c>
    </row>
    <row r="122" spans="1:44" x14ac:dyDescent="0.3">
      <c r="A122">
        <v>120</v>
      </c>
      <c r="B122">
        <f>'Flight Input'!T122</f>
        <v>2.3985589999938384</v>
      </c>
      <c r="C122">
        <f ca="1">INDIRECT(CONCATENATE("'Flight Input'!",Analysis!$B$2,A122+2))</f>
        <v>0</v>
      </c>
      <c r="D122">
        <f t="shared" si="137"/>
        <v>2.0640000002458692E-2</v>
      </c>
      <c r="F122">
        <f t="shared" ca="1" si="146"/>
        <v>0</v>
      </c>
      <c r="G122">
        <f t="shared" ca="1" si="147"/>
        <v>0</v>
      </c>
      <c r="I122">
        <f>SUM(D$2:D122)/COUNT(D$2:D122)</f>
        <v>1.9987991666615319E-2</v>
      </c>
      <c r="J122">
        <f t="shared" si="138"/>
        <v>1.0326200023853513</v>
      </c>
      <c r="L122">
        <f ca="1">VARA(C$2:C122)</f>
        <v>0</v>
      </c>
      <c r="M122">
        <f t="shared" ca="1" si="139"/>
        <v>0</v>
      </c>
      <c r="N122">
        <f t="shared" ca="1" si="148"/>
        <v>0</v>
      </c>
      <c r="O122" t="b">
        <f ca="1">IF(OR(O121,M122*MIN((B122-B$2)*Analysis!$B$19,1)&gt;Analysis!$B$18),TRUE,FALSE)</f>
        <v>0</v>
      </c>
      <c r="P122" t="b">
        <f>IF(OR('Flight Input'!U122=3,'Flight Input'!U122=9),TRUE,FALSE)</f>
        <v>0</v>
      </c>
      <c r="Q122">
        <f ca="1">IF(O122,Q121,SUM(C$2:C122)/COUNT(C$2:C122))+(Analysis!$D$14-500)/1000000</f>
        <v>1.1E-4</v>
      </c>
      <c r="R122">
        <f t="shared" ca="1" si="140"/>
        <v>0</v>
      </c>
      <c r="S122">
        <f t="shared" ca="1" si="149"/>
        <v>0</v>
      </c>
      <c r="T122">
        <f t="shared" si="141"/>
        <v>0</v>
      </c>
      <c r="U122">
        <f>IF($P122,T122*Analysis!$B$28+Analysis!$B$29,0)</f>
        <v>0</v>
      </c>
      <c r="V122">
        <f>U122-'Flight Input'!$AE122</f>
        <v>0</v>
      </c>
      <c r="W122">
        <f ca="1">MEDIAN2(R122,Analysis!$B$5,2)</f>
        <v>0</v>
      </c>
      <c r="X122">
        <f t="shared" ref="X122:Y122" ca="1" si="258">X121+W122*$D122</f>
        <v>0</v>
      </c>
      <c r="Y122">
        <f t="shared" ca="1" si="258"/>
        <v>0</v>
      </c>
      <c r="AA122">
        <f ca="1">AVERAGE2(W122,Analysis!$B$6,2)</f>
        <v>0</v>
      </c>
      <c r="AB122">
        <f t="shared" ref="AB122:AC122" ca="1" si="259">AB121+AA122*$D122</f>
        <v>0</v>
      </c>
      <c r="AC122">
        <f t="shared" ca="1" si="259"/>
        <v>0</v>
      </c>
      <c r="AF122">
        <f ca="1">IF(B122&gt;0,C122-Analysis!$B$14,0)</f>
        <v>0</v>
      </c>
      <c r="AG122">
        <f t="shared" ca="1" si="144"/>
        <v>0</v>
      </c>
      <c r="AH122">
        <f t="shared" ca="1" si="145"/>
        <v>0</v>
      </c>
      <c r="AI122">
        <f ca="1">IF(AND(B122&gt;Analysis!$B$39,B122&lt;Analysis!$B$40),FilterInput(AF122,Analysis!$B$34,Analysis!$B$35),0)</f>
        <v>0</v>
      </c>
      <c r="AJ122">
        <f ca="1">MEDIAN2(AI122,Analysis!$B$5,2)</f>
        <v>0</v>
      </c>
      <c r="AK122">
        <f ca="1">AVERAGE2(AJ122,Analysis!$B$6,2)</f>
        <v>0</v>
      </c>
      <c r="AL122">
        <f ca="1">INTEGRAL2(R122,$B122,AL121,R121,$B121,Analysis!$B$22)</f>
        <v>0</v>
      </c>
      <c r="AM122">
        <f ca="1">IF(AND(B122&lt;Analysis!$B$40,B122&gt;0),INTEGRAL2(AL122,$B122,AM121,AL121,$B121,Analysis!$B$23),0)</f>
        <v>0</v>
      </c>
      <c r="AN122">
        <f>IF($P122,AM122*Analysis!$B$30+Analysis!$B$31,0)</f>
        <v>0</v>
      </c>
      <c r="AO122">
        <f>AN122-'Flight Input'!$AE122</f>
        <v>0</v>
      </c>
      <c r="AQ122">
        <f>Analysis!$B$36*'Flight Input'!AE122+IF('Flight Input'!AE122 &gt; 0,Analysis!$B$37,0)</f>
        <v>0</v>
      </c>
      <c r="AR122">
        <f ca="1">_xlfn.COVARIANCE.P($AN$102:$AN$1102,'Flight Input'!AE122:AE1122)</f>
        <v>3.0613525826126625E-2</v>
      </c>
    </row>
    <row r="123" spans="1:44" x14ac:dyDescent="0.3">
      <c r="A123">
        <v>121</v>
      </c>
      <c r="B123">
        <f>'Flight Input'!T123</f>
        <v>2.4186729999491945</v>
      </c>
      <c r="C123">
        <f ca="1">INDIRECT(CONCATENATE("'Flight Input'!",Analysis!$B$2,A123+2))</f>
        <v>0</v>
      </c>
      <c r="D123">
        <f t="shared" si="137"/>
        <v>2.0113999955356121E-2</v>
      </c>
      <c r="F123">
        <f t="shared" ca="1" si="146"/>
        <v>0</v>
      </c>
      <c r="G123">
        <f t="shared" ca="1" si="147"/>
        <v>0</v>
      </c>
      <c r="I123">
        <f>SUM(D$2:D123)/COUNT(D$2:D123)</f>
        <v>1.9989033057431358E-2</v>
      </c>
      <c r="J123">
        <f t="shared" si="138"/>
        <v>1.0062517730380311</v>
      </c>
      <c r="L123">
        <f ca="1">VARA(C$2:C123)</f>
        <v>0</v>
      </c>
      <c r="M123">
        <f t="shared" ca="1" si="139"/>
        <v>0</v>
      </c>
      <c r="N123">
        <f t="shared" ca="1" si="148"/>
        <v>0</v>
      </c>
      <c r="O123" t="b">
        <f ca="1">IF(OR(O122,M123*MIN((B123-B$2)*Analysis!$B$19,1)&gt;Analysis!$B$18),TRUE,FALSE)</f>
        <v>0</v>
      </c>
      <c r="P123" t="b">
        <f>IF(OR('Flight Input'!U123=3,'Flight Input'!U123=9),TRUE,FALSE)</f>
        <v>0</v>
      </c>
      <c r="Q123">
        <f ca="1">IF(O123,Q122,SUM(C$2:C123)/COUNT(C$2:C123))+(Analysis!$D$14-500)/1000000</f>
        <v>1.1E-4</v>
      </c>
      <c r="R123">
        <f t="shared" ca="1" si="140"/>
        <v>0</v>
      </c>
      <c r="S123">
        <f t="shared" ca="1" si="149"/>
        <v>0</v>
      </c>
      <c r="T123">
        <f t="shared" si="141"/>
        <v>0</v>
      </c>
      <c r="U123">
        <f>IF($P123,T123*Analysis!$B$28+Analysis!$B$29,0)</f>
        <v>0</v>
      </c>
      <c r="V123">
        <f>U123-'Flight Input'!$AE123</f>
        <v>0</v>
      </c>
      <c r="W123">
        <f ca="1">MEDIAN2(R123,Analysis!$B$5,2)</f>
        <v>0</v>
      </c>
      <c r="X123">
        <f t="shared" ref="X123:Y123" ca="1" si="260">X122+W123*$D123</f>
        <v>0</v>
      </c>
      <c r="Y123">
        <f t="shared" ca="1" si="260"/>
        <v>0</v>
      </c>
      <c r="AA123">
        <f ca="1">AVERAGE2(W123,Analysis!$B$6,2)</f>
        <v>0</v>
      </c>
      <c r="AB123">
        <f t="shared" ref="AB123:AC123" ca="1" si="261">AB122+AA123*$D123</f>
        <v>0</v>
      </c>
      <c r="AC123">
        <f t="shared" ca="1" si="261"/>
        <v>0</v>
      </c>
      <c r="AF123">
        <f ca="1">IF(B123&gt;0,C123-Analysis!$B$14,0)</f>
        <v>0</v>
      </c>
      <c r="AG123">
        <f t="shared" ca="1" si="144"/>
        <v>0</v>
      </c>
      <c r="AH123">
        <f t="shared" ca="1" si="145"/>
        <v>0</v>
      </c>
      <c r="AI123">
        <f ca="1">IF(AND(B123&gt;Analysis!$B$39,B123&lt;Analysis!$B$40),FilterInput(AF123,Analysis!$B$34,Analysis!$B$35),0)</f>
        <v>0</v>
      </c>
      <c r="AJ123">
        <f ca="1">MEDIAN2(AI123,Analysis!$B$5,2)</f>
        <v>0</v>
      </c>
      <c r="AK123">
        <f ca="1">AVERAGE2(AJ123,Analysis!$B$6,2)</f>
        <v>0</v>
      </c>
      <c r="AL123">
        <f ca="1">INTEGRAL2(R123,$B123,AL122,R122,$B122,Analysis!$B$22)</f>
        <v>0</v>
      </c>
      <c r="AM123">
        <f ca="1">IF(AND(B123&lt;Analysis!$B$40,B123&gt;0),INTEGRAL2(AL123,$B123,AM122,AL122,$B122,Analysis!$B$23),0)</f>
        <v>0</v>
      </c>
      <c r="AN123">
        <f>IF($P123,AM123*Analysis!$B$30+Analysis!$B$31,0)</f>
        <v>0</v>
      </c>
      <c r="AO123">
        <f>AN123-'Flight Input'!$AE123</f>
        <v>0</v>
      </c>
      <c r="AQ123">
        <f>Analysis!$B$36*'Flight Input'!AE123+IF('Flight Input'!AE123 &gt; 0,Analysis!$B$37,0)</f>
        <v>0</v>
      </c>
      <c r="AR123">
        <f ca="1">_xlfn.COVARIANCE.P($AN$102:$AN$1102,'Flight Input'!AE123:AE1123)</f>
        <v>3.0436614965401745E-2</v>
      </c>
    </row>
    <row r="124" spans="1:44" x14ac:dyDescent="0.3">
      <c r="A124">
        <v>122</v>
      </c>
      <c r="B124">
        <f>'Flight Input'!T124</f>
        <v>2.4433170000556856</v>
      </c>
      <c r="C124">
        <f ca="1">INDIRECT(CONCATENATE("'Flight Input'!",Analysis!$B$2,A124+2))</f>
        <v>0</v>
      </c>
      <c r="D124">
        <f t="shared" si="137"/>
        <v>2.4644000106491148E-2</v>
      </c>
      <c r="F124">
        <f t="shared" ca="1" si="146"/>
        <v>0</v>
      </c>
      <c r="G124">
        <f t="shared" ca="1" si="147"/>
        <v>0</v>
      </c>
      <c r="I124">
        <f>SUM(D$2:D124)/COUNT(D$2:D124)</f>
        <v>2.0027188525046605E-2</v>
      </c>
      <c r="J124">
        <f t="shared" si="138"/>
        <v>1.2305271943523486</v>
      </c>
      <c r="L124">
        <f ca="1">VARA(C$2:C124)</f>
        <v>0</v>
      </c>
      <c r="M124">
        <f t="shared" ca="1" si="139"/>
        <v>0</v>
      </c>
      <c r="N124">
        <f t="shared" ca="1" si="148"/>
        <v>0</v>
      </c>
      <c r="O124" t="b">
        <f ca="1">IF(OR(O123,M124*MIN((B124-B$2)*Analysis!$B$19,1)&gt;Analysis!$B$18),TRUE,FALSE)</f>
        <v>0</v>
      </c>
      <c r="P124" t="b">
        <f>IF(OR('Flight Input'!U124=3,'Flight Input'!U124=9),TRUE,FALSE)</f>
        <v>0</v>
      </c>
      <c r="Q124">
        <f ca="1">IF(O124,Q123,SUM(C$2:C124)/COUNT(C$2:C124))+(Analysis!$D$14-500)/1000000</f>
        <v>1.1E-4</v>
      </c>
      <c r="R124">
        <f t="shared" ca="1" si="140"/>
        <v>0</v>
      </c>
      <c r="S124">
        <f t="shared" ca="1" si="149"/>
        <v>0</v>
      </c>
      <c r="T124">
        <f t="shared" si="141"/>
        <v>0</v>
      </c>
      <c r="U124">
        <f>IF($P124,T124*Analysis!$B$28+Analysis!$B$29,0)</f>
        <v>0</v>
      </c>
      <c r="V124">
        <f>U124-'Flight Input'!$AE124</f>
        <v>0</v>
      </c>
      <c r="W124">
        <f ca="1">MEDIAN2(R124,Analysis!$B$5,2)</f>
        <v>0</v>
      </c>
      <c r="X124">
        <f t="shared" ref="X124:Y124" ca="1" si="262">X123+W124*$D124</f>
        <v>0</v>
      </c>
      <c r="Y124">
        <f t="shared" ca="1" si="262"/>
        <v>0</v>
      </c>
      <c r="AA124">
        <f ca="1">AVERAGE2(W124,Analysis!$B$6,2)</f>
        <v>0</v>
      </c>
      <c r="AB124">
        <f t="shared" ref="AB124:AC124" ca="1" si="263">AB123+AA124*$D124</f>
        <v>0</v>
      </c>
      <c r="AC124">
        <f t="shared" ca="1" si="263"/>
        <v>0</v>
      </c>
      <c r="AF124">
        <f ca="1">IF(B124&gt;0,C124-Analysis!$B$14,0)</f>
        <v>0</v>
      </c>
      <c r="AG124">
        <f t="shared" ca="1" si="144"/>
        <v>0</v>
      </c>
      <c r="AH124">
        <f t="shared" ca="1" si="145"/>
        <v>0</v>
      </c>
      <c r="AI124">
        <f ca="1">IF(AND(B124&gt;Analysis!$B$39,B124&lt;Analysis!$B$40),FilterInput(AF124,Analysis!$B$34,Analysis!$B$35),0)</f>
        <v>0</v>
      </c>
      <c r="AJ124">
        <f ca="1">MEDIAN2(AI124,Analysis!$B$5,2)</f>
        <v>0</v>
      </c>
      <c r="AK124">
        <f ca="1">AVERAGE2(AJ124,Analysis!$B$6,2)</f>
        <v>0</v>
      </c>
      <c r="AL124">
        <f ca="1">INTEGRAL2(R124,$B124,AL123,R123,$B123,Analysis!$B$22)</f>
        <v>0</v>
      </c>
      <c r="AM124">
        <f ca="1">IF(AND(B124&lt;Analysis!$B$40,B124&gt;0),INTEGRAL2(AL124,$B124,AM123,AL123,$B123,Analysis!$B$23),0)</f>
        <v>0</v>
      </c>
      <c r="AN124">
        <f>IF($P124,AM124*Analysis!$B$30+Analysis!$B$31,0)</f>
        <v>0</v>
      </c>
      <c r="AO124">
        <f>AN124-'Flight Input'!$AE124</f>
        <v>0</v>
      </c>
      <c r="AQ124">
        <f>Analysis!$B$36*'Flight Input'!AE124+IF('Flight Input'!AE124 &gt; 0,Analysis!$B$37,0)</f>
        <v>0</v>
      </c>
      <c r="AR124">
        <f ca="1">_xlfn.COVARIANCE.P($AN$102:$AN$1102,'Flight Input'!AE124:AE1124)</f>
        <v>3.0262454700108615E-2</v>
      </c>
    </row>
    <row r="125" spans="1:44" x14ac:dyDescent="0.3">
      <c r="A125">
        <v>123</v>
      </c>
      <c r="B125">
        <f>'Flight Input'!T125</f>
        <v>2.4601069999625906</v>
      </c>
      <c r="C125">
        <f ca="1">INDIRECT(CONCATENATE("'Flight Input'!",Analysis!$B$2,A125+2))</f>
        <v>0</v>
      </c>
      <c r="D125">
        <f t="shared" si="137"/>
        <v>1.6789999906904995E-2</v>
      </c>
      <c r="F125">
        <f t="shared" ca="1" si="146"/>
        <v>0</v>
      </c>
      <c r="G125">
        <f t="shared" ca="1" si="147"/>
        <v>0</v>
      </c>
      <c r="I125">
        <f>SUM(D$2:D125)/COUNT(D$2:D125)</f>
        <v>2.0000869918395045E-2</v>
      </c>
      <c r="J125">
        <f t="shared" si="138"/>
        <v>0.83946348210899702</v>
      </c>
      <c r="L125">
        <f ca="1">VARA(C$2:C125)</f>
        <v>0</v>
      </c>
      <c r="M125">
        <f t="shared" ca="1" si="139"/>
        <v>0</v>
      </c>
      <c r="N125">
        <f t="shared" ca="1" si="148"/>
        <v>0</v>
      </c>
      <c r="O125" t="b">
        <f ca="1">IF(OR(O124,M125*MIN((B125-B$2)*Analysis!$B$19,1)&gt;Analysis!$B$18),TRUE,FALSE)</f>
        <v>0</v>
      </c>
      <c r="P125" t="b">
        <f>IF(OR('Flight Input'!U125=3,'Flight Input'!U125=9),TRUE,FALSE)</f>
        <v>0</v>
      </c>
      <c r="Q125">
        <f ca="1">IF(O125,Q124,SUM(C$2:C125)/COUNT(C$2:C125))+(Analysis!$D$14-500)/1000000</f>
        <v>1.1E-4</v>
      </c>
      <c r="R125">
        <f t="shared" ca="1" si="140"/>
        <v>0</v>
      </c>
      <c r="S125">
        <f t="shared" ca="1" si="149"/>
        <v>0</v>
      </c>
      <c r="T125">
        <f t="shared" si="141"/>
        <v>0</v>
      </c>
      <c r="U125">
        <f>IF($P125,T125*Analysis!$B$28+Analysis!$B$29,0)</f>
        <v>0</v>
      </c>
      <c r="V125">
        <f>U125-'Flight Input'!$AE125</f>
        <v>0</v>
      </c>
      <c r="W125">
        <f ca="1">MEDIAN2(R125,Analysis!$B$5,2)</f>
        <v>0</v>
      </c>
      <c r="X125">
        <f t="shared" ref="X125:Y125" ca="1" si="264">X124+W125*$D125</f>
        <v>0</v>
      </c>
      <c r="Y125">
        <f t="shared" ca="1" si="264"/>
        <v>0</v>
      </c>
      <c r="AA125">
        <f ca="1">AVERAGE2(W125,Analysis!$B$6,2)</f>
        <v>0</v>
      </c>
      <c r="AB125">
        <f t="shared" ref="AB125:AC125" ca="1" si="265">AB124+AA125*$D125</f>
        <v>0</v>
      </c>
      <c r="AC125">
        <f t="shared" ca="1" si="265"/>
        <v>0</v>
      </c>
      <c r="AF125">
        <f ca="1">IF(B125&gt;0,C125-Analysis!$B$14,0)</f>
        <v>0</v>
      </c>
      <c r="AG125">
        <f t="shared" ca="1" si="144"/>
        <v>0</v>
      </c>
      <c r="AH125">
        <f t="shared" ca="1" si="145"/>
        <v>0</v>
      </c>
      <c r="AI125">
        <f ca="1">IF(AND(B125&gt;Analysis!$B$39,B125&lt;Analysis!$B$40),FilterInput(AF125,Analysis!$B$34,Analysis!$B$35),0)</f>
        <v>0</v>
      </c>
      <c r="AJ125">
        <f ca="1">MEDIAN2(AI125,Analysis!$B$5,2)</f>
        <v>0</v>
      </c>
      <c r="AK125">
        <f ca="1">AVERAGE2(AJ125,Analysis!$B$6,2)</f>
        <v>0</v>
      </c>
      <c r="AL125">
        <f ca="1">INTEGRAL2(R125,$B125,AL124,R124,$B124,Analysis!$B$22)</f>
        <v>0</v>
      </c>
      <c r="AM125">
        <f ca="1">IF(AND(B125&lt;Analysis!$B$40,B125&gt;0),INTEGRAL2(AL125,$B125,AM124,AL124,$B124,Analysis!$B$23),0)</f>
        <v>0</v>
      </c>
      <c r="AN125">
        <f>IF($P125,AM125*Analysis!$B$30+Analysis!$B$31,0)</f>
        <v>0</v>
      </c>
      <c r="AO125">
        <f>AN125-'Flight Input'!$AE125</f>
        <v>0</v>
      </c>
      <c r="AQ125">
        <f>Analysis!$B$36*'Flight Input'!AE125+IF('Flight Input'!AE125 &gt; 0,Analysis!$B$37,0)</f>
        <v>0</v>
      </c>
      <c r="AR125">
        <f ca="1">_xlfn.COVARIANCE.P($AN$102:$AN$1102,'Flight Input'!AE125:AE1125)</f>
        <v>3.0092938755020272E-2</v>
      </c>
    </row>
    <row r="126" spans="1:44" x14ac:dyDescent="0.3">
      <c r="A126">
        <v>124</v>
      </c>
      <c r="B126">
        <f>'Flight Input'!T126</f>
        <v>2.4782869999762625</v>
      </c>
      <c r="C126">
        <f ca="1">INDIRECT(CONCATENATE("'Flight Input'!",Analysis!$B$2,A126+2))</f>
        <v>0</v>
      </c>
      <c r="D126">
        <f t="shared" si="137"/>
        <v>1.8180000013671815E-2</v>
      </c>
      <c r="F126">
        <f t="shared" ca="1" si="146"/>
        <v>0</v>
      </c>
      <c r="G126">
        <f t="shared" ca="1" si="147"/>
        <v>0</v>
      </c>
      <c r="I126">
        <f>SUM(D$2:D126)/COUNT(D$2:D126)</f>
        <v>1.9986185483679537E-2</v>
      </c>
      <c r="J126">
        <f t="shared" si="138"/>
        <v>0.90962830443645037</v>
      </c>
      <c r="L126">
        <f ca="1">VARA(C$2:C126)</f>
        <v>0</v>
      </c>
      <c r="M126">
        <f t="shared" ca="1" si="139"/>
        <v>0</v>
      </c>
      <c r="N126">
        <f t="shared" ca="1" si="148"/>
        <v>0</v>
      </c>
      <c r="O126" t="b">
        <f ca="1">IF(OR(O125,M126*MIN((B126-B$2)*Analysis!$B$19,1)&gt;Analysis!$B$18),TRUE,FALSE)</f>
        <v>0</v>
      </c>
      <c r="P126" t="b">
        <f>IF(OR('Flight Input'!U126=3,'Flight Input'!U126=9),TRUE,FALSE)</f>
        <v>0</v>
      </c>
      <c r="Q126">
        <f ca="1">IF(O126,Q125,SUM(C$2:C126)/COUNT(C$2:C126))+(Analysis!$D$14-500)/1000000</f>
        <v>1.1E-4</v>
      </c>
      <c r="R126">
        <f t="shared" ca="1" si="140"/>
        <v>0</v>
      </c>
      <c r="S126">
        <f t="shared" ca="1" si="149"/>
        <v>0</v>
      </c>
      <c r="T126">
        <f t="shared" si="141"/>
        <v>0</v>
      </c>
      <c r="U126">
        <f>IF($P126,T126*Analysis!$B$28+Analysis!$B$29,0)</f>
        <v>0</v>
      </c>
      <c r="V126">
        <f>U126-'Flight Input'!$AE126</f>
        <v>0</v>
      </c>
      <c r="W126">
        <f ca="1">MEDIAN2(R126,Analysis!$B$5,2)</f>
        <v>0</v>
      </c>
      <c r="X126">
        <f t="shared" ref="X126:Y126" ca="1" si="266">X125+W126*$D126</f>
        <v>0</v>
      </c>
      <c r="Y126">
        <f t="shared" ca="1" si="266"/>
        <v>0</v>
      </c>
      <c r="AA126">
        <f ca="1">AVERAGE2(W126,Analysis!$B$6,2)</f>
        <v>0</v>
      </c>
      <c r="AB126">
        <f t="shared" ref="AB126:AC126" ca="1" si="267">AB125+AA126*$D126</f>
        <v>0</v>
      </c>
      <c r="AC126">
        <f t="shared" ca="1" si="267"/>
        <v>0</v>
      </c>
      <c r="AF126">
        <f ca="1">IF(B126&gt;0,C126-Analysis!$B$14,0)</f>
        <v>0</v>
      </c>
      <c r="AG126">
        <f t="shared" ca="1" si="144"/>
        <v>0</v>
      </c>
      <c r="AH126">
        <f t="shared" ca="1" si="145"/>
        <v>0</v>
      </c>
      <c r="AI126">
        <f ca="1">IF(AND(B126&gt;Analysis!$B$39,B126&lt;Analysis!$B$40),FilterInput(AF126,Analysis!$B$34,Analysis!$B$35),0)</f>
        <v>0</v>
      </c>
      <c r="AJ126">
        <f ca="1">MEDIAN2(AI126,Analysis!$B$5,2)</f>
        <v>0</v>
      </c>
      <c r="AK126">
        <f ca="1">AVERAGE2(AJ126,Analysis!$B$6,2)</f>
        <v>0</v>
      </c>
      <c r="AL126">
        <f ca="1">INTEGRAL2(R126,$B126,AL125,R125,$B125,Analysis!$B$22)</f>
        <v>0</v>
      </c>
      <c r="AM126">
        <f ca="1">IF(AND(B126&lt;Analysis!$B$40,B126&gt;0),INTEGRAL2(AL126,$B126,AM125,AL125,$B125,Analysis!$B$23),0)</f>
        <v>0</v>
      </c>
      <c r="AN126">
        <f>IF($P126,AM126*Analysis!$B$30+Analysis!$B$31,0)</f>
        <v>0</v>
      </c>
      <c r="AO126">
        <f>AN126-'Flight Input'!$AE126</f>
        <v>0</v>
      </c>
      <c r="AQ126">
        <f>Analysis!$B$36*'Flight Input'!AE126+IF('Flight Input'!AE126 &gt; 0,Analysis!$B$37,0)</f>
        <v>0</v>
      </c>
      <c r="AR126">
        <f ca="1">_xlfn.COVARIANCE.P($AN$102:$AN$1102,'Flight Input'!AE126:AE1126)</f>
        <v>2.9925564447362354E-2</v>
      </c>
    </row>
    <row r="127" spans="1:44" x14ac:dyDescent="0.3">
      <c r="A127">
        <v>125</v>
      </c>
      <c r="B127">
        <f>'Flight Input'!T127</f>
        <v>2.499824000056833</v>
      </c>
      <c r="C127">
        <f ca="1">INDIRECT(CONCATENATE("'Flight Input'!",Analysis!$B$2,A127+2))</f>
        <v>0</v>
      </c>
      <c r="D127">
        <f t="shared" si="137"/>
        <v>2.1537000080570579E-2</v>
      </c>
      <c r="F127">
        <f t="shared" ca="1" si="146"/>
        <v>0</v>
      </c>
      <c r="G127">
        <f t="shared" ca="1" si="147"/>
        <v>0</v>
      </c>
      <c r="I127">
        <f>SUM(D$2:D127)/COUNT(D$2:D127)</f>
        <v>1.9998592000454663E-2</v>
      </c>
      <c r="J127">
        <f t="shared" si="138"/>
        <v>1.0769258195817455</v>
      </c>
      <c r="L127">
        <f ca="1">VARA(C$2:C127)</f>
        <v>0</v>
      </c>
      <c r="M127">
        <f t="shared" ca="1" si="139"/>
        <v>0</v>
      </c>
      <c r="N127">
        <f t="shared" ca="1" si="148"/>
        <v>0</v>
      </c>
      <c r="O127" t="b">
        <f ca="1">IF(OR(O126,M127*MIN((B127-B$2)*Analysis!$B$19,1)&gt;Analysis!$B$18),TRUE,FALSE)</f>
        <v>0</v>
      </c>
      <c r="P127" t="b">
        <f>IF(OR('Flight Input'!U127=3,'Flight Input'!U127=9),TRUE,FALSE)</f>
        <v>0</v>
      </c>
      <c r="Q127">
        <f ca="1">IF(O127,Q126,SUM(C$2:C127)/COUNT(C$2:C127))+(Analysis!$D$14-500)/1000000</f>
        <v>1.1E-4</v>
      </c>
      <c r="R127">
        <f t="shared" ca="1" si="140"/>
        <v>0</v>
      </c>
      <c r="S127">
        <f t="shared" ca="1" si="149"/>
        <v>0</v>
      </c>
      <c r="T127">
        <f t="shared" si="141"/>
        <v>0</v>
      </c>
      <c r="U127">
        <f>IF($P127,T127*Analysis!$B$28+Analysis!$B$29,0)</f>
        <v>0</v>
      </c>
      <c r="V127">
        <f>U127-'Flight Input'!$AE127</f>
        <v>0</v>
      </c>
      <c r="W127">
        <f ca="1">MEDIAN2(R127,Analysis!$B$5,2)</f>
        <v>0</v>
      </c>
      <c r="X127">
        <f t="shared" ref="X127:Y127" ca="1" si="268">X126+W127*$D127</f>
        <v>0</v>
      </c>
      <c r="Y127">
        <f t="shared" ca="1" si="268"/>
        <v>0</v>
      </c>
      <c r="AA127">
        <f ca="1">AVERAGE2(W127,Analysis!$B$6,2)</f>
        <v>0</v>
      </c>
      <c r="AB127">
        <f t="shared" ref="AB127:AC127" ca="1" si="269">AB126+AA127*$D127</f>
        <v>0</v>
      </c>
      <c r="AC127">
        <f t="shared" ca="1" si="269"/>
        <v>0</v>
      </c>
      <c r="AF127">
        <f ca="1">IF(B127&gt;0,C127-Analysis!$B$14,0)</f>
        <v>0</v>
      </c>
      <c r="AG127">
        <f t="shared" ca="1" si="144"/>
        <v>0</v>
      </c>
      <c r="AH127">
        <f t="shared" ca="1" si="145"/>
        <v>0</v>
      </c>
      <c r="AI127">
        <f ca="1">IF(AND(B127&gt;Analysis!$B$39,B127&lt;Analysis!$B$40),FilterInput(AF127,Analysis!$B$34,Analysis!$B$35),0)</f>
        <v>0</v>
      </c>
      <c r="AJ127">
        <f ca="1">MEDIAN2(AI127,Analysis!$B$5,2)</f>
        <v>0</v>
      </c>
      <c r="AK127">
        <f ca="1">AVERAGE2(AJ127,Analysis!$B$6,2)</f>
        <v>0</v>
      </c>
      <c r="AL127">
        <f ca="1">INTEGRAL2(R127,$B127,AL126,R126,$B126,Analysis!$B$22)</f>
        <v>0</v>
      </c>
      <c r="AM127">
        <f ca="1">IF(AND(B127&lt;Analysis!$B$40,B127&gt;0),INTEGRAL2(AL127,$B127,AM126,AL126,$B126,Analysis!$B$23),0)</f>
        <v>0</v>
      </c>
      <c r="AN127">
        <f>IF($P127,AM127*Analysis!$B$30+Analysis!$B$31,0)</f>
        <v>0</v>
      </c>
      <c r="AO127">
        <f>AN127-'Flight Input'!$AE127</f>
        <v>0</v>
      </c>
      <c r="AQ127">
        <f>Analysis!$B$36*'Flight Input'!AE127+IF('Flight Input'!AE127 &gt; 0,Analysis!$B$37,0)</f>
        <v>0</v>
      </c>
      <c r="AR127">
        <f ca="1">_xlfn.COVARIANCE.P($AN$102:$AN$1102,'Flight Input'!AE127:AE1127)</f>
        <v>2.9761597694820816E-2</v>
      </c>
    </row>
    <row r="128" spans="1:44" x14ac:dyDescent="0.3">
      <c r="A128">
        <v>126</v>
      </c>
      <c r="B128">
        <f>'Flight Input'!T128</f>
        <v>2.5134049999760464</v>
      </c>
      <c r="C128">
        <f ca="1">INDIRECT(CONCATENATE("'Flight Input'!",Analysis!$B$2,A128+2))</f>
        <v>0</v>
      </c>
      <c r="D128">
        <f t="shared" si="137"/>
        <v>1.3580999919213355E-2</v>
      </c>
      <c r="F128">
        <f t="shared" ca="1" si="146"/>
        <v>0</v>
      </c>
      <c r="G128">
        <f t="shared" ca="1" si="147"/>
        <v>0</v>
      </c>
      <c r="I128">
        <f>SUM(D$2:D128)/COUNT(D$2:D128)</f>
        <v>1.9947658729968624E-2</v>
      </c>
      <c r="J128">
        <f t="shared" si="138"/>
        <v>0.68083177595222055</v>
      </c>
      <c r="L128">
        <f ca="1">VARA(C$2:C128)</f>
        <v>0</v>
      </c>
      <c r="M128">
        <f t="shared" ca="1" si="139"/>
        <v>0</v>
      </c>
      <c r="N128">
        <f t="shared" ca="1" si="148"/>
        <v>0</v>
      </c>
      <c r="O128" t="b">
        <f ca="1">IF(OR(O127,M128*MIN((B128-B$2)*Analysis!$B$19,1)&gt;Analysis!$B$18),TRUE,FALSE)</f>
        <v>0</v>
      </c>
      <c r="P128" t="b">
        <f>IF(OR('Flight Input'!U128=3,'Flight Input'!U128=9),TRUE,FALSE)</f>
        <v>0</v>
      </c>
      <c r="Q128">
        <f ca="1">IF(O128,Q127,SUM(C$2:C128)/COUNT(C$2:C128))+(Analysis!$D$14-500)/1000000</f>
        <v>1.1E-4</v>
      </c>
      <c r="R128">
        <f t="shared" ca="1" si="140"/>
        <v>0</v>
      </c>
      <c r="S128">
        <f t="shared" ca="1" si="149"/>
        <v>0</v>
      </c>
      <c r="T128">
        <f t="shared" si="141"/>
        <v>0</v>
      </c>
      <c r="U128">
        <f>IF($P128,T128*Analysis!$B$28+Analysis!$B$29,0)</f>
        <v>0</v>
      </c>
      <c r="V128">
        <f>U128-'Flight Input'!$AE128</f>
        <v>0</v>
      </c>
      <c r="W128">
        <f ca="1">MEDIAN2(R128,Analysis!$B$5,2)</f>
        <v>0</v>
      </c>
      <c r="X128">
        <f t="shared" ref="X128:Y128" ca="1" si="270">X127+W128*$D128</f>
        <v>0</v>
      </c>
      <c r="Y128">
        <f t="shared" ca="1" si="270"/>
        <v>0</v>
      </c>
      <c r="AA128">
        <f ca="1">AVERAGE2(W128,Analysis!$B$6,2)</f>
        <v>0</v>
      </c>
      <c r="AB128">
        <f t="shared" ref="AB128:AC128" ca="1" si="271">AB127+AA128*$D128</f>
        <v>0</v>
      </c>
      <c r="AC128">
        <f t="shared" ca="1" si="271"/>
        <v>0</v>
      </c>
      <c r="AF128">
        <f ca="1">IF(B128&gt;0,C128-Analysis!$B$14,0)</f>
        <v>0</v>
      </c>
      <c r="AG128">
        <f t="shared" ca="1" si="144"/>
        <v>0</v>
      </c>
      <c r="AH128">
        <f t="shared" ca="1" si="145"/>
        <v>0</v>
      </c>
      <c r="AI128">
        <f ca="1">IF(AND(B128&gt;Analysis!$B$39,B128&lt;Analysis!$B$40),FilterInput(AF128,Analysis!$B$34,Analysis!$B$35),0)</f>
        <v>0</v>
      </c>
      <c r="AJ128">
        <f ca="1">MEDIAN2(AI128,Analysis!$B$5,2)</f>
        <v>0</v>
      </c>
      <c r="AK128">
        <f ca="1">AVERAGE2(AJ128,Analysis!$B$6,2)</f>
        <v>0</v>
      </c>
      <c r="AL128">
        <f ca="1">INTEGRAL2(R128,$B128,AL127,R127,$B127,Analysis!$B$22)</f>
        <v>0</v>
      </c>
      <c r="AM128">
        <f ca="1">IF(AND(B128&lt;Analysis!$B$40,B128&gt;0),INTEGRAL2(AL128,$B128,AM127,AL127,$B127,Analysis!$B$23),0)</f>
        <v>0</v>
      </c>
      <c r="AN128">
        <f>IF($P128,AM128*Analysis!$B$30+Analysis!$B$31,0)</f>
        <v>0</v>
      </c>
      <c r="AO128">
        <f>AN128-'Flight Input'!$AE128</f>
        <v>0</v>
      </c>
      <c r="AQ128">
        <f>Analysis!$B$36*'Flight Input'!AE128+IF('Flight Input'!AE128 &gt; 0,Analysis!$B$37,0)</f>
        <v>0</v>
      </c>
      <c r="AR128">
        <f ca="1">_xlfn.COVARIANCE.P($AN$102:$AN$1102,'Flight Input'!AE128:AE1128)</f>
        <v>2.9599787862469158E-2</v>
      </c>
    </row>
    <row r="129" spans="1:44" x14ac:dyDescent="0.3">
      <c r="A129">
        <v>127</v>
      </c>
      <c r="B129">
        <f>'Flight Input'!T129</f>
        <v>2.5388850000454113</v>
      </c>
      <c r="C129">
        <f ca="1">INDIRECT(CONCATENATE("'Flight Input'!",Analysis!$B$2,A129+2))</f>
        <v>0</v>
      </c>
      <c r="D129">
        <f t="shared" si="137"/>
        <v>2.5480000069364905E-2</v>
      </c>
      <c r="F129">
        <f t="shared" ca="1" si="146"/>
        <v>0</v>
      </c>
      <c r="G129">
        <f t="shared" ca="1" si="147"/>
        <v>0</v>
      </c>
      <c r="I129">
        <f>SUM(D$2:D129)/COUNT(D$2:D129)</f>
        <v>1.9991220472798513E-2</v>
      </c>
      <c r="J129">
        <f t="shared" si="138"/>
        <v>1.274559504960431</v>
      </c>
      <c r="L129">
        <f ca="1">VARA(C$2:C129)</f>
        <v>0</v>
      </c>
      <c r="M129">
        <f t="shared" ca="1" si="139"/>
        <v>0</v>
      </c>
      <c r="N129">
        <f t="shared" ca="1" si="148"/>
        <v>0</v>
      </c>
      <c r="O129" t="b">
        <f ca="1">IF(OR(O128,M129*MIN((B129-B$2)*Analysis!$B$19,1)&gt;Analysis!$B$18),TRUE,FALSE)</f>
        <v>0</v>
      </c>
      <c r="P129" t="b">
        <f>IF(OR('Flight Input'!U129=3,'Flight Input'!U129=9),TRUE,FALSE)</f>
        <v>0</v>
      </c>
      <c r="Q129">
        <f ca="1">IF(O129,Q128,SUM(C$2:C129)/COUNT(C$2:C129))+(Analysis!$D$14-500)/1000000</f>
        <v>1.1E-4</v>
      </c>
      <c r="R129">
        <f t="shared" ca="1" si="140"/>
        <v>0</v>
      </c>
      <c r="S129">
        <f t="shared" ca="1" si="149"/>
        <v>0</v>
      </c>
      <c r="T129">
        <f t="shared" si="141"/>
        <v>0</v>
      </c>
      <c r="U129">
        <f>IF($P129,T129*Analysis!$B$28+Analysis!$B$29,0)</f>
        <v>0</v>
      </c>
      <c r="V129">
        <f>U129-'Flight Input'!$AE129</f>
        <v>0</v>
      </c>
      <c r="W129">
        <f ca="1">MEDIAN2(R129,Analysis!$B$5,2)</f>
        <v>0</v>
      </c>
      <c r="X129">
        <f t="shared" ref="X129:Y129" ca="1" si="272">X128+W129*$D129</f>
        <v>0</v>
      </c>
      <c r="Y129">
        <f t="shared" ca="1" si="272"/>
        <v>0</v>
      </c>
      <c r="AA129">
        <f ca="1">AVERAGE2(W129,Analysis!$B$6,2)</f>
        <v>0</v>
      </c>
      <c r="AB129">
        <f t="shared" ref="AB129:AC129" ca="1" si="273">AB128+AA129*$D129</f>
        <v>0</v>
      </c>
      <c r="AC129">
        <f t="shared" ca="1" si="273"/>
        <v>0</v>
      </c>
      <c r="AF129">
        <f ca="1">IF(B129&gt;0,C129-Analysis!$B$14,0)</f>
        <v>0</v>
      </c>
      <c r="AG129">
        <f t="shared" ca="1" si="144"/>
        <v>0</v>
      </c>
      <c r="AH129">
        <f t="shared" ca="1" si="145"/>
        <v>0</v>
      </c>
      <c r="AI129">
        <f ca="1">IF(AND(B129&gt;Analysis!$B$39,B129&lt;Analysis!$B$40),FilterInput(AF129,Analysis!$B$34,Analysis!$B$35),0)</f>
        <v>0</v>
      </c>
      <c r="AJ129">
        <f ca="1">MEDIAN2(AI129,Analysis!$B$5,2)</f>
        <v>0</v>
      </c>
      <c r="AK129">
        <f ca="1">AVERAGE2(AJ129,Analysis!$B$6,2)</f>
        <v>0</v>
      </c>
      <c r="AL129">
        <f ca="1">INTEGRAL2(R129,$B129,AL128,R128,$B128,Analysis!$B$22)</f>
        <v>0</v>
      </c>
      <c r="AM129">
        <f ca="1">IF(AND(B129&lt;Analysis!$B$40,B129&gt;0),INTEGRAL2(AL129,$B129,AM128,AL128,$B128,Analysis!$B$23),0)</f>
        <v>0</v>
      </c>
      <c r="AN129">
        <f>IF($P129,AM129*Analysis!$B$30+Analysis!$B$31,0)</f>
        <v>0</v>
      </c>
      <c r="AO129">
        <f>AN129-'Flight Input'!$AE129</f>
        <v>0</v>
      </c>
      <c r="AQ129">
        <f>Analysis!$B$36*'Flight Input'!AE129+IF('Flight Input'!AE129 &gt; 0,Analysis!$B$37,0)</f>
        <v>0</v>
      </c>
      <c r="AR129">
        <f ca="1">_xlfn.COVARIANCE.P($AN$102:$AN$1102,'Flight Input'!AE129:AE1129)</f>
        <v>2.9441403465628489E-2</v>
      </c>
    </row>
    <row r="130" spans="1:44" x14ac:dyDescent="0.3">
      <c r="A130">
        <v>128</v>
      </c>
      <c r="B130">
        <f>'Flight Input'!T130</f>
        <v>2.554041999974288</v>
      </c>
      <c r="C130">
        <f ca="1">INDIRECT(CONCATENATE("'Flight Input'!",Analysis!$B$2,A130+2))</f>
        <v>0</v>
      </c>
      <c r="D130">
        <f t="shared" si="137"/>
        <v>1.5156999928876758E-2</v>
      </c>
      <c r="F130">
        <f t="shared" ca="1" si="146"/>
        <v>0</v>
      </c>
      <c r="G130">
        <f t="shared" ca="1" si="147"/>
        <v>0</v>
      </c>
      <c r="I130">
        <f>SUM(D$2:D130)/COUNT(D$2:D130)</f>
        <v>1.9953453124799125E-2</v>
      </c>
      <c r="J130">
        <f t="shared" si="138"/>
        <v>0.75961788839641486</v>
      </c>
      <c r="L130">
        <f ca="1">VARA(C$2:C130)</f>
        <v>0</v>
      </c>
      <c r="M130">
        <f t="shared" ca="1" si="139"/>
        <v>0</v>
      </c>
      <c r="N130">
        <f t="shared" ca="1" si="148"/>
        <v>0</v>
      </c>
      <c r="O130" t="b">
        <f ca="1">IF(OR(O129,M130*MIN((B130-B$2)*Analysis!$B$19,1)&gt;Analysis!$B$18),TRUE,FALSE)</f>
        <v>0</v>
      </c>
      <c r="P130" t="b">
        <f>IF(OR('Flight Input'!U130=3,'Flight Input'!U130=9),TRUE,FALSE)</f>
        <v>0</v>
      </c>
      <c r="Q130">
        <f ca="1">IF(O130,Q129,SUM(C$2:C130)/COUNT(C$2:C130))+(Analysis!$D$14-500)/1000000</f>
        <v>1.1E-4</v>
      </c>
      <c r="R130">
        <f t="shared" ca="1" si="140"/>
        <v>0</v>
      </c>
      <c r="S130">
        <f t="shared" ca="1" si="149"/>
        <v>0</v>
      </c>
      <c r="T130">
        <f t="shared" si="141"/>
        <v>0</v>
      </c>
      <c r="U130">
        <f>IF($P130,T130*Analysis!$B$28+Analysis!$B$29,0)</f>
        <v>0</v>
      </c>
      <c r="V130">
        <f>U130-'Flight Input'!$AE130</f>
        <v>0</v>
      </c>
      <c r="W130">
        <f ca="1">MEDIAN2(R130,Analysis!$B$5,2)</f>
        <v>0</v>
      </c>
      <c r="X130">
        <f t="shared" ref="X130:Y130" ca="1" si="274">X129+W130*$D130</f>
        <v>0</v>
      </c>
      <c r="Y130">
        <f t="shared" ca="1" si="274"/>
        <v>0</v>
      </c>
      <c r="AA130">
        <f ca="1">AVERAGE2(W130,Analysis!$B$6,2)</f>
        <v>0</v>
      </c>
      <c r="AB130">
        <f t="shared" ref="AB130:AC130" ca="1" si="275">AB129+AA130*$D130</f>
        <v>0</v>
      </c>
      <c r="AC130">
        <f t="shared" ca="1" si="275"/>
        <v>0</v>
      </c>
      <c r="AF130">
        <f ca="1">IF(B130&gt;0,C130-Analysis!$B$14,0)</f>
        <v>0</v>
      </c>
      <c r="AG130">
        <f t="shared" ca="1" si="144"/>
        <v>0</v>
      </c>
      <c r="AH130">
        <f t="shared" ca="1" si="145"/>
        <v>0</v>
      </c>
      <c r="AI130">
        <f ca="1">IF(AND(B130&gt;Analysis!$B$39,B130&lt;Analysis!$B$40),FilterInput(AF130,Analysis!$B$34,Analysis!$B$35),0)</f>
        <v>0</v>
      </c>
      <c r="AJ130">
        <f ca="1">MEDIAN2(AI130,Analysis!$B$5,2)</f>
        <v>0</v>
      </c>
      <c r="AK130">
        <f ca="1">AVERAGE2(AJ130,Analysis!$B$6,2)</f>
        <v>0</v>
      </c>
      <c r="AL130">
        <f ca="1">INTEGRAL2(R130,$B130,AL129,R129,$B129,Analysis!$B$22)</f>
        <v>0</v>
      </c>
      <c r="AM130">
        <f ca="1">IF(AND(B130&lt;Analysis!$B$40,B130&gt;0),INTEGRAL2(AL130,$B130,AM129,AL129,$B129,Analysis!$B$23),0)</f>
        <v>0</v>
      </c>
      <c r="AN130">
        <f>IF($P130,AM130*Analysis!$B$30+Analysis!$B$31,0)</f>
        <v>0</v>
      </c>
      <c r="AO130">
        <f>AN130-'Flight Input'!$AE130</f>
        <v>0</v>
      </c>
      <c r="AQ130">
        <f>Analysis!$B$36*'Flight Input'!AE130+IF('Flight Input'!AE130 &gt; 0,Analysis!$B$37,0)</f>
        <v>0</v>
      </c>
      <c r="AR130">
        <f ca="1">_xlfn.COVARIANCE.P($AN$102:$AN$1102,'Flight Input'!AE130:AE1130)</f>
        <v>2.9285823083839164E-2</v>
      </c>
    </row>
    <row r="131" spans="1:44" x14ac:dyDescent="0.3">
      <c r="A131">
        <v>129</v>
      </c>
      <c r="B131">
        <f>'Flight Input'!T131</f>
        <v>2.5800919999601319</v>
      </c>
      <c r="C131">
        <f ca="1">INDIRECT(CONCATENATE("'Flight Input'!",Analysis!$B$2,A131+2))</f>
        <v>0</v>
      </c>
      <c r="D131">
        <f t="shared" ref="D131:D194" si="276">B131-B130</f>
        <v>2.6049999985843897E-2</v>
      </c>
      <c r="F131">
        <f t="shared" ca="1" si="146"/>
        <v>0</v>
      </c>
      <c r="G131">
        <f t="shared" ca="1" si="147"/>
        <v>0</v>
      </c>
      <c r="I131">
        <f>SUM(D$2:D131)/COUNT(D$2:D131)</f>
        <v>2.0000713177985519E-2</v>
      </c>
      <c r="J131">
        <f t="shared" ref="J131:J194" si="277">D131/I131</f>
        <v>1.3024535552320573</v>
      </c>
      <c r="L131">
        <f ca="1">VARA(C$2:C131)</f>
        <v>0</v>
      </c>
      <c r="M131">
        <f t="shared" ref="M131:M194" ca="1" si="278">(L131-L130)/D131</f>
        <v>0</v>
      </c>
      <c r="N131">
        <f t="shared" ca="1" si="148"/>
        <v>0</v>
      </c>
      <c r="O131" t="b">
        <f ca="1">IF(OR(O130,M131*MIN((B131-B$2)*Analysis!$B$19,1)&gt;Analysis!$B$18),TRUE,FALSE)</f>
        <v>0</v>
      </c>
      <c r="P131" t="b">
        <f>IF(OR('Flight Input'!U131=3,'Flight Input'!U131=9),TRUE,FALSE)</f>
        <v>0</v>
      </c>
      <c r="Q131">
        <f ca="1">IF(O131,Q130,SUM(C$2:C131)/COUNT(C$2:C131))+(Analysis!$D$14-500)/1000000</f>
        <v>1.1E-4</v>
      </c>
      <c r="R131">
        <f t="shared" ref="R131:R194" ca="1" si="279">IF(O131,C131-Q131,0)</f>
        <v>0</v>
      </c>
      <c r="S131">
        <f t="shared" ca="1" si="149"/>
        <v>0</v>
      </c>
      <c r="T131">
        <f t="shared" ref="T131:T194" si="280">IF(P131,T130+S131*$D131,0)</f>
        <v>0</v>
      </c>
      <c r="U131">
        <f>IF($P131,T131*Analysis!$B$28+Analysis!$B$29,0)</f>
        <v>0</v>
      </c>
      <c r="V131">
        <f>U131-'Flight Input'!$AE131</f>
        <v>0</v>
      </c>
      <c r="W131">
        <f ca="1">MEDIAN2(R131,Analysis!$B$5,2)</f>
        <v>0</v>
      </c>
      <c r="X131">
        <f t="shared" ref="X131:Y131" ca="1" si="281">X130+W131*$D131</f>
        <v>0</v>
      </c>
      <c r="Y131">
        <f t="shared" ca="1" si="281"/>
        <v>0</v>
      </c>
      <c r="AA131">
        <f ca="1">AVERAGE2(W131,Analysis!$B$6,2)</f>
        <v>0</v>
      </c>
      <c r="AB131">
        <f t="shared" ref="AB131:AC131" ca="1" si="282">AB130+AA131*$D131</f>
        <v>0</v>
      </c>
      <c r="AC131">
        <f t="shared" ca="1" si="282"/>
        <v>0</v>
      </c>
      <c r="AF131">
        <f ca="1">IF(B131&gt;0,C131-Analysis!$B$14,0)</f>
        <v>0</v>
      </c>
      <c r="AG131">
        <f t="shared" ref="AG131:AG194" ca="1" si="283">IF(B131&gt;0,AG130+AF131*$D131,0)</f>
        <v>0</v>
      </c>
      <c r="AH131">
        <f t="shared" ref="AH131:AH194" ca="1" si="284">IF(B131&gt;0,AH130+AG131*$D131,0)</f>
        <v>0</v>
      </c>
      <c r="AI131">
        <f ca="1">IF(AND(B131&gt;Analysis!$B$39,B131&lt;Analysis!$B$40),FilterInput(AF131,Analysis!$B$34,Analysis!$B$35),0)</f>
        <v>0</v>
      </c>
      <c r="AJ131">
        <f ca="1">MEDIAN2(AI131,Analysis!$B$5,2)</f>
        <v>0</v>
      </c>
      <c r="AK131">
        <f ca="1">AVERAGE2(AJ131,Analysis!$B$6,2)</f>
        <v>0</v>
      </c>
      <c r="AL131">
        <f ca="1">INTEGRAL2(R131,$B131,AL130,R130,$B130,Analysis!$B$22)</f>
        <v>0</v>
      </c>
      <c r="AM131">
        <f ca="1">IF(AND(B131&lt;Analysis!$B$40,B131&gt;0),INTEGRAL2(AL131,$B131,AM130,AL130,$B130,Analysis!$B$23),0)</f>
        <v>0</v>
      </c>
      <c r="AN131">
        <f>IF($P131,AM131*Analysis!$B$30+Analysis!$B$31,0)</f>
        <v>0</v>
      </c>
      <c r="AO131">
        <f>AN131-'Flight Input'!$AE131</f>
        <v>0</v>
      </c>
      <c r="AQ131">
        <f>Analysis!$B$36*'Flight Input'!AE131+IF('Flight Input'!AE131 &gt; 0,Analysis!$B$37,0)</f>
        <v>0</v>
      </c>
      <c r="AR131">
        <f ca="1">_xlfn.COVARIANCE.P($AN$102:$AN$1102,'Flight Input'!AE131:AE1131)</f>
        <v>2.9132422785430195E-2</v>
      </c>
    </row>
    <row r="132" spans="1:44" x14ac:dyDescent="0.3">
      <c r="A132">
        <v>130</v>
      </c>
      <c r="B132">
        <f>'Flight Input'!T132</f>
        <v>2.6000139999669045</v>
      </c>
      <c r="C132">
        <f ca="1">INDIRECT(CONCATENATE("'Flight Input'!",Analysis!$B$2,A132+2))</f>
        <v>0</v>
      </c>
      <c r="D132">
        <f t="shared" si="276"/>
        <v>1.9922000006772578E-2</v>
      </c>
      <c r="F132">
        <f t="shared" ref="F132:F195" ca="1" si="285">F131+C132*$D132</f>
        <v>0</v>
      </c>
      <c r="G132">
        <f t="shared" ref="G132:G195" ca="1" si="286">G131+F132*$D132</f>
        <v>0</v>
      </c>
      <c r="I132">
        <f>SUM(D$2:D132)/COUNT(D$2:D132)</f>
        <v>2.0000107692053112E-2</v>
      </c>
      <c r="J132">
        <f t="shared" si="277"/>
        <v>0.99609463676480248</v>
      </c>
      <c r="L132">
        <f ca="1">VARA(C$2:C132)</f>
        <v>0</v>
      </c>
      <c r="M132">
        <f t="shared" ca="1" si="278"/>
        <v>0</v>
      </c>
      <c r="N132">
        <f t="shared" ref="N132:N195" ca="1" si="287">(C132-C131)/D132</f>
        <v>0</v>
      </c>
      <c r="O132" t="b">
        <f ca="1">IF(OR(O131,M132*MIN((B132-B$2)*Analysis!$B$19,1)&gt;Analysis!$B$18),TRUE,FALSE)</f>
        <v>0</v>
      </c>
      <c r="P132" t="b">
        <f>IF(OR('Flight Input'!U132=3,'Flight Input'!U132=9),TRUE,FALSE)</f>
        <v>0</v>
      </c>
      <c r="Q132">
        <f ca="1">IF(O132,Q131,SUM(C$2:C132)/COUNT(C$2:C132))+(Analysis!$D$14-500)/1000000</f>
        <v>1.1E-4</v>
      </c>
      <c r="R132">
        <f t="shared" ca="1" si="279"/>
        <v>0</v>
      </c>
      <c r="S132">
        <f t="shared" ref="S132:S195" ca="1" si="288">S131+R132*$D132</f>
        <v>0</v>
      </c>
      <c r="T132">
        <f t="shared" si="280"/>
        <v>0</v>
      </c>
      <c r="U132">
        <f>IF($P132,T132*Analysis!$B$28+Analysis!$B$29,0)</f>
        <v>0</v>
      </c>
      <c r="V132">
        <f>U132-'Flight Input'!$AE132</f>
        <v>0</v>
      </c>
      <c r="W132">
        <f ca="1">MEDIAN2(R132,Analysis!$B$5,2)</f>
        <v>0</v>
      </c>
      <c r="X132">
        <f t="shared" ref="X132:Y132" ca="1" si="289">X131+W132*$D132</f>
        <v>0</v>
      </c>
      <c r="Y132">
        <f t="shared" ca="1" si="289"/>
        <v>0</v>
      </c>
      <c r="AA132">
        <f ca="1">AVERAGE2(W132,Analysis!$B$6,2)</f>
        <v>0</v>
      </c>
      <c r="AB132">
        <f t="shared" ref="AB132:AC132" ca="1" si="290">AB131+AA132*$D132</f>
        <v>0</v>
      </c>
      <c r="AC132">
        <f t="shared" ca="1" si="290"/>
        <v>0</v>
      </c>
      <c r="AF132">
        <f ca="1">IF(B132&gt;0,C132-Analysis!$B$14,0)</f>
        <v>0</v>
      </c>
      <c r="AG132">
        <f t="shared" ca="1" si="283"/>
        <v>0</v>
      </c>
      <c r="AH132">
        <f t="shared" ca="1" si="284"/>
        <v>0</v>
      </c>
      <c r="AI132">
        <f ca="1">IF(AND(B132&gt;Analysis!$B$39,B132&lt;Analysis!$B$40),FilterInput(AF132,Analysis!$B$34,Analysis!$B$35),0)</f>
        <v>0</v>
      </c>
      <c r="AJ132">
        <f ca="1">MEDIAN2(AI132,Analysis!$B$5,2)</f>
        <v>0</v>
      </c>
      <c r="AK132">
        <f ca="1">AVERAGE2(AJ132,Analysis!$B$6,2)</f>
        <v>0</v>
      </c>
      <c r="AL132">
        <f ca="1">INTEGRAL2(R132,$B132,AL131,R131,$B131,Analysis!$B$22)</f>
        <v>0</v>
      </c>
      <c r="AM132">
        <f ca="1">IF(AND(B132&lt;Analysis!$B$40,B132&gt;0),INTEGRAL2(AL132,$B132,AM131,AL131,$B131,Analysis!$B$23),0)</f>
        <v>0</v>
      </c>
      <c r="AN132">
        <f>IF($P132,AM132*Analysis!$B$30+Analysis!$B$31,0)</f>
        <v>0</v>
      </c>
      <c r="AO132">
        <f>AN132-'Flight Input'!$AE132</f>
        <v>0</v>
      </c>
      <c r="AQ132">
        <f>Analysis!$B$36*'Flight Input'!AE132+IF('Flight Input'!AE132 &gt; 0,Analysis!$B$37,0)</f>
        <v>0</v>
      </c>
      <c r="AR132">
        <f ca="1">_xlfn.COVARIANCE.P($AN$102:$AN$1102,'Flight Input'!AE132:AE1132)</f>
        <v>2.8981209077404441E-2</v>
      </c>
    </row>
    <row r="133" spans="1:44" x14ac:dyDescent="0.3">
      <c r="A133">
        <v>131</v>
      </c>
      <c r="B133">
        <f>'Flight Input'!T133</f>
        <v>2.6149969999678433</v>
      </c>
      <c r="C133">
        <f ca="1">INDIRECT(CONCATENATE("'Flight Input'!",Analysis!$B$2,A133+2))</f>
        <v>0</v>
      </c>
      <c r="D133">
        <f t="shared" si="276"/>
        <v>1.4983000000938773E-2</v>
      </c>
      <c r="F133">
        <f t="shared" ca="1" si="285"/>
        <v>0</v>
      </c>
      <c r="G133">
        <f t="shared" ca="1" si="286"/>
        <v>0</v>
      </c>
      <c r="I133">
        <f>SUM(D$2:D133)/COUNT(D$2:D133)</f>
        <v>1.9961809160059872E-2</v>
      </c>
      <c r="J133">
        <f t="shared" si="277"/>
        <v>0.75058327032387251</v>
      </c>
      <c r="L133">
        <f ca="1">VARA(C$2:C133)</f>
        <v>0</v>
      </c>
      <c r="M133">
        <f t="shared" ca="1" si="278"/>
        <v>0</v>
      </c>
      <c r="N133">
        <f t="shared" ca="1" si="287"/>
        <v>0</v>
      </c>
      <c r="O133" t="b">
        <f ca="1">IF(OR(O132,M133*MIN((B133-B$2)*Analysis!$B$19,1)&gt;Analysis!$B$18),TRUE,FALSE)</f>
        <v>0</v>
      </c>
      <c r="P133" t="b">
        <f>IF(OR('Flight Input'!U133=3,'Flight Input'!U133=9),TRUE,FALSE)</f>
        <v>0</v>
      </c>
      <c r="Q133">
        <f ca="1">IF(O133,Q132,SUM(C$2:C133)/COUNT(C$2:C133))+(Analysis!$D$14-500)/1000000</f>
        <v>1.1E-4</v>
      </c>
      <c r="R133">
        <f t="shared" ca="1" si="279"/>
        <v>0</v>
      </c>
      <c r="S133">
        <f t="shared" ca="1" si="288"/>
        <v>0</v>
      </c>
      <c r="T133">
        <f t="shared" si="280"/>
        <v>0</v>
      </c>
      <c r="U133">
        <f>IF($P133,T133*Analysis!$B$28+Analysis!$B$29,0)</f>
        <v>0</v>
      </c>
      <c r="V133">
        <f>U133-'Flight Input'!$AE133</f>
        <v>0</v>
      </c>
      <c r="W133">
        <f ca="1">MEDIAN2(R133,Analysis!$B$5,2)</f>
        <v>0</v>
      </c>
      <c r="X133">
        <f t="shared" ref="X133:Y133" ca="1" si="291">X132+W133*$D133</f>
        <v>0</v>
      </c>
      <c r="Y133">
        <f t="shared" ca="1" si="291"/>
        <v>0</v>
      </c>
      <c r="AA133">
        <f ca="1">AVERAGE2(W133,Analysis!$B$6,2)</f>
        <v>0</v>
      </c>
      <c r="AB133">
        <f t="shared" ref="AB133:AC133" ca="1" si="292">AB132+AA133*$D133</f>
        <v>0</v>
      </c>
      <c r="AC133">
        <f t="shared" ca="1" si="292"/>
        <v>0</v>
      </c>
      <c r="AF133">
        <f ca="1">IF(B133&gt;0,C133-Analysis!$B$14,0)</f>
        <v>0</v>
      </c>
      <c r="AG133">
        <f t="shared" ca="1" si="283"/>
        <v>0</v>
      </c>
      <c r="AH133">
        <f t="shared" ca="1" si="284"/>
        <v>0</v>
      </c>
      <c r="AI133">
        <f ca="1">IF(AND(B133&gt;Analysis!$B$39,B133&lt;Analysis!$B$40),FilterInput(AF133,Analysis!$B$34,Analysis!$B$35),0)</f>
        <v>0</v>
      </c>
      <c r="AJ133">
        <f ca="1">MEDIAN2(AI133,Analysis!$B$5,2)</f>
        <v>0</v>
      </c>
      <c r="AK133">
        <f ca="1">AVERAGE2(AJ133,Analysis!$B$6,2)</f>
        <v>0</v>
      </c>
      <c r="AL133">
        <f ca="1">INTEGRAL2(R133,$B133,AL132,R132,$B132,Analysis!$B$22)</f>
        <v>0</v>
      </c>
      <c r="AM133">
        <f ca="1">IF(AND(B133&lt;Analysis!$B$40,B133&gt;0),INTEGRAL2(AL133,$B133,AM132,AL132,$B132,Analysis!$B$23),0)</f>
        <v>0</v>
      </c>
      <c r="AN133">
        <f>IF($P133,AM133*Analysis!$B$30+Analysis!$B$31,0)</f>
        <v>0</v>
      </c>
      <c r="AO133">
        <f>AN133-'Flight Input'!$AE133</f>
        <v>0</v>
      </c>
      <c r="AQ133">
        <f>Analysis!$B$36*'Flight Input'!AE133+IF('Flight Input'!AE133 &gt; 0,Analysis!$B$37,0)</f>
        <v>0</v>
      </c>
      <c r="AR133">
        <f ca="1">_xlfn.COVARIANCE.P($AN$102:$AN$1102,'Flight Input'!AE133:AE1133)</f>
        <v>2.8830921286203778E-2</v>
      </c>
    </row>
    <row r="134" spans="1:44" x14ac:dyDescent="0.3">
      <c r="A134">
        <v>132</v>
      </c>
      <c r="B134">
        <f>'Flight Input'!T134</f>
        <v>2.6399939999682829</v>
      </c>
      <c r="C134">
        <f ca="1">INDIRECT(CONCATENATE("'Flight Input'!",Analysis!$B$2,A134+2))</f>
        <v>0</v>
      </c>
      <c r="D134">
        <f t="shared" si="276"/>
        <v>2.4997000000439584E-2</v>
      </c>
      <c r="F134">
        <f t="shared" ca="1" si="285"/>
        <v>0</v>
      </c>
      <c r="G134">
        <f t="shared" ca="1" si="286"/>
        <v>0</v>
      </c>
      <c r="I134">
        <f>SUM(D$2:D134)/COUNT(D$2:D134)</f>
        <v>1.9999954545214263E-2</v>
      </c>
      <c r="J134">
        <f t="shared" si="277"/>
        <v>1.2498528406116329</v>
      </c>
      <c r="L134">
        <f ca="1">VARA(C$2:C134)</f>
        <v>0</v>
      </c>
      <c r="M134">
        <f t="shared" ca="1" si="278"/>
        <v>0</v>
      </c>
      <c r="N134">
        <f t="shared" ca="1" si="287"/>
        <v>0</v>
      </c>
      <c r="O134" t="b">
        <f ca="1">IF(OR(O133,M134*MIN((B134-B$2)*Analysis!$B$19,1)&gt;Analysis!$B$18),TRUE,FALSE)</f>
        <v>0</v>
      </c>
      <c r="P134" t="b">
        <f>IF(OR('Flight Input'!U134=3,'Flight Input'!U134=9),TRUE,FALSE)</f>
        <v>0</v>
      </c>
      <c r="Q134">
        <f ca="1">IF(O134,Q133,SUM(C$2:C134)/COUNT(C$2:C134))+(Analysis!$D$14-500)/1000000</f>
        <v>1.1E-4</v>
      </c>
      <c r="R134">
        <f t="shared" ca="1" si="279"/>
        <v>0</v>
      </c>
      <c r="S134">
        <f t="shared" ca="1" si="288"/>
        <v>0</v>
      </c>
      <c r="T134">
        <f t="shared" si="280"/>
        <v>0</v>
      </c>
      <c r="U134">
        <f>IF($P134,T134*Analysis!$B$28+Analysis!$B$29,0)</f>
        <v>0</v>
      </c>
      <c r="V134">
        <f>U134-'Flight Input'!$AE134</f>
        <v>0</v>
      </c>
      <c r="W134">
        <f ca="1">MEDIAN2(R134,Analysis!$B$5,2)</f>
        <v>0</v>
      </c>
      <c r="X134">
        <f t="shared" ref="X134:Y134" ca="1" si="293">X133+W134*$D134</f>
        <v>0</v>
      </c>
      <c r="Y134">
        <f t="shared" ca="1" si="293"/>
        <v>0</v>
      </c>
      <c r="AA134">
        <f ca="1">AVERAGE2(W134,Analysis!$B$6,2)</f>
        <v>0</v>
      </c>
      <c r="AB134">
        <f t="shared" ref="AB134:AC134" ca="1" si="294">AB133+AA134*$D134</f>
        <v>0</v>
      </c>
      <c r="AC134">
        <f t="shared" ca="1" si="294"/>
        <v>0</v>
      </c>
      <c r="AF134">
        <f ca="1">IF(B134&gt;0,C134-Analysis!$B$14,0)</f>
        <v>0</v>
      </c>
      <c r="AG134">
        <f t="shared" ca="1" si="283"/>
        <v>0</v>
      </c>
      <c r="AH134">
        <f t="shared" ca="1" si="284"/>
        <v>0</v>
      </c>
      <c r="AI134">
        <f ca="1">IF(AND(B134&gt;Analysis!$B$39,B134&lt;Analysis!$B$40),FilterInput(AF134,Analysis!$B$34,Analysis!$B$35),0)</f>
        <v>0</v>
      </c>
      <c r="AJ134">
        <f ca="1">MEDIAN2(AI134,Analysis!$B$5,2)</f>
        <v>0</v>
      </c>
      <c r="AK134">
        <f ca="1">AVERAGE2(AJ134,Analysis!$B$6,2)</f>
        <v>0</v>
      </c>
      <c r="AL134">
        <f ca="1">INTEGRAL2(R134,$B134,AL133,R133,$B133,Analysis!$B$22)</f>
        <v>0</v>
      </c>
      <c r="AM134">
        <f ca="1">IF(AND(B134&lt;Analysis!$B$40,B134&gt;0),INTEGRAL2(AL134,$B134,AM133,AL133,$B133,Analysis!$B$23),0)</f>
        <v>0</v>
      </c>
      <c r="AN134">
        <f>IF($P134,AM134*Analysis!$B$30+Analysis!$B$31,0)</f>
        <v>0</v>
      </c>
      <c r="AO134">
        <f>AN134-'Flight Input'!$AE134</f>
        <v>0</v>
      </c>
      <c r="AQ134">
        <f>Analysis!$B$36*'Flight Input'!AE134+IF('Flight Input'!AE134 &gt; 0,Analysis!$B$37,0)</f>
        <v>0</v>
      </c>
      <c r="AR134">
        <f ca="1">_xlfn.COVARIANCE.P($AN$102:$AN$1102,'Flight Input'!AE134:AE1134)</f>
        <v>2.8683464854660584E-2</v>
      </c>
    </row>
    <row r="135" spans="1:44" x14ac:dyDescent="0.3">
      <c r="A135">
        <v>133</v>
      </c>
      <c r="B135">
        <f>'Flight Input'!T135</f>
        <v>2.6505810000235215</v>
      </c>
      <c r="C135">
        <f ca="1">INDIRECT(CONCATENATE("'Flight Input'!",Analysis!$B$2,A135+2))</f>
        <v>0</v>
      </c>
      <c r="D135">
        <f t="shared" si="276"/>
        <v>1.0587000055238605E-2</v>
      </c>
      <c r="F135">
        <f t="shared" ca="1" si="285"/>
        <v>0</v>
      </c>
      <c r="G135">
        <f t="shared" ca="1" si="286"/>
        <v>0</v>
      </c>
      <c r="I135">
        <f>SUM(D$2:D135)/COUNT(D$2:D135)</f>
        <v>1.9929180451304672E-2</v>
      </c>
      <c r="J135">
        <f t="shared" si="277"/>
        <v>0.53123108002895936</v>
      </c>
      <c r="L135">
        <f ca="1">VARA(C$2:C135)</f>
        <v>0</v>
      </c>
      <c r="M135">
        <f t="shared" ca="1" si="278"/>
        <v>0</v>
      </c>
      <c r="N135">
        <f t="shared" ca="1" si="287"/>
        <v>0</v>
      </c>
      <c r="O135" t="b">
        <f ca="1">IF(OR(O134,M135*MIN((B135-B$2)*Analysis!$B$19,1)&gt;Analysis!$B$18),TRUE,FALSE)</f>
        <v>0</v>
      </c>
      <c r="P135" t="b">
        <f>IF(OR('Flight Input'!U135=3,'Flight Input'!U135=9),TRUE,FALSE)</f>
        <v>0</v>
      </c>
      <c r="Q135">
        <f ca="1">IF(O135,Q134,SUM(C$2:C135)/COUNT(C$2:C135))+(Analysis!$D$14-500)/1000000</f>
        <v>1.1E-4</v>
      </c>
      <c r="R135">
        <f t="shared" ca="1" si="279"/>
        <v>0</v>
      </c>
      <c r="S135">
        <f t="shared" ca="1" si="288"/>
        <v>0</v>
      </c>
      <c r="T135">
        <f t="shared" si="280"/>
        <v>0</v>
      </c>
      <c r="U135">
        <f>IF($P135,T135*Analysis!$B$28+Analysis!$B$29,0)</f>
        <v>0</v>
      </c>
      <c r="V135">
        <f>U135-'Flight Input'!$AE135</f>
        <v>0</v>
      </c>
      <c r="W135">
        <f ca="1">MEDIAN2(R135,Analysis!$B$5,2)</f>
        <v>0</v>
      </c>
      <c r="X135">
        <f t="shared" ref="X135:Y135" ca="1" si="295">X134+W135*$D135</f>
        <v>0</v>
      </c>
      <c r="Y135">
        <f t="shared" ca="1" si="295"/>
        <v>0</v>
      </c>
      <c r="AA135">
        <f ca="1">AVERAGE2(W135,Analysis!$B$6,2)</f>
        <v>0</v>
      </c>
      <c r="AB135">
        <f t="shared" ref="AB135:AC135" ca="1" si="296">AB134+AA135*$D135</f>
        <v>0</v>
      </c>
      <c r="AC135">
        <f t="shared" ca="1" si="296"/>
        <v>0</v>
      </c>
      <c r="AF135">
        <f ca="1">IF(B135&gt;0,C135-Analysis!$B$14,0)</f>
        <v>0</v>
      </c>
      <c r="AG135">
        <f t="shared" ca="1" si="283"/>
        <v>0</v>
      </c>
      <c r="AH135">
        <f t="shared" ca="1" si="284"/>
        <v>0</v>
      </c>
      <c r="AI135">
        <f ca="1">IF(AND(B135&gt;Analysis!$B$39,B135&lt;Analysis!$B$40),FilterInput(AF135,Analysis!$B$34,Analysis!$B$35),0)</f>
        <v>0</v>
      </c>
      <c r="AJ135">
        <f ca="1">MEDIAN2(AI135,Analysis!$B$5,2)</f>
        <v>0</v>
      </c>
      <c r="AK135">
        <f ca="1">AVERAGE2(AJ135,Analysis!$B$6,2)</f>
        <v>0</v>
      </c>
      <c r="AL135">
        <f ca="1">INTEGRAL2(R135,$B135,AL134,R134,$B134,Analysis!$B$22)</f>
        <v>0</v>
      </c>
      <c r="AM135">
        <f ca="1">IF(AND(B135&lt;Analysis!$B$40,B135&gt;0),INTEGRAL2(AL135,$B135,AM134,AL134,$B134,Analysis!$B$23),0)</f>
        <v>0</v>
      </c>
      <c r="AN135">
        <f>IF($P135,AM135*Analysis!$B$30+Analysis!$B$31,0)</f>
        <v>0</v>
      </c>
      <c r="AO135">
        <f>AN135-'Flight Input'!$AE135</f>
        <v>0</v>
      </c>
      <c r="AQ135">
        <f>Analysis!$B$36*'Flight Input'!AE135+IF('Flight Input'!AE135 &gt; 0,Analysis!$B$37,0)</f>
        <v>0</v>
      </c>
      <c r="AR135">
        <f ca="1">_xlfn.COVARIANCE.P($AN$102:$AN$1102,'Flight Input'!AE135:AE1135)</f>
        <v>2.8536943624536463E-2</v>
      </c>
    </row>
    <row r="136" spans="1:44" x14ac:dyDescent="0.3">
      <c r="A136">
        <v>134</v>
      </c>
      <c r="B136">
        <f>'Flight Input'!T136</f>
        <v>2.6801719999639317</v>
      </c>
      <c r="C136">
        <f ca="1">INDIRECT(CONCATENATE("'Flight Input'!",Analysis!$B$2,A136+2))</f>
        <v>0</v>
      </c>
      <c r="D136">
        <f t="shared" si="276"/>
        <v>2.9590999940410256E-2</v>
      </c>
      <c r="F136">
        <f t="shared" ca="1" si="285"/>
        <v>0</v>
      </c>
      <c r="G136">
        <f t="shared" ca="1" si="286"/>
        <v>0</v>
      </c>
      <c r="I136">
        <f>SUM(D$2:D136)/COUNT(D$2:D136)</f>
        <v>2.0001283581820385E-2</v>
      </c>
      <c r="J136">
        <f t="shared" si="277"/>
        <v>1.4794550469403964</v>
      </c>
      <c r="L136">
        <f ca="1">VARA(C$2:C136)</f>
        <v>0</v>
      </c>
      <c r="M136">
        <f t="shared" ca="1" si="278"/>
        <v>0</v>
      </c>
      <c r="N136">
        <f t="shared" ca="1" si="287"/>
        <v>0</v>
      </c>
      <c r="O136" t="b">
        <f ca="1">IF(OR(O135,M136*MIN((B136-B$2)*Analysis!$B$19,1)&gt;Analysis!$B$18),TRUE,FALSE)</f>
        <v>0</v>
      </c>
      <c r="P136" t="b">
        <f>IF(OR('Flight Input'!U136=3,'Flight Input'!U136=9),TRUE,FALSE)</f>
        <v>0</v>
      </c>
      <c r="Q136">
        <f ca="1">IF(O136,Q135,SUM(C$2:C136)/COUNT(C$2:C136))+(Analysis!$D$14-500)/1000000</f>
        <v>1.1E-4</v>
      </c>
      <c r="R136">
        <f t="shared" ca="1" si="279"/>
        <v>0</v>
      </c>
      <c r="S136">
        <f t="shared" ca="1" si="288"/>
        <v>0</v>
      </c>
      <c r="T136">
        <f t="shared" si="280"/>
        <v>0</v>
      </c>
      <c r="U136">
        <f>IF($P136,T136*Analysis!$B$28+Analysis!$B$29,0)</f>
        <v>0</v>
      </c>
      <c r="V136">
        <f>U136-'Flight Input'!$AE136</f>
        <v>0</v>
      </c>
      <c r="W136">
        <f ca="1">MEDIAN2(R136,Analysis!$B$5,2)</f>
        <v>0</v>
      </c>
      <c r="X136">
        <f t="shared" ref="X136:Y136" ca="1" si="297">X135+W136*$D136</f>
        <v>0</v>
      </c>
      <c r="Y136">
        <f t="shared" ca="1" si="297"/>
        <v>0</v>
      </c>
      <c r="AA136">
        <f ca="1">AVERAGE2(W136,Analysis!$B$6,2)</f>
        <v>0</v>
      </c>
      <c r="AB136">
        <f t="shared" ref="AB136:AC136" ca="1" si="298">AB135+AA136*$D136</f>
        <v>0</v>
      </c>
      <c r="AC136">
        <f t="shared" ca="1" si="298"/>
        <v>0</v>
      </c>
      <c r="AF136">
        <f ca="1">IF(B136&gt;0,C136-Analysis!$B$14,0)</f>
        <v>0</v>
      </c>
      <c r="AG136">
        <f t="shared" ca="1" si="283"/>
        <v>0</v>
      </c>
      <c r="AH136">
        <f t="shared" ca="1" si="284"/>
        <v>0</v>
      </c>
      <c r="AI136">
        <f ca="1">IF(AND(B136&gt;Analysis!$B$39,B136&lt;Analysis!$B$40),FilterInput(AF136,Analysis!$B$34,Analysis!$B$35),0)</f>
        <v>0</v>
      </c>
      <c r="AJ136">
        <f ca="1">MEDIAN2(AI136,Analysis!$B$5,2)</f>
        <v>0</v>
      </c>
      <c r="AK136">
        <f ca="1">AVERAGE2(AJ136,Analysis!$B$6,2)</f>
        <v>0</v>
      </c>
      <c r="AL136">
        <f ca="1">INTEGRAL2(R136,$B136,AL135,R135,$B135,Analysis!$B$22)</f>
        <v>0</v>
      </c>
      <c r="AM136">
        <f ca="1">IF(AND(B136&lt;Analysis!$B$40,B136&gt;0),INTEGRAL2(AL136,$B136,AM135,AL135,$B135,Analysis!$B$23),0)</f>
        <v>0</v>
      </c>
      <c r="AN136">
        <f>IF($P136,AM136*Analysis!$B$30+Analysis!$B$31,0)</f>
        <v>0</v>
      </c>
      <c r="AO136">
        <f>AN136-'Flight Input'!$AE136</f>
        <v>0</v>
      </c>
      <c r="AQ136">
        <f>Analysis!$B$36*'Flight Input'!AE136+IF('Flight Input'!AE136 &gt; 0,Analysis!$B$37,0)</f>
        <v>0</v>
      </c>
      <c r="AR136">
        <f ca="1">_xlfn.COVARIANCE.P($AN$102:$AN$1102,'Flight Input'!AE136:AE1136)</f>
        <v>2.8393266934989527E-2</v>
      </c>
    </row>
    <row r="137" spans="1:44" x14ac:dyDescent="0.3">
      <c r="A137">
        <v>135</v>
      </c>
      <c r="B137">
        <f>'Flight Input'!T137</f>
        <v>2.6892350000562146</v>
      </c>
      <c r="C137">
        <f ca="1">INDIRECT(CONCATENATE("'Flight Input'!",Analysis!$B$2,A137+2))</f>
        <v>0</v>
      </c>
      <c r="D137">
        <f t="shared" si="276"/>
        <v>9.0630000922828913E-3</v>
      </c>
      <c r="F137">
        <f t="shared" ca="1" si="285"/>
        <v>0</v>
      </c>
      <c r="G137">
        <f t="shared" ca="1" si="286"/>
        <v>0</v>
      </c>
      <c r="I137">
        <f>SUM(D$2:D137)/COUNT(D$2:D137)</f>
        <v>1.9920259259675666E-2</v>
      </c>
      <c r="J137">
        <f t="shared" si="277"/>
        <v>0.45496396277477225</v>
      </c>
      <c r="L137">
        <f ca="1">VARA(C$2:C137)</f>
        <v>0</v>
      </c>
      <c r="M137">
        <f t="shared" ca="1" si="278"/>
        <v>0</v>
      </c>
      <c r="N137">
        <f t="shared" ca="1" si="287"/>
        <v>0</v>
      </c>
      <c r="O137" t="b">
        <f ca="1">IF(OR(O136,M137*MIN((B137-B$2)*Analysis!$B$19,1)&gt;Analysis!$B$18),TRUE,FALSE)</f>
        <v>0</v>
      </c>
      <c r="P137" t="b">
        <f>IF(OR('Flight Input'!U137=3,'Flight Input'!U137=9),TRUE,FALSE)</f>
        <v>0</v>
      </c>
      <c r="Q137">
        <f ca="1">IF(O137,Q136,SUM(C$2:C137)/COUNT(C$2:C137))+(Analysis!$D$14-500)/1000000</f>
        <v>1.1E-4</v>
      </c>
      <c r="R137">
        <f t="shared" ca="1" si="279"/>
        <v>0</v>
      </c>
      <c r="S137">
        <f t="shared" ca="1" si="288"/>
        <v>0</v>
      </c>
      <c r="T137">
        <f t="shared" si="280"/>
        <v>0</v>
      </c>
      <c r="U137">
        <f>IF($P137,T137*Analysis!$B$28+Analysis!$B$29,0)</f>
        <v>0</v>
      </c>
      <c r="V137">
        <f>U137-'Flight Input'!$AE137</f>
        <v>0</v>
      </c>
      <c r="W137">
        <f ca="1">MEDIAN2(R137,Analysis!$B$5,2)</f>
        <v>0</v>
      </c>
      <c r="X137">
        <f t="shared" ref="X137:Y137" ca="1" si="299">X136+W137*$D137</f>
        <v>0</v>
      </c>
      <c r="Y137">
        <f t="shared" ca="1" si="299"/>
        <v>0</v>
      </c>
      <c r="AA137">
        <f ca="1">AVERAGE2(W137,Analysis!$B$6,2)</f>
        <v>0</v>
      </c>
      <c r="AB137">
        <f t="shared" ref="AB137:AC137" ca="1" si="300">AB136+AA137*$D137</f>
        <v>0</v>
      </c>
      <c r="AC137">
        <f t="shared" ca="1" si="300"/>
        <v>0</v>
      </c>
      <c r="AF137">
        <f ca="1">IF(B137&gt;0,C137-Analysis!$B$14,0)</f>
        <v>0</v>
      </c>
      <c r="AG137">
        <f t="shared" ca="1" si="283"/>
        <v>0</v>
      </c>
      <c r="AH137">
        <f t="shared" ca="1" si="284"/>
        <v>0</v>
      </c>
      <c r="AI137">
        <f ca="1">IF(AND(B137&gt;Analysis!$B$39,B137&lt;Analysis!$B$40),FilterInput(AF137,Analysis!$B$34,Analysis!$B$35),0)</f>
        <v>0</v>
      </c>
      <c r="AJ137">
        <f ca="1">MEDIAN2(AI137,Analysis!$B$5,2)</f>
        <v>0</v>
      </c>
      <c r="AK137">
        <f ca="1">AVERAGE2(AJ137,Analysis!$B$6,2)</f>
        <v>0</v>
      </c>
      <c r="AL137">
        <f ca="1">INTEGRAL2(R137,$B137,AL136,R136,$B136,Analysis!$B$22)</f>
        <v>0</v>
      </c>
      <c r="AM137">
        <f ca="1">IF(AND(B137&lt;Analysis!$B$40,B137&gt;0),INTEGRAL2(AL137,$B137,AM136,AL136,$B136,Analysis!$B$23),0)</f>
        <v>0</v>
      </c>
      <c r="AN137">
        <f>IF($P137,AM137*Analysis!$B$30+Analysis!$B$31,0)</f>
        <v>0</v>
      </c>
      <c r="AO137">
        <f>AN137-'Flight Input'!$AE137</f>
        <v>0</v>
      </c>
      <c r="AQ137">
        <f>Analysis!$B$36*'Flight Input'!AE137+IF('Flight Input'!AE137 &gt; 0,Analysis!$B$37,0)</f>
        <v>0</v>
      </c>
      <c r="AR137">
        <f ca="1">_xlfn.COVARIANCE.P($AN$102:$AN$1102,'Flight Input'!AE137:AE1137)</f>
        <v>2.8249262455383544E-2</v>
      </c>
    </row>
    <row r="138" spans="1:44" x14ac:dyDescent="0.3">
      <c r="A138">
        <v>136</v>
      </c>
      <c r="B138">
        <f>'Flight Input'!T138</f>
        <v>2.7199760000221431</v>
      </c>
      <c r="C138">
        <f ca="1">INDIRECT(CONCATENATE("'Flight Input'!",Analysis!$B$2,A138+2))</f>
        <v>0</v>
      </c>
      <c r="D138">
        <f t="shared" si="276"/>
        <v>3.0740999965928495E-2</v>
      </c>
      <c r="F138">
        <f t="shared" ca="1" si="285"/>
        <v>0</v>
      </c>
      <c r="G138">
        <f t="shared" ca="1" si="286"/>
        <v>0</v>
      </c>
      <c r="I138">
        <f>SUM(D$2:D138)/COUNT(D$2:D138)</f>
        <v>1.9999823529574582E-2</v>
      </c>
      <c r="J138">
        <f t="shared" si="277"/>
        <v>1.5370635606094465</v>
      </c>
      <c r="L138">
        <f ca="1">VARA(C$2:C138)</f>
        <v>0</v>
      </c>
      <c r="M138">
        <f t="shared" ca="1" si="278"/>
        <v>0</v>
      </c>
      <c r="N138">
        <f t="shared" ca="1" si="287"/>
        <v>0</v>
      </c>
      <c r="O138" t="b">
        <f ca="1">IF(OR(O137,M138*MIN((B138-B$2)*Analysis!$B$19,1)&gt;Analysis!$B$18),TRUE,FALSE)</f>
        <v>0</v>
      </c>
      <c r="P138" t="b">
        <f>IF(OR('Flight Input'!U138=3,'Flight Input'!U138=9),TRUE,FALSE)</f>
        <v>0</v>
      </c>
      <c r="Q138">
        <f ca="1">IF(O138,Q137,SUM(C$2:C138)/COUNT(C$2:C138))+(Analysis!$D$14-500)/1000000</f>
        <v>1.1E-4</v>
      </c>
      <c r="R138">
        <f t="shared" ca="1" si="279"/>
        <v>0</v>
      </c>
      <c r="S138">
        <f t="shared" ca="1" si="288"/>
        <v>0</v>
      </c>
      <c r="T138">
        <f t="shared" si="280"/>
        <v>0</v>
      </c>
      <c r="U138">
        <f>IF($P138,T138*Analysis!$B$28+Analysis!$B$29,0)</f>
        <v>0</v>
      </c>
      <c r="V138">
        <f>U138-'Flight Input'!$AE138</f>
        <v>0</v>
      </c>
      <c r="W138">
        <f ca="1">MEDIAN2(R138,Analysis!$B$5,2)</f>
        <v>0</v>
      </c>
      <c r="X138">
        <f t="shared" ref="X138:Y138" ca="1" si="301">X137+W138*$D138</f>
        <v>0</v>
      </c>
      <c r="Y138">
        <f t="shared" ca="1" si="301"/>
        <v>0</v>
      </c>
      <c r="AA138">
        <f ca="1">AVERAGE2(W138,Analysis!$B$6,2)</f>
        <v>0</v>
      </c>
      <c r="AB138">
        <f t="shared" ref="AB138:AC138" ca="1" si="302">AB137+AA138*$D138</f>
        <v>0</v>
      </c>
      <c r="AC138">
        <f t="shared" ca="1" si="302"/>
        <v>0</v>
      </c>
      <c r="AF138">
        <f ca="1">IF(B138&gt;0,C138-Analysis!$B$14,0)</f>
        <v>0</v>
      </c>
      <c r="AG138">
        <f t="shared" ca="1" si="283"/>
        <v>0</v>
      </c>
      <c r="AH138">
        <f t="shared" ca="1" si="284"/>
        <v>0</v>
      </c>
      <c r="AI138">
        <f ca="1">IF(AND(B138&gt;Analysis!$B$39,B138&lt;Analysis!$B$40),FilterInput(AF138,Analysis!$B$34,Analysis!$B$35),0)</f>
        <v>0</v>
      </c>
      <c r="AJ138">
        <f ca="1">MEDIAN2(AI138,Analysis!$B$5,2)</f>
        <v>0</v>
      </c>
      <c r="AK138">
        <f ca="1">AVERAGE2(AJ138,Analysis!$B$6,2)</f>
        <v>0</v>
      </c>
      <c r="AL138">
        <f ca="1">INTEGRAL2(R138,$B138,AL137,R137,$B137,Analysis!$B$22)</f>
        <v>0</v>
      </c>
      <c r="AM138">
        <f ca="1">IF(AND(B138&lt;Analysis!$B$40,B138&gt;0),INTEGRAL2(AL138,$B138,AM137,AL137,$B137,Analysis!$B$23),0)</f>
        <v>0</v>
      </c>
      <c r="AN138">
        <f>IF($P138,AM138*Analysis!$B$30+Analysis!$B$31,0)</f>
        <v>0</v>
      </c>
      <c r="AO138">
        <f>AN138-'Flight Input'!$AE138</f>
        <v>0</v>
      </c>
      <c r="AQ138">
        <f>Analysis!$B$36*'Flight Input'!AE138+IF('Flight Input'!AE138 &gt; 0,Analysis!$B$37,0)</f>
        <v>0</v>
      </c>
      <c r="AR138">
        <f ca="1">_xlfn.COVARIANCE.P($AN$102:$AN$1102,'Flight Input'!AE138:AE1138)</f>
        <v>2.810811320629732E-2</v>
      </c>
    </row>
    <row r="139" spans="1:44" x14ac:dyDescent="0.3">
      <c r="A139">
        <v>137</v>
      </c>
      <c r="B139">
        <f>'Flight Input'!T139</f>
        <v>2.7399689999874681</v>
      </c>
      <c r="C139">
        <f ca="1">INDIRECT(CONCATENATE("'Flight Input'!",Analysis!$B$2,A139+2))</f>
        <v>0</v>
      </c>
      <c r="D139">
        <f t="shared" si="276"/>
        <v>1.9992999965324998E-2</v>
      </c>
      <c r="F139">
        <f t="shared" ca="1" si="285"/>
        <v>0</v>
      </c>
      <c r="G139">
        <f t="shared" ca="1" si="286"/>
        <v>0</v>
      </c>
      <c r="I139">
        <f>SUM(D$2:D139)/COUNT(D$2:D139)</f>
        <v>1.9999773722536265E-2</v>
      </c>
      <c r="J139">
        <f t="shared" si="277"/>
        <v>0.99966130830752176</v>
      </c>
      <c r="L139">
        <f ca="1">VARA(C$2:C139)</f>
        <v>0</v>
      </c>
      <c r="M139">
        <f t="shared" ca="1" si="278"/>
        <v>0</v>
      </c>
      <c r="N139">
        <f t="shared" ca="1" si="287"/>
        <v>0</v>
      </c>
      <c r="O139" t="b">
        <f ca="1">IF(OR(O138,M139*MIN((B139-B$2)*Analysis!$B$19,1)&gt;Analysis!$B$18),TRUE,FALSE)</f>
        <v>0</v>
      </c>
      <c r="P139" t="b">
        <f>IF(OR('Flight Input'!U139=3,'Flight Input'!U139=9),TRUE,FALSE)</f>
        <v>0</v>
      </c>
      <c r="Q139">
        <f ca="1">IF(O139,Q138,SUM(C$2:C139)/COUNT(C$2:C139))+(Analysis!$D$14-500)/1000000</f>
        <v>1.1E-4</v>
      </c>
      <c r="R139">
        <f t="shared" ca="1" si="279"/>
        <v>0</v>
      </c>
      <c r="S139">
        <f t="shared" ca="1" si="288"/>
        <v>0</v>
      </c>
      <c r="T139">
        <f t="shared" si="280"/>
        <v>0</v>
      </c>
      <c r="U139">
        <f>IF($P139,T139*Analysis!$B$28+Analysis!$B$29,0)</f>
        <v>0</v>
      </c>
      <c r="V139">
        <f>U139-'Flight Input'!$AE139</f>
        <v>0</v>
      </c>
      <c r="W139">
        <f ca="1">MEDIAN2(R139,Analysis!$B$5,2)</f>
        <v>0</v>
      </c>
      <c r="X139">
        <f t="shared" ref="X139:Y139" ca="1" si="303">X138+W139*$D139</f>
        <v>0</v>
      </c>
      <c r="Y139">
        <f t="shared" ca="1" si="303"/>
        <v>0</v>
      </c>
      <c r="AA139">
        <f ca="1">AVERAGE2(W139,Analysis!$B$6,2)</f>
        <v>0</v>
      </c>
      <c r="AB139">
        <f t="shared" ref="AB139:AC139" ca="1" si="304">AB138+AA139*$D139</f>
        <v>0</v>
      </c>
      <c r="AC139">
        <f t="shared" ca="1" si="304"/>
        <v>0</v>
      </c>
      <c r="AF139">
        <f ca="1">IF(B139&gt;0,C139-Analysis!$B$14,0)</f>
        <v>0</v>
      </c>
      <c r="AG139">
        <f t="shared" ca="1" si="283"/>
        <v>0</v>
      </c>
      <c r="AH139">
        <f t="shared" ca="1" si="284"/>
        <v>0</v>
      </c>
      <c r="AI139">
        <f ca="1">IF(AND(B139&gt;Analysis!$B$39,B139&lt;Analysis!$B$40),FilterInput(AF139,Analysis!$B$34,Analysis!$B$35),0)</f>
        <v>0</v>
      </c>
      <c r="AJ139">
        <f ca="1">MEDIAN2(AI139,Analysis!$B$5,2)</f>
        <v>0</v>
      </c>
      <c r="AK139">
        <f ca="1">AVERAGE2(AJ139,Analysis!$B$6,2)</f>
        <v>0</v>
      </c>
      <c r="AL139">
        <f ca="1">INTEGRAL2(R139,$B139,AL138,R138,$B138,Analysis!$B$22)</f>
        <v>0</v>
      </c>
      <c r="AM139">
        <f ca="1">IF(AND(B139&lt;Analysis!$B$40,B139&gt;0),INTEGRAL2(AL139,$B139,AM138,AL138,$B138,Analysis!$B$23),0)</f>
        <v>0</v>
      </c>
      <c r="AN139">
        <f>IF($P139,AM139*Analysis!$B$30+Analysis!$B$31,0)</f>
        <v>0</v>
      </c>
      <c r="AO139">
        <f>AN139-'Flight Input'!$AE139</f>
        <v>0</v>
      </c>
      <c r="AQ139">
        <f>Analysis!$B$36*'Flight Input'!AE139+IF('Flight Input'!AE139 &gt; 0,Analysis!$B$37,0)</f>
        <v>0</v>
      </c>
      <c r="AR139">
        <f ca="1">_xlfn.COVARIANCE.P($AN$102:$AN$1102,'Flight Input'!AE139:AE1139)</f>
        <v>2.7966640427906128E-2</v>
      </c>
    </row>
    <row r="140" spans="1:44" x14ac:dyDescent="0.3">
      <c r="A140">
        <v>138</v>
      </c>
      <c r="B140">
        <f>'Flight Input'!T140</f>
        <v>2.7497059999732301</v>
      </c>
      <c r="C140">
        <f ca="1">INDIRECT(CONCATENATE("'Flight Input'!",Analysis!$B$2,A140+2))</f>
        <v>0</v>
      </c>
      <c r="D140">
        <f t="shared" si="276"/>
        <v>9.7369999857619405E-3</v>
      </c>
      <c r="F140">
        <f t="shared" ca="1" si="285"/>
        <v>0</v>
      </c>
      <c r="G140">
        <f t="shared" ca="1" si="286"/>
        <v>0</v>
      </c>
      <c r="I140">
        <f>SUM(D$2:D140)/COUNT(D$2:D140)</f>
        <v>1.9925405796907464E-2</v>
      </c>
      <c r="J140">
        <f t="shared" si="277"/>
        <v>0.4886726064707389</v>
      </c>
      <c r="L140">
        <f ca="1">VARA(C$2:C140)</f>
        <v>0</v>
      </c>
      <c r="M140">
        <f t="shared" ca="1" si="278"/>
        <v>0</v>
      </c>
      <c r="N140">
        <f t="shared" ca="1" si="287"/>
        <v>0</v>
      </c>
      <c r="O140" t="b">
        <f ca="1">IF(OR(O139,M140*MIN((B140-B$2)*Analysis!$B$19,1)&gt;Analysis!$B$18),TRUE,FALSE)</f>
        <v>0</v>
      </c>
      <c r="P140" t="b">
        <f>IF(OR('Flight Input'!U140=3,'Flight Input'!U140=9),TRUE,FALSE)</f>
        <v>0</v>
      </c>
      <c r="Q140">
        <f ca="1">IF(O140,Q139,SUM(C$2:C140)/COUNT(C$2:C140))+(Analysis!$D$14-500)/1000000</f>
        <v>1.1E-4</v>
      </c>
      <c r="R140">
        <f t="shared" ca="1" si="279"/>
        <v>0</v>
      </c>
      <c r="S140">
        <f t="shared" ca="1" si="288"/>
        <v>0</v>
      </c>
      <c r="T140">
        <f t="shared" si="280"/>
        <v>0</v>
      </c>
      <c r="U140">
        <f>IF($P140,T140*Analysis!$B$28+Analysis!$B$29,0)</f>
        <v>0</v>
      </c>
      <c r="V140">
        <f>U140-'Flight Input'!$AE140</f>
        <v>0</v>
      </c>
      <c r="W140">
        <f ca="1">MEDIAN2(R140,Analysis!$B$5,2)</f>
        <v>0</v>
      </c>
      <c r="X140">
        <f t="shared" ref="X140:Y140" ca="1" si="305">X139+W140*$D140</f>
        <v>0</v>
      </c>
      <c r="Y140">
        <f t="shared" ca="1" si="305"/>
        <v>0</v>
      </c>
      <c r="AA140">
        <f ca="1">AVERAGE2(W140,Analysis!$B$6,2)</f>
        <v>0</v>
      </c>
      <c r="AB140">
        <f t="shared" ref="AB140:AC140" ca="1" si="306">AB139+AA140*$D140</f>
        <v>0</v>
      </c>
      <c r="AC140">
        <f t="shared" ca="1" si="306"/>
        <v>0</v>
      </c>
      <c r="AF140">
        <f ca="1">IF(B140&gt;0,C140-Analysis!$B$14,0)</f>
        <v>0</v>
      </c>
      <c r="AG140">
        <f t="shared" ca="1" si="283"/>
        <v>0</v>
      </c>
      <c r="AH140">
        <f t="shared" ca="1" si="284"/>
        <v>0</v>
      </c>
      <c r="AI140">
        <f ca="1">IF(AND(B140&gt;Analysis!$B$39,B140&lt;Analysis!$B$40),FilterInput(AF140,Analysis!$B$34,Analysis!$B$35),0)</f>
        <v>0</v>
      </c>
      <c r="AJ140">
        <f ca="1">MEDIAN2(AI140,Analysis!$B$5,2)</f>
        <v>0</v>
      </c>
      <c r="AK140">
        <f ca="1">AVERAGE2(AJ140,Analysis!$B$6,2)</f>
        <v>0</v>
      </c>
      <c r="AL140">
        <f ca="1">INTEGRAL2(R140,$B140,AL139,R139,$B139,Analysis!$B$22)</f>
        <v>0</v>
      </c>
      <c r="AM140">
        <f ca="1">IF(AND(B140&lt;Analysis!$B$40,B140&gt;0),INTEGRAL2(AL140,$B140,AM139,AL139,$B139,Analysis!$B$23),0)</f>
        <v>0</v>
      </c>
      <c r="AN140">
        <f>IF($P140,AM140*Analysis!$B$30+Analysis!$B$31,0)</f>
        <v>0</v>
      </c>
      <c r="AO140">
        <f>AN140-'Flight Input'!$AE140</f>
        <v>0</v>
      </c>
      <c r="AQ140">
        <f>Analysis!$B$36*'Flight Input'!AE140+IF('Flight Input'!AE140 &gt; 0,Analysis!$B$37,0)</f>
        <v>0</v>
      </c>
      <c r="AR140">
        <f ca="1">_xlfn.COVARIANCE.P($AN$102:$AN$1102,'Flight Input'!AE140:AE1140)</f>
        <v>2.7826757393535108E-2</v>
      </c>
    </row>
    <row r="141" spans="1:44" x14ac:dyDescent="0.3">
      <c r="A141">
        <v>139</v>
      </c>
      <c r="B141">
        <f>'Flight Input'!T141</f>
        <v>2.7756199999712408</v>
      </c>
      <c r="C141">
        <f ca="1">INDIRECT(CONCATENATE("'Flight Input'!",Analysis!$B$2,A141+2))</f>
        <v>0</v>
      </c>
      <c r="D141">
        <f t="shared" si="276"/>
        <v>2.5913999998010695E-2</v>
      </c>
      <c r="F141">
        <f t="shared" ca="1" si="285"/>
        <v>0</v>
      </c>
      <c r="G141">
        <f t="shared" ca="1" si="286"/>
        <v>0</v>
      </c>
      <c r="I141">
        <f>SUM(D$2:D141)/COUNT(D$2:D141)</f>
        <v>1.9968489208426192E-2</v>
      </c>
      <c r="J141">
        <f t="shared" si="277"/>
        <v>1.2977446479564236</v>
      </c>
      <c r="L141">
        <f ca="1">VARA(C$2:C141)</f>
        <v>0</v>
      </c>
      <c r="M141">
        <f t="shared" ca="1" si="278"/>
        <v>0</v>
      </c>
      <c r="N141">
        <f t="shared" ca="1" si="287"/>
        <v>0</v>
      </c>
      <c r="O141" t="b">
        <f ca="1">IF(OR(O140,M141*MIN((B141-B$2)*Analysis!$B$19,1)&gt;Analysis!$B$18),TRUE,FALSE)</f>
        <v>0</v>
      </c>
      <c r="P141" t="b">
        <f>IF(OR('Flight Input'!U141=3,'Flight Input'!U141=9),TRUE,FALSE)</f>
        <v>0</v>
      </c>
      <c r="Q141">
        <f ca="1">IF(O141,Q140,SUM(C$2:C141)/COUNT(C$2:C141))+(Analysis!$D$14-500)/1000000</f>
        <v>1.1E-4</v>
      </c>
      <c r="R141">
        <f t="shared" ca="1" si="279"/>
        <v>0</v>
      </c>
      <c r="S141">
        <f t="shared" ca="1" si="288"/>
        <v>0</v>
      </c>
      <c r="T141">
        <f t="shared" si="280"/>
        <v>0</v>
      </c>
      <c r="U141">
        <f>IF($P141,T141*Analysis!$B$28+Analysis!$B$29,0)</f>
        <v>0</v>
      </c>
      <c r="V141">
        <f>U141-'Flight Input'!$AE141</f>
        <v>0</v>
      </c>
      <c r="W141">
        <f ca="1">MEDIAN2(R141,Analysis!$B$5,2)</f>
        <v>0</v>
      </c>
      <c r="X141">
        <f t="shared" ref="X141:Y141" ca="1" si="307">X140+W141*$D141</f>
        <v>0</v>
      </c>
      <c r="Y141">
        <f t="shared" ca="1" si="307"/>
        <v>0</v>
      </c>
      <c r="AA141">
        <f ca="1">AVERAGE2(W141,Analysis!$B$6,2)</f>
        <v>0</v>
      </c>
      <c r="AB141">
        <f t="shared" ref="AB141:AC141" ca="1" si="308">AB140+AA141*$D141</f>
        <v>0</v>
      </c>
      <c r="AC141">
        <f t="shared" ca="1" si="308"/>
        <v>0</v>
      </c>
      <c r="AF141">
        <f ca="1">IF(B141&gt;0,C141-Analysis!$B$14,0)</f>
        <v>0</v>
      </c>
      <c r="AG141">
        <f t="shared" ca="1" si="283"/>
        <v>0</v>
      </c>
      <c r="AH141">
        <f t="shared" ca="1" si="284"/>
        <v>0</v>
      </c>
      <c r="AI141">
        <f ca="1">IF(AND(B141&gt;Analysis!$B$39,B141&lt;Analysis!$B$40),FilterInput(AF141,Analysis!$B$34,Analysis!$B$35),0)</f>
        <v>0</v>
      </c>
      <c r="AJ141">
        <f ca="1">MEDIAN2(AI141,Analysis!$B$5,2)</f>
        <v>0</v>
      </c>
      <c r="AK141">
        <f ca="1">AVERAGE2(AJ141,Analysis!$B$6,2)</f>
        <v>0</v>
      </c>
      <c r="AL141">
        <f ca="1">INTEGRAL2(R141,$B141,AL140,R140,$B140,Analysis!$B$22)</f>
        <v>0</v>
      </c>
      <c r="AM141">
        <f ca="1">IF(AND(B141&lt;Analysis!$B$40,B141&gt;0),INTEGRAL2(AL141,$B141,AM140,AL140,$B140,Analysis!$B$23),0)</f>
        <v>0</v>
      </c>
      <c r="AN141">
        <f>IF($P141,AM141*Analysis!$B$30+Analysis!$B$31,0)</f>
        <v>0</v>
      </c>
      <c r="AO141">
        <f>AN141-'Flight Input'!$AE141</f>
        <v>0</v>
      </c>
      <c r="AQ141">
        <f>Analysis!$B$36*'Flight Input'!AE141+IF('Flight Input'!AE141 &gt; 0,Analysis!$B$37,0)</f>
        <v>0</v>
      </c>
      <c r="AR141">
        <f ca="1">_xlfn.COVARIANCE.P($AN$102:$AN$1102,'Flight Input'!AE141:AE1141)</f>
        <v>2.7687191307788531E-2</v>
      </c>
    </row>
    <row r="142" spans="1:44" x14ac:dyDescent="0.3">
      <c r="A142">
        <v>140</v>
      </c>
      <c r="B142">
        <f>'Flight Input'!T142</f>
        <v>2.7916589999804273</v>
      </c>
      <c r="C142">
        <f ca="1">INDIRECT(CONCATENATE("'Flight Input'!",Analysis!$B$2,A142+2))</f>
        <v>0</v>
      </c>
      <c r="D142">
        <f t="shared" si="276"/>
        <v>1.6039000009186566E-2</v>
      </c>
      <c r="F142">
        <f t="shared" ca="1" si="285"/>
        <v>0</v>
      </c>
      <c r="G142">
        <f t="shared" ca="1" si="286"/>
        <v>0</v>
      </c>
      <c r="I142">
        <f>SUM(D$2:D142)/COUNT(D$2:D142)</f>
        <v>1.9940421428431623E-2</v>
      </c>
      <c r="J142">
        <f t="shared" si="277"/>
        <v>0.80434609001380986</v>
      </c>
      <c r="L142">
        <f ca="1">VARA(C$2:C142)</f>
        <v>0</v>
      </c>
      <c r="M142">
        <f t="shared" ca="1" si="278"/>
        <v>0</v>
      </c>
      <c r="N142">
        <f t="shared" ca="1" si="287"/>
        <v>0</v>
      </c>
      <c r="O142" t="b">
        <f ca="1">IF(OR(O141,M142*MIN((B142-B$2)*Analysis!$B$19,1)&gt;Analysis!$B$18),TRUE,FALSE)</f>
        <v>0</v>
      </c>
      <c r="P142" t="b">
        <f>IF(OR('Flight Input'!U142=3,'Flight Input'!U142=9),TRUE,FALSE)</f>
        <v>0</v>
      </c>
      <c r="Q142">
        <f ca="1">IF(O142,Q141,SUM(C$2:C142)/COUNT(C$2:C142))+(Analysis!$D$14-500)/1000000</f>
        <v>1.1E-4</v>
      </c>
      <c r="R142">
        <f t="shared" ca="1" si="279"/>
        <v>0</v>
      </c>
      <c r="S142">
        <f t="shared" ca="1" si="288"/>
        <v>0</v>
      </c>
      <c r="T142">
        <f t="shared" si="280"/>
        <v>0</v>
      </c>
      <c r="U142">
        <f>IF($P142,T142*Analysis!$B$28+Analysis!$B$29,0)</f>
        <v>0</v>
      </c>
      <c r="V142">
        <f>U142-'Flight Input'!$AE142</f>
        <v>0</v>
      </c>
      <c r="W142">
        <f ca="1">MEDIAN2(R142,Analysis!$B$5,2)</f>
        <v>0</v>
      </c>
      <c r="X142">
        <f t="shared" ref="X142:Y142" ca="1" si="309">X141+W142*$D142</f>
        <v>0</v>
      </c>
      <c r="Y142">
        <f t="shared" ca="1" si="309"/>
        <v>0</v>
      </c>
      <c r="AA142">
        <f ca="1">AVERAGE2(W142,Analysis!$B$6,2)</f>
        <v>0</v>
      </c>
      <c r="AB142">
        <f t="shared" ref="AB142:AC142" ca="1" si="310">AB141+AA142*$D142</f>
        <v>0</v>
      </c>
      <c r="AC142">
        <f t="shared" ca="1" si="310"/>
        <v>0</v>
      </c>
      <c r="AF142">
        <f ca="1">IF(B142&gt;0,C142-Analysis!$B$14,0)</f>
        <v>0</v>
      </c>
      <c r="AG142">
        <f t="shared" ca="1" si="283"/>
        <v>0</v>
      </c>
      <c r="AH142">
        <f t="shared" ca="1" si="284"/>
        <v>0</v>
      </c>
      <c r="AI142">
        <f ca="1">IF(AND(B142&gt;Analysis!$B$39,B142&lt;Analysis!$B$40),FilterInput(AF142,Analysis!$B$34,Analysis!$B$35),0)</f>
        <v>0</v>
      </c>
      <c r="AJ142">
        <f ca="1">MEDIAN2(AI142,Analysis!$B$5,2)</f>
        <v>0</v>
      </c>
      <c r="AK142">
        <f ca="1">AVERAGE2(AJ142,Analysis!$B$6,2)</f>
        <v>0</v>
      </c>
      <c r="AL142">
        <f ca="1">INTEGRAL2(R142,$B142,AL141,R141,$B141,Analysis!$B$22)</f>
        <v>0</v>
      </c>
      <c r="AM142">
        <f ca="1">IF(AND(B142&lt;Analysis!$B$40,B142&gt;0),INTEGRAL2(AL142,$B142,AM141,AL141,$B141,Analysis!$B$23),0)</f>
        <v>0</v>
      </c>
      <c r="AN142">
        <f>IF($P142,AM142*Analysis!$B$30+Analysis!$B$31,0)</f>
        <v>0</v>
      </c>
      <c r="AO142">
        <f>AN142-'Flight Input'!$AE142</f>
        <v>0</v>
      </c>
      <c r="AQ142">
        <f>Analysis!$B$36*'Flight Input'!AE142+IF('Flight Input'!AE142 &gt; 0,Analysis!$B$37,0)</f>
        <v>0</v>
      </c>
      <c r="AR142">
        <f ca="1">_xlfn.COVARIANCE.P($AN$102:$AN$1102,'Flight Input'!AE142:AE1142)</f>
        <v>2.7547943030400531E-2</v>
      </c>
    </row>
    <row r="143" spans="1:44" x14ac:dyDescent="0.3">
      <c r="A143">
        <v>141</v>
      </c>
      <c r="B143">
        <f>'Flight Input'!T143</f>
        <v>2.8166660000570118</v>
      </c>
      <c r="C143">
        <f ca="1">INDIRECT(CONCATENATE("'Flight Input'!",Analysis!$B$2,A143+2))</f>
        <v>0</v>
      </c>
      <c r="D143">
        <f t="shared" si="276"/>
        <v>2.5007000076584518E-2</v>
      </c>
      <c r="F143">
        <f t="shared" ca="1" si="285"/>
        <v>0</v>
      </c>
      <c r="G143">
        <f t="shared" ca="1" si="286"/>
        <v>0</v>
      </c>
      <c r="I143">
        <f>SUM(D$2:D143)/COUNT(D$2:D143)</f>
        <v>1.9976354610333417E-2</v>
      </c>
      <c r="J143">
        <f t="shared" si="277"/>
        <v>1.2518300042415564</v>
      </c>
      <c r="L143">
        <f ca="1">VARA(C$2:C143)</f>
        <v>0</v>
      </c>
      <c r="M143">
        <f t="shared" ca="1" si="278"/>
        <v>0</v>
      </c>
      <c r="N143">
        <f t="shared" ca="1" si="287"/>
        <v>0</v>
      </c>
      <c r="O143" t="b">
        <f ca="1">IF(OR(O142,M143*MIN((B143-B$2)*Analysis!$B$19,1)&gt;Analysis!$B$18),TRUE,FALSE)</f>
        <v>0</v>
      </c>
      <c r="P143" t="b">
        <f>IF(OR('Flight Input'!U143=3,'Flight Input'!U143=9),TRUE,FALSE)</f>
        <v>0</v>
      </c>
      <c r="Q143">
        <f ca="1">IF(O143,Q142,SUM(C$2:C143)/COUNT(C$2:C143))+(Analysis!$D$14-500)/1000000</f>
        <v>1.1E-4</v>
      </c>
      <c r="R143">
        <f t="shared" ca="1" si="279"/>
        <v>0</v>
      </c>
      <c r="S143">
        <f t="shared" ca="1" si="288"/>
        <v>0</v>
      </c>
      <c r="T143">
        <f t="shared" si="280"/>
        <v>0</v>
      </c>
      <c r="U143">
        <f>IF($P143,T143*Analysis!$B$28+Analysis!$B$29,0)</f>
        <v>0</v>
      </c>
      <c r="V143">
        <f>U143-'Flight Input'!$AE143</f>
        <v>0</v>
      </c>
      <c r="W143">
        <f ca="1">MEDIAN2(R143,Analysis!$B$5,2)</f>
        <v>0</v>
      </c>
      <c r="X143">
        <f t="shared" ref="X143:Y143" ca="1" si="311">X142+W143*$D143</f>
        <v>0</v>
      </c>
      <c r="Y143">
        <f t="shared" ca="1" si="311"/>
        <v>0</v>
      </c>
      <c r="AA143">
        <f ca="1">AVERAGE2(W143,Analysis!$B$6,2)</f>
        <v>0</v>
      </c>
      <c r="AB143">
        <f t="shared" ref="AB143:AC143" ca="1" si="312">AB142+AA143*$D143</f>
        <v>0</v>
      </c>
      <c r="AC143">
        <f t="shared" ca="1" si="312"/>
        <v>0</v>
      </c>
      <c r="AF143">
        <f ca="1">IF(B143&gt;0,C143-Analysis!$B$14,0)</f>
        <v>0</v>
      </c>
      <c r="AG143">
        <f t="shared" ca="1" si="283"/>
        <v>0</v>
      </c>
      <c r="AH143">
        <f t="shared" ca="1" si="284"/>
        <v>0</v>
      </c>
      <c r="AI143">
        <f ca="1">IF(AND(B143&gt;Analysis!$B$39,B143&lt;Analysis!$B$40),FilterInput(AF143,Analysis!$B$34,Analysis!$B$35),0)</f>
        <v>0</v>
      </c>
      <c r="AJ143">
        <f ca="1">MEDIAN2(AI143,Analysis!$B$5,2)</f>
        <v>0</v>
      </c>
      <c r="AK143">
        <f ca="1">AVERAGE2(AJ143,Analysis!$B$6,2)</f>
        <v>0</v>
      </c>
      <c r="AL143">
        <f ca="1">INTEGRAL2(R143,$B143,AL142,R142,$B142,Analysis!$B$22)</f>
        <v>0</v>
      </c>
      <c r="AM143">
        <f ca="1">IF(AND(B143&lt;Analysis!$B$40,B143&gt;0),INTEGRAL2(AL143,$B143,AM142,AL142,$B142,Analysis!$B$23),0)</f>
        <v>0</v>
      </c>
      <c r="AN143">
        <f>IF($P143,AM143*Analysis!$B$30+Analysis!$B$31,0)</f>
        <v>0</v>
      </c>
      <c r="AO143">
        <f>AN143-'Flight Input'!$AE143</f>
        <v>0</v>
      </c>
      <c r="AQ143">
        <f>Analysis!$B$36*'Flight Input'!AE143+IF('Flight Input'!AE143 &gt; 0,Analysis!$B$37,0)</f>
        <v>0</v>
      </c>
      <c r="AR143">
        <f ca="1">_xlfn.COVARIANCE.P($AN$102:$AN$1102,'Flight Input'!AE143:AE1143)</f>
        <v>2.7408373342366638E-2</v>
      </c>
    </row>
    <row r="144" spans="1:44" x14ac:dyDescent="0.3">
      <c r="A144">
        <v>142</v>
      </c>
      <c r="B144">
        <f>'Flight Input'!T144</f>
        <v>2.8356640000129119</v>
      </c>
      <c r="C144">
        <f ca="1">INDIRECT(CONCATENATE("'Flight Input'!",Analysis!$B$2,A144+2))</f>
        <v>0</v>
      </c>
      <c r="D144">
        <f t="shared" si="276"/>
        <v>1.8997999955900013E-2</v>
      </c>
      <c r="F144">
        <f t="shared" ca="1" si="285"/>
        <v>0</v>
      </c>
      <c r="G144">
        <f t="shared" ca="1" si="286"/>
        <v>0</v>
      </c>
      <c r="I144">
        <f>SUM(D$2:D144)/COUNT(D$2:D144)</f>
        <v>1.9969464788823322E-2</v>
      </c>
      <c r="J144">
        <f t="shared" si="277"/>
        <v>0.95135248524702443</v>
      </c>
      <c r="L144">
        <f ca="1">VARA(C$2:C144)</f>
        <v>0</v>
      </c>
      <c r="M144">
        <f t="shared" ca="1" si="278"/>
        <v>0</v>
      </c>
      <c r="N144">
        <f t="shared" ca="1" si="287"/>
        <v>0</v>
      </c>
      <c r="O144" t="b">
        <f ca="1">IF(OR(O143,M144*MIN((B144-B$2)*Analysis!$B$19,1)&gt;Analysis!$B$18),TRUE,FALSE)</f>
        <v>0</v>
      </c>
      <c r="P144" t="b">
        <f>IF(OR('Flight Input'!U144=3,'Flight Input'!U144=9),TRUE,FALSE)</f>
        <v>0</v>
      </c>
      <c r="Q144">
        <f ca="1">IF(O144,Q143,SUM(C$2:C144)/COUNT(C$2:C144))+(Analysis!$D$14-500)/1000000</f>
        <v>1.1E-4</v>
      </c>
      <c r="R144">
        <f t="shared" ca="1" si="279"/>
        <v>0</v>
      </c>
      <c r="S144">
        <f t="shared" ca="1" si="288"/>
        <v>0</v>
      </c>
      <c r="T144">
        <f t="shared" si="280"/>
        <v>0</v>
      </c>
      <c r="U144">
        <f>IF($P144,T144*Analysis!$B$28+Analysis!$B$29,0)</f>
        <v>0</v>
      </c>
      <c r="V144">
        <f>U144-'Flight Input'!$AE144</f>
        <v>0</v>
      </c>
      <c r="W144">
        <f ca="1">MEDIAN2(R144,Analysis!$B$5,2)</f>
        <v>0</v>
      </c>
      <c r="X144">
        <f t="shared" ref="X144:Y144" ca="1" si="313">X143+W144*$D144</f>
        <v>0</v>
      </c>
      <c r="Y144">
        <f t="shared" ca="1" si="313"/>
        <v>0</v>
      </c>
      <c r="AA144">
        <f ca="1">AVERAGE2(W144,Analysis!$B$6,2)</f>
        <v>0</v>
      </c>
      <c r="AB144">
        <f t="shared" ref="AB144:AC144" ca="1" si="314">AB143+AA144*$D144</f>
        <v>0</v>
      </c>
      <c r="AC144">
        <f t="shared" ca="1" si="314"/>
        <v>0</v>
      </c>
      <c r="AF144">
        <f ca="1">IF(B144&gt;0,C144-Analysis!$B$14,0)</f>
        <v>0</v>
      </c>
      <c r="AG144">
        <f t="shared" ca="1" si="283"/>
        <v>0</v>
      </c>
      <c r="AH144">
        <f t="shared" ca="1" si="284"/>
        <v>0</v>
      </c>
      <c r="AI144">
        <f ca="1">IF(AND(B144&gt;Analysis!$B$39,B144&lt;Analysis!$B$40),FilterInput(AF144,Analysis!$B$34,Analysis!$B$35),0)</f>
        <v>0</v>
      </c>
      <c r="AJ144">
        <f ca="1">MEDIAN2(AI144,Analysis!$B$5,2)</f>
        <v>0</v>
      </c>
      <c r="AK144">
        <f ca="1">AVERAGE2(AJ144,Analysis!$B$6,2)</f>
        <v>0</v>
      </c>
      <c r="AL144">
        <f ca="1">INTEGRAL2(R144,$B144,AL143,R143,$B143,Analysis!$B$22)</f>
        <v>0</v>
      </c>
      <c r="AM144">
        <f ca="1">IF(AND(B144&lt;Analysis!$B$40,B144&gt;0),INTEGRAL2(AL144,$B144,AM143,AL143,$B143,Analysis!$B$23),0)</f>
        <v>0</v>
      </c>
      <c r="AN144">
        <f>IF($P144,AM144*Analysis!$B$30+Analysis!$B$31,0)</f>
        <v>0</v>
      </c>
      <c r="AO144">
        <f>AN144-'Flight Input'!$AE144</f>
        <v>0</v>
      </c>
      <c r="AQ144">
        <f>Analysis!$B$36*'Flight Input'!AE144+IF('Flight Input'!AE144 &gt; 0,Analysis!$B$37,0)</f>
        <v>0</v>
      </c>
      <c r="AR144">
        <f ca="1">_xlfn.COVARIANCE.P($AN$102:$AN$1102,'Flight Input'!AE144:AE1144)</f>
        <v>2.7270403354953052E-2</v>
      </c>
    </row>
    <row r="145" spans="1:44" x14ac:dyDescent="0.3">
      <c r="A145">
        <v>143</v>
      </c>
      <c r="B145">
        <f>'Flight Input'!T145</f>
        <v>2.8554289999883622</v>
      </c>
      <c r="C145">
        <f ca="1">INDIRECT(CONCATENATE("'Flight Input'!",Analysis!$B$2,A145+2))</f>
        <v>0</v>
      </c>
      <c r="D145">
        <f t="shared" si="276"/>
        <v>1.9764999975450337E-2</v>
      </c>
      <c r="F145">
        <f t="shared" ca="1" si="285"/>
        <v>0</v>
      </c>
      <c r="G145">
        <f t="shared" ca="1" si="286"/>
        <v>0</v>
      </c>
      <c r="I145">
        <f>SUM(D$2:D145)/COUNT(D$2:D145)</f>
        <v>1.9968034964953581E-2</v>
      </c>
      <c r="J145">
        <f t="shared" si="277"/>
        <v>0.98983199950022138</v>
      </c>
      <c r="L145">
        <f ca="1">VARA(C$2:C145)</f>
        <v>0</v>
      </c>
      <c r="M145">
        <f t="shared" ca="1" si="278"/>
        <v>0</v>
      </c>
      <c r="N145">
        <f t="shared" ca="1" si="287"/>
        <v>0</v>
      </c>
      <c r="O145" t="b">
        <f ca="1">IF(OR(O144,M145*MIN((B145-B$2)*Analysis!$B$19,1)&gt;Analysis!$B$18),TRUE,FALSE)</f>
        <v>0</v>
      </c>
      <c r="P145" t="b">
        <f>IF(OR('Flight Input'!U145=3,'Flight Input'!U145=9),TRUE,FALSE)</f>
        <v>0</v>
      </c>
      <c r="Q145">
        <f ca="1">IF(O145,Q144,SUM(C$2:C145)/COUNT(C$2:C145))+(Analysis!$D$14-500)/1000000</f>
        <v>1.1E-4</v>
      </c>
      <c r="R145">
        <f t="shared" ca="1" si="279"/>
        <v>0</v>
      </c>
      <c r="S145">
        <f t="shared" ca="1" si="288"/>
        <v>0</v>
      </c>
      <c r="T145">
        <f t="shared" si="280"/>
        <v>0</v>
      </c>
      <c r="U145">
        <f>IF($P145,T145*Analysis!$B$28+Analysis!$B$29,0)</f>
        <v>0</v>
      </c>
      <c r="V145">
        <f>U145-'Flight Input'!$AE145</f>
        <v>0</v>
      </c>
      <c r="W145">
        <f ca="1">MEDIAN2(R145,Analysis!$B$5,2)</f>
        <v>0</v>
      </c>
      <c r="X145">
        <f t="shared" ref="X145:Y145" ca="1" si="315">X144+W145*$D145</f>
        <v>0</v>
      </c>
      <c r="Y145">
        <f t="shared" ca="1" si="315"/>
        <v>0</v>
      </c>
      <c r="AA145">
        <f ca="1">AVERAGE2(W145,Analysis!$B$6,2)</f>
        <v>0</v>
      </c>
      <c r="AB145">
        <f t="shared" ref="AB145:AC145" ca="1" si="316">AB144+AA145*$D145</f>
        <v>0</v>
      </c>
      <c r="AC145">
        <f t="shared" ca="1" si="316"/>
        <v>0</v>
      </c>
      <c r="AF145">
        <f ca="1">IF(B145&gt;0,C145-Analysis!$B$14,0)</f>
        <v>0</v>
      </c>
      <c r="AG145">
        <f t="shared" ca="1" si="283"/>
        <v>0</v>
      </c>
      <c r="AH145">
        <f t="shared" ca="1" si="284"/>
        <v>0</v>
      </c>
      <c r="AI145">
        <f ca="1">IF(AND(B145&gt;Analysis!$B$39,B145&lt;Analysis!$B$40),FilterInput(AF145,Analysis!$B$34,Analysis!$B$35),0)</f>
        <v>0</v>
      </c>
      <c r="AJ145">
        <f ca="1">MEDIAN2(AI145,Analysis!$B$5,2)</f>
        <v>0</v>
      </c>
      <c r="AK145">
        <f ca="1">AVERAGE2(AJ145,Analysis!$B$6,2)</f>
        <v>0</v>
      </c>
      <c r="AL145">
        <f ca="1">INTEGRAL2(R145,$B145,AL144,R144,$B144,Analysis!$B$22)</f>
        <v>0</v>
      </c>
      <c r="AM145">
        <f ca="1">IF(AND(B145&lt;Analysis!$B$40,B145&gt;0),INTEGRAL2(AL145,$B145,AM144,AL144,$B144,Analysis!$B$23),0)</f>
        <v>0</v>
      </c>
      <c r="AN145">
        <f>IF($P145,AM145*Analysis!$B$30+Analysis!$B$31,0)</f>
        <v>0</v>
      </c>
      <c r="AO145">
        <f>AN145-'Flight Input'!$AE145</f>
        <v>0</v>
      </c>
      <c r="AQ145">
        <f>Analysis!$B$36*'Flight Input'!AE145+IF('Flight Input'!AE145 &gt; 0,Analysis!$B$37,0)</f>
        <v>0</v>
      </c>
      <c r="AR145">
        <f ca="1">_xlfn.COVARIANCE.P($AN$102:$AN$1102,'Flight Input'!AE145:AE1145)</f>
        <v>2.7133396478601045E-2</v>
      </c>
    </row>
    <row r="146" spans="1:44" x14ac:dyDescent="0.3">
      <c r="A146">
        <v>144</v>
      </c>
      <c r="B146">
        <f>'Flight Input'!T146</f>
        <v>2.8780519999563694</v>
      </c>
      <c r="C146">
        <f ca="1">INDIRECT(CONCATENATE("'Flight Input'!",Analysis!$B$2,A146+2))</f>
        <v>0</v>
      </c>
      <c r="D146">
        <f t="shared" si="276"/>
        <v>2.2622999968007207E-2</v>
      </c>
      <c r="F146">
        <f t="shared" ca="1" si="285"/>
        <v>0</v>
      </c>
      <c r="G146">
        <f t="shared" ca="1" si="286"/>
        <v>0</v>
      </c>
      <c r="I146">
        <f>SUM(D$2:D146)/COUNT(D$2:D146)</f>
        <v>1.9986472221919231E-2</v>
      </c>
      <c r="J146">
        <f t="shared" si="277"/>
        <v>1.1319156135616812</v>
      </c>
      <c r="L146">
        <f ca="1">VARA(C$2:C146)</f>
        <v>0</v>
      </c>
      <c r="M146">
        <f t="shared" ca="1" si="278"/>
        <v>0</v>
      </c>
      <c r="N146">
        <f t="shared" ca="1" si="287"/>
        <v>0</v>
      </c>
      <c r="O146" t="b">
        <f ca="1">IF(OR(O145,M146*MIN((B146-B$2)*Analysis!$B$19,1)&gt;Analysis!$B$18),TRUE,FALSE)</f>
        <v>0</v>
      </c>
      <c r="P146" t="b">
        <f>IF(OR('Flight Input'!U146=3,'Flight Input'!U146=9),TRUE,FALSE)</f>
        <v>0</v>
      </c>
      <c r="Q146">
        <f ca="1">IF(O146,Q145,SUM(C$2:C146)/COUNT(C$2:C146))+(Analysis!$D$14-500)/1000000</f>
        <v>1.1E-4</v>
      </c>
      <c r="R146">
        <f t="shared" ca="1" si="279"/>
        <v>0</v>
      </c>
      <c r="S146">
        <f t="shared" ca="1" si="288"/>
        <v>0</v>
      </c>
      <c r="T146">
        <f t="shared" si="280"/>
        <v>0</v>
      </c>
      <c r="U146">
        <f>IF($P146,T146*Analysis!$B$28+Analysis!$B$29,0)</f>
        <v>0</v>
      </c>
      <c r="V146">
        <f>U146-'Flight Input'!$AE146</f>
        <v>0</v>
      </c>
      <c r="W146">
        <f ca="1">MEDIAN2(R146,Analysis!$B$5,2)</f>
        <v>0</v>
      </c>
      <c r="X146">
        <f t="shared" ref="X146:Y146" ca="1" si="317">X145+W146*$D146</f>
        <v>0</v>
      </c>
      <c r="Y146">
        <f t="shared" ca="1" si="317"/>
        <v>0</v>
      </c>
      <c r="AA146">
        <f ca="1">AVERAGE2(W146,Analysis!$B$6,2)</f>
        <v>0</v>
      </c>
      <c r="AB146">
        <f t="shared" ref="AB146:AC146" ca="1" si="318">AB145+AA146*$D146</f>
        <v>0</v>
      </c>
      <c r="AC146">
        <f t="shared" ca="1" si="318"/>
        <v>0</v>
      </c>
      <c r="AF146">
        <f ca="1">IF(B146&gt;0,C146-Analysis!$B$14,0)</f>
        <v>0</v>
      </c>
      <c r="AG146">
        <f t="shared" ca="1" si="283"/>
        <v>0</v>
      </c>
      <c r="AH146">
        <f t="shared" ca="1" si="284"/>
        <v>0</v>
      </c>
      <c r="AI146">
        <f ca="1">IF(AND(B146&gt;Analysis!$B$39,B146&lt;Analysis!$B$40),FilterInput(AF146,Analysis!$B$34,Analysis!$B$35),0)</f>
        <v>0</v>
      </c>
      <c r="AJ146">
        <f ca="1">MEDIAN2(AI146,Analysis!$B$5,2)</f>
        <v>0</v>
      </c>
      <c r="AK146">
        <f ca="1">AVERAGE2(AJ146,Analysis!$B$6,2)</f>
        <v>0</v>
      </c>
      <c r="AL146">
        <f ca="1">INTEGRAL2(R146,$B146,AL145,R145,$B145,Analysis!$B$22)</f>
        <v>0</v>
      </c>
      <c r="AM146">
        <f ca="1">IF(AND(B146&lt;Analysis!$B$40,B146&gt;0),INTEGRAL2(AL146,$B146,AM145,AL145,$B145,Analysis!$B$23),0)</f>
        <v>0</v>
      </c>
      <c r="AN146">
        <f>IF($P146,AM146*Analysis!$B$30+Analysis!$B$31,0)</f>
        <v>0</v>
      </c>
      <c r="AO146">
        <f>AN146-'Flight Input'!$AE146</f>
        <v>0</v>
      </c>
      <c r="AQ146">
        <f>Analysis!$B$36*'Flight Input'!AE146+IF('Flight Input'!AE146 &gt; 0,Analysis!$B$37,0)</f>
        <v>0</v>
      </c>
      <c r="AR146">
        <f ca="1">_xlfn.COVARIANCE.P($AN$102:$AN$1102,'Flight Input'!AE146:AE1146)</f>
        <v>2.6997355562919025E-2</v>
      </c>
    </row>
    <row r="147" spans="1:44" x14ac:dyDescent="0.3">
      <c r="A147">
        <v>145</v>
      </c>
      <c r="B147">
        <f>'Flight Input'!T147</f>
        <v>2.8957399999490008</v>
      </c>
      <c r="C147">
        <f ca="1">INDIRECT(CONCATENATE("'Flight Input'!",Analysis!$B$2,A147+2))</f>
        <v>0</v>
      </c>
      <c r="D147">
        <f t="shared" si="276"/>
        <v>1.7687999992631376E-2</v>
      </c>
      <c r="F147">
        <f t="shared" ca="1" si="285"/>
        <v>0</v>
      </c>
      <c r="G147">
        <f t="shared" ca="1" si="286"/>
        <v>0</v>
      </c>
      <c r="I147">
        <f>SUM(D$2:D147)/COUNT(D$2:D147)</f>
        <v>1.9970620689303453E-2</v>
      </c>
      <c r="J147">
        <f t="shared" si="277"/>
        <v>0.88570106396869874</v>
      </c>
      <c r="L147">
        <f ca="1">VARA(C$2:C147)</f>
        <v>0</v>
      </c>
      <c r="M147">
        <f t="shared" ca="1" si="278"/>
        <v>0</v>
      </c>
      <c r="N147">
        <f t="shared" ca="1" si="287"/>
        <v>0</v>
      </c>
      <c r="O147" t="b">
        <f ca="1">IF(OR(O146,M147*MIN((B147-B$2)*Analysis!$B$19,1)&gt;Analysis!$B$18),TRUE,FALSE)</f>
        <v>0</v>
      </c>
      <c r="P147" t="b">
        <f>IF(OR('Flight Input'!U147=3,'Flight Input'!U147=9),TRUE,FALSE)</f>
        <v>0</v>
      </c>
      <c r="Q147">
        <f ca="1">IF(O147,Q146,SUM(C$2:C147)/COUNT(C$2:C147))+(Analysis!$D$14-500)/1000000</f>
        <v>1.1E-4</v>
      </c>
      <c r="R147">
        <f t="shared" ca="1" si="279"/>
        <v>0</v>
      </c>
      <c r="S147">
        <f t="shared" ca="1" si="288"/>
        <v>0</v>
      </c>
      <c r="T147">
        <f t="shared" si="280"/>
        <v>0</v>
      </c>
      <c r="U147">
        <f>IF($P147,T147*Analysis!$B$28+Analysis!$B$29,0)</f>
        <v>0</v>
      </c>
      <c r="V147">
        <f>U147-'Flight Input'!$AE147</f>
        <v>0</v>
      </c>
      <c r="W147">
        <f ca="1">MEDIAN2(R147,Analysis!$B$5,2)</f>
        <v>0</v>
      </c>
      <c r="X147">
        <f t="shared" ref="X147:Y147" ca="1" si="319">X146+W147*$D147</f>
        <v>0</v>
      </c>
      <c r="Y147">
        <f t="shared" ca="1" si="319"/>
        <v>0</v>
      </c>
      <c r="AA147">
        <f ca="1">AVERAGE2(W147,Analysis!$B$6,2)</f>
        <v>0</v>
      </c>
      <c r="AB147">
        <f t="shared" ref="AB147:AC147" ca="1" si="320">AB146+AA147*$D147</f>
        <v>0</v>
      </c>
      <c r="AC147">
        <f t="shared" ca="1" si="320"/>
        <v>0</v>
      </c>
      <c r="AF147">
        <f ca="1">IF(B147&gt;0,C147-Analysis!$B$14,0)</f>
        <v>0</v>
      </c>
      <c r="AG147">
        <f t="shared" ca="1" si="283"/>
        <v>0</v>
      </c>
      <c r="AH147">
        <f t="shared" ca="1" si="284"/>
        <v>0</v>
      </c>
      <c r="AI147">
        <f ca="1">IF(AND(B147&gt;Analysis!$B$39,B147&lt;Analysis!$B$40),FilterInput(AF147,Analysis!$B$34,Analysis!$B$35),0)</f>
        <v>0</v>
      </c>
      <c r="AJ147">
        <f ca="1">MEDIAN2(AI147,Analysis!$B$5,2)</f>
        <v>0</v>
      </c>
      <c r="AK147">
        <f ca="1">AVERAGE2(AJ147,Analysis!$B$6,2)</f>
        <v>0</v>
      </c>
      <c r="AL147">
        <f ca="1">INTEGRAL2(R147,$B147,AL146,R146,$B146,Analysis!$B$22)</f>
        <v>0</v>
      </c>
      <c r="AM147">
        <f ca="1">IF(AND(B147&lt;Analysis!$B$40,B147&gt;0),INTEGRAL2(AL147,$B147,AM146,AL146,$B146,Analysis!$B$23),0)</f>
        <v>0</v>
      </c>
      <c r="AN147">
        <f>IF($P147,AM147*Analysis!$B$30+Analysis!$B$31,0)</f>
        <v>0</v>
      </c>
      <c r="AO147">
        <f>AN147-'Flight Input'!$AE147</f>
        <v>0</v>
      </c>
      <c r="AQ147">
        <f>Analysis!$B$36*'Flight Input'!AE147+IF('Flight Input'!AE147 &gt; 0,Analysis!$B$37,0)</f>
        <v>0</v>
      </c>
      <c r="AR147">
        <f ca="1">_xlfn.COVARIANCE.P($AN$102:$AN$1102,'Flight Input'!AE147:AE1147)</f>
        <v>2.6859712626861036E-2</v>
      </c>
    </row>
    <row r="148" spans="1:44" x14ac:dyDescent="0.3">
      <c r="A148">
        <v>146</v>
      </c>
      <c r="B148">
        <f>'Flight Input'!T148</f>
        <v>2.9175410000607371</v>
      </c>
      <c r="C148">
        <f ca="1">INDIRECT(CONCATENATE("'Flight Input'!",Analysis!$B$2,A148+2))</f>
        <v>0</v>
      </c>
      <c r="D148">
        <f t="shared" si="276"/>
        <v>2.1801000111736357E-2</v>
      </c>
      <c r="F148">
        <f t="shared" ca="1" si="285"/>
        <v>0</v>
      </c>
      <c r="G148">
        <f t="shared" ca="1" si="286"/>
        <v>0</v>
      </c>
      <c r="I148">
        <f>SUM(D$2:D148)/COUNT(D$2:D148)</f>
        <v>1.9983157534662583E-2</v>
      </c>
      <c r="J148">
        <f t="shared" si="277"/>
        <v>1.0909687357426154</v>
      </c>
      <c r="L148">
        <f ca="1">VARA(C$2:C148)</f>
        <v>0</v>
      </c>
      <c r="M148">
        <f t="shared" ca="1" si="278"/>
        <v>0</v>
      </c>
      <c r="N148">
        <f t="shared" ca="1" si="287"/>
        <v>0</v>
      </c>
      <c r="O148" t="b">
        <f ca="1">IF(OR(O147,M148*MIN((B148-B$2)*Analysis!$B$19,1)&gt;Analysis!$B$18),TRUE,FALSE)</f>
        <v>0</v>
      </c>
      <c r="P148" t="b">
        <f>IF(OR('Flight Input'!U148=3,'Flight Input'!U148=9),TRUE,FALSE)</f>
        <v>0</v>
      </c>
      <c r="Q148">
        <f ca="1">IF(O148,Q147,SUM(C$2:C148)/COUNT(C$2:C148))+(Analysis!$D$14-500)/1000000</f>
        <v>1.1E-4</v>
      </c>
      <c r="R148">
        <f t="shared" ca="1" si="279"/>
        <v>0</v>
      </c>
      <c r="S148">
        <f t="shared" ca="1" si="288"/>
        <v>0</v>
      </c>
      <c r="T148">
        <f t="shared" si="280"/>
        <v>0</v>
      </c>
      <c r="U148">
        <f>IF($P148,T148*Analysis!$B$28+Analysis!$B$29,0)</f>
        <v>0</v>
      </c>
      <c r="V148">
        <f>U148-'Flight Input'!$AE148</f>
        <v>0</v>
      </c>
      <c r="W148">
        <f ca="1">MEDIAN2(R148,Analysis!$B$5,2)</f>
        <v>0</v>
      </c>
      <c r="X148">
        <f t="shared" ref="X148:Y148" ca="1" si="321">X147+W148*$D148</f>
        <v>0</v>
      </c>
      <c r="Y148">
        <f t="shared" ca="1" si="321"/>
        <v>0</v>
      </c>
      <c r="AA148">
        <f ca="1">AVERAGE2(W148,Analysis!$B$6,2)</f>
        <v>0</v>
      </c>
      <c r="AB148">
        <f t="shared" ref="AB148:AC148" ca="1" si="322">AB147+AA148*$D148</f>
        <v>0</v>
      </c>
      <c r="AC148">
        <f t="shared" ca="1" si="322"/>
        <v>0</v>
      </c>
      <c r="AF148">
        <f ca="1">IF(B148&gt;0,C148-Analysis!$B$14,0)</f>
        <v>0</v>
      </c>
      <c r="AG148">
        <f t="shared" ca="1" si="283"/>
        <v>0</v>
      </c>
      <c r="AH148">
        <f t="shared" ca="1" si="284"/>
        <v>0</v>
      </c>
      <c r="AI148">
        <f ca="1">IF(AND(B148&gt;Analysis!$B$39,B148&lt;Analysis!$B$40),FilterInput(AF148,Analysis!$B$34,Analysis!$B$35),0)</f>
        <v>0</v>
      </c>
      <c r="AJ148">
        <f ca="1">MEDIAN2(AI148,Analysis!$B$5,2)</f>
        <v>0</v>
      </c>
      <c r="AK148">
        <f ca="1">AVERAGE2(AJ148,Analysis!$B$6,2)</f>
        <v>0</v>
      </c>
      <c r="AL148">
        <f ca="1">INTEGRAL2(R148,$B148,AL147,R147,$B147,Analysis!$B$22)</f>
        <v>0</v>
      </c>
      <c r="AM148">
        <f ca="1">IF(AND(B148&lt;Analysis!$B$40,B148&gt;0),INTEGRAL2(AL148,$B148,AM147,AL147,$B147,Analysis!$B$23),0)</f>
        <v>0</v>
      </c>
      <c r="AN148">
        <f>IF($P148,AM148*Analysis!$B$30+Analysis!$B$31,0)</f>
        <v>0</v>
      </c>
      <c r="AO148">
        <f>AN148-'Flight Input'!$AE148</f>
        <v>0</v>
      </c>
      <c r="AQ148">
        <f>Analysis!$B$36*'Flight Input'!AE148+IF('Flight Input'!AE148 &gt; 0,Analysis!$B$37,0)</f>
        <v>0</v>
      </c>
      <c r="AR148">
        <f ca="1">_xlfn.COVARIANCE.P($AN$102:$AN$1102,'Flight Input'!AE148:AE1148)</f>
        <v>2.6723036100087586E-2</v>
      </c>
    </row>
    <row r="149" spans="1:44" x14ac:dyDescent="0.3">
      <c r="A149">
        <v>147</v>
      </c>
      <c r="B149">
        <f>'Flight Input'!T149</f>
        <v>2.9359229999827221</v>
      </c>
      <c r="C149">
        <f ca="1">INDIRECT(CONCATENATE("'Flight Input'!",Analysis!$B$2,A149+2))</f>
        <v>0</v>
      </c>
      <c r="D149">
        <f t="shared" si="276"/>
        <v>1.8381999921984971E-2</v>
      </c>
      <c r="F149">
        <f t="shared" ca="1" si="285"/>
        <v>0</v>
      </c>
      <c r="G149">
        <f t="shared" ca="1" si="286"/>
        <v>0</v>
      </c>
      <c r="I149">
        <f>SUM(D$2:D149)/COUNT(D$2:D149)</f>
        <v>1.9972265306004912E-2</v>
      </c>
      <c r="J149">
        <f t="shared" si="277"/>
        <v>0.92037631387052488</v>
      </c>
      <c r="L149">
        <f ca="1">VARA(C$2:C149)</f>
        <v>0</v>
      </c>
      <c r="M149">
        <f t="shared" ca="1" si="278"/>
        <v>0</v>
      </c>
      <c r="N149">
        <f t="shared" ca="1" si="287"/>
        <v>0</v>
      </c>
      <c r="O149" t="b">
        <f ca="1">IF(OR(O148,M149*MIN((B149-B$2)*Analysis!$B$19,1)&gt;Analysis!$B$18),TRUE,FALSE)</f>
        <v>0</v>
      </c>
      <c r="P149" t="b">
        <f>IF(OR('Flight Input'!U149=3,'Flight Input'!U149=9),TRUE,FALSE)</f>
        <v>0</v>
      </c>
      <c r="Q149">
        <f ca="1">IF(O149,Q148,SUM(C$2:C149)/COUNT(C$2:C149))+(Analysis!$D$14-500)/1000000</f>
        <v>1.1E-4</v>
      </c>
      <c r="R149">
        <f t="shared" ca="1" si="279"/>
        <v>0</v>
      </c>
      <c r="S149">
        <f t="shared" ca="1" si="288"/>
        <v>0</v>
      </c>
      <c r="T149">
        <f t="shared" si="280"/>
        <v>0</v>
      </c>
      <c r="U149">
        <f>IF($P149,T149*Analysis!$B$28+Analysis!$B$29,0)</f>
        <v>0</v>
      </c>
      <c r="V149">
        <f>U149-'Flight Input'!$AE149</f>
        <v>0</v>
      </c>
      <c r="W149">
        <f ca="1">MEDIAN2(R149,Analysis!$B$5,2)</f>
        <v>0</v>
      </c>
      <c r="X149">
        <f t="shared" ref="X149:Y149" ca="1" si="323">X148+W149*$D149</f>
        <v>0</v>
      </c>
      <c r="Y149">
        <f t="shared" ca="1" si="323"/>
        <v>0</v>
      </c>
      <c r="AA149">
        <f ca="1">AVERAGE2(W149,Analysis!$B$6,2)</f>
        <v>0</v>
      </c>
      <c r="AB149">
        <f t="shared" ref="AB149:AC149" ca="1" si="324">AB148+AA149*$D149</f>
        <v>0</v>
      </c>
      <c r="AC149">
        <f t="shared" ca="1" si="324"/>
        <v>0</v>
      </c>
      <c r="AF149">
        <f ca="1">IF(B149&gt;0,C149-Analysis!$B$14,0)</f>
        <v>0</v>
      </c>
      <c r="AG149">
        <f t="shared" ca="1" si="283"/>
        <v>0</v>
      </c>
      <c r="AH149">
        <f t="shared" ca="1" si="284"/>
        <v>0</v>
      </c>
      <c r="AI149">
        <f ca="1">IF(AND(B149&gt;Analysis!$B$39,B149&lt;Analysis!$B$40),FilterInput(AF149,Analysis!$B$34,Analysis!$B$35),0)</f>
        <v>0</v>
      </c>
      <c r="AJ149">
        <f ca="1">MEDIAN2(AI149,Analysis!$B$5,2)</f>
        <v>0</v>
      </c>
      <c r="AK149">
        <f ca="1">AVERAGE2(AJ149,Analysis!$B$6,2)</f>
        <v>0</v>
      </c>
      <c r="AL149">
        <f ca="1">INTEGRAL2(R149,$B149,AL148,R148,$B148,Analysis!$B$22)</f>
        <v>0</v>
      </c>
      <c r="AM149">
        <f ca="1">IF(AND(B149&lt;Analysis!$B$40,B149&gt;0),INTEGRAL2(AL149,$B149,AM148,AL148,$B148,Analysis!$B$23),0)</f>
        <v>0</v>
      </c>
      <c r="AN149">
        <f>IF($P149,AM149*Analysis!$B$30+Analysis!$B$31,0)</f>
        <v>0</v>
      </c>
      <c r="AO149">
        <f>AN149-'Flight Input'!$AE149</f>
        <v>0</v>
      </c>
      <c r="AQ149">
        <f>Analysis!$B$36*'Flight Input'!AE149+IF('Flight Input'!AE149 &gt; 0,Analysis!$B$37,0)</f>
        <v>0</v>
      </c>
      <c r="AR149">
        <f ca="1">_xlfn.COVARIANCE.P($AN$102:$AN$1102,'Flight Input'!AE149:AE1149)</f>
        <v>2.6586684816847197E-2</v>
      </c>
    </row>
    <row r="150" spans="1:44" x14ac:dyDescent="0.3">
      <c r="A150">
        <v>148</v>
      </c>
      <c r="B150">
        <f>'Flight Input'!T150</f>
        <v>2.9560419999761507</v>
      </c>
      <c r="C150">
        <f ca="1">INDIRECT(CONCATENATE("'Flight Input'!",Analysis!$B$2,A150+2))</f>
        <v>0</v>
      </c>
      <c r="D150">
        <f t="shared" si="276"/>
        <v>2.0118999993428588E-2</v>
      </c>
      <c r="F150">
        <f t="shared" ca="1" si="285"/>
        <v>0</v>
      </c>
      <c r="G150">
        <f t="shared" ca="1" si="286"/>
        <v>0</v>
      </c>
      <c r="I150">
        <f>SUM(D$2:D150)/COUNT(D$2:D150)</f>
        <v>1.9973256756595614E-2</v>
      </c>
      <c r="J150">
        <f t="shared" si="277"/>
        <v>1.0072969190057022</v>
      </c>
      <c r="L150">
        <f ca="1">VARA(C$2:C150)</f>
        <v>0</v>
      </c>
      <c r="M150">
        <f t="shared" ca="1" si="278"/>
        <v>0</v>
      </c>
      <c r="N150">
        <f t="shared" ca="1" si="287"/>
        <v>0</v>
      </c>
      <c r="O150" t="b">
        <f ca="1">IF(OR(O149,M150*MIN((B150-B$2)*Analysis!$B$19,1)&gt;Analysis!$B$18),TRUE,FALSE)</f>
        <v>0</v>
      </c>
      <c r="P150" t="b">
        <f>IF(OR('Flight Input'!U150=3,'Flight Input'!U150=9),TRUE,FALSE)</f>
        <v>0</v>
      </c>
      <c r="Q150">
        <f ca="1">IF(O150,Q149,SUM(C$2:C150)/COUNT(C$2:C150))+(Analysis!$D$14-500)/1000000</f>
        <v>1.1E-4</v>
      </c>
      <c r="R150">
        <f t="shared" ca="1" si="279"/>
        <v>0</v>
      </c>
      <c r="S150">
        <f t="shared" ca="1" si="288"/>
        <v>0</v>
      </c>
      <c r="T150">
        <f t="shared" si="280"/>
        <v>0</v>
      </c>
      <c r="U150">
        <f>IF($P150,T150*Analysis!$B$28+Analysis!$B$29,0)</f>
        <v>0</v>
      </c>
      <c r="V150">
        <f>U150-'Flight Input'!$AE150</f>
        <v>0</v>
      </c>
      <c r="W150">
        <f ca="1">MEDIAN2(R150,Analysis!$B$5,2)</f>
        <v>0</v>
      </c>
      <c r="X150">
        <f t="shared" ref="X150:Y150" ca="1" si="325">X149+W150*$D150</f>
        <v>0</v>
      </c>
      <c r="Y150">
        <f t="shared" ca="1" si="325"/>
        <v>0</v>
      </c>
      <c r="AA150">
        <f ca="1">AVERAGE2(W150,Analysis!$B$6,2)</f>
        <v>0</v>
      </c>
      <c r="AB150">
        <f t="shared" ref="AB150:AC150" ca="1" si="326">AB149+AA150*$D150</f>
        <v>0</v>
      </c>
      <c r="AC150">
        <f t="shared" ca="1" si="326"/>
        <v>0</v>
      </c>
      <c r="AF150">
        <f ca="1">IF(B150&gt;0,C150-Analysis!$B$14,0)</f>
        <v>0</v>
      </c>
      <c r="AG150">
        <f t="shared" ca="1" si="283"/>
        <v>0</v>
      </c>
      <c r="AH150">
        <f t="shared" ca="1" si="284"/>
        <v>0</v>
      </c>
      <c r="AI150">
        <f ca="1">IF(AND(B150&gt;Analysis!$B$39,B150&lt;Analysis!$B$40),FilterInput(AF150,Analysis!$B$34,Analysis!$B$35),0)</f>
        <v>0</v>
      </c>
      <c r="AJ150">
        <f ca="1">MEDIAN2(AI150,Analysis!$B$5,2)</f>
        <v>0</v>
      </c>
      <c r="AK150">
        <f ca="1">AVERAGE2(AJ150,Analysis!$B$6,2)</f>
        <v>0</v>
      </c>
      <c r="AL150">
        <f ca="1">INTEGRAL2(R150,$B150,AL149,R149,$B149,Analysis!$B$22)</f>
        <v>0</v>
      </c>
      <c r="AM150">
        <f ca="1">IF(AND(B150&lt;Analysis!$B$40,B150&gt;0),INTEGRAL2(AL150,$B150,AM149,AL149,$B149,Analysis!$B$23),0)</f>
        <v>0</v>
      </c>
      <c r="AN150">
        <f>IF($P150,AM150*Analysis!$B$30+Analysis!$B$31,0)</f>
        <v>0</v>
      </c>
      <c r="AO150">
        <f>AN150-'Flight Input'!$AE150</f>
        <v>0</v>
      </c>
      <c r="AQ150">
        <f>Analysis!$B$36*'Flight Input'!AE150+IF('Flight Input'!AE150 &gt; 0,Analysis!$B$37,0)</f>
        <v>0</v>
      </c>
      <c r="AR150">
        <f ca="1">_xlfn.COVARIANCE.P($AN$102:$AN$1102,'Flight Input'!AE150:AE1150)</f>
        <v>2.6451304362029127E-2</v>
      </c>
    </row>
    <row r="151" spans="1:44" x14ac:dyDescent="0.3">
      <c r="A151">
        <v>149</v>
      </c>
      <c r="B151">
        <f>'Flight Input'!T151</f>
        <v>2.9769930000184104</v>
      </c>
      <c r="C151">
        <f ca="1">INDIRECT(CONCATENATE("'Flight Input'!",Analysis!$B$2,A151+2))</f>
        <v>0</v>
      </c>
      <c r="D151">
        <f t="shared" si="276"/>
        <v>2.0951000042259693E-2</v>
      </c>
      <c r="F151">
        <f t="shared" ca="1" si="285"/>
        <v>0</v>
      </c>
      <c r="G151">
        <f t="shared" ca="1" si="286"/>
        <v>0</v>
      </c>
      <c r="I151">
        <f>SUM(D$2:D151)/COUNT(D$2:D151)</f>
        <v>1.9979818792069868E-2</v>
      </c>
      <c r="J151">
        <f t="shared" si="277"/>
        <v>1.04860811102928</v>
      </c>
      <c r="L151">
        <f ca="1">VARA(C$2:C151)</f>
        <v>0</v>
      </c>
      <c r="M151">
        <f t="shared" ca="1" si="278"/>
        <v>0</v>
      </c>
      <c r="N151">
        <f t="shared" ca="1" si="287"/>
        <v>0</v>
      </c>
      <c r="O151" t="b">
        <f ca="1">IF(OR(O150,M151*MIN((B151-B$2)*Analysis!$B$19,1)&gt;Analysis!$B$18),TRUE,FALSE)</f>
        <v>0</v>
      </c>
      <c r="P151" t="b">
        <f>IF(OR('Flight Input'!U151=3,'Flight Input'!U151=9),TRUE,FALSE)</f>
        <v>0</v>
      </c>
      <c r="Q151">
        <f ca="1">IF(O151,Q150,SUM(C$2:C151)/COUNT(C$2:C151))+(Analysis!$D$14-500)/1000000</f>
        <v>1.1E-4</v>
      </c>
      <c r="R151">
        <f t="shared" ca="1" si="279"/>
        <v>0</v>
      </c>
      <c r="S151">
        <f t="shared" ca="1" si="288"/>
        <v>0</v>
      </c>
      <c r="T151">
        <f t="shared" si="280"/>
        <v>0</v>
      </c>
      <c r="U151">
        <f>IF($P151,T151*Analysis!$B$28+Analysis!$B$29,0)</f>
        <v>0</v>
      </c>
      <c r="V151">
        <f>U151-'Flight Input'!$AE151</f>
        <v>0</v>
      </c>
      <c r="W151">
        <f ca="1">MEDIAN2(R151,Analysis!$B$5,2)</f>
        <v>0</v>
      </c>
      <c r="X151">
        <f t="shared" ref="X151:Y151" ca="1" si="327">X150+W151*$D151</f>
        <v>0</v>
      </c>
      <c r="Y151">
        <f t="shared" ca="1" si="327"/>
        <v>0</v>
      </c>
      <c r="AA151">
        <f ca="1">AVERAGE2(W151,Analysis!$B$6,2)</f>
        <v>0</v>
      </c>
      <c r="AB151">
        <f t="shared" ref="AB151:AC151" ca="1" si="328">AB150+AA151*$D151</f>
        <v>0</v>
      </c>
      <c r="AC151">
        <f t="shared" ca="1" si="328"/>
        <v>0</v>
      </c>
      <c r="AF151">
        <f ca="1">IF(B151&gt;0,C151-Analysis!$B$14,0)</f>
        <v>0</v>
      </c>
      <c r="AG151">
        <f t="shared" ca="1" si="283"/>
        <v>0</v>
      </c>
      <c r="AH151">
        <f t="shared" ca="1" si="284"/>
        <v>0</v>
      </c>
      <c r="AI151">
        <f ca="1">IF(AND(B151&gt;Analysis!$B$39,B151&lt;Analysis!$B$40),FilterInput(AF151,Analysis!$B$34,Analysis!$B$35),0)</f>
        <v>0</v>
      </c>
      <c r="AJ151">
        <f ca="1">MEDIAN2(AI151,Analysis!$B$5,2)</f>
        <v>0</v>
      </c>
      <c r="AK151">
        <f ca="1">AVERAGE2(AJ151,Analysis!$B$6,2)</f>
        <v>0</v>
      </c>
      <c r="AL151">
        <f ca="1">INTEGRAL2(R151,$B151,AL150,R150,$B150,Analysis!$B$22)</f>
        <v>0</v>
      </c>
      <c r="AM151">
        <f ca="1">IF(AND(B151&lt;Analysis!$B$40,B151&gt;0),INTEGRAL2(AL151,$B151,AM150,AL150,$B150,Analysis!$B$23),0)</f>
        <v>0</v>
      </c>
      <c r="AN151">
        <f>IF($P151,AM151*Analysis!$B$30+Analysis!$B$31,0)</f>
        <v>0</v>
      </c>
      <c r="AO151">
        <f>AN151-'Flight Input'!$AE151</f>
        <v>0</v>
      </c>
      <c r="AQ151">
        <f>Analysis!$B$36*'Flight Input'!AE151+IF('Flight Input'!AE151 &gt; 0,Analysis!$B$37,0)</f>
        <v>0</v>
      </c>
      <c r="AR151">
        <f ca="1">_xlfn.COVARIANCE.P($AN$102:$AN$1102,'Flight Input'!AE151:AE1151)</f>
        <v>2.6316252260601802E-2</v>
      </c>
    </row>
    <row r="152" spans="1:44" x14ac:dyDescent="0.3">
      <c r="A152">
        <v>150</v>
      </c>
      <c r="B152">
        <f>'Flight Input'!T152</f>
        <v>2.9972680000355467</v>
      </c>
      <c r="C152">
        <f ca="1">INDIRECT(CONCATENATE("'Flight Input'!",Analysis!$B$2,A152+2))</f>
        <v>0</v>
      </c>
      <c r="D152">
        <f t="shared" si="276"/>
        <v>2.0275000017136335E-2</v>
      </c>
      <c r="F152">
        <f t="shared" ca="1" si="285"/>
        <v>0</v>
      </c>
      <c r="G152">
        <f t="shared" ca="1" si="286"/>
        <v>0</v>
      </c>
      <c r="I152">
        <f>SUM(D$2:D152)/COUNT(D$2:D152)</f>
        <v>1.9981786666903645E-2</v>
      </c>
      <c r="J152">
        <f t="shared" si="277"/>
        <v>1.0146740306620503</v>
      </c>
      <c r="L152">
        <f ca="1">VARA(C$2:C152)</f>
        <v>0</v>
      </c>
      <c r="M152">
        <f t="shared" ca="1" si="278"/>
        <v>0</v>
      </c>
      <c r="N152">
        <f t="shared" ca="1" si="287"/>
        <v>0</v>
      </c>
      <c r="O152" t="b">
        <f ca="1">IF(OR(O151,M152*MIN((B152-B$2)*Analysis!$B$19,1)&gt;Analysis!$B$18),TRUE,FALSE)</f>
        <v>0</v>
      </c>
      <c r="P152" t="b">
        <f>IF(OR('Flight Input'!U152=3,'Flight Input'!U152=9),TRUE,FALSE)</f>
        <v>0</v>
      </c>
      <c r="Q152">
        <f ca="1">IF(O152,Q151,SUM(C$2:C152)/COUNT(C$2:C152))+(Analysis!$D$14-500)/1000000</f>
        <v>1.1E-4</v>
      </c>
      <c r="R152">
        <f t="shared" ca="1" si="279"/>
        <v>0</v>
      </c>
      <c r="S152">
        <f t="shared" ca="1" si="288"/>
        <v>0</v>
      </c>
      <c r="T152">
        <f t="shared" si="280"/>
        <v>0</v>
      </c>
      <c r="U152">
        <f>IF($P152,T152*Analysis!$B$28+Analysis!$B$29,0)</f>
        <v>0</v>
      </c>
      <c r="V152">
        <f>U152-'Flight Input'!$AE152</f>
        <v>0</v>
      </c>
      <c r="W152">
        <f ca="1">MEDIAN2(R152,Analysis!$B$5,2)</f>
        <v>0</v>
      </c>
      <c r="X152">
        <f t="shared" ref="X152:Y152" ca="1" si="329">X151+W152*$D152</f>
        <v>0</v>
      </c>
      <c r="Y152">
        <f t="shared" ca="1" si="329"/>
        <v>0</v>
      </c>
      <c r="AA152">
        <f ca="1">AVERAGE2(W152,Analysis!$B$6,2)</f>
        <v>0</v>
      </c>
      <c r="AB152">
        <f t="shared" ref="AB152:AC152" ca="1" si="330">AB151+AA152*$D152</f>
        <v>0</v>
      </c>
      <c r="AC152">
        <f t="shared" ca="1" si="330"/>
        <v>0</v>
      </c>
      <c r="AF152">
        <f ca="1">IF(B152&gt;0,C152-Analysis!$B$14,0)</f>
        <v>0</v>
      </c>
      <c r="AG152">
        <f t="shared" ca="1" si="283"/>
        <v>0</v>
      </c>
      <c r="AH152">
        <f t="shared" ca="1" si="284"/>
        <v>0</v>
      </c>
      <c r="AI152">
        <f ca="1">IF(AND(B152&gt;Analysis!$B$39,B152&lt;Analysis!$B$40),FilterInput(AF152,Analysis!$B$34,Analysis!$B$35),0)</f>
        <v>0</v>
      </c>
      <c r="AJ152">
        <f ca="1">MEDIAN2(AI152,Analysis!$B$5,2)</f>
        <v>0</v>
      </c>
      <c r="AK152">
        <f ca="1">AVERAGE2(AJ152,Analysis!$B$6,2)</f>
        <v>0</v>
      </c>
      <c r="AL152">
        <f ca="1">INTEGRAL2(R152,$B152,AL151,R151,$B151,Analysis!$B$22)</f>
        <v>0</v>
      </c>
      <c r="AM152">
        <f ca="1">IF(AND(B152&lt;Analysis!$B$40,B152&gt;0),INTEGRAL2(AL152,$B152,AM151,AL151,$B151,Analysis!$B$23),0)</f>
        <v>0</v>
      </c>
      <c r="AN152">
        <f>IF($P152,AM152*Analysis!$B$30+Analysis!$B$31,0)</f>
        <v>0</v>
      </c>
      <c r="AO152">
        <f>AN152-'Flight Input'!$AE152</f>
        <v>0</v>
      </c>
      <c r="AQ152">
        <f>Analysis!$B$36*'Flight Input'!AE152+IF('Flight Input'!AE152 &gt; 0,Analysis!$B$37,0)</f>
        <v>0</v>
      </c>
      <c r="AR152">
        <f ca="1">_xlfn.COVARIANCE.P($AN$102:$AN$1102,'Flight Input'!AE152:AE1152)</f>
        <v>2.6182175438596442E-2</v>
      </c>
    </row>
    <row r="153" spans="1:44" x14ac:dyDescent="0.3">
      <c r="A153">
        <v>151</v>
      </c>
      <c r="B153">
        <f>'Flight Input'!T153</f>
        <v>3.0124549999600276</v>
      </c>
      <c r="C153">
        <f ca="1">INDIRECT(CONCATENATE("'Flight Input'!",Analysis!$B$2,A153+2))</f>
        <v>0</v>
      </c>
      <c r="D153">
        <f t="shared" si="276"/>
        <v>1.5186999924480915E-2</v>
      </c>
      <c r="F153">
        <f t="shared" ca="1" si="285"/>
        <v>0</v>
      </c>
      <c r="G153">
        <f t="shared" ca="1" si="286"/>
        <v>0</v>
      </c>
      <c r="I153">
        <f>SUM(D$2:D153)/COUNT(D$2:D153)</f>
        <v>1.9950033112318064E-2</v>
      </c>
      <c r="J153">
        <f t="shared" si="277"/>
        <v>0.76125186554721891</v>
      </c>
      <c r="L153">
        <f ca="1">VARA(C$2:C153)</f>
        <v>0</v>
      </c>
      <c r="M153">
        <f t="shared" ca="1" si="278"/>
        <v>0</v>
      </c>
      <c r="N153">
        <f t="shared" ca="1" si="287"/>
        <v>0</v>
      </c>
      <c r="O153" t="b">
        <f ca="1">IF(OR(O152,M153*MIN((B153-B$2)*Analysis!$B$19,1)&gt;Analysis!$B$18),TRUE,FALSE)</f>
        <v>0</v>
      </c>
      <c r="P153" t="b">
        <f>IF(OR('Flight Input'!U153=3,'Flight Input'!U153=9),TRUE,FALSE)</f>
        <v>0</v>
      </c>
      <c r="Q153">
        <f ca="1">IF(O153,Q152,SUM(C$2:C153)/COUNT(C$2:C153))+(Analysis!$D$14-500)/1000000</f>
        <v>1.1E-4</v>
      </c>
      <c r="R153">
        <f t="shared" ca="1" si="279"/>
        <v>0</v>
      </c>
      <c r="S153">
        <f t="shared" ca="1" si="288"/>
        <v>0</v>
      </c>
      <c r="T153">
        <f t="shared" si="280"/>
        <v>0</v>
      </c>
      <c r="U153">
        <f>IF($P153,T153*Analysis!$B$28+Analysis!$B$29,0)</f>
        <v>0</v>
      </c>
      <c r="V153">
        <f>U153-'Flight Input'!$AE153</f>
        <v>0</v>
      </c>
      <c r="W153">
        <f ca="1">MEDIAN2(R153,Analysis!$B$5,2)</f>
        <v>0</v>
      </c>
      <c r="X153">
        <f t="shared" ref="X153:Y153" ca="1" si="331">X152+W153*$D153</f>
        <v>0</v>
      </c>
      <c r="Y153">
        <f t="shared" ca="1" si="331"/>
        <v>0</v>
      </c>
      <c r="AA153">
        <f ca="1">AVERAGE2(W153,Analysis!$B$6,2)</f>
        <v>0</v>
      </c>
      <c r="AB153">
        <f t="shared" ref="AB153:AC153" ca="1" si="332">AB152+AA153*$D153</f>
        <v>0</v>
      </c>
      <c r="AC153">
        <f t="shared" ca="1" si="332"/>
        <v>0</v>
      </c>
      <c r="AF153">
        <f ca="1">IF(B153&gt;0,C153-Analysis!$B$14,0)</f>
        <v>0</v>
      </c>
      <c r="AG153">
        <f t="shared" ca="1" si="283"/>
        <v>0</v>
      </c>
      <c r="AH153">
        <f t="shared" ca="1" si="284"/>
        <v>0</v>
      </c>
      <c r="AI153">
        <f ca="1">IF(AND(B153&gt;Analysis!$B$39,B153&lt;Analysis!$B$40),FilterInput(AF153,Analysis!$B$34,Analysis!$B$35),0)</f>
        <v>0</v>
      </c>
      <c r="AJ153">
        <f ca="1">MEDIAN2(AI153,Analysis!$B$5,2)</f>
        <v>0</v>
      </c>
      <c r="AK153">
        <f ca="1">AVERAGE2(AJ153,Analysis!$B$6,2)</f>
        <v>0</v>
      </c>
      <c r="AL153">
        <f ca="1">INTEGRAL2(R153,$B153,AL152,R152,$B152,Analysis!$B$22)</f>
        <v>0</v>
      </c>
      <c r="AM153">
        <f ca="1">IF(AND(B153&lt;Analysis!$B$40,B153&gt;0),INTEGRAL2(AL153,$B153,AM152,AL152,$B152,Analysis!$B$23),0)</f>
        <v>0</v>
      </c>
      <c r="AN153">
        <f>IF($P153,AM153*Analysis!$B$30+Analysis!$B$31,0)</f>
        <v>0</v>
      </c>
      <c r="AO153">
        <f>AN153-'Flight Input'!$AE153</f>
        <v>0</v>
      </c>
      <c r="AQ153">
        <f>Analysis!$B$36*'Flight Input'!AE153+IF('Flight Input'!AE153 &gt; 0,Analysis!$B$37,0)</f>
        <v>0</v>
      </c>
      <c r="AR153">
        <f ca="1">_xlfn.COVARIANCE.P($AN$102:$AN$1102,'Flight Input'!AE153:AE1153)</f>
        <v>2.6044549941090216E-2</v>
      </c>
    </row>
    <row r="154" spans="1:44" x14ac:dyDescent="0.3">
      <c r="A154">
        <v>152</v>
      </c>
      <c r="B154">
        <f>'Flight Input'!T154</f>
        <v>3.0366609999909997</v>
      </c>
      <c r="C154">
        <f ca="1">INDIRECT(CONCATENATE("'Flight Input'!",Analysis!$B$2,A154+2))</f>
        <v>0</v>
      </c>
      <c r="D154">
        <f t="shared" si="276"/>
        <v>2.4206000030972064E-2</v>
      </c>
      <c r="F154">
        <f t="shared" ca="1" si="285"/>
        <v>0</v>
      </c>
      <c r="G154">
        <f t="shared" ca="1" si="286"/>
        <v>0</v>
      </c>
      <c r="I154">
        <f>SUM(D$2:D154)/COUNT(D$2:D154)</f>
        <v>1.997803289467763E-2</v>
      </c>
      <c r="J154">
        <f t="shared" si="277"/>
        <v>1.2116308026212537</v>
      </c>
      <c r="L154">
        <f ca="1">VARA(C$2:C154)</f>
        <v>0</v>
      </c>
      <c r="M154">
        <f t="shared" ca="1" si="278"/>
        <v>0</v>
      </c>
      <c r="N154">
        <f t="shared" ca="1" si="287"/>
        <v>0</v>
      </c>
      <c r="O154" t="b">
        <f ca="1">IF(OR(O153,M154*MIN((B154-B$2)*Analysis!$B$19,1)&gt;Analysis!$B$18),TRUE,FALSE)</f>
        <v>0</v>
      </c>
      <c r="P154" t="b">
        <f>IF(OR('Flight Input'!U154=3,'Flight Input'!U154=9),TRUE,FALSE)</f>
        <v>0</v>
      </c>
      <c r="Q154">
        <f ca="1">IF(O154,Q153,SUM(C$2:C154)/COUNT(C$2:C154))+(Analysis!$D$14-500)/1000000</f>
        <v>1.1E-4</v>
      </c>
      <c r="R154">
        <f t="shared" ca="1" si="279"/>
        <v>0</v>
      </c>
      <c r="S154">
        <f t="shared" ca="1" si="288"/>
        <v>0</v>
      </c>
      <c r="T154">
        <f t="shared" si="280"/>
        <v>0</v>
      </c>
      <c r="U154">
        <f>IF($P154,T154*Analysis!$B$28+Analysis!$B$29,0)</f>
        <v>0</v>
      </c>
      <c r="V154">
        <f>U154-'Flight Input'!$AE154</f>
        <v>0</v>
      </c>
      <c r="W154">
        <f ca="1">MEDIAN2(R154,Analysis!$B$5,2)</f>
        <v>0</v>
      </c>
      <c r="X154">
        <f t="shared" ref="X154:Y154" ca="1" si="333">X153+W154*$D154</f>
        <v>0</v>
      </c>
      <c r="Y154">
        <f t="shared" ca="1" si="333"/>
        <v>0</v>
      </c>
      <c r="AA154">
        <f ca="1">AVERAGE2(W154,Analysis!$B$6,2)</f>
        <v>0</v>
      </c>
      <c r="AB154">
        <f t="shared" ref="AB154:AC154" ca="1" si="334">AB153+AA154*$D154</f>
        <v>0</v>
      </c>
      <c r="AC154">
        <f t="shared" ca="1" si="334"/>
        <v>0</v>
      </c>
      <c r="AF154">
        <f ca="1">IF(B154&gt;0,C154-Analysis!$B$14,0)</f>
        <v>0</v>
      </c>
      <c r="AG154">
        <f t="shared" ca="1" si="283"/>
        <v>0</v>
      </c>
      <c r="AH154">
        <f t="shared" ca="1" si="284"/>
        <v>0</v>
      </c>
      <c r="AI154">
        <f ca="1">IF(AND(B154&gt;Analysis!$B$39,B154&lt;Analysis!$B$40),FilterInput(AF154,Analysis!$B$34,Analysis!$B$35),0)</f>
        <v>0</v>
      </c>
      <c r="AJ154">
        <f ca="1">MEDIAN2(AI154,Analysis!$B$5,2)</f>
        <v>0</v>
      </c>
      <c r="AK154">
        <f ca="1">AVERAGE2(AJ154,Analysis!$B$6,2)</f>
        <v>0</v>
      </c>
      <c r="AL154">
        <f ca="1">INTEGRAL2(R154,$B154,AL153,R153,$B153,Analysis!$B$22)</f>
        <v>0</v>
      </c>
      <c r="AM154">
        <f ca="1">IF(AND(B154&lt;Analysis!$B$40,B154&gt;0),INTEGRAL2(AL154,$B154,AM153,AL153,$B153,Analysis!$B$23),0)</f>
        <v>0</v>
      </c>
      <c r="AN154">
        <f>IF($P154,AM154*Analysis!$B$30+Analysis!$B$31,0)</f>
        <v>0</v>
      </c>
      <c r="AO154">
        <f>AN154-'Flight Input'!$AE154</f>
        <v>0</v>
      </c>
      <c r="AQ154">
        <f>Analysis!$B$36*'Flight Input'!AE154+IF('Flight Input'!AE154 &gt; 0,Analysis!$B$37,0)</f>
        <v>0</v>
      </c>
      <c r="AR154">
        <f ca="1">_xlfn.COVARIANCE.P($AN$102:$AN$1102,'Flight Input'!AE154:AE1154)</f>
        <v>2.5907248818026803E-2</v>
      </c>
    </row>
    <row r="155" spans="1:44" x14ac:dyDescent="0.3">
      <c r="A155">
        <v>153</v>
      </c>
      <c r="B155">
        <f>'Flight Input'!T155</f>
        <v>3.0607030000537634</v>
      </c>
      <c r="C155">
        <f ca="1">INDIRECT(CONCATENATE("'Flight Input'!",Analysis!$B$2,A155+2))</f>
        <v>0</v>
      </c>
      <c r="D155">
        <f t="shared" si="276"/>
        <v>2.4042000062763691E-2</v>
      </c>
      <c r="F155">
        <f t="shared" ca="1" si="285"/>
        <v>0</v>
      </c>
      <c r="G155">
        <f t="shared" ca="1" si="286"/>
        <v>0</v>
      </c>
      <c r="I155">
        <f>SUM(D$2:D155)/COUNT(D$2:D155)</f>
        <v>2.0004594771593224E-2</v>
      </c>
      <c r="J155">
        <f t="shared" si="277"/>
        <v>1.2018238978228959</v>
      </c>
      <c r="L155">
        <f ca="1">VARA(C$2:C155)</f>
        <v>0</v>
      </c>
      <c r="M155">
        <f t="shared" ca="1" si="278"/>
        <v>0</v>
      </c>
      <c r="N155">
        <f t="shared" ca="1" si="287"/>
        <v>0</v>
      </c>
      <c r="O155" t="b">
        <f ca="1">IF(OR(O154,M155*MIN((B155-B$2)*Analysis!$B$19,1)&gt;Analysis!$B$18),TRUE,FALSE)</f>
        <v>0</v>
      </c>
      <c r="P155" t="b">
        <f>IF(OR('Flight Input'!U155=3,'Flight Input'!U155=9),TRUE,FALSE)</f>
        <v>0</v>
      </c>
      <c r="Q155">
        <f ca="1">IF(O155,Q154,SUM(C$2:C155)/COUNT(C$2:C155))+(Analysis!$D$14-500)/1000000</f>
        <v>1.1E-4</v>
      </c>
      <c r="R155">
        <f t="shared" ca="1" si="279"/>
        <v>0</v>
      </c>
      <c r="S155">
        <f t="shared" ca="1" si="288"/>
        <v>0</v>
      </c>
      <c r="T155">
        <f t="shared" si="280"/>
        <v>0</v>
      </c>
      <c r="U155">
        <f>IF($P155,T155*Analysis!$B$28+Analysis!$B$29,0)</f>
        <v>0</v>
      </c>
      <c r="V155">
        <f>U155-'Flight Input'!$AE155</f>
        <v>0</v>
      </c>
      <c r="W155">
        <f ca="1">MEDIAN2(R155,Analysis!$B$5,2)</f>
        <v>0</v>
      </c>
      <c r="X155">
        <f t="shared" ref="X155:Y155" ca="1" si="335">X154+W155*$D155</f>
        <v>0</v>
      </c>
      <c r="Y155">
        <f t="shared" ca="1" si="335"/>
        <v>0</v>
      </c>
      <c r="AA155">
        <f ca="1">AVERAGE2(W155,Analysis!$B$6,2)</f>
        <v>0</v>
      </c>
      <c r="AB155">
        <f t="shared" ref="AB155:AC155" ca="1" si="336">AB154+AA155*$D155</f>
        <v>0</v>
      </c>
      <c r="AC155">
        <f t="shared" ca="1" si="336"/>
        <v>0</v>
      </c>
      <c r="AF155">
        <f ca="1">IF(B155&gt;0,C155-Analysis!$B$14,0)</f>
        <v>0</v>
      </c>
      <c r="AG155">
        <f t="shared" ca="1" si="283"/>
        <v>0</v>
      </c>
      <c r="AH155">
        <f t="shared" ca="1" si="284"/>
        <v>0</v>
      </c>
      <c r="AI155">
        <f ca="1">IF(AND(B155&gt;Analysis!$B$39,B155&lt;Analysis!$B$40),FilterInput(AF155,Analysis!$B$34,Analysis!$B$35),0)</f>
        <v>0</v>
      </c>
      <c r="AJ155">
        <f ca="1">MEDIAN2(AI155,Analysis!$B$5,2)</f>
        <v>0</v>
      </c>
      <c r="AK155">
        <f ca="1">AVERAGE2(AJ155,Analysis!$B$6,2)</f>
        <v>0</v>
      </c>
      <c r="AL155">
        <f ca="1">INTEGRAL2(R155,$B155,AL154,R154,$B154,Analysis!$B$22)</f>
        <v>0</v>
      </c>
      <c r="AM155">
        <f ca="1">IF(AND(B155&lt;Analysis!$B$40,B155&gt;0),INTEGRAL2(AL155,$B155,AM154,AL154,$B154,Analysis!$B$23),0)</f>
        <v>0</v>
      </c>
      <c r="AN155">
        <f>IF($P155,AM155*Analysis!$B$30+Analysis!$B$31,0)</f>
        <v>0</v>
      </c>
      <c r="AO155">
        <f>AN155-'Flight Input'!$AE155</f>
        <v>0</v>
      </c>
      <c r="AQ155">
        <f>Analysis!$B$36*'Flight Input'!AE155+IF('Flight Input'!AE155 &gt; 0,Analysis!$B$37,0)</f>
        <v>0</v>
      </c>
      <c r="AR155">
        <f ca="1">_xlfn.COVARIANCE.P($AN$102:$AN$1102,'Flight Input'!AE155:AE1155)</f>
        <v>2.5770272957576057E-2</v>
      </c>
    </row>
    <row r="156" spans="1:44" x14ac:dyDescent="0.3">
      <c r="A156">
        <v>154</v>
      </c>
      <c r="B156">
        <f>'Flight Input'!T156</f>
        <v>3.081607999978587</v>
      </c>
      <c r="C156">
        <f ca="1">INDIRECT(CONCATENATE("'Flight Input'!",Analysis!$B$2,A156+2))</f>
        <v>0</v>
      </c>
      <c r="D156">
        <f t="shared" si="276"/>
        <v>2.0904999924823642E-2</v>
      </c>
      <c r="F156">
        <f t="shared" ca="1" si="285"/>
        <v>0</v>
      </c>
      <c r="G156">
        <f t="shared" ca="1" si="286"/>
        <v>0</v>
      </c>
      <c r="I156">
        <f>SUM(D$2:D156)/COUNT(D$2:D156)</f>
        <v>2.0010441558302512E-2</v>
      </c>
      <c r="J156">
        <f t="shared" si="277"/>
        <v>1.0447045790526281</v>
      </c>
      <c r="L156">
        <f ca="1">VARA(C$2:C156)</f>
        <v>0</v>
      </c>
      <c r="M156">
        <f t="shared" ca="1" si="278"/>
        <v>0</v>
      </c>
      <c r="N156">
        <f t="shared" ca="1" si="287"/>
        <v>0</v>
      </c>
      <c r="O156" t="b">
        <f ca="1">IF(OR(O155,M156*MIN((B156-B$2)*Analysis!$B$19,1)&gt;Analysis!$B$18),TRUE,FALSE)</f>
        <v>0</v>
      </c>
      <c r="P156" t="b">
        <f>IF(OR('Flight Input'!U156=3,'Flight Input'!U156=9),TRUE,FALSE)</f>
        <v>0</v>
      </c>
      <c r="Q156">
        <f ca="1">IF(O156,Q155,SUM(C$2:C156)/COUNT(C$2:C156))+(Analysis!$D$14-500)/1000000</f>
        <v>1.1E-4</v>
      </c>
      <c r="R156">
        <f t="shared" ca="1" si="279"/>
        <v>0</v>
      </c>
      <c r="S156">
        <f t="shared" ca="1" si="288"/>
        <v>0</v>
      </c>
      <c r="T156">
        <f t="shared" si="280"/>
        <v>0</v>
      </c>
      <c r="U156">
        <f>IF($P156,T156*Analysis!$B$28+Analysis!$B$29,0)</f>
        <v>0</v>
      </c>
      <c r="V156">
        <f>U156-'Flight Input'!$AE156</f>
        <v>0</v>
      </c>
      <c r="W156">
        <f ca="1">MEDIAN2(R156,Analysis!$B$5,2)</f>
        <v>0</v>
      </c>
      <c r="X156">
        <f t="shared" ref="X156:Y156" ca="1" si="337">X155+W156*$D156</f>
        <v>0</v>
      </c>
      <c r="Y156">
        <f t="shared" ca="1" si="337"/>
        <v>0</v>
      </c>
      <c r="AA156">
        <f ca="1">AVERAGE2(W156,Analysis!$B$6,2)</f>
        <v>0</v>
      </c>
      <c r="AB156">
        <f t="shared" ref="AB156:AC156" ca="1" si="338">AB155+AA156*$D156</f>
        <v>0</v>
      </c>
      <c r="AC156">
        <f t="shared" ca="1" si="338"/>
        <v>0</v>
      </c>
      <c r="AF156">
        <f ca="1">IF(B156&gt;0,C156-Analysis!$B$14,0)</f>
        <v>0</v>
      </c>
      <c r="AG156">
        <f t="shared" ca="1" si="283"/>
        <v>0</v>
      </c>
      <c r="AH156">
        <f t="shared" ca="1" si="284"/>
        <v>0</v>
      </c>
      <c r="AI156">
        <f ca="1">IF(AND(B156&gt;Analysis!$B$39,B156&lt;Analysis!$B$40),FilterInput(AF156,Analysis!$B$34,Analysis!$B$35),0)</f>
        <v>0</v>
      </c>
      <c r="AJ156">
        <f ca="1">MEDIAN2(AI156,Analysis!$B$5,2)</f>
        <v>0</v>
      </c>
      <c r="AK156">
        <f ca="1">AVERAGE2(AJ156,Analysis!$B$6,2)</f>
        <v>0</v>
      </c>
      <c r="AL156">
        <f ca="1">INTEGRAL2(R156,$B156,AL155,R155,$B155,Analysis!$B$22)</f>
        <v>0</v>
      </c>
      <c r="AM156">
        <f ca="1">IF(AND(B156&lt;Analysis!$B$40,B156&gt;0),INTEGRAL2(AL156,$B156,AM155,AL155,$B155,Analysis!$B$23),0)</f>
        <v>0</v>
      </c>
      <c r="AN156">
        <f>IF($P156,AM156*Analysis!$B$30+Analysis!$B$31,0)</f>
        <v>0</v>
      </c>
      <c r="AO156">
        <f>AN156-'Flight Input'!$AE156</f>
        <v>0</v>
      </c>
      <c r="AQ156">
        <f>Analysis!$B$36*'Flight Input'!AE156+IF('Flight Input'!AE156 &gt; 0,Analysis!$B$37,0)</f>
        <v>0</v>
      </c>
      <c r="AR156">
        <f ca="1">_xlfn.COVARIANCE.P($AN$102:$AN$1102,'Flight Input'!AE156:AE1156)</f>
        <v>2.5633623251094164E-2</v>
      </c>
    </row>
    <row r="157" spans="1:44" x14ac:dyDescent="0.3">
      <c r="A157">
        <v>155</v>
      </c>
      <c r="B157">
        <f>'Flight Input'!T157</f>
        <v>3.096817999961786</v>
      </c>
      <c r="C157">
        <f ca="1">INDIRECT(CONCATENATE("'Flight Input'!",Analysis!$B$2,A157+2))</f>
        <v>0</v>
      </c>
      <c r="D157">
        <f t="shared" si="276"/>
        <v>1.5209999983198941E-2</v>
      </c>
      <c r="F157">
        <f t="shared" ca="1" si="285"/>
        <v>0</v>
      </c>
      <c r="G157">
        <f t="shared" ca="1" si="286"/>
        <v>0</v>
      </c>
      <c r="I157">
        <f>SUM(D$2:D157)/COUNT(D$2:D157)</f>
        <v>1.9979470967495392E-2</v>
      </c>
      <c r="J157">
        <f t="shared" si="277"/>
        <v>0.76128141770841151</v>
      </c>
      <c r="L157">
        <f ca="1">VARA(C$2:C157)</f>
        <v>0</v>
      </c>
      <c r="M157">
        <f t="shared" ca="1" si="278"/>
        <v>0</v>
      </c>
      <c r="N157">
        <f t="shared" ca="1" si="287"/>
        <v>0</v>
      </c>
      <c r="O157" t="b">
        <f ca="1">IF(OR(O156,M157*MIN((B157-B$2)*Analysis!$B$19,1)&gt;Analysis!$B$18),TRUE,FALSE)</f>
        <v>0</v>
      </c>
      <c r="P157" t="b">
        <f>IF(OR('Flight Input'!U157=3,'Flight Input'!U157=9),TRUE,FALSE)</f>
        <v>0</v>
      </c>
      <c r="Q157">
        <f ca="1">IF(O157,Q156,SUM(C$2:C157)/COUNT(C$2:C157))+(Analysis!$D$14-500)/1000000</f>
        <v>1.1E-4</v>
      </c>
      <c r="R157">
        <f t="shared" ca="1" si="279"/>
        <v>0</v>
      </c>
      <c r="S157">
        <f t="shared" ca="1" si="288"/>
        <v>0</v>
      </c>
      <c r="T157">
        <f t="shared" si="280"/>
        <v>0</v>
      </c>
      <c r="U157">
        <f>IF($P157,T157*Analysis!$B$28+Analysis!$B$29,0)</f>
        <v>0</v>
      </c>
      <c r="V157">
        <f>U157-'Flight Input'!$AE157</f>
        <v>0</v>
      </c>
      <c r="W157">
        <f ca="1">MEDIAN2(R157,Analysis!$B$5,2)</f>
        <v>0</v>
      </c>
      <c r="X157">
        <f t="shared" ref="X157:Y157" ca="1" si="339">X156+W157*$D157</f>
        <v>0</v>
      </c>
      <c r="Y157">
        <f t="shared" ca="1" si="339"/>
        <v>0</v>
      </c>
      <c r="AA157">
        <f ca="1">AVERAGE2(W157,Analysis!$B$6,2)</f>
        <v>0</v>
      </c>
      <c r="AB157">
        <f t="shared" ref="AB157:AC157" ca="1" si="340">AB156+AA157*$D157</f>
        <v>0</v>
      </c>
      <c r="AC157">
        <f t="shared" ca="1" si="340"/>
        <v>0</v>
      </c>
      <c r="AF157">
        <f ca="1">IF(B157&gt;0,C157-Analysis!$B$14,0)</f>
        <v>0</v>
      </c>
      <c r="AG157">
        <f t="shared" ca="1" si="283"/>
        <v>0</v>
      </c>
      <c r="AH157">
        <f t="shared" ca="1" si="284"/>
        <v>0</v>
      </c>
      <c r="AI157">
        <f ca="1">IF(AND(B157&gt;Analysis!$B$39,B157&lt;Analysis!$B$40),FilterInput(AF157,Analysis!$B$34,Analysis!$B$35),0)</f>
        <v>0</v>
      </c>
      <c r="AJ157">
        <f ca="1">MEDIAN2(AI157,Analysis!$B$5,2)</f>
        <v>0</v>
      </c>
      <c r="AK157">
        <f ca="1">AVERAGE2(AJ157,Analysis!$B$6,2)</f>
        <v>0</v>
      </c>
      <c r="AL157">
        <f ca="1">INTEGRAL2(R157,$B157,AL156,R156,$B156,Analysis!$B$22)</f>
        <v>0</v>
      </c>
      <c r="AM157">
        <f ca="1">IF(AND(B157&lt;Analysis!$B$40,B157&gt;0),INTEGRAL2(AL157,$B157,AM156,AL156,$B156,Analysis!$B$23),0)</f>
        <v>0</v>
      </c>
      <c r="AN157">
        <f>IF($P157,AM157*Analysis!$B$30+Analysis!$B$31,0)</f>
        <v>0</v>
      </c>
      <c r="AO157">
        <f>AN157-'Flight Input'!$AE157</f>
        <v>0</v>
      </c>
      <c r="AQ157">
        <f>Analysis!$B$36*'Flight Input'!AE157+IF('Flight Input'!AE157 &gt; 0,Analysis!$B$37,0)</f>
        <v>0</v>
      </c>
      <c r="AR157">
        <f ca="1">_xlfn.COVARIANCE.P($AN$102:$AN$1102,'Flight Input'!AE157:AE1157)</f>
        <v>2.549665121554371E-2</v>
      </c>
    </row>
    <row r="158" spans="1:44" x14ac:dyDescent="0.3">
      <c r="A158">
        <v>156</v>
      </c>
      <c r="B158">
        <f>'Flight Input'!T158</f>
        <v>3.1123780000489205</v>
      </c>
      <c r="C158">
        <f ca="1">INDIRECT(CONCATENATE("'Flight Input'!",Analysis!$B$2,A158+2))</f>
        <v>0</v>
      </c>
      <c r="D158">
        <f t="shared" si="276"/>
        <v>1.556000008713454E-2</v>
      </c>
      <c r="F158">
        <f t="shared" ca="1" si="285"/>
        <v>0</v>
      </c>
      <c r="G158">
        <f t="shared" ca="1" si="286"/>
        <v>0</v>
      </c>
      <c r="I158">
        <f>SUM(D$2:D158)/COUNT(D$2:D158)</f>
        <v>1.9951141025954619E-2</v>
      </c>
      <c r="J158">
        <f t="shared" si="277"/>
        <v>0.77990527293112688</v>
      </c>
      <c r="L158">
        <f ca="1">VARA(C$2:C158)</f>
        <v>0</v>
      </c>
      <c r="M158">
        <f t="shared" ca="1" si="278"/>
        <v>0</v>
      </c>
      <c r="N158">
        <f t="shared" ca="1" si="287"/>
        <v>0</v>
      </c>
      <c r="O158" t="b">
        <f ca="1">IF(OR(O157,M158*MIN((B158-B$2)*Analysis!$B$19,1)&gt;Analysis!$B$18),TRUE,FALSE)</f>
        <v>0</v>
      </c>
      <c r="P158" t="b">
        <f>IF(OR('Flight Input'!U158=3,'Flight Input'!U158=9),TRUE,FALSE)</f>
        <v>0</v>
      </c>
      <c r="Q158">
        <f ca="1">IF(O158,Q157,SUM(C$2:C158)/COUNT(C$2:C158))+(Analysis!$D$14-500)/1000000</f>
        <v>1.1E-4</v>
      </c>
      <c r="R158">
        <f t="shared" ca="1" si="279"/>
        <v>0</v>
      </c>
      <c r="S158">
        <f t="shared" ca="1" si="288"/>
        <v>0</v>
      </c>
      <c r="T158">
        <f t="shared" si="280"/>
        <v>0</v>
      </c>
      <c r="U158">
        <f>IF($P158,T158*Analysis!$B$28+Analysis!$B$29,0)</f>
        <v>0</v>
      </c>
      <c r="V158">
        <f>U158-'Flight Input'!$AE158</f>
        <v>0</v>
      </c>
      <c r="W158">
        <f ca="1">MEDIAN2(R158,Analysis!$B$5,2)</f>
        <v>0</v>
      </c>
      <c r="X158">
        <f t="shared" ref="X158:Y158" ca="1" si="341">X157+W158*$D158</f>
        <v>0</v>
      </c>
      <c r="Y158">
        <f t="shared" ca="1" si="341"/>
        <v>0</v>
      </c>
      <c r="AA158">
        <f ca="1">AVERAGE2(W158,Analysis!$B$6,2)</f>
        <v>0</v>
      </c>
      <c r="AB158">
        <f t="shared" ref="AB158:AC158" ca="1" si="342">AB157+AA158*$D158</f>
        <v>0</v>
      </c>
      <c r="AC158">
        <f t="shared" ca="1" si="342"/>
        <v>0</v>
      </c>
      <c r="AF158">
        <f ca="1">IF(B158&gt;0,C158-Analysis!$B$14,0)</f>
        <v>0</v>
      </c>
      <c r="AG158">
        <f t="shared" ca="1" si="283"/>
        <v>0</v>
      </c>
      <c r="AH158">
        <f t="shared" ca="1" si="284"/>
        <v>0</v>
      </c>
      <c r="AI158">
        <f ca="1">IF(AND(B158&gt;Analysis!$B$39,B158&lt;Analysis!$B$40),FilterInput(AF158,Analysis!$B$34,Analysis!$B$35),0)</f>
        <v>0</v>
      </c>
      <c r="AJ158">
        <f ca="1">MEDIAN2(AI158,Analysis!$B$5,2)</f>
        <v>0</v>
      </c>
      <c r="AK158">
        <f ca="1">AVERAGE2(AJ158,Analysis!$B$6,2)</f>
        <v>0</v>
      </c>
      <c r="AL158">
        <f ca="1">INTEGRAL2(R158,$B158,AL157,R157,$B157,Analysis!$B$22)</f>
        <v>0</v>
      </c>
      <c r="AM158">
        <f ca="1">IF(AND(B158&lt;Analysis!$B$40,B158&gt;0),INTEGRAL2(AL158,$B158,AM157,AL157,$B157,Analysis!$B$23),0)</f>
        <v>0</v>
      </c>
      <c r="AN158">
        <f>IF($P158,AM158*Analysis!$B$30+Analysis!$B$31,0)</f>
        <v>0</v>
      </c>
      <c r="AO158">
        <f>AN158-'Flight Input'!$AE158</f>
        <v>0</v>
      </c>
      <c r="AQ158">
        <f>Analysis!$B$36*'Flight Input'!AE158+IF('Flight Input'!AE158 &gt; 0,Analysis!$B$37,0)</f>
        <v>0</v>
      </c>
      <c r="AR158">
        <f ca="1">_xlfn.COVARIANCE.P($AN$102:$AN$1102,'Flight Input'!AE158:AE1158)</f>
        <v>2.5357405569951297E-2</v>
      </c>
    </row>
    <row r="159" spans="1:44" x14ac:dyDescent="0.3">
      <c r="A159">
        <v>157</v>
      </c>
      <c r="B159">
        <f>'Flight Input'!T159</f>
        <v>3.1377489999867976</v>
      </c>
      <c r="C159">
        <f ca="1">INDIRECT(CONCATENATE("'Flight Input'!",Analysis!$B$2,A159+2))</f>
        <v>0</v>
      </c>
      <c r="D159">
        <f t="shared" si="276"/>
        <v>2.5370999937877059E-2</v>
      </c>
      <c r="F159">
        <f t="shared" ca="1" si="285"/>
        <v>0</v>
      </c>
      <c r="G159">
        <f t="shared" ca="1" si="286"/>
        <v>0</v>
      </c>
      <c r="I159">
        <f>SUM(D$2:D159)/COUNT(D$2:D159)</f>
        <v>1.9985662420298075E-2</v>
      </c>
      <c r="J159">
        <f t="shared" si="277"/>
        <v>1.2694600461233381</v>
      </c>
      <c r="L159">
        <f ca="1">VARA(C$2:C159)</f>
        <v>0</v>
      </c>
      <c r="M159">
        <f t="shared" ca="1" si="278"/>
        <v>0</v>
      </c>
      <c r="N159">
        <f t="shared" ca="1" si="287"/>
        <v>0</v>
      </c>
      <c r="O159" t="b">
        <f ca="1">IF(OR(O158,M159*MIN((B159-B$2)*Analysis!$B$19,1)&gt;Analysis!$B$18),TRUE,FALSE)</f>
        <v>0</v>
      </c>
      <c r="P159" t="b">
        <f>IF(OR('Flight Input'!U159=3,'Flight Input'!U159=9),TRUE,FALSE)</f>
        <v>0</v>
      </c>
      <c r="Q159">
        <f ca="1">IF(O159,Q158,SUM(C$2:C159)/COUNT(C$2:C159))+(Analysis!$D$14-500)/1000000</f>
        <v>1.1E-4</v>
      </c>
      <c r="R159">
        <f t="shared" ca="1" si="279"/>
        <v>0</v>
      </c>
      <c r="S159">
        <f t="shared" ca="1" si="288"/>
        <v>0</v>
      </c>
      <c r="T159">
        <f t="shared" si="280"/>
        <v>0</v>
      </c>
      <c r="U159">
        <f>IF($P159,T159*Analysis!$B$28+Analysis!$B$29,0)</f>
        <v>0</v>
      </c>
      <c r="V159">
        <f>U159-'Flight Input'!$AE159</f>
        <v>0</v>
      </c>
      <c r="W159">
        <f ca="1">MEDIAN2(R159,Analysis!$B$5,2)</f>
        <v>0</v>
      </c>
      <c r="X159">
        <f t="shared" ref="X159:Y159" ca="1" si="343">X158+W159*$D159</f>
        <v>0</v>
      </c>
      <c r="Y159">
        <f t="shared" ca="1" si="343"/>
        <v>0</v>
      </c>
      <c r="AA159">
        <f ca="1">AVERAGE2(W159,Analysis!$B$6,2)</f>
        <v>0</v>
      </c>
      <c r="AB159">
        <f t="shared" ref="AB159:AC159" ca="1" si="344">AB158+AA159*$D159</f>
        <v>0</v>
      </c>
      <c r="AC159">
        <f t="shared" ca="1" si="344"/>
        <v>0</v>
      </c>
      <c r="AF159">
        <f ca="1">IF(B159&gt;0,C159-Analysis!$B$14,0)</f>
        <v>0</v>
      </c>
      <c r="AG159">
        <f t="shared" ca="1" si="283"/>
        <v>0</v>
      </c>
      <c r="AH159">
        <f t="shared" ca="1" si="284"/>
        <v>0</v>
      </c>
      <c r="AI159">
        <f ca="1">IF(AND(B159&gt;Analysis!$B$39,B159&lt;Analysis!$B$40),FilterInput(AF159,Analysis!$B$34,Analysis!$B$35),0)</f>
        <v>0</v>
      </c>
      <c r="AJ159">
        <f ca="1">MEDIAN2(AI159,Analysis!$B$5,2)</f>
        <v>0</v>
      </c>
      <c r="AK159">
        <f ca="1">AVERAGE2(AJ159,Analysis!$B$6,2)</f>
        <v>0</v>
      </c>
      <c r="AL159">
        <f ca="1">INTEGRAL2(R159,$B159,AL158,R158,$B158,Analysis!$B$22)</f>
        <v>0</v>
      </c>
      <c r="AM159">
        <f ca="1">IF(AND(B159&lt;Analysis!$B$40,B159&gt;0),INTEGRAL2(AL159,$B159,AM158,AL158,$B158,Analysis!$B$23),0)</f>
        <v>0</v>
      </c>
      <c r="AN159">
        <f>IF($P159,AM159*Analysis!$B$30+Analysis!$B$31,0)</f>
        <v>0</v>
      </c>
      <c r="AO159">
        <f>AN159-'Flight Input'!$AE159</f>
        <v>0</v>
      </c>
      <c r="AQ159">
        <f>Analysis!$B$36*'Flight Input'!AE159+IF('Flight Input'!AE159 &gt; 0,Analysis!$B$37,0)</f>
        <v>0</v>
      </c>
      <c r="AR159">
        <f ca="1">_xlfn.COVARIANCE.P($AN$102:$AN$1102,'Flight Input'!AE159:AE1159)</f>
        <v>2.5217831285307524E-2</v>
      </c>
    </row>
    <row r="160" spans="1:44" x14ac:dyDescent="0.3">
      <c r="A160">
        <v>158</v>
      </c>
      <c r="B160">
        <f>'Flight Input'!T160</f>
        <v>3.1620119999861345</v>
      </c>
      <c r="C160">
        <f ca="1">INDIRECT(CONCATENATE("'Flight Input'!",Analysis!$B$2,A160+2))</f>
        <v>0</v>
      </c>
      <c r="D160">
        <f t="shared" si="276"/>
        <v>2.4262999999336898E-2</v>
      </c>
      <c r="F160">
        <f t="shared" ca="1" si="285"/>
        <v>0</v>
      </c>
      <c r="G160">
        <f t="shared" ca="1" si="286"/>
        <v>0</v>
      </c>
      <c r="I160">
        <f>SUM(D$2:D160)/COUNT(D$2:D160)</f>
        <v>2.0012734177127435E-2</v>
      </c>
      <c r="J160">
        <f t="shared" si="277"/>
        <v>1.212378068113606</v>
      </c>
      <c r="L160">
        <f ca="1">VARA(C$2:C160)</f>
        <v>0</v>
      </c>
      <c r="M160">
        <f t="shared" ca="1" si="278"/>
        <v>0</v>
      </c>
      <c r="N160">
        <f t="shared" ca="1" si="287"/>
        <v>0</v>
      </c>
      <c r="O160" t="b">
        <f ca="1">IF(OR(O159,M160*MIN((B160-B$2)*Analysis!$B$19,1)&gt;Analysis!$B$18),TRUE,FALSE)</f>
        <v>0</v>
      </c>
      <c r="P160" t="b">
        <f>IF(OR('Flight Input'!U160=3,'Flight Input'!U160=9),TRUE,FALSE)</f>
        <v>0</v>
      </c>
      <c r="Q160">
        <f ca="1">IF(O160,Q159,SUM(C$2:C160)/COUNT(C$2:C160))+(Analysis!$D$14-500)/1000000</f>
        <v>1.1E-4</v>
      </c>
      <c r="R160">
        <f t="shared" ca="1" si="279"/>
        <v>0</v>
      </c>
      <c r="S160">
        <f t="shared" ca="1" si="288"/>
        <v>0</v>
      </c>
      <c r="T160">
        <f t="shared" si="280"/>
        <v>0</v>
      </c>
      <c r="U160">
        <f>IF($P160,T160*Analysis!$B$28+Analysis!$B$29,0)</f>
        <v>0</v>
      </c>
      <c r="V160">
        <f>U160-'Flight Input'!$AE160</f>
        <v>0</v>
      </c>
      <c r="W160">
        <f ca="1">MEDIAN2(R160,Analysis!$B$5,2)</f>
        <v>0</v>
      </c>
      <c r="X160">
        <f t="shared" ref="X160:Y160" ca="1" si="345">X159+W160*$D160</f>
        <v>0</v>
      </c>
      <c r="Y160">
        <f t="shared" ca="1" si="345"/>
        <v>0</v>
      </c>
      <c r="AA160">
        <f ca="1">AVERAGE2(W160,Analysis!$B$6,2)</f>
        <v>0</v>
      </c>
      <c r="AB160">
        <f t="shared" ref="AB160:AC160" ca="1" si="346">AB159+AA160*$D160</f>
        <v>0</v>
      </c>
      <c r="AC160">
        <f t="shared" ca="1" si="346"/>
        <v>0</v>
      </c>
      <c r="AF160">
        <f ca="1">IF(B160&gt;0,C160-Analysis!$B$14,0)</f>
        <v>0</v>
      </c>
      <c r="AG160">
        <f t="shared" ca="1" si="283"/>
        <v>0</v>
      </c>
      <c r="AH160">
        <f t="shared" ca="1" si="284"/>
        <v>0</v>
      </c>
      <c r="AI160">
        <f ca="1">IF(AND(B160&gt;Analysis!$B$39,B160&lt;Analysis!$B$40),FilterInput(AF160,Analysis!$B$34,Analysis!$B$35),0)</f>
        <v>0</v>
      </c>
      <c r="AJ160">
        <f ca="1">MEDIAN2(AI160,Analysis!$B$5,2)</f>
        <v>0</v>
      </c>
      <c r="AK160">
        <f ca="1">AVERAGE2(AJ160,Analysis!$B$6,2)</f>
        <v>0</v>
      </c>
      <c r="AL160">
        <f ca="1">INTEGRAL2(R160,$B160,AL159,R159,$B159,Analysis!$B$22)</f>
        <v>0</v>
      </c>
      <c r="AM160">
        <f ca="1">IF(AND(B160&lt;Analysis!$B$40,B160&gt;0),INTEGRAL2(AL160,$B160,AM159,AL159,$B159,Analysis!$B$23),0)</f>
        <v>0</v>
      </c>
      <c r="AN160">
        <f>IF($P160,AM160*Analysis!$B$30+Analysis!$B$31,0)</f>
        <v>0</v>
      </c>
      <c r="AO160">
        <f>AN160-'Flight Input'!$AE160</f>
        <v>0</v>
      </c>
      <c r="AQ160">
        <f>Analysis!$B$36*'Flight Input'!AE160+IF('Flight Input'!AE160 &gt; 0,Analysis!$B$37,0)</f>
        <v>0</v>
      </c>
      <c r="AR160">
        <f ca="1">_xlfn.COVARIANCE.P($AN$102:$AN$1102,'Flight Input'!AE160:AE1160)</f>
        <v>2.507857861813673E-2</v>
      </c>
    </row>
    <row r="161" spans="1:44" x14ac:dyDescent="0.3">
      <c r="A161">
        <v>159</v>
      </c>
      <c r="B161">
        <f>'Flight Input'!T161</f>
        <v>3.1787160000531003</v>
      </c>
      <c r="C161">
        <f ca="1">INDIRECT(CONCATENATE("'Flight Input'!",Analysis!$B$2,A161+2))</f>
        <v>0</v>
      </c>
      <c r="D161">
        <f t="shared" si="276"/>
        <v>1.6704000066965818E-2</v>
      </c>
      <c r="F161">
        <f t="shared" ca="1" si="285"/>
        <v>0</v>
      </c>
      <c r="G161">
        <f t="shared" ca="1" si="286"/>
        <v>0</v>
      </c>
      <c r="I161">
        <f>SUM(D$2:D161)/COUNT(D$2:D161)</f>
        <v>1.9991924528635852E-2</v>
      </c>
      <c r="J161">
        <f t="shared" si="277"/>
        <v>0.83553737125405281</v>
      </c>
      <c r="L161">
        <f ca="1">VARA(C$2:C161)</f>
        <v>0</v>
      </c>
      <c r="M161">
        <f t="shared" ca="1" si="278"/>
        <v>0</v>
      </c>
      <c r="N161">
        <f t="shared" ca="1" si="287"/>
        <v>0</v>
      </c>
      <c r="O161" t="b">
        <f ca="1">IF(OR(O160,M161*MIN((B161-B$2)*Analysis!$B$19,1)&gt;Analysis!$B$18),TRUE,FALSE)</f>
        <v>0</v>
      </c>
      <c r="P161" t="b">
        <f>IF(OR('Flight Input'!U161=3,'Flight Input'!U161=9),TRUE,FALSE)</f>
        <v>0</v>
      </c>
      <c r="Q161">
        <f ca="1">IF(O161,Q160,SUM(C$2:C161)/COUNT(C$2:C161))+(Analysis!$D$14-500)/1000000</f>
        <v>1.1E-4</v>
      </c>
      <c r="R161">
        <f t="shared" ca="1" si="279"/>
        <v>0</v>
      </c>
      <c r="S161">
        <f t="shared" ca="1" si="288"/>
        <v>0</v>
      </c>
      <c r="T161">
        <f t="shared" si="280"/>
        <v>0</v>
      </c>
      <c r="U161">
        <f>IF($P161,T161*Analysis!$B$28+Analysis!$B$29,0)</f>
        <v>0</v>
      </c>
      <c r="V161">
        <f>U161-'Flight Input'!$AE161</f>
        <v>0</v>
      </c>
      <c r="W161">
        <f ca="1">MEDIAN2(R161,Analysis!$B$5,2)</f>
        <v>0</v>
      </c>
      <c r="X161">
        <f t="shared" ref="X161:Y161" ca="1" si="347">X160+W161*$D161</f>
        <v>0</v>
      </c>
      <c r="Y161">
        <f t="shared" ca="1" si="347"/>
        <v>0</v>
      </c>
      <c r="AA161">
        <f ca="1">AVERAGE2(W161,Analysis!$B$6,2)</f>
        <v>0</v>
      </c>
      <c r="AB161">
        <f t="shared" ref="AB161:AC161" ca="1" si="348">AB160+AA161*$D161</f>
        <v>0</v>
      </c>
      <c r="AC161">
        <f t="shared" ca="1" si="348"/>
        <v>0</v>
      </c>
      <c r="AF161">
        <f ca="1">IF(B161&gt;0,C161-Analysis!$B$14,0)</f>
        <v>0</v>
      </c>
      <c r="AG161">
        <f t="shared" ca="1" si="283"/>
        <v>0</v>
      </c>
      <c r="AH161">
        <f t="shared" ca="1" si="284"/>
        <v>0</v>
      </c>
      <c r="AI161">
        <f ca="1">IF(AND(B161&gt;Analysis!$B$39,B161&lt;Analysis!$B$40),FilterInput(AF161,Analysis!$B$34,Analysis!$B$35),0)</f>
        <v>0</v>
      </c>
      <c r="AJ161">
        <f ca="1">MEDIAN2(AI161,Analysis!$B$5,2)</f>
        <v>0</v>
      </c>
      <c r="AK161">
        <f ca="1">AVERAGE2(AJ161,Analysis!$B$6,2)</f>
        <v>0</v>
      </c>
      <c r="AL161">
        <f ca="1">INTEGRAL2(R161,$B161,AL160,R160,$B160,Analysis!$B$22)</f>
        <v>0</v>
      </c>
      <c r="AM161">
        <f ca="1">IF(AND(B161&lt;Analysis!$B$40,B161&gt;0),INTEGRAL2(AL161,$B161,AM160,AL160,$B160,Analysis!$B$23),0)</f>
        <v>0</v>
      </c>
      <c r="AN161">
        <f>IF($P161,AM161*Analysis!$B$30+Analysis!$B$31,0)</f>
        <v>0</v>
      </c>
      <c r="AO161">
        <f>AN161-'Flight Input'!$AE161</f>
        <v>0</v>
      </c>
      <c r="AQ161">
        <f>Analysis!$B$36*'Flight Input'!AE161+IF('Flight Input'!AE161 &gt; 0,Analysis!$B$37,0)</f>
        <v>0</v>
      </c>
      <c r="AR161">
        <f ca="1">_xlfn.COVARIANCE.P($AN$102:$AN$1102,'Flight Input'!AE161:AE1161)</f>
        <v>2.4939648450520834E-2</v>
      </c>
    </row>
    <row r="162" spans="1:44" x14ac:dyDescent="0.3">
      <c r="A162">
        <v>160</v>
      </c>
      <c r="B162">
        <f>'Flight Input'!T162</f>
        <v>3.1976929999655113</v>
      </c>
      <c r="C162">
        <f ca="1">INDIRECT(CONCATENATE("'Flight Input'!",Analysis!$B$2,A162+2))</f>
        <v>0</v>
      </c>
      <c r="D162">
        <f t="shared" si="276"/>
        <v>1.8976999912410975E-2</v>
      </c>
      <c r="F162">
        <f t="shared" ca="1" si="285"/>
        <v>0</v>
      </c>
      <c r="G162">
        <f t="shared" ca="1" si="286"/>
        <v>0</v>
      </c>
      <c r="I162">
        <f>SUM(D$2:D162)/COUNT(D$2:D162)</f>
        <v>1.9985581249784445E-2</v>
      </c>
      <c r="J162">
        <f t="shared" si="277"/>
        <v>0.94953455069592485</v>
      </c>
      <c r="L162">
        <f ca="1">VARA(C$2:C162)</f>
        <v>0</v>
      </c>
      <c r="M162">
        <f t="shared" ca="1" si="278"/>
        <v>0</v>
      </c>
      <c r="N162">
        <f t="shared" ca="1" si="287"/>
        <v>0</v>
      </c>
      <c r="O162" t="b">
        <f ca="1">IF(OR(O161,M162*MIN((B162-B$2)*Analysis!$B$19,1)&gt;Analysis!$B$18),TRUE,FALSE)</f>
        <v>0</v>
      </c>
      <c r="P162" t="b">
        <f>IF(OR('Flight Input'!U162=3,'Flight Input'!U162=9),TRUE,FALSE)</f>
        <v>0</v>
      </c>
      <c r="Q162">
        <f ca="1">IF(O162,Q161,SUM(C$2:C162)/COUNT(C$2:C162))+(Analysis!$D$14-500)/1000000</f>
        <v>1.1E-4</v>
      </c>
      <c r="R162">
        <f t="shared" ca="1" si="279"/>
        <v>0</v>
      </c>
      <c r="S162">
        <f t="shared" ca="1" si="288"/>
        <v>0</v>
      </c>
      <c r="T162">
        <f t="shared" si="280"/>
        <v>0</v>
      </c>
      <c r="U162">
        <f>IF($P162,T162*Analysis!$B$28+Analysis!$B$29,0)</f>
        <v>0</v>
      </c>
      <c r="V162">
        <f>U162-'Flight Input'!$AE162</f>
        <v>0</v>
      </c>
      <c r="W162">
        <f ca="1">MEDIAN2(R162,Analysis!$B$5,2)</f>
        <v>0</v>
      </c>
      <c r="X162">
        <f t="shared" ref="X162:Y162" ca="1" si="349">X161+W162*$D162</f>
        <v>0</v>
      </c>
      <c r="Y162">
        <f t="shared" ca="1" si="349"/>
        <v>0</v>
      </c>
      <c r="AA162">
        <f ca="1">AVERAGE2(W162,Analysis!$B$6,2)</f>
        <v>0</v>
      </c>
      <c r="AB162">
        <f t="shared" ref="AB162:AC162" ca="1" si="350">AB161+AA162*$D162</f>
        <v>0</v>
      </c>
      <c r="AC162">
        <f t="shared" ca="1" si="350"/>
        <v>0</v>
      </c>
      <c r="AF162">
        <f ca="1">IF(B162&gt;0,C162-Analysis!$B$14,0)</f>
        <v>0</v>
      </c>
      <c r="AG162">
        <f t="shared" ca="1" si="283"/>
        <v>0</v>
      </c>
      <c r="AH162">
        <f t="shared" ca="1" si="284"/>
        <v>0</v>
      </c>
      <c r="AI162">
        <f ca="1">IF(AND(B162&gt;Analysis!$B$39,B162&lt;Analysis!$B$40),FilterInput(AF162,Analysis!$B$34,Analysis!$B$35),0)</f>
        <v>0</v>
      </c>
      <c r="AJ162">
        <f ca="1">MEDIAN2(AI162,Analysis!$B$5,2)</f>
        <v>0</v>
      </c>
      <c r="AK162">
        <f ca="1">AVERAGE2(AJ162,Analysis!$B$6,2)</f>
        <v>0</v>
      </c>
      <c r="AL162">
        <f ca="1">INTEGRAL2(R162,$B162,AL161,R161,$B161,Analysis!$B$22)</f>
        <v>0</v>
      </c>
      <c r="AM162">
        <f ca="1">IF(AND(B162&lt;Analysis!$B$40,B162&gt;0),INTEGRAL2(AL162,$B162,AM161,AL161,$B161,Analysis!$B$23),0)</f>
        <v>0</v>
      </c>
      <c r="AN162">
        <f>IF($P162,AM162*Analysis!$B$30+Analysis!$B$31,0)</f>
        <v>0</v>
      </c>
      <c r="AO162">
        <f>AN162-'Flight Input'!$AE162</f>
        <v>0</v>
      </c>
      <c r="AQ162">
        <f>Analysis!$B$36*'Flight Input'!AE162+IF('Flight Input'!AE162 &gt; 0,Analysis!$B$37,0)</f>
        <v>0</v>
      </c>
      <c r="AR162">
        <f ca="1">_xlfn.COVARIANCE.P($AN$102:$AN$1102,'Flight Input'!AE162:AE1162)</f>
        <v>2.4801041667708617E-2</v>
      </c>
    </row>
    <row r="163" spans="1:44" x14ac:dyDescent="0.3">
      <c r="A163">
        <v>161</v>
      </c>
      <c r="B163">
        <f>'Flight Input'!T163</f>
        <v>3.217534999945201</v>
      </c>
      <c r="C163">
        <f ca="1">INDIRECT(CONCATENATE("'Flight Input'!",Analysis!$B$2,A163+2))</f>
        <v>0</v>
      </c>
      <c r="D163">
        <f t="shared" si="276"/>
        <v>1.9841999979689717E-2</v>
      </c>
      <c r="F163">
        <f t="shared" ca="1" si="285"/>
        <v>0</v>
      </c>
      <c r="G163">
        <f t="shared" ca="1" si="286"/>
        <v>0</v>
      </c>
      <c r="I163">
        <f>SUM(D$2:D163)/COUNT(D$2:D163)</f>
        <v>1.9984689440653423E-2</v>
      </c>
      <c r="J163">
        <f t="shared" si="277"/>
        <v>0.99286006112892389</v>
      </c>
      <c r="L163">
        <f ca="1">VARA(C$2:C163)</f>
        <v>0</v>
      </c>
      <c r="M163">
        <f t="shared" ca="1" si="278"/>
        <v>0</v>
      </c>
      <c r="N163">
        <f t="shared" ca="1" si="287"/>
        <v>0</v>
      </c>
      <c r="O163" t="b">
        <f ca="1">IF(OR(O162,M163*MIN((B163-B$2)*Analysis!$B$19,1)&gt;Analysis!$B$18),TRUE,FALSE)</f>
        <v>0</v>
      </c>
      <c r="P163" t="b">
        <f>IF(OR('Flight Input'!U163=3,'Flight Input'!U163=9),TRUE,FALSE)</f>
        <v>0</v>
      </c>
      <c r="Q163">
        <f ca="1">IF(O163,Q162,SUM(C$2:C163)/COUNT(C$2:C163))+(Analysis!$D$14-500)/1000000</f>
        <v>1.1E-4</v>
      </c>
      <c r="R163">
        <f t="shared" ca="1" si="279"/>
        <v>0</v>
      </c>
      <c r="S163">
        <f t="shared" ca="1" si="288"/>
        <v>0</v>
      </c>
      <c r="T163">
        <f t="shared" si="280"/>
        <v>0</v>
      </c>
      <c r="U163">
        <f>IF($P163,T163*Analysis!$B$28+Analysis!$B$29,0)</f>
        <v>0</v>
      </c>
      <c r="V163">
        <f>U163-'Flight Input'!$AE163</f>
        <v>0</v>
      </c>
      <c r="W163">
        <f ca="1">MEDIAN2(R163,Analysis!$B$5,2)</f>
        <v>0</v>
      </c>
      <c r="X163">
        <f t="shared" ref="X163:Y163" ca="1" si="351">X162+W163*$D163</f>
        <v>0</v>
      </c>
      <c r="Y163">
        <f t="shared" ca="1" si="351"/>
        <v>0</v>
      </c>
      <c r="AA163">
        <f ca="1">AVERAGE2(W163,Analysis!$B$6,2)</f>
        <v>0</v>
      </c>
      <c r="AB163">
        <f t="shared" ref="AB163:AC163" ca="1" si="352">AB162+AA163*$D163</f>
        <v>0</v>
      </c>
      <c r="AC163">
        <f t="shared" ca="1" si="352"/>
        <v>0</v>
      </c>
      <c r="AF163">
        <f ca="1">IF(B163&gt;0,C163-Analysis!$B$14,0)</f>
        <v>0</v>
      </c>
      <c r="AG163">
        <f t="shared" ca="1" si="283"/>
        <v>0</v>
      </c>
      <c r="AH163">
        <f t="shared" ca="1" si="284"/>
        <v>0</v>
      </c>
      <c r="AI163">
        <f ca="1">IF(AND(B163&gt;Analysis!$B$39,B163&lt;Analysis!$B$40),FilterInput(AF163,Analysis!$B$34,Analysis!$B$35),0)</f>
        <v>0</v>
      </c>
      <c r="AJ163">
        <f ca="1">MEDIAN2(AI163,Analysis!$B$5,2)</f>
        <v>0</v>
      </c>
      <c r="AK163">
        <f ca="1">AVERAGE2(AJ163,Analysis!$B$6,2)</f>
        <v>0</v>
      </c>
      <c r="AL163">
        <f ca="1">INTEGRAL2(R163,$B163,AL162,R162,$B162,Analysis!$B$22)</f>
        <v>0</v>
      </c>
      <c r="AM163">
        <f ca="1">IF(AND(B163&lt;Analysis!$B$40,B163&gt;0),INTEGRAL2(AL163,$B163,AM162,AL162,$B162,Analysis!$B$23),0)</f>
        <v>0</v>
      </c>
      <c r="AN163">
        <f>IF($P163,AM163*Analysis!$B$30+Analysis!$B$31,0)</f>
        <v>0</v>
      </c>
      <c r="AO163">
        <f>AN163-'Flight Input'!$AE163</f>
        <v>0</v>
      </c>
      <c r="AQ163">
        <f>Analysis!$B$36*'Flight Input'!AE163+IF('Flight Input'!AE163 &gt; 0,Analysis!$B$37,0)</f>
        <v>0</v>
      </c>
      <c r="AR163">
        <f ca="1">_xlfn.COVARIANCE.P($AN$102:$AN$1102,'Flight Input'!AE163:AE1163)</f>
        <v>2.466275915812793E-2</v>
      </c>
    </row>
    <row r="164" spans="1:44" x14ac:dyDescent="0.3">
      <c r="A164">
        <v>162</v>
      </c>
      <c r="B164">
        <f>'Flight Input'!T164</f>
        <v>3.2402080000611022</v>
      </c>
      <c r="C164">
        <f ca="1">INDIRECT(CONCATENATE("'Flight Input'!",Analysis!$B$2,A164+2))</f>
        <v>0</v>
      </c>
      <c r="D164">
        <f t="shared" si="276"/>
        <v>2.2673000115901232E-2</v>
      </c>
      <c r="F164">
        <f t="shared" ca="1" si="285"/>
        <v>0</v>
      </c>
      <c r="G164">
        <f t="shared" ca="1" si="286"/>
        <v>0</v>
      </c>
      <c r="I164">
        <f>SUM(D$2:D164)/COUNT(D$2:D164)</f>
        <v>2.0001283950994458E-2</v>
      </c>
      <c r="J164">
        <f t="shared" si="277"/>
        <v>1.1335772329142868</v>
      </c>
      <c r="L164">
        <f ca="1">VARA(C$2:C164)</f>
        <v>0</v>
      </c>
      <c r="M164">
        <f t="shared" ca="1" si="278"/>
        <v>0</v>
      </c>
      <c r="N164">
        <f t="shared" ca="1" si="287"/>
        <v>0</v>
      </c>
      <c r="O164" t="b">
        <f ca="1">IF(OR(O163,M164*MIN((B164-B$2)*Analysis!$B$19,1)&gt;Analysis!$B$18),TRUE,FALSE)</f>
        <v>0</v>
      </c>
      <c r="P164" t="b">
        <f>IF(OR('Flight Input'!U164=3,'Flight Input'!U164=9),TRUE,FALSE)</f>
        <v>0</v>
      </c>
      <c r="Q164">
        <f ca="1">IF(O164,Q163,SUM(C$2:C164)/COUNT(C$2:C164))+(Analysis!$D$14-500)/1000000</f>
        <v>1.1E-4</v>
      </c>
      <c r="R164">
        <f t="shared" ca="1" si="279"/>
        <v>0</v>
      </c>
      <c r="S164">
        <f t="shared" ca="1" si="288"/>
        <v>0</v>
      </c>
      <c r="T164">
        <f t="shared" si="280"/>
        <v>0</v>
      </c>
      <c r="U164">
        <f>IF($P164,T164*Analysis!$B$28+Analysis!$B$29,0)</f>
        <v>0</v>
      </c>
      <c r="V164">
        <f>U164-'Flight Input'!$AE164</f>
        <v>0</v>
      </c>
      <c r="W164">
        <f ca="1">MEDIAN2(R164,Analysis!$B$5,2)</f>
        <v>0</v>
      </c>
      <c r="X164">
        <f t="shared" ref="X164:Y164" ca="1" si="353">X163+W164*$D164</f>
        <v>0</v>
      </c>
      <c r="Y164">
        <f t="shared" ca="1" si="353"/>
        <v>0</v>
      </c>
      <c r="AA164">
        <f ca="1">AVERAGE2(W164,Analysis!$B$6,2)</f>
        <v>0</v>
      </c>
      <c r="AB164">
        <f t="shared" ref="AB164:AC164" ca="1" si="354">AB163+AA164*$D164</f>
        <v>0</v>
      </c>
      <c r="AC164">
        <f t="shared" ca="1" si="354"/>
        <v>0</v>
      </c>
      <c r="AF164">
        <f ca="1">IF(B164&gt;0,C164-Analysis!$B$14,0)</f>
        <v>0</v>
      </c>
      <c r="AG164">
        <f t="shared" ca="1" si="283"/>
        <v>0</v>
      </c>
      <c r="AH164">
        <f t="shared" ca="1" si="284"/>
        <v>0</v>
      </c>
      <c r="AI164">
        <f ca="1">IF(AND(B164&gt;Analysis!$B$39,B164&lt;Analysis!$B$40),FilterInput(AF164,Analysis!$B$34,Analysis!$B$35),0)</f>
        <v>0</v>
      </c>
      <c r="AJ164">
        <f ca="1">MEDIAN2(AI164,Analysis!$B$5,2)</f>
        <v>0</v>
      </c>
      <c r="AK164">
        <f ca="1">AVERAGE2(AJ164,Analysis!$B$6,2)</f>
        <v>0</v>
      </c>
      <c r="AL164">
        <f ca="1">INTEGRAL2(R164,$B164,AL163,R163,$B163,Analysis!$B$22)</f>
        <v>0</v>
      </c>
      <c r="AM164">
        <f ca="1">IF(AND(B164&lt;Analysis!$B$40,B164&gt;0),INTEGRAL2(AL164,$B164,AM163,AL163,$B163,Analysis!$B$23),0)</f>
        <v>0</v>
      </c>
      <c r="AN164">
        <f>IF($P164,AM164*Analysis!$B$30+Analysis!$B$31,0)</f>
        <v>0</v>
      </c>
      <c r="AO164">
        <f>AN164-'Flight Input'!$AE164</f>
        <v>0</v>
      </c>
      <c r="AQ164">
        <f>Analysis!$B$36*'Flight Input'!AE164+IF('Flight Input'!AE164 &gt; 0,Analysis!$B$37,0)</f>
        <v>0</v>
      </c>
      <c r="AR164">
        <f ca="1">_xlfn.COVARIANCE.P($AN$102:$AN$1102,'Flight Input'!AE164:AE1164)</f>
        <v>2.4524147685917579E-2</v>
      </c>
    </row>
    <row r="165" spans="1:44" x14ac:dyDescent="0.3">
      <c r="A165">
        <v>163</v>
      </c>
      <c r="B165">
        <f>'Flight Input'!T165</f>
        <v>3.2590730000520125</v>
      </c>
      <c r="C165">
        <f ca="1">INDIRECT(CONCATENATE("'Flight Input'!",Analysis!$B$2,A165+2))</f>
        <v>0</v>
      </c>
      <c r="D165">
        <f t="shared" si="276"/>
        <v>1.8864999990910292E-2</v>
      </c>
      <c r="F165">
        <f t="shared" ca="1" si="285"/>
        <v>0</v>
      </c>
      <c r="G165">
        <f t="shared" ca="1" si="286"/>
        <v>0</v>
      </c>
      <c r="I165">
        <f>SUM(D$2:D165)/COUNT(D$2:D165)</f>
        <v>1.9994312883754677E-2</v>
      </c>
      <c r="J165">
        <f t="shared" si="277"/>
        <v>0.94351829445652269</v>
      </c>
      <c r="L165">
        <f ca="1">VARA(C$2:C165)</f>
        <v>0</v>
      </c>
      <c r="M165">
        <f t="shared" ca="1" si="278"/>
        <v>0</v>
      </c>
      <c r="N165">
        <f t="shared" ca="1" si="287"/>
        <v>0</v>
      </c>
      <c r="O165" t="b">
        <f ca="1">IF(OR(O164,M165*MIN((B165-B$2)*Analysis!$B$19,1)&gt;Analysis!$B$18),TRUE,FALSE)</f>
        <v>0</v>
      </c>
      <c r="P165" t="b">
        <f>IF(OR('Flight Input'!U165=3,'Flight Input'!U165=9),TRUE,FALSE)</f>
        <v>0</v>
      </c>
      <c r="Q165">
        <f ca="1">IF(O165,Q164,SUM(C$2:C165)/COUNT(C$2:C165))+(Analysis!$D$14-500)/1000000</f>
        <v>1.1E-4</v>
      </c>
      <c r="R165">
        <f t="shared" ca="1" si="279"/>
        <v>0</v>
      </c>
      <c r="S165">
        <f t="shared" ca="1" si="288"/>
        <v>0</v>
      </c>
      <c r="T165">
        <f t="shared" si="280"/>
        <v>0</v>
      </c>
      <c r="U165">
        <f>IF($P165,T165*Analysis!$B$28+Analysis!$B$29,0)</f>
        <v>0</v>
      </c>
      <c r="V165">
        <f>U165-'Flight Input'!$AE165</f>
        <v>0</v>
      </c>
      <c r="W165">
        <f ca="1">MEDIAN2(R165,Analysis!$B$5,2)</f>
        <v>0</v>
      </c>
      <c r="X165">
        <f t="shared" ref="X165:Y165" ca="1" si="355">X164+W165*$D165</f>
        <v>0</v>
      </c>
      <c r="Y165">
        <f t="shared" ca="1" si="355"/>
        <v>0</v>
      </c>
      <c r="AA165">
        <f ca="1">AVERAGE2(W165,Analysis!$B$6,2)</f>
        <v>0</v>
      </c>
      <c r="AB165">
        <f t="shared" ref="AB165:AC165" ca="1" si="356">AB164+AA165*$D165</f>
        <v>0</v>
      </c>
      <c r="AC165">
        <f t="shared" ca="1" si="356"/>
        <v>0</v>
      </c>
      <c r="AF165">
        <f ca="1">IF(B165&gt;0,C165-Analysis!$B$14,0)</f>
        <v>0</v>
      </c>
      <c r="AG165">
        <f t="shared" ca="1" si="283"/>
        <v>0</v>
      </c>
      <c r="AH165">
        <f t="shared" ca="1" si="284"/>
        <v>0</v>
      </c>
      <c r="AI165">
        <f ca="1">IF(AND(B165&gt;Analysis!$B$39,B165&lt;Analysis!$B$40),FilterInput(AF165,Analysis!$B$34,Analysis!$B$35),0)</f>
        <v>0</v>
      </c>
      <c r="AJ165">
        <f ca="1">MEDIAN2(AI165,Analysis!$B$5,2)</f>
        <v>0</v>
      </c>
      <c r="AK165">
        <f ca="1">AVERAGE2(AJ165,Analysis!$B$6,2)</f>
        <v>0</v>
      </c>
      <c r="AL165">
        <f ca="1">INTEGRAL2(R165,$B165,AL164,R164,$B164,Analysis!$B$22)</f>
        <v>0</v>
      </c>
      <c r="AM165">
        <f ca="1">IF(AND(B165&lt;Analysis!$B$40,B165&gt;0),INTEGRAL2(AL165,$B165,AM164,AL164,$B164,Analysis!$B$23),0)</f>
        <v>0</v>
      </c>
      <c r="AN165">
        <f>IF($P165,AM165*Analysis!$B$30+Analysis!$B$31,0)</f>
        <v>0</v>
      </c>
      <c r="AO165">
        <f>AN165-'Flight Input'!$AE165</f>
        <v>0</v>
      </c>
      <c r="AQ165">
        <f>Analysis!$B$36*'Flight Input'!AE165+IF('Flight Input'!AE165 &gt; 0,Analysis!$B$37,0)</f>
        <v>0</v>
      </c>
      <c r="AR165">
        <f ca="1">_xlfn.COVARIANCE.P($AN$102:$AN$1102,'Flight Input'!AE165:AE1165)</f>
        <v>2.4381277222912823E-2</v>
      </c>
    </row>
    <row r="166" spans="1:44" x14ac:dyDescent="0.3">
      <c r="A166">
        <v>164</v>
      </c>
      <c r="B166">
        <f>'Flight Input'!T166</f>
        <v>3.2737450000131503</v>
      </c>
      <c r="C166">
        <f ca="1">INDIRECT(CONCATENATE("'Flight Input'!",Analysis!$B$2,A166+2))</f>
        <v>0</v>
      </c>
      <c r="D166">
        <f t="shared" si="276"/>
        <v>1.4671999961137772E-2</v>
      </c>
      <c r="F166">
        <f t="shared" ca="1" si="285"/>
        <v>0</v>
      </c>
      <c r="G166">
        <f t="shared" ca="1" si="286"/>
        <v>0</v>
      </c>
      <c r="I166">
        <f>SUM(D$2:D166)/COUNT(D$2:D166)</f>
        <v>1.9961859756177744E-2</v>
      </c>
      <c r="J166">
        <f t="shared" si="277"/>
        <v>0.73500165517379312</v>
      </c>
      <c r="L166">
        <f ca="1">VARA(C$2:C166)</f>
        <v>0</v>
      </c>
      <c r="M166">
        <f t="shared" ca="1" si="278"/>
        <v>0</v>
      </c>
      <c r="N166">
        <f t="shared" ca="1" si="287"/>
        <v>0</v>
      </c>
      <c r="O166" t="b">
        <f ca="1">IF(OR(O165,M166*MIN((B166-B$2)*Analysis!$B$19,1)&gt;Analysis!$B$18),TRUE,FALSE)</f>
        <v>0</v>
      </c>
      <c r="P166" t="b">
        <f>IF(OR('Flight Input'!U166=3,'Flight Input'!U166=9),TRUE,FALSE)</f>
        <v>0</v>
      </c>
      <c r="Q166">
        <f ca="1">IF(O166,Q165,SUM(C$2:C166)/COUNT(C$2:C166))+(Analysis!$D$14-500)/1000000</f>
        <v>1.1E-4</v>
      </c>
      <c r="R166">
        <f t="shared" ca="1" si="279"/>
        <v>0</v>
      </c>
      <c r="S166">
        <f t="shared" ca="1" si="288"/>
        <v>0</v>
      </c>
      <c r="T166">
        <f t="shared" si="280"/>
        <v>0</v>
      </c>
      <c r="U166">
        <f>IF($P166,T166*Analysis!$B$28+Analysis!$B$29,0)</f>
        <v>0</v>
      </c>
      <c r="V166">
        <f>U166-'Flight Input'!$AE166</f>
        <v>0</v>
      </c>
      <c r="W166">
        <f ca="1">MEDIAN2(R166,Analysis!$B$5,2)</f>
        <v>0</v>
      </c>
      <c r="X166">
        <f t="shared" ref="X166:Y166" ca="1" si="357">X165+W166*$D166</f>
        <v>0</v>
      </c>
      <c r="Y166">
        <f t="shared" ca="1" si="357"/>
        <v>0</v>
      </c>
      <c r="AA166">
        <f ca="1">AVERAGE2(W166,Analysis!$B$6,2)</f>
        <v>0</v>
      </c>
      <c r="AB166">
        <f t="shared" ref="AB166:AC166" ca="1" si="358">AB165+AA166*$D166</f>
        <v>0</v>
      </c>
      <c r="AC166">
        <f t="shared" ca="1" si="358"/>
        <v>0</v>
      </c>
      <c r="AF166">
        <f ca="1">IF(B166&gt;0,C166-Analysis!$B$14,0)</f>
        <v>0</v>
      </c>
      <c r="AG166">
        <f t="shared" ca="1" si="283"/>
        <v>0</v>
      </c>
      <c r="AH166">
        <f t="shared" ca="1" si="284"/>
        <v>0</v>
      </c>
      <c r="AI166">
        <f ca="1">IF(AND(B166&gt;Analysis!$B$39,B166&lt;Analysis!$B$40),FilterInput(AF166,Analysis!$B$34,Analysis!$B$35),0)</f>
        <v>0</v>
      </c>
      <c r="AJ166">
        <f ca="1">MEDIAN2(AI166,Analysis!$B$5,2)</f>
        <v>0</v>
      </c>
      <c r="AK166">
        <f ca="1">AVERAGE2(AJ166,Analysis!$B$6,2)</f>
        <v>0</v>
      </c>
      <c r="AL166">
        <f ca="1">INTEGRAL2(R166,$B166,AL165,R165,$B165,Analysis!$B$22)</f>
        <v>0</v>
      </c>
      <c r="AM166">
        <f ca="1">IF(AND(B166&lt;Analysis!$B$40,B166&gt;0),INTEGRAL2(AL166,$B166,AM165,AL165,$B165,Analysis!$B$23),0)</f>
        <v>0</v>
      </c>
      <c r="AN166">
        <f>IF($P166,AM166*Analysis!$B$30+Analysis!$B$31,0)</f>
        <v>0</v>
      </c>
      <c r="AO166">
        <f>AN166-'Flight Input'!$AE166</f>
        <v>0</v>
      </c>
      <c r="AQ166">
        <f>Analysis!$B$36*'Flight Input'!AE166+IF('Flight Input'!AE166 &gt; 0,Analysis!$B$37,0)</f>
        <v>0</v>
      </c>
      <c r="AR166">
        <f ca="1">_xlfn.COVARIANCE.P($AN$102:$AN$1102,'Flight Input'!AE166:AE1166)</f>
        <v>2.4238722745538645E-2</v>
      </c>
    </row>
    <row r="167" spans="1:44" x14ac:dyDescent="0.3">
      <c r="A167">
        <v>165</v>
      </c>
      <c r="B167">
        <f>'Flight Input'!T167</f>
        <v>3.298462999984622</v>
      </c>
      <c r="C167">
        <f ca="1">INDIRECT(CONCATENATE("'Flight Input'!",Analysis!$B$2,A167+2))</f>
        <v>0</v>
      </c>
      <c r="D167">
        <f t="shared" si="276"/>
        <v>2.4717999971471727E-2</v>
      </c>
      <c r="F167">
        <f t="shared" ca="1" si="285"/>
        <v>0</v>
      </c>
      <c r="G167">
        <f t="shared" ca="1" si="286"/>
        <v>0</v>
      </c>
      <c r="I167">
        <f>SUM(D$2:D167)/COUNT(D$2:D167)</f>
        <v>1.999068484839165E-2</v>
      </c>
      <c r="J167">
        <f t="shared" si="277"/>
        <v>1.2364758965954292</v>
      </c>
      <c r="L167">
        <f ca="1">VARA(C$2:C167)</f>
        <v>0</v>
      </c>
      <c r="M167">
        <f t="shared" ca="1" si="278"/>
        <v>0</v>
      </c>
      <c r="N167">
        <f t="shared" ca="1" si="287"/>
        <v>0</v>
      </c>
      <c r="O167" t="b">
        <f ca="1">IF(OR(O166,M167*MIN((B167-B$2)*Analysis!$B$19,1)&gt;Analysis!$B$18),TRUE,FALSE)</f>
        <v>0</v>
      </c>
      <c r="P167" t="b">
        <f>IF(OR('Flight Input'!U167=3,'Flight Input'!U167=9),TRUE,FALSE)</f>
        <v>0</v>
      </c>
      <c r="Q167">
        <f ca="1">IF(O167,Q166,SUM(C$2:C167)/COUNT(C$2:C167))+(Analysis!$D$14-500)/1000000</f>
        <v>1.1E-4</v>
      </c>
      <c r="R167">
        <f t="shared" ca="1" si="279"/>
        <v>0</v>
      </c>
      <c r="S167">
        <f t="shared" ca="1" si="288"/>
        <v>0</v>
      </c>
      <c r="T167">
        <f t="shared" si="280"/>
        <v>0</v>
      </c>
      <c r="U167">
        <f>IF($P167,T167*Analysis!$B$28+Analysis!$B$29,0)</f>
        <v>0</v>
      </c>
      <c r="V167">
        <f>U167-'Flight Input'!$AE167</f>
        <v>0</v>
      </c>
      <c r="W167">
        <f ca="1">MEDIAN2(R167,Analysis!$B$5,2)</f>
        <v>0</v>
      </c>
      <c r="X167">
        <f t="shared" ref="X167:Y167" ca="1" si="359">X166+W167*$D167</f>
        <v>0</v>
      </c>
      <c r="Y167">
        <f t="shared" ca="1" si="359"/>
        <v>0</v>
      </c>
      <c r="AA167">
        <f ca="1">AVERAGE2(W167,Analysis!$B$6,2)</f>
        <v>0</v>
      </c>
      <c r="AB167">
        <f t="shared" ref="AB167:AC167" ca="1" si="360">AB166+AA167*$D167</f>
        <v>0</v>
      </c>
      <c r="AC167">
        <f t="shared" ca="1" si="360"/>
        <v>0</v>
      </c>
      <c r="AF167">
        <f ca="1">IF(B167&gt;0,C167-Analysis!$B$14,0)</f>
        <v>0</v>
      </c>
      <c r="AG167">
        <f t="shared" ca="1" si="283"/>
        <v>0</v>
      </c>
      <c r="AH167">
        <f t="shared" ca="1" si="284"/>
        <v>0</v>
      </c>
      <c r="AI167">
        <f ca="1">IF(AND(B167&gt;Analysis!$B$39,B167&lt;Analysis!$B$40),FilterInput(AF167,Analysis!$B$34,Analysis!$B$35),0)</f>
        <v>0</v>
      </c>
      <c r="AJ167">
        <f ca="1">MEDIAN2(AI167,Analysis!$B$5,2)</f>
        <v>0</v>
      </c>
      <c r="AK167">
        <f ca="1">AVERAGE2(AJ167,Analysis!$B$6,2)</f>
        <v>0</v>
      </c>
      <c r="AL167">
        <f ca="1">INTEGRAL2(R167,$B167,AL166,R166,$B166,Analysis!$B$22)</f>
        <v>0</v>
      </c>
      <c r="AM167">
        <f ca="1">IF(AND(B167&lt;Analysis!$B$40,B167&gt;0),INTEGRAL2(AL167,$B167,AM166,AL166,$B166,Analysis!$B$23),0)</f>
        <v>0</v>
      </c>
      <c r="AN167">
        <f>IF($P167,AM167*Analysis!$B$30+Analysis!$B$31,0)</f>
        <v>0</v>
      </c>
      <c r="AO167">
        <f>AN167-'Flight Input'!$AE167</f>
        <v>0</v>
      </c>
      <c r="AQ167">
        <f>Analysis!$B$36*'Flight Input'!AE167+IF('Flight Input'!AE167 &gt; 0,Analysis!$B$37,0)</f>
        <v>0</v>
      </c>
      <c r="AR167">
        <f ca="1">_xlfn.COVARIANCE.P($AN$102:$AN$1102,'Flight Input'!AE167:AE1167)</f>
        <v>2.4095828936091652E-2</v>
      </c>
    </row>
    <row r="168" spans="1:44" x14ac:dyDescent="0.3">
      <c r="A168">
        <v>166</v>
      </c>
      <c r="B168">
        <f>'Flight Input'!T168</f>
        <v>3.3203539999667555</v>
      </c>
      <c r="C168">
        <f ca="1">INDIRECT(CONCATENATE("'Flight Input'!",Analysis!$B$2,A168+2))</f>
        <v>0</v>
      </c>
      <c r="D168">
        <f t="shared" si="276"/>
        <v>2.1890999982133508E-2</v>
      </c>
      <c r="F168">
        <f t="shared" ca="1" si="285"/>
        <v>0</v>
      </c>
      <c r="G168">
        <f t="shared" ca="1" si="286"/>
        <v>0</v>
      </c>
      <c r="I168">
        <f>SUM(D$2:D168)/COUNT(D$2:D168)</f>
        <v>2.0002132529920214E-2</v>
      </c>
      <c r="J168">
        <f t="shared" si="277"/>
        <v>1.0944333035184037</v>
      </c>
      <c r="L168">
        <f ca="1">VARA(C$2:C168)</f>
        <v>0</v>
      </c>
      <c r="M168">
        <f t="shared" ca="1" si="278"/>
        <v>0</v>
      </c>
      <c r="N168">
        <f t="shared" ca="1" si="287"/>
        <v>0</v>
      </c>
      <c r="O168" t="b">
        <f ca="1">IF(OR(O167,M168*MIN((B168-B$2)*Analysis!$B$19,1)&gt;Analysis!$B$18),TRUE,FALSE)</f>
        <v>0</v>
      </c>
      <c r="P168" t="b">
        <f>IF(OR('Flight Input'!U168=3,'Flight Input'!U168=9),TRUE,FALSE)</f>
        <v>0</v>
      </c>
      <c r="Q168">
        <f ca="1">IF(O168,Q167,SUM(C$2:C168)/COUNT(C$2:C168))+(Analysis!$D$14-500)/1000000</f>
        <v>1.1E-4</v>
      </c>
      <c r="R168">
        <f t="shared" ca="1" si="279"/>
        <v>0</v>
      </c>
      <c r="S168">
        <f t="shared" ca="1" si="288"/>
        <v>0</v>
      </c>
      <c r="T168">
        <f t="shared" si="280"/>
        <v>0</v>
      </c>
      <c r="U168">
        <f>IF($P168,T168*Analysis!$B$28+Analysis!$B$29,0)</f>
        <v>0</v>
      </c>
      <c r="V168">
        <f>U168-'Flight Input'!$AE168</f>
        <v>0</v>
      </c>
      <c r="W168">
        <f ca="1">MEDIAN2(R168,Analysis!$B$5,2)</f>
        <v>0</v>
      </c>
      <c r="X168">
        <f t="shared" ref="X168:Y168" ca="1" si="361">X167+W168*$D168</f>
        <v>0</v>
      </c>
      <c r="Y168">
        <f t="shared" ca="1" si="361"/>
        <v>0</v>
      </c>
      <c r="AA168">
        <f ca="1">AVERAGE2(W168,Analysis!$B$6,2)</f>
        <v>0</v>
      </c>
      <c r="AB168">
        <f t="shared" ref="AB168:AC168" ca="1" si="362">AB167+AA168*$D168</f>
        <v>0</v>
      </c>
      <c r="AC168">
        <f t="shared" ca="1" si="362"/>
        <v>0</v>
      </c>
      <c r="AF168">
        <f ca="1">IF(B168&gt;0,C168-Analysis!$B$14,0)</f>
        <v>0</v>
      </c>
      <c r="AG168">
        <f t="shared" ca="1" si="283"/>
        <v>0</v>
      </c>
      <c r="AH168">
        <f t="shared" ca="1" si="284"/>
        <v>0</v>
      </c>
      <c r="AI168">
        <f ca="1">IF(AND(B168&gt;Analysis!$B$39,B168&lt;Analysis!$B$40),FilterInput(AF168,Analysis!$B$34,Analysis!$B$35),0)</f>
        <v>0</v>
      </c>
      <c r="AJ168">
        <f ca="1">MEDIAN2(AI168,Analysis!$B$5,2)</f>
        <v>0</v>
      </c>
      <c r="AK168">
        <f ca="1">AVERAGE2(AJ168,Analysis!$B$6,2)</f>
        <v>0</v>
      </c>
      <c r="AL168">
        <f ca="1">INTEGRAL2(R168,$B168,AL167,R167,$B167,Analysis!$B$22)</f>
        <v>0</v>
      </c>
      <c r="AM168">
        <f ca="1">IF(AND(B168&lt;Analysis!$B$40,B168&gt;0),INTEGRAL2(AL168,$B168,AM167,AL167,$B167,Analysis!$B$23),0)</f>
        <v>0</v>
      </c>
      <c r="AN168">
        <f>IF($P168,AM168*Analysis!$B$30+Analysis!$B$31,0)</f>
        <v>0</v>
      </c>
      <c r="AO168">
        <f>AN168-'Flight Input'!$AE168</f>
        <v>0</v>
      </c>
      <c r="AQ168">
        <f>Analysis!$B$36*'Flight Input'!AE168+IF('Flight Input'!AE168 &gt; 0,Analysis!$B$37,0)</f>
        <v>0</v>
      </c>
      <c r="AR168">
        <f ca="1">_xlfn.COVARIANCE.P($AN$102:$AN$1102,'Flight Input'!AE168:AE1168)</f>
        <v>2.3953251471852642E-2</v>
      </c>
    </row>
    <row r="169" spans="1:44" x14ac:dyDescent="0.3">
      <c r="A169">
        <v>167</v>
      </c>
      <c r="B169">
        <f>'Flight Input'!T169</f>
        <v>3.3330629999982193</v>
      </c>
      <c r="C169">
        <f ca="1">INDIRECT(CONCATENATE("'Flight Input'!",Analysis!$B$2,A169+2))</f>
        <v>0</v>
      </c>
      <c r="D169">
        <f t="shared" si="276"/>
        <v>1.2709000031463802E-2</v>
      </c>
      <c r="F169">
        <f t="shared" ca="1" si="285"/>
        <v>0</v>
      </c>
      <c r="G169">
        <f t="shared" ca="1" si="286"/>
        <v>0</v>
      </c>
      <c r="I169">
        <f>SUM(D$2:D169)/COUNT(D$2:D169)</f>
        <v>1.995846107783365E-2</v>
      </c>
      <c r="J169">
        <f t="shared" si="277"/>
        <v>0.63677254382998127</v>
      </c>
      <c r="L169">
        <f ca="1">VARA(C$2:C169)</f>
        <v>0</v>
      </c>
      <c r="M169">
        <f t="shared" ca="1" si="278"/>
        <v>0</v>
      </c>
      <c r="N169">
        <f t="shared" ca="1" si="287"/>
        <v>0</v>
      </c>
      <c r="O169" t="b">
        <f ca="1">IF(OR(O168,M169*MIN((B169-B$2)*Analysis!$B$19,1)&gt;Analysis!$B$18),TRUE,FALSE)</f>
        <v>0</v>
      </c>
      <c r="P169" t="b">
        <f>IF(OR('Flight Input'!U169=3,'Flight Input'!U169=9),TRUE,FALSE)</f>
        <v>0</v>
      </c>
      <c r="Q169">
        <f ca="1">IF(O169,Q168,SUM(C$2:C169)/COUNT(C$2:C169))+(Analysis!$D$14-500)/1000000</f>
        <v>1.1E-4</v>
      </c>
      <c r="R169">
        <f t="shared" ca="1" si="279"/>
        <v>0</v>
      </c>
      <c r="S169">
        <f t="shared" ca="1" si="288"/>
        <v>0</v>
      </c>
      <c r="T169">
        <f t="shared" si="280"/>
        <v>0</v>
      </c>
      <c r="U169">
        <f>IF($P169,T169*Analysis!$B$28+Analysis!$B$29,0)</f>
        <v>0</v>
      </c>
      <c r="V169">
        <f>U169-'Flight Input'!$AE169</f>
        <v>0</v>
      </c>
      <c r="W169">
        <f ca="1">MEDIAN2(R169,Analysis!$B$5,2)</f>
        <v>0</v>
      </c>
      <c r="X169">
        <f t="shared" ref="X169:Y169" ca="1" si="363">X168+W169*$D169</f>
        <v>0</v>
      </c>
      <c r="Y169">
        <f t="shared" ca="1" si="363"/>
        <v>0</v>
      </c>
      <c r="AA169">
        <f ca="1">AVERAGE2(W169,Analysis!$B$6,2)</f>
        <v>0</v>
      </c>
      <c r="AB169">
        <f t="shared" ref="AB169:AC169" ca="1" si="364">AB168+AA169*$D169</f>
        <v>0</v>
      </c>
      <c r="AC169">
        <f t="shared" ca="1" si="364"/>
        <v>0</v>
      </c>
      <c r="AF169">
        <f ca="1">IF(B169&gt;0,C169-Analysis!$B$14,0)</f>
        <v>0</v>
      </c>
      <c r="AG169">
        <f t="shared" ca="1" si="283"/>
        <v>0</v>
      </c>
      <c r="AH169">
        <f t="shared" ca="1" si="284"/>
        <v>0</v>
      </c>
      <c r="AI169">
        <f ca="1">IF(AND(B169&gt;Analysis!$B$39,B169&lt;Analysis!$B$40),FilterInput(AF169,Analysis!$B$34,Analysis!$B$35),0)</f>
        <v>0</v>
      </c>
      <c r="AJ169">
        <f ca="1">MEDIAN2(AI169,Analysis!$B$5,2)</f>
        <v>0</v>
      </c>
      <c r="AK169">
        <f ca="1">AVERAGE2(AJ169,Analysis!$B$6,2)</f>
        <v>0</v>
      </c>
      <c r="AL169">
        <f ca="1">INTEGRAL2(R169,$B169,AL168,R168,$B168,Analysis!$B$22)</f>
        <v>0</v>
      </c>
      <c r="AM169">
        <f ca="1">IF(AND(B169&lt;Analysis!$B$40,B169&gt;0),INTEGRAL2(AL169,$B169,AM168,AL168,$B168,Analysis!$B$23),0)</f>
        <v>0</v>
      </c>
      <c r="AN169">
        <f>IF($P169,AM169*Analysis!$B$30+Analysis!$B$31,0)</f>
        <v>0</v>
      </c>
      <c r="AO169">
        <f>AN169-'Flight Input'!$AE169</f>
        <v>0</v>
      </c>
      <c r="AQ169">
        <f>Analysis!$B$36*'Flight Input'!AE169+IF('Flight Input'!AE169 &gt; 0,Analysis!$B$37,0)</f>
        <v>0</v>
      </c>
      <c r="AR169">
        <f ca="1">_xlfn.COVARIANCE.P($AN$102:$AN$1102,'Flight Input'!AE169:AE1169)</f>
        <v>2.3807703406362426E-2</v>
      </c>
    </row>
    <row r="170" spans="1:44" x14ac:dyDescent="0.3">
      <c r="A170">
        <v>168</v>
      </c>
      <c r="B170">
        <f>'Flight Input'!T170</f>
        <v>3.3590489999623969</v>
      </c>
      <c r="C170">
        <f ca="1">INDIRECT(CONCATENATE("'Flight Input'!",Analysis!$B$2,A170+2))</f>
        <v>0</v>
      </c>
      <c r="D170">
        <f t="shared" si="276"/>
        <v>2.5985999964177608E-2</v>
      </c>
      <c r="F170">
        <f t="shared" ca="1" si="285"/>
        <v>0</v>
      </c>
      <c r="G170">
        <f t="shared" ca="1" si="286"/>
        <v>0</v>
      </c>
      <c r="I170">
        <f>SUM(D$2:D170)/COUNT(D$2:D170)</f>
        <v>1.9994339285490458E-2</v>
      </c>
      <c r="J170">
        <f t="shared" si="277"/>
        <v>1.2996678506418662</v>
      </c>
      <c r="L170">
        <f ca="1">VARA(C$2:C170)</f>
        <v>0</v>
      </c>
      <c r="M170">
        <f t="shared" ca="1" si="278"/>
        <v>0</v>
      </c>
      <c r="N170">
        <f t="shared" ca="1" si="287"/>
        <v>0</v>
      </c>
      <c r="O170" t="b">
        <f ca="1">IF(OR(O169,M170*MIN((B170-B$2)*Analysis!$B$19,1)&gt;Analysis!$B$18),TRUE,FALSE)</f>
        <v>0</v>
      </c>
      <c r="P170" t="b">
        <f>IF(OR('Flight Input'!U170=3,'Flight Input'!U170=9),TRUE,FALSE)</f>
        <v>0</v>
      </c>
      <c r="Q170">
        <f ca="1">IF(O170,Q169,SUM(C$2:C170)/COUNT(C$2:C170))+(Analysis!$D$14-500)/1000000</f>
        <v>1.1E-4</v>
      </c>
      <c r="R170">
        <f t="shared" ca="1" si="279"/>
        <v>0</v>
      </c>
      <c r="S170">
        <f t="shared" ca="1" si="288"/>
        <v>0</v>
      </c>
      <c r="T170">
        <f t="shared" si="280"/>
        <v>0</v>
      </c>
      <c r="U170">
        <f>IF($P170,T170*Analysis!$B$28+Analysis!$B$29,0)</f>
        <v>0</v>
      </c>
      <c r="V170">
        <f>U170-'Flight Input'!$AE170</f>
        <v>0</v>
      </c>
      <c r="W170">
        <f ca="1">MEDIAN2(R170,Analysis!$B$5,2)</f>
        <v>0</v>
      </c>
      <c r="X170">
        <f t="shared" ref="X170:Y170" ca="1" si="365">X169+W170*$D170</f>
        <v>0</v>
      </c>
      <c r="Y170">
        <f t="shared" ca="1" si="365"/>
        <v>0</v>
      </c>
      <c r="AA170">
        <f ca="1">AVERAGE2(W170,Analysis!$B$6,2)</f>
        <v>0</v>
      </c>
      <c r="AB170">
        <f t="shared" ref="AB170:AC170" ca="1" si="366">AB169+AA170*$D170</f>
        <v>0</v>
      </c>
      <c r="AC170">
        <f t="shared" ca="1" si="366"/>
        <v>0</v>
      </c>
      <c r="AF170">
        <f ca="1">IF(B170&gt;0,C170-Analysis!$B$14,0)</f>
        <v>0</v>
      </c>
      <c r="AG170">
        <f t="shared" ca="1" si="283"/>
        <v>0</v>
      </c>
      <c r="AH170">
        <f t="shared" ca="1" si="284"/>
        <v>0</v>
      </c>
      <c r="AI170">
        <f ca="1">IF(AND(B170&gt;Analysis!$B$39,B170&lt;Analysis!$B$40),FilterInput(AF170,Analysis!$B$34,Analysis!$B$35),0)</f>
        <v>0</v>
      </c>
      <c r="AJ170">
        <f ca="1">MEDIAN2(AI170,Analysis!$B$5,2)</f>
        <v>0</v>
      </c>
      <c r="AK170">
        <f ca="1">AVERAGE2(AJ170,Analysis!$B$6,2)</f>
        <v>0</v>
      </c>
      <c r="AL170">
        <f ca="1">INTEGRAL2(R170,$B170,AL169,R169,$B169,Analysis!$B$22)</f>
        <v>0</v>
      </c>
      <c r="AM170">
        <f ca="1">IF(AND(B170&lt;Analysis!$B$40,B170&gt;0),INTEGRAL2(AL170,$B170,AM169,AL169,$B169,Analysis!$B$23),0)</f>
        <v>0</v>
      </c>
      <c r="AN170">
        <f>IF($P170,AM170*Analysis!$B$30+Analysis!$B$31,0)</f>
        <v>0</v>
      </c>
      <c r="AO170">
        <f>AN170-'Flight Input'!$AE170</f>
        <v>0</v>
      </c>
      <c r="AQ170">
        <f>Analysis!$B$36*'Flight Input'!AE170+IF('Flight Input'!AE170 &gt; 0,Analysis!$B$37,0)</f>
        <v>0</v>
      </c>
      <c r="AR170">
        <f ca="1">_xlfn.COVARIANCE.P($AN$102:$AN$1102,'Flight Input'!AE170:AE1170)</f>
        <v>2.3661808257620258E-2</v>
      </c>
    </row>
    <row r="171" spans="1:44" x14ac:dyDescent="0.3">
      <c r="A171">
        <v>169</v>
      </c>
      <c r="B171">
        <f>'Flight Input'!T171</f>
        <v>3.3684509999584407</v>
      </c>
      <c r="C171">
        <f ca="1">INDIRECT(CONCATENATE("'Flight Input'!",Analysis!$B$2,A171+2))</f>
        <v>0</v>
      </c>
      <c r="D171">
        <f t="shared" si="276"/>
        <v>9.4019999960437417E-3</v>
      </c>
      <c r="F171">
        <f t="shared" ca="1" si="285"/>
        <v>0</v>
      </c>
      <c r="G171">
        <f t="shared" ca="1" si="286"/>
        <v>0</v>
      </c>
      <c r="I171">
        <f>SUM(D$2:D171)/COUNT(D$2:D171)</f>
        <v>1.9931662721647578E-2</v>
      </c>
      <c r="J171">
        <f t="shared" si="277"/>
        <v>0.47171177474482973</v>
      </c>
      <c r="L171">
        <f ca="1">VARA(C$2:C171)</f>
        <v>0</v>
      </c>
      <c r="M171">
        <f t="shared" ca="1" si="278"/>
        <v>0</v>
      </c>
      <c r="N171">
        <f t="shared" ca="1" si="287"/>
        <v>0</v>
      </c>
      <c r="O171" t="b">
        <f ca="1">IF(OR(O170,M171*MIN((B171-B$2)*Analysis!$B$19,1)&gt;Analysis!$B$18),TRUE,FALSE)</f>
        <v>0</v>
      </c>
      <c r="P171" t="b">
        <f>IF(OR('Flight Input'!U171=3,'Flight Input'!U171=9),TRUE,FALSE)</f>
        <v>0</v>
      </c>
      <c r="Q171">
        <f ca="1">IF(O171,Q170,SUM(C$2:C171)/COUNT(C$2:C171))+(Analysis!$D$14-500)/1000000</f>
        <v>1.1E-4</v>
      </c>
      <c r="R171">
        <f t="shared" ca="1" si="279"/>
        <v>0</v>
      </c>
      <c r="S171">
        <f t="shared" ca="1" si="288"/>
        <v>0</v>
      </c>
      <c r="T171">
        <f t="shared" si="280"/>
        <v>0</v>
      </c>
      <c r="U171">
        <f>IF($P171,T171*Analysis!$B$28+Analysis!$B$29,0)</f>
        <v>0</v>
      </c>
      <c r="V171">
        <f>U171-'Flight Input'!$AE171</f>
        <v>0</v>
      </c>
      <c r="W171">
        <f ca="1">MEDIAN2(R171,Analysis!$B$5,2)</f>
        <v>0</v>
      </c>
      <c r="X171">
        <f t="shared" ref="X171:Y171" ca="1" si="367">X170+W171*$D171</f>
        <v>0</v>
      </c>
      <c r="Y171">
        <f t="shared" ca="1" si="367"/>
        <v>0</v>
      </c>
      <c r="AA171">
        <f ca="1">AVERAGE2(W171,Analysis!$B$6,2)</f>
        <v>0</v>
      </c>
      <c r="AB171">
        <f t="shared" ref="AB171:AC171" ca="1" si="368">AB170+AA171*$D171</f>
        <v>0</v>
      </c>
      <c r="AC171">
        <f t="shared" ca="1" si="368"/>
        <v>0</v>
      </c>
      <c r="AF171">
        <f ca="1">IF(B171&gt;0,C171-Analysis!$B$14,0)</f>
        <v>0</v>
      </c>
      <c r="AG171">
        <f t="shared" ca="1" si="283"/>
        <v>0</v>
      </c>
      <c r="AH171">
        <f t="shared" ca="1" si="284"/>
        <v>0</v>
      </c>
      <c r="AI171">
        <f ca="1">IF(AND(B171&gt;Analysis!$B$39,B171&lt;Analysis!$B$40),FilterInput(AF171,Analysis!$B$34,Analysis!$B$35),0)</f>
        <v>0</v>
      </c>
      <c r="AJ171">
        <f ca="1">MEDIAN2(AI171,Analysis!$B$5,2)</f>
        <v>0</v>
      </c>
      <c r="AK171">
        <f ca="1">AVERAGE2(AJ171,Analysis!$B$6,2)</f>
        <v>0</v>
      </c>
      <c r="AL171">
        <f ca="1">INTEGRAL2(R171,$B171,AL170,R170,$B170,Analysis!$B$22)</f>
        <v>0</v>
      </c>
      <c r="AM171">
        <f ca="1">IF(AND(B171&lt;Analysis!$B$40,B171&gt;0),INTEGRAL2(AL171,$B171,AM170,AL170,$B170,Analysis!$B$23),0)</f>
        <v>0</v>
      </c>
      <c r="AN171">
        <f>IF($P171,AM171*Analysis!$B$30+Analysis!$B$31,0)</f>
        <v>0</v>
      </c>
      <c r="AO171">
        <f>AN171-'Flight Input'!$AE171</f>
        <v>0</v>
      </c>
      <c r="AQ171">
        <f>Analysis!$B$36*'Flight Input'!AE171+IF('Flight Input'!AE171 &gt; 0,Analysis!$B$37,0)</f>
        <v>0</v>
      </c>
      <c r="AR171">
        <f ca="1">_xlfn.COVARIANCE.P($AN$102:$AN$1102,'Flight Input'!AE171:AE1171)</f>
        <v>2.3514246905263245E-2</v>
      </c>
    </row>
    <row r="172" spans="1:44" x14ac:dyDescent="0.3">
      <c r="A172">
        <v>170</v>
      </c>
      <c r="B172">
        <f>'Flight Input'!T172</f>
        <v>3.3989389999769628</v>
      </c>
      <c r="C172">
        <f ca="1">INDIRECT(CONCATENATE("'Flight Input'!",Analysis!$B$2,A172+2))</f>
        <v>0</v>
      </c>
      <c r="D172">
        <f t="shared" si="276"/>
        <v>3.0488000018522143E-2</v>
      </c>
      <c r="F172">
        <f t="shared" ca="1" si="285"/>
        <v>0</v>
      </c>
      <c r="G172">
        <f t="shared" ca="1" si="286"/>
        <v>0</v>
      </c>
      <c r="I172">
        <f>SUM(D$2:D172)/COUNT(D$2:D172)</f>
        <v>1.9993758823393899E-2</v>
      </c>
      <c r="J172">
        <f t="shared" si="277"/>
        <v>1.5248758519008119</v>
      </c>
      <c r="L172">
        <f ca="1">VARA(C$2:C172)</f>
        <v>0</v>
      </c>
      <c r="M172">
        <f t="shared" ca="1" si="278"/>
        <v>0</v>
      </c>
      <c r="N172">
        <f t="shared" ca="1" si="287"/>
        <v>0</v>
      </c>
      <c r="O172" t="b">
        <f ca="1">IF(OR(O171,M172*MIN((B172-B$2)*Analysis!$B$19,1)&gt;Analysis!$B$18),TRUE,FALSE)</f>
        <v>0</v>
      </c>
      <c r="P172" t="b">
        <f>IF(OR('Flight Input'!U172=3,'Flight Input'!U172=9),TRUE,FALSE)</f>
        <v>0</v>
      </c>
      <c r="Q172">
        <f ca="1">IF(O172,Q171,SUM(C$2:C172)/COUNT(C$2:C172))+(Analysis!$D$14-500)/1000000</f>
        <v>1.1E-4</v>
      </c>
      <c r="R172">
        <f t="shared" ca="1" si="279"/>
        <v>0</v>
      </c>
      <c r="S172">
        <f t="shared" ca="1" si="288"/>
        <v>0</v>
      </c>
      <c r="T172">
        <f t="shared" si="280"/>
        <v>0</v>
      </c>
      <c r="U172">
        <f>IF($P172,T172*Analysis!$B$28+Analysis!$B$29,0)</f>
        <v>0</v>
      </c>
      <c r="V172">
        <f>U172-'Flight Input'!$AE172</f>
        <v>0</v>
      </c>
      <c r="W172">
        <f ca="1">MEDIAN2(R172,Analysis!$B$5,2)</f>
        <v>0</v>
      </c>
      <c r="X172">
        <f t="shared" ref="X172:Y172" ca="1" si="369">X171+W172*$D172</f>
        <v>0</v>
      </c>
      <c r="Y172">
        <f t="shared" ca="1" si="369"/>
        <v>0</v>
      </c>
      <c r="AA172">
        <f ca="1">AVERAGE2(W172,Analysis!$B$6,2)</f>
        <v>0</v>
      </c>
      <c r="AB172">
        <f t="shared" ref="AB172:AC172" ca="1" si="370">AB171+AA172*$D172</f>
        <v>0</v>
      </c>
      <c r="AC172">
        <f t="shared" ca="1" si="370"/>
        <v>0</v>
      </c>
      <c r="AF172">
        <f ca="1">IF(B172&gt;0,C172-Analysis!$B$14,0)</f>
        <v>0</v>
      </c>
      <c r="AG172">
        <f t="shared" ca="1" si="283"/>
        <v>0</v>
      </c>
      <c r="AH172">
        <f t="shared" ca="1" si="284"/>
        <v>0</v>
      </c>
      <c r="AI172">
        <f ca="1">IF(AND(B172&gt;Analysis!$B$39,B172&lt;Analysis!$B$40),FilterInput(AF172,Analysis!$B$34,Analysis!$B$35),0)</f>
        <v>0</v>
      </c>
      <c r="AJ172">
        <f ca="1">MEDIAN2(AI172,Analysis!$B$5,2)</f>
        <v>0</v>
      </c>
      <c r="AK172">
        <f ca="1">AVERAGE2(AJ172,Analysis!$B$6,2)</f>
        <v>0</v>
      </c>
      <c r="AL172">
        <f ca="1">INTEGRAL2(R172,$B172,AL171,R171,$B171,Analysis!$B$22)</f>
        <v>0</v>
      </c>
      <c r="AM172">
        <f ca="1">IF(AND(B172&lt;Analysis!$B$40,B172&gt;0),INTEGRAL2(AL172,$B172,AM171,AL171,$B171,Analysis!$B$23),0)</f>
        <v>0</v>
      </c>
      <c r="AN172">
        <f>IF($P172,AM172*Analysis!$B$30+Analysis!$B$31,0)</f>
        <v>0</v>
      </c>
      <c r="AO172">
        <f>AN172-'Flight Input'!$AE172</f>
        <v>0</v>
      </c>
      <c r="AQ172">
        <f>Analysis!$B$36*'Flight Input'!AE172+IF('Flight Input'!AE172 &gt; 0,Analysis!$B$37,0)</f>
        <v>0</v>
      </c>
      <c r="AR172">
        <f ca="1">_xlfn.COVARIANCE.P($AN$102:$AN$1102,'Flight Input'!AE172:AE1172)</f>
        <v>2.3366333235250607E-2</v>
      </c>
    </row>
    <row r="173" spans="1:44" x14ac:dyDescent="0.3">
      <c r="A173">
        <v>171</v>
      </c>
      <c r="B173">
        <f>'Flight Input'!T173</f>
        <v>3.4189079999923706</v>
      </c>
      <c r="C173">
        <f ca="1">INDIRECT(CONCATENATE("'Flight Input'!",Analysis!$B$2,A173+2))</f>
        <v>0</v>
      </c>
      <c r="D173">
        <f t="shared" si="276"/>
        <v>1.9969000015407801E-2</v>
      </c>
      <c r="F173">
        <f t="shared" ca="1" si="285"/>
        <v>0</v>
      </c>
      <c r="G173">
        <f t="shared" ca="1" si="286"/>
        <v>0</v>
      </c>
      <c r="I173">
        <f>SUM(D$2:D173)/COUNT(D$2:D173)</f>
        <v>1.9993614035043104E-2</v>
      </c>
      <c r="J173">
        <f t="shared" si="277"/>
        <v>0.99876890593205603</v>
      </c>
      <c r="L173">
        <f ca="1">VARA(C$2:C173)</f>
        <v>0</v>
      </c>
      <c r="M173">
        <f t="shared" ca="1" si="278"/>
        <v>0</v>
      </c>
      <c r="N173">
        <f t="shared" ca="1" si="287"/>
        <v>0</v>
      </c>
      <c r="O173" t="b">
        <f ca="1">IF(OR(O172,M173*MIN((B173-B$2)*Analysis!$B$19,1)&gt;Analysis!$B$18),TRUE,FALSE)</f>
        <v>0</v>
      </c>
      <c r="P173" t="b">
        <f>IF(OR('Flight Input'!U173=3,'Flight Input'!U173=9),TRUE,FALSE)</f>
        <v>0</v>
      </c>
      <c r="Q173">
        <f ca="1">IF(O173,Q172,SUM(C$2:C173)/COUNT(C$2:C173))+(Analysis!$D$14-500)/1000000</f>
        <v>1.1E-4</v>
      </c>
      <c r="R173">
        <f t="shared" ca="1" si="279"/>
        <v>0</v>
      </c>
      <c r="S173">
        <f t="shared" ca="1" si="288"/>
        <v>0</v>
      </c>
      <c r="T173">
        <f t="shared" si="280"/>
        <v>0</v>
      </c>
      <c r="U173">
        <f>IF($P173,T173*Analysis!$B$28+Analysis!$B$29,0)</f>
        <v>0</v>
      </c>
      <c r="V173">
        <f>U173-'Flight Input'!$AE173</f>
        <v>0</v>
      </c>
      <c r="W173">
        <f ca="1">MEDIAN2(R173,Analysis!$B$5,2)</f>
        <v>0</v>
      </c>
      <c r="X173">
        <f t="shared" ref="X173:Y173" ca="1" si="371">X172+W173*$D173</f>
        <v>0</v>
      </c>
      <c r="Y173">
        <f t="shared" ca="1" si="371"/>
        <v>0</v>
      </c>
      <c r="AA173">
        <f ca="1">AVERAGE2(W173,Analysis!$B$6,2)</f>
        <v>0</v>
      </c>
      <c r="AB173">
        <f t="shared" ref="AB173:AC173" ca="1" si="372">AB172+AA173*$D173</f>
        <v>0</v>
      </c>
      <c r="AC173">
        <f t="shared" ca="1" si="372"/>
        <v>0</v>
      </c>
      <c r="AF173">
        <f ca="1">IF(B173&gt;0,C173-Analysis!$B$14,0)</f>
        <v>0</v>
      </c>
      <c r="AG173">
        <f t="shared" ca="1" si="283"/>
        <v>0</v>
      </c>
      <c r="AH173">
        <f t="shared" ca="1" si="284"/>
        <v>0</v>
      </c>
      <c r="AI173">
        <f ca="1">IF(AND(B173&gt;Analysis!$B$39,B173&lt;Analysis!$B$40),FilterInput(AF173,Analysis!$B$34,Analysis!$B$35),0)</f>
        <v>0</v>
      </c>
      <c r="AJ173">
        <f ca="1">MEDIAN2(AI173,Analysis!$B$5,2)</f>
        <v>0</v>
      </c>
      <c r="AK173">
        <f ca="1">AVERAGE2(AJ173,Analysis!$B$6,2)</f>
        <v>0</v>
      </c>
      <c r="AL173">
        <f ca="1">INTEGRAL2(R173,$B173,AL172,R172,$B172,Analysis!$B$22)</f>
        <v>0</v>
      </c>
      <c r="AM173">
        <f ca="1">IF(AND(B173&lt;Analysis!$B$40,B173&gt;0),INTEGRAL2(AL173,$B173,AM172,AL172,$B172,Analysis!$B$23),0)</f>
        <v>0</v>
      </c>
      <c r="AN173">
        <f>IF($P173,AM173*Analysis!$B$30+Analysis!$B$31,0)</f>
        <v>0</v>
      </c>
      <c r="AO173">
        <f>AN173-'Flight Input'!$AE173</f>
        <v>0</v>
      </c>
      <c r="AQ173">
        <f>Analysis!$B$36*'Flight Input'!AE173+IF('Flight Input'!AE173 &gt; 0,Analysis!$B$37,0)</f>
        <v>0</v>
      </c>
      <c r="AR173">
        <f ca="1">_xlfn.COVARIANCE.P($AN$102:$AN$1102,'Flight Input'!AE173:AE1173)</f>
        <v>2.3217405664156591E-2</v>
      </c>
    </row>
    <row r="174" spans="1:44" x14ac:dyDescent="0.3">
      <c r="A174">
        <v>172</v>
      </c>
      <c r="B174">
        <f>'Flight Input'!T174</f>
        <v>3.4370099999941885</v>
      </c>
      <c r="C174">
        <f ca="1">INDIRECT(CONCATENATE("'Flight Input'!",Analysis!$B$2,A174+2))</f>
        <v>0</v>
      </c>
      <c r="D174">
        <f t="shared" si="276"/>
        <v>1.8102000001817942E-2</v>
      </c>
      <c r="F174">
        <f t="shared" ca="1" si="285"/>
        <v>0</v>
      </c>
      <c r="G174">
        <f t="shared" ca="1" si="286"/>
        <v>0</v>
      </c>
      <c r="I174">
        <f>SUM(D$2:D174)/COUNT(D$2:D174)</f>
        <v>1.998261627903598E-2</v>
      </c>
      <c r="J174">
        <f t="shared" si="277"/>
        <v>0.90588738476697783</v>
      </c>
      <c r="L174">
        <f ca="1">VARA(C$2:C174)</f>
        <v>0</v>
      </c>
      <c r="M174">
        <f t="shared" ca="1" si="278"/>
        <v>0</v>
      </c>
      <c r="N174">
        <f t="shared" ca="1" si="287"/>
        <v>0</v>
      </c>
      <c r="O174" t="b">
        <f ca="1">IF(OR(O173,M174*MIN((B174-B$2)*Analysis!$B$19,1)&gt;Analysis!$B$18),TRUE,FALSE)</f>
        <v>0</v>
      </c>
      <c r="P174" t="b">
        <f>IF(OR('Flight Input'!U174=3,'Flight Input'!U174=9),TRUE,FALSE)</f>
        <v>0</v>
      </c>
      <c r="Q174">
        <f ca="1">IF(O174,Q173,SUM(C$2:C174)/COUNT(C$2:C174))+(Analysis!$D$14-500)/1000000</f>
        <v>1.1E-4</v>
      </c>
      <c r="R174">
        <f t="shared" ca="1" si="279"/>
        <v>0</v>
      </c>
      <c r="S174">
        <f t="shared" ca="1" si="288"/>
        <v>0</v>
      </c>
      <c r="T174">
        <f t="shared" si="280"/>
        <v>0</v>
      </c>
      <c r="U174">
        <f>IF($P174,T174*Analysis!$B$28+Analysis!$B$29,0)</f>
        <v>0</v>
      </c>
      <c r="V174">
        <f>U174-'Flight Input'!$AE174</f>
        <v>0</v>
      </c>
      <c r="W174">
        <f ca="1">MEDIAN2(R174,Analysis!$B$5,2)</f>
        <v>0</v>
      </c>
      <c r="X174">
        <f t="shared" ref="X174:Y174" ca="1" si="373">X173+W174*$D174</f>
        <v>0</v>
      </c>
      <c r="Y174">
        <f t="shared" ca="1" si="373"/>
        <v>0</v>
      </c>
      <c r="AA174">
        <f ca="1">AVERAGE2(W174,Analysis!$B$6,2)</f>
        <v>0</v>
      </c>
      <c r="AB174">
        <f t="shared" ref="AB174:AC174" ca="1" si="374">AB173+AA174*$D174</f>
        <v>0</v>
      </c>
      <c r="AC174">
        <f t="shared" ca="1" si="374"/>
        <v>0</v>
      </c>
      <c r="AF174">
        <f ca="1">IF(B174&gt;0,C174-Analysis!$B$14,0)</f>
        <v>0</v>
      </c>
      <c r="AG174">
        <f t="shared" ca="1" si="283"/>
        <v>0</v>
      </c>
      <c r="AH174">
        <f t="shared" ca="1" si="284"/>
        <v>0</v>
      </c>
      <c r="AI174">
        <f ca="1">IF(AND(B174&gt;Analysis!$B$39,B174&lt;Analysis!$B$40),FilterInput(AF174,Analysis!$B$34,Analysis!$B$35),0)</f>
        <v>0</v>
      </c>
      <c r="AJ174">
        <f ca="1">MEDIAN2(AI174,Analysis!$B$5,2)</f>
        <v>0</v>
      </c>
      <c r="AK174">
        <f ca="1">AVERAGE2(AJ174,Analysis!$B$6,2)</f>
        <v>0</v>
      </c>
      <c r="AL174">
        <f ca="1">INTEGRAL2(R174,$B174,AL173,R173,$B173,Analysis!$B$22)</f>
        <v>0</v>
      </c>
      <c r="AM174">
        <f ca="1">IF(AND(B174&lt;Analysis!$B$40,B174&gt;0),INTEGRAL2(AL174,$B174,AM173,AL173,$B173,Analysis!$B$23),0)</f>
        <v>0</v>
      </c>
      <c r="AN174">
        <f>IF($P174,AM174*Analysis!$B$30+Analysis!$B$31,0)</f>
        <v>0</v>
      </c>
      <c r="AO174">
        <f>AN174-'Flight Input'!$AE174</f>
        <v>0</v>
      </c>
      <c r="AQ174">
        <f>Analysis!$B$36*'Flight Input'!AE174+IF('Flight Input'!AE174 &gt; 0,Analysis!$B$37,0)</f>
        <v>0</v>
      </c>
      <c r="AR174">
        <f ca="1">_xlfn.COVARIANCE.P($AN$102:$AN$1102,'Flight Input'!AE174:AE1174)</f>
        <v>2.3068121883254942E-2</v>
      </c>
    </row>
    <row r="175" spans="1:44" x14ac:dyDescent="0.3">
      <c r="A175">
        <v>173</v>
      </c>
      <c r="B175">
        <f>'Flight Input'!T175</f>
        <v>3.4592669999692589</v>
      </c>
      <c r="C175">
        <f ca="1">INDIRECT(CONCATENATE("'Flight Input'!",Analysis!$B$2,A175+2))</f>
        <v>0</v>
      </c>
      <c r="D175">
        <f t="shared" si="276"/>
        <v>2.2256999975070357E-2</v>
      </c>
      <c r="F175">
        <f t="shared" ca="1" si="285"/>
        <v>0</v>
      </c>
      <c r="G175">
        <f t="shared" ca="1" si="286"/>
        <v>0</v>
      </c>
      <c r="I175">
        <f>SUM(D$2:D175)/COUNT(D$2:D175)</f>
        <v>1.9995763005602653E-2</v>
      </c>
      <c r="J175">
        <f t="shared" si="277"/>
        <v>1.1130858056696373</v>
      </c>
      <c r="L175">
        <f ca="1">VARA(C$2:C175)</f>
        <v>0</v>
      </c>
      <c r="M175">
        <f t="shared" ca="1" si="278"/>
        <v>0</v>
      </c>
      <c r="N175">
        <f t="shared" ca="1" si="287"/>
        <v>0</v>
      </c>
      <c r="O175" t="b">
        <f ca="1">IF(OR(O174,M175*MIN((B175-B$2)*Analysis!$B$19,1)&gt;Analysis!$B$18),TRUE,FALSE)</f>
        <v>0</v>
      </c>
      <c r="P175" t="b">
        <f>IF(OR('Flight Input'!U175=3,'Flight Input'!U175=9),TRUE,FALSE)</f>
        <v>0</v>
      </c>
      <c r="Q175">
        <f ca="1">IF(O175,Q174,SUM(C$2:C175)/COUNT(C$2:C175))+(Analysis!$D$14-500)/1000000</f>
        <v>1.1E-4</v>
      </c>
      <c r="R175">
        <f t="shared" ca="1" si="279"/>
        <v>0</v>
      </c>
      <c r="S175">
        <f t="shared" ca="1" si="288"/>
        <v>0</v>
      </c>
      <c r="T175">
        <f t="shared" si="280"/>
        <v>0</v>
      </c>
      <c r="U175">
        <f>IF($P175,T175*Analysis!$B$28+Analysis!$B$29,0)</f>
        <v>0</v>
      </c>
      <c r="V175">
        <f>U175-'Flight Input'!$AE175</f>
        <v>0</v>
      </c>
      <c r="W175">
        <f ca="1">MEDIAN2(R175,Analysis!$B$5,2)</f>
        <v>0</v>
      </c>
      <c r="X175">
        <f t="shared" ref="X175:Y175" ca="1" si="375">X174+W175*$D175</f>
        <v>0</v>
      </c>
      <c r="Y175">
        <f t="shared" ca="1" si="375"/>
        <v>0</v>
      </c>
      <c r="AA175">
        <f ca="1">AVERAGE2(W175,Analysis!$B$6,2)</f>
        <v>0</v>
      </c>
      <c r="AB175">
        <f t="shared" ref="AB175:AC175" ca="1" si="376">AB174+AA175*$D175</f>
        <v>0</v>
      </c>
      <c r="AC175">
        <f t="shared" ca="1" si="376"/>
        <v>0</v>
      </c>
      <c r="AF175">
        <f ca="1">IF(B175&gt;0,C175-Analysis!$B$14,0)</f>
        <v>0</v>
      </c>
      <c r="AG175">
        <f t="shared" ca="1" si="283"/>
        <v>0</v>
      </c>
      <c r="AH175">
        <f t="shared" ca="1" si="284"/>
        <v>0</v>
      </c>
      <c r="AI175">
        <f ca="1">IF(AND(B175&gt;Analysis!$B$39,B175&lt;Analysis!$B$40),FilterInput(AF175,Analysis!$B$34,Analysis!$B$35),0)</f>
        <v>0</v>
      </c>
      <c r="AJ175">
        <f ca="1">MEDIAN2(AI175,Analysis!$B$5,2)</f>
        <v>0</v>
      </c>
      <c r="AK175">
        <f ca="1">AVERAGE2(AJ175,Analysis!$B$6,2)</f>
        <v>0</v>
      </c>
      <c r="AL175">
        <f ca="1">INTEGRAL2(R175,$B175,AL174,R174,$B174,Analysis!$B$22)</f>
        <v>0</v>
      </c>
      <c r="AM175">
        <f ca="1">IF(AND(B175&lt;Analysis!$B$40,B175&gt;0),INTEGRAL2(AL175,$B175,AM174,AL174,$B174,Analysis!$B$23),0)</f>
        <v>0</v>
      </c>
      <c r="AN175">
        <f>IF($P175,AM175*Analysis!$B$30+Analysis!$B$31,0)</f>
        <v>0</v>
      </c>
      <c r="AO175">
        <f>AN175-'Flight Input'!$AE175</f>
        <v>0</v>
      </c>
      <c r="AQ175">
        <f>Analysis!$B$36*'Flight Input'!AE175+IF('Flight Input'!AE175 &gt; 0,Analysis!$B$37,0)</f>
        <v>0</v>
      </c>
      <c r="AR175">
        <f ca="1">_xlfn.COVARIANCE.P($AN$102:$AN$1102,'Flight Input'!AE175:AE1175)</f>
        <v>2.2919142364199615E-2</v>
      </c>
    </row>
    <row r="176" spans="1:44" x14ac:dyDescent="0.3">
      <c r="A176">
        <v>174</v>
      </c>
      <c r="B176">
        <f>'Flight Input'!T176</f>
        <v>3.4738849999848753</v>
      </c>
      <c r="C176">
        <f ca="1">INDIRECT(CONCATENATE("'Flight Input'!",Analysis!$B$2,A176+2))</f>
        <v>0</v>
      </c>
      <c r="D176">
        <f t="shared" si="276"/>
        <v>1.4618000015616417E-2</v>
      </c>
      <c r="F176">
        <f t="shared" ca="1" si="285"/>
        <v>0</v>
      </c>
      <c r="G176">
        <f t="shared" ca="1" si="286"/>
        <v>0</v>
      </c>
      <c r="I176">
        <f>SUM(D$2:D176)/COUNT(D$2:D176)</f>
        <v>1.9964856321752156E-2</v>
      </c>
      <c r="J176">
        <f t="shared" si="277"/>
        <v>0.73218658727284602</v>
      </c>
      <c r="L176">
        <f ca="1">VARA(C$2:C176)</f>
        <v>0</v>
      </c>
      <c r="M176">
        <f t="shared" ca="1" si="278"/>
        <v>0</v>
      </c>
      <c r="N176">
        <f t="shared" ca="1" si="287"/>
        <v>0</v>
      </c>
      <c r="O176" t="b">
        <f ca="1">IF(OR(O175,M176*MIN((B176-B$2)*Analysis!$B$19,1)&gt;Analysis!$B$18),TRUE,FALSE)</f>
        <v>0</v>
      </c>
      <c r="P176" t="b">
        <f>IF(OR('Flight Input'!U176=3,'Flight Input'!U176=9),TRUE,FALSE)</f>
        <v>0</v>
      </c>
      <c r="Q176">
        <f ca="1">IF(O176,Q175,SUM(C$2:C176)/COUNT(C$2:C176))+(Analysis!$D$14-500)/1000000</f>
        <v>1.1E-4</v>
      </c>
      <c r="R176">
        <f t="shared" ca="1" si="279"/>
        <v>0</v>
      </c>
      <c r="S176">
        <f t="shared" ca="1" si="288"/>
        <v>0</v>
      </c>
      <c r="T176">
        <f t="shared" si="280"/>
        <v>0</v>
      </c>
      <c r="U176">
        <f>IF($P176,T176*Analysis!$B$28+Analysis!$B$29,0)</f>
        <v>0</v>
      </c>
      <c r="V176">
        <f>U176-'Flight Input'!$AE176</f>
        <v>0</v>
      </c>
      <c r="W176">
        <f ca="1">MEDIAN2(R176,Analysis!$B$5,2)</f>
        <v>0</v>
      </c>
      <c r="X176">
        <f t="shared" ref="X176:Y176" ca="1" si="377">X175+W176*$D176</f>
        <v>0</v>
      </c>
      <c r="Y176">
        <f t="shared" ca="1" si="377"/>
        <v>0</v>
      </c>
      <c r="AA176">
        <f ca="1">AVERAGE2(W176,Analysis!$B$6,2)</f>
        <v>0</v>
      </c>
      <c r="AB176">
        <f t="shared" ref="AB176:AC176" ca="1" si="378">AB175+AA176*$D176</f>
        <v>0</v>
      </c>
      <c r="AC176">
        <f t="shared" ca="1" si="378"/>
        <v>0</v>
      </c>
      <c r="AF176">
        <f ca="1">IF(B176&gt;0,C176-Analysis!$B$14,0)</f>
        <v>0</v>
      </c>
      <c r="AG176">
        <f t="shared" ca="1" si="283"/>
        <v>0</v>
      </c>
      <c r="AH176">
        <f t="shared" ca="1" si="284"/>
        <v>0</v>
      </c>
      <c r="AI176">
        <f ca="1">IF(AND(B176&gt;Analysis!$B$39,B176&lt;Analysis!$B$40),FilterInput(AF176,Analysis!$B$34,Analysis!$B$35),0)</f>
        <v>0</v>
      </c>
      <c r="AJ176">
        <f ca="1">MEDIAN2(AI176,Analysis!$B$5,2)</f>
        <v>0</v>
      </c>
      <c r="AK176">
        <f ca="1">AVERAGE2(AJ176,Analysis!$B$6,2)</f>
        <v>0</v>
      </c>
      <c r="AL176">
        <f ca="1">INTEGRAL2(R176,$B176,AL175,R175,$B175,Analysis!$B$22)</f>
        <v>0</v>
      </c>
      <c r="AM176">
        <f ca="1">IF(AND(B176&lt;Analysis!$B$40,B176&gt;0),INTEGRAL2(AL176,$B176,AM175,AL175,$B175,Analysis!$B$23),0)</f>
        <v>0</v>
      </c>
      <c r="AN176">
        <f>IF($P176,AM176*Analysis!$B$30+Analysis!$B$31,0)</f>
        <v>0</v>
      </c>
      <c r="AO176">
        <f>AN176-'Flight Input'!$AE176</f>
        <v>0</v>
      </c>
      <c r="AQ176">
        <f>Analysis!$B$36*'Flight Input'!AE176+IF('Flight Input'!AE176 &gt; 0,Analysis!$B$37,0)</f>
        <v>0</v>
      </c>
      <c r="AR176">
        <f ca="1">_xlfn.COVARIANCE.P($AN$102:$AN$1102,'Flight Input'!AE176:AE1176)</f>
        <v>2.2769805506004766E-2</v>
      </c>
    </row>
    <row r="177" spans="1:44" x14ac:dyDescent="0.3">
      <c r="A177">
        <v>175</v>
      </c>
      <c r="B177">
        <f>'Flight Input'!T177</f>
        <v>3.4990659999893978</v>
      </c>
      <c r="C177">
        <f ca="1">INDIRECT(CONCATENATE("'Flight Input'!",Analysis!$B$2,A177+2))</f>
        <v>0</v>
      </c>
      <c r="D177">
        <f t="shared" si="276"/>
        <v>2.5181000004522502E-2</v>
      </c>
      <c r="F177">
        <f t="shared" ca="1" si="285"/>
        <v>0</v>
      </c>
      <c r="G177">
        <f t="shared" ca="1" si="286"/>
        <v>0</v>
      </c>
      <c r="I177">
        <f>SUM(D$2:D177)/COUNT(D$2:D177)</f>
        <v>1.9994662857082273E-2</v>
      </c>
      <c r="J177">
        <f t="shared" si="277"/>
        <v>1.2593860764000422</v>
      </c>
      <c r="L177">
        <f ca="1">VARA(C$2:C177)</f>
        <v>0</v>
      </c>
      <c r="M177">
        <f t="shared" ca="1" si="278"/>
        <v>0</v>
      </c>
      <c r="N177">
        <f t="shared" ca="1" si="287"/>
        <v>0</v>
      </c>
      <c r="O177" t="b">
        <f ca="1">IF(OR(O176,M177*MIN((B177-B$2)*Analysis!$B$19,1)&gt;Analysis!$B$18),TRUE,FALSE)</f>
        <v>0</v>
      </c>
      <c r="P177" t="b">
        <f>IF(OR('Flight Input'!U177=3,'Flight Input'!U177=9),TRUE,FALSE)</f>
        <v>0</v>
      </c>
      <c r="Q177">
        <f ca="1">IF(O177,Q176,SUM(C$2:C177)/COUNT(C$2:C177))+(Analysis!$D$14-500)/1000000</f>
        <v>1.1E-4</v>
      </c>
      <c r="R177">
        <f t="shared" ca="1" si="279"/>
        <v>0</v>
      </c>
      <c r="S177">
        <f t="shared" ca="1" si="288"/>
        <v>0</v>
      </c>
      <c r="T177">
        <f t="shared" si="280"/>
        <v>0</v>
      </c>
      <c r="U177">
        <f>IF($P177,T177*Analysis!$B$28+Analysis!$B$29,0)</f>
        <v>0</v>
      </c>
      <c r="V177">
        <f>U177-'Flight Input'!$AE177</f>
        <v>0</v>
      </c>
      <c r="W177">
        <f ca="1">MEDIAN2(R177,Analysis!$B$5,2)</f>
        <v>0</v>
      </c>
      <c r="X177">
        <f t="shared" ref="X177:Y177" ca="1" si="379">X176+W177*$D177</f>
        <v>0</v>
      </c>
      <c r="Y177">
        <f t="shared" ca="1" si="379"/>
        <v>0</v>
      </c>
      <c r="AA177">
        <f ca="1">AVERAGE2(W177,Analysis!$B$6,2)</f>
        <v>0</v>
      </c>
      <c r="AB177">
        <f t="shared" ref="AB177:AC177" ca="1" si="380">AB176+AA177*$D177</f>
        <v>0</v>
      </c>
      <c r="AC177">
        <f t="shared" ca="1" si="380"/>
        <v>0</v>
      </c>
      <c r="AF177">
        <f ca="1">IF(B177&gt;0,C177-Analysis!$B$14,0)</f>
        <v>0</v>
      </c>
      <c r="AG177">
        <f t="shared" ca="1" si="283"/>
        <v>0</v>
      </c>
      <c r="AH177">
        <f t="shared" ca="1" si="284"/>
        <v>0</v>
      </c>
      <c r="AI177">
        <f ca="1">IF(AND(B177&gt;Analysis!$B$39,B177&lt;Analysis!$B$40),FilterInput(AF177,Analysis!$B$34,Analysis!$B$35),0)</f>
        <v>0</v>
      </c>
      <c r="AJ177">
        <f ca="1">MEDIAN2(AI177,Analysis!$B$5,2)</f>
        <v>0</v>
      </c>
      <c r="AK177">
        <f ca="1">AVERAGE2(AJ177,Analysis!$B$6,2)</f>
        <v>0</v>
      </c>
      <c r="AL177">
        <f ca="1">INTEGRAL2(R177,$B177,AL176,R176,$B176,Analysis!$B$22)</f>
        <v>0</v>
      </c>
      <c r="AM177">
        <f ca="1">IF(AND(B177&lt;Analysis!$B$40,B177&gt;0),INTEGRAL2(AL177,$B177,AM176,AL176,$B176,Analysis!$B$23),0)</f>
        <v>0</v>
      </c>
      <c r="AN177">
        <f>IF($P177,AM177*Analysis!$B$30+Analysis!$B$31,0)</f>
        <v>0</v>
      </c>
      <c r="AO177">
        <f>AN177-'Flight Input'!$AE177</f>
        <v>0</v>
      </c>
      <c r="AQ177">
        <f>Analysis!$B$36*'Flight Input'!AE177+IF('Flight Input'!AE177 &gt; 0,Analysis!$B$37,0)</f>
        <v>0</v>
      </c>
      <c r="AR177">
        <f ca="1">_xlfn.COVARIANCE.P($AN$102:$AN$1102,'Flight Input'!AE177:AE1177)</f>
        <v>2.2618783768134147E-2</v>
      </c>
    </row>
    <row r="178" spans="1:44" x14ac:dyDescent="0.3">
      <c r="A178">
        <v>176</v>
      </c>
      <c r="B178">
        <f>'Flight Input'!T178</f>
        <v>3.5199540000176057</v>
      </c>
      <c r="C178">
        <f ca="1">INDIRECT(CONCATENATE("'Flight Input'!",Analysis!$B$2,A178+2))</f>
        <v>0</v>
      </c>
      <c r="D178">
        <f t="shared" si="276"/>
        <v>2.0888000028207898E-2</v>
      </c>
      <c r="F178">
        <f t="shared" ca="1" si="285"/>
        <v>0</v>
      </c>
      <c r="G178">
        <f t="shared" ca="1" si="286"/>
        <v>0</v>
      </c>
      <c r="I178">
        <f>SUM(D$2:D178)/COUNT(D$2:D178)</f>
        <v>1.999973863646367E-2</v>
      </c>
      <c r="J178">
        <f t="shared" si="277"/>
        <v>1.0444136499926426</v>
      </c>
      <c r="L178">
        <f ca="1">VARA(C$2:C178)</f>
        <v>0</v>
      </c>
      <c r="M178">
        <f t="shared" ca="1" si="278"/>
        <v>0</v>
      </c>
      <c r="N178">
        <f t="shared" ca="1" si="287"/>
        <v>0</v>
      </c>
      <c r="O178" t="b">
        <f ca="1">IF(OR(O177,M178*MIN((B178-B$2)*Analysis!$B$19,1)&gt;Analysis!$B$18),TRUE,FALSE)</f>
        <v>0</v>
      </c>
      <c r="P178" t="b">
        <f>IF(OR('Flight Input'!U178=3,'Flight Input'!U178=9),TRUE,FALSE)</f>
        <v>0</v>
      </c>
      <c r="Q178">
        <f ca="1">IF(O178,Q177,SUM(C$2:C178)/COUNT(C$2:C178))+(Analysis!$D$14-500)/1000000</f>
        <v>1.1E-4</v>
      </c>
      <c r="R178">
        <f t="shared" ca="1" si="279"/>
        <v>0</v>
      </c>
      <c r="S178">
        <f t="shared" ca="1" si="288"/>
        <v>0</v>
      </c>
      <c r="T178">
        <f t="shared" si="280"/>
        <v>0</v>
      </c>
      <c r="U178">
        <f>IF($P178,T178*Analysis!$B$28+Analysis!$B$29,0)</f>
        <v>0</v>
      </c>
      <c r="V178">
        <f>U178-'Flight Input'!$AE178</f>
        <v>0</v>
      </c>
      <c r="W178">
        <f ca="1">MEDIAN2(R178,Analysis!$B$5,2)</f>
        <v>0</v>
      </c>
      <c r="X178">
        <f t="shared" ref="X178:Y178" ca="1" si="381">X177+W178*$D178</f>
        <v>0</v>
      </c>
      <c r="Y178">
        <f t="shared" ca="1" si="381"/>
        <v>0</v>
      </c>
      <c r="AA178">
        <f ca="1">AVERAGE2(W178,Analysis!$B$6,2)</f>
        <v>0</v>
      </c>
      <c r="AB178">
        <f t="shared" ref="AB178:AC178" ca="1" si="382">AB177+AA178*$D178</f>
        <v>0</v>
      </c>
      <c r="AC178">
        <f t="shared" ca="1" si="382"/>
        <v>0</v>
      </c>
      <c r="AF178">
        <f ca="1">IF(B178&gt;0,C178-Analysis!$B$14,0)</f>
        <v>0</v>
      </c>
      <c r="AG178">
        <f t="shared" ca="1" si="283"/>
        <v>0</v>
      </c>
      <c r="AH178">
        <f t="shared" ca="1" si="284"/>
        <v>0</v>
      </c>
      <c r="AI178">
        <f ca="1">IF(AND(B178&gt;Analysis!$B$39,B178&lt;Analysis!$B$40),FilterInput(AF178,Analysis!$B$34,Analysis!$B$35),0)</f>
        <v>0</v>
      </c>
      <c r="AJ178">
        <f ca="1">MEDIAN2(AI178,Analysis!$B$5,2)</f>
        <v>0</v>
      </c>
      <c r="AK178">
        <f ca="1">AVERAGE2(AJ178,Analysis!$B$6,2)</f>
        <v>0</v>
      </c>
      <c r="AL178">
        <f ca="1">INTEGRAL2(R178,$B178,AL177,R177,$B177,Analysis!$B$22)</f>
        <v>0</v>
      </c>
      <c r="AM178">
        <f ca="1">IF(AND(B178&lt;Analysis!$B$40,B178&gt;0),INTEGRAL2(AL178,$B178,AM177,AL177,$B177,Analysis!$B$23),0)</f>
        <v>0</v>
      </c>
      <c r="AN178">
        <f>IF($P178,AM178*Analysis!$B$30+Analysis!$B$31,0)</f>
        <v>0</v>
      </c>
      <c r="AO178">
        <f>AN178-'Flight Input'!$AE178</f>
        <v>0</v>
      </c>
      <c r="AQ178">
        <f>Analysis!$B$36*'Flight Input'!AE178+IF('Flight Input'!AE178 &gt; 0,Analysis!$B$37,0)</f>
        <v>0</v>
      </c>
      <c r="AR178">
        <f ca="1">_xlfn.COVARIANCE.P($AN$102:$AN$1102,'Flight Input'!AE178:AE1178)</f>
        <v>2.2467399333594984E-2</v>
      </c>
    </row>
    <row r="179" spans="1:44" x14ac:dyDescent="0.3">
      <c r="A179">
        <v>177</v>
      </c>
      <c r="B179">
        <f>'Flight Input'!T179</f>
        <v>3.5358130000531673</v>
      </c>
      <c r="C179">
        <f ca="1">INDIRECT(CONCATENATE("'Flight Input'!",Analysis!$B$2,A179+2))</f>
        <v>0</v>
      </c>
      <c r="D179">
        <f t="shared" si="276"/>
        <v>1.5859000035561621E-2</v>
      </c>
      <c r="F179">
        <f t="shared" ca="1" si="285"/>
        <v>0</v>
      </c>
      <c r="G179">
        <f t="shared" ca="1" si="286"/>
        <v>0</v>
      </c>
      <c r="I179">
        <f>SUM(D$2:D179)/COUNT(D$2:D179)</f>
        <v>1.9976344633068743E-2</v>
      </c>
      <c r="J179">
        <f t="shared" si="277"/>
        <v>0.79388898854441614</v>
      </c>
      <c r="L179">
        <f ca="1">VARA(C$2:C179)</f>
        <v>0</v>
      </c>
      <c r="M179">
        <f t="shared" ca="1" si="278"/>
        <v>0</v>
      </c>
      <c r="N179">
        <f t="shared" ca="1" si="287"/>
        <v>0</v>
      </c>
      <c r="O179" t="b">
        <f ca="1">IF(OR(O178,M179*MIN((B179-B$2)*Analysis!$B$19,1)&gt;Analysis!$B$18),TRUE,FALSE)</f>
        <v>0</v>
      </c>
      <c r="P179" t="b">
        <f>IF(OR('Flight Input'!U179=3,'Flight Input'!U179=9),TRUE,FALSE)</f>
        <v>0</v>
      </c>
      <c r="Q179">
        <f ca="1">IF(O179,Q178,SUM(C$2:C179)/COUNT(C$2:C179))+(Analysis!$D$14-500)/1000000</f>
        <v>1.1E-4</v>
      </c>
      <c r="R179">
        <f t="shared" ca="1" si="279"/>
        <v>0</v>
      </c>
      <c r="S179">
        <f t="shared" ca="1" si="288"/>
        <v>0</v>
      </c>
      <c r="T179">
        <f t="shared" si="280"/>
        <v>0</v>
      </c>
      <c r="U179">
        <f>IF($P179,T179*Analysis!$B$28+Analysis!$B$29,0)</f>
        <v>0</v>
      </c>
      <c r="V179">
        <f>U179-'Flight Input'!$AE179</f>
        <v>0</v>
      </c>
      <c r="W179">
        <f ca="1">MEDIAN2(R179,Analysis!$B$5,2)</f>
        <v>0</v>
      </c>
      <c r="X179">
        <f t="shared" ref="X179:Y179" ca="1" si="383">X178+W179*$D179</f>
        <v>0</v>
      </c>
      <c r="Y179">
        <f t="shared" ca="1" si="383"/>
        <v>0</v>
      </c>
      <c r="AA179">
        <f ca="1">AVERAGE2(W179,Analysis!$B$6,2)</f>
        <v>0</v>
      </c>
      <c r="AB179">
        <f t="shared" ref="AB179:AC179" ca="1" si="384">AB178+AA179*$D179</f>
        <v>0</v>
      </c>
      <c r="AC179">
        <f t="shared" ca="1" si="384"/>
        <v>0</v>
      </c>
      <c r="AF179">
        <f ca="1">IF(B179&gt;0,C179-Analysis!$B$14,0)</f>
        <v>0</v>
      </c>
      <c r="AG179">
        <f t="shared" ca="1" si="283"/>
        <v>0</v>
      </c>
      <c r="AH179">
        <f t="shared" ca="1" si="284"/>
        <v>0</v>
      </c>
      <c r="AI179">
        <f ca="1">IF(AND(B179&gt;Analysis!$B$39,B179&lt;Analysis!$B$40),FilterInput(AF179,Analysis!$B$34,Analysis!$B$35),0)</f>
        <v>0</v>
      </c>
      <c r="AJ179">
        <f ca="1">MEDIAN2(AI179,Analysis!$B$5,2)</f>
        <v>0</v>
      </c>
      <c r="AK179">
        <f ca="1">AVERAGE2(AJ179,Analysis!$B$6,2)</f>
        <v>0</v>
      </c>
      <c r="AL179">
        <f ca="1">INTEGRAL2(R179,$B179,AL178,R178,$B178,Analysis!$B$22)</f>
        <v>0</v>
      </c>
      <c r="AM179">
        <f ca="1">IF(AND(B179&lt;Analysis!$B$40,B179&gt;0),INTEGRAL2(AL179,$B179,AM178,AL178,$B178,Analysis!$B$23),0)</f>
        <v>0</v>
      </c>
      <c r="AN179">
        <f>IF($P179,AM179*Analysis!$B$30+Analysis!$B$31,0)</f>
        <v>0</v>
      </c>
      <c r="AO179">
        <f>AN179-'Flight Input'!$AE179</f>
        <v>0</v>
      </c>
      <c r="AQ179">
        <f>Analysis!$B$36*'Flight Input'!AE179+IF('Flight Input'!AE179 &gt; 0,Analysis!$B$37,0)</f>
        <v>0</v>
      </c>
      <c r="AR179">
        <f ca="1">_xlfn.COVARIANCE.P($AN$102:$AN$1102,'Flight Input'!AE179:AE1179)</f>
        <v>2.2314986368615189E-2</v>
      </c>
    </row>
    <row r="180" spans="1:44" x14ac:dyDescent="0.3">
      <c r="A180">
        <v>178</v>
      </c>
      <c r="B180">
        <f>'Flight Input'!T180</f>
        <v>3.560689999954775</v>
      </c>
      <c r="C180">
        <f ca="1">INDIRECT(CONCATENATE("'Flight Input'!",Analysis!$B$2,A180+2))</f>
        <v>0</v>
      </c>
      <c r="D180">
        <f t="shared" si="276"/>
        <v>2.4876999901607633E-2</v>
      </c>
      <c r="F180">
        <f t="shared" ca="1" si="285"/>
        <v>0</v>
      </c>
      <c r="G180">
        <f t="shared" ca="1" si="286"/>
        <v>0</v>
      </c>
      <c r="I180">
        <f>SUM(D$2:D180)/COUNT(D$2:D180)</f>
        <v>2.0003876404240308E-2</v>
      </c>
      <c r="J180">
        <f t="shared" si="277"/>
        <v>1.2436089585283754</v>
      </c>
      <c r="L180">
        <f ca="1">VARA(C$2:C180)</f>
        <v>0</v>
      </c>
      <c r="M180">
        <f t="shared" ca="1" si="278"/>
        <v>0</v>
      </c>
      <c r="N180">
        <f t="shared" ca="1" si="287"/>
        <v>0</v>
      </c>
      <c r="O180" t="b">
        <f ca="1">IF(OR(O179,M180*MIN((B180-B$2)*Analysis!$B$19,1)&gt;Analysis!$B$18),TRUE,FALSE)</f>
        <v>0</v>
      </c>
      <c r="P180" t="b">
        <f>IF(OR('Flight Input'!U180=3,'Flight Input'!U180=9),TRUE,FALSE)</f>
        <v>0</v>
      </c>
      <c r="Q180">
        <f ca="1">IF(O180,Q179,SUM(C$2:C180)/COUNT(C$2:C180))+(Analysis!$D$14-500)/1000000</f>
        <v>1.1E-4</v>
      </c>
      <c r="R180">
        <f t="shared" ca="1" si="279"/>
        <v>0</v>
      </c>
      <c r="S180">
        <f t="shared" ca="1" si="288"/>
        <v>0</v>
      </c>
      <c r="T180">
        <f t="shared" si="280"/>
        <v>0</v>
      </c>
      <c r="U180">
        <f>IF($P180,T180*Analysis!$B$28+Analysis!$B$29,0)</f>
        <v>0</v>
      </c>
      <c r="V180">
        <f>U180-'Flight Input'!$AE180</f>
        <v>0</v>
      </c>
      <c r="W180">
        <f ca="1">MEDIAN2(R180,Analysis!$B$5,2)</f>
        <v>0</v>
      </c>
      <c r="X180">
        <f t="shared" ref="X180:Y180" ca="1" si="385">X179+W180*$D180</f>
        <v>0</v>
      </c>
      <c r="Y180">
        <f t="shared" ca="1" si="385"/>
        <v>0</v>
      </c>
      <c r="AA180">
        <f ca="1">AVERAGE2(W180,Analysis!$B$6,2)</f>
        <v>0</v>
      </c>
      <c r="AB180">
        <f t="shared" ref="AB180:AC180" ca="1" si="386">AB179+AA180*$D180</f>
        <v>0</v>
      </c>
      <c r="AC180">
        <f t="shared" ca="1" si="386"/>
        <v>0</v>
      </c>
      <c r="AF180">
        <f ca="1">IF(B180&gt;0,C180-Analysis!$B$14,0)</f>
        <v>0</v>
      </c>
      <c r="AG180">
        <f t="shared" ca="1" si="283"/>
        <v>0</v>
      </c>
      <c r="AH180">
        <f t="shared" ca="1" si="284"/>
        <v>0</v>
      </c>
      <c r="AI180">
        <f ca="1">IF(AND(B180&gt;Analysis!$B$39,B180&lt;Analysis!$B$40),FilterInput(AF180,Analysis!$B$34,Analysis!$B$35),0)</f>
        <v>0</v>
      </c>
      <c r="AJ180">
        <f ca="1">MEDIAN2(AI180,Analysis!$B$5,2)</f>
        <v>0</v>
      </c>
      <c r="AK180">
        <f ca="1">AVERAGE2(AJ180,Analysis!$B$6,2)</f>
        <v>0</v>
      </c>
      <c r="AL180">
        <f ca="1">INTEGRAL2(R180,$B180,AL179,R179,$B179,Analysis!$B$22)</f>
        <v>0</v>
      </c>
      <c r="AM180">
        <f ca="1">IF(AND(B180&lt;Analysis!$B$40,B180&gt;0),INTEGRAL2(AL180,$B180,AM179,AL179,$B179,Analysis!$B$23),0)</f>
        <v>0</v>
      </c>
      <c r="AN180">
        <f>IF($P180,AM180*Analysis!$B$30+Analysis!$B$31,0)</f>
        <v>0</v>
      </c>
      <c r="AO180">
        <f>AN180-'Flight Input'!$AE180</f>
        <v>0</v>
      </c>
      <c r="AQ180">
        <f>Analysis!$B$36*'Flight Input'!AE180+IF('Flight Input'!AE180 &gt; 0,Analysis!$B$37,0)</f>
        <v>0</v>
      </c>
      <c r="AR180">
        <f ca="1">_xlfn.COVARIANCE.P($AN$102:$AN$1102,'Flight Input'!AE180:AE1180)</f>
        <v>2.2162871957727051E-2</v>
      </c>
    </row>
    <row r="181" spans="1:44" x14ac:dyDescent="0.3">
      <c r="A181">
        <v>179</v>
      </c>
      <c r="B181">
        <f>'Flight Input'!T181</f>
        <v>3.579937000060454</v>
      </c>
      <c r="C181">
        <f ca="1">INDIRECT(CONCATENATE("'Flight Input'!",Analysis!$B$2,A181+2))</f>
        <v>0</v>
      </c>
      <c r="D181">
        <f t="shared" si="276"/>
        <v>1.9247000105679035E-2</v>
      </c>
      <c r="F181">
        <f t="shared" ca="1" si="285"/>
        <v>0</v>
      </c>
      <c r="G181">
        <f t="shared" ca="1" si="286"/>
        <v>0</v>
      </c>
      <c r="I181">
        <f>SUM(D$2:D181)/COUNT(D$2:D181)</f>
        <v>1.9999648045030471E-2</v>
      </c>
      <c r="J181">
        <f t="shared" si="277"/>
        <v>0.96236694077531759</v>
      </c>
      <c r="L181">
        <f ca="1">VARA(C$2:C181)</f>
        <v>0</v>
      </c>
      <c r="M181">
        <f t="shared" ca="1" si="278"/>
        <v>0</v>
      </c>
      <c r="N181">
        <f t="shared" ca="1" si="287"/>
        <v>0</v>
      </c>
      <c r="O181" t="b">
        <f ca="1">IF(OR(O180,M181*MIN((B181-B$2)*Analysis!$B$19,1)&gt;Analysis!$B$18),TRUE,FALSE)</f>
        <v>0</v>
      </c>
      <c r="P181" t="b">
        <f>IF(OR('Flight Input'!U181=3,'Flight Input'!U181=9),TRUE,FALSE)</f>
        <v>0</v>
      </c>
      <c r="Q181">
        <f ca="1">IF(O181,Q180,SUM(C$2:C181)/COUNT(C$2:C181))+(Analysis!$D$14-500)/1000000</f>
        <v>1.1E-4</v>
      </c>
      <c r="R181">
        <f t="shared" ca="1" si="279"/>
        <v>0</v>
      </c>
      <c r="S181">
        <f t="shared" ca="1" si="288"/>
        <v>0</v>
      </c>
      <c r="T181">
        <f t="shared" si="280"/>
        <v>0</v>
      </c>
      <c r="U181">
        <f>IF($P181,T181*Analysis!$B$28+Analysis!$B$29,0)</f>
        <v>0</v>
      </c>
      <c r="V181">
        <f>U181-'Flight Input'!$AE181</f>
        <v>0</v>
      </c>
      <c r="W181">
        <f ca="1">MEDIAN2(R181,Analysis!$B$5,2)</f>
        <v>0</v>
      </c>
      <c r="X181">
        <f t="shared" ref="X181:Y181" ca="1" si="387">X180+W181*$D181</f>
        <v>0</v>
      </c>
      <c r="Y181">
        <f t="shared" ca="1" si="387"/>
        <v>0</v>
      </c>
      <c r="AA181">
        <f ca="1">AVERAGE2(W181,Analysis!$B$6,2)</f>
        <v>0</v>
      </c>
      <c r="AB181">
        <f t="shared" ref="AB181:AC181" ca="1" si="388">AB180+AA181*$D181</f>
        <v>0</v>
      </c>
      <c r="AC181">
        <f t="shared" ca="1" si="388"/>
        <v>0</v>
      </c>
      <c r="AF181">
        <f ca="1">IF(B181&gt;0,C181-Analysis!$B$14,0)</f>
        <v>0</v>
      </c>
      <c r="AG181">
        <f t="shared" ca="1" si="283"/>
        <v>0</v>
      </c>
      <c r="AH181">
        <f t="shared" ca="1" si="284"/>
        <v>0</v>
      </c>
      <c r="AI181">
        <f ca="1">IF(AND(B181&gt;Analysis!$B$39,B181&lt;Analysis!$B$40),FilterInput(AF181,Analysis!$B$34,Analysis!$B$35),0)</f>
        <v>0</v>
      </c>
      <c r="AJ181">
        <f ca="1">MEDIAN2(AI181,Analysis!$B$5,2)</f>
        <v>0</v>
      </c>
      <c r="AK181">
        <f ca="1">AVERAGE2(AJ181,Analysis!$B$6,2)</f>
        <v>0</v>
      </c>
      <c r="AL181">
        <f ca="1">INTEGRAL2(R181,$B181,AL180,R180,$B180,Analysis!$B$22)</f>
        <v>0</v>
      </c>
      <c r="AM181">
        <f ca="1">IF(AND(B181&lt;Analysis!$B$40,B181&gt;0),INTEGRAL2(AL181,$B181,AM180,AL180,$B180,Analysis!$B$23),0)</f>
        <v>0</v>
      </c>
      <c r="AN181">
        <f>IF($P181,AM181*Analysis!$B$30+Analysis!$B$31,0)</f>
        <v>0</v>
      </c>
      <c r="AO181">
        <f>AN181-'Flight Input'!$AE181</f>
        <v>0</v>
      </c>
      <c r="AQ181">
        <f>Analysis!$B$36*'Flight Input'!AE181+IF('Flight Input'!AE181 &gt; 0,Analysis!$B$37,0)</f>
        <v>0</v>
      </c>
      <c r="AR181">
        <f ca="1">_xlfn.COVARIANCE.P($AN$102:$AN$1102,'Flight Input'!AE181:AE1181)</f>
        <v>2.2009725002263173E-2</v>
      </c>
    </row>
    <row r="182" spans="1:44" x14ac:dyDescent="0.3">
      <c r="A182">
        <v>180</v>
      </c>
      <c r="B182">
        <f>'Flight Input'!T182</f>
        <v>3.5947300000116229</v>
      </c>
      <c r="C182">
        <f ca="1">INDIRECT(CONCATENATE("'Flight Input'!",Analysis!$B$2,A182+2))</f>
        <v>0</v>
      </c>
      <c r="D182">
        <f t="shared" si="276"/>
        <v>1.4792999951168895E-2</v>
      </c>
      <c r="F182">
        <f t="shared" ca="1" si="285"/>
        <v>0</v>
      </c>
      <c r="G182">
        <f t="shared" ca="1" si="286"/>
        <v>0</v>
      </c>
      <c r="I182">
        <f>SUM(D$2:D182)/COUNT(D$2:D182)</f>
        <v>1.9970722222286793E-2</v>
      </c>
      <c r="J182">
        <f t="shared" si="277"/>
        <v>0.74073435034113599</v>
      </c>
      <c r="L182">
        <f ca="1">VARA(C$2:C182)</f>
        <v>0</v>
      </c>
      <c r="M182">
        <f t="shared" ca="1" si="278"/>
        <v>0</v>
      </c>
      <c r="N182">
        <f t="shared" ca="1" si="287"/>
        <v>0</v>
      </c>
      <c r="O182" t="b">
        <f ca="1">IF(OR(O181,M182*MIN((B182-B$2)*Analysis!$B$19,1)&gt;Analysis!$B$18),TRUE,FALSE)</f>
        <v>0</v>
      </c>
      <c r="P182" t="b">
        <f>IF(OR('Flight Input'!U182=3,'Flight Input'!U182=9),TRUE,FALSE)</f>
        <v>0</v>
      </c>
      <c r="Q182">
        <f ca="1">IF(O182,Q181,SUM(C$2:C182)/COUNT(C$2:C182))+(Analysis!$D$14-500)/1000000</f>
        <v>1.1E-4</v>
      </c>
      <c r="R182">
        <f t="shared" ca="1" si="279"/>
        <v>0</v>
      </c>
      <c r="S182">
        <f t="shared" ca="1" si="288"/>
        <v>0</v>
      </c>
      <c r="T182">
        <f t="shared" si="280"/>
        <v>0</v>
      </c>
      <c r="U182">
        <f>IF($P182,T182*Analysis!$B$28+Analysis!$B$29,0)</f>
        <v>0</v>
      </c>
      <c r="V182">
        <f>U182-'Flight Input'!$AE182</f>
        <v>0</v>
      </c>
      <c r="W182">
        <f ca="1">MEDIAN2(R182,Analysis!$B$5,2)</f>
        <v>0</v>
      </c>
      <c r="X182">
        <f t="shared" ref="X182:Y182" ca="1" si="389">X181+W182*$D182</f>
        <v>0</v>
      </c>
      <c r="Y182">
        <f t="shared" ca="1" si="389"/>
        <v>0</v>
      </c>
      <c r="AA182">
        <f ca="1">AVERAGE2(W182,Analysis!$B$6,2)</f>
        <v>0</v>
      </c>
      <c r="AB182">
        <f t="shared" ref="AB182:AC182" ca="1" si="390">AB181+AA182*$D182</f>
        <v>0</v>
      </c>
      <c r="AC182">
        <f t="shared" ca="1" si="390"/>
        <v>0</v>
      </c>
      <c r="AF182">
        <f ca="1">IF(B182&gt;0,C182-Analysis!$B$14,0)</f>
        <v>0</v>
      </c>
      <c r="AG182">
        <f t="shared" ca="1" si="283"/>
        <v>0</v>
      </c>
      <c r="AH182">
        <f t="shared" ca="1" si="284"/>
        <v>0</v>
      </c>
      <c r="AI182">
        <f ca="1">IF(AND(B182&gt;Analysis!$B$39,B182&lt;Analysis!$B$40),FilterInput(AF182,Analysis!$B$34,Analysis!$B$35),0)</f>
        <v>0</v>
      </c>
      <c r="AJ182">
        <f ca="1">MEDIAN2(AI182,Analysis!$B$5,2)</f>
        <v>0</v>
      </c>
      <c r="AK182">
        <f ca="1">AVERAGE2(AJ182,Analysis!$B$6,2)</f>
        <v>0</v>
      </c>
      <c r="AL182">
        <f ca="1">INTEGRAL2(R182,$B182,AL181,R181,$B181,Analysis!$B$22)</f>
        <v>0</v>
      </c>
      <c r="AM182">
        <f ca="1">IF(AND(B182&lt;Analysis!$B$40,B182&gt;0),INTEGRAL2(AL182,$B182,AM181,AL181,$B181,Analysis!$B$23),0)</f>
        <v>0</v>
      </c>
      <c r="AN182">
        <f>IF($P182,AM182*Analysis!$B$30+Analysis!$B$31,0)</f>
        <v>0</v>
      </c>
      <c r="AO182">
        <f>AN182-'Flight Input'!$AE182</f>
        <v>0</v>
      </c>
      <c r="AQ182">
        <f>Analysis!$B$36*'Flight Input'!AE182+IF('Flight Input'!AE182 &gt; 0,Analysis!$B$37,0)</f>
        <v>0</v>
      </c>
      <c r="AR182">
        <f ca="1">_xlfn.COVARIANCE.P($AN$102:$AN$1102,'Flight Input'!AE182:AE1182)</f>
        <v>2.1856208732694362E-2</v>
      </c>
    </row>
    <row r="183" spans="1:44" x14ac:dyDescent="0.3">
      <c r="A183">
        <v>181</v>
      </c>
      <c r="B183">
        <f>'Flight Input'!T183</f>
        <v>3.6156620000256225</v>
      </c>
      <c r="C183">
        <f ca="1">INDIRECT(CONCATENATE("'Flight Input'!",Analysis!$B$2,A183+2))</f>
        <v>0</v>
      </c>
      <c r="D183">
        <f t="shared" si="276"/>
        <v>2.0932000013999641E-2</v>
      </c>
      <c r="F183">
        <f t="shared" ca="1" si="285"/>
        <v>0</v>
      </c>
      <c r="G183">
        <f t="shared" ca="1" si="286"/>
        <v>0</v>
      </c>
      <c r="I183">
        <f>SUM(D$2:D183)/COUNT(D$2:D183)</f>
        <v>1.997603314931283E-2</v>
      </c>
      <c r="J183">
        <f t="shared" si="277"/>
        <v>1.0478556907440704</v>
      </c>
      <c r="L183">
        <f ca="1">VARA(C$2:C183)</f>
        <v>0</v>
      </c>
      <c r="M183">
        <f t="shared" ca="1" si="278"/>
        <v>0</v>
      </c>
      <c r="N183">
        <f t="shared" ca="1" si="287"/>
        <v>0</v>
      </c>
      <c r="O183" t="b">
        <f ca="1">IF(OR(O182,M183*MIN((B183-B$2)*Analysis!$B$19,1)&gt;Analysis!$B$18),TRUE,FALSE)</f>
        <v>0</v>
      </c>
      <c r="P183" t="b">
        <f>IF(OR('Flight Input'!U183=3,'Flight Input'!U183=9),TRUE,FALSE)</f>
        <v>0</v>
      </c>
      <c r="Q183">
        <f ca="1">IF(O183,Q182,SUM(C$2:C183)/COUNT(C$2:C183))+(Analysis!$D$14-500)/1000000</f>
        <v>1.1E-4</v>
      </c>
      <c r="R183">
        <f t="shared" ca="1" si="279"/>
        <v>0</v>
      </c>
      <c r="S183">
        <f t="shared" ca="1" si="288"/>
        <v>0</v>
      </c>
      <c r="T183">
        <f t="shared" si="280"/>
        <v>0</v>
      </c>
      <c r="U183">
        <f>IF($P183,T183*Analysis!$B$28+Analysis!$B$29,0)</f>
        <v>0</v>
      </c>
      <c r="V183">
        <f>U183-'Flight Input'!$AE183</f>
        <v>0</v>
      </c>
      <c r="W183">
        <f ca="1">MEDIAN2(R183,Analysis!$B$5,2)</f>
        <v>0</v>
      </c>
      <c r="X183">
        <f t="shared" ref="X183:Y183" ca="1" si="391">X182+W183*$D183</f>
        <v>0</v>
      </c>
      <c r="Y183">
        <f t="shared" ca="1" si="391"/>
        <v>0</v>
      </c>
      <c r="AA183">
        <f ca="1">AVERAGE2(W183,Analysis!$B$6,2)</f>
        <v>0</v>
      </c>
      <c r="AB183">
        <f t="shared" ref="AB183:AC183" ca="1" si="392">AB182+AA183*$D183</f>
        <v>0</v>
      </c>
      <c r="AC183">
        <f t="shared" ca="1" si="392"/>
        <v>0</v>
      </c>
      <c r="AF183">
        <f ca="1">IF(B183&gt;0,C183-Analysis!$B$14,0)</f>
        <v>0</v>
      </c>
      <c r="AG183">
        <f t="shared" ca="1" si="283"/>
        <v>0</v>
      </c>
      <c r="AH183">
        <f t="shared" ca="1" si="284"/>
        <v>0</v>
      </c>
      <c r="AI183">
        <f ca="1">IF(AND(B183&gt;Analysis!$B$39,B183&lt;Analysis!$B$40),FilterInput(AF183,Analysis!$B$34,Analysis!$B$35),0)</f>
        <v>0</v>
      </c>
      <c r="AJ183">
        <f ca="1">MEDIAN2(AI183,Analysis!$B$5,2)</f>
        <v>0</v>
      </c>
      <c r="AK183">
        <f ca="1">AVERAGE2(AJ183,Analysis!$B$6,2)</f>
        <v>0</v>
      </c>
      <c r="AL183">
        <f ca="1">INTEGRAL2(R183,$B183,AL182,R182,$B182,Analysis!$B$22)</f>
        <v>0</v>
      </c>
      <c r="AM183">
        <f ca="1">IF(AND(B183&lt;Analysis!$B$40,B183&gt;0),INTEGRAL2(AL183,$B183,AM182,AL182,$B182,Analysis!$B$23),0)</f>
        <v>0</v>
      </c>
      <c r="AN183">
        <f>IF($P183,AM183*Analysis!$B$30+Analysis!$B$31,0)</f>
        <v>0</v>
      </c>
      <c r="AO183">
        <f>AN183-'Flight Input'!$AE183</f>
        <v>0</v>
      </c>
      <c r="AQ183">
        <f>Analysis!$B$36*'Flight Input'!AE183+IF('Flight Input'!AE183 &gt; 0,Analysis!$B$37,0)</f>
        <v>0</v>
      </c>
      <c r="AR183">
        <f ca="1">_xlfn.COVARIANCE.P($AN$102:$AN$1102,'Flight Input'!AE183:AE1183)</f>
        <v>2.1701654452380169E-2</v>
      </c>
    </row>
    <row r="184" spans="1:44" x14ac:dyDescent="0.3">
      <c r="A184">
        <v>182</v>
      </c>
      <c r="B184">
        <f>'Flight Input'!T184</f>
        <v>3.6407449999824166</v>
      </c>
      <c r="C184">
        <f ca="1">INDIRECT(CONCATENATE("'Flight Input'!",Analysis!$B$2,A184+2))</f>
        <v>0</v>
      </c>
      <c r="D184">
        <f t="shared" si="276"/>
        <v>2.5082999956794083E-2</v>
      </c>
      <c r="F184">
        <f t="shared" ca="1" si="285"/>
        <v>0</v>
      </c>
      <c r="G184">
        <f t="shared" ca="1" si="286"/>
        <v>0</v>
      </c>
      <c r="I184">
        <f>SUM(D$2:D184)/COUNT(D$2:D184)</f>
        <v>2.0004093406496795E-2</v>
      </c>
      <c r="J184">
        <f t="shared" si="277"/>
        <v>1.2538933630777687</v>
      </c>
      <c r="L184">
        <f ca="1">VARA(C$2:C184)</f>
        <v>0</v>
      </c>
      <c r="M184">
        <f t="shared" ca="1" si="278"/>
        <v>0</v>
      </c>
      <c r="N184">
        <f t="shared" ca="1" si="287"/>
        <v>0</v>
      </c>
      <c r="O184" t="b">
        <f ca="1">IF(OR(O183,M184*MIN((B184-B$2)*Analysis!$B$19,1)&gt;Analysis!$B$18),TRUE,FALSE)</f>
        <v>0</v>
      </c>
      <c r="P184" t="b">
        <f>IF(OR('Flight Input'!U184=3,'Flight Input'!U184=9),TRUE,FALSE)</f>
        <v>0</v>
      </c>
      <c r="Q184">
        <f ca="1">IF(O184,Q183,SUM(C$2:C184)/COUNT(C$2:C184))+(Analysis!$D$14-500)/1000000</f>
        <v>1.1E-4</v>
      </c>
      <c r="R184">
        <f t="shared" ca="1" si="279"/>
        <v>0</v>
      </c>
      <c r="S184">
        <f t="shared" ca="1" si="288"/>
        <v>0</v>
      </c>
      <c r="T184">
        <f t="shared" si="280"/>
        <v>0</v>
      </c>
      <c r="U184">
        <f>IF($P184,T184*Analysis!$B$28+Analysis!$B$29,0)</f>
        <v>0</v>
      </c>
      <c r="V184">
        <f>U184-'Flight Input'!$AE184</f>
        <v>0</v>
      </c>
      <c r="W184">
        <f ca="1">MEDIAN2(R184,Analysis!$B$5,2)</f>
        <v>0</v>
      </c>
      <c r="X184">
        <f t="shared" ref="X184:Y184" ca="1" si="393">X183+W184*$D184</f>
        <v>0</v>
      </c>
      <c r="Y184">
        <f t="shared" ca="1" si="393"/>
        <v>0</v>
      </c>
      <c r="AA184">
        <f ca="1">AVERAGE2(W184,Analysis!$B$6,2)</f>
        <v>0</v>
      </c>
      <c r="AB184">
        <f t="shared" ref="AB184:AC184" ca="1" si="394">AB183+AA184*$D184</f>
        <v>0</v>
      </c>
      <c r="AC184">
        <f t="shared" ca="1" si="394"/>
        <v>0</v>
      </c>
      <c r="AF184">
        <f ca="1">IF(B184&gt;0,C184-Analysis!$B$14,0)</f>
        <v>0</v>
      </c>
      <c r="AG184">
        <f t="shared" ca="1" si="283"/>
        <v>0</v>
      </c>
      <c r="AH184">
        <f t="shared" ca="1" si="284"/>
        <v>0</v>
      </c>
      <c r="AI184">
        <f ca="1">IF(AND(B184&gt;Analysis!$B$39,B184&lt;Analysis!$B$40),FilterInput(AF184,Analysis!$B$34,Analysis!$B$35),0)</f>
        <v>0</v>
      </c>
      <c r="AJ184">
        <f ca="1">MEDIAN2(AI184,Analysis!$B$5,2)</f>
        <v>0</v>
      </c>
      <c r="AK184">
        <f ca="1">AVERAGE2(AJ184,Analysis!$B$6,2)</f>
        <v>0</v>
      </c>
      <c r="AL184">
        <f ca="1">INTEGRAL2(R184,$B184,AL183,R183,$B183,Analysis!$B$22)</f>
        <v>0</v>
      </c>
      <c r="AM184">
        <f ca="1">IF(AND(B184&lt;Analysis!$B$40,B184&gt;0),INTEGRAL2(AL184,$B184,AM183,AL183,$B183,Analysis!$B$23),0)</f>
        <v>0</v>
      </c>
      <c r="AN184">
        <f>IF($P184,AM184*Analysis!$B$30+Analysis!$B$31,0)</f>
        <v>0</v>
      </c>
      <c r="AO184">
        <f>AN184-'Flight Input'!$AE184</f>
        <v>0</v>
      </c>
      <c r="AQ184">
        <f>Analysis!$B$36*'Flight Input'!AE184+IF('Flight Input'!AE184 &gt; 0,Analysis!$B$37,0)</f>
        <v>0</v>
      </c>
      <c r="AR184">
        <f ca="1">_xlfn.COVARIANCE.P($AN$102:$AN$1102,'Flight Input'!AE184:AE1184)</f>
        <v>2.154672678875905E-2</v>
      </c>
    </row>
    <row r="185" spans="1:44" x14ac:dyDescent="0.3">
      <c r="A185">
        <v>183</v>
      </c>
      <c r="B185">
        <f>'Flight Input'!T185</f>
        <v>3.6617049999767914</v>
      </c>
      <c r="C185">
        <f ca="1">INDIRECT(CONCATENATE("'Flight Input'!",Analysis!$B$2,A185+2))</f>
        <v>0</v>
      </c>
      <c r="D185">
        <f t="shared" si="276"/>
        <v>2.0959999994374812E-2</v>
      </c>
      <c r="F185">
        <f t="shared" ca="1" si="285"/>
        <v>0</v>
      </c>
      <c r="G185">
        <f t="shared" ca="1" si="286"/>
        <v>0</v>
      </c>
      <c r="I185">
        <f>SUM(D$2:D185)/COUNT(D$2:D185)</f>
        <v>2.0009316939763887E-2</v>
      </c>
      <c r="J185">
        <f t="shared" si="277"/>
        <v>1.0475120193994059</v>
      </c>
      <c r="L185">
        <f ca="1">VARA(C$2:C185)</f>
        <v>0</v>
      </c>
      <c r="M185">
        <f t="shared" ca="1" si="278"/>
        <v>0</v>
      </c>
      <c r="N185">
        <f t="shared" ca="1" si="287"/>
        <v>0</v>
      </c>
      <c r="O185" t="b">
        <f ca="1">IF(OR(O184,M185*MIN((B185-B$2)*Analysis!$B$19,1)&gt;Analysis!$B$18),TRUE,FALSE)</f>
        <v>0</v>
      </c>
      <c r="P185" t="b">
        <f>IF(OR('Flight Input'!U185=3,'Flight Input'!U185=9),TRUE,FALSE)</f>
        <v>0</v>
      </c>
      <c r="Q185">
        <f ca="1">IF(O185,Q184,SUM(C$2:C185)/COUNT(C$2:C185))+(Analysis!$D$14-500)/1000000</f>
        <v>1.1E-4</v>
      </c>
      <c r="R185">
        <f t="shared" ca="1" si="279"/>
        <v>0</v>
      </c>
      <c r="S185">
        <f t="shared" ca="1" si="288"/>
        <v>0</v>
      </c>
      <c r="T185">
        <f t="shared" si="280"/>
        <v>0</v>
      </c>
      <c r="U185">
        <f>IF($P185,T185*Analysis!$B$28+Analysis!$B$29,0)</f>
        <v>0</v>
      </c>
      <c r="V185">
        <f>U185-'Flight Input'!$AE185</f>
        <v>0</v>
      </c>
      <c r="W185">
        <f ca="1">MEDIAN2(R185,Analysis!$B$5,2)</f>
        <v>0</v>
      </c>
      <c r="X185">
        <f t="shared" ref="X185:Y185" ca="1" si="395">X184+W185*$D185</f>
        <v>0</v>
      </c>
      <c r="Y185">
        <f t="shared" ca="1" si="395"/>
        <v>0</v>
      </c>
      <c r="AA185">
        <f ca="1">AVERAGE2(W185,Analysis!$B$6,2)</f>
        <v>0</v>
      </c>
      <c r="AB185">
        <f t="shared" ref="AB185:AC185" ca="1" si="396">AB184+AA185*$D185</f>
        <v>0</v>
      </c>
      <c r="AC185">
        <f t="shared" ca="1" si="396"/>
        <v>0</v>
      </c>
      <c r="AF185">
        <f ca="1">IF(B185&gt;0,C185-Analysis!$B$14,0)</f>
        <v>0</v>
      </c>
      <c r="AG185">
        <f t="shared" ca="1" si="283"/>
        <v>0</v>
      </c>
      <c r="AH185">
        <f t="shared" ca="1" si="284"/>
        <v>0</v>
      </c>
      <c r="AI185">
        <f ca="1">IF(AND(B185&gt;Analysis!$B$39,B185&lt;Analysis!$B$40),FilterInput(AF185,Analysis!$B$34,Analysis!$B$35),0)</f>
        <v>0</v>
      </c>
      <c r="AJ185">
        <f ca="1">MEDIAN2(AI185,Analysis!$B$5,2)</f>
        <v>0</v>
      </c>
      <c r="AK185">
        <f ca="1">AVERAGE2(AJ185,Analysis!$B$6,2)</f>
        <v>0</v>
      </c>
      <c r="AL185">
        <f ca="1">INTEGRAL2(R185,$B185,AL184,R184,$B184,Analysis!$B$22)</f>
        <v>0</v>
      </c>
      <c r="AM185">
        <f ca="1">IF(AND(B185&lt;Analysis!$B$40,B185&gt;0),INTEGRAL2(AL185,$B185,AM184,AL184,$B184,Analysis!$B$23),0)</f>
        <v>0</v>
      </c>
      <c r="AN185">
        <f>IF($P185,AM185*Analysis!$B$30+Analysis!$B$31,0)</f>
        <v>0</v>
      </c>
      <c r="AO185">
        <f>AN185-'Flight Input'!$AE185</f>
        <v>0</v>
      </c>
      <c r="AQ185">
        <f>Analysis!$B$36*'Flight Input'!AE185+IF('Flight Input'!AE185 &gt; 0,Analysis!$B$37,0)</f>
        <v>0</v>
      </c>
      <c r="AR185">
        <f ca="1">_xlfn.COVARIANCE.P($AN$102:$AN$1102,'Flight Input'!AE185:AE1185)</f>
        <v>2.1391424405544684E-2</v>
      </c>
    </row>
    <row r="186" spans="1:44" x14ac:dyDescent="0.3">
      <c r="A186">
        <v>184</v>
      </c>
      <c r="B186">
        <f>'Flight Input'!T186</f>
        <v>3.6759389999788254</v>
      </c>
      <c r="C186">
        <f ca="1">INDIRECT(CONCATENATE("'Flight Input'!",Analysis!$B$2,A186+2))</f>
        <v>0</v>
      </c>
      <c r="D186">
        <f t="shared" si="276"/>
        <v>1.4234000002034009E-2</v>
      </c>
      <c r="F186">
        <f t="shared" ca="1" si="285"/>
        <v>0</v>
      </c>
      <c r="G186">
        <f t="shared" ca="1" si="286"/>
        <v>0</v>
      </c>
      <c r="I186">
        <f>SUM(D$2:D186)/COUNT(D$2:D186)</f>
        <v>1.9977929347711008E-2</v>
      </c>
      <c r="J186">
        <f t="shared" si="277"/>
        <v>0.71248625191803894</v>
      </c>
      <c r="L186">
        <f ca="1">VARA(C$2:C186)</f>
        <v>0</v>
      </c>
      <c r="M186">
        <f t="shared" ca="1" si="278"/>
        <v>0</v>
      </c>
      <c r="N186">
        <f t="shared" ca="1" si="287"/>
        <v>0</v>
      </c>
      <c r="O186" t="b">
        <f ca="1">IF(OR(O185,M186*MIN((B186-B$2)*Analysis!$B$19,1)&gt;Analysis!$B$18),TRUE,FALSE)</f>
        <v>0</v>
      </c>
      <c r="P186" t="b">
        <f>IF(OR('Flight Input'!U186=3,'Flight Input'!U186=9),TRUE,FALSE)</f>
        <v>0</v>
      </c>
      <c r="Q186">
        <f ca="1">IF(O186,Q185,SUM(C$2:C186)/COUNT(C$2:C186))+(Analysis!$D$14-500)/1000000</f>
        <v>1.1E-4</v>
      </c>
      <c r="R186">
        <f t="shared" ca="1" si="279"/>
        <v>0</v>
      </c>
      <c r="S186">
        <f t="shared" ca="1" si="288"/>
        <v>0</v>
      </c>
      <c r="T186">
        <f t="shared" si="280"/>
        <v>0</v>
      </c>
      <c r="U186">
        <f>IF($P186,T186*Analysis!$B$28+Analysis!$B$29,0)</f>
        <v>0</v>
      </c>
      <c r="V186">
        <f>U186-'Flight Input'!$AE186</f>
        <v>0</v>
      </c>
      <c r="W186">
        <f ca="1">MEDIAN2(R186,Analysis!$B$5,2)</f>
        <v>0</v>
      </c>
      <c r="X186">
        <f t="shared" ref="X186:Y186" ca="1" si="397">X185+W186*$D186</f>
        <v>0</v>
      </c>
      <c r="Y186">
        <f t="shared" ca="1" si="397"/>
        <v>0</v>
      </c>
      <c r="AA186">
        <f ca="1">AVERAGE2(W186,Analysis!$B$6,2)</f>
        <v>0</v>
      </c>
      <c r="AB186">
        <f t="shared" ref="AB186:AC186" ca="1" si="398">AB185+AA186*$D186</f>
        <v>0</v>
      </c>
      <c r="AC186">
        <f t="shared" ca="1" si="398"/>
        <v>0</v>
      </c>
      <c r="AF186">
        <f ca="1">IF(B186&gt;0,C186-Analysis!$B$14,0)</f>
        <v>0</v>
      </c>
      <c r="AG186">
        <f t="shared" ca="1" si="283"/>
        <v>0</v>
      </c>
      <c r="AH186">
        <f t="shared" ca="1" si="284"/>
        <v>0</v>
      </c>
      <c r="AI186">
        <f ca="1">IF(AND(B186&gt;Analysis!$B$39,B186&lt;Analysis!$B$40),FilterInput(AF186,Analysis!$B$34,Analysis!$B$35),0)</f>
        <v>0</v>
      </c>
      <c r="AJ186">
        <f ca="1">MEDIAN2(AI186,Analysis!$B$5,2)</f>
        <v>0</v>
      </c>
      <c r="AK186">
        <f ca="1">AVERAGE2(AJ186,Analysis!$B$6,2)</f>
        <v>0</v>
      </c>
      <c r="AL186">
        <f ca="1">INTEGRAL2(R186,$B186,AL185,R185,$B185,Analysis!$B$22)</f>
        <v>0</v>
      </c>
      <c r="AM186">
        <f ca="1">IF(AND(B186&lt;Analysis!$B$40,B186&gt;0),INTEGRAL2(AL186,$B186,AM185,AL185,$B185,Analysis!$B$23),0)</f>
        <v>0</v>
      </c>
      <c r="AN186">
        <f>IF($P186,AM186*Analysis!$B$30+Analysis!$B$31,0)</f>
        <v>0</v>
      </c>
      <c r="AO186">
        <f>AN186-'Flight Input'!$AE186</f>
        <v>0</v>
      </c>
      <c r="AQ186">
        <f>Analysis!$B$36*'Flight Input'!AE186+IF('Flight Input'!AE186 &gt; 0,Analysis!$B$37,0)</f>
        <v>0</v>
      </c>
      <c r="AR186">
        <f ca="1">_xlfn.COVARIANCE.P($AN$102:$AN$1102,'Flight Input'!AE186:AE1186)</f>
        <v>2.1236415478852803E-2</v>
      </c>
    </row>
    <row r="187" spans="1:44" x14ac:dyDescent="0.3">
      <c r="A187">
        <v>185</v>
      </c>
      <c r="B187">
        <f>'Flight Input'!T187</f>
        <v>3.7003740000072867</v>
      </c>
      <c r="C187">
        <f ca="1">INDIRECT(CONCATENATE("'Flight Input'!",Analysis!$B$2,A187+2))</f>
        <v>0</v>
      </c>
      <c r="D187">
        <f t="shared" si="276"/>
        <v>2.4435000028461218E-2</v>
      </c>
      <c r="F187">
        <f t="shared" ca="1" si="285"/>
        <v>0</v>
      </c>
      <c r="G187">
        <f t="shared" ca="1" si="286"/>
        <v>0</v>
      </c>
      <c r="I187">
        <f>SUM(D$2:D187)/COUNT(D$2:D187)</f>
        <v>2.0002021621661009E-2</v>
      </c>
      <c r="J187">
        <f t="shared" si="277"/>
        <v>1.2216265180915291</v>
      </c>
      <c r="L187">
        <f ca="1">VARA(C$2:C187)</f>
        <v>0</v>
      </c>
      <c r="M187">
        <f t="shared" ca="1" si="278"/>
        <v>0</v>
      </c>
      <c r="N187">
        <f t="shared" ca="1" si="287"/>
        <v>0</v>
      </c>
      <c r="O187" t="b">
        <f ca="1">IF(OR(O186,M187*MIN((B187-B$2)*Analysis!$B$19,1)&gt;Analysis!$B$18),TRUE,FALSE)</f>
        <v>0</v>
      </c>
      <c r="P187" t="b">
        <f>IF(OR('Flight Input'!U187=3,'Flight Input'!U187=9),TRUE,FALSE)</f>
        <v>0</v>
      </c>
      <c r="Q187">
        <f ca="1">IF(O187,Q186,SUM(C$2:C187)/COUNT(C$2:C187))+(Analysis!$D$14-500)/1000000</f>
        <v>1.1E-4</v>
      </c>
      <c r="R187">
        <f t="shared" ca="1" si="279"/>
        <v>0</v>
      </c>
      <c r="S187">
        <f t="shared" ca="1" si="288"/>
        <v>0</v>
      </c>
      <c r="T187">
        <f t="shared" si="280"/>
        <v>0</v>
      </c>
      <c r="U187">
        <f>IF($P187,T187*Analysis!$B$28+Analysis!$B$29,0)</f>
        <v>0</v>
      </c>
      <c r="V187">
        <f>U187-'Flight Input'!$AE187</f>
        <v>0</v>
      </c>
      <c r="W187">
        <f ca="1">MEDIAN2(R187,Analysis!$B$5,2)</f>
        <v>0</v>
      </c>
      <c r="X187">
        <f t="shared" ref="X187:Y187" ca="1" si="399">X186+W187*$D187</f>
        <v>0</v>
      </c>
      <c r="Y187">
        <f t="shared" ca="1" si="399"/>
        <v>0</v>
      </c>
      <c r="AA187">
        <f ca="1">AVERAGE2(W187,Analysis!$B$6,2)</f>
        <v>0</v>
      </c>
      <c r="AB187">
        <f t="shared" ref="AB187:AC187" ca="1" si="400">AB186+AA187*$D187</f>
        <v>0</v>
      </c>
      <c r="AC187">
        <f t="shared" ca="1" si="400"/>
        <v>0</v>
      </c>
      <c r="AF187">
        <f ca="1">IF(B187&gt;0,C187-Analysis!$B$14,0)</f>
        <v>0</v>
      </c>
      <c r="AG187">
        <f t="shared" ca="1" si="283"/>
        <v>0</v>
      </c>
      <c r="AH187">
        <f t="shared" ca="1" si="284"/>
        <v>0</v>
      </c>
      <c r="AI187">
        <f ca="1">IF(AND(B187&gt;Analysis!$B$39,B187&lt;Analysis!$B$40),FilterInput(AF187,Analysis!$B$34,Analysis!$B$35),0)</f>
        <v>0</v>
      </c>
      <c r="AJ187">
        <f ca="1">MEDIAN2(AI187,Analysis!$B$5,2)</f>
        <v>0</v>
      </c>
      <c r="AK187">
        <f ca="1">AVERAGE2(AJ187,Analysis!$B$6,2)</f>
        <v>0</v>
      </c>
      <c r="AL187">
        <f ca="1">INTEGRAL2(R187,$B187,AL186,R186,$B186,Analysis!$B$22)</f>
        <v>0</v>
      </c>
      <c r="AM187">
        <f ca="1">IF(AND(B187&lt;Analysis!$B$40,B187&gt;0),INTEGRAL2(AL187,$B187,AM186,AL186,$B186,Analysis!$B$23),0)</f>
        <v>0</v>
      </c>
      <c r="AN187">
        <f>IF($P187,AM187*Analysis!$B$30+Analysis!$B$31,0)</f>
        <v>0</v>
      </c>
      <c r="AO187">
        <f>AN187-'Flight Input'!$AE187</f>
        <v>0</v>
      </c>
      <c r="AQ187">
        <f>Analysis!$B$36*'Flight Input'!AE187+IF('Flight Input'!AE187 &gt; 0,Analysis!$B$37,0)</f>
        <v>0</v>
      </c>
      <c r="AR187">
        <f ca="1">_xlfn.COVARIANCE.P($AN$102:$AN$1102,'Flight Input'!AE187:AE1187)</f>
        <v>2.1081030574673955E-2</v>
      </c>
    </row>
    <row r="188" spans="1:44" x14ac:dyDescent="0.3">
      <c r="A188">
        <v>186</v>
      </c>
      <c r="B188">
        <f>'Flight Input'!T188</f>
        <v>3.7108030000235885</v>
      </c>
      <c r="C188">
        <f ca="1">INDIRECT(CONCATENATE("'Flight Input'!",Analysis!$B$2,A188+2))</f>
        <v>0</v>
      </c>
      <c r="D188">
        <f t="shared" si="276"/>
        <v>1.042900001630187E-2</v>
      </c>
      <c r="F188">
        <f t="shared" ca="1" si="285"/>
        <v>0</v>
      </c>
      <c r="G188">
        <f t="shared" ca="1" si="286"/>
        <v>0</v>
      </c>
      <c r="I188">
        <f>SUM(D$2:D188)/COUNT(D$2:D188)</f>
        <v>1.9950553763567681E-2</v>
      </c>
      <c r="J188">
        <f t="shared" si="277"/>
        <v>0.52274238298821496</v>
      </c>
      <c r="L188">
        <f ca="1">VARA(C$2:C188)</f>
        <v>0</v>
      </c>
      <c r="M188">
        <f t="shared" ca="1" si="278"/>
        <v>0</v>
      </c>
      <c r="N188">
        <f t="shared" ca="1" si="287"/>
        <v>0</v>
      </c>
      <c r="O188" t="b">
        <f ca="1">IF(OR(O187,M188*MIN((B188-B$2)*Analysis!$B$19,1)&gt;Analysis!$B$18),TRUE,FALSE)</f>
        <v>0</v>
      </c>
      <c r="P188" t="b">
        <f>IF(OR('Flight Input'!U188=3,'Flight Input'!U188=9),TRUE,FALSE)</f>
        <v>0</v>
      </c>
      <c r="Q188">
        <f ca="1">IF(O188,Q187,SUM(C$2:C188)/COUNT(C$2:C188))+(Analysis!$D$14-500)/1000000</f>
        <v>1.1E-4</v>
      </c>
      <c r="R188">
        <f t="shared" ca="1" si="279"/>
        <v>0</v>
      </c>
      <c r="S188">
        <f t="shared" ca="1" si="288"/>
        <v>0</v>
      </c>
      <c r="T188">
        <f t="shared" si="280"/>
        <v>0</v>
      </c>
      <c r="U188">
        <f>IF($P188,T188*Analysis!$B$28+Analysis!$B$29,0)</f>
        <v>0</v>
      </c>
      <c r="V188">
        <f>U188-'Flight Input'!$AE188</f>
        <v>0</v>
      </c>
      <c r="W188">
        <f ca="1">MEDIAN2(R188,Analysis!$B$5,2)</f>
        <v>0</v>
      </c>
      <c r="X188">
        <f t="shared" ref="X188:Y188" ca="1" si="401">X187+W188*$D188</f>
        <v>0</v>
      </c>
      <c r="Y188">
        <f t="shared" ca="1" si="401"/>
        <v>0</v>
      </c>
      <c r="AA188">
        <f ca="1">AVERAGE2(W188,Analysis!$B$6,2)</f>
        <v>0</v>
      </c>
      <c r="AB188">
        <f t="shared" ref="AB188:AC188" ca="1" si="402">AB187+AA188*$D188</f>
        <v>0</v>
      </c>
      <c r="AC188">
        <f t="shared" ca="1" si="402"/>
        <v>0</v>
      </c>
      <c r="AF188">
        <f ca="1">IF(B188&gt;0,C188-Analysis!$B$14,0)</f>
        <v>0</v>
      </c>
      <c r="AG188">
        <f t="shared" ca="1" si="283"/>
        <v>0</v>
      </c>
      <c r="AH188">
        <f t="shared" ca="1" si="284"/>
        <v>0</v>
      </c>
      <c r="AI188">
        <f ca="1">IF(AND(B188&gt;Analysis!$B$39,B188&lt;Analysis!$B$40),FilterInput(AF188,Analysis!$B$34,Analysis!$B$35),0)</f>
        <v>0</v>
      </c>
      <c r="AJ188">
        <f ca="1">MEDIAN2(AI188,Analysis!$B$5,2)</f>
        <v>0</v>
      </c>
      <c r="AK188">
        <f ca="1">AVERAGE2(AJ188,Analysis!$B$6,2)</f>
        <v>0</v>
      </c>
      <c r="AL188">
        <f ca="1">INTEGRAL2(R188,$B188,AL187,R187,$B187,Analysis!$B$22)</f>
        <v>0</v>
      </c>
      <c r="AM188">
        <f ca="1">IF(AND(B188&lt;Analysis!$B$40,B188&gt;0),INTEGRAL2(AL188,$B188,AM187,AL187,$B187,Analysis!$B$23),0)</f>
        <v>0</v>
      </c>
      <c r="AN188">
        <f>IF($P188,AM188*Analysis!$B$30+Analysis!$B$31,0)</f>
        <v>0</v>
      </c>
      <c r="AO188">
        <f>AN188-'Flight Input'!$AE188</f>
        <v>0</v>
      </c>
      <c r="AQ188">
        <f>Analysis!$B$36*'Flight Input'!AE188+IF('Flight Input'!AE188 &gt; 0,Analysis!$B$37,0)</f>
        <v>0</v>
      </c>
      <c r="AR188">
        <f ca="1">_xlfn.COVARIANCE.P($AN$102:$AN$1102,'Flight Input'!AE188:AE1188)</f>
        <v>2.0925268342276628E-2</v>
      </c>
    </row>
    <row r="189" spans="1:44" x14ac:dyDescent="0.3">
      <c r="A189">
        <v>187</v>
      </c>
      <c r="B189">
        <f>'Flight Input'!T189</f>
        <v>3.7396650000009686</v>
      </c>
      <c r="C189">
        <f ca="1">INDIRECT(CONCATENATE("'Flight Input'!",Analysis!$B$2,A189+2))</f>
        <v>0</v>
      </c>
      <c r="D189">
        <f t="shared" si="276"/>
        <v>2.8861999977380037E-2</v>
      </c>
      <c r="F189">
        <f t="shared" ca="1" si="285"/>
        <v>0</v>
      </c>
      <c r="G189">
        <f t="shared" ca="1" si="286"/>
        <v>0</v>
      </c>
      <c r="I189">
        <f>SUM(D$2:D189)/COUNT(D$2:D189)</f>
        <v>1.9998208556154914E-2</v>
      </c>
      <c r="J189">
        <f t="shared" si="277"/>
        <v>1.4432292720788276</v>
      </c>
      <c r="L189">
        <f ca="1">VARA(C$2:C189)</f>
        <v>0</v>
      </c>
      <c r="M189">
        <f t="shared" ca="1" si="278"/>
        <v>0</v>
      </c>
      <c r="N189">
        <f t="shared" ca="1" si="287"/>
        <v>0</v>
      </c>
      <c r="O189" t="b">
        <f ca="1">IF(OR(O188,M189*MIN((B189-B$2)*Analysis!$B$19,1)&gt;Analysis!$B$18),TRUE,FALSE)</f>
        <v>0</v>
      </c>
      <c r="P189" t="b">
        <f>IF(OR('Flight Input'!U189=3,'Flight Input'!U189=9),TRUE,FALSE)</f>
        <v>0</v>
      </c>
      <c r="Q189">
        <f ca="1">IF(O189,Q188,SUM(C$2:C189)/COUNT(C$2:C189))+(Analysis!$D$14-500)/1000000</f>
        <v>1.1E-4</v>
      </c>
      <c r="R189">
        <f t="shared" ca="1" si="279"/>
        <v>0</v>
      </c>
      <c r="S189">
        <f t="shared" ca="1" si="288"/>
        <v>0</v>
      </c>
      <c r="T189">
        <f t="shared" si="280"/>
        <v>0</v>
      </c>
      <c r="U189">
        <f>IF($P189,T189*Analysis!$B$28+Analysis!$B$29,0)</f>
        <v>0</v>
      </c>
      <c r="V189">
        <f>U189-'Flight Input'!$AE189</f>
        <v>0</v>
      </c>
      <c r="W189">
        <f ca="1">MEDIAN2(R189,Analysis!$B$5,2)</f>
        <v>0</v>
      </c>
      <c r="X189">
        <f t="shared" ref="X189:Y189" ca="1" si="403">X188+W189*$D189</f>
        <v>0</v>
      </c>
      <c r="Y189">
        <f t="shared" ca="1" si="403"/>
        <v>0</v>
      </c>
      <c r="AA189">
        <f ca="1">AVERAGE2(W189,Analysis!$B$6,2)</f>
        <v>0</v>
      </c>
      <c r="AB189">
        <f t="shared" ref="AB189:AC189" ca="1" si="404">AB188+AA189*$D189</f>
        <v>0</v>
      </c>
      <c r="AC189">
        <f t="shared" ca="1" si="404"/>
        <v>0</v>
      </c>
      <c r="AF189">
        <f ca="1">IF(B189&gt;0,C189-Analysis!$B$14,0)</f>
        <v>0</v>
      </c>
      <c r="AG189">
        <f t="shared" ca="1" si="283"/>
        <v>0</v>
      </c>
      <c r="AH189">
        <f t="shared" ca="1" si="284"/>
        <v>0</v>
      </c>
      <c r="AI189">
        <f ca="1">IF(AND(B189&gt;Analysis!$B$39,B189&lt;Analysis!$B$40),FilterInput(AF189,Analysis!$B$34,Analysis!$B$35),0)</f>
        <v>0</v>
      </c>
      <c r="AJ189">
        <f ca="1">MEDIAN2(AI189,Analysis!$B$5,2)</f>
        <v>0</v>
      </c>
      <c r="AK189">
        <f ca="1">AVERAGE2(AJ189,Analysis!$B$6,2)</f>
        <v>0</v>
      </c>
      <c r="AL189">
        <f ca="1">INTEGRAL2(R189,$B189,AL188,R188,$B188,Analysis!$B$22)</f>
        <v>0</v>
      </c>
      <c r="AM189">
        <f ca="1">IF(AND(B189&lt;Analysis!$B$40,B189&gt;0),INTEGRAL2(AL189,$B189,AM188,AL188,$B188,Analysis!$B$23),0)</f>
        <v>0</v>
      </c>
      <c r="AN189">
        <f>IF($P189,AM189*Analysis!$B$30+Analysis!$B$31,0)</f>
        <v>0</v>
      </c>
      <c r="AO189">
        <f>AN189-'Flight Input'!$AE189</f>
        <v>0</v>
      </c>
      <c r="AQ189">
        <f>Analysis!$B$36*'Flight Input'!AE189+IF('Flight Input'!AE189 &gt; 0,Analysis!$B$37,0)</f>
        <v>0</v>
      </c>
      <c r="AR189">
        <f ca="1">_xlfn.COVARIANCE.P($AN$102:$AN$1102,'Flight Input'!AE189:AE1189)</f>
        <v>2.0769127424524435E-2</v>
      </c>
    </row>
    <row r="190" spans="1:44" x14ac:dyDescent="0.3">
      <c r="A190">
        <v>188</v>
      </c>
      <c r="B190">
        <f>'Flight Input'!T190</f>
        <v>3.7608539999928325</v>
      </c>
      <c r="C190">
        <f ca="1">INDIRECT(CONCATENATE("'Flight Input'!",Analysis!$B$2,A190+2))</f>
        <v>0</v>
      </c>
      <c r="D190">
        <f t="shared" si="276"/>
        <v>2.1188999991863966E-2</v>
      </c>
      <c r="F190">
        <f t="shared" ca="1" si="285"/>
        <v>0</v>
      </c>
      <c r="G190">
        <f t="shared" ca="1" si="286"/>
        <v>0</v>
      </c>
      <c r="I190">
        <f>SUM(D$2:D190)/COUNT(D$2:D190)</f>
        <v>2.0004542553153364E-2</v>
      </c>
      <c r="J190">
        <f t="shared" si="277"/>
        <v>1.059209423837782</v>
      </c>
      <c r="L190">
        <f ca="1">VARA(C$2:C190)</f>
        <v>0</v>
      </c>
      <c r="M190">
        <f t="shared" ca="1" si="278"/>
        <v>0</v>
      </c>
      <c r="N190">
        <f t="shared" ca="1" si="287"/>
        <v>0</v>
      </c>
      <c r="O190" t="b">
        <f ca="1">IF(OR(O189,M190*MIN((B190-B$2)*Analysis!$B$19,1)&gt;Analysis!$B$18),TRUE,FALSE)</f>
        <v>0</v>
      </c>
      <c r="P190" t="b">
        <f>IF(OR('Flight Input'!U190=3,'Flight Input'!U190=9),TRUE,FALSE)</f>
        <v>0</v>
      </c>
      <c r="Q190">
        <f ca="1">IF(O190,Q189,SUM(C$2:C190)/COUNT(C$2:C190))+(Analysis!$D$14-500)/1000000</f>
        <v>1.1E-4</v>
      </c>
      <c r="R190">
        <f t="shared" ca="1" si="279"/>
        <v>0</v>
      </c>
      <c r="S190">
        <f t="shared" ca="1" si="288"/>
        <v>0</v>
      </c>
      <c r="T190">
        <f t="shared" si="280"/>
        <v>0</v>
      </c>
      <c r="U190">
        <f>IF($P190,T190*Analysis!$B$28+Analysis!$B$29,0)</f>
        <v>0</v>
      </c>
      <c r="V190">
        <f>U190-'Flight Input'!$AE190</f>
        <v>0</v>
      </c>
      <c r="W190">
        <f ca="1">MEDIAN2(R190,Analysis!$B$5,2)</f>
        <v>0</v>
      </c>
      <c r="X190">
        <f t="shared" ref="X190:Y190" ca="1" si="405">X189+W190*$D190</f>
        <v>0</v>
      </c>
      <c r="Y190">
        <f t="shared" ca="1" si="405"/>
        <v>0</v>
      </c>
      <c r="AA190">
        <f ca="1">AVERAGE2(W190,Analysis!$B$6,2)</f>
        <v>0</v>
      </c>
      <c r="AB190">
        <f t="shared" ref="AB190:AC190" ca="1" si="406">AB189+AA190*$D190</f>
        <v>0</v>
      </c>
      <c r="AC190">
        <f t="shared" ca="1" si="406"/>
        <v>0</v>
      </c>
      <c r="AF190">
        <f ca="1">IF(B190&gt;0,C190-Analysis!$B$14,0)</f>
        <v>0</v>
      </c>
      <c r="AG190">
        <f t="shared" ca="1" si="283"/>
        <v>0</v>
      </c>
      <c r="AH190">
        <f t="shared" ca="1" si="284"/>
        <v>0</v>
      </c>
      <c r="AI190">
        <f ca="1">IF(AND(B190&gt;Analysis!$B$39,B190&lt;Analysis!$B$40),FilterInput(AF190,Analysis!$B$34,Analysis!$B$35),0)</f>
        <v>0</v>
      </c>
      <c r="AJ190">
        <f ca="1">MEDIAN2(AI190,Analysis!$B$5,2)</f>
        <v>0</v>
      </c>
      <c r="AK190">
        <f ca="1">AVERAGE2(AJ190,Analysis!$B$6,2)</f>
        <v>0</v>
      </c>
      <c r="AL190">
        <f ca="1">INTEGRAL2(R190,$B190,AL189,R189,$B189,Analysis!$B$22)</f>
        <v>0</v>
      </c>
      <c r="AM190">
        <f ca="1">IF(AND(B190&lt;Analysis!$B$40,B190&gt;0),INTEGRAL2(AL190,$B190,AM189,AL189,$B189,Analysis!$B$23),0)</f>
        <v>0</v>
      </c>
      <c r="AN190">
        <f>IF($P190,AM190*Analysis!$B$30+Analysis!$B$31,0)</f>
        <v>0</v>
      </c>
      <c r="AO190">
        <f>AN190-'Flight Input'!$AE190</f>
        <v>0</v>
      </c>
      <c r="AQ190">
        <f>Analysis!$B$36*'Flight Input'!AE190+IF('Flight Input'!AE190 &gt; 0,Analysis!$B$37,0)</f>
        <v>0</v>
      </c>
      <c r="AR190">
        <f ca="1">_xlfn.COVARIANCE.P($AN$102:$AN$1102,'Flight Input'!AE190:AE1190)</f>
        <v>2.061260645783565E-2</v>
      </c>
    </row>
    <row r="191" spans="1:44" x14ac:dyDescent="0.3">
      <c r="A191">
        <v>189</v>
      </c>
      <c r="B191">
        <f>'Flight Input'!T191</f>
        <v>3.7809330000309274</v>
      </c>
      <c r="C191">
        <f ca="1">INDIRECT(CONCATENATE("'Flight Input'!",Analysis!$B$2,A191+2))</f>
        <v>0</v>
      </c>
      <c r="D191">
        <f t="shared" si="276"/>
        <v>2.0079000038094819E-2</v>
      </c>
      <c r="F191">
        <f t="shared" ca="1" si="285"/>
        <v>0</v>
      </c>
      <c r="G191">
        <f t="shared" ca="1" si="286"/>
        <v>0</v>
      </c>
      <c r="I191">
        <f>SUM(D$2:D191)/COUNT(D$2:D191)</f>
        <v>2.0004936508100146E-2</v>
      </c>
      <c r="J191">
        <f t="shared" si="277"/>
        <v>1.0037022626872465</v>
      </c>
      <c r="L191">
        <f ca="1">VARA(C$2:C191)</f>
        <v>0</v>
      </c>
      <c r="M191">
        <f t="shared" ca="1" si="278"/>
        <v>0</v>
      </c>
      <c r="N191">
        <f t="shared" ca="1" si="287"/>
        <v>0</v>
      </c>
      <c r="O191" t="b">
        <f ca="1">IF(OR(O190,M191*MIN((B191-B$2)*Analysis!$B$19,1)&gt;Analysis!$B$18),TRUE,FALSE)</f>
        <v>0</v>
      </c>
      <c r="P191" t="b">
        <f>IF(OR('Flight Input'!U191=3,'Flight Input'!U191=9),TRUE,FALSE)</f>
        <v>0</v>
      </c>
      <c r="Q191">
        <f ca="1">IF(O191,Q190,SUM(C$2:C191)/COUNT(C$2:C191))+(Analysis!$D$14-500)/1000000</f>
        <v>1.1E-4</v>
      </c>
      <c r="R191">
        <f t="shared" ca="1" si="279"/>
        <v>0</v>
      </c>
      <c r="S191">
        <f t="shared" ca="1" si="288"/>
        <v>0</v>
      </c>
      <c r="T191">
        <f t="shared" si="280"/>
        <v>0</v>
      </c>
      <c r="U191">
        <f>IF($P191,T191*Analysis!$B$28+Analysis!$B$29,0)</f>
        <v>0</v>
      </c>
      <c r="V191">
        <f>U191-'Flight Input'!$AE191</f>
        <v>0</v>
      </c>
      <c r="W191">
        <f ca="1">MEDIAN2(R191,Analysis!$B$5,2)</f>
        <v>0</v>
      </c>
      <c r="X191">
        <f t="shared" ref="X191:Y191" ca="1" si="407">X190+W191*$D191</f>
        <v>0</v>
      </c>
      <c r="Y191">
        <f t="shared" ca="1" si="407"/>
        <v>0</v>
      </c>
      <c r="AA191">
        <f ca="1">AVERAGE2(W191,Analysis!$B$6,2)</f>
        <v>0</v>
      </c>
      <c r="AB191">
        <f t="shared" ref="AB191:AC191" ca="1" si="408">AB190+AA191*$D191</f>
        <v>0</v>
      </c>
      <c r="AC191">
        <f t="shared" ca="1" si="408"/>
        <v>0</v>
      </c>
      <c r="AF191">
        <f ca="1">IF(B191&gt;0,C191-Analysis!$B$14,0)</f>
        <v>0</v>
      </c>
      <c r="AG191">
        <f t="shared" ca="1" si="283"/>
        <v>0</v>
      </c>
      <c r="AH191">
        <f t="shared" ca="1" si="284"/>
        <v>0</v>
      </c>
      <c r="AI191">
        <f ca="1">IF(AND(B191&gt;Analysis!$B$39,B191&lt;Analysis!$B$40),FilterInput(AF191,Analysis!$B$34,Analysis!$B$35),0)</f>
        <v>0</v>
      </c>
      <c r="AJ191">
        <f ca="1">MEDIAN2(AI191,Analysis!$B$5,2)</f>
        <v>0</v>
      </c>
      <c r="AK191">
        <f ca="1">AVERAGE2(AJ191,Analysis!$B$6,2)</f>
        <v>0</v>
      </c>
      <c r="AL191">
        <f ca="1">INTEGRAL2(R191,$B191,AL190,R190,$B190,Analysis!$B$22)</f>
        <v>0</v>
      </c>
      <c r="AM191">
        <f ca="1">IF(AND(B191&lt;Analysis!$B$40,B191&gt;0),INTEGRAL2(AL191,$B191,AM190,AL190,$B190,Analysis!$B$23),0)</f>
        <v>0</v>
      </c>
      <c r="AN191">
        <f>IF($P191,AM191*Analysis!$B$30+Analysis!$B$31,0)</f>
        <v>0</v>
      </c>
      <c r="AO191">
        <f>AN191-'Flight Input'!$AE191</f>
        <v>0</v>
      </c>
      <c r="AQ191">
        <f>Analysis!$B$36*'Flight Input'!AE191+IF('Flight Input'!AE191 &gt; 0,Analysis!$B$37,0)</f>
        <v>0</v>
      </c>
      <c r="AR191">
        <f ca="1">_xlfn.COVARIANCE.P($AN$102:$AN$1102,'Flight Input'!AE191:AE1191)</f>
        <v>2.0455704072147272E-2</v>
      </c>
    </row>
    <row r="192" spans="1:44" x14ac:dyDescent="0.3">
      <c r="A192">
        <v>190</v>
      </c>
      <c r="B192">
        <f>'Flight Input'!T192</f>
        <v>3.7928100000135601</v>
      </c>
      <c r="C192">
        <f ca="1">INDIRECT(CONCATENATE("'Flight Input'!",Analysis!$B$2,A192+2))</f>
        <v>0</v>
      </c>
      <c r="D192">
        <f t="shared" si="276"/>
        <v>1.1876999982632697E-2</v>
      </c>
      <c r="F192">
        <f t="shared" ca="1" si="285"/>
        <v>0</v>
      </c>
      <c r="G192">
        <f t="shared" ca="1" si="286"/>
        <v>0</v>
      </c>
      <c r="I192">
        <f>SUM(D$2:D192)/COUNT(D$2:D192)</f>
        <v>1.9962157894808211E-2</v>
      </c>
      <c r="J192">
        <f t="shared" si="277"/>
        <v>0.59497575588868001</v>
      </c>
      <c r="L192">
        <f ca="1">VARA(C$2:C192)</f>
        <v>0</v>
      </c>
      <c r="M192">
        <f t="shared" ca="1" si="278"/>
        <v>0</v>
      </c>
      <c r="N192">
        <f t="shared" ca="1" si="287"/>
        <v>0</v>
      </c>
      <c r="O192" t="b">
        <f ca="1">IF(OR(O191,M192*MIN((B192-B$2)*Analysis!$B$19,1)&gt;Analysis!$B$18),TRUE,FALSE)</f>
        <v>0</v>
      </c>
      <c r="P192" t="b">
        <f>IF(OR('Flight Input'!U192=3,'Flight Input'!U192=9),TRUE,FALSE)</f>
        <v>0</v>
      </c>
      <c r="Q192">
        <f ca="1">IF(O192,Q191,SUM(C$2:C192)/COUNT(C$2:C192))+(Analysis!$D$14-500)/1000000</f>
        <v>1.1E-4</v>
      </c>
      <c r="R192">
        <f t="shared" ca="1" si="279"/>
        <v>0</v>
      </c>
      <c r="S192">
        <f t="shared" ca="1" si="288"/>
        <v>0</v>
      </c>
      <c r="T192">
        <f t="shared" si="280"/>
        <v>0</v>
      </c>
      <c r="U192">
        <f>IF($P192,T192*Analysis!$B$28+Analysis!$B$29,0)</f>
        <v>0</v>
      </c>
      <c r="V192">
        <f>U192-'Flight Input'!$AE192</f>
        <v>0</v>
      </c>
      <c r="W192">
        <f ca="1">MEDIAN2(R192,Analysis!$B$5,2)</f>
        <v>0</v>
      </c>
      <c r="X192">
        <f t="shared" ref="X192:Y192" ca="1" si="409">X191+W192*$D192</f>
        <v>0</v>
      </c>
      <c r="Y192">
        <f t="shared" ca="1" si="409"/>
        <v>0</v>
      </c>
      <c r="AA192">
        <f ca="1">AVERAGE2(W192,Analysis!$B$6,2)</f>
        <v>0</v>
      </c>
      <c r="AB192">
        <f t="shared" ref="AB192:AC192" ca="1" si="410">AB191+AA192*$D192</f>
        <v>0</v>
      </c>
      <c r="AC192">
        <f t="shared" ca="1" si="410"/>
        <v>0</v>
      </c>
      <c r="AF192">
        <f ca="1">IF(B192&gt;0,C192-Analysis!$B$14,0)</f>
        <v>0</v>
      </c>
      <c r="AG192">
        <f t="shared" ca="1" si="283"/>
        <v>0</v>
      </c>
      <c r="AH192">
        <f t="shared" ca="1" si="284"/>
        <v>0</v>
      </c>
      <c r="AI192">
        <f ca="1">IF(AND(B192&gt;Analysis!$B$39,B192&lt;Analysis!$B$40),FilterInput(AF192,Analysis!$B$34,Analysis!$B$35),0)</f>
        <v>0</v>
      </c>
      <c r="AJ192">
        <f ca="1">MEDIAN2(AI192,Analysis!$B$5,2)</f>
        <v>0</v>
      </c>
      <c r="AK192">
        <f ca="1">AVERAGE2(AJ192,Analysis!$B$6,2)</f>
        <v>0</v>
      </c>
      <c r="AL192">
        <f ca="1">INTEGRAL2(R192,$B192,AL191,R191,$B191,Analysis!$B$22)</f>
        <v>0</v>
      </c>
      <c r="AM192">
        <f ca="1">IF(AND(B192&lt;Analysis!$B$40,B192&gt;0),INTEGRAL2(AL192,$B192,AM191,AL191,$B191,Analysis!$B$23),0)</f>
        <v>0</v>
      </c>
      <c r="AN192">
        <f>IF($P192,AM192*Analysis!$B$30+Analysis!$B$31,0)</f>
        <v>0</v>
      </c>
      <c r="AO192">
        <f>AN192-'Flight Input'!$AE192</f>
        <v>0</v>
      </c>
      <c r="AQ192">
        <f>Analysis!$B$36*'Flight Input'!AE192+IF('Flight Input'!AE192 &gt; 0,Analysis!$B$37,0)</f>
        <v>0</v>
      </c>
      <c r="AR192">
        <f ca="1">_xlfn.COVARIANCE.P($AN$102:$AN$1102,'Flight Input'!AE192:AE1192)</f>
        <v>2.0298418890875296E-2</v>
      </c>
    </row>
    <row r="193" spans="1:44" x14ac:dyDescent="0.3">
      <c r="A193">
        <v>191</v>
      </c>
      <c r="B193">
        <f>'Flight Input'!T193</f>
        <v>3.816380999982357</v>
      </c>
      <c r="C193">
        <f ca="1">INDIRECT(CONCATENATE("'Flight Input'!",Analysis!$B$2,A193+2))</f>
        <v>0</v>
      </c>
      <c r="D193">
        <f t="shared" si="276"/>
        <v>2.3570999968796968E-2</v>
      </c>
      <c r="F193">
        <f t="shared" ca="1" si="285"/>
        <v>0</v>
      </c>
      <c r="G193">
        <f t="shared" ca="1" si="286"/>
        <v>0</v>
      </c>
      <c r="I193">
        <f>SUM(D$2:D193)/COUNT(D$2:D193)</f>
        <v>1.998105235592857E-2</v>
      </c>
      <c r="J193">
        <f t="shared" si="277"/>
        <v>1.1796675945250314</v>
      </c>
      <c r="L193">
        <f ca="1">VARA(C$2:C193)</f>
        <v>0</v>
      </c>
      <c r="M193">
        <f t="shared" ca="1" si="278"/>
        <v>0</v>
      </c>
      <c r="N193">
        <f t="shared" ca="1" si="287"/>
        <v>0</v>
      </c>
      <c r="O193" t="b">
        <f ca="1">IF(OR(O192,M193*MIN((B193-B$2)*Analysis!$B$19,1)&gt;Analysis!$B$18),TRUE,FALSE)</f>
        <v>0</v>
      </c>
      <c r="P193" t="b">
        <f>IF(OR('Flight Input'!U193=3,'Flight Input'!U193=9),TRUE,FALSE)</f>
        <v>0</v>
      </c>
      <c r="Q193">
        <f ca="1">IF(O193,Q192,SUM(C$2:C193)/COUNT(C$2:C193))+(Analysis!$D$14-500)/1000000</f>
        <v>1.1E-4</v>
      </c>
      <c r="R193">
        <f t="shared" ca="1" si="279"/>
        <v>0</v>
      </c>
      <c r="S193">
        <f t="shared" ca="1" si="288"/>
        <v>0</v>
      </c>
      <c r="T193">
        <f t="shared" si="280"/>
        <v>0</v>
      </c>
      <c r="U193">
        <f>IF($P193,T193*Analysis!$B$28+Analysis!$B$29,0)</f>
        <v>0</v>
      </c>
      <c r="V193">
        <f>U193-'Flight Input'!$AE193</f>
        <v>0</v>
      </c>
      <c r="W193">
        <f ca="1">MEDIAN2(R193,Analysis!$B$5,2)</f>
        <v>0</v>
      </c>
      <c r="X193">
        <f t="shared" ref="X193:Y193" ca="1" si="411">X192+W193*$D193</f>
        <v>0</v>
      </c>
      <c r="Y193">
        <f t="shared" ca="1" si="411"/>
        <v>0</v>
      </c>
      <c r="AA193">
        <f ca="1">AVERAGE2(W193,Analysis!$B$6,2)</f>
        <v>0</v>
      </c>
      <c r="AB193">
        <f t="shared" ref="AB193:AC193" ca="1" si="412">AB192+AA193*$D193</f>
        <v>0</v>
      </c>
      <c r="AC193">
        <f t="shared" ca="1" si="412"/>
        <v>0</v>
      </c>
      <c r="AF193">
        <f ca="1">IF(B193&gt;0,C193-Analysis!$B$14,0)</f>
        <v>0</v>
      </c>
      <c r="AG193">
        <f t="shared" ca="1" si="283"/>
        <v>0</v>
      </c>
      <c r="AH193">
        <f t="shared" ca="1" si="284"/>
        <v>0</v>
      </c>
      <c r="AI193">
        <f ca="1">IF(AND(B193&gt;Analysis!$B$39,B193&lt;Analysis!$B$40),FilterInput(AF193,Analysis!$B$34,Analysis!$B$35),0)</f>
        <v>0</v>
      </c>
      <c r="AJ193">
        <f ca="1">MEDIAN2(AI193,Analysis!$B$5,2)</f>
        <v>0</v>
      </c>
      <c r="AK193">
        <f ca="1">AVERAGE2(AJ193,Analysis!$B$6,2)</f>
        <v>0</v>
      </c>
      <c r="AL193">
        <f ca="1">INTEGRAL2(R193,$B193,AL192,R192,$B192,Analysis!$B$22)</f>
        <v>0</v>
      </c>
      <c r="AM193">
        <f ca="1">IF(AND(B193&lt;Analysis!$B$40,B193&gt;0),INTEGRAL2(AL193,$B193,AM192,AL192,$B192,Analysis!$B$23),0)</f>
        <v>0</v>
      </c>
      <c r="AN193">
        <f>IF($P193,AM193*Analysis!$B$30+Analysis!$B$31,0)</f>
        <v>0</v>
      </c>
      <c r="AO193">
        <f>AN193-'Flight Input'!$AE193</f>
        <v>0</v>
      </c>
      <c r="AQ193">
        <f>Analysis!$B$36*'Flight Input'!AE193+IF('Flight Input'!AE193 &gt; 0,Analysis!$B$37,0)</f>
        <v>0</v>
      </c>
      <c r="AR193">
        <f ca="1">_xlfn.COVARIANCE.P($AN$102:$AN$1102,'Flight Input'!AE193:AE1193)</f>
        <v>2.0139400392947412E-2</v>
      </c>
    </row>
    <row r="194" spans="1:44" x14ac:dyDescent="0.3">
      <c r="A194">
        <v>192</v>
      </c>
      <c r="B194">
        <f>'Flight Input'!T194</f>
        <v>3.8316750000230968</v>
      </c>
      <c r="C194">
        <f ca="1">INDIRECT(CONCATENATE("'Flight Input'!",Analysis!$B$2,A194+2))</f>
        <v>0</v>
      </c>
      <c r="D194">
        <f t="shared" si="276"/>
        <v>1.5294000040739775E-2</v>
      </c>
      <c r="F194">
        <f t="shared" ca="1" si="285"/>
        <v>0</v>
      </c>
      <c r="G194">
        <f t="shared" ca="1" si="286"/>
        <v>0</v>
      </c>
      <c r="I194">
        <f>SUM(D$2:D194)/COUNT(D$2:D194)</f>
        <v>1.9956640625120297E-2</v>
      </c>
      <c r="J194">
        <f t="shared" si="277"/>
        <v>0.76636144970654763</v>
      </c>
      <c r="L194">
        <f ca="1">VARA(C$2:C194)</f>
        <v>0</v>
      </c>
      <c r="M194">
        <f t="shared" ca="1" si="278"/>
        <v>0</v>
      </c>
      <c r="N194">
        <f t="shared" ca="1" si="287"/>
        <v>0</v>
      </c>
      <c r="O194" t="b">
        <f ca="1">IF(OR(O193,M194*MIN((B194-B$2)*Analysis!$B$19,1)&gt;Analysis!$B$18),TRUE,FALSE)</f>
        <v>0</v>
      </c>
      <c r="P194" t="b">
        <f>IF(OR('Flight Input'!U194=3,'Flight Input'!U194=9),TRUE,FALSE)</f>
        <v>0</v>
      </c>
      <c r="Q194">
        <f ca="1">IF(O194,Q193,SUM(C$2:C194)/COUNT(C$2:C194))+(Analysis!$D$14-500)/1000000</f>
        <v>1.1E-4</v>
      </c>
      <c r="R194">
        <f t="shared" ca="1" si="279"/>
        <v>0</v>
      </c>
      <c r="S194">
        <f t="shared" ca="1" si="288"/>
        <v>0</v>
      </c>
      <c r="T194">
        <f t="shared" si="280"/>
        <v>0</v>
      </c>
      <c r="U194">
        <f>IF($P194,T194*Analysis!$B$28+Analysis!$B$29,0)</f>
        <v>0</v>
      </c>
      <c r="V194">
        <f>U194-'Flight Input'!$AE194</f>
        <v>0</v>
      </c>
      <c r="W194">
        <f ca="1">MEDIAN2(R194,Analysis!$B$5,2)</f>
        <v>0</v>
      </c>
      <c r="X194">
        <f t="shared" ref="X194:Y194" ca="1" si="413">X193+W194*$D194</f>
        <v>0</v>
      </c>
      <c r="Y194">
        <f t="shared" ca="1" si="413"/>
        <v>0</v>
      </c>
      <c r="AA194">
        <f ca="1">AVERAGE2(W194,Analysis!$B$6,2)</f>
        <v>0</v>
      </c>
      <c r="AB194">
        <f t="shared" ref="AB194:AC194" ca="1" si="414">AB193+AA194*$D194</f>
        <v>0</v>
      </c>
      <c r="AC194">
        <f t="shared" ca="1" si="414"/>
        <v>0</v>
      </c>
      <c r="AF194">
        <f ca="1">IF(B194&gt;0,C194-Analysis!$B$14,0)</f>
        <v>0</v>
      </c>
      <c r="AG194">
        <f t="shared" ca="1" si="283"/>
        <v>0</v>
      </c>
      <c r="AH194">
        <f t="shared" ca="1" si="284"/>
        <v>0</v>
      </c>
      <c r="AI194">
        <f ca="1">IF(AND(B194&gt;Analysis!$B$39,B194&lt;Analysis!$B$40),FilterInput(AF194,Analysis!$B$34,Analysis!$B$35),0)</f>
        <v>0</v>
      </c>
      <c r="AJ194">
        <f ca="1">MEDIAN2(AI194,Analysis!$B$5,2)</f>
        <v>0</v>
      </c>
      <c r="AK194">
        <f ca="1">AVERAGE2(AJ194,Analysis!$B$6,2)</f>
        <v>0</v>
      </c>
      <c r="AL194">
        <f ca="1">INTEGRAL2(R194,$B194,AL193,R193,$B193,Analysis!$B$22)</f>
        <v>0</v>
      </c>
      <c r="AM194">
        <f ca="1">IF(AND(B194&lt;Analysis!$B$40,B194&gt;0),INTEGRAL2(AL194,$B194,AM193,AL193,$B193,Analysis!$B$23),0)</f>
        <v>0</v>
      </c>
      <c r="AN194">
        <f>IF($P194,AM194*Analysis!$B$30+Analysis!$B$31,0)</f>
        <v>0</v>
      </c>
      <c r="AO194">
        <f>AN194-'Flight Input'!$AE194</f>
        <v>0</v>
      </c>
      <c r="AQ194">
        <f>Analysis!$B$36*'Flight Input'!AE194+IF('Flight Input'!AE194 &gt; 0,Analysis!$B$37,0)</f>
        <v>0</v>
      </c>
      <c r="AR194">
        <f ca="1">_xlfn.COVARIANCE.P($AN$102:$AN$1102,'Flight Input'!AE194:AE1194)</f>
        <v>1.9979993415792815E-2</v>
      </c>
    </row>
    <row r="195" spans="1:44" x14ac:dyDescent="0.3">
      <c r="A195">
        <v>193</v>
      </c>
      <c r="B195">
        <f>'Flight Input'!T195</f>
        <v>3.8584699999773875</v>
      </c>
      <c r="C195">
        <f ca="1">INDIRECT(CONCATENATE("'Flight Input'!",Analysis!$B$2,A195+2))</f>
        <v>0</v>
      </c>
      <c r="D195">
        <f t="shared" ref="D195:D258" si="415">B195-B194</f>
        <v>2.6794999954290688E-2</v>
      </c>
      <c r="F195">
        <f t="shared" ca="1" si="285"/>
        <v>0</v>
      </c>
      <c r="G195">
        <f t="shared" ca="1" si="286"/>
        <v>0</v>
      </c>
      <c r="I195">
        <f>SUM(D$2:D195)/COUNT(D$2:D195)</f>
        <v>1.9992072538742939E-2</v>
      </c>
      <c r="J195">
        <f t="shared" ref="J195:J258" si="416">D195/I195</f>
        <v>1.340281249098324</v>
      </c>
      <c r="L195">
        <f ca="1">VARA(C$2:C195)</f>
        <v>0</v>
      </c>
      <c r="M195">
        <f t="shared" ref="M195:M258" ca="1" si="417">(L195-L194)/D195</f>
        <v>0</v>
      </c>
      <c r="N195">
        <f t="shared" ca="1" si="287"/>
        <v>0</v>
      </c>
      <c r="O195" t="b">
        <f ca="1">IF(OR(O194,M195*MIN((B195-B$2)*Analysis!$B$19,1)&gt;Analysis!$B$18),TRUE,FALSE)</f>
        <v>0</v>
      </c>
      <c r="P195" t="b">
        <f>IF(OR('Flight Input'!U195=3,'Flight Input'!U195=9),TRUE,FALSE)</f>
        <v>0</v>
      </c>
      <c r="Q195">
        <f ca="1">IF(O195,Q194,SUM(C$2:C195)/COUNT(C$2:C195))+(Analysis!$D$14-500)/1000000</f>
        <v>1.1E-4</v>
      </c>
      <c r="R195">
        <f t="shared" ref="R195:R258" ca="1" si="418">IF(O195,C195-Q195,0)</f>
        <v>0</v>
      </c>
      <c r="S195">
        <f t="shared" ca="1" si="288"/>
        <v>0</v>
      </c>
      <c r="T195">
        <f t="shared" ref="T195:T258" si="419">IF(P195,T194+S195*$D195,0)</f>
        <v>0</v>
      </c>
      <c r="U195">
        <f>IF($P195,T195*Analysis!$B$28+Analysis!$B$29,0)</f>
        <v>0</v>
      </c>
      <c r="V195">
        <f>U195-'Flight Input'!$AE195</f>
        <v>0</v>
      </c>
      <c r="W195">
        <f ca="1">MEDIAN2(R195,Analysis!$B$5,2)</f>
        <v>0</v>
      </c>
      <c r="X195">
        <f t="shared" ref="X195:Y195" ca="1" si="420">X194+W195*$D195</f>
        <v>0</v>
      </c>
      <c r="Y195">
        <f t="shared" ca="1" si="420"/>
        <v>0</v>
      </c>
      <c r="AA195">
        <f ca="1">AVERAGE2(W195,Analysis!$B$6,2)</f>
        <v>0</v>
      </c>
      <c r="AB195">
        <f t="shared" ref="AB195:AC195" ca="1" si="421">AB194+AA195*$D195</f>
        <v>0</v>
      </c>
      <c r="AC195">
        <f t="shared" ca="1" si="421"/>
        <v>0</v>
      </c>
      <c r="AF195">
        <f ca="1">IF(B195&gt;0,C195-Analysis!$B$14,0)</f>
        <v>0</v>
      </c>
      <c r="AG195">
        <f t="shared" ref="AG195:AG258" ca="1" si="422">IF(B195&gt;0,AG194+AF195*$D195,0)</f>
        <v>0</v>
      </c>
      <c r="AH195">
        <f t="shared" ref="AH195:AH258" ca="1" si="423">IF(B195&gt;0,AH194+AG195*$D195,0)</f>
        <v>0</v>
      </c>
      <c r="AI195">
        <f ca="1">IF(AND(B195&gt;Analysis!$B$39,B195&lt;Analysis!$B$40),FilterInput(AF195,Analysis!$B$34,Analysis!$B$35),0)</f>
        <v>0</v>
      </c>
      <c r="AJ195">
        <f ca="1">MEDIAN2(AI195,Analysis!$B$5,2)</f>
        <v>0</v>
      </c>
      <c r="AK195">
        <f ca="1">AVERAGE2(AJ195,Analysis!$B$6,2)</f>
        <v>0</v>
      </c>
      <c r="AL195">
        <f ca="1">INTEGRAL2(R195,$B195,AL194,R194,$B194,Analysis!$B$22)</f>
        <v>0</v>
      </c>
      <c r="AM195">
        <f ca="1">IF(AND(B195&lt;Analysis!$B$40,B195&gt;0),INTEGRAL2(AL195,$B195,AM194,AL194,$B194,Analysis!$B$23),0)</f>
        <v>0</v>
      </c>
      <c r="AN195">
        <f>IF($P195,AM195*Analysis!$B$30+Analysis!$B$31,0)</f>
        <v>0</v>
      </c>
      <c r="AO195">
        <f>AN195-'Flight Input'!$AE195</f>
        <v>0</v>
      </c>
      <c r="AQ195">
        <f>Analysis!$B$36*'Flight Input'!AE195+IF('Flight Input'!AE195 &gt; 0,Analysis!$B$37,0)</f>
        <v>0</v>
      </c>
      <c r="AR195">
        <f ca="1">_xlfn.COVARIANCE.P($AN$102:$AN$1102,'Flight Input'!AE195:AE1195)</f>
        <v>1.9819520527688261E-2</v>
      </c>
    </row>
    <row r="196" spans="1:44" x14ac:dyDescent="0.3">
      <c r="A196">
        <v>194</v>
      </c>
      <c r="B196">
        <f>'Flight Input'!T196</f>
        <v>3.8765310000162572</v>
      </c>
      <c r="C196">
        <f ca="1">INDIRECT(CONCATENATE("'Flight Input'!",Analysis!$B$2,A196+2))</f>
        <v>0</v>
      </c>
      <c r="D196">
        <f t="shared" si="415"/>
        <v>1.8061000038869679E-2</v>
      </c>
      <c r="F196">
        <f t="shared" ref="F196:F259" ca="1" si="424">F195+C196*$D196</f>
        <v>0</v>
      </c>
      <c r="G196">
        <f t="shared" ref="G196:G259" ca="1" si="425">G195+F196*$D196</f>
        <v>0</v>
      </c>
      <c r="I196">
        <f>SUM(D$2:D196)/COUNT(D$2:D196)</f>
        <v>1.998211855678483E-2</v>
      </c>
      <c r="J196">
        <f t="shared" si="416"/>
        <v>0.90385811632256352</v>
      </c>
      <c r="L196">
        <f ca="1">VARA(C$2:C196)</f>
        <v>0</v>
      </c>
      <c r="M196">
        <f t="shared" ca="1" si="417"/>
        <v>0</v>
      </c>
      <c r="N196">
        <f t="shared" ref="N196:N259" ca="1" si="426">(C196-C195)/D196</f>
        <v>0</v>
      </c>
      <c r="O196" t="b">
        <f ca="1">IF(OR(O195,M196*MIN((B196-B$2)*Analysis!$B$19,1)&gt;Analysis!$B$18),TRUE,FALSE)</f>
        <v>0</v>
      </c>
      <c r="P196" t="b">
        <f>IF(OR('Flight Input'!U196=3,'Flight Input'!U196=9),TRUE,FALSE)</f>
        <v>0</v>
      </c>
      <c r="Q196">
        <f ca="1">IF(O196,Q195,SUM(C$2:C196)/COUNT(C$2:C196))+(Analysis!$D$14-500)/1000000</f>
        <v>1.1E-4</v>
      </c>
      <c r="R196">
        <f t="shared" ca="1" si="418"/>
        <v>0</v>
      </c>
      <c r="S196">
        <f t="shared" ref="S196:S259" ca="1" si="427">S195+R196*$D196</f>
        <v>0</v>
      </c>
      <c r="T196">
        <f t="shared" si="419"/>
        <v>0</v>
      </c>
      <c r="U196">
        <f>IF($P196,T196*Analysis!$B$28+Analysis!$B$29,0)</f>
        <v>0</v>
      </c>
      <c r="V196">
        <f>U196-'Flight Input'!$AE196</f>
        <v>0</v>
      </c>
      <c r="W196">
        <f ca="1">MEDIAN2(R196,Analysis!$B$5,2)</f>
        <v>0</v>
      </c>
      <c r="X196">
        <f t="shared" ref="X196:Y196" ca="1" si="428">X195+W196*$D196</f>
        <v>0</v>
      </c>
      <c r="Y196">
        <f t="shared" ca="1" si="428"/>
        <v>0</v>
      </c>
      <c r="AA196">
        <f ca="1">AVERAGE2(W196,Analysis!$B$6,2)</f>
        <v>0</v>
      </c>
      <c r="AB196">
        <f t="shared" ref="AB196:AC196" ca="1" si="429">AB195+AA196*$D196</f>
        <v>0</v>
      </c>
      <c r="AC196">
        <f t="shared" ca="1" si="429"/>
        <v>0</v>
      </c>
      <c r="AF196">
        <f ca="1">IF(B196&gt;0,C196-Analysis!$B$14,0)</f>
        <v>0</v>
      </c>
      <c r="AG196">
        <f t="shared" ca="1" si="422"/>
        <v>0</v>
      </c>
      <c r="AH196">
        <f t="shared" ca="1" si="423"/>
        <v>0</v>
      </c>
      <c r="AI196">
        <f ca="1">IF(AND(B196&gt;Analysis!$B$39,B196&lt;Analysis!$B$40),FilterInput(AF196,Analysis!$B$34,Analysis!$B$35),0)</f>
        <v>0</v>
      </c>
      <c r="AJ196">
        <f ca="1">MEDIAN2(AI196,Analysis!$B$5,2)</f>
        <v>0</v>
      </c>
      <c r="AK196">
        <f ca="1">AVERAGE2(AJ196,Analysis!$B$6,2)</f>
        <v>0</v>
      </c>
      <c r="AL196">
        <f ca="1">INTEGRAL2(R196,$B196,AL195,R195,$B195,Analysis!$B$22)</f>
        <v>0</v>
      </c>
      <c r="AM196">
        <f ca="1">IF(AND(B196&lt;Analysis!$B$40,B196&gt;0),INTEGRAL2(AL196,$B196,AM195,AL195,$B195,Analysis!$B$23),0)</f>
        <v>0</v>
      </c>
      <c r="AN196">
        <f>IF($P196,AM196*Analysis!$B$30+Analysis!$B$31,0)</f>
        <v>0</v>
      </c>
      <c r="AO196">
        <f>AN196-'Flight Input'!$AE196</f>
        <v>0</v>
      </c>
      <c r="AQ196">
        <f>Analysis!$B$36*'Flight Input'!AE196+IF('Flight Input'!AE196 &gt; 0,Analysis!$B$37,0)</f>
        <v>0</v>
      </c>
      <c r="AR196">
        <f ca="1">_xlfn.COVARIANCE.P($AN$102:$AN$1102,'Flight Input'!AE196:AE1196)</f>
        <v>1.9658654880350776E-2</v>
      </c>
    </row>
    <row r="197" spans="1:44" x14ac:dyDescent="0.3">
      <c r="A197">
        <v>195</v>
      </c>
      <c r="B197">
        <f>'Flight Input'!T197</f>
        <v>3.9011620000237599</v>
      </c>
      <c r="C197">
        <f ca="1">INDIRECT(CONCATENATE("'Flight Input'!",Analysis!$B$2,A197+2))</f>
        <v>0</v>
      </c>
      <c r="D197">
        <f t="shared" si="415"/>
        <v>2.4631000007502735E-2</v>
      </c>
      <c r="F197">
        <f t="shared" ca="1" si="424"/>
        <v>0</v>
      </c>
      <c r="G197">
        <f t="shared" ca="1" si="425"/>
        <v>0</v>
      </c>
      <c r="I197">
        <f>SUM(D$2:D197)/COUNT(D$2:D197)</f>
        <v>2.000595897448082E-2</v>
      </c>
      <c r="J197">
        <f t="shared" si="416"/>
        <v>1.2311831709203003</v>
      </c>
      <c r="L197">
        <f ca="1">VARA(C$2:C197)</f>
        <v>0</v>
      </c>
      <c r="M197">
        <f t="shared" ca="1" si="417"/>
        <v>0</v>
      </c>
      <c r="N197">
        <f t="shared" ca="1" si="426"/>
        <v>0</v>
      </c>
      <c r="O197" t="b">
        <f ca="1">IF(OR(O196,M197*MIN((B197-B$2)*Analysis!$B$19,1)&gt;Analysis!$B$18),TRUE,FALSE)</f>
        <v>0</v>
      </c>
      <c r="P197" t="b">
        <f>IF(OR('Flight Input'!U197=3,'Flight Input'!U197=9),TRUE,FALSE)</f>
        <v>0</v>
      </c>
      <c r="Q197">
        <f ca="1">IF(O197,Q196,SUM(C$2:C197)/COUNT(C$2:C197))+(Analysis!$D$14-500)/1000000</f>
        <v>1.1E-4</v>
      </c>
      <c r="R197">
        <f t="shared" ca="1" si="418"/>
        <v>0</v>
      </c>
      <c r="S197">
        <f t="shared" ca="1" si="427"/>
        <v>0</v>
      </c>
      <c r="T197">
        <f t="shared" si="419"/>
        <v>0</v>
      </c>
      <c r="U197">
        <f>IF($P197,T197*Analysis!$B$28+Analysis!$B$29,0)</f>
        <v>0</v>
      </c>
      <c r="V197">
        <f>U197-'Flight Input'!$AE197</f>
        <v>0</v>
      </c>
      <c r="W197">
        <f ca="1">MEDIAN2(R197,Analysis!$B$5,2)</f>
        <v>0</v>
      </c>
      <c r="X197">
        <f t="shared" ref="X197:Y197" ca="1" si="430">X196+W197*$D197</f>
        <v>0</v>
      </c>
      <c r="Y197">
        <f t="shared" ca="1" si="430"/>
        <v>0</v>
      </c>
      <c r="AA197">
        <f ca="1">AVERAGE2(W197,Analysis!$B$6,2)</f>
        <v>0</v>
      </c>
      <c r="AB197">
        <f t="shared" ref="AB197:AC197" ca="1" si="431">AB196+AA197*$D197</f>
        <v>0</v>
      </c>
      <c r="AC197">
        <f t="shared" ca="1" si="431"/>
        <v>0</v>
      </c>
      <c r="AF197">
        <f ca="1">IF(B197&gt;0,C197-Analysis!$B$14,0)</f>
        <v>0</v>
      </c>
      <c r="AG197">
        <f t="shared" ca="1" si="422"/>
        <v>0</v>
      </c>
      <c r="AH197">
        <f t="shared" ca="1" si="423"/>
        <v>0</v>
      </c>
      <c r="AI197">
        <f ca="1">IF(AND(B197&gt;Analysis!$B$39,B197&lt;Analysis!$B$40),FilterInput(AF197,Analysis!$B$34,Analysis!$B$35),0)</f>
        <v>0</v>
      </c>
      <c r="AJ197">
        <f ca="1">MEDIAN2(AI197,Analysis!$B$5,2)</f>
        <v>0</v>
      </c>
      <c r="AK197">
        <f ca="1">AVERAGE2(AJ197,Analysis!$B$6,2)</f>
        <v>0</v>
      </c>
      <c r="AL197">
        <f ca="1">INTEGRAL2(R197,$B197,AL196,R196,$B196,Analysis!$B$22)</f>
        <v>0</v>
      </c>
      <c r="AM197">
        <f ca="1">IF(AND(B197&lt;Analysis!$B$40,B197&gt;0),INTEGRAL2(AL197,$B197,AM196,AL196,$B196,Analysis!$B$23),0)</f>
        <v>0</v>
      </c>
      <c r="AN197">
        <f>IF($P197,AM197*Analysis!$B$30+Analysis!$B$31,0)</f>
        <v>0</v>
      </c>
      <c r="AO197">
        <f>AN197-'Flight Input'!$AE197</f>
        <v>0</v>
      </c>
      <c r="AQ197">
        <f>Analysis!$B$36*'Flight Input'!AE197+IF('Flight Input'!AE197 &gt; 0,Analysis!$B$37,0)</f>
        <v>0</v>
      </c>
      <c r="AR197">
        <f ca="1">_xlfn.COVARIANCE.P($AN$102:$AN$1102,'Flight Input'!AE197:AE1197)</f>
        <v>1.9497395049755367E-2</v>
      </c>
    </row>
    <row r="198" spans="1:44" x14ac:dyDescent="0.3">
      <c r="A198">
        <v>196</v>
      </c>
      <c r="B198">
        <f>'Flight Input'!T198</f>
        <v>3.9168259999714792</v>
      </c>
      <c r="C198">
        <f ca="1">INDIRECT(CONCATENATE("'Flight Input'!",Analysis!$B$2,A198+2))</f>
        <v>0</v>
      </c>
      <c r="D198">
        <f t="shared" si="415"/>
        <v>1.5663999947719276E-2</v>
      </c>
      <c r="F198">
        <f t="shared" ca="1" si="424"/>
        <v>0</v>
      </c>
      <c r="G198">
        <f t="shared" ca="1" si="425"/>
        <v>0</v>
      </c>
      <c r="I198">
        <f>SUM(D$2:D198)/COUNT(D$2:D198)</f>
        <v>1.9983806122303466E-2</v>
      </c>
      <c r="J198">
        <f t="shared" si="416"/>
        <v>0.78383466351973097</v>
      </c>
      <c r="L198">
        <f ca="1">VARA(C$2:C198)</f>
        <v>0</v>
      </c>
      <c r="M198">
        <f t="shared" ca="1" si="417"/>
        <v>0</v>
      </c>
      <c r="N198">
        <f t="shared" ca="1" si="426"/>
        <v>0</v>
      </c>
      <c r="O198" t="b">
        <f ca="1">IF(OR(O197,M198*MIN((B198-B$2)*Analysis!$B$19,1)&gt;Analysis!$B$18),TRUE,FALSE)</f>
        <v>0</v>
      </c>
      <c r="P198" t="b">
        <f>IF(OR('Flight Input'!U198=3,'Flight Input'!U198=9),TRUE,FALSE)</f>
        <v>0</v>
      </c>
      <c r="Q198">
        <f ca="1">IF(O198,Q197,SUM(C$2:C198)/COUNT(C$2:C198))+(Analysis!$D$14-500)/1000000</f>
        <v>1.1E-4</v>
      </c>
      <c r="R198">
        <f t="shared" ca="1" si="418"/>
        <v>0</v>
      </c>
      <c r="S198">
        <f t="shared" ca="1" si="427"/>
        <v>0</v>
      </c>
      <c r="T198">
        <f t="shared" si="419"/>
        <v>0</v>
      </c>
      <c r="U198">
        <f>IF($P198,T198*Analysis!$B$28+Analysis!$B$29,0)</f>
        <v>0</v>
      </c>
      <c r="V198">
        <f>U198-'Flight Input'!$AE198</f>
        <v>0</v>
      </c>
      <c r="W198">
        <f ca="1">MEDIAN2(R198,Analysis!$B$5,2)</f>
        <v>0</v>
      </c>
      <c r="X198">
        <f t="shared" ref="X198:Y198" ca="1" si="432">X197+W198*$D198</f>
        <v>0</v>
      </c>
      <c r="Y198">
        <f t="shared" ca="1" si="432"/>
        <v>0</v>
      </c>
      <c r="AA198">
        <f ca="1">AVERAGE2(W198,Analysis!$B$6,2)</f>
        <v>0</v>
      </c>
      <c r="AB198">
        <f t="shared" ref="AB198:AC198" ca="1" si="433">AB197+AA198*$D198</f>
        <v>0</v>
      </c>
      <c r="AC198">
        <f t="shared" ca="1" si="433"/>
        <v>0</v>
      </c>
      <c r="AF198">
        <f ca="1">IF(B198&gt;0,C198-Analysis!$B$14,0)</f>
        <v>0</v>
      </c>
      <c r="AG198">
        <f t="shared" ca="1" si="422"/>
        <v>0</v>
      </c>
      <c r="AH198">
        <f t="shared" ca="1" si="423"/>
        <v>0</v>
      </c>
      <c r="AI198">
        <f ca="1">IF(AND(B198&gt;Analysis!$B$39,B198&lt;Analysis!$B$40),FilterInput(AF198,Analysis!$B$34,Analysis!$B$35),0)</f>
        <v>0</v>
      </c>
      <c r="AJ198">
        <f ca="1">MEDIAN2(AI198,Analysis!$B$5,2)</f>
        <v>0</v>
      </c>
      <c r="AK198">
        <f ca="1">AVERAGE2(AJ198,Analysis!$B$6,2)</f>
        <v>0</v>
      </c>
      <c r="AL198">
        <f ca="1">INTEGRAL2(R198,$B198,AL197,R197,$B197,Analysis!$B$22)</f>
        <v>0</v>
      </c>
      <c r="AM198">
        <f ca="1">IF(AND(B198&lt;Analysis!$B$40,B198&gt;0),INTEGRAL2(AL198,$B198,AM197,AL197,$B197,Analysis!$B$23),0)</f>
        <v>0</v>
      </c>
      <c r="AN198">
        <f>IF($P198,AM198*Analysis!$B$30+Analysis!$B$31,0)</f>
        <v>0</v>
      </c>
      <c r="AO198">
        <f>AN198-'Flight Input'!$AE198</f>
        <v>0</v>
      </c>
      <c r="AQ198">
        <f>Analysis!$B$36*'Flight Input'!AE198+IF('Flight Input'!AE198 &gt; 0,Analysis!$B$37,0)</f>
        <v>0</v>
      </c>
      <c r="AR198">
        <f ca="1">_xlfn.COVARIANCE.P($AN$102:$AN$1102,'Flight Input'!AE198:AE1198)</f>
        <v>1.9335061381875449E-2</v>
      </c>
    </row>
    <row r="199" spans="1:44" x14ac:dyDescent="0.3">
      <c r="A199">
        <v>197</v>
      </c>
      <c r="B199">
        <f>'Flight Input'!T199</f>
        <v>3.9338310000021011</v>
      </c>
      <c r="C199">
        <f ca="1">INDIRECT(CONCATENATE("'Flight Input'!",Analysis!$B$2,A199+2))</f>
        <v>0</v>
      </c>
      <c r="D199">
        <f t="shared" si="415"/>
        <v>1.7005000030621886E-2</v>
      </c>
      <c r="F199">
        <f t="shared" ca="1" si="424"/>
        <v>0</v>
      </c>
      <c r="G199">
        <f t="shared" ca="1" si="425"/>
        <v>0</v>
      </c>
      <c r="I199">
        <f>SUM(D$2:D199)/COUNT(D$2:D199)</f>
        <v>1.9968685279198484E-2</v>
      </c>
      <c r="J199">
        <f t="shared" si="416"/>
        <v>0.85158335628315562</v>
      </c>
      <c r="L199">
        <f ca="1">VARA(C$2:C199)</f>
        <v>0</v>
      </c>
      <c r="M199">
        <f t="shared" ca="1" si="417"/>
        <v>0</v>
      </c>
      <c r="N199">
        <f t="shared" ca="1" si="426"/>
        <v>0</v>
      </c>
      <c r="O199" t="b">
        <f ca="1">IF(OR(O198,M199*MIN((B199-B$2)*Analysis!$B$19,1)&gt;Analysis!$B$18),TRUE,FALSE)</f>
        <v>0</v>
      </c>
      <c r="P199" t="b">
        <f>IF(OR('Flight Input'!U199=3,'Flight Input'!U199=9),TRUE,FALSE)</f>
        <v>0</v>
      </c>
      <c r="Q199">
        <f ca="1">IF(O199,Q198,SUM(C$2:C199)/COUNT(C$2:C199))+(Analysis!$D$14-500)/1000000</f>
        <v>1.1E-4</v>
      </c>
      <c r="R199">
        <f t="shared" ca="1" si="418"/>
        <v>0</v>
      </c>
      <c r="S199">
        <f t="shared" ca="1" si="427"/>
        <v>0</v>
      </c>
      <c r="T199">
        <f t="shared" si="419"/>
        <v>0</v>
      </c>
      <c r="U199">
        <f>IF($P199,T199*Analysis!$B$28+Analysis!$B$29,0)</f>
        <v>0</v>
      </c>
      <c r="V199">
        <f>U199-'Flight Input'!$AE199</f>
        <v>0</v>
      </c>
      <c r="W199">
        <f ca="1">MEDIAN2(R199,Analysis!$B$5,2)</f>
        <v>0</v>
      </c>
      <c r="X199">
        <f t="shared" ref="X199:Y199" ca="1" si="434">X198+W199*$D199</f>
        <v>0</v>
      </c>
      <c r="Y199">
        <f t="shared" ca="1" si="434"/>
        <v>0</v>
      </c>
      <c r="AA199">
        <f ca="1">AVERAGE2(W199,Analysis!$B$6,2)</f>
        <v>0</v>
      </c>
      <c r="AB199">
        <f t="shared" ref="AB199:AC199" ca="1" si="435">AB198+AA199*$D199</f>
        <v>0</v>
      </c>
      <c r="AC199">
        <f t="shared" ca="1" si="435"/>
        <v>0</v>
      </c>
      <c r="AF199">
        <f ca="1">IF(B199&gt;0,C199-Analysis!$B$14,0)</f>
        <v>0</v>
      </c>
      <c r="AG199">
        <f t="shared" ca="1" si="422"/>
        <v>0</v>
      </c>
      <c r="AH199">
        <f t="shared" ca="1" si="423"/>
        <v>0</v>
      </c>
      <c r="AI199">
        <f ca="1">IF(AND(B199&gt;Analysis!$B$39,B199&lt;Analysis!$B$40),FilterInput(AF199,Analysis!$B$34,Analysis!$B$35),0)</f>
        <v>0</v>
      </c>
      <c r="AJ199">
        <f ca="1">MEDIAN2(AI199,Analysis!$B$5,2)</f>
        <v>0</v>
      </c>
      <c r="AK199">
        <f ca="1">AVERAGE2(AJ199,Analysis!$B$6,2)</f>
        <v>0</v>
      </c>
      <c r="AL199">
        <f ca="1">INTEGRAL2(R199,$B199,AL198,R198,$B198,Analysis!$B$22)</f>
        <v>0</v>
      </c>
      <c r="AM199">
        <f ca="1">IF(AND(B199&lt;Analysis!$B$40,B199&gt;0),INTEGRAL2(AL199,$B199,AM198,AL198,$B198,Analysis!$B$23),0)</f>
        <v>0</v>
      </c>
      <c r="AN199">
        <f>IF($P199,AM199*Analysis!$B$30+Analysis!$B$31,0)</f>
        <v>0</v>
      </c>
      <c r="AO199">
        <f>AN199-'Flight Input'!$AE199</f>
        <v>0</v>
      </c>
      <c r="AQ199">
        <f>Analysis!$B$36*'Flight Input'!AE199+IF('Flight Input'!AE199 &gt; 0,Analysis!$B$37,0)</f>
        <v>0</v>
      </c>
      <c r="AR199">
        <f ca="1">_xlfn.COVARIANCE.P($AN$102:$AN$1102,'Flight Input'!AE199:AE1199)</f>
        <v>1.9172329190997633E-2</v>
      </c>
    </row>
    <row r="200" spans="1:44" x14ac:dyDescent="0.3">
      <c r="A200">
        <v>198</v>
      </c>
      <c r="B200">
        <f>'Flight Input'!T200</f>
        <v>3.9567779999924824</v>
      </c>
      <c r="C200">
        <f ca="1">INDIRECT(CONCATENATE("'Flight Input'!",Analysis!$B$2,A200+2))</f>
        <v>0</v>
      </c>
      <c r="D200">
        <f t="shared" si="415"/>
        <v>2.29469999903813E-2</v>
      </c>
      <c r="F200">
        <f t="shared" ca="1" si="424"/>
        <v>0</v>
      </c>
      <c r="G200">
        <f t="shared" ca="1" si="425"/>
        <v>0</v>
      </c>
      <c r="I200">
        <f>SUM(D$2:D200)/COUNT(D$2:D200)</f>
        <v>1.9983727272689305E-2</v>
      </c>
      <c r="J200">
        <f t="shared" si="416"/>
        <v>1.1482842853716155</v>
      </c>
      <c r="L200">
        <f ca="1">VARA(C$2:C200)</f>
        <v>0</v>
      </c>
      <c r="M200">
        <f t="shared" ca="1" si="417"/>
        <v>0</v>
      </c>
      <c r="N200">
        <f t="shared" ca="1" si="426"/>
        <v>0</v>
      </c>
      <c r="O200" t="b">
        <f ca="1">IF(OR(O199,M200*MIN((B200-B$2)*Analysis!$B$19,1)&gt;Analysis!$B$18),TRUE,FALSE)</f>
        <v>0</v>
      </c>
      <c r="P200" t="b">
        <f>IF(OR('Flight Input'!U200=3,'Flight Input'!U200=9),TRUE,FALSE)</f>
        <v>0</v>
      </c>
      <c r="Q200">
        <f ca="1">IF(O200,Q199,SUM(C$2:C200)/COUNT(C$2:C200))+(Analysis!$D$14-500)/1000000</f>
        <v>1.1E-4</v>
      </c>
      <c r="R200">
        <f t="shared" ca="1" si="418"/>
        <v>0</v>
      </c>
      <c r="S200">
        <f t="shared" ca="1" si="427"/>
        <v>0</v>
      </c>
      <c r="T200">
        <f t="shared" si="419"/>
        <v>0</v>
      </c>
      <c r="U200">
        <f>IF($P200,T200*Analysis!$B$28+Analysis!$B$29,0)</f>
        <v>0</v>
      </c>
      <c r="V200">
        <f>U200-'Flight Input'!$AE200</f>
        <v>0</v>
      </c>
      <c r="W200">
        <f ca="1">MEDIAN2(R200,Analysis!$B$5,2)</f>
        <v>0</v>
      </c>
      <c r="X200">
        <f t="shared" ref="X200:Y200" ca="1" si="436">X199+W200*$D200</f>
        <v>0</v>
      </c>
      <c r="Y200">
        <f t="shared" ca="1" si="436"/>
        <v>0</v>
      </c>
      <c r="AA200">
        <f ca="1">AVERAGE2(W200,Analysis!$B$6,2)</f>
        <v>0</v>
      </c>
      <c r="AB200">
        <f t="shared" ref="AB200:AC200" ca="1" si="437">AB199+AA200*$D200</f>
        <v>0</v>
      </c>
      <c r="AC200">
        <f t="shared" ca="1" si="437"/>
        <v>0</v>
      </c>
      <c r="AF200">
        <f ca="1">IF(B200&gt;0,C200-Analysis!$B$14,0)</f>
        <v>0</v>
      </c>
      <c r="AG200">
        <f t="shared" ca="1" si="422"/>
        <v>0</v>
      </c>
      <c r="AH200">
        <f t="shared" ca="1" si="423"/>
        <v>0</v>
      </c>
      <c r="AI200">
        <f ca="1">IF(AND(B200&gt;Analysis!$B$39,B200&lt;Analysis!$B$40),FilterInput(AF200,Analysis!$B$34,Analysis!$B$35),0)</f>
        <v>0</v>
      </c>
      <c r="AJ200">
        <f ca="1">MEDIAN2(AI200,Analysis!$B$5,2)</f>
        <v>0</v>
      </c>
      <c r="AK200">
        <f ca="1">AVERAGE2(AJ200,Analysis!$B$6,2)</f>
        <v>0</v>
      </c>
      <c r="AL200">
        <f ca="1">INTEGRAL2(R200,$B200,AL199,R199,$B199,Analysis!$B$22)</f>
        <v>0</v>
      </c>
      <c r="AM200">
        <f ca="1">IF(AND(B200&lt;Analysis!$B$40,B200&gt;0),INTEGRAL2(AL200,$B200,AM199,AL199,$B199,Analysis!$B$23),0)</f>
        <v>0</v>
      </c>
      <c r="AN200">
        <f>IF($P200,AM200*Analysis!$B$30+Analysis!$B$31,0)</f>
        <v>0</v>
      </c>
      <c r="AO200">
        <f>AN200-'Flight Input'!$AE200</f>
        <v>0</v>
      </c>
      <c r="AQ200">
        <f>Analysis!$B$36*'Flight Input'!AE200+IF('Flight Input'!AE200 &gt; 0,Analysis!$B$37,0)</f>
        <v>0</v>
      </c>
      <c r="AR200">
        <f ca="1">_xlfn.COVARIANCE.P($AN$102:$AN$1102,'Flight Input'!AE200:AE1200)</f>
        <v>1.9009197027731628E-2</v>
      </c>
    </row>
    <row r="201" spans="1:44" x14ac:dyDescent="0.3">
      <c r="A201">
        <v>199</v>
      </c>
      <c r="B201">
        <f>'Flight Input'!T201</f>
        <v>3.9779159999452531</v>
      </c>
      <c r="C201">
        <f ca="1">INDIRECT(CONCATENATE("'Flight Input'!",Analysis!$B$2,A201+2))</f>
        <v>0</v>
      </c>
      <c r="D201">
        <f t="shared" si="415"/>
        <v>2.113799995277077E-2</v>
      </c>
      <c r="F201">
        <f t="shared" ca="1" si="424"/>
        <v>0</v>
      </c>
      <c r="G201">
        <f t="shared" ca="1" si="425"/>
        <v>0</v>
      </c>
      <c r="I201">
        <f>SUM(D$2:D201)/COUNT(D$2:D201)</f>
        <v>1.9989527637915845E-2</v>
      </c>
      <c r="J201">
        <f t="shared" si="416"/>
        <v>1.057453699539979</v>
      </c>
      <c r="L201">
        <f ca="1">VARA(C$2:C201)</f>
        <v>0</v>
      </c>
      <c r="M201">
        <f t="shared" ca="1" si="417"/>
        <v>0</v>
      </c>
      <c r="N201">
        <f t="shared" ca="1" si="426"/>
        <v>0</v>
      </c>
      <c r="O201" t="b">
        <f ca="1">IF(OR(O200,M201*MIN((B201-B$2)*Analysis!$B$19,1)&gt;Analysis!$B$18),TRUE,FALSE)</f>
        <v>0</v>
      </c>
      <c r="P201" t="b">
        <f>IF(OR('Flight Input'!U201=3,'Flight Input'!U201=9),TRUE,FALSE)</f>
        <v>0</v>
      </c>
      <c r="Q201">
        <f ca="1">IF(O201,Q200,SUM(C$2:C201)/COUNT(C$2:C201))+(Analysis!$D$14-500)/1000000</f>
        <v>1.1E-4</v>
      </c>
      <c r="R201">
        <f t="shared" ca="1" si="418"/>
        <v>0</v>
      </c>
      <c r="S201">
        <f t="shared" ca="1" si="427"/>
        <v>0</v>
      </c>
      <c r="T201">
        <f t="shared" si="419"/>
        <v>0</v>
      </c>
      <c r="U201">
        <f>IF($P201,T201*Analysis!$B$28+Analysis!$B$29,0)</f>
        <v>0</v>
      </c>
      <c r="V201">
        <f>U201-'Flight Input'!$AE201</f>
        <v>0</v>
      </c>
      <c r="W201">
        <f ca="1">MEDIAN2(R201,Analysis!$B$5,2)</f>
        <v>0</v>
      </c>
      <c r="X201">
        <f t="shared" ref="X201:Y201" ca="1" si="438">X200+W201*$D201</f>
        <v>0</v>
      </c>
      <c r="Y201">
        <f t="shared" ca="1" si="438"/>
        <v>0</v>
      </c>
      <c r="AA201">
        <f ca="1">AVERAGE2(W201,Analysis!$B$6,2)</f>
        <v>0</v>
      </c>
      <c r="AB201">
        <f t="shared" ref="AB201:AC201" ca="1" si="439">AB200+AA201*$D201</f>
        <v>0</v>
      </c>
      <c r="AC201">
        <f t="shared" ca="1" si="439"/>
        <v>0</v>
      </c>
      <c r="AF201">
        <f ca="1">IF(B201&gt;0,C201-Analysis!$B$14,0)</f>
        <v>0</v>
      </c>
      <c r="AG201">
        <f t="shared" ca="1" si="422"/>
        <v>0</v>
      </c>
      <c r="AH201">
        <f t="shared" ca="1" si="423"/>
        <v>0</v>
      </c>
      <c r="AI201">
        <f ca="1">IF(AND(B201&gt;Analysis!$B$39,B201&lt;Analysis!$B$40),FilterInput(AF201,Analysis!$B$34,Analysis!$B$35),0)</f>
        <v>0</v>
      </c>
      <c r="AJ201">
        <f ca="1">MEDIAN2(AI201,Analysis!$B$5,2)</f>
        <v>0</v>
      </c>
      <c r="AK201">
        <f ca="1">AVERAGE2(AJ201,Analysis!$B$6,2)</f>
        <v>0</v>
      </c>
      <c r="AL201">
        <f ca="1">INTEGRAL2(R201,$B201,AL200,R200,$B200,Analysis!$B$22)</f>
        <v>0</v>
      </c>
      <c r="AM201">
        <f ca="1">IF(AND(B201&lt;Analysis!$B$40,B201&gt;0),INTEGRAL2(AL201,$B201,AM200,AL200,$B200,Analysis!$B$23),0)</f>
        <v>0</v>
      </c>
      <c r="AN201">
        <f>IF($P201,AM201*Analysis!$B$30+Analysis!$B$31,0)</f>
        <v>0</v>
      </c>
      <c r="AO201">
        <f>AN201-'Flight Input'!$AE201</f>
        <v>0</v>
      </c>
      <c r="AQ201">
        <f>Analysis!$B$36*'Flight Input'!AE201+IF('Flight Input'!AE201 &gt; 0,Analysis!$B$37,0)</f>
        <v>0</v>
      </c>
      <c r="AR201">
        <f ca="1">_xlfn.COVARIANCE.P($AN$102:$AN$1102,'Flight Input'!AE201:AE1201)</f>
        <v>1.8845663435727734E-2</v>
      </c>
    </row>
    <row r="202" spans="1:44" x14ac:dyDescent="0.3">
      <c r="A202">
        <v>200</v>
      </c>
      <c r="B202">
        <f>'Flight Input'!T202</f>
        <v>3.9979149999562651</v>
      </c>
      <c r="C202">
        <f ca="1">INDIRECT(CONCATENATE("'Flight Input'!",Analysis!$B$2,A202+2))</f>
        <v>0</v>
      </c>
      <c r="D202">
        <f t="shared" si="415"/>
        <v>1.9999000011011958E-2</v>
      </c>
      <c r="F202">
        <f t="shared" ca="1" si="424"/>
        <v>0</v>
      </c>
      <c r="G202">
        <f t="shared" ca="1" si="425"/>
        <v>0</v>
      </c>
      <c r="I202">
        <f>SUM(D$2:D202)/COUNT(D$2:D202)</f>
        <v>1.9989574999781327E-2</v>
      </c>
      <c r="J202">
        <f t="shared" si="416"/>
        <v>1.0004714963289982</v>
      </c>
      <c r="L202">
        <f ca="1">VARA(C$2:C202)</f>
        <v>0</v>
      </c>
      <c r="M202">
        <f t="shared" ca="1" si="417"/>
        <v>0</v>
      </c>
      <c r="N202">
        <f t="shared" ca="1" si="426"/>
        <v>0</v>
      </c>
      <c r="O202" t="b">
        <f ca="1">IF(OR(O201,M202*MIN((B202-B$2)*Analysis!$B$19,1)&gt;Analysis!$B$18),TRUE,FALSE)</f>
        <v>0</v>
      </c>
      <c r="P202" t="b">
        <f>IF(OR('Flight Input'!U202=3,'Flight Input'!U202=9),TRUE,FALSE)</f>
        <v>0</v>
      </c>
      <c r="Q202">
        <f ca="1">IF(O202,Q201,SUM(C$2:C202)/COUNT(C$2:C202))+(Analysis!$D$14-500)/1000000</f>
        <v>1.1E-4</v>
      </c>
      <c r="R202">
        <f t="shared" ca="1" si="418"/>
        <v>0</v>
      </c>
      <c r="S202">
        <f t="shared" ca="1" si="427"/>
        <v>0</v>
      </c>
      <c r="T202">
        <f t="shared" si="419"/>
        <v>0</v>
      </c>
      <c r="U202">
        <f>IF($P202,T202*Analysis!$B$28+Analysis!$B$29,0)</f>
        <v>0</v>
      </c>
      <c r="V202">
        <f>U202-'Flight Input'!$AE202</f>
        <v>0</v>
      </c>
      <c r="W202">
        <f ca="1">MEDIAN2(R202,Analysis!$B$5,2)</f>
        <v>0</v>
      </c>
      <c r="X202">
        <f t="shared" ref="X202:Y202" ca="1" si="440">X201+W202*$D202</f>
        <v>0</v>
      </c>
      <c r="Y202">
        <f t="shared" ca="1" si="440"/>
        <v>0</v>
      </c>
      <c r="AA202">
        <f ca="1">AVERAGE2(W202,Analysis!$B$6,2)</f>
        <v>0</v>
      </c>
      <c r="AB202">
        <f t="shared" ref="AB202:AC202" ca="1" si="441">AB201+AA202*$D202</f>
        <v>0</v>
      </c>
      <c r="AC202">
        <f t="shared" ca="1" si="441"/>
        <v>0</v>
      </c>
      <c r="AF202">
        <f ca="1">IF(B202&gt;0,C202-Analysis!$B$14,0)</f>
        <v>0</v>
      </c>
      <c r="AG202">
        <f t="shared" ca="1" si="422"/>
        <v>0</v>
      </c>
      <c r="AH202">
        <f t="shared" ca="1" si="423"/>
        <v>0</v>
      </c>
      <c r="AI202">
        <f ca="1">IF(AND(B202&gt;Analysis!$B$39,B202&lt;Analysis!$B$40),FilterInput(AF202,Analysis!$B$34,Analysis!$B$35),0)</f>
        <v>0</v>
      </c>
      <c r="AJ202">
        <f ca="1">MEDIAN2(AI202,Analysis!$B$5,2)</f>
        <v>0</v>
      </c>
      <c r="AK202">
        <f ca="1">AVERAGE2(AJ202,Analysis!$B$6,2)</f>
        <v>0</v>
      </c>
      <c r="AL202">
        <f ca="1">INTEGRAL2(R202,$B202,AL201,R201,$B201,Analysis!$B$22)</f>
        <v>0</v>
      </c>
      <c r="AM202">
        <f ca="1">IF(AND(B202&lt;Analysis!$B$40,B202&gt;0),INTEGRAL2(AL202,$B202,AM201,AL201,$B201,Analysis!$B$23),0)</f>
        <v>0</v>
      </c>
      <c r="AN202">
        <f>IF($P202,AM202*Analysis!$B$30+Analysis!$B$31,0)</f>
        <v>0</v>
      </c>
      <c r="AO202">
        <f>AN202-'Flight Input'!$AE202</f>
        <v>0</v>
      </c>
      <c r="AQ202">
        <f>Analysis!$B$36*'Flight Input'!AE202+IF('Flight Input'!AE202 &gt; 0,Analysis!$B$37,0)</f>
        <v>0</v>
      </c>
      <c r="AR202">
        <f ca="1">_xlfn.COVARIANCE.P($AN$102:$AN$1102,'Flight Input'!AE202:AE1202)</f>
        <v>1.8681045776444964E-2</v>
      </c>
    </row>
    <row r="203" spans="1:44" x14ac:dyDescent="0.3">
      <c r="A203">
        <v>201</v>
      </c>
      <c r="B203">
        <f>'Flight Input'!T203</f>
        <v>4.0167750000255182</v>
      </c>
      <c r="C203">
        <f ca="1">INDIRECT(CONCATENATE("'Flight Input'!",Analysis!$B$2,A203+2))</f>
        <v>0</v>
      </c>
      <c r="D203">
        <f t="shared" si="415"/>
        <v>1.8860000069253147E-2</v>
      </c>
      <c r="F203">
        <f t="shared" ca="1" si="424"/>
        <v>0</v>
      </c>
      <c r="G203">
        <f t="shared" ca="1" si="425"/>
        <v>0</v>
      </c>
      <c r="I203">
        <f>SUM(D$2:D203)/COUNT(D$2:D203)</f>
        <v>1.9983955224007553E-2</v>
      </c>
      <c r="J203">
        <f t="shared" si="416"/>
        <v>0.94375712204338047</v>
      </c>
      <c r="L203">
        <f ca="1">VARA(C$2:C203)</f>
        <v>0</v>
      </c>
      <c r="M203">
        <f t="shared" ca="1" si="417"/>
        <v>0</v>
      </c>
      <c r="N203">
        <f t="shared" ca="1" si="426"/>
        <v>0</v>
      </c>
      <c r="O203" t="b">
        <f ca="1">IF(OR(O202,M203*MIN((B203-B$2)*Analysis!$B$19,1)&gt;Analysis!$B$18),TRUE,FALSE)</f>
        <v>0</v>
      </c>
      <c r="P203" t="b">
        <f>IF(OR('Flight Input'!U203=3,'Flight Input'!U203=9),TRUE,FALSE)</f>
        <v>0</v>
      </c>
      <c r="Q203">
        <f ca="1">IF(O203,Q202,SUM(C$2:C203)/COUNT(C$2:C203))+(Analysis!$D$14-500)/1000000</f>
        <v>1.1E-4</v>
      </c>
      <c r="R203">
        <f t="shared" ca="1" si="418"/>
        <v>0</v>
      </c>
      <c r="S203">
        <f t="shared" ca="1" si="427"/>
        <v>0</v>
      </c>
      <c r="T203">
        <f t="shared" si="419"/>
        <v>0</v>
      </c>
      <c r="U203">
        <f>IF($P203,T203*Analysis!$B$28+Analysis!$B$29,0)</f>
        <v>0</v>
      </c>
      <c r="V203">
        <f>U203-'Flight Input'!$AE203</f>
        <v>0</v>
      </c>
      <c r="W203">
        <f ca="1">MEDIAN2(R203,Analysis!$B$5,2)</f>
        <v>0</v>
      </c>
      <c r="X203">
        <f t="shared" ref="X203:Y203" ca="1" si="442">X202+W203*$D203</f>
        <v>0</v>
      </c>
      <c r="Y203">
        <f t="shared" ca="1" si="442"/>
        <v>0</v>
      </c>
      <c r="AA203">
        <f ca="1">AVERAGE2(W203,Analysis!$B$6,2)</f>
        <v>0</v>
      </c>
      <c r="AB203">
        <f t="shared" ref="AB203:AC203" ca="1" si="443">AB202+AA203*$D203</f>
        <v>0</v>
      </c>
      <c r="AC203">
        <f t="shared" ca="1" si="443"/>
        <v>0</v>
      </c>
      <c r="AF203">
        <f ca="1">IF(B203&gt;0,C203-Analysis!$B$14,0)</f>
        <v>0</v>
      </c>
      <c r="AG203">
        <f t="shared" ca="1" si="422"/>
        <v>0</v>
      </c>
      <c r="AH203">
        <f t="shared" ca="1" si="423"/>
        <v>0</v>
      </c>
      <c r="AI203">
        <f ca="1">IF(AND(B203&gt;Analysis!$B$39,B203&lt;Analysis!$B$40),FilterInput(AF203,Analysis!$B$34,Analysis!$B$35),0)</f>
        <v>0</v>
      </c>
      <c r="AJ203">
        <f ca="1">MEDIAN2(AI203,Analysis!$B$5,2)</f>
        <v>0</v>
      </c>
      <c r="AK203">
        <f ca="1">AVERAGE2(AJ203,Analysis!$B$6,2)</f>
        <v>0</v>
      </c>
      <c r="AL203">
        <f ca="1">INTEGRAL2(R203,$B203,AL202,R202,$B202,Analysis!$B$22)</f>
        <v>0</v>
      </c>
      <c r="AM203">
        <f ca="1">IF(AND(B203&lt;Analysis!$B$40,B203&gt;0),INTEGRAL2(AL203,$B203,AM202,AL202,$B202,Analysis!$B$23),0)</f>
        <v>0</v>
      </c>
      <c r="AN203">
        <f>IF($P203,AM203*Analysis!$B$30+Analysis!$B$31,0)</f>
        <v>0</v>
      </c>
      <c r="AO203">
        <f>AN203-'Flight Input'!$AE203</f>
        <v>0</v>
      </c>
      <c r="AQ203">
        <f>Analysis!$B$36*'Flight Input'!AE203+IF('Flight Input'!AE203 &gt; 0,Analysis!$B$37,0)</f>
        <v>0</v>
      </c>
      <c r="AR203">
        <f ca="1">_xlfn.COVARIANCE.P($AN$102:$AN$1102,'Flight Input'!AE203:AE1203)</f>
        <v>1.8516022270636572E-2</v>
      </c>
    </row>
    <row r="204" spans="1:44" x14ac:dyDescent="0.3">
      <c r="A204">
        <v>202</v>
      </c>
      <c r="B204">
        <f>'Flight Input'!T204</f>
        <v>4.0324310000287369</v>
      </c>
      <c r="C204">
        <f ca="1">INDIRECT(CONCATENATE("'Flight Input'!",Analysis!$B$2,A204+2))</f>
        <v>0</v>
      </c>
      <c r="D204">
        <f t="shared" si="415"/>
        <v>1.5656000003218651E-2</v>
      </c>
      <c r="F204">
        <f t="shared" ca="1" si="424"/>
        <v>0</v>
      </c>
      <c r="G204">
        <f t="shared" ca="1" si="425"/>
        <v>0</v>
      </c>
      <c r="I204">
        <f>SUM(D$2:D204)/COUNT(D$2:D204)</f>
        <v>1.9962529703112557E-2</v>
      </c>
      <c r="J204">
        <f t="shared" si="416"/>
        <v>0.78426934041218066</v>
      </c>
      <c r="L204">
        <f ca="1">VARA(C$2:C204)</f>
        <v>0</v>
      </c>
      <c r="M204">
        <f t="shared" ca="1" si="417"/>
        <v>0</v>
      </c>
      <c r="N204">
        <f t="shared" ca="1" si="426"/>
        <v>0</v>
      </c>
      <c r="O204" t="b">
        <f ca="1">IF(OR(O203,M204*MIN((B204-B$2)*Analysis!$B$19,1)&gt;Analysis!$B$18),TRUE,FALSE)</f>
        <v>0</v>
      </c>
      <c r="P204" t="b">
        <f>IF(OR('Flight Input'!U204=3,'Flight Input'!U204=9),TRUE,FALSE)</f>
        <v>0</v>
      </c>
      <c r="Q204">
        <f ca="1">IF(O204,Q203,SUM(C$2:C204)/COUNT(C$2:C204))+(Analysis!$D$14-500)/1000000</f>
        <v>1.1E-4</v>
      </c>
      <c r="R204">
        <f t="shared" ca="1" si="418"/>
        <v>0</v>
      </c>
      <c r="S204">
        <f t="shared" ca="1" si="427"/>
        <v>0</v>
      </c>
      <c r="T204">
        <f t="shared" si="419"/>
        <v>0</v>
      </c>
      <c r="U204">
        <f>IF($P204,T204*Analysis!$B$28+Analysis!$B$29,0)</f>
        <v>0</v>
      </c>
      <c r="V204">
        <f>U204-'Flight Input'!$AE204</f>
        <v>0</v>
      </c>
      <c r="W204">
        <f ca="1">MEDIAN2(R204,Analysis!$B$5,2)</f>
        <v>0</v>
      </c>
      <c r="X204">
        <f t="shared" ref="X204:Y204" ca="1" si="444">X203+W204*$D204</f>
        <v>0</v>
      </c>
      <c r="Y204">
        <f t="shared" ca="1" si="444"/>
        <v>0</v>
      </c>
      <c r="AA204">
        <f ca="1">AVERAGE2(W204,Analysis!$B$6,2)</f>
        <v>0</v>
      </c>
      <c r="AB204">
        <f t="shared" ref="AB204:AC204" ca="1" si="445">AB203+AA204*$D204</f>
        <v>0</v>
      </c>
      <c r="AC204">
        <f t="shared" ca="1" si="445"/>
        <v>0</v>
      </c>
      <c r="AF204">
        <f ca="1">IF(B204&gt;0,C204-Analysis!$B$14,0)</f>
        <v>0</v>
      </c>
      <c r="AG204">
        <f t="shared" ca="1" si="422"/>
        <v>0</v>
      </c>
      <c r="AH204">
        <f t="shared" ca="1" si="423"/>
        <v>0</v>
      </c>
      <c r="AI204">
        <f ca="1">IF(AND(B204&gt;Analysis!$B$39,B204&lt;Analysis!$B$40),FilterInput(AF204,Analysis!$B$34,Analysis!$B$35),0)</f>
        <v>0</v>
      </c>
      <c r="AJ204">
        <f ca="1">MEDIAN2(AI204,Analysis!$B$5,2)</f>
        <v>0</v>
      </c>
      <c r="AK204">
        <f ca="1">AVERAGE2(AJ204,Analysis!$B$6,2)</f>
        <v>0</v>
      </c>
      <c r="AL204">
        <f ca="1">INTEGRAL2(R204,$B204,AL203,R203,$B203,Analysis!$B$22)</f>
        <v>0</v>
      </c>
      <c r="AM204">
        <f ca="1">IF(AND(B204&lt;Analysis!$B$40,B204&gt;0),INTEGRAL2(AL204,$B204,AM203,AL203,$B203,Analysis!$B$23),0)</f>
        <v>0</v>
      </c>
      <c r="AN204">
        <f>IF($P204,AM204*Analysis!$B$30+Analysis!$B$31,0)</f>
        <v>0</v>
      </c>
      <c r="AO204">
        <f>AN204-'Flight Input'!$AE204</f>
        <v>0</v>
      </c>
      <c r="AQ204">
        <f>Analysis!$B$36*'Flight Input'!AE204+IF('Flight Input'!AE204 &gt; 0,Analysis!$B$37,0)</f>
        <v>0</v>
      </c>
      <c r="AR204">
        <f ca="1">_xlfn.COVARIANCE.P($AN$102:$AN$1102,'Flight Input'!AE204:AE1204)</f>
        <v>1.8350591435968247E-2</v>
      </c>
    </row>
    <row r="205" spans="1:44" x14ac:dyDescent="0.3">
      <c r="A205">
        <v>203</v>
      </c>
      <c r="B205">
        <f>'Flight Input'!T205</f>
        <v>4.0609699999913573</v>
      </c>
      <c r="C205">
        <f ca="1">INDIRECT(CONCATENATE("'Flight Input'!",Analysis!$B$2,A205+2))</f>
        <v>0</v>
      </c>
      <c r="D205">
        <f t="shared" si="415"/>
        <v>2.8538999962620437E-2</v>
      </c>
      <c r="F205">
        <f t="shared" ca="1" si="424"/>
        <v>0</v>
      </c>
      <c r="G205">
        <f t="shared" ca="1" si="425"/>
        <v>0</v>
      </c>
      <c r="I205">
        <f>SUM(D$2:D205)/COUNT(D$2:D205)</f>
        <v>2.0004778325080578E-2</v>
      </c>
      <c r="J205">
        <f t="shared" si="416"/>
        <v>1.4266091580150255</v>
      </c>
      <c r="L205">
        <f ca="1">VARA(C$2:C205)</f>
        <v>0</v>
      </c>
      <c r="M205">
        <f t="shared" ca="1" si="417"/>
        <v>0</v>
      </c>
      <c r="N205">
        <f t="shared" ca="1" si="426"/>
        <v>0</v>
      </c>
      <c r="O205" t="b">
        <f ca="1">IF(OR(O204,M205*MIN((B205-B$2)*Analysis!$B$19,1)&gt;Analysis!$B$18),TRUE,FALSE)</f>
        <v>0</v>
      </c>
      <c r="P205" t="b">
        <f>IF(OR('Flight Input'!U205=3,'Flight Input'!U205=9),TRUE,FALSE)</f>
        <v>0</v>
      </c>
      <c r="Q205">
        <f ca="1">IF(O205,Q204,SUM(C$2:C205)/COUNT(C$2:C205))+(Analysis!$D$14-500)/1000000</f>
        <v>1.1E-4</v>
      </c>
      <c r="R205">
        <f t="shared" ca="1" si="418"/>
        <v>0</v>
      </c>
      <c r="S205">
        <f t="shared" ca="1" si="427"/>
        <v>0</v>
      </c>
      <c r="T205">
        <f t="shared" si="419"/>
        <v>0</v>
      </c>
      <c r="U205">
        <f>IF($P205,T205*Analysis!$B$28+Analysis!$B$29,0)</f>
        <v>0</v>
      </c>
      <c r="V205">
        <f>U205-'Flight Input'!$AE205</f>
        <v>0</v>
      </c>
      <c r="W205">
        <f ca="1">MEDIAN2(R205,Analysis!$B$5,2)</f>
        <v>0</v>
      </c>
      <c r="X205">
        <f t="shared" ref="X205:Y205" ca="1" si="446">X204+W205*$D205</f>
        <v>0</v>
      </c>
      <c r="Y205">
        <f t="shared" ca="1" si="446"/>
        <v>0</v>
      </c>
      <c r="AA205">
        <f ca="1">AVERAGE2(W205,Analysis!$B$6,2)</f>
        <v>0</v>
      </c>
      <c r="AB205">
        <f t="shared" ref="AB205:AC205" ca="1" si="447">AB204+AA205*$D205</f>
        <v>0</v>
      </c>
      <c r="AC205">
        <f t="shared" ca="1" si="447"/>
        <v>0</v>
      </c>
      <c r="AF205">
        <f ca="1">IF(B205&gt;0,C205-Analysis!$B$14,0)</f>
        <v>0</v>
      </c>
      <c r="AG205">
        <f t="shared" ca="1" si="422"/>
        <v>0</v>
      </c>
      <c r="AH205">
        <f t="shared" ca="1" si="423"/>
        <v>0</v>
      </c>
      <c r="AI205">
        <f ca="1">IF(AND(B205&gt;Analysis!$B$39,B205&lt;Analysis!$B$40),FilterInput(AF205,Analysis!$B$34,Analysis!$B$35),0)</f>
        <v>0</v>
      </c>
      <c r="AJ205">
        <f ca="1">MEDIAN2(AI205,Analysis!$B$5,2)</f>
        <v>0</v>
      </c>
      <c r="AK205">
        <f ca="1">AVERAGE2(AJ205,Analysis!$B$6,2)</f>
        <v>0</v>
      </c>
      <c r="AL205">
        <f ca="1">INTEGRAL2(R205,$B205,AL204,R204,$B204,Analysis!$B$22)</f>
        <v>0</v>
      </c>
      <c r="AM205">
        <f ca="1">IF(AND(B205&lt;Analysis!$B$40,B205&gt;0),INTEGRAL2(AL205,$B205,AM204,AL204,$B204,Analysis!$B$23),0)</f>
        <v>0</v>
      </c>
      <c r="AN205">
        <f>IF($P205,AM205*Analysis!$B$30+Analysis!$B$31,0)</f>
        <v>0</v>
      </c>
      <c r="AO205">
        <f>AN205-'Flight Input'!$AE205</f>
        <v>0</v>
      </c>
      <c r="AQ205">
        <f>Analysis!$B$36*'Flight Input'!AE205+IF('Flight Input'!AE205 &gt; 0,Analysis!$B$37,0)</f>
        <v>0</v>
      </c>
      <c r="AR205">
        <f ca="1">_xlfn.COVARIANCE.P($AN$102:$AN$1102,'Flight Input'!AE205:AE1205)</f>
        <v>1.8184751782956018E-2</v>
      </c>
    </row>
    <row r="206" spans="1:44" x14ac:dyDescent="0.3">
      <c r="A206">
        <v>204</v>
      </c>
      <c r="B206">
        <f>'Flight Input'!T206</f>
        <v>4.0788310000207275</v>
      </c>
      <c r="C206">
        <f ca="1">INDIRECT(CONCATENATE("'Flight Input'!",Analysis!$B$2,A206+2))</f>
        <v>0</v>
      </c>
      <c r="D206">
        <f t="shared" si="415"/>
        <v>1.7861000029370189E-2</v>
      </c>
      <c r="F206">
        <f t="shared" ca="1" si="424"/>
        <v>0</v>
      </c>
      <c r="G206">
        <f t="shared" ca="1" si="425"/>
        <v>0</v>
      </c>
      <c r="I206">
        <f>SUM(D$2:D206)/COUNT(D$2:D206)</f>
        <v>1.9994269607944742E-2</v>
      </c>
      <c r="J206">
        <f t="shared" si="416"/>
        <v>0.89330595113477429</v>
      </c>
      <c r="L206">
        <f ca="1">VARA(C$2:C206)</f>
        <v>0</v>
      </c>
      <c r="M206">
        <f t="shared" ca="1" si="417"/>
        <v>0</v>
      </c>
      <c r="N206">
        <f t="shared" ca="1" si="426"/>
        <v>0</v>
      </c>
      <c r="O206" t="b">
        <f ca="1">IF(OR(O205,M206*MIN((B206-B$2)*Analysis!$B$19,1)&gt;Analysis!$B$18),TRUE,FALSE)</f>
        <v>0</v>
      </c>
      <c r="P206" t="b">
        <f>IF(OR('Flight Input'!U206=3,'Flight Input'!U206=9),TRUE,FALSE)</f>
        <v>0</v>
      </c>
      <c r="Q206">
        <f ca="1">IF(O206,Q205,SUM(C$2:C206)/COUNT(C$2:C206))+(Analysis!$D$14-500)/1000000</f>
        <v>1.1E-4</v>
      </c>
      <c r="R206">
        <f t="shared" ca="1" si="418"/>
        <v>0</v>
      </c>
      <c r="S206">
        <f t="shared" ca="1" si="427"/>
        <v>0</v>
      </c>
      <c r="T206">
        <f t="shared" si="419"/>
        <v>0</v>
      </c>
      <c r="U206">
        <f>IF($P206,T206*Analysis!$B$28+Analysis!$B$29,0)</f>
        <v>0</v>
      </c>
      <c r="V206">
        <f>U206-'Flight Input'!$AE206</f>
        <v>0</v>
      </c>
      <c r="W206">
        <f ca="1">MEDIAN2(R206,Analysis!$B$5,2)</f>
        <v>0</v>
      </c>
      <c r="X206">
        <f t="shared" ref="X206:Y206" ca="1" si="448">X205+W206*$D206</f>
        <v>0</v>
      </c>
      <c r="Y206">
        <f t="shared" ca="1" si="448"/>
        <v>0</v>
      </c>
      <c r="AA206">
        <f ca="1">AVERAGE2(W206,Analysis!$B$6,2)</f>
        <v>0</v>
      </c>
      <c r="AB206">
        <f t="shared" ref="AB206:AC206" ca="1" si="449">AB205+AA206*$D206</f>
        <v>0</v>
      </c>
      <c r="AC206">
        <f t="shared" ca="1" si="449"/>
        <v>0</v>
      </c>
      <c r="AF206">
        <f ca="1">IF(B206&gt;0,C206-Analysis!$B$14,0)</f>
        <v>0</v>
      </c>
      <c r="AG206">
        <f t="shared" ca="1" si="422"/>
        <v>0</v>
      </c>
      <c r="AH206">
        <f t="shared" ca="1" si="423"/>
        <v>0</v>
      </c>
      <c r="AI206">
        <f ca="1">IF(AND(B206&gt;Analysis!$B$39,B206&lt;Analysis!$B$40),FilterInput(AF206,Analysis!$B$34,Analysis!$B$35),0)</f>
        <v>0</v>
      </c>
      <c r="AJ206">
        <f ca="1">MEDIAN2(AI206,Analysis!$B$5,2)</f>
        <v>0</v>
      </c>
      <c r="AK206">
        <f ca="1">AVERAGE2(AJ206,Analysis!$B$6,2)</f>
        <v>0</v>
      </c>
      <c r="AL206">
        <f ca="1">INTEGRAL2(R206,$B206,AL205,R205,$B205,Analysis!$B$22)</f>
        <v>0</v>
      </c>
      <c r="AM206">
        <f ca="1">IF(AND(B206&lt;Analysis!$B$40,B206&gt;0),INTEGRAL2(AL206,$B206,AM205,AL205,$B205,Analysis!$B$23),0)</f>
        <v>0</v>
      </c>
      <c r="AN206">
        <f>IF($P206,AM206*Analysis!$B$30+Analysis!$B$31,0)</f>
        <v>0</v>
      </c>
      <c r="AO206">
        <f>AN206-'Flight Input'!$AE206</f>
        <v>0</v>
      </c>
      <c r="AQ206">
        <f>Analysis!$B$36*'Flight Input'!AE206+IF('Flight Input'!AE206 &gt; 0,Analysis!$B$37,0)</f>
        <v>0</v>
      </c>
      <c r="AR206">
        <f ca="1">_xlfn.COVARIANCE.P($AN$102:$AN$1102,'Flight Input'!AE206:AE1206)</f>
        <v>1.8017817661918754E-2</v>
      </c>
    </row>
    <row r="207" spans="1:44" x14ac:dyDescent="0.3">
      <c r="A207">
        <v>205</v>
      </c>
      <c r="B207">
        <f>'Flight Input'!T207</f>
        <v>4.0982830000575632</v>
      </c>
      <c r="C207">
        <f ca="1">INDIRECT(CONCATENATE("'Flight Input'!",Analysis!$B$2,A207+2))</f>
        <v>0</v>
      </c>
      <c r="D207">
        <f t="shared" si="415"/>
        <v>1.945200003683567E-2</v>
      </c>
      <c r="F207">
        <f t="shared" ca="1" si="424"/>
        <v>0</v>
      </c>
      <c r="G207">
        <f t="shared" ca="1" si="425"/>
        <v>0</v>
      </c>
      <c r="I207">
        <f>SUM(D$2:D207)/COUNT(D$2:D207)</f>
        <v>1.9991624390524699E-2</v>
      </c>
      <c r="J207">
        <f t="shared" si="416"/>
        <v>0.97300747837455415</v>
      </c>
      <c r="L207">
        <f ca="1">VARA(C$2:C207)</f>
        <v>0</v>
      </c>
      <c r="M207">
        <f t="shared" ca="1" si="417"/>
        <v>0</v>
      </c>
      <c r="N207">
        <f t="shared" ca="1" si="426"/>
        <v>0</v>
      </c>
      <c r="O207" t="b">
        <f ca="1">IF(OR(O206,M207*MIN((B207-B$2)*Analysis!$B$19,1)&gt;Analysis!$B$18),TRUE,FALSE)</f>
        <v>0</v>
      </c>
      <c r="P207" t="b">
        <f>IF(OR('Flight Input'!U207=3,'Flight Input'!U207=9),TRUE,FALSE)</f>
        <v>0</v>
      </c>
      <c r="Q207">
        <f ca="1">IF(O207,Q206,SUM(C$2:C207)/COUNT(C$2:C207))+(Analysis!$D$14-500)/1000000</f>
        <v>1.1E-4</v>
      </c>
      <c r="R207">
        <f t="shared" ca="1" si="418"/>
        <v>0</v>
      </c>
      <c r="S207">
        <f t="shared" ca="1" si="427"/>
        <v>0</v>
      </c>
      <c r="T207">
        <f t="shared" si="419"/>
        <v>0</v>
      </c>
      <c r="U207">
        <f>IF($P207,T207*Analysis!$B$28+Analysis!$B$29,0)</f>
        <v>0</v>
      </c>
      <c r="V207">
        <f>U207-'Flight Input'!$AE207</f>
        <v>0</v>
      </c>
      <c r="W207">
        <f ca="1">MEDIAN2(R207,Analysis!$B$5,2)</f>
        <v>0</v>
      </c>
      <c r="X207">
        <f t="shared" ref="X207:Y207" ca="1" si="450">X206+W207*$D207</f>
        <v>0</v>
      </c>
      <c r="Y207">
        <f t="shared" ca="1" si="450"/>
        <v>0</v>
      </c>
      <c r="AA207">
        <f ca="1">AVERAGE2(W207,Analysis!$B$6,2)</f>
        <v>0</v>
      </c>
      <c r="AB207">
        <f t="shared" ref="AB207:AC207" ca="1" si="451">AB206+AA207*$D207</f>
        <v>0</v>
      </c>
      <c r="AC207">
        <f t="shared" ca="1" si="451"/>
        <v>0</v>
      </c>
      <c r="AF207">
        <f ca="1">IF(B207&gt;0,C207-Analysis!$B$14,0)</f>
        <v>0</v>
      </c>
      <c r="AG207">
        <f t="shared" ca="1" si="422"/>
        <v>0</v>
      </c>
      <c r="AH207">
        <f t="shared" ca="1" si="423"/>
        <v>0</v>
      </c>
      <c r="AI207">
        <f ca="1">IF(AND(B207&gt;Analysis!$B$39,B207&lt;Analysis!$B$40),FilterInput(AF207,Analysis!$B$34,Analysis!$B$35),0)</f>
        <v>0</v>
      </c>
      <c r="AJ207">
        <f ca="1">MEDIAN2(AI207,Analysis!$B$5,2)</f>
        <v>0</v>
      </c>
      <c r="AK207">
        <f ca="1">AVERAGE2(AJ207,Analysis!$B$6,2)</f>
        <v>0</v>
      </c>
      <c r="AL207">
        <f ca="1">INTEGRAL2(R207,$B207,AL206,R206,$B206,Analysis!$B$22)</f>
        <v>0</v>
      </c>
      <c r="AM207">
        <f ca="1">IF(AND(B207&lt;Analysis!$B$40,B207&gt;0),INTEGRAL2(AL207,$B207,AM206,AL206,$B206,Analysis!$B$23),0)</f>
        <v>0</v>
      </c>
      <c r="AN207">
        <f>IF($P207,AM207*Analysis!$B$30+Analysis!$B$31,0)</f>
        <v>0</v>
      </c>
      <c r="AO207">
        <f>AN207-'Flight Input'!$AE207</f>
        <v>0</v>
      </c>
      <c r="AQ207">
        <f>Analysis!$B$36*'Flight Input'!AE207+IF('Flight Input'!AE207 &gt; 0,Analysis!$B$37,0)</f>
        <v>0</v>
      </c>
      <c r="AR207">
        <f ca="1">_xlfn.COVARIANCE.P($AN$102:$AN$1102,'Flight Input'!AE207:AE1207)</f>
        <v>1.7850470224899308E-2</v>
      </c>
    </row>
    <row r="208" spans="1:44" x14ac:dyDescent="0.3">
      <c r="A208">
        <v>206</v>
      </c>
      <c r="B208">
        <f>'Flight Input'!T208</f>
        <v>4.117435000021942</v>
      </c>
      <c r="C208">
        <f ca="1">INDIRECT(CONCATENATE("'Flight Input'!",Analysis!$B$2,A208+2))</f>
        <v>0</v>
      </c>
      <c r="D208">
        <f t="shared" si="415"/>
        <v>1.9151999964378774E-2</v>
      </c>
      <c r="F208">
        <f t="shared" ca="1" si="424"/>
        <v>0</v>
      </c>
      <c r="G208">
        <f t="shared" ca="1" si="425"/>
        <v>0</v>
      </c>
      <c r="I208">
        <f>SUM(D$2:D208)/COUNT(D$2:D208)</f>
        <v>1.9987548543795836E-2</v>
      </c>
      <c r="J208">
        <f t="shared" si="416"/>
        <v>0.95819654533489962</v>
      </c>
      <c r="L208">
        <f ca="1">VARA(C$2:C208)</f>
        <v>0</v>
      </c>
      <c r="M208">
        <f t="shared" ca="1" si="417"/>
        <v>0</v>
      </c>
      <c r="N208">
        <f t="shared" ca="1" si="426"/>
        <v>0</v>
      </c>
      <c r="O208" t="b">
        <f ca="1">IF(OR(O207,M208*MIN((B208-B$2)*Analysis!$B$19,1)&gt;Analysis!$B$18),TRUE,FALSE)</f>
        <v>0</v>
      </c>
      <c r="P208" t="b">
        <f>IF(OR('Flight Input'!U208=3,'Flight Input'!U208=9),TRUE,FALSE)</f>
        <v>0</v>
      </c>
      <c r="Q208">
        <f ca="1">IF(O208,Q207,SUM(C$2:C208)/COUNT(C$2:C208))+(Analysis!$D$14-500)/1000000</f>
        <v>1.1E-4</v>
      </c>
      <c r="R208">
        <f t="shared" ca="1" si="418"/>
        <v>0</v>
      </c>
      <c r="S208">
        <f t="shared" ca="1" si="427"/>
        <v>0</v>
      </c>
      <c r="T208">
        <f t="shared" si="419"/>
        <v>0</v>
      </c>
      <c r="U208">
        <f>IF($P208,T208*Analysis!$B$28+Analysis!$B$29,0)</f>
        <v>0</v>
      </c>
      <c r="V208">
        <f>U208-'Flight Input'!$AE208</f>
        <v>0</v>
      </c>
      <c r="W208">
        <f ca="1">MEDIAN2(R208,Analysis!$B$5,2)</f>
        <v>0</v>
      </c>
      <c r="X208">
        <f t="shared" ref="X208:Y208" ca="1" si="452">X207+W208*$D208</f>
        <v>0</v>
      </c>
      <c r="Y208">
        <f t="shared" ca="1" si="452"/>
        <v>0</v>
      </c>
      <c r="AA208">
        <f ca="1">AVERAGE2(W208,Analysis!$B$6,2)</f>
        <v>0</v>
      </c>
      <c r="AB208">
        <f t="shared" ref="AB208:AC208" ca="1" si="453">AB207+AA208*$D208</f>
        <v>0</v>
      </c>
      <c r="AC208">
        <f t="shared" ca="1" si="453"/>
        <v>0</v>
      </c>
      <c r="AF208">
        <f ca="1">IF(B208&gt;0,C208-Analysis!$B$14,0)</f>
        <v>0</v>
      </c>
      <c r="AG208">
        <f t="shared" ca="1" si="422"/>
        <v>0</v>
      </c>
      <c r="AH208">
        <f t="shared" ca="1" si="423"/>
        <v>0</v>
      </c>
      <c r="AI208">
        <f ca="1">IF(AND(B208&gt;Analysis!$B$39,B208&lt;Analysis!$B$40),FilterInput(AF208,Analysis!$B$34,Analysis!$B$35),0)</f>
        <v>0</v>
      </c>
      <c r="AJ208">
        <f ca="1">MEDIAN2(AI208,Analysis!$B$5,2)</f>
        <v>0</v>
      </c>
      <c r="AK208">
        <f ca="1">AVERAGE2(AJ208,Analysis!$B$6,2)</f>
        <v>0</v>
      </c>
      <c r="AL208">
        <f ca="1">INTEGRAL2(R208,$B208,AL207,R207,$B207,Analysis!$B$22)</f>
        <v>0</v>
      </c>
      <c r="AM208">
        <f ca="1">IF(AND(B208&lt;Analysis!$B$40,B208&gt;0),INTEGRAL2(AL208,$B208,AM207,AL207,$B207,Analysis!$B$23),0)</f>
        <v>0</v>
      </c>
      <c r="AN208">
        <f>IF($P208,AM208*Analysis!$B$30+Analysis!$B$31,0)</f>
        <v>0</v>
      </c>
      <c r="AO208">
        <f>AN208-'Flight Input'!$AE208</f>
        <v>0</v>
      </c>
      <c r="AQ208">
        <f>Analysis!$B$36*'Flight Input'!AE208+IF('Flight Input'!AE208 &gt; 0,Analysis!$B$37,0)</f>
        <v>0</v>
      </c>
      <c r="AR208">
        <f ca="1">_xlfn.COVARIANCE.P($AN$102:$AN$1102,'Flight Input'!AE208:AE1208)</f>
        <v>1.76820223040925E-2</v>
      </c>
    </row>
    <row r="209" spans="1:44" x14ac:dyDescent="0.3">
      <c r="A209">
        <v>207</v>
      </c>
      <c r="B209">
        <f>'Flight Input'!T209</f>
        <v>4.1376389999641106</v>
      </c>
      <c r="C209">
        <f ca="1">INDIRECT(CONCATENATE("'Flight Input'!",Analysis!$B$2,A209+2))</f>
        <v>0</v>
      </c>
      <c r="D209">
        <f t="shared" si="415"/>
        <v>2.0203999942168593E-2</v>
      </c>
      <c r="F209">
        <f t="shared" ca="1" si="424"/>
        <v>0</v>
      </c>
      <c r="G209">
        <f t="shared" ca="1" si="425"/>
        <v>0</v>
      </c>
      <c r="I209">
        <f>SUM(D$2:D209)/COUNT(D$2:D209)</f>
        <v>1.9988594202725172E-2</v>
      </c>
      <c r="J209">
        <f t="shared" si="416"/>
        <v>1.0107764326624857</v>
      </c>
      <c r="L209">
        <f ca="1">VARA(C$2:C209)</f>
        <v>0</v>
      </c>
      <c r="M209">
        <f t="shared" ca="1" si="417"/>
        <v>0</v>
      </c>
      <c r="N209">
        <f t="shared" ca="1" si="426"/>
        <v>0</v>
      </c>
      <c r="O209" t="b">
        <f ca="1">IF(OR(O208,M209*MIN((B209-B$2)*Analysis!$B$19,1)&gt;Analysis!$B$18),TRUE,FALSE)</f>
        <v>0</v>
      </c>
      <c r="P209" t="b">
        <f>IF(OR('Flight Input'!U209=3,'Flight Input'!U209=9),TRUE,FALSE)</f>
        <v>0</v>
      </c>
      <c r="Q209">
        <f ca="1">IF(O209,Q208,SUM(C$2:C209)/COUNT(C$2:C209))+(Analysis!$D$14-500)/1000000</f>
        <v>1.1E-4</v>
      </c>
      <c r="R209">
        <f t="shared" ca="1" si="418"/>
        <v>0</v>
      </c>
      <c r="S209">
        <f t="shared" ca="1" si="427"/>
        <v>0</v>
      </c>
      <c r="T209">
        <f t="shared" si="419"/>
        <v>0</v>
      </c>
      <c r="U209">
        <f>IF($P209,T209*Analysis!$B$28+Analysis!$B$29,0)</f>
        <v>0</v>
      </c>
      <c r="V209">
        <f>U209-'Flight Input'!$AE209</f>
        <v>0</v>
      </c>
      <c r="W209">
        <f ca="1">MEDIAN2(R209,Analysis!$B$5,2)</f>
        <v>0</v>
      </c>
      <c r="X209">
        <f t="shared" ref="X209:Y209" ca="1" si="454">X208+W209*$D209</f>
        <v>0</v>
      </c>
      <c r="Y209">
        <f t="shared" ca="1" si="454"/>
        <v>0</v>
      </c>
      <c r="AA209">
        <f ca="1">AVERAGE2(W209,Analysis!$B$6,2)</f>
        <v>0</v>
      </c>
      <c r="AB209">
        <f t="shared" ref="AB209:AC209" ca="1" si="455">AB208+AA209*$D209</f>
        <v>0</v>
      </c>
      <c r="AC209">
        <f t="shared" ca="1" si="455"/>
        <v>0</v>
      </c>
      <c r="AF209">
        <f ca="1">IF(B209&gt;0,C209-Analysis!$B$14,0)</f>
        <v>0</v>
      </c>
      <c r="AG209">
        <f t="shared" ca="1" si="422"/>
        <v>0</v>
      </c>
      <c r="AH209">
        <f t="shared" ca="1" si="423"/>
        <v>0</v>
      </c>
      <c r="AI209">
        <f ca="1">IF(AND(B209&gt;Analysis!$B$39,B209&lt;Analysis!$B$40),FilterInput(AF209,Analysis!$B$34,Analysis!$B$35),0)</f>
        <v>0</v>
      </c>
      <c r="AJ209">
        <f ca="1">MEDIAN2(AI209,Analysis!$B$5,2)</f>
        <v>0</v>
      </c>
      <c r="AK209">
        <f ca="1">AVERAGE2(AJ209,Analysis!$B$6,2)</f>
        <v>0</v>
      </c>
      <c r="AL209">
        <f ca="1">INTEGRAL2(R209,$B209,AL208,R208,$B208,Analysis!$B$22)</f>
        <v>0</v>
      </c>
      <c r="AM209">
        <f ca="1">IF(AND(B209&lt;Analysis!$B$40,B209&gt;0),INTEGRAL2(AL209,$B209,AM208,AL208,$B208,Analysis!$B$23),0)</f>
        <v>0</v>
      </c>
      <c r="AN209">
        <f>IF($P209,AM209*Analysis!$B$30+Analysis!$B$31,0)</f>
        <v>0</v>
      </c>
      <c r="AO209">
        <f>AN209-'Flight Input'!$AE209</f>
        <v>0</v>
      </c>
      <c r="AQ209">
        <f>Analysis!$B$36*'Flight Input'!AE209+IF('Flight Input'!AE209 &gt; 0,Analysis!$B$37,0)</f>
        <v>0</v>
      </c>
      <c r="AR209">
        <f ca="1">_xlfn.COVARIANCE.P($AN$102:$AN$1102,'Flight Input'!AE209:AE1209)</f>
        <v>1.7513156524122844E-2</v>
      </c>
    </row>
    <row r="210" spans="1:44" x14ac:dyDescent="0.3">
      <c r="A210">
        <v>208</v>
      </c>
      <c r="B210">
        <f>'Flight Input'!T210</f>
        <v>4.1609389999648556</v>
      </c>
      <c r="C210">
        <f ca="1">INDIRECT(CONCATENATE("'Flight Input'!",Analysis!$B$2,A210+2))</f>
        <v>0</v>
      </c>
      <c r="D210">
        <f t="shared" si="415"/>
        <v>2.3300000000745058E-2</v>
      </c>
      <c r="F210">
        <f t="shared" ca="1" si="424"/>
        <v>0</v>
      </c>
      <c r="G210">
        <f t="shared" ca="1" si="425"/>
        <v>0</v>
      </c>
      <c r="I210">
        <f>SUM(D$2:D210)/COUNT(D$2:D210)</f>
        <v>2.000451442290796E-2</v>
      </c>
      <c r="J210">
        <f t="shared" si="416"/>
        <v>1.164737094246252</v>
      </c>
      <c r="L210">
        <f ca="1">VARA(C$2:C210)</f>
        <v>0</v>
      </c>
      <c r="M210">
        <f t="shared" ca="1" si="417"/>
        <v>0</v>
      </c>
      <c r="N210">
        <f t="shared" ca="1" si="426"/>
        <v>0</v>
      </c>
      <c r="O210" t="b">
        <f ca="1">IF(OR(O209,M210*MIN((B210-B$2)*Analysis!$B$19,1)&gt;Analysis!$B$18),TRUE,FALSE)</f>
        <v>0</v>
      </c>
      <c r="P210" t="b">
        <f>IF(OR('Flight Input'!U210=3,'Flight Input'!U210=9),TRUE,FALSE)</f>
        <v>0</v>
      </c>
      <c r="Q210">
        <f ca="1">IF(O210,Q209,SUM(C$2:C210)/COUNT(C$2:C210))+(Analysis!$D$14-500)/1000000</f>
        <v>1.1E-4</v>
      </c>
      <c r="R210">
        <f t="shared" ca="1" si="418"/>
        <v>0</v>
      </c>
      <c r="S210">
        <f t="shared" ca="1" si="427"/>
        <v>0</v>
      </c>
      <c r="T210">
        <f t="shared" si="419"/>
        <v>0</v>
      </c>
      <c r="U210">
        <f>IF($P210,T210*Analysis!$B$28+Analysis!$B$29,0)</f>
        <v>0</v>
      </c>
      <c r="V210">
        <f>U210-'Flight Input'!$AE210</f>
        <v>0</v>
      </c>
      <c r="W210">
        <f ca="1">MEDIAN2(R210,Analysis!$B$5,2)</f>
        <v>0</v>
      </c>
      <c r="X210">
        <f t="shared" ref="X210:Y210" ca="1" si="456">X209+W210*$D210</f>
        <v>0</v>
      </c>
      <c r="Y210">
        <f t="shared" ca="1" si="456"/>
        <v>0</v>
      </c>
      <c r="AA210">
        <f ca="1">AVERAGE2(W210,Analysis!$B$6,2)</f>
        <v>0</v>
      </c>
      <c r="AB210">
        <f t="shared" ref="AB210:AC210" ca="1" si="457">AB209+AA210*$D210</f>
        <v>0</v>
      </c>
      <c r="AC210">
        <f t="shared" ca="1" si="457"/>
        <v>0</v>
      </c>
      <c r="AF210">
        <f ca="1">IF(B210&gt;0,C210-Analysis!$B$14,0)</f>
        <v>0</v>
      </c>
      <c r="AG210">
        <f t="shared" ca="1" si="422"/>
        <v>0</v>
      </c>
      <c r="AH210">
        <f t="shared" ca="1" si="423"/>
        <v>0</v>
      </c>
      <c r="AI210">
        <f ca="1">IF(AND(B210&gt;Analysis!$B$39,B210&lt;Analysis!$B$40),FilterInput(AF210,Analysis!$B$34,Analysis!$B$35),0)</f>
        <v>0</v>
      </c>
      <c r="AJ210">
        <f ca="1">MEDIAN2(AI210,Analysis!$B$5,2)</f>
        <v>0</v>
      </c>
      <c r="AK210">
        <f ca="1">AVERAGE2(AJ210,Analysis!$B$6,2)</f>
        <v>0</v>
      </c>
      <c r="AL210">
        <f ca="1">INTEGRAL2(R210,$B210,AL209,R209,$B209,Analysis!$B$22)</f>
        <v>0</v>
      </c>
      <c r="AM210">
        <f ca="1">IF(AND(B210&lt;Analysis!$B$40,B210&gt;0),INTEGRAL2(AL210,$B210,AM209,AL209,$B209,Analysis!$B$23),0)</f>
        <v>0</v>
      </c>
      <c r="AN210">
        <f>IF($P210,AM210*Analysis!$B$30+Analysis!$B$31,0)</f>
        <v>0</v>
      </c>
      <c r="AO210">
        <f>AN210-'Flight Input'!$AE210</f>
        <v>0</v>
      </c>
      <c r="AQ210">
        <f>Analysis!$B$36*'Flight Input'!AE210+IF('Flight Input'!AE210 &gt; 0,Analysis!$B$37,0)</f>
        <v>0</v>
      </c>
      <c r="AR210">
        <f ca="1">_xlfn.COVARIANCE.P($AN$102:$AN$1102,'Flight Input'!AE210:AE1210)</f>
        <v>1.7343871349200766E-2</v>
      </c>
    </row>
    <row r="211" spans="1:44" x14ac:dyDescent="0.3">
      <c r="A211">
        <v>209</v>
      </c>
      <c r="B211">
        <f>'Flight Input'!T211</f>
        <v>4.1806189999915659</v>
      </c>
      <c r="C211">
        <f ca="1">INDIRECT(CONCATENATE("'Flight Input'!",Analysis!$B$2,A211+2))</f>
        <v>0</v>
      </c>
      <c r="D211">
        <f t="shared" si="415"/>
        <v>1.9680000026710331E-2</v>
      </c>
      <c r="F211">
        <f t="shared" ca="1" si="424"/>
        <v>0</v>
      </c>
      <c r="G211">
        <f t="shared" ca="1" si="425"/>
        <v>0</v>
      </c>
      <c r="I211">
        <f>SUM(D$2:D211)/COUNT(D$2:D211)</f>
        <v>2.0002961722447685E-2</v>
      </c>
      <c r="J211">
        <f t="shared" si="416"/>
        <v>0.98385430616632541</v>
      </c>
      <c r="L211">
        <f ca="1">VARA(C$2:C211)</f>
        <v>0</v>
      </c>
      <c r="M211">
        <f t="shared" ca="1" si="417"/>
        <v>0</v>
      </c>
      <c r="N211">
        <f t="shared" ca="1" si="426"/>
        <v>0</v>
      </c>
      <c r="O211" t="b">
        <f ca="1">IF(OR(O210,M211*MIN((B211-B$2)*Analysis!$B$19,1)&gt;Analysis!$B$18),TRUE,FALSE)</f>
        <v>0</v>
      </c>
      <c r="P211" t="b">
        <f>IF(OR('Flight Input'!U211=3,'Flight Input'!U211=9),TRUE,FALSE)</f>
        <v>0</v>
      </c>
      <c r="Q211">
        <f ca="1">IF(O211,Q210,SUM(C$2:C211)/COUNT(C$2:C211))+(Analysis!$D$14-500)/1000000</f>
        <v>1.1E-4</v>
      </c>
      <c r="R211">
        <f t="shared" ca="1" si="418"/>
        <v>0</v>
      </c>
      <c r="S211">
        <f t="shared" ca="1" si="427"/>
        <v>0</v>
      </c>
      <c r="T211">
        <f t="shared" si="419"/>
        <v>0</v>
      </c>
      <c r="U211">
        <f>IF($P211,T211*Analysis!$B$28+Analysis!$B$29,0)</f>
        <v>0</v>
      </c>
      <c r="V211">
        <f>U211-'Flight Input'!$AE211</f>
        <v>0</v>
      </c>
      <c r="W211">
        <f ca="1">MEDIAN2(R211,Analysis!$B$5,2)</f>
        <v>0</v>
      </c>
      <c r="X211">
        <f t="shared" ref="X211:Y211" ca="1" si="458">X210+W211*$D211</f>
        <v>0</v>
      </c>
      <c r="Y211">
        <f t="shared" ca="1" si="458"/>
        <v>0</v>
      </c>
      <c r="AA211">
        <f ca="1">AVERAGE2(W211,Analysis!$B$6,2)</f>
        <v>0</v>
      </c>
      <c r="AB211">
        <f t="shared" ref="AB211:AC211" ca="1" si="459">AB210+AA211*$D211</f>
        <v>0</v>
      </c>
      <c r="AC211">
        <f t="shared" ca="1" si="459"/>
        <v>0</v>
      </c>
      <c r="AF211">
        <f ca="1">IF(B211&gt;0,C211-Analysis!$B$14,0)</f>
        <v>0</v>
      </c>
      <c r="AG211">
        <f t="shared" ca="1" si="422"/>
        <v>0</v>
      </c>
      <c r="AH211">
        <f t="shared" ca="1" si="423"/>
        <v>0</v>
      </c>
      <c r="AI211">
        <f ca="1">IF(AND(B211&gt;Analysis!$B$39,B211&lt;Analysis!$B$40),FilterInput(AF211,Analysis!$B$34,Analysis!$B$35),0)</f>
        <v>0</v>
      </c>
      <c r="AJ211">
        <f ca="1">MEDIAN2(AI211,Analysis!$B$5,2)</f>
        <v>0</v>
      </c>
      <c r="AK211">
        <f ca="1">AVERAGE2(AJ211,Analysis!$B$6,2)</f>
        <v>0</v>
      </c>
      <c r="AL211">
        <f ca="1">INTEGRAL2(R211,$B211,AL210,R210,$B210,Analysis!$B$22)</f>
        <v>0</v>
      </c>
      <c r="AM211">
        <f ca="1">IF(AND(B211&lt;Analysis!$B$40,B211&gt;0),INTEGRAL2(AL211,$B211,AM210,AL210,$B210,Analysis!$B$23),0)</f>
        <v>0</v>
      </c>
      <c r="AN211">
        <f>IF($P211,AM211*Analysis!$B$30+Analysis!$B$31,0)</f>
        <v>0</v>
      </c>
      <c r="AO211">
        <f>AN211-'Flight Input'!$AE211</f>
        <v>0</v>
      </c>
      <c r="AQ211">
        <f>Analysis!$B$36*'Flight Input'!AE211+IF('Flight Input'!AE211 &gt; 0,Analysis!$B$37,0)</f>
        <v>0</v>
      </c>
      <c r="AR211">
        <f ca="1">_xlfn.COVARIANCE.P($AN$102:$AN$1102,'Flight Input'!AE211:AE1211)</f>
        <v>1.7173477323994775E-2</v>
      </c>
    </row>
    <row r="212" spans="1:44" x14ac:dyDescent="0.3">
      <c r="A212">
        <v>210</v>
      </c>
      <c r="B212">
        <f>'Flight Input'!T212</f>
        <v>4.1918849999783561</v>
      </c>
      <c r="C212">
        <f ca="1">INDIRECT(CONCATENATE("'Flight Input'!",Analysis!$B$2,A212+2))</f>
        <v>0</v>
      </c>
      <c r="D212">
        <f t="shared" si="415"/>
        <v>1.1265999986790121E-2</v>
      </c>
      <c r="F212">
        <f t="shared" ca="1" si="424"/>
        <v>0</v>
      </c>
      <c r="G212">
        <f t="shared" ca="1" si="425"/>
        <v>0</v>
      </c>
      <c r="I212">
        <f>SUM(D$2:D212)/COUNT(D$2:D212)</f>
        <v>1.9961357142754075E-2</v>
      </c>
      <c r="J212">
        <f t="shared" si="416"/>
        <v>0.56439048238158751</v>
      </c>
      <c r="L212">
        <f ca="1">VARA(C$2:C212)</f>
        <v>0</v>
      </c>
      <c r="M212">
        <f t="shared" ca="1" si="417"/>
        <v>0</v>
      </c>
      <c r="N212">
        <f t="shared" ca="1" si="426"/>
        <v>0</v>
      </c>
      <c r="O212" t="b">
        <f ca="1">IF(OR(O211,M212*MIN((B212-B$2)*Analysis!$B$19,1)&gt;Analysis!$B$18),TRUE,FALSE)</f>
        <v>0</v>
      </c>
      <c r="P212" t="b">
        <f>IF(OR('Flight Input'!U212=3,'Flight Input'!U212=9),TRUE,FALSE)</f>
        <v>0</v>
      </c>
      <c r="Q212">
        <f ca="1">IF(O212,Q211,SUM(C$2:C212)/COUNT(C$2:C212))+(Analysis!$D$14-500)/1000000</f>
        <v>1.1E-4</v>
      </c>
      <c r="R212">
        <f t="shared" ca="1" si="418"/>
        <v>0</v>
      </c>
      <c r="S212">
        <f t="shared" ca="1" si="427"/>
        <v>0</v>
      </c>
      <c r="T212">
        <f t="shared" si="419"/>
        <v>0</v>
      </c>
      <c r="U212">
        <f>IF($P212,T212*Analysis!$B$28+Analysis!$B$29,0)</f>
        <v>0</v>
      </c>
      <c r="V212">
        <f>U212-'Flight Input'!$AE212</f>
        <v>0</v>
      </c>
      <c r="W212">
        <f ca="1">MEDIAN2(R212,Analysis!$B$5,2)</f>
        <v>0</v>
      </c>
      <c r="X212">
        <f t="shared" ref="X212:Y212" ca="1" si="460">X211+W212*$D212</f>
        <v>0</v>
      </c>
      <c r="Y212">
        <f t="shared" ca="1" si="460"/>
        <v>0</v>
      </c>
      <c r="AA212">
        <f ca="1">AVERAGE2(W212,Analysis!$B$6,2)</f>
        <v>0</v>
      </c>
      <c r="AB212">
        <f t="shared" ref="AB212:AC212" ca="1" si="461">AB211+AA212*$D212</f>
        <v>0</v>
      </c>
      <c r="AC212">
        <f t="shared" ca="1" si="461"/>
        <v>0</v>
      </c>
      <c r="AF212">
        <f ca="1">IF(B212&gt;0,C212-Analysis!$B$14,0)</f>
        <v>0</v>
      </c>
      <c r="AG212">
        <f t="shared" ca="1" si="422"/>
        <v>0</v>
      </c>
      <c r="AH212">
        <f t="shared" ca="1" si="423"/>
        <v>0</v>
      </c>
      <c r="AI212">
        <f ca="1">IF(AND(B212&gt;Analysis!$B$39,B212&lt;Analysis!$B$40),FilterInput(AF212,Analysis!$B$34,Analysis!$B$35),0)</f>
        <v>0</v>
      </c>
      <c r="AJ212">
        <f ca="1">MEDIAN2(AI212,Analysis!$B$5,2)</f>
        <v>0</v>
      </c>
      <c r="AK212">
        <f ca="1">AVERAGE2(AJ212,Analysis!$B$6,2)</f>
        <v>0</v>
      </c>
      <c r="AL212">
        <f ca="1">INTEGRAL2(R212,$B212,AL211,R211,$B211,Analysis!$B$22)</f>
        <v>0</v>
      </c>
      <c r="AM212">
        <f ca="1">IF(AND(B212&lt;Analysis!$B$40,B212&gt;0),INTEGRAL2(AL212,$B212,AM211,AL211,$B211,Analysis!$B$23),0)</f>
        <v>0</v>
      </c>
      <c r="AN212">
        <f>IF($P212,AM212*Analysis!$B$30+Analysis!$B$31,0)</f>
        <v>0</v>
      </c>
      <c r="AO212">
        <f>AN212-'Flight Input'!$AE212</f>
        <v>0</v>
      </c>
      <c r="AQ212">
        <f>Analysis!$B$36*'Flight Input'!AE212+IF('Flight Input'!AE212 &gt; 0,Analysis!$B$37,0)</f>
        <v>0</v>
      </c>
      <c r="AR212">
        <f ca="1">_xlfn.COVARIANCE.P($AN$102:$AN$1102,'Flight Input'!AE212:AE1212)</f>
        <v>1.700197062742578E-2</v>
      </c>
    </row>
    <row r="213" spans="1:44" x14ac:dyDescent="0.3">
      <c r="A213">
        <v>211</v>
      </c>
      <c r="B213">
        <f>'Flight Input'!T213</f>
        <v>4.2195150000043213</v>
      </c>
      <c r="C213">
        <f ca="1">INDIRECT(CONCATENATE("'Flight Input'!",Analysis!$B$2,A213+2))</f>
        <v>0</v>
      </c>
      <c r="D213">
        <f t="shared" si="415"/>
        <v>2.7630000025965273E-2</v>
      </c>
      <c r="F213">
        <f t="shared" ca="1" si="424"/>
        <v>0</v>
      </c>
      <c r="G213">
        <f t="shared" ca="1" si="425"/>
        <v>0</v>
      </c>
      <c r="I213">
        <f>SUM(D$2:D213)/COUNT(D$2:D213)</f>
        <v>1.9997701421821428E-2</v>
      </c>
      <c r="J213">
        <f t="shared" si="416"/>
        <v>1.3816587938359508</v>
      </c>
      <c r="L213">
        <f ca="1">VARA(C$2:C213)</f>
        <v>0</v>
      </c>
      <c r="M213">
        <f t="shared" ca="1" si="417"/>
        <v>0</v>
      </c>
      <c r="N213">
        <f t="shared" ca="1" si="426"/>
        <v>0</v>
      </c>
      <c r="O213" t="b">
        <f ca="1">IF(OR(O212,M213*MIN((B213-B$2)*Analysis!$B$19,1)&gt;Analysis!$B$18),TRUE,FALSE)</f>
        <v>0</v>
      </c>
      <c r="P213" t="b">
        <f>IF(OR('Flight Input'!U213=3,'Flight Input'!U213=9),TRUE,FALSE)</f>
        <v>0</v>
      </c>
      <c r="Q213">
        <f ca="1">IF(O213,Q212,SUM(C$2:C213)/COUNT(C$2:C213))+(Analysis!$D$14-500)/1000000</f>
        <v>1.1E-4</v>
      </c>
      <c r="R213">
        <f t="shared" ca="1" si="418"/>
        <v>0</v>
      </c>
      <c r="S213">
        <f t="shared" ca="1" si="427"/>
        <v>0</v>
      </c>
      <c r="T213">
        <f t="shared" si="419"/>
        <v>0</v>
      </c>
      <c r="U213">
        <f>IF($P213,T213*Analysis!$B$28+Analysis!$B$29,0)</f>
        <v>0</v>
      </c>
      <c r="V213">
        <f>U213-'Flight Input'!$AE213</f>
        <v>0</v>
      </c>
      <c r="W213">
        <f ca="1">MEDIAN2(R213,Analysis!$B$5,2)</f>
        <v>0</v>
      </c>
      <c r="X213">
        <f t="shared" ref="X213:Y213" ca="1" si="462">X212+W213*$D213</f>
        <v>0</v>
      </c>
      <c r="Y213">
        <f t="shared" ca="1" si="462"/>
        <v>0</v>
      </c>
      <c r="AA213">
        <f ca="1">AVERAGE2(W213,Analysis!$B$6,2)</f>
        <v>0</v>
      </c>
      <c r="AB213">
        <f t="shared" ref="AB213:AC213" ca="1" si="463">AB212+AA213*$D213</f>
        <v>0</v>
      </c>
      <c r="AC213">
        <f t="shared" ca="1" si="463"/>
        <v>0</v>
      </c>
      <c r="AF213">
        <f ca="1">IF(B213&gt;0,C213-Analysis!$B$14,0)</f>
        <v>0</v>
      </c>
      <c r="AG213">
        <f t="shared" ca="1" si="422"/>
        <v>0</v>
      </c>
      <c r="AH213">
        <f t="shared" ca="1" si="423"/>
        <v>0</v>
      </c>
      <c r="AI213">
        <f ca="1">IF(AND(B213&gt;Analysis!$B$39,B213&lt;Analysis!$B$40),FilterInput(AF213,Analysis!$B$34,Analysis!$B$35),0)</f>
        <v>0</v>
      </c>
      <c r="AJ213">
        <f ca="1">MEDIAN2(AI213,Analysis!$B$5,2)</f>
        <v>0</v>
      </c>
      <c r="AK213">
        <f ca="1">AVERAGE2(AJ213,Analysis!$B$6,2)</f>
        <v>0</v>
      </c>
      <c r="AL213">
        <f ca="1">INTEGRAL2(R213,$B213,AL212,R212,$B212,Analysis!$B$22)</f>
        <v>0</v>
      </c>
      <c r="AM213">
        <f ca="1">IF(AND(B213&lt;Analysis!$B$40,B213&gt;0),INTEGRAL2(AL213,$B213,AM212,AL212,$B212,Analysis!$B$23),0)</f>
        <v>0</v>
      </c>
      <c r="AN213">
        <f>IF($P213,AM213*Analysis!$B$30+Analysis!$B$31,0)</f>
        <v>0</v>
      </c>
      <c r="AO213">
        <f>AN213-'Flight Input'!$AE213</f>
        <v>0</v>
      </c>
      <c r="AQ213">
        <f>Analysis!$B$36*'Flight Input'!AE213+IF('Flight Input'!AE213 &gt; 0,Analysis!$B$37,0)</f>
        <v>0</v>
      </c>
      <c r="AR213">
        <f ca="1">_xlfn.COVARIANCE.P($AN$102:$AN$1102,'Flight Input'!AE213:AE1213)</f>
        <v>1.6830036848182569E-2</v>
      </c>
    </row>
    <row r="214" spans="1:44" x14ac:dyDescent="0.3">
      <c r="A214">
        <v>212</v>
      </c>
      <c r="B214">
        <f>'Flight Input'!T214</f>
        <v>4.2387109999544919</v>
      </c>
      <c r="C214">
        <f ca="1">INDIRECT(CONCATENATE("'Flight Input'!",Analysis!$B$2,A214+2))</f>
        <v>0</v>
      </c>
      <c r="D214">
        <f t="shared" si="415"/>
        <v>1.9195999950170517E-2</v>
      </c>
      <c r="F214">
        <f t="shared" ca="1" si="424"/>
        <v>0</v>
      </c>
      <c r="G214">
        <f t="shared" ca="1" si="425"/>
        <v>0</v>
      </c>
      <c r="I214">
        <f>SUM(D$2:D214)/COUNT(D$2:D214)</f>
        <v>1.9993919811106094E-2</v>
      </c>
      <c r="J214">
        <f t="shared" si="416"/>
        <v>0.96009187450615097</v>
      </c>
      <c r="L214">
        <f ca="1">VARA(C$2:C214)</f>
        <v>0</v>
      </c>
      <c r="M214">
        <f t="shared" ca="1" si="417"/>
        <v>0</v>
      </c>
      <c r="N214">
        <f t="shared" ca="1" si="426"/>
        <v>0</v>
      </c>
      <c r="O214" t="b">
        <f ca="1">IF(OR(O213,M214*MIN((B214-B$2)*Analysis!$B$19,1)&gt;Analysis!$B$18),TRUE,FALSE)</f>
        <v>0</v>
      </c>
      <c r="P214" t="b">
        <f>IF(OR('Flight Input'!U214=3,'Flight Input'!U214=9),TRUE,FALSE)</f>
        <v>0</v>
      </c>
      <c r="Q214">
        <f ca="1">IF(O214,Q213,SUM(C$2:C214)/COUNT(C$2:C214))+(Analysis!$D$14-500)/1000000</f>
        <v>1.1E-4</v>
      </c>
      <c r="R214">
        <f t="shared" ca="1" si="418"/>
        <v>0</v>
      </c>
      <c r="S214">
        <f t="shared" ca="1" si="427"/>
        <v>0</v>
      </c>
      <c r="T214">
        <f t="shared" si="419"/>
        <v>0</v>
      </c>
      <c r="U214">
        <f>IF($P214,T214*Analysis!$B$28+Analysis!$B$29,0)</f>
        <v>0</v>
      </c>
      <c r="V214">
        <f>U214-'Flight Input'!$AE214</f>
        <v>0</v>
      </c>
      <c r="W214">
        <f ca="1">MEDIAN2(R214,Analysis!$B$5,2)</f>
        <v>0</v>
      </c>
      <c r="X214">
        <f t="shared" ref="X214:Y214" ca="1" si="464">X213+W214*$D214</f>
        <v>0</v>
      </c>
      <c r="Y214">
        <f t="shared" ca="1" si="464"/>
        <v>0</v>
      </c>
      <c r="AA214">
        <f ca="1">AVERAGE2(W214,Analysis!$B$6,2)</f>
        <v>0</v>
      </c>
      <c r="AB214">
        <f t="shared" ref="AB214:AC214" ca="1" si="465">AB213+AA214*$D214</f>
        <v>0</v>
      </c>
      <c r="AC214">
        <f t="shared" ca="1" si="465"/>
        <v>0</v>
      </c>
      <c r="AF214">
        <f ca="1">IF(B214&gt;0,C214-Analysis!$B$14,0)</f>
        <v>0</v>
      </c>
      <c r="AG214">
        <f t="shared" ca="1" si="422"/>
        <v>0</v>
      </c>
      <c r="AH214">
        <f t="shared" ca="1" si="423"/>
        <v>0</v>
      </c>
      <c r="AI214">
        <f ca="1">IF(AND(B214&gt;Analysis!$B$39,B214&lt;Analysis!$B$40),FilterInput(AF214,Analysis!$B$34,Analysis!$B$35),0)</f>
        <v>0</v>
      </c>
      <c r="AJ214">
        <f ca="1">MEDIAN2(AI214,Analysis!$B$5,2)</f>
        <v>0</v>
      </c>
      <c r="AK214">
        <f ca="1">AVERAGE2(AJ214,Analysis!$B$6,2)</f>
        <v>0</v>
      </c>
      <c r="AL214">
        <f ca="1">INTEGRAL2(R214,$B214,AL213,R213,$B213,Analysis!$B$22)</f>
        <v>0</v>
      </c>
      <c r="AM214">
        <f ca="1">IF(AND(B214&lt;Analysis!$B$40,B214&gt;0),INTEGRAL2(AL214,$B214,AM213,AL213,$B213,Analysis!$B$23),0)</f>
        <v>0</v>
      </c>
      <c r="AN214">
        <f>IF($P214,AM214*Analysis!$B$30+Analysis!$B$31,0)</f>
        <v>0</v>
      </c>
      <c r="AO214">
        <f>AN214-'Flight Input'!$AE214</f>
        <v>0</v>
      </c>
      <c r="AQ214">
        <f>Analysis!$B$36*'Flight Input'!AE214+IF('Flight Input'!AE214 &gt; 0,Analysis!$B$37,0)</f>
        <v>0</v>
      </c>
      <c r="AR214">
        <f ca="1">_xlfn.COVARIANCE.P($AN$102:$AN$1102,'Flight Input'!AE214:AE1214)</f>
        <v>1.6656984222918846E-2</v>
      </c>
    </row>
    <row r="215" spans="1:44" x14ac:dyDescent="0.3">
      <c r="A215">
        <v>213</v>
      </c>
      <c r="B215">
        <f>'Flight Input'!T215</f>
        <v>4.2538530000019819</v>
      </c>
      <c r="C215">
        <f ca="1">INDIRECT(CONCATENATE("'Flight Input'!",Analysis!$B$2,A215+2))</f>
        <v>0</v>
      </c>
      <c r="D215">
        <f t="shared" si="415"/>
        <v>1.5142000047490001E-2</v>
      </c>
      <c r="F215">
        <f t="shared" ca="1" si="424"/>
        <v>0</v>
      </c>
      <c r="G215">
        <f t="shared" ca="1" si="425"/>
        <v>0</v>
      </c>
      <c r="I215">
        <f>SUM(D$2:D215)/COUNT(D$2:D215)</f>
        <v>1.9971140845079727E-2</v>
      </c>
      <c r="J215">
        <f t="shared" si="416"/>
        <v>0.75819404434376725</v>
      </c>
      <c r="L215">
        <f ca="1">VARA(C$2:C215)</f>
        <v>0</v>
      </c>
      <c r="M215">
        <f t="shared" ca="1" si="417"/>
        <v>0</v>
      </c>
      <c r="N215">
        <f t="shared" ca="1" si="426"/>
        <v>0</v>
      </c>
      <c r="O215" t="b">
        <f ca="1">IF(OR(O214,M215*MIN((B215-B$2)*Analysis!$B$19,1)&gt;Analysis!$B$18),TRUE,FALSE)</f>
        <v>0</v>
      </c>
      <c r="P215" t="b">
        <f>IF(OR('Flight Input'!U215=3,'Flight Input'!U215=9),TRUE,FALSE)</f>
        <v>0</v>
      </c>
      <c r="Q215">
        <f ca="1">IF(O215,Q214,SUM(C$2:C215)/COUNT(C$2:C215))+(Analysis!$D$14-500)/1000000</f>
        <v>1.1E-4</v>
      </c>
      <c r="R215">
        <f t="shared" ca="1" si="418"/>
        <v>0</v>
      </c>
      <c r="S215">
        <f t="shared" ca="1" si="427"/>
        <v>0</v>
      </c>
      <c r="T215">
        <f t="shared" si="419"/>
        <v>0</v>
      </c>
      <c r="U215">
        <f>IF($P215,T215*Analysis!$B$28+Analysis!$B$29,0)</f>
        <v>0</v>
      </c>
      <c r="V215">
        <f>U215-'Flight Input'!$AE215</f>
        <v>0</v>
      </c>
      <c r="W215">
        <f ca="1">MEDIAN2(R215,Analysis!$B$5,2)</f>
        <v>0</v>
      </c>
      <c r="X215">
        <f t="shared" ref="X215:Y215" ca="1" si="466">X214+W215*$D215</f>
        <v>0</v>
      </c>
      <c r="Y215">
        <f t="shared" ca="1" si="466"/>
        <v>0</v>
      </c>
      <c r="AA215">
        <f ca="1">AVERAGE2(W215,Analysis!$B$6,2)</f>
        <v>0</v>
      </c>
      <c r="AB215">
        <f t="shared" ref="AB215:AC215" ca="1" si="467">AB214+AA215*$D215</f>
        <v>0</v>
      </c>
      <c r="AC215">
        <f t="shared" ca="1" si="467"/>
        <v>0</v>
      </c>
      <c r="AF215">
        <f ca="1">IF(B215&gt;0,C215-Analysis!$B$14,0)</f>
        <v>0</v>
      </c>
      <c r="AG215">
        <f t="shared" ca="1" si="422"/>
        <v>0</v>
      </c>
      <c r="AH215">
        <f t="shared" ca="1" si="423"/>
        <v>0</v>
      </c>
      <c r="AI215">
        <f ca="1">IF(AND(B215&gt;Analysis!$B$39,B215&lt;Analysis!$B$40),FilterInput(AF215,Analysis!$B$34,Analysis!$B$35),0)</f>
        <v>0</v>
      </c>
      <c r="AJ215">
        <f ca="1">MEDIAN2(AI215,Analysis!$B$5,2)</f>
        <v>0</v>
      </c>
      <c r="AK215">
        <f ca="1">AVERAGE2(AJ215,Analysis!$B$6,2)</f>
        <v>0</v>
      </c>
      <c r="AL215">
        <f ca="1">INTEGRAL2(R215,$B215,AL214,R214,$B214,Analysis!$B$22)</f>
        <v>0</v>
      </c>
      <c r="AM215">
        <f ca="1">IF(AND(B215&lt;Analysis!$B$40,B215&gt;0),INTEGRAL2(AL215,$B215,AM214,AL214,$B214,Analysis!$B$23),0)</f>
        <v>0</v>
      </c>
      <c r="AN215">
        <f>IF($P215,AM215*Analysis!$B$30+Analysis!$B$31,0)</f>
        <v>0</v>
      </c>
      <c r="AO215">
        <f>AN215-'Flight Input'!$AE215</f>
        <v>0</v>
      </c>
      <c r="AQ215">
        <f>Analysis!$B$36*'Flight Input'!AE215+IF('Flight Input'!AE215 &gt; 0,Analysis!$B$37,0)</f>
        <v>0</v>
      </c>
      <c r="AR215">
        <f ca="1">_xlfn.COVARIANCE.P($AN$102:$AN$1102,'Flight Input'!AE215:AE1215)</f>
        <v>1.6484881730333523E-2</v>
      </c>
    </row>
    <row r="216" spans="1:44" x14ac:dyDescent="0.3">
      <c r="A216">
        <v>214</v>
      </c>
      <c r="B216">
        <f>'Flight Input'!T216</f>
        <v>4.2799090000335127</v>
      </c>
      <c r="C216">
        <f ca="1">INDIRECT(CONCATENATE("'Flight Input'!",Analysis!$B$2,A216+2))</f>
        <v>0</v>
      </c>
      <c r="D216">
        <f t="shared" si="415"/>
        <v>2.6056000031530857E-2</v>
      </c>
      <c r="F216">
        <f t="shared" ca="1" si="424"/>
        <v>0</v>
      </c>
      <c r="G216">
        <f t="shared" ca="1" si="425"/>
        <v>0</v>
      </c>
      <c r="I216">
        <f>SUM(D$2:D216)/COUNT(D$2:D216)</f>
        <v>1.9999574766511742E-2</v>
      </c>
      <c r="J216">
        <f t="shared" si="416"/>
        <v>1.3028277018749561</v>
      </c>
      <c r="L216">
        <f ca="1">VARA(C$2:C216)</f>
        <v>0</v>
      </c>
      <c r="M216">
        <f t="shared" ca="1" si="417"/>
        <v>0</v>
      </c>
      <c r="N216">
        <f t="shared" ca="1" si="426"/>
        <v>0</v>
      </c>
      <c r="O216" t="b">
        <f ca="1">IF(OR(O215,M216*MIN((B216-B$2)*Analysis!$B$19,1)&gt;Analysis!$B$18),TRUE,FALSE)</f>
        <v>0</v>
      </c>
      <c r="P216" t="b">
        <f>IF(OR('Flight Input'!U216=3,'Flight Input'!U216=9),TRUE,FALSE)</f>
        <v>0</v>
      </c>
      <c r="Q216">
        <f ca="1">IF(O216,Q215,SUM(C$2:C216)/COUNT(C$2:C216))+(Analysis!$D$14-500)/1000000</f>
        <v>1.1E-4</v>
      </c>
      <c r="R216">
        <f t="shared" ca="1" si="418"/>
        <v>0</v>
      </c>
      <c r="S216">
        <f t="shared" ca="1" si="427"/>
        <v>0</v>
      </c>
      <c r="T216">
        <f t="shared" si="419"/>
        <v>0</v>
      </c>
      <c r="U216">
        <f>IF($P216,T216*Analysis!$B$28+Analysis!$B$29,0)</f>
        <v>0</v>
      </c>
      <c r="V216">
        <f>U216-'Flight Input'!$AE216</f>
        <v>0</v>
      </c>
      <c r="W216">
        <f ca="1">MEDIAN2(R216,Analysis!$B$5,2)</f>
        <v>0</v>
      </c>
      <c r="X216">
        <f t="shared" ref="X216:Y216" ca="1" si="468">X215+W216*$D216</f>
        <v>0</v>
      </c>
      <c r="Y216">
        <f t="shared" ca="1" si="468"/>
        <v>0</v>
      </c>
      <c r="AA216">
        <f ca="1">AVERAGE2(W216,Analysis!$B$6,2)</f>
        <v>0</v>
      </c>
      <c r="AB216">
        <f t="shared" ref="AB216:AC216" ca="1" si="469">AB215+AA216*$D216</f>
        <v>0</v>
      </c>
      <c r="AC216">
        <f t="shared" ca="1" si="469"/>
        <v>0</v>
      </c>
      <c r="AF216">
        <f ca="1">IF(B216&gt;0,C216-Analysis!$B$14,0)</f>
        <v>0</v>
      </c>
      <c r="AG216">
        <f t="shared" ca="1" si="422"/>
        <v>0</v>
      </c>
      <c r="AH216">
        <f t="shared" ca="1" si="423"/>
        <v>0</v>
      </c>
      <c r="AI216">
        <f ca="1">IF(AND(B216&gt;Analysis!$B$39,B216&lt;Analysis!$B$40),FilterInput(AF216,Analysis!$B$34,Analysis!$B$35),0)</f>
        <v>0</v>
      </c>
      <c r="AJ216">
        <f ca="1">MEDIAN2(AI216,Analysis!$B$5,2)</f>
        <v>0</v>
      </c>
      <c r="AK216">
        <f ca="1">AVERAGE2(AJ216,Analysis!$B$6,2)</f>
        <v>0</v>
      </c>
      <c r="AL216">
        <f ca="1">INTEGRAL2(R216,$B216,AL215,R215,$B215,Analysis!$B$22)</f>
        <v>0</v>
      </c>
      <c r="AM216">
        <f ca="1">IF(AND(B216&lt;Analysis!$B$40,B216&gt;0),INTEGRAL2(AL216,$B216,AM215,AL215,$B215,Analysis!$B$23),0)</f>
        <v>0</v>
      </c>
      <c r="AN216">
        <f>IF($P216,AM216*Analysis!$B$30+Analysis!$B$31,0)</f>
        <v>0</v>
      </c>
      <c r="AO216">
        <f>AN216-'Flight Input'!$AE216</f>
        <v>0</v>
      </c>
      <c r="AQ216">
        <f>Analysis!$B$36*'Flight Input'!AE216+IF('Flight Input'!AE216 &gt; 0,Analysis!$B$37,0)</f>
        <v>0</v>
      </c>
      <c r="AR216">
        <f ca="1">_xlfn.COVARIANCE.P($AN$102:$AN$1102,'Flight Input'!AE216:AE1216)</f>
        <v>1.6312348929519906E-2</v>
      </c>
    </row>
    <row r="217" spans="1:44" x14ac:dyDescent="0.3">
      <c r="A217">
        <v>215</v>
      </c>
      <c r="B217">
        <f>'Flight Input'!T217</f>
        <v>4.3002130000386387</v>
      </c>
      <c r="C217">
        <f ca="1">INDIRECT(CONCATENATE("'Flight Input'!",Analysis!$B$2,A217+2))</f>
        <v>0</v>
      </c>
      <c r="D217">
        <f t="shared" si="415"/>
        <v>2.0304000005125999E-2</v>
      </c>
      <c r="F217">
        <f t="shared" ca="1" si="424"/>
        <v>0</v>
      </c>
      <c r="G217">
        <f t="shared" ca="1" si="425"/>
        <v>0</v>
      </c>
      <c r="I217">
        <f>SUM(D$2:D217)/COUNT(D$2:D217)</f>
        <v>2.0000990697854132E-2</v>
      </c>
      <c r="J217">
        <f t="shared" si="416"/>
        <v>1.01514971492409</v>
      </c>
      <c r="L217">
        <f ca="1">VARA(C$2:C217)</f>
        <v>0</v>
      </c>
      <c r="M217">
        <f t="shared" ca="1" si="417"/>
        <v>0</v>
      </c>
      <c r="N217">
        <f t="shared" ca="1" si="426"/>
        <v>0</v>
      </c>
      <c r="O217" t="b">
        <f ca="1">IF(OR(O216,M217*MIN((B217-B$2)*Analysis!$B$19,1)&gt;Analysis!$B$18),TRUE,FALSE)</f>
        <v>0</v>
      </c>
      <c r="P217" t="b">
        <f>IF(OR('Flight Input'!U217=3,'Flight Input'!U217=9),TRUE,FALSE)</f>
        <v>0</v>
      </c>
      <c r="Q217">
        <f ca="1">IF(O217,Q216,SUM(C$2:C217)/COUNT(C$2:C217))+(Analysis!$D$14-500)/1000000</f>
        <v>1.1E-4</v>
      </c>
      <c r="R217">
        <f t="shared" ca="1" si="418"/>
        <v>0</v>
      </c>
      <c r="S217">
        <f t="shared" ca="1" si="427"/>
        <v>0</v>
      </c>
      <c r="T217">
        <f t="shared" si="419"/>
        <v>0</v>
      </c>
      <c r="U217">
        <f>IF($P217,T217*Analysis!$B$28+Analysis!$B$29,0)</f>
        <v>0</v>
      </c>
      <c r="V217">
        <f>U217-'Flight Input'!$AE217</f>
        <v>0</v>
      </c>
      <c r="W217">
        <f ca="1">MEDIAN2(R217,Analysis!$B$5,2)</f>
        <v>0</v>
      </c>
      <c r="X217">
        <f t="shared" ref="X217:Y217" ca="1" si="470">X216+W217*$D217</f>
        <v>0</v>
      </c>
      <c r="Y217">
        <f t="shared" ca="1" si="470"/>
        <v>0</v>
      </c>
      <c r="AA217">
        <f ca="1">AVERAGE2(W217,Analysis!$B$6,2)</f>
        <v>0</v>
      </c>
      <c r="AB217">
        <f t="shared" ref="AB217:AC217" ca="1" si="471">AB216+AA217*$D217</f>
        <v>0</v>
      </c>
      <c r="AC217">
        <f t="shared" ca="1" si="471"/>
        <v>0</v>
      </c>
      <c r="AF217">
        <f ca="1">IF(B217&gt;0,C217-Analysis!$B$14,0)</f>
        <v>0</v>
      </c>
      <c r="AG217">
        <f t="shared" ca="1" si="422"/>
        <v>0</v>
      </c>
      <c r="AH217">
        <f t="shared" ca="1" si="423"/>
        <v>0</v>
      </c>
      <c r="AI217">
        <f ca="1">IF(AND(B217&gt;Analysis!$B$39,B217&lt;Analysis!$B$40),FilterInput(AF217,Analysis!$B$34,Analysis!$B$35),0)</f>
        <v>0</v>
      </c>
      <c r="AJ217">
        <f ca="1">MEDIAN2(AI217,Analysis!$B$5,2)</f>
        <v>0</v>
      </c>
      <c r="AK217">
        <f ca="1">AVERAGE2(AJ217,Analysis!$B$6,2)</f>
        <v>0</v>
      </c>
      <c r="AL217">
        <f ca="1">INTEGRAL2(R217,$B217,AL216,R216,$B216,Analysis!$B$22)</f>
        <v>0</v>
      </c>
      <c r="AM217">
        <f ca="1">IF(AND(B217&lt;Analysis!$B$40,B217&gt;0),INTEGRAL2(AL217,$B217,AM216,AL216,$B216,Analysis!$B$23),0)</f>
        <v>0</v>
      </c>
      <c r="AN217">
        <f>IF($P217,AM217*Analysis!$B$30+Analysis!$B$31,0)</f>
        <v>0</v>
      </c>
      <c r="AO217">
        <f>AN217-'Flight Input'!$AE217</f>
        <v>0</v>
      </c>
      <c r="AQ217">
        <f>Analysis!$B$36*'Flight Input'!AE217+IF('Flight Input'!AE217 &gt; 0,Analysis!$B$37,0)</f>
        <v>0</v>
      </c>
      <c r="AR217">
        <f ca="1">_xlfn.COVARIANCE.P($AN$102:$AN$1102,'Flight Input'!AE217:AE1217)</f>
        <v>1.614007670432294E-2</v>
      </c>
    </row>
    <row r="218" spans="1:44" x14ac:dyDescent="0.3">
      <c r="A218">
        <v>216</v>
      </c>
      <c r="B218">
        <f>'Flight Input'!T218</f>
        <v>4.3188670000527054</v>
      </c>
      <c r="C218">
        <f ca="1">INDIRECT(CONCATENATE("'Flight Input'!",Analysis!$B$2,A218+2))</f>
        <v>0</v>
      </c>
      <c r="D218">
        <f t="shared" si="415"/>
        <v>1.8654000014066696E-2</v>
      </c>
      <c r="F218">
        <f t="shared" ca="1" si="424"/>
        <v>0</v>
      </c>
      <c r="G218">
        <f t="shared" ca="1" si="425"/>
        <v>0</v>
      </c>
      <c r="I218">
        <f>SUM(D$2:D218)/COUNT(D$2:D218)</f>
        <v>1.9994754629873636E-2</v>
      </c>
      <c r="J218">
        <f t="shared" si="416"/>
        <v>0.93294468271174713</v>
      </c>
      <c r="L218">
        <f ca="1">VARA(C$2:C218)</f>
        <v>0</v>
      </c>
      <c r="M218">
        <f t="shared" ca="1" si="417"/>
        <v>0</v>
      </c>
      <c r="N218">
        <f t="shared" ca="1" si="426"/>
        <v>0</v>
      </c>
      <c r="O218" t="b">
        <f ca="1">IF(OR(O217,M218*MIN((B218-B$2)*Analysis!$B$19,1)&gt;Analysis!$B$18),TRUE,FALSE)</f>
        <v>0</v>
      </c>
      <c r="P218" t="b">
        <f>IF(OR('Flight Input'!U218=3,'Flight Input'!U218=9),TRUE,FALSE)</f>
        <v>0</v>
      </c>
      <c r="Q218">
        <f ca="1">IF(O218,Q217,SUM(C$2:C218)/COUNT(C$2:C218))+(Analysis!$D$14-500)/1000000</f>
        <v>1.1E-4</v>
      </c>
      <c r="R218">
        <f t="shared" ca="1" si="418"/>
        <v>0</v>
      </c>
      <c r="S218">
        <f t="shared" ca="1" si="427"/>
        <v>0</v>
      </c>
      <c r="T218">
        <f t="shared" si="419"/>
        <v>0</v>
      </c>
      <c r="U218">
        <f>IF($P218,T218*Analysis!$B$28+Analysis!$B$29,0)</f>
        <v>0</v>
      </c>
      <c r="V218">
        <f>U218-'Flight Input'!$AE218</f>
        <v>0</v>
      </c>
      <c r="W218">
        <f ca="1">MEDIAN2(R218,Analysis!$B$5,2)</f>
        <v>0</v>
      </c>
      <c r="X218">
        <f t="shared" ref="X218:Y218" ca="1" si="472">X217+W218*$D218</f>
        <v>0</v>
      </c>
      <c r="Y218">
        <f t="shared" ca="1" si="472"/>
        <v>0</v>
      </c>
      <c r="AA218">
        <f ca="1">AVERAGE2(W218,Analysis!$B$6,2)</f>
        <v>0</v>
      </c>
      <c r="AB218">
        <f t="shared" ref="AB218:AC218" ca="1" si="473">AB217+AA218*$D218</f>
        <v>0</v>
      </c>
      <c r="AC218">
        <f t="shared" ca="1" si="473"/>
        <v>0</v>
      </c>
      <c r="AF218">
        <f ca="1">IF(B218&gt;0,C218-Analysis!$B$14,0)</f>
        <v>0</v>
      </c>
      <c r="AG218">
        <f t="shared" ca="1" si="422"/>
        <v>0</v>
      </c>
      <c r="AH218">
        <f t="shared" ca="1" si="423"/>
        <v>0</v>
      </c>
      <c r="AI218">
        <f ca="1">IF(AND(B218&gt;Analysis!$B$39,B218&lt;Analysis!$B$40),FilterInput(AF218,Analysis!$B$34,Analysis!$B$35),0)</f>
        <v>0</v>
      </c>
      <c r="AJ218">
        <f ca="1">MEDIAN2(AI218,Analysis!$B$5,2)</f>
        <v>0</v>
      </c>
      <c r="AK218">
        <f ca="1">AVERAGE2(AJ218,Analysis!$B$6,2)</f>
        <v>0</v>
      </c>
      <c r="AL218">
        <f ca="1">INTEGRAL2(R218,$B218,AL217,R217,$B217,Analysis!$B$22)</f>
        <v>0</v>
      </c>
      <c r="AM218">
        <f ca="1">IF(AND(B218&lt;Analysis!$B$40,B218&gt;0),INTEGRAL2(AL218,$B218,AM217,AL217,$B217,Analysis!$B$23),0)</f>
        <v>0</v>
      </c>
      <c r="AN218">
        <f>IF($P218,AM218*Analysis!$B$30+Analysis!$B$31,0)</f>
        <v>0</v>
      </c>
      <c r="AO218">
        <f>AN218-'Flight Input'!$AE218</f>
        <v>0</v>
      </c>
      <c r="AQ218">
        <f>Analysis!$B$36*'Flight Input'!AE218+IF('Flight Input'!AE218 &gt; 0,Analysis!$B$37,0)</f>
        <v>0</v>
      </c>
      <c r="AR218">
        <f ca="1">_xlfn.COVARIANCE.P($AN$102:$AN$1102,'Flight Input'!AE218:AE1218)</f>
        <v>1.5966679264025691E-2</v>
      </c>
    </row>
    <row r="219" spans="1:44" x14ac:dyDescent="0.3">
      <c r="A219">
        <v>217</v>
      </c>
      <c r="B219">
        <f>'Flight Input'!T219</f>
        <v>4.3393990000477061</v>
      </c>
      <c r="C219">
        <f ca="1">INDIRECT(CONCATENATE("'Flight Input'!",Analysis!$B$2,A219+2))</f>
        <v>0</v>
      </c>
      <c r="D219">
        <f t="shared" si="415"/>
        <v>2.053199999500066E-2</v>
      </c>
      <c r="F219">
        <f t="shared" ca="1" si="424"/>
        <v>0</v>
      </c>
      <c r="G219">
        <f t="shared" ca="1" si="425"/>
        <v>0</v>
      </c>
      <c r="I219">
        <f>SUM(D$2:D219)/COUNT(D$2:D219)</f>
        <v>1.9997230414966389E-2</v>
      </c>
      <c r="J219">
        <f t="shared" si="416"/>
        <v>1.0267421822390983</v>
      </c>
      <c r="L219">
        <f ca="1">VARA(C$2:C219)</f>
        <v>0</v>
      </c>
      <c r="M219">
        <f t="shared" ca="1" si="417"/>
        <v>0</v>
      </c>
      <c r="N219">
        <f t="shared" ca="1" si="426"/>
        <v>0</v>
      </c>
      <c r="O219" t="b">
        <f ca="1">IF(OR(O218,M219*MIN((B219-B$2)*Analysis!$B$19,1)&gt;Analysis!$B$18),TRUE,FALSE)</f>
        <v>0</v>
      </c>
      <c r="P219" t="b">
        <f>IF(OR('Flight Input'!U219=3,'Flight Input'!U219=9),TRUE,FALSE)</f>
        <v>0</v>
      </c>
      <c r="Q219">
        <f ca="1">IF(O219,Q218,SUM(C$2:C219)/COUNT(C$2:C219))+(Analysis!$D$14-500)/1000000</f>
        <v>1.1E-4</v>
      </c>
      <c r="R219">
        <f t="shared" ca="1" si="418"/>
        <v>0</v>
      </c>
      <c r="S219">
        <f t="shared" ca="1" si="427"/>
        <v>0</v>
      </c>
      <c r="T219">
        <f t="shared" si="419"/>
        <v>0</v>
      </c>
      <c r="U219">
        <f>IF($P219,T219*Analysis!$B$28+Analysis!$B$29,0)</f>
        <v>0</v>
      </c>
      <c r="V219">
        <f>U219-'Flight Input'!$AE219</f>
        <v>0</v>
      </c>
      <c r="W219">
        <f ca="1">MEDIAN2(R219,Analysis!$B$5,2)</f>
        <v>0</v>
      </c>
      <c r="X219">
        <f t="shared" ref="X219:Y219" ca="1" si="474">X218+W219*$D219</f>
        <v>0</v>
      </c>
      <c r="Y219">
        <f t="shared" ca="1" si="474"/>
        <v>0</v>
      </c>
      <c r="AA219">
        <f ca="1">AVERAGE2(W219,Analysis!$B$6,2)</f>
        <v>0</v>
      </c>
      <c r="AB219">
        <f t="shared" ref="AB219:AC219" ca="1" si="475">AB218+AA219*$D219</f>
        <v>0</v>
      </c>
      <c r="AC219">
        <f t="shared" ca="1" si="475"/>
        <v>0</v>
      </c>
      <c r="AF219">
        <f ca="1">IF(B219&gt;0,C219-Analysis!$B$14,0)</f>
        <v>0</v>
      </c>
      <c r="AG219">
        <f t="shared" ca="1" si="422"/>
        <v>0</v>
      </c>
      <c r="AH219">
        <f t="shared" ca="1" si="423"/>
        <v>0</v>
      </c>
      <c r="AI219">
        <f ca="1">IF(AND(B219&gt;Analysis!$B$39,B219&lt;Analysis!$B$40),FilterInput(AF219,Analysis!$B$34,Analysis!$B$35),0)</f>
        <v>0</v>
      </c>
      <c r="AJ219">
        <f ca="1">MEDIAN2(AI219,Analysis!$B$5,2)</f>
        <v>0</v>
      </c>
      <c r="AK219">
        <f ca="1">AVERAGE2(AJ219,Analysis!$B$6,2)</f>
        <v>0</v>
      </c>
      <c r="AL219">
        <f ca="1">INTEGRAL2(R219,$B219,AL218,R218,$B218,Analysis!$B$22)</f>
        <v>0</v>
      </c>
      <c r="AM219">
        <f ca="1">IF(AND(B219&lt;Analysis!$B$40,B219&gt;0),INTEGRAL2(AL219,$B219,AM218,AL218,$B218,Analysis!$B$23),0)</f>
        <v>0</v>
      </c>
      <c r="AN219">
        <f>IF($P219,AM219*Analysis!$B$30+Analysis!$B$31,0)</f>
        <v>0</v>
      </c>
      <c r="AO219">
        <f>AN219-'Flight Input'!$AE219</f>
        <v>0</v>
      </c>
      <c r="AQ219">
        <f>Analysis!$B$36*'Flight Input'!AE219+IF('Flight Input'!AE219 &gt; 0,Analysis!$B$37,0)</f>
        <v>0</v>
      </c>
      <c r="AR219">
        <f ca="1">_xlfn.COVARIANCE.P($AN$102:$AN$1102,'Flight Input'!AE219:AE1219)</f>
        <v>1.5792846711668192E-2</v>
      </c>
    </row>
    <row r="220" spans="1:44" x14ac:dyDescent="0.3">
      <c r="A220">
        <v>218</v>
      </c>
      <c r="B220">
        <f>'Flight Input'!T220</f>
        <v>4.3597229999722913</v>
      </c>
      <c r="C220">
        <f ca="1">INDIRECT(CONCATENATE("'Flight Input'!",Analysis!$B$2,A220+2))</f>
        <v>0</v>
      </c>
      <c r="D220">
        <f t="shared" si="415"/>
        <v>2.0323999924585223E-2</v>
      </c>
      <c r="F220">
        <f t="shared" ca="1" si="424"/>
        <v>0</v>
      </c>
      <c r="G220">
        <f t="shared" ca="1" si="425"/>
        <v>0</v>
      </c>
      <c r="I220">
        <f>SUM(D$2:D220)/COUNT(D$2:D220)</f>
        <v>1.9998729357671059E-2</v>
      </c>
      <c r="J220">
        <f t="shared" si="416"/>
        <v>1.0162645616677339</v>
      </c>
      <c r="L220">
        <f ca="1">VARA(C$2:C220)</f>
        <v>0</v>
      </c>
      <c r="M220">
        <f t="shared" ca="1" si="417"/>
        <v>0</v>
      </c>
      <c r="N220">
        <f t="shared" ca="1" si="426"/>
        <v>0</v>
      </c>
      <c r="O220" t="b">
        <f ca="1">IF(OR(O219,M220*MIN((B220-B$2)*Analysis!$B$19,1)&gt;Analysis!$B$18),TRUE,FALSE)</f>
        <v>0</v>
      </c>
      <c r="P220" t="b">
        <f>IF(OR('Flight Input'!U220=3,'Flight Input'!U220=9),TRUE,FALSE)</f>
        <v>0</v>
      </c>
      <c r="Q220">
        <f ca="1">IF(O220,Q219,SUM(C$2:C220)/COUNT(C$2:C220))+(Analysis!$D$14-500)/1000000</f>
        <v>1.1E-4</v>
      </c>
      <c r="R220">
        <f t="shared" ca="1" si="418"/>
        <v>0</v>
      </c>
      <c r="S220">
        <f t="shared" ca="1" si="427"/>
        <v>0</v>
      </c>
      <c r="T220">
        <f t="shared" si="419"/>
        <v>0</v>
      </c>
      <c r="U220">
        <f>IF($P220,T220*Analysis!$B$28+Analysis!$B$29,0)</f>
        <v>0</v>
      </c>
      <c r="V220">
        <f>U220-'Flight Input'!$AE220</f>
        <v>0</v>
      </c>
      <c r="W220">
        <f ca="1">MEDIAN2(R220,Analysis!$B$5,2)</f>
        <v>0</v>
      </c>
      <c r="X220">
        <f t="shared" ref="X220:Y220" ca="1" si="476">X219+W220*$D220</f>
        <v>0</v>
      </c>
      <c r="Y220">
        <f t="shared" ca="1" si="476"/>
        <v>0</v>
      </c>
      <c r="AA220">
        <f ca="1">AVERAGE2(W220,Analysis!$B$6,2)</f>
        <v>0</v>
      </c>
      <c r="AB220">
        <f t="shared" ref="AB220:AC220" ca="1" si="477">AB219+AA220*$D220</f>
        <v>0</v>
      </c>
      <c r="AC220">
        <f t="shared" ca="1" si="477"/>
        <v>0</v>
      </c>
      <c r="AF220">
        <f ca="1">IF(B220&gt;0,C220-Analysis!$B$14,0)</f>
        <v>0</v>
      </c>
      <c r="AG220">
        <f t="shared" ca="1" si="422"/>
        <v>0</v>
      </c>
      <c r="AH220">
        <f t="shared" ca="1" si="423"/>
        <v>0</v>
      </c>
      <c r="AI220">
        <f ca="1">IF(AND(B220&gt;Analysis!$B$39,B220&lt;Analysis!$B$40),FilterInput(AF220,Analysis!$B$34,Analysis!$B$35),0)</f>
        <v>0</v>
      </c>
      <c r="AJ220">
        <f ca="1">MEDIAN2(AI220,Analysis!$B$5,2)</f>
        <v>0</v>
      </c>
      <c r="AK220">
        <f ca="1">AVERAGE2(AJ220,Analysis!$B$6,2)</f>
        <v>0</v>
      </c>
      <c r="AL220">
        <f ca="1">INTEGRAL2(R220,$B220,AL219,R219,$B219,Analysis!$B$22)</f>
        <v>0</v>
      </c>
      <c r="AM220">
        <f ca="1">IF(AND(B220&lt;Analysis!$B$40,B220&gt;0),INTEGRAL2(AL220,$B220,AM219,AL219,$B219,Analysis!$B$23),0)</f>
        <v>0</v>
      </c>
      <c r="AN220">
        <f>IF($P220,AM220*Analysis!$B$30+Analysis!$B$31,0)</f>
        <v>0</v>
      </c>
      <c r="AO220">
        <f>AN220-'Flight Input'!$AE220</f>
        <v>0</v>
      </c>
      <c r="AQ220">
        <f>Analysis!$B$36*'Flight Input'!AE220+IF('Flight Input'!AE220 &gt; 0,Analysis!$B$37,0)</f>
        <v>0</v>
      </c>
      <c r="AR220">
        <f ca="1">_xlfn.COVARIANCE.P($AN$102:$AN$1102,'Flight Input'!AE220:AE1220)</f>
        <v>1.5618577429690281E-2</v>
      </c>
    </row>
    <row r="221" spans="1:44" x14ac:dyDescent="0.3">
      <c r="A221">
        <v>219</v>
      </c>
      <c r="B221">
        <f>'Flight Input'!T221</f>
        <v>4.3796350000193343</v>
      </c>
      <c r="C221">
        <f ca="1">INDIRECT(CONCATENATE("'Flight Input'!",Analysis!$B$2,A221+2))</f>
        <v>0</v>
      </c>
      <c r="D221">
        <f t="shared" si="415"/>
        <v>1.9912000047042966E-2</v>
      </c>
      <c r="F221">
        <f t="shared" ca="1" si="424"/>
        <v>0</v>
      </c>
      <c r="G221">
        <f t="shared" ca="1" si="425"/>
        <v>0</v>
      </c>
      <c r="I221">
        <f>SUM(D$2:D221)/COUNT(D$2:D221)</f>
        <v>1.9998333333421617E-2</v>
      </c>
      <c r="J221">
        <f t="shared" si="416"/>
        <v>0.99568297592908062</v>
      </c>
      <c r="L221">
        <f ca="1">VARA(C$2:C221)</f>
        <v>0</v>
      </c>
      <c r="M221">
        <f t="shared" ca="1" si="417"/>
        <v>0</v>
      </c>
      <c r="N221">
        <f t="shared" ca="1" si="426"/>
        <v>0</v>
      </c>
      <c r="O221" t="b">
        <f ca="1">IF(OR(O220,M221*MIN((B221-B$2)*Analysis!$B$19,1)&gt;Analysis!$B$18),TRUE,FALSE)</f>
        <v>0</v>
      </c>
      <c r="P221" t="b">
        <f>IF(OR('Flight Input'!U221=3,'Flight Input'!U221=9),TRUE,FALSE)</f>
        <v>0</v>
      </c>
      <c r="Q221">
        <f ca="1">IF(O221,Q220,SUM(C$2:C221)/COUNT(C$2:C221))+(Analysis!$D$14-500)/1000000</f>
        <v>1.1E-4</v>
      </c>
      <c r="R221">
        <f t="shared" ca="1" si="418"/>
        <v>0</v>
      </c>
      <c r="S221">
        <f t="shared" ca="1" si="427"/>
        <v>0</v>
      </c>
      <c r="T221">
        <f t="shared" si="419"/>
        <v>0</v>
      </c>
      <c r="U221">
        <f>IF($P221,T221*Analysis!$B$28+Analysis!$B$29,0)</f>
        <v>0</v>
      </c>
      <c r="V221">
        <f>U221-'Flight Input'!$AE221</f>
        <v>0</v>
      </c>
      <c r="W221">
        <f ca="1">MEDIAN2(R221,Analysis!$B$5,2)</f>
        <v>0</v>
      </c>
      <c r="X221">
        <f t="shared" ref="X221:Y221" ca="1" si="478">X220+W221*$D221</f>
        <v>0</v>
      </c>
      <c r="Y221">
        <f t="shared" ca="1" si="478"/>
        <v>0</v>
      </c>
      <c r="AA221">
        <f ca="1">AVERAGE2(W221,Analysis!$B$6,2)</f>
        <v>0</v>
      </c>
      <c r="AB221">
        <f t="shared" ref="AB221:AC221" ca="1" si="479">AB220+AA221*$D221</f>
        <v>0</v>
      </c>
      <c r="AC221">
        <f t="shared" ca="1" si="479"/>
        <v>0</v>
      </c>
      <c r="AF221">
        <f ca="1">IF(B221&gt;0,C221-Analysis!$B$14,0)</f>
        <v>0</v>
      </c>
      <c r="AG221">
        <f t="shared" ca="1" si="422"/>
        <v>0</v>
      </c>
      <c r="AH221">
        <f t="shared" ca="1" si="423"/>
        <v>0</v>
      </c>
      <c r="AI221">
        <f ca="1">IF(AND(B221&gt;Analysis!$B$39,B221&lt;Analysis!$B$40),FilterInput(AF221,Analysis!$B$34,Analysis!$B$35),0)</f>
        <v>0</v>
      </c>
      <c r="AJ221">
        <f ca="1">MEDIAN2(AI221,Analysis!$B$5,2)</f>
        <v>0</v>
      </c>
      <c r="AK221">
        <f ca="1">AVERAGE2(AJ221,Analysis!$B$6,2)</f>
        <v>0</v>
      </c>
      <c r="AL221">
        <f ca="1">INTEGRAL2(R221,$B221,AL220,R220,$B220,Analysis!$B$22)</f>
        <v>0</v>
      </c>
      <c r="AM221">
        <f ca="1">IF(AND(B221&lt;Analysis!$B$40,B221&gt;0),INTEGRAL2(AL221,$B221,AM220,AL220,$B220,Analysis!$B$23),0)</f>
        <v>0</v>
      </c>
      <c r="AN221">
        <f>IF($P221,AM221*Analysis!$B$30+Analysis!$B$31,0)</f>
        <v>0</v>
      </c>
      <c r="AO221">
        <f>AN221-'Flight Input'!$AE221</f>
        <v>0</v>
      </c>
      <c r="AQ221">
        <f>Analysis!$B$36*'Flight Input'!AE221+IF('Flight Input'!AE221 &gt; 0,Analysis!$B$37,0)</f>
        <v>0</v>
      </c>
      <c r="AR221">
        <f ca="1">_xlfn.COVARIANCE.P($AN$102:$AN$1102,'Flight Input'!AE221:AE1221)</f>
        <v>1.5443869792592659E-2</v>
      </c>
    </row>
    <row r="222" spans="1:44" x14ac:dyDescent="0.3">
      <c r="A222">
        <v>220</v>
      </c>
      <c r="B222">
        <f>'Flight Input'!T222</f>
        <v>4.4017689999891445</v>
      </c>
      <c r="C222">
        <f ca="1">INDIRECT(CONCATENATE("'Flight Input'!",Analysis!$B$2,A222+2))</f>
        <v>0</v>
      </c>
      <c r="D222">
        <f t="shared" si="415"/>
        <v>2.2133999969810247E-2</v>
      </c>
      <c r="F222">
        <f t="shared" ca="1" si="424"/>
        <v>0</v>
      </c>
      <c r="G222">
        <f t="shared" ca="1" si="425"/>
        <v>0</v>
      </c>
      <c r="I222">
        <f>SUM(D$2:D222)/COUNT(D$2:D222)</f>
        <v>2.0008040909041565E-2</v>
      </c>
      <c r="J222">
        <f t="shared" si="416"/>
        <v>1.1062552336050038</v>
      </c>
      <c r="L222">
        <f ca="1">VARA(C$2:C222)</f>
        <v>0</v>
      </c>
      <c r="M222">
        <f t="shared" ca="1" si="417"/>
        <v>0</v>
      </c>
      <c r="N222">
        <f t="shared" ca="1" si="426"/>
        <v>0</v>
      </c>
      <c r="O222" t="b">
        <f ca="1">IF(OR(O221,M222*MIN((B222-B$2)*Analysis!$B$19,1)&gt;Analysis!$B$18),TRUE,FALSE)</f>
        <v>0</v>
      </c>
      <c r="P222" t="b">
        <f>IF(OR('Flight Input'!U222=3,'Flight Input'!U222=9),TRUE,FALSE)</f>
        <v>0</v>
      </c>
      <c r="Q222">
        <f ca="1">IF(O222,Q221,SUM(C$2:C222)/COUNT(C$2:C222))+(Analysis!$D$14-500)/1000000</f>
        <v>1.1E-4</v>
      </c>
      <c r="R222">
        <f t="shared" ca="1" si="418"/>
        <v>0</v>
      </c>
      <c r="S222">
        <f t="shared" ca="1" si="427"/>
        <v>0</v>
      </c>
      <c r="T222">
        <f t="shared" si="419"/>
        <v>0</v>
      </c>
      <c r="U222">
        <f>IF($P222,T222*Analysis!$B$28+Analysis!$B$29,0)</f>
        <v>0</v>
      </c>
      <c r="V222">
        <f>U222-'Flight Input'!$AE222</f>
        <v>0</v>
      </c>
      <c r="W222">
        <f ca="1">MEDIAN2(R222,Analysis!$B$5,2)</f>
        <v>0</v>
      </c>
      <c r="X222">
        <f t="shared" ref="X222:Y222" ca="1" si="480">X221+W222*$D222</f>
        <v>0</v>
      </c>
      <c r="Y222">
        <f t="shared" ca="1" si="480"/>
        <v>0</v>
      </c>
      <c r="AA222">
        <f ca="1">AVERAGE2(W222,Analysis!$B$6,2)</f>
        <v>0</v>
      </c>
      <c r="AB222">
        <f t="shared" ref="AB222:AC222" ca="1" si="481">AB221+AA222*$D222</f>
        <v>0</v>
      </c>
      <c r="AC222">
        <f t="shared" ca="1" si="481"/>
        <v>0</v>
      </c>
      <c r="AF222">
        <f ca="1">IF(B222&gt;0,C222-Analysis!$B$14,0)</f>
        <v>0</v>
      </c>
      <c r="AG222">
        <f t="shared" ca="1" si="422"/>
        <v>0</v>
      </c>
      <c r="AH222">
        <f t="shared" ca="1" si="423"/>
        <v>0</v>
      </c>
      <c r="AI222">
        <f ca="1">IF(AND(B222&gt;Analysis!$B$39,B222&lt;Analysis!$B$40),FilterInput(AF222,Analysis!$B$34,Analysis!$B$35),0)</f>
        <v>0</v>
      </c>
      <c r="AJ222">
        <f ca="1">MEDIAN2(AI222,Analysis!$B$5,2)</f>
        <v>0</v>
      </c>
      <c r="AK222">
        <f ca="1">AVERAGE2(AJ222,Analysis!$B$6,2)</f>
        <v>0</v>
      </c>
      <c r="AL222">
        <f ca="1">INTEGRAL2(R222,$B222,AL221,R221,$B221,Analysis!$B$22)</f>
        <v>0</v>
      </c>
      <c r="AM222">
        <f ca="1">IF(AND(B222&lt;Analysis!$B$40,B222&gt;0),INTEGRAL2(AL222,$B222,AM221,AL221,$B221,Analysis!$B$23),0)</f>
        <v>0</v>
      </c>
      <c r="AN222">
        <f>IF($P222,AM222*Analysis!$B$30+Analysis!$B$31,0)</f>
        <v>0</v>
      </c>
      <c r="AO222">
        <f>AN222-'Flight Input'!$AE222</f>
        <v>0</v>
      </c>
      <c r="AQ222">
        <f>Analysis!$B$36*'Flight Input'!AE222+IF('Flight Input'!AE222 &gt; 0,Analysis!$B$37,0)</f>
        <v>0</v>
      </c>
      <c r="AR222">
        <f ca="1">_xlfn.COVARIANCE.P($AN$102:$AN$1102,'Flight Input'!AE222:AE1222)</f>
        <v>1.5268025837631934E-2</v>
      </c>
    </row>
    <row r="223" spans="1:44" x14ac:dyDescent="0.3">
      <c r="A223">
        <v>221</v>
      </c>
      <c r="B223">
        <f>'Flight Input'!T223</f>
        <v>4.4201459999894723</v>
      </c>
      <c r="C223">
        <f ca="1">INDIRECT(CONCATENATE("'Flight Input'!",Analysis!$B$2,A223+2))</f>
        <v>0</v>
      </c>
      <c r="D223">
        <f t="shared" si="415"/>
        <v>1.8377000000327826E-2</v>
      </c>
      <c r="F223">
        <f t="shared" ca="1" si="424"/>
        <v>0</v>
      </c>
      <c r="G223">
        <f t="shared" ca="1" si="425"/>
        <v>0</v>
      </c>
      <c r="I223">
        <f>SUM(D$2:D223)/COUNT(D$2:D223)</f>
        <v>2.0000660633436525E-2</v>
      </c>
      <c r="J223">
        <f t="shared" si="416"/>
        <v>0.91881964986724929</v>
      </c>
      <c r="L223">
        <f ca="1">VARA(C$2:C223)</f>
        <v>0</v>
      </c>
      <c r="M223">
        <f t="shared" ca="1" si="417"/>
        <v>0</v>
      </c>
      <c r="N223">
        <f t="shared" ca="1" si="426"/>
        <v>0</v>
      </c>
      <c r="O223" t="b">
        <f ca="1">IF(OR(O222,M223*MIN((B223-B$2)*Analysis!$B$19,1)&gt;Analysis!$B$18),TRUE,FALSE)</f>
        <v>0</v>
      </c>
      <c r="P223" t="b">
        <f>IF(OR('Flight Input'!U223=3,'Flight Input'!U223=9),TRUE,FALSE)</f>
        <v>0</v>
      </c>
      <c r="Q223">
        <f ca="1">IF(O223,Q222,SUM(C$2:C223)/COUNT(C$2:C223))+(Analysis!$D$14-500)/1000000</f>
        <v>1.1E-4</v>
      </c>
      <c r="R223">
        <f t="shared" ca="1" si="418"/>
        <v>0</v>
      </c>
      <c r="S223">
        <f t="shared" ca="1" si="427"/>
        <v>0</v>
      </c>
      <c r="T223">
        <f t="shared" si="419"/>
        <v>0</v>
      </c>
      <c r="U223">
        <f>IF($P223,T223*Analysis!$B$28+Analysis!$B$29,0)</f>
        <v>0</v>
      </c>
      <c r="V223">
        <f>U223-'Flight Input'!$AE223</f>
        <v>0</v>
      </c>
      <c r="W223">
        <f ca="1">MEDIAN2(R223,Analysis!$B$5,2)</f>
        <v>0</v>
      </c>
      <c r="X223">
        <f t="shared" ref="X223:Y223" ca="1" si="482">X222+W223*$D223</f>
        <v>0</v>
      </c>
      <c r="Y223">
        <f t="shared" ca="1" si="482"/>
        <v>0</v>
      </c>
      <c r="AA223">
        <f ca="1">AVERAGE2(W223,Analysis!$B$6,2)</f>
        <v>0</v>
      </c>
      <c r="AB223">
        <f t="shared" ref="AB223:AC223" ca="1" si="483">AB222+AA223*$D223</f>
        <v>0</v>
      </c>
      <c r="AC223">
        <f t="shared" ca="1" si="483"/>
        <v>0</v>
      </c>
      <c r="AF223">
        <f ca="1">IF(B223&gt;0,C223-Analysis!$B$14,0)</f>
        <v>0</v>
      </c>
      <c r="AG223">
        <f t="shared" ca="1" si="422"/>
        <v>0</v>
      </c>
      <c r="AH223">
        <f t="shared" ca="1" si="423"/>
        <v>0</v>
      </c>
      <c r="AI223">
        <f ca="1">IF(AND(B223&gt;Analysis!$B$39,B223&lt;Analysis!$B$40),FilterInput(AF223,Analysis!$B$34,Analysis!$B$35),0)</f>
        <v>0</v>
      </c>
      <c r="AJ223">
        <f ca="1">MEDIAN2(AI223,Analysis!$B$5,2)</f>
        <v>0</v>
      </c>
      <c r="AK223">
        <f ca="1">AVERAGE2(AJ223,Analysis!$B$6,2)</f>
        <v>0</v>
      </c>
      <c r="AL223">
        <f ca="1">INTEGRAL2(R223,$B223,AL222,R222,$B222,Analysis!$B$22)</f>
        <v>0</v>
      </c>
      <c r="AM223">
        <f ca="1">IF(AND(B223&lt;Analysis!$B$40,B223&gt;0),INTEGRAL2(AL223,$B223,AM222,AL222,$B222,Analysis!$B$23),0)</f>
        <v>0</v>
      </c>
      <c r="AN223">
        <f>IF($P223,AM223*Analysis!$B$30+Analysis!$B$31,0)</f>
        <v>0</v>
      </c>
      <c r="AO223">
        <f>AN223-'Flight Input'!$AE223</f>
        <v>0</v>
      </c>
      <c r="AQ223">
        <f>Analysis!$B$36*'Flight Input'!AE223+IF('Flight Input'!AE223 &gt; 0,Analysis!$B$37,0)</f>
        <v>0</v>
      </c>
      <c r="AR223">
        <f ca="1">_xlfn.COVARIANCE.P($AN$102:$AN$1102,'Flight Input'!AE223:AE1223)</f>
        <v>1.5091738701692951E-2</v>
      </c>
    </row>
    <row r="224" spans="1:44" x14ac:dyDescent="0.3">
      <c r="A224">
        <v>222</v>
      </c>
      <c r="B224">
        <f>'Flight Input'!T224</f>
        <v>4.4409740000264719</v>
      </c>
      <c r="C224">
        <f ca="1">INDIRECT(CONCATENATE("'Flight Input'!",Analysis!$B$2,A224+2))</f>
        <v>0</v>
      </c>
      <c r="D224">
        <f t="shared" si="415"/>
        <v>2.0828000036999583E-2</v>
      </c>
      <c r="F224">
        <f t="shared" ca="1" si="424"/>
        <v>0</v>
      </c>
      <c r="G224">
        <f t="shared" ca="1" si="425"/>
        <v>0</v>
      </c>
      <c r="I224">
        <f>SUM(D$2:D224)/COUNT(D$2:D224)</f>
        <v>2.0004387387506629E-2</v>
      </c>
      <c r="J224">
        <f t="shared" si="416"/>
        <v>1.0411716006863236</v>
      </c>
      <c r="L224">
        <f ca="1">VARA(C$2:C224)</f>
        <v>0</v>
      </c>
      <c r="M224">
        <f t="shared" ca="1" si="417"/>
        <v>0</v>
      </c>
      <c r="N224">
        <f t="shared" ca="1" si="426"/>
        <v>0</v>
      </c>
      <c r="O224" t="b">
        <f ca="1">IF(OR(O223,M224*MIN((B224-B$2)*Analysis!$B$19,1)&gt;Analysis!$B$18),TRUE,FALSE)</f>
        <v>0</v>
      </c>
      <c r="P224" t="b">
        <f>IF(OR('Flight Input'!U224=3,'Flight Input'!U224=9),TRUE,FALSE)</f>
        <v>0</v>
      </c>
      <c r="Q224">
        <f ca="1">IF(O224,Q223,SUM(C$2:C224)/COUNT(C$2:C224))+(Analysis!$D$14-500)/1000000</f>
        <v>1.1E-4</v>
      </c>
      <c r="R224">
        <f t="shared" ca="1" si="418"/>
        <v>0</v>
      </c>
      <c r="S224">
        <f t="shared" ca="1" si="427"/>
        <v>0</v>
      </c>
      <c r="T224">
        <f t="shared" si="419"/>
        <v>0</v>
      </c>
      <c r="U224">
        <f>IF($P224,T224*Analysis!$B$28+Analysis!$B$29,0)</f>
        <v>0</v>
      </c>
      <c r="V224">
        <f>U224-'Flight Input'!$AE224</f>
        <v>0</v>
      </c>
      <c r="W224">
        <f ca="1">MEDIAN2(R224,Analysis!$B$5,2)</f>
        <v>0</v>
      </c>
      <c r="X224">
        <f t="shared" ref="X224:Y224" ca="1" si="484">X223+W224*$D224</f>
        <v>0</v>
      </c>
      <c r="Y224">
        <f t="shared" ca="1" si="484"/>
        <v>0</v>
      </c>
      <c r="AA224">
        <f ca="1">AVERAGE2(W224,Analysis!$B$6,2)</f>
        <v>0</v>
      </c>
      <c r="AB224">
        <f t="shared" ref="AB224:AC224" ca="1" si="485">AB223+AA224*$D224</f>
        <v>0</v>
      </c>
      <c r="AC224">
        <f t="shared" ca="1" si="485"/>
        <v>0</v>
      </c>
      <c r="AF224">
        <f ca="1">IF(B224&gt;0,C224-Analysis!$B$14,0)</f>
        <v>0</v>
      </c>
      <c r="AG224">
        <f t="shared" ca="1" si="422"/>
        <v>0</v>
      </c>
      <c r="AH224">
        <f t="shared" ca="1" si="423"/>
        <v>0</v>
      </c>
      <c r="AI224">
        <f ca="1">IF(AND(B224&gt;Analysis!$B$39,B224&lt;Analysis!$B$40),FilterInput(AF224,Analysis!$B$34,Analysis!$B$35),0)</f>
        <v>0</v>
      </c>
      <c r="AJ224">
        <f ca="1">MEDIAN2(AI224,Analysis!$B$5,2)</f>
        <v>0</v>
      </c>
      <c r="AK224">
        <f ca="1">AVERAGE2(AJ224,Analysis!$B$6,2)</f>
        <v>0</v>
      </c>
      <c r="AL224">
        <f ca="1">INTEGRAL2(R224,$B224,AL223,R223,$B223,Analysis!$B$22)</f>
        <v>0</v>
      </c>
      <c r="AM224">
        <f ca="1">IF(AND(B224&lt;Analysis!$B$40,B224&gt;0),INTEGRAL2(AL224,$B224,AM223,AL223,$B223,Analysis!$B$23),0)</f>
        <v>0</v>
      </c>
      <c r="AN224">
        <f>IF($P224,AM224*Analysis!$B$30+Analysis!$B$31,0)</f>
        <v>0</v>
      </c>
      <c r="AO224">
        <f>AN224-'Flight Input'!$AE224</f>
        <v>0</v>
      </c>
      <c r="AQ224">
        <f>Analysis!$B$36*'Flight Input'!AE224+IF('Flight Input'!AE224 &gt; 0,Analysis!$B$37,0)</f>
        <v>0</v>
      </c>
      <c r="AR224">
        <f ca="1">_xlfn.COVARIANCE.P($AN$102:$AN$1102,'Flight Input'!AE224:AE1224)</f>
        <v>1.4914308848148681E-2</v>
      </c>
    </row>
    <row r="225" spans="1:44" x14ac:dyDescent="0.3">
      <c r="A225">
        <v>223</v>
      </c>
      <c r="B225">
        <f>'Flight Input'!T225</f>
        <v>4.4558569999644533</v>
      </c>
      <c r="C225">
        <f ca="1">INDIRECT(CONCATENATE("'Flight Input'!",Analysis!$B$2,A225+2))</f>
        <v>0</v>
      </c>
      <c r="D225">
        <f t="shared" si="415"/>
        <v>1.4882999937981367E-2</v>
      </c>
      <c r="F225">
        <f t="shared" ca="1" si="424"/>
        <v>0</v>
      </c>
      <c r="G225">
        <f t="shared" ca="1" si="425"/>
        <v>0</v>
      </c>
      <c r="I225">
        <f>SUM(D$2:D225)/COUNT(D$2:D225)</f>
        <v>1.9981421524504276E-2</v>
      </c>
      <c r="J225">
        <f t="shared" si="416"/>
        <v>0.74484189824680669</v>
      </c>
      <c r="L225">
        <f ca="1">VARA(C$2:C225)</f>
        <v>0</v>
      </c>
      <c r="M225">
        <f t="shared" ca="1" si="417"/>
        <v>0</v>
      </c>
      <c r="N225">
        <f t="shared" ca="1" si="426"/>
        <v>0</v>
      </c>
      <c r="O225" t="b">
        <f ca="1">IF(OR(O224,M225*MIN((B225-B$2)*Analysis!$B$19,1)&gt;Analysis!$B$18),TRUE,FALSE)</f>
        <v>0</v>
      </c>
      <c r="P225" t="b">
        <f>IF(OR('Flight Input'!U225=3,'Flight Input'!U225=9),TRUE,FALSE)</f>
        <v>0</v>
      </c>
      <c r="Q225">
        <f ca="1">IF(O225,Q224,SUM(C$2:C225)/COUNT(C$2:C225))+(Analysis!$D$14-500)/1000000</f>
        <v>1.1E-4</v>
      </c>
      <c r="R225">
        <f t="shared" ca="1" si="418"/>
        <v>0</v>
      </c>
      <c r="S225">
        <f t="shared" ca="1" si="427"/>
        <v>0</v>
      </c>
      <c r="T225">
        <f t="shared" si="419"/>
        <v>0</v>
      </c>
      <c r="U225">
        <f>IF($P225,T225*Analysis!$B$28+Analysis!$B$29,0)</f>
        <v>0</v>
      </c>
      <c r="V225">
        <f>U225-'Flight Input'!$AE225</f>
        <v>0</v>
      </c>
      <c r="W225">
        <f ca="1">MEDIAN2(R225,Analysis!$B$5,2)</f>
        <v>0</v>
      </c>
      <c r="X225">
        <f t="shared" ref="X225:Y225" ca="1" si="486">X224+W225*$D225</f>
        <v>0</v>
      </c>
      <c r="Y225">
        <f t="shared" ca="1" si="486"/>
        <v>0</v>
      </c>
      <c r="AA225">
        <f ca="1">AVERAGE2(W225,Analysis!$B$6,2)</f>
        <v>0</v>
      </c>
      <c r="AB225">
        <f t="shared" ref="AB225:AC225" ca="1" si="487">AB224+AA225*$D225</f>
        <v>0</v>
      </c>
      <c r="AC225">
        <f t="shared" ca="1" si="487"/>
        <v>0</v>
      </c>
      <c r="AF225">
        <f ca="1">IF(B225&gt;0,C225-Analysis!$B$14,0)</f>
        <v>0</v>
      </c>
      <c r="AG225">
        <f t="shared" ca="1" si="422"/>
        <v>0</v>
      </c>
      <c r="AH225">
        <f t="shared" ca="1" si="423"/>
        <v>0</v>
      </c>
      <c r="AI225">
        <f ca="1">IF(AND(B225&gt;Analysis!$B$39,B225&lt;Analysis!$B$40),FilterInput(AF225,Analysis!$B$34,Analysis!$B$35),0)</f>
        <v>0</v>
      </c>
      <c r="AJ225">
        <f ca="1">MEDIAN2(AI225,Analysis!$B$5,2)</f>
        <v>0</v>
      </c>
      <c r="AK225">
        <f ca="1">AVERAGE2(AJ225,Analysis!$B$6,2)</f>
        <v>0</v>
      </c>
      <c r="AL225">
        <f ca="1">INTEGRAL2(R225,$B225,AL224,R224,$B224,Analysis!$B$22)</f>
        <v>0</v>
      </c>
      <c r="AM225">
        <f ca="1">IF(AND(B225&lt;Analysis!$B$40,B225&gt;0),INTEGRAL2(AL225,$B225,AM224,AL224,$B224,Analysis!$B$23),0)</f>
        <v>0</v>
      </c>
      <c r="AN225">
        <f>IF($P225,AM225*Analysis!$B$30+Analysis!$B$31,0)</f>
        <v>0</v>
      </c>
      <c r="AO225">
        <f>AN225-'Flight Input'!$AE225</f>
        <v>0</v>
      </c>
      <c r="AQ225">
        <f>Analysis!$B$36*'Flight Input'!AE225+IF('Flight Input'!AE225 &gt; 0,Analysis!$B$37,0)</f>
        <v>0</v>
      </c>
      <c r="AR225">
        <f ca="1">_xlfn.COVARIANCE.P($AN$102:$AN$1102,'Flight Input'!AE225:AE1225)</f>
        <v>1.4737129598812255E-2</v>
      </c>
    </row>
    <row r="226" spans="1:44" x14ac:dyDescent="0.3">
      <c r="A226">
        <v>224</v>
      </c>
      <c r="B226">
        <f>'Flight Input'!T226</f>
        <v>4.4798370000207797</v>
      </c>
      <c r="C226">
        <f ca="1">INDIRECT(CONCATENATE("'Flight Input'!",Analysis!$B$2,A226+2))</f>
        <v>0</v>
      </c>
      <c r="D226">
        <f t="shared" si="415"/>
        <v>2.3980000056326389E-2</v>
      </c>
      <c r="F226">
        <f t="shared" ca="1" si="424"/>
        <v>0</v>
      </c>
      <c r="G226">
        <f t="shared" ca="1" si="425"/>
        <v>0</v>
      </c>
      <c r="I226">
        <f>SUM(D$2:D226)/COUNT(D$2:D226)</f>
        <v>1.9999272321521339E-2</v>
      </c>
      <c r="J226">
        <f t="shared" si="416"/>
        <v>1.1990436287284996</v>
      </c>
      <c r="L226">
        <f ca="1">VARA(C$2:C226)</f>
        <v>0</v>
      </c>
      <c r="M226">
        <f t="shared" ca="1" si="417"/>
        <v>0</v>
      </c>
      <c r="N226">
        <f t="shared" ca="1" si="426"/>
        <v>0</v>
      </c>
      <c r="O226" t="b">
        <f ca="1">IF(OR(O225,M226*MIN((B226-B$2)*Analysis!$B$19,1)&gt;Analysis!$B$18),TRUE,FALSE)</f>
        <v>0</v>
      </c>
      <c r="P226" t="b">
        <f>IF(OR('Flight Input'!U226=3,'Flight Input'!U226=9),TRUE,FALSE)</f>
        <v>0</v>
      </c>
      <c r="Q226">
        <f ca="1">IF(O226,Q225,SUM(C$2:C226)/COUNT(C$2:C226))+(Analysis!$D$14-500)/1000000</f>
        <v>1.1E-4</v>
      </c>
      <c r="R226">
        <f t="shared" ca="1" si="418"/>
        <v>0</v>
      </c>
      <c r="S226">
        <f t="shared" ca="1" si="427"/>
        <v>0</v>
      </c>
      <c r="T226">
        <f t="shared" si="419"/>
        <v>0</v>
      </c>
      <c r="U226">
        <f>IF($P226,T226*Analysis!$B$28+Analysis!$B$29,0)</f>
        <v>0</v>
      </c>
      <c r="V226">
        <f>U226-'Flight Input'!$AE226</f>
        <v>0</v>
      </c>
      <c r="W226">
        <f ca="1">MEDIAN2(R226,Analysis!$B$5,2)</f>
        <v>0</v>
      </c>
      <c r="X226">
        <f t="shared" ref="X226:Y226" ca="1" si="488">X225+W226*$D226</f>
        <v>0</v>
      </c>
      <c r="Y226">
        <f t="shared" ca="1" si="488"/>
        <v>0</v>
      </c>
      <c r="AA226">
        <f ca="1">AVERAGE2(W226,Analysis!$B$6,2)</f>
        <v>0</v>
      </c>
      <c r="AB226">
        <f t="shared" ref="AB226:AC226" ca="1" si="489">AB225+AA226*$D226</f>
        <v>0</v>
      </c>
      <c r="AC226">
        <f t="shared" ca="1" si="489"/>
        <v>0</v>
      </c>
      <c r="AF226">
        <f ca="1">IF(B226&gt;0,C226-Analysis!$B$14,0)</f>
        <v>0</v>
      </c>
      <c r="AG226">
        <f t="shared" ca="1" si="422"/>
        <v>0</v>
      </c>
      <c r="AH226">
        <f t="shared" ca="1" si="423"/>
        <v>0</v>
      </c>
      <c r="AI226">
        <f ca="1">IF(AND(B226&gt;Analysis!$B$39,B226&lt;Analysis!$B$40),FilterInput(AF226,Analysis!$B$34,Analysis!$B$35),0)</f>
        <v>0</v>
      </c>
      <c r="AJ226">
        <f ca="1">MEDIAN2(AI226,Analysis!$B$5,2)</f>
        <v>0</v>
      </c>
      <c r="AK226">
        <f ca="1">AVERAGE2(AJ226,Analysis!$B$6,2)</f>
        <v>0</v>
      </c>
      <c r="AL226">
        <f ca="1">INTEGRAL2(R226,$B226,AL225,R225,$B225,Analysis!$B$22)</f>
        <v>0</v>
      </c>
      <c r="AM226">
        <f ca="1">IF(AND(B226&lt;Analysis!$B$40,B226&gt;0),INTEGRAL2(AL226,$B226,AM225,AL225,$B225,Analysis!$B$23),0)</f>
        <v>0</v>
      </c>
      <c r="AN226">
        <f>IF($P226,AM226*Analysis!$B$30+Analysis!$B$31,0)</f>
        <v>0</v>
      </c>
      <c r="AO226">
        <f>AN226-'Flight Input'!$AE226</f>
        <v>0</v>
      </c>
      <c r="AQ226">
        <f>Analysis!$B$36*'Flight Input'!AE226+IF('Flight Input'!AE226 &gt; 0,Analysis!$B$37,0)</f>
        <v>0</v>
      </c>
      <c r="AR226">
        <f ca="1">_xlfn.COVARIANCE.P($AN$102:$AN$1102,'Flight Input'!AE226:AE1226)</f>
        <v>1.4558802736493818E-2</v>
      </c>
    </row>
    <row r="227" spans="1:44" x14ac:dyDescent="0.3">
      <c r="A227">
        <v>225</v>
      </c>
      <c r="B227">
        <f>'Flight Input'!T227</f>
        <v>4.4971849999856204</v>
      </c>
      <c r="C227">
        <f ca="1">INDIRECT(CONCATENATE("'Flight Input'!",Analysis!$B$2,A227+2))</f>
        <v>0</v>
      </c>
      <c r="D227">
        <f t="shared" si="415"/>
        <v>1.734799996484071E-2</v>
      </c>
      <c r="F227">
        <f t="shared" ca="1" si="424"/>
        <v>0</v>
      </c>
      <c r="G227">
        <f t="shared" ca="1" si="425"/>
        <v>0</v>
      </c>
      <c r="I227">
        <f>SUM(D$2:D227)/COUNT(D$2:D227)</f>
        <v>1.998748888882498E-2</v>
      </c>
      <c r="J227">
        <f t="shared" si="416"/>
        <v>0.86794294477581868</v>
      </c>
      <c r="L227">
        <f ca="1">VARA(C$2:C227)</f>
        <v>0</v>
      </c>
      <c r="M227">
        <f t="shared" ca="1" si="417"/>
        <v>0</v>
      </c>
      <c r="N227">
        <f t="shared" ca="1" si="426"/>
        <v>0</v>
      </c>
      <c r="O227" t="b">
        <f ca="1">IF(OR(O226,M227*MIN((B227-B$2)*Analysis!$B$19,1)&gt;Analysis!$B$18),TRUE,FALSE)</f>
        <v>0</v>
      </c>
      <c r="P227" t="b">
        <f>IF(OR('Flight Input'!U227=3,'Flight Input'!U227=9),TRUE,FALSE)</f>
        <v>0</v>
      </c>
      <c r="Q227">
        <f ca="1">IF(O227,Q226,SUM(C$2:C227)/COUNT(C$2:C227))+(Analysis!$D$14-500)/1000000</f>
        <v>1.1E-4</v>
      </c>
      <c r="R227">
        <f t="shared" ca="1" si="418"/>
        <v>0</v>
      </c>
      <c r="S227">
        <f t="shared" ca="1" si="427"/>
        <v>0</v>
      </c>
      <c r="T227">
        <f t="shared" si="419"/>
        <v>0</v>
      </c>
      <c r="U227">
        <f>IF($P227,T227*Analysis!$B$28+Analysis!$B$29,0)</f>
        <v>0</v>
      </c>
      <c r="V227">
        <f>U227-'Flight Input'!$AE227</f>
        <v>0</v>
      </c>
      <c r="W227">
        <f ca="1">MEDIAN2(R227,Analysis!$B$5,2)</f>
        <v>0</v>
      </c>
      <c r="X227">
        <f t="shared" ref="X227:Y227" ca="1" si="490">X226+W227*$D227</f>
        <v>0</v>
      </c>
      <c r="Y227">
        <f t="shared" ca="1" si="490"/>
        <v>0</v>
      </c>
      <c r="AA227">
        <f ca="1">AVERAGE2(W227,Analysis!$B$6,2)</f>
        <v>0</v>
      </c>
      <c r="AB227">
        <f t="shared" ref="AB227:AC227" ca="1" si="491">AB226+AA227*$D227</f>
        <v>0</v>
      </c>
      <c r="AC227">
        <f t="shared" ca="1" si="491"/>
        <v>0</v>
      </c>
      <c r="AF227">
        <f ca="1">IF(B227&gt;0,C227-Analysis!$B$14,0)</f>
        <v>0</v>
      </c>
      <c r="AG227">
        <f t="shared" ca="1" si="422"/>
        <v>0</v>
      </c>
      <c r="AH227">
        <f t="shared" ca="1" si="423"/>
        <v>0</v>
      </c>
      <c r="AI227">
        <f ca="1">IF(AND(B227&gt;Analysis!$B$39,B227&lt;Analysis!$B$40),FilterInput(AF227,Analysis!$B$34,Analysis!$B$35),0)</f>
        <v>0</v>
      </c>
      <c r="AJ227">
        <f ca="1">MEDIAN2(AI227,Analysis!$B$5,2)</f>
        <v>0</v>
      </c>
      <c r="AK227">
        <f ca="1">AVERAGE2(AJ227,Analysis!$B$6,2)</f>
        <v>0</v>
      </c>
      <c r="AL227">
        <f ca="1">INTEGRAL2(R227,$B227,AL226,R226,$B226,Analysis!$B$22)</f>
        <v>0</v>
      </c>
      <c r="AM227">
        <f ca="1">IF(AND(B227&lt;Analysis!$B$40,B227&gt;0),INTEGRAL2(AL227,$B227,AM226,AL226,$B226,Analysis!$B$23),0)</f>
        <v>0</v>
      </c>
      <c r="AN227">
        <f>IF($P227,AM227*Analysis!$B$30+Analysis!$B$31,0)</f>
        <v>0</v>
      </c>
      <c r="AO227">
        <f>AN227-'Flight Input'!$AE227</f>
        <v>0</v>
      </c>
      <c r="AQ227">
        <f>Analysis!$B$36*'Flight Input'!AE227+IF('Flight Input'!AE227 &gt; 0,Analysis!$B$37,0)</f>
        <v>0</v>
      </c>
      <c r="AR227">
        <f ca="1">_xlfn.COVARIANCE.P($AN$102:$AN$1102,'Flight Input'!AE227:AE1227)</f>
        <v>1.4380724682071426E-2</v>
      </c>
    </row>
    <row r="228" spans="1:44" x14ac:dyDescent="0.3">
      <c r="A228">
        <v>226</v>
      </c>
      <c r="B228">
        <f>'Flight Input'!T228</f>
        <v>4.5149039999814704</v>
      </c>
      <c r="C228">
        <f ca="1">INDIRECT(CONCATENATE("'Flight Input'!",Analysis!$B$2,A228+2))</f>
        <v>0</v>
      </c>
      <c r="D228">
        <f t="shared" si="415"/>
        <v>1.7718999995850027E-2</v>
      </c>
      <c r="F228">
        <f t="shared" ca="1" si="424"/>
        <v>0</v>
      </c>
      <c r="G228">
        <f t="shared" ca="1" si="425"/>
        <v>0</v>
      </c>
      <c r="I228">
        <f>SUM(D$2:D228)/COUNT(D$2:D228)</f>
        <v>1.9977451327351639E-2</v>
      </c>
      <c r="J228">
        <f t="shared" si="416"/>
        <v>0.88694997702687384</v>
      </c>
      <c r="L228">
        <f ca="1">VARA(C$2:C228)</f>
        <v>0</v>
      </c>
      <c r="M228">
        <f t="shared" ca="1" si="417"/>
        <v>0</v>
      </c>
      <c r="N228">
        <f t="shared" ca="1" si="426"/>
        <v>0</v>
      </c>
      <c r="O228" t="b">
        <f ca="1">IF(OR(O227,M228*MIN((B228-B$2)*Analysis!$B$19,1)&gt;Analysis!$B$18),TRUE,FALSE)</f>
        <v>0</v>
      </c>
      <c r="P228" t="b">
        <f>IF(OR('Flight Input'!U228=3,'Flight Input'!U228=9),TRUE,FALSE)</f>
        <v>0</v>
      </c>
      <c r="Q228">
        <f ca="1">IF(O228,Q227,SUM(C$2:C228)/COUNT(C$2:C228))+(Analysis!$D$14-500)/1000000</f>
        <v>1.1E-4</v>
      </c>
      <c r="R228">
        <f t="shared" ca="1" si="418"/>
        <v>0</v>
      </c>
      <c r="S228">
        <f t="shared" ca="1" si="427"/>
        <v>0</v>
      </c>
      <c r="T228">
        <f t="shared" si="419"/>
        <v>0</v>
      </c>
      <c r="U228">
        <f>IF($P228,T228*Analysis!$B$28+Analysis!$B$29,0)</f>
        <v>0</v>
      </c>
      <c r="V228">
        <f>U228-'Flight Input'!$AE228</f>
        <v>0</v>
      </c>
      <c r="W228">
        <f ca="1">MEDIAN2(R228,Analysis!$B$5,2)</f>
        <v>0</v>
      </c>
      <c r="X228">
        <f t="shared" ref="X228:Y228" ca="1" si="492">X227+W228*$D228</f>
        <v>0</v>
      </c>
      <c r="Y228">
        <f t="shared" ca="1" si="492"/>
        <v>0</v>
      </c>
      <c r="AA228">
        <f ca="1">AVERAGE2(W228,Analysis!$B$6,2)</f>
        <v>0</v>
      </c>
      <c r="AB228">
        <f t="shared" ref="AB228:AC228" ca="1" si="493">AB227+AA228*$D228</f>
        <v>0</v>
      </c>
      <c r="AC228">
        <f t="shared" ca="1" si="493"/>
        <v>0</v>
      </c>
      <c r="AF228">
        <f ca="1">IF(B228&gt;0,C228-Analysis!$B$14,0)</f>
        <v>0</v>
      </c>
      <c r="AG228">
        <f t="shared" ca="1" si="422"/>
        <v>0</v>
      </c>
      <c r="AH228">
        <f t="shared" ca="1" si="423"/>
        <v>0</v>
      </c>
      <c r="AI228">
        <f ca="1">IF(AND(B228&gt;Analysis!$B$39,B228&lt;Analysis!$B$40),FilterInput(AF228,Analysis!$B$34,Analysis!$B$35),0)</f>
        <v>0</v>
      </c>
      <c r="AJ228">
        <f ca="1">MEDIAN2(AI228,Analysis!$B$5,2)</f>
        <v>0</v>
      </c>
      <c r="AK228">
        <f ca="1">AVERAGE2(AJ228,Analysis!$B$6,2)</f>
        <v>0</v>
      </c>
      <c r="AL228">
        <f ca="1">INTEGRAL2(R228,$B228,AL227,R227,$B227,Analysis!$B$22)</f>
        <v>0</v>
      </c>
      <c r="AM228">
        <f ca="1">IF(AND(B228&lt;Analysis!$B$40,B228&gt;0),INTEGRAL2(AL228,$B228,AM227,AL227,$B227,Analysis!$B$23),0)</f>
        <v>0</v>
      </c>
      <c r="AN228">
        <f>IF($P228,AM228*Analysis!$B$30+Analysis!$B$31,0)</f>
        <v>0</v>
      </c>
      <c r="AO228">
        <f>AN228-'Flight Input'!$AE228</f>
        <v>0</v>
      </c>
      <c r="AQ228">
        <f>Analysis!$B$36*'Flight Input'!AE228+IF('Flight Input'!AE228 &gt; 0,Analysis!$B$37,0)</f>
        <v>0</v>
      </c>
      <c r="AR228">
        <f ca="1">_xlfn.COVARIANCE.P($AN$102:$AN$1102,'Flight Input'!AE228:AE1228)</f>
        <v>1.420149407924522E-2</v>
      </c>
    </row>
    <row r="229" spans="1:44" x14ac:dyDescent="0.3">
      <c r="A229">
        <v>227</v>
      </c>
      <c r="B229">
        <f>'Flight Input'!T229</f>
        <v>4.5362479999894276</v>
      </c>
      <c r="C229">
        <f ca="1">INDIRECT(CONCATENATE("'Flight Input'!",Analysis!$B$2,A229+2))</f>
        <v>0</v>
      </c>
      <c r="D229">
        <f t="shared" si="415"/>
        <v>2.134400000795722E-2</v>
      </c>
      <c r="F229">
        <f t="shared" ca="1" si="424"/>
        <v>0</v>
      </c>
      <c r="G229">
        <f t="shared" ca="1" si="425"/>
        <v>0</v>
      </c>
      <c r="I229">
        <f>SUM(D$2:D229)/COUNT(D$2:D229)</f>
        <v>1.9983471365592191E-2</v>
      </c>
      <c r="J229">
        <f t="shared" si="416"/>
        <v>1.0680826978193392</v>
      </c>
      <c r="L229">
        <f ca="1">VARA(C$2:C229)</f>
        <v>0</v>
      </c>
      <c r="M229">
        <f t="shared" ca="1" si="417"/>
        <v>0</v>
      </c>
      <c r="N229">
        <f t="shared" ca="1" si="426"/>
        <v>0</v>
      </c>
      <c r="O229" t="b">
        <f ca="1">IF(OR(O228,M229*MIN((B229-B$2)*Analysis!$B$19,1)&gt;Analysis!$B$18),TRUE,FALSE)</f>
        <v>0</v>
      </c>
      <c r="P229" t="b">
        <f>IF(OR('Flight Input'!U229=3,'Flight Input'!U229=9),TRUE,FALSE)</f>
        <v>0</v>
      </c>
      <c r="Q229">
        <f ca="1">IF(O229,Q228,SUM(C$2:C229)/COUNT(C$2:C229))+(Analysis!$D$14-500)/1000000</f>
        <v>1.1E-4</v>
      </c>
      <c r="R229">
        <f t="shared" ca="1" si="418"/>
        <v>0</v>
      </c>
      <c r="S229">
        <f t="shared" ca="1" si="427"/>
        <v>0</v>
      </c>
      <c r="T229">
        <f t="shared" si="419"/>
        <v>0</v>
      </c>
      <c r="U229">
        <f>IF($P229,T229*Analysis!$B$28+Analysis!$B$29,0)</f>
        <v>0</v>
      </c>
      <c r="V229">
        <f>U229-'Flight Input'!$AE229</f>
        <v>0</v>
      </c>
      <c r="W229">
        <f ca="1">MEDIAN2(R229,Analysis!$B$5,2)</f>
        <v>0</v>
      </c>
      <c r="X229">
        <f t="shared" ref="X229:Y229" ca="1" si="494">X228+W229*$D229</f>
        <v>0</v>
      </c>
      <c r="Y229">
        <f t="shared" ca="1" si="494"/>
        <v>0</v>
      </c>
      <c r="AA229">
        <f ca="1">AVERAGE2(W229,Analysis!$B$6,2)</f>
        <v>0</v>
      </c>
      <c r="AB229">
        <f t="shared" ref="AB229:AC229" ca="1" si="495">AB228+AA229*$D229</f>
        <v>0</v>
      </c>
      <c r="AC229">
        <f t="shared" ca="1" si="495"/>
        <v>0</v>
      </c>
      <c r="AF229">
        <f ca="1">IF(B229&gt;0,C229-Analysis!$B$14,0)</f>
        <v>0</v>
      </c>
      <c r="AG229">
        <f t="shared" ca="1" si="422"/>
        <v>0</v>
      </c>
      <c r="AH229">
        <f t="shared" ca="1" si="423"/>
        <v>0</v>
      </c>
      <c r="AI229">
        <f ca="1">IF(AND(B229&gt;Analysis!$B$39,B229&lt;Analysis!$B$40),FilterInput(AF229,Analysis!$B$34,Analysis!$B$35),0)</f>
        <v>0</v>
      </c>
      <c r="AJ229">
        <f ca="1">MEDIAN2(AI229,Analysis!$B$5,2)</f>
        <v>0</v>
      </c>
      <c r="AK229">
        <f ca="1">AVERAGE2(AJ229,Analysis!$B$6,2)</f>
        <v>0</v>
      </c>
      <c r="AL229">
        <f ca="1">INTEGRAL2(R229,$B229,AL228,R228,$B228,Analysis!$B$22)</f>
        <v>0</v>
      </c>
      <c r="AM229">
        <f ca="1">IF(AND(B229&lt;Analysis!$B$40,B229&gt;0),INTEGRAL2(AL229,$B229,AM228,AL228,$B228,Analysis!$B$23),0)</f>
        <v>0</v>
      </c>
      <c r="AN229">
        <f>IF($P229,AM229*Analysis!$B$30+Analysis!$B$31,0)</f>
        <v>0</v>
      </c>
      <c r="AO229">
        <f>AN229-'Flight Input'!$AE229</f>
        <v>0</v>
      </c>
      <c r="AQ229">
        <f>Analysis!$B$36*'Flight Input'!AE229+IF('Flight Input'!AE229 &gt; 0,Analysis!$B$37,0)</f>
        <v>0</v>
      </c>
      <c r="AR229">
        <f ca="1">_xlfn.COVARIANCE.P($AN$102:$AN$1102,'Flight Input'!AE229:AE1229)</f>
        <v>1.4021808667980374E-2</v>
      </c>
    </row>
    <row r="230" spans="1:44" x14ac:dyDescent="0.3">
      <c r="A230">
        <v>228</v>
      </c>
      <c r="B230">
        <f>'Flight Input'!T230</f>
        <v>4.5607280000112951</v>
      </c>
      <c r="C230">
        <f ca="1">INDIRECT(CONCATENATE("'Flight Input'!",Analysis!$B$2,A230+2))</f>
        <v>0</v>
      </c>
      <c r="D230">
        <f t="shared" si="415"/>
        <v>2.4480000021867454E-2</v>
      </c>
      <c r="F230">
        <f t="shared" ca="1" si="424"/>
        <v>0</v>
      </c>
      <c r="G230">
        <f t="shared" ca="1" si="425"/>
        <v>0</v>
      </c>
      <c r="I230">
        <f>SUM(D$2:D230)/COUNT(D$2:D230)</f>
        <v>2.000319298250568E-2</v>
      </c>
      <c r="J230">
        <f t="shared" si="416"/>
        <v>1.2238046217559908</v>
      </c>
      <c r="L230">
        <f ca="1">VARA(C$2:C230)</f>
        <v>0</v>
      </c>
      <c r="M230">
        <f t="shared" ca="1" si="417"/>
        <v>0</v>
      </c>
      <c r="N230">
        <f t="shared" ca="1" si="426"/>
        <v>0</v>
      </c>
      <c r="O230" t="b">
        <f ca="1">IF(OR(O229,M230*MIN((B230-B$2)*Analysis!$B$19,1)&gt;Analysis!$B$18),TRUE,FALSE)</f>
        <v>0</v>
      </c>
      <c r="P230" t="b">
        <f>IF(OR('Flight Input'!U230=3,'Flight Input'!U230=9),TRUE,FALSE)</f>
        <v>0</v>
      </c>
      <c r="Q230">
        <f ca="1">IF(O230,Q229,SUM(C$2:C230)/COUNT(C$2:C230))+(Analysis!$D$14-500)/1000000</f>
        <v>1.1E-4</v>
      </c>
      <c r="R230">
        <f t="shared" ca="1" si="418"/>
        <v>0</v>
      </c>
      <c r="S230">
        <f t="shared" ca="1" si="427"/>
        <v>0</v>
      </c>
      <c r="T230">
        <f t="shared" si="419"/>
        <v>0</v>
      </c>
      <c r="U230">
        <f>IF($P230,T230*Analysis!$B$28+Analysis!$B$29,0)</f>
        <v>0</v>
      </c>
      <c r="V230">
        <f>U230-'Flight Input'!$AE230</f>
        <v>0</v>
      </c>
      <c r="W230">
        <f ca="1">MEDIAN2(R230,Analysis!$B$5,2)</f>
        <v>0</v>
      </c>
      <c r="X230">
        <f t="shared" ref="X230:Y230" ca="1" si="496">X229+W230*$D230</f>
        <v>0</v>
      </c>
      <c r="Y230">
        <f t="shared" ca="1" si="496"/>
        <v>0</v>
      </c>
      <c r="AA230">
        <f ca="1">AVERAGE2(W230,Analysis!$B$6,2)</f>
        <v>0</v>
      </c>
      <c r="AB230">
        <f t="shared" ref="AB230:AC230" ca="1" si="497">AB229+AA230*$D230</f>
        <v>0</v>
      </c>
      <c r="AC230">
        <f t="shared" ca="1" si="497"/>
        <v>0</v>
      </c>
      <c r="AF230">
        <f ca="1">IF(B230&gt;0,C230-Analysis!$B$14,0)</f>
        <v>0</v>
      </c>
      <c r="AG230">
        <f t="shared" ca="1" si="422"/>
        <v>0</v>
      </c>
      <c r="AH230">
        <f t="shared" ca="1" si="423"/>
        <v>0</v>
      </c>
      <c r="AI230">
        <f ca="1">IF(AND(B230&gt;Analysis!$B$39,B230&lt;Analysis!$B$40),FilterInput(AF230,Analysis!$B$34,Analysis!$B$35),0)</f>
        <v>0</v>
      </c>
      <c r="AJ230">
        <f ca="1">MEDIAN2(AI230,Analysis!$B$5,2)</f>
        <v>0</v>
      </c>
      <c r="AK230">
        <f ca="1">AVERAGE2(AJ230,Analysis!$B$6,2)</f>
        <v>0</v>
      </c>
      <c r="AL230">
        <f ca="1">INTEGRAL2(R230,$B230,AL229,R229,$B229,Analysis!$B$22)</f>
        <v>0</v>
      </c>
      <c r="AM230">
        <f ca="1">IF(AND(B230&lt;Analysis!$B$40,B230&gt;0),INTEGRAL2(AL230,$B230,AM229,AL229,$B229,Analysis!$B$23),0)</f>
        <v>0</v>
      </c>
      <c r="AN230">
        <f>IF($P230,AM230*Analysis!$B$30+Analysis!$B$31,0)</f>
        <v>0</v>
      </c>
      <c r="AO230">
        <f>AN230-'Flight Input'!$AE230</f>
        <v>0</v>
      </c>
      <c r="AQ230">
        <f>Analysis!$B$36*'Flight Input'!AE230+IF('Flight Input'!AE230 &gt; 0,Analysis!$B$37,0)</f>
        <v>0</v>
      </c>
      <c r="AR230">
        <f ca="1">_xlfn.COVARIANCE.P($AN$102:$AN$1102,'Flight Input'!AE230:AE1230)</f>
        <v>1.3841666738465921E-2</v>
      </c>
    </row>
    <row r="231" spans="1:44" x14ac:dyDescent="0.3">
      <c r="A231">
        <v>229</v>
      </c>
      <c r="B231">
        <f>'Flight Input'!T231</f>
        <v>4.5755409999983385</v>
      </c>
      <c r="C231">
        <f ca="1">INDIRECT(CONCATENATE("'Flight Input'!",Analysis!$B$2,A231+2))</f>
        <v>0</v>
      </c>
      <c r="D231">
        <f t="shared" si="415"/>
        <v>1.481299998704344E-2</v>
      </c>
      <c r="F231">
        <f t="shared" ca="1" si="424"/>
        <v>0</v>
      </c>
      <c r="G231">
        <f t="shared" ca="1" si="425"/>
        <v>0</v>
      </c>
      <c r="I231">
        <f>SUM(D$2:D231)/COUNT(D$2:D231)</f>
        <v>1.9980528384272219E-2</v>
      </c>
      <c r="J231">
        <f t="shared" si="416"/>
        <v>0.7413717846773048</v>
      </c>
      <c r="L231">
        <f ca="1">VARA(C$2:C231)</f>
        <v>0</v>
      </c>
      <c r="M231">
        <f t="shared" ca="1" si="417"/>
        <v>0</v>
      </c>
      <c r="N231">
        <f t="shared" ca="1" si="426"/>
        <v>0</v>
      </c>
      <c r="O231" t="b">
        <f ca="1">IF(OR(O230,M231*MIN((B231-B$2)*Analysis!$B$19,1)&gt;Analysis!$B$18),TRUE,FALSE)</f>
        <v>0</v>
      </c>
      <c r="P231" t="b">
        <f>IF(OR('Flight Input'!U231=3,'Flight Input'!U231=9),TRUE,FALSE)</f>
        <v>0</v>
      </c>
      <c r="Q231">
        <f ca="1">IF(O231,Q230,SUM(C$2:C231)/COUNT(C$2:C231))+(Analysis!$D$14-500)/1000000</f>
        <v>1.1E-4</v>
      </c>
      <c r="R231">
        <f t="shared" ca="1" si="418"/>
        <v>0</v>
      </c>
      <c r="S231">
        <f t="shared" ca="1" si="427"/>
        <v>0</v>
      </c>
      <c r="T231">
        <f t="shared" si="419"/>
        <v>0</v>
      </c>
      <c r="U231">
        <f>IF($P231,T231*Analysis!$B$28+Analysis!$B$29,0)</f>
        <v>0</v>
      </c>
      <c r="V231">
        <f>U231-'Flight Input'!$AE231</f>
        <v>0</v>
      </c>
      <c r="W231">
        <f ca="1">MEDIAN2(R231,Analysis!$B$5,2)</f>
        <v>0</v>
      </c>
      <c r="X231">
        <f t="shared" ref="X231:Y231" ca="1" si="498">X230+W231*$D231</f>
        <v>0</v>
      </c>
      <c r="Y231">
        <f t="shared" ca="1" si="498"/>
        <v>0</v>
      </c>
      <c r="AA231">
        <f ca="1">AVERAGE2(W231,Analysis!$B$6,2)</f>
        <v>0</v>
      </c>
      <c r="AB231">
        <f t="shared" ref="AB231:AC231" ca="1" si="499">AB230+AA231*$D231</f>
        <v>0</v>
      </c>
      <c r="AC231">
        <f t="shared" ca="1" si="499"/>
        <v>0</v>
      </c>
      <c r="AF231">
        <f ca="1">IF(B231&gt;0,C231-Analysis!$B$14,0)</f>
        <v>0</v>
      </c>
      <c r="AG231">
        <f t="shared" ca="1" si="422"/>
        <v>0</v>
      </c>
      <c r="AH231">
        <f t="shared" ca="1" si="423"/>
        <v>0</v>
      </c>
      <c r="AI231">
        <f ca="1">IF(AND(B231&gt;Analysis!$B$39,B231&lt;Analysis!$B$40),FilterInput(AF231,Analysis!$B$34,Analysis!$B$35),0)</f>
        <v>0</v>
      </c>
      <c r="AJ231">
        <f ca="1">MEDIAN2(AI231,Analysis!$B$5,2)</f>
        <v>0</v>
      </c>
      <c r="AK231">
        <f ca="1">AVERAGE2(AJ231,Analysis!$B$6,2)</f>
        <v>0</v>
      </c>
      <c r="AL231">
        <f ca="1">INTEGRAL2(R231,$B231,AL230,R230,$B230,Analysis!$B$22)</f>
        <v>0</v>
      </c>
      <c r="AM231">
        <f ca="1">IF(AND(B231&lt;Analysis!$B$40,B231&gt;0),INTEGRAL2(AL231,$B231,AM230,AL230,$B230,Analysis!$B$23),0)</f>
        <v>0</v>
      </c>
      <c r="AN231">
        <f>IF($P231,AM231*Analysis!$B$30+Analysis!$B$31,0)</f>
        <v>0</v>
      </c>
      <c r="AO231">
        <f>AN231-'Flight Input'!$AE231</f>
        <v>0</v>
      </c>
      <c r="AQ231">
        <f>Analysis!$B$36*'Flight Input'!AE231+IF('Flight Input'!AE231 &gt; 0,Analysis!$B$37,0)</f>
        <v>0</v>
      </c>
      <c r="AR231">
        <f ca="1">_xlfn.COVARIANCE.P($AN$102:$AN$1102,'Flight Input'!AE231:AE1231)</f>
        <v>1.366036320161608E-2</v>
      </c>
    </row>
    <row r="232" spans="1:44" x14ac:dyDescent="0.3">
      <c r="A232">
        <v>230</v>
      </c>
      <c r="B232">
        <f>'Flight Input'!T232</f>
        <v>4.6004220000468194</v>
      </c>
      <c r="C232">
        <f ca="1">INDIRECT(CONCATENATE("'Flight Input'!",Analysis!$B$2,A232+2))</f>
        <v>0</v>
      </c>
      <c r="D232">
        <f t="shared" si="415"/>
        <v>2.4881000048480928E-2</v>
      </c>
      <c r="F232">
        <f t="shared" ca="1" si="424"/>
        <v>0</v>
      </c>
      <c r="G232">
        <f t="shared" ca="1" si="425"/>
        <v>0</v>
      </c>
      <c r="I232">
        <f>SUM(D$2:D232)/COUNT(D$2:D232)</f>
        <v>2.0001834782812259E-2</v>
      </c>
      <c r="J232">
        <f t="shared" si="416"/>
        <v>1.243935884814996</v>
      </c>
      <c r="L232">
        <f ca="1">VARA(C$2:C232)</f>
        <v>0</v>
      </c>
      <c r="M232">
        <f t="shared" ca="1" si="417"/>
        <v>0</v>
      </c>
      <c r="N232">
        <f t="shared" ca="1" si="426"/>
        <v>0</v>
      </c>
      <c r="O232" t="b">
        <f ca="1">IF(OR(O231,M232*MIN((B232-B$2)*Analysis!$B$19,1)&gt;Analysis!$B$18),TRUE,FALSE)</f>
        <v>0</v>
      </c>
      <c r="P232" t="b">
        <f>IF(OR('Flight Input'!U232=3,'Flight Input'!U232=9),TRUE,FALSE)</f>
        <v>0</v>
      </c>
      <c r="Q232">
        <f ca="1">IF(O232,Q231,SUM(C$2:C232)/COUNT(C$2:C232))+(Analysis!$D$14-500)/1000000</f>
        <v>1.1E-4</v>
      </c>
      <c r="R232">
        <f t="shared" ca="1" si="418"/>
        <v>0</v>
      </c>
      <c r="S232">
        <f t="shared" ca="1" si="427"/>
        <v>0</v>
      </c>
      <c r="T232">
        <f t="shared" si="419"/>
        <v>0</v>
      </c>
      <c r="U232">
        <f>IF($P232,T232*Analysis!$B$28+Analysis!$B$29,0)</f>
        <v>0</v>
      </c>
      <c r="V232">
        <f>U232-'Flight Input'!$AE232</f>
        <v>0</v>
      </c>
      <c r="W232">
        <f ca="1">MEDIAN2(R232,Analysis!$B$5,2)</f>
        <v>0</v>
      </c>
      <c r="X232">
        <f t="shared" ref="X232:Y232" ca="1" si="500">X231+W232*$D232</f>
        <v>0</v>
      </c>
      <c r="Y232">
        <f t="shared" ca="1" si="500"/>
        <v>0</v>
      </c>
      <c r="AA232">
        <f ca="1">AVERAGE2(W232,Analysis!$B$6,2)</f>
        <v>0</v>
      </c>
      <c r="AB232">
        <f t="shared" ref="AB232:AC232" ca="1" si="501">AB231+AA232*$D232</f>
        <v>0</v>
      </c>
      <c r="AC232">
        <f t="shared" ca="1" si="501"/>
        <v>0</v>
      </c>
      <c r="AF232">
        <f ca="1">IF(B232&gt;0,C232-Analysis!$B$14,0)</f>
        <v>0</v>
      </c>
      <c r="AG232">
        <f t="shared" ca="1" si="422"/>
        <v>0</v>
      </c>
      <c r="AH232">
        <f t="shared" ca="1" si="423"/>
        <v>0</v>
      </c>
      <c r="AI232">
        <f ca="1">IF(AND(B232&gt;Analysis!$B$39,B232&lt;Analysis!$B$40),FilterInput(AF232,Analysis!$B$34,Analysis!$B$35),0)</f>
        <v>0</v>
      </c>
      <c r="AJ232">
        <f ca="1">MEDIAN2(AI232,Analysis!$B$5,2)</f>
        <v>0</v>
      </c>
      <c r="AK232">
        <f ca="1">AVERAGE2(AJ232,Analysis!$B$6,2)</f>
        <v>0</v>
      </c>
      <c r="AL232">
        <f ca="1">INTEGRAL2(R232,$B232,AL231,R231,$B231,Analysis!$B$22)</f>
        <v>0</v>
      </c>
      <c r="AM232">
        <f ca="1">IF(AND(B232&lt;Analysis!$B$40,B232&gt;0),INTEGRAL2(AL232,$B232,AM231,AL231,$B231,Analysis!$B$23),0)</f>
        <v>0</v>
      </c>
      <c r="AN232">
        <f>IF($P232,AM232*Analysis!$B$30+Analysis!$B$31,0)</f>
        <v>0</v>
      </c>
      <c r="AO232">
        <f>AN232-'Flight Input'!$AE232</f>
        <v>0</v>
      </c>
      <c r="AQ232">
        <f>Analysis!$B$36*'Flight Input'!AE232+IF('Flight Input'!AE232 &gt; 0,Analysis!$B$37,0)</f>
        <v>0</v>
      </c>
      <c r="AR232">
        <f ca="1">_xlfn.COVARIANCE.P($AN$102:$AN$1102,'Flight Input'!AE232:AE1232)</f>
        <v>1.3479302280971824E-2</v>
      </c>
    </row>
    <row r="233" spans="1:44" x14ac:dyDescent="0.3">
      <c r="A233">
        <v>231</v>
      </c>
      <c r="B233">
        <f>'Flight Input'!T233</f>
        <v>4.6171270000049844</v>
      </c>
      <c r="C233">
        <f ca="1">INDIRECT(CONCATENATE("'Flight Input'!",Analysis!$B$2,A233+2))</f>
        <v>0</v>
      </c>
      <c r="D233">
        <f t="shared" si="415"/>
        <v>1.670499995816499E-2</v>
      </c>
      <c r="F233">
        <f t="shared" ca="1" si="424"/>
        <v>0</v>
      </c>
      <c r="G233">
        <f t="shared" ca="1" si="425"/>
        <v>0</v>
      </c>
      <c r="I233">
        <f>SUM(D$2:D233)/COUNT(D$2:D233)</f>
        <v>1.9987562770584347E-2</v>
      </c>
      <c r="J233">
        <f t="shared" si="416"/>
        <v>0.83576973090234408</v>
      </c>
      <c r="L233">
        <f ca="1">VARA(C$2:C233)</f>
        <v>0</v>
      </c>
      <c r="M233">
        <f t="shared" ca="1" si="417"/>
        <v>0</v>
      </c>
      <c r="N233">
        <f t="shared" ca="1" si="426"/>
        <v>0</v>
      </c>
      <c r="O233" t="b">
        <f ca="1">IF(OR(O232,M233*MIN((B233-B$2)*Analysis!$B$19,1)&gt;Analysis!$B$18),TRUE,FALSE)</f>
        <v>0</v>
      </c>
      <c r="P233" t="b">
        <f>IF(OR('Flight Input'!U233=3,'Flight Input'!U233=9),TRUE,FALSE)</f>
        <v>0</v>
      </c>
      <c r="Q233">
        <f ca="1">IF(O233,Q232,SUM(C$2:C233)/COUNT(C$2:C233))+(Analysis!$D$14-500)/1000000</f>
        <v>1.1E-4</v>
      </c>
      <c r="R233">
        <f t="shared" ca="1" si="418"/>
        <v>0</v>
      </c>
      <c r="S233">
        <f t="shared" ca="1" si="427"/>
        <v>0</v>
      </c>
      <c r="T233">
        <f t="shared" si="419"/>
        <v>0</v>
      </c>
      <c r="U233">
        <f>IF($P233,T233*Analysis!$B$28+Analysis!$B$29,0)</f>
        <v>0</v>
      </c>
      <c r="V233">
        <f>U233-'Flight Input'!$AE233</f>
        <v>0</v>
      </c>
      <c r="W233">
        <f ca="1">MEDIAN2(R233,Analysis!$B$5,2)</f>
        <v>0</v>
      </c>
      <c r="X233">
        <f t="shared" ref="X233:Y233" ca="1" si="502">X232+W233*$D233</f>
        <v>0</v>
      </c>
      <c r="Y233">
        <f t="shared" ca="1" si="502"/>
        <v>0</v>
      </c>
      <c r="AA233">
        <f ca="1">AVERAGE2(W233,Analysis!$B$6,2)</f>
        <v>0</v>
      </c>
      <c r="AB233">
        <f t="shared" ref="AB233:AC233" ca="1" si="503">AB232+AA233*$D233</f>
        <v>0</v>
      </c>
      <c r="AC233">
        <f t="shared" ca="1" si="503"/>
        <v>0</v>
      </c>
      <c r="AF233">
        <f ca="1">IF(B233&gt;0,C233-Analysis!$B$14,0)</f>
        <v>0</v>
      </c>
      <c r="AG233">
        <f t="shared" ca="1" si="422"/>
        <v>0</v>
      </c>
      <c r="AH233">
        <f t="shared" ca="1" si="423"/>
        <v>0</v>
      </c>
      <c r="AI233">
        <f ca="1">IF(AND(B233&gt;Analysis!$B$39,B233&lt;Analysis!$B$40),FilterInput(AF233,Analysis!$B$34,Analysis!$B$35),0)</f>
        <v>0</v>
      </c>
      <c r="AJ233">
        <f ca="1">MEDIAN2(AI233,Analysis!$B$5,2)</f>
        <v>0</v>
      </c>
      <c r="AK233">
        <f ca="1">AVERAGE2(AJ233,Analysis!$B$6,2)</f>
        <v>0</v>
      </c>
      <c r="AL233">
        <f ca="1">INTEGRAL2(R233,$B233,AL232,R232,$B232,Analysis!$B$22)</f>
        <v>0</v>
      </c>
      <c r="AM233">
        <f ca="1">IF(AND(B233&lt;Analysis!$B$40,B233&gt;0),INTEGRAL2(AL233,$B233,AM232,AL232,$B232,Analysis!$B$23),0)</f>
        <v>0</v>
      </c>
      <c r="AN233">
        <f>IF($P233,AM233*Analysis!$B$30+Analysis!$B$31,0)</f>
        <v>0</v>
      </c>
      <c r="AO233">
        <f>AN233-'Flight Input'!$AE233</f>
        <v>0</v>
      </c>
      <c r="AQ233">
        <f>Analysis!$B$36*'Flight Input'!AE233+IF('Flight Input'!AE233 &gt; 0,Analysis!$B$37,0)</f>
        <v>0</v>
      </c>
      <c r="AR233">
        <f ca="1">_xlfn.COVARIANCE.P($AN$102:$AN$1102,'Flight Input'!AE233:AE1233)</f>
        <v>1.3297074704772351E-2</v>
      </c>
    </row>
    <row r="234" spans="1:44" x14ac:dyDescent="0.3">
      <c r="A234">
        <v>232</v>
      </c>
      <c r="B234">
        <f>'Flight Input'!T234</f>
        <v>4.6363140000030398</v>
      </c>
      <c r="C234">
        <f ca="1">INDIRECT(CONCATENATE("'Flight Input'!",Analysis!$B$2,A234+2))</f>
        <v>0</v>
      </c>
      <c r="D234">
        <f t="shared" si="415"/>
        <v>1.9186999998055398E-2</v>
      </c>
      <c r="F234">
        <f t="shared" ca="1" si="424"/>
        <v>0</v>
      </c>
      <c r="G234">
        <f t="shared" ca="1" si="425"/>
        <v>0</v>
      </c>
      <c r="I234">
        <f>SUM(D$2:D234)/COUNT(D$2:D234)</f>
        <v>1.998411206897862E-2</v>
      </c>
      <c r="J234">
        <f t="shared" si="416"/>
        <v>0.96011271012833344</v>
      </c>
      <c r="L234">
        <f ca="1">VARA(C$2:C234)</f>
        <v>0</v>
      </c>
      <c r="M234">
        <f t="shared" ca="1" si="417"/>
        <v>0</v>
      </c>
      <c r="N234">
        <f t="shared" ca="1" si="426"/>
        <v>0</v>
      </c>
      <c r="O234" t="b">
        <f ca="1">IF(OR(O233,M234*MIN((B234-B$2)*Analysis!$B$19,1)&gt;Analysis!$B$18),TRUE,FALSE)</f>
        <v>0</v>
      </c>
      <c r="P234" t="b">
        <f>IF(OR('Flight Input'!U234=3,'Flight Input'!U234=9),TRUE,FALSE)</f>
        <v>0</v>
      </c>
      <c r="Q234">
        <f ca="1">IF(O234,Q233,SUM(C$2:C234)/COUNT(C$2:C234))+(Analysis!$D$14-500)/1000000</f>
        <v>1.1E-4</v>
      </c>
      <c r="R234">
        <f t="shared" ca="1" si="418"/>
        <v>0</v>
      </c>
      <c r="S234">
        <f t="shared" ca="1" si="427"/>
        <v>0</v>
      </c>
      <c r="T234">
        <f t="shared" si="419"/>
        <v>0</v>
      </c>
      <c r="U234">
        <f>IF($P234,T234*Analysis!$B$28+Analysis!$B$29,0)</f>
        <v>0</v>
      </c>
      <c r="V234">
        <f>U234-'Flight Input'!$AE234</f>
        <v>0</v>
      </c>
      <c r="W234">
        <f ca="1">MEDIAN2(R234,Analysis!$B$5,2)</f>
        <v>0</v>
      </c>
      <c r="X234">
        <f t="shared" ref="X234:Y234" ca="1" si="504">X233+W234*$D234</f>
        <v>0</v>
      </c>
      <c r="Y234">
        <f t="shared" ca="1" si="504"/>
        <v>0</v>
      </c>
      <c r="AA234">
        <f ca="1">AVERAGE2(W234,Analysis!$B$6,2)</f>
        <v>0</v>
      </c>
      <c r="AB234">
        <f t="shared" ref="AB234:AC234" ca="1" si="505">AB233+AA234*$D234</f>
        <v>0</v>
      </c>
      <c r="AC234">
        <f t="shared" ca="1" si="505"/>
        <v>0</v>
      </c>
      <c r="AF234">
        <f ca="1">IF(B234&gt;0,C234-Analysis!$B$14,0)</f>
        <v>0</v>
      </c>
      <c r="AG234">
        <f t="shared" ca="1" si="422"/>
        <v>0</v>
      </c>
      <c r="AH234">
        <f t="shared" ca="1" si="423"/>
        <v>0</v>
      </c>
      <c r="AI234">
        <f ca="1">IF(AND(B234&gt;Analysis!$B$39,B234&lt;Analysis!$B$40),FilterInput(AF234,Analysis!$B$34,Analysis!$B$35),0)</f>
        <v>0</v>
      </c>
      <c r="AJ234">
        <f ca="1">MEDIAN2(AI234,Analysis!$B$5,2)</f>
        <v>0</v>
      </c>
      <c r="AK234">
        <f ca="1">AVERAGE2(AJ234,Analysis!$B$6,2)</f>
        <v>0</v>
      </c>
      <c r="AL234">
        <f ca="1">INTEGRAL2(R234,$B234,AL233,R233,$B233,Analysis!$B$22)</f>
        <v>0</v>
      </c>
      <c r="AM234">
        <f ca="1">IF(AND(B234&lt;Analysis!$B$40,B234&gt;0),INTEGRAL2(AL234,$B234,AM233,AL233,$B233,Analysis!$B$23),0)</f>
        <v>0</v>
      </c>
      <c r="AN234">
        <f>IF($P234,AM234*Analysis!$B$30+Analysis!$B$31,0)</f>
        <v>0</v>
      </c>
      <c r="AO234">
        <f>AN234-'Flight Input'!$AE234</f>
        <v>0</v>
      </c>
      <c r="AQ234">
        <f>Analysis!$B$36*'Flight Input'!AE234+IF('Flight Input'!AE234 &gt; 0,Analysis!$B$37,0)</f>
        <v>0</v>
      </c>
      <c r="AR234">
        <f ca="1">_xlfn.COVARIANCE.P($AN$102:$AN$1102,'Flight Input'!AE234:AE1234)</f>
        <v>1.3113676344644899E-2</v>
      </c>
    </row>
    <row r="235" spans="1:44" x14ac:dyDescent="0.3">
      <c r="A235">
        <v>233</v>
      </c>
      <c r="B235">
        <f>'Flight Input'!T235</f>
        <v>4.6604839999927208</v>
      </c>
      <c r="C235">
        <f ca="1">INDIRECT(CONCATENATE("'Flight Input'!",Analysis!$B$2,A235+2))</f>
        <v>0</v>
      </c>
      <c r="D235">
        <f t="shared" si="415"/>
        <v>2.4169999989680946E-2</v>
      </c>
      <c r="F235">
        <f t="shared" ca="1" si="424"/>
        <v>0</v>
      </c>
      <c r="G235">
        <f t="shared" ca="1" si="425"/>
        <v>0</v>
      </c>
      <c r="I235">
        <f>SUM(D$2:D235)/COUNT(D$2:D235)</f>
        <v>2.0002077253187645E-2</v>
      </c>
      <c r="J235">
        <f t="shared" si="416"/>
        <v>1.2083744944955193</v>
      </c>
      <c r="L235">
        <f ca="1">VARA(C$2:C235)</f>
        <v>0</v>
      </c>
      <c r="M235">
        <f t="shared" ca="1" si="417"/>
        <v>0</v>
      </c>
      <c r="N235">
        <f t="shared" ca="1" si="426"/>
        <v>0</v>
      </c>
      <c r="O235" t="b">
        <f ca="1">IF(OR(O234,M235*MIN((B235-B$2)*Analysis!$B$19,1)&gt;Analysis!$B$18),TRUE,FALSE)</f>
        <v>0</v>
      </c>
      <c r="P235" t="b">
        <f>IF(OR('Flight Input'!U235=3,'Flight Input'!U235=9),TRUE,FALSE)</f>
        <v>0</v>
      </c>
      <c r="Q235">
        <f ca="1">IF(O235,Q234,SUM(C$2:C235)/COUNT(C$2:C235))+(Analysis!$D$14-500)/1000000</f>
        <v>1.1E-4</v>
      </c>
      <c r="R235">
        <f t="shared" ca="1" si="418"/>
        <v>0</v>
      </c>
      <c r="S235">
        <f t="shared" ca="1" si="427"/>
        <v>0</v>
      </c>
      <c r="T235">
        <f t="shared" si="419"/>
        <v>0</v>
      </c>
      <c r="U235">
        <f>IF($P235,T235*Analysis!$B$28+Analysis!$B$29,0)</f>
        <v>0</v>
      </c>
      <c r="V235">
        <f>U235-'Flight Input'!$AE235</f>
        <v>0</v>
      </c>
      <c r="W235">
        <f ca="1">MEDIAN2(R235,Analysis!$B$5,2)</f>
        <v>0</v>
      </c>
      <c r="X235">
        <f t="shared" ref="X235:Y235" ca="1" si="506">X234+W235*$D235</f>
        <v>0</v>
      </c>
      <c r="Y235">
        <f t="shared" ca="1" si="506"/>
        <v>0</v>
      </c>
      <c r="AA235">
        <f ca="1">AVERAGE2(W235,Analysis!$B$6,2)</f>
        <v>0</v>
      </c>
      <c r="AB235">
        <f t="shared" ref="AB235:AC235" ca="1" si="507">AB234+AA235*$D235</f>
        <v>0</v>
      </c>
      <c r="AC235">
        <f t="shared" ca="1" si="507"/>
        <v>0</v>
      </c>
      <c r="AF235">
        <f ca="1">IF(B235&gt;0,C235-Analysis!$B$14,0)</f>
        <v>0</v>
      </c>
      <c r="AG235">
        <f t="shared" ca="1" si="422"/>
        <v>0</v>
      </c>
      <c r="AH235">
        <f t="shared" ca="1" si="423"/>
        <v>0</v>
      </c>
      <c r="AI235">
        <f ca="1">IF(AND(B235&gt;Analysis!$B$39,B235&lt;Analysis!$B$40),FilterInput(AF235,Analysis!$B$34,Analysis!$B$35),0)</f>
        <v>0</v>
      </c>
      <c r="AJ235">
        <f ca="1">MEDIAN2(AI235,Analysis!$B$5,2)</f>
        <v>0</v>
      </c>
      <c r="AK235">
        <f ca="1">AVERAGE2(AJ235,Analysis!$B$6,2)</f>
        <v>0</v>
      </c>
      <c r="AL235">
        <f ca="1">INTEGRAL2(R235,$B235,AL234,R234,$B234,Analysis!$B$22)</f>
        <v>0</v>
      </c>
      <c r="AM235">
        <f ca="1">IF(AND(B235&lt;Analysis!$B$40,B235&gt;0),INTEGRAL2(AL235,$B235,AM234,AL234,$B234,Analysis!$B$23),0)</f>
        <v>0</v>
      </c>
      <c r="AN235">
        <f>IF($P235,AM235*Analysis!$B$30+Analysis!$B$31,0)</f>
        <v>0</v>
      </c>
      <c r="AO235">
        <f>AN235-'Flight Input'!$AE235</f>
        <v>0</v>
      </c>
      <c r="AQ235">
        <f>Analysis!$B$36*'Flight Input'!AE235+IF('Flight Input'!AE235 &gt; 0,Analysis!$B$37,0)</f>
        <v>0</v>
      </c>
      <c r="AR235">
        <f ca="1">_xlfn.COVARIANCE.P($AN$102:$AN$1102,'Flight Input'!AE235:AE1235)</f>
        <v>1.292980959902984E-2</v>
      </c>
    </row>
    <row r="236" spans="1:44" x14ac:dyDescent="0.3">
      <c r="A236">
        <v>234</v>
      </c>
      <c r="B236">
        <f>'Flight Input'!T236</f>
        <v>4.6805640000384301</v>
      </c>
      <c r="C236">
        <f ca="1">INDIRECT(CONCATENATE("'Flight Input'!",Analysis!$B$2,A236+2))</f>
        <v>0</v>
      </c>
      <c r="D236">
        <f t="shared" si="415"/>
        <v>2.0080000045709312E-2</v>
      </c>
      <c r="F236">
        <f t="shared" ca="1" si="424"/>
        <v>0</v>
      </c>
      <c r="G236">
        <f t="shared" ca="1" si="425"/>
        <v>0</v>
      </c>
      <c r="I236">
        <f>SUM(D$2:D236)/COUNT(D$2:D236)</f>
        <v>2.0002410256574489E-2</v>
      </c>
      <c r="J236">
        <f t="shared" si="416"/>
        <v>1.003879021984829</v>
      </c>
      <c r="L236">
        <f ca="1">VARA(C$2:C236)</f>
        <v>0</v>
      </c>
      <c r="M236">
        <f t="shared" ca="1" si="417"/>
        <v>0</v>
      </c>
      <c r="N236">
        <f t="shared" ca="1" si="426"/>
        <v>0</v>
      </c>
      <c r="O236" t="b">
        <f ca="1">IF(OR(O235,M236*MIN((B236-B$2)*Analysis!$B$19,1)&gt;Analysis!$B$18),TRUE,FALSE)</f>
        <v>0</v>
      </c>
      <c r="P236" t="b">
        <f>IF(OR('Flight Input'!U236=3,'Flight Input'!U236=9),TRUE,FALSE)</f>
        <v>0</v>
      </c>
      <c r="Q236">
        <f ca="1">IF(O236,Q235,SUM(C$2:C236)/COUNT(C$2:C236))+(Analysis!$D$14-500)/1000000</f>
        <v>1.1E-4</v>
      </c>
      <c r="R236">
        <f t="shared" ca="1" si="418"/>
        <v>0</v>
      </c>
      <c r="S236">
        <f t="shared" ca="1" si="427"/>
        <v>0</v>
      </c>
      <c r="T236">
        <f t="shared" si="419"/>
        <v>0</v>
      </c>
      <c r="U236">
        <f>IF($P236,T236*Analysis!$B$28+Analysis!$B$29,0)</f>
        <v>0</v>
      </c>
      <c r="V236">
        <f>U236-'Flight Input'!$AE236</f>
        <v>0</v>
      </c>
      <c r="W236">
        <f ca="1">MEDIAN2(R236,Analysis!$B$5,2)</f>
        <v>0</v>
      </c>
      <c r="X236">
        <f t="shared" ref="X236:Y236" ca="1" si="508">X235+W236*$D236</f>
        <v>0</v>
      </c>
      <c r="Y236">
        <f t="shared" ca="1" si="508"/>
        <v>0</v>
      </c>
      <c r="AA236">
        <f ca="1">AVERAGE2(W236,Analysis!$B$6,2)</f>
        <v>0</v>
      </c>
      <c r="AB236">
        <f t="shared" ref="AB236:AC236" ca="1" si="509">AB235+AA236*$D236</f>
        <v>0</v>
      </c>
      <c r="AC236">
        <f t="shared" ca="1" si="509"/>
        <v>0</v>
      </c>
      <c r="AF236">
        <f ca="1">IF(B236&gt;0,C236-Analysis!$B$14,0)</f>
        <v>0</v>
      </c>
      <c r="AG236">
        <f t="shared" ca="1" si="422"/>
        <v>0</v>
      </c>
      <c r="AH236">
        <f t="shared" ca="1" si="423"/>
        <v>0</v>
      </c>
      <c r="AI236">
        <f ca="1">IF(AND(B236&gt;Analysis!$B$39,B236&lt;Analysis!$B$40),FilterInput(AF236,Analysis!$B$34,Analysis!$B$35),0)</f>
        <v>0</v>
      </c>
      <c r="AJ236">
        <f ca="1">MEDIAN2(AI236,Analysis!$B$5,2)</f>
        <v>0</v>
      </c>
      <c r="AK236">
        <f ca="1">AVERAGE2(AJ236,Analysis!$B$6,2)</f>
        <v>0</v>
      </c>
      <c r="AL236">
        <f ca="1">INTEGRAL2(R236,$B236,AL235,R235,$B235,Analysis!$B$22)</f>
        <v>0</v>
      </c>
      <c r="AM236">
        <f ca="1">IF(AND(B236&lt;Analysis!$B$40,B236&gt;0),INTEGRAL2(AL236,$B236,AM235,AL235,$B235,Analysis!$B$23),0)</f>
        <v>0</v>
      </c>
      <c r="AN236">
        <f>IF($P236,AM236*Analysis!$B$30+Analysis!$B$31,0)</f>
        <v>0</v>
      </c>
      <c r="AO236">
        <f>AN236-'Flight Input'!$AE236</f>
        <v>0</v>
      </c>
      <c r="AQ236">
        <f>Analysis!$B$36*'Flight Input'!AE236+IF('Flight Input'!AE236 &gt; 0,Analysis!$B$37,0)</f>
        <v>0</v>
      </c>
      <c r="AR236">
        <f ca="1">_xlfn.COVARIANCE.P($AN$102:$AN$1102,'Flight Input'!AE236:AE1236)</f>
        <v>1.2744765350952671E-2</v>
      </c>
    </row>
    <row r="237" spans="1:44" x14ac:dyDescent="0.3">
      <c r="A237">
        <v>235</v>
      </c>
      <c r="B237">
        <f>'Flight Input'!T237</f>
        <v>4.6960709999548271</v>
      </c>
      <c r="C237">
        <f ca="1">INDIRECT(CONCATENATE("'Flight Input'!",Analysis!$B$2,A237+2))</f>
        <v>0</v>
      </c>
      <c r="D237">
        <f t="shared" si="415"/>
        <v>1.5506999916397035E-2</v>
      </c>
      <c r="F237">
        <f t="shared" ca="1" si="424"/>
        <v>0</v>
      </c>
      <c r="G237">
        <f t="shared" ca="1" si="425"/>
        <v>0</v>
      </c>
      <c r="I237">
        <f>SUM(D$2:D237)/COUNT(D$2:D237)</f>
        <v>1.9983280850871605E-2</v>
      </c>
      <c r="J237">
        <f t="shared" si="416"/>
        <v>0.77599869771738061</v>
      </c>
      <c r="L237">
        <f ca="1">VARA(C$2:C237)</f>
        <v>0</v>
      </c>
      <c r="M237">
        <f t="shared" ca="1" si="417"/>
        <v>0</v>
      </c>
      <c r="N237">
        <f t="shared" ca="1" si="426"/>
        <v>0</v>
      </c>
      <c r="O237" t="b">
        <f ca="1">IF(OR(O236,M237*MIN((B237-B$2)*Analysis!$B$19,1)&gt;Analysis!$B$18),TRUE,FALSE)</f>
        <v>0</v>
      </c>
      <c r="P237" t="b">
        <f>IF(OR('Flight Input'!U237=3,'Flight Input'!U237=9),TRUE,FALSE)</f>
        <v>0</v>
      </c>
      <c r="Q237">
        <f ca="1">IF(O237,Q236,SUM(C$2:C237)/COUNT(C$2:C237))+(Analysis!$D$14-500)/1000000</f>
        <v>1.1E-4</v>
      </c>
      <c r="R237">
        <f t="shared" ca="1" si="418"/>
        <v>0</v>
      </c>
      <c r="S237">
        <f t="shared" ca="1" si="427"/>
        <v>0</v>
      </c>
      <c r="T237">
        <f t="shared" si="419"/>
        <v>0</v>
      </c>
      <c r="U237">
        <f>IF($P237,T237*Analysis!$B$28+Analysis!$B$29,0)</f>
        <v>0</v>
      </c>
      <c r="V237">
        <f>U237-'Flight Input'!$AE237</f>
        <v>0</v>
      </c>
      <c r="W237">
        <f ca="1">MEDIAN2(R237,Analysis!$B$5,2)</f>
        <v>0</v>
      </c>
      <c r="X237">
        <f t="shared" ref="X237:Y237" ca="1" si="510">X236+W237*$D237</f>
        <v>0</v>
      </c>
      <c r="Y237">
        <f t="shared" ca="1" si="510"/>
        <v>0</v>
      </c>
      <c r="AA237">
        <f ca="1">AVERAGE2(W237,Analysis!$B$6,2)</f>
        <v>0</v>
      </c>
      <c r="AB237">
        <f t="shared" ref="AB237:AC237" ca="1" si="511">AB236+AA237*$D237</f>
        <v>0</v>
      </c>
      <c r="AC237">
        <f t="shared" ca="1" si="511"/>
        <v>0</v>
      </c>
      <c r="AF237">
        <f ca="1">IF(B237&gt;0,C237-Analysis!$B$14,0)</f>
        <v>0</v>
      </c>
      <c r="AG237">
        <f t="shared" ca="1" si="422"/>
        <v>0</v>
      </c>
      <c r="AH237">
        <f t="shared" ca="1" si="423"/>
        <v>0</v>
      </c>
      <c r="AI237">
        <f ca="1">IF(AND(B237&gt;Analysis!$B$39,B237&lt;Analysis!$B$40),FilterInput(AF237,Analysis!$B$34,Analysis!$B$35),0)</f>
        <v>0</v>
      </c>
      <c r="AJ237">
        <f ca="1">MEDIAN2(AI237,Analysis!$B$5,2)</f>
        <v>0</v>
      </c>
      <c r="AK237">
        <f ca="1">AVERAGE2(AJ237,Analysis!$B$6,2)</f>
        <v>0</v>
      </c>
      <c r="AL237">
        <f ca="1">INTEGRAL2(R237,$B237,AL236,R236,$B236,Analysis!$B$22)</f>
        <v>0</v>
      </c>
      <c r="AM237">
        <f ca="1">IF(AND(B237&lt;Analysis!$B$40,B237&gt;0),INTEGRAL2(AL237,$B237,AM236,AL236,$B236,Analysis!$B$23),0)</f>
        <v>0</v>
      </c>
      <c r="AN237">
        <f>IF($P237,AM237*Analysis!$B$30+Analysis!$B$31,0)</f>
        <v>0</v>
      </c>
      <c r="AO237">
        <f>AN237-'Flight Input'!$AE237</f>
        <v>0</v>
      </c>
      <c r="AQ237">
        <f>Analysis!$B$36*'Flight Input'!AE237+IF('Flight Input'!AE237 &gt; 0,Analysis!$B$37,0)</f>
        <v>0</v>
      </c>
      <c r="AR237">
        <f ca="1">_xlfn.COVARIANCE.P($AN$102:$AN$1102,'Flight Input'!AE237:AE1237)</f>
        <v>1.2559955708318696E-2</v>
      </c>
    </row>
    <row r="238" spans="1:44" x14ac:dyDescent="0.3">
      <c r="A238">
        <v>236</v>
      </c>
      <c r="B238">
        <f>'Flight Input'!T238</f>
        <v>4.7201290000230074</v>
      </c>
      <c r="C238">
        <f ca="1">INDIRECT(CONCATENATE("'Flight Input'!",Analysis!$B$2,A238+2))</f>
        <v>0</v>
      </c>
      <c r="D238">
        <f t="shared" si="415"/>
        <v>2.4058000068180263E-2</v>
      </c>
      <c r="F238">
        <f t="shared" ca="1" si="424"/>
        <v>0</v>
      </c>
      <c r="G238">
        <f t="shared" ca="1" si="425"/>
        <v>0</v>
      </c>
      <c r="I238">
        <f>SUM(D$2:D238)/COUNT(D$2:D238)</f>
        <v>2.000054661026698E-2</v>
      </c>
      <c r="J238">
        <f t="shared" si="416"/>
        <v>1.2028671284329024</v>
      </c>
      <c r="L238">
        <f ca="1">VARA(C$2:C238)</f>
        <v>0</v>
      </c>
      <c r="M238">
        <f t="shared" ca="1" si="417"/>
        <v>0</v>
      </c>
      <c r="N238">
        <f t="shared" ca="1" si="426"/>
        <v>0</v>
      </c>
      <c r="O238" t="b">
        <f ca="1">IF(OR(O237,M238*MIN((B238-B$2)*Analysis!$B$19,1)&gt;Analysis!$B$18),TRUE,FALSE)</f>
        <v>0</v>
      </c>
      <c r="P238" t="b">
        <f>IF(OR('Flight Input'!U238=3,'Flight Input'!U238=9),TRUE,FALSE)</f>
        <v>0</v>
      </c>
      <c r="Q238">
        <f ca="1">IF(O238,Q237,SUM(C$2:C238)/COUNT(C$2:C238))+(Analysis!$D$14-500)/1000000</f>
        <v>1.1E-4</v>
      </c>
      <c r="R238">
        <f t="shared" ca="1" si="418"/>
        <v>0</v>
      </c>
      <c r="S238">
        <f t="shared" ca="1" si="427"/>
        <v>0</v>
      </c>
      <c r="T238">
        <f t="shared" si="419"/>
        <v>0</v>
      </c>
      <c r="U238">
        <f>IF($P238,T238*Analysis!$B$28+Analysis!$B$29,0)</f>
        <v>0</v>
      </c>
      <c r="V238">
        <f>U238-'Flight Input'!$AE238</f>
        <v>0</v>
      </c>
      <c r="W238">
        <f ca="1">MEDIAN2(R238,Analysis!$B$5,2)</f>
        <v>0</v>
      </c>
      <c r="X238">
        <f t="shared" ref="X238:Y238" ca="1" si="512">X237+W238*$D238</f>
        <v>0</v>
      </c>
      <c r="Y238">
        <f t="shared" ca="1" si="512"/>
        <v>0</v>
      </c>
      <c r="AA238">
        <f ca="1">AVERAGE2(W238,Analysis!$B$6,2)</f>
        <v>0</v>
      </c>
      <c r="AB238">
        <f t="shared" ref="AB238:AC238" ca="1" si="513">AB237+AA238*$D238</f>
        <v>0</v>
      </c>
      <c r="AC238">
        <f t="shared" ca="1" si="513"/>
        <v>0</v>
      </c>
      <c r="AF238">
        <f ca="1">IF(B238&gt;0,C238-Analysis!$B$14,0)</f>
        <v>0</v>
      </c>
      <c r="AG238">
        <f t="shared" ca="1" si="422"/>
        <v>0</v>
      </c>
      <c r="AH238">
        <f t="shared" ca="1" si="423"/>
        <v>0</v>
      </c>
      <c r="AI238">
        <f ca="1">IF(AND(B238&gt;Analysis!$B$39,B238&lt;Analysis!$B$40),FilterInput(AF238,Analysis!$B$34,Analysis!$B$35),0)</f>
        <v>0</v>
      </c>
      <c r="AJ238">
        <f ca="1">MEDIAN2(AI238,Analysis!$B$5,2)</f>
        <v>0</v>
      </c>
      <c r="AK238">
        <f ca="1">AVERAGE2(AJ238,Analysis!$B$6,2)</f>
        <v>0</v>
      </c>
      <c r="AL238">
        <f ca="1">INTEGRAL2(R238,$B238,AL237,R237,$B237,Analysis!$B$22)</f>
        <v>0</v>
      </c>
      <c r="AM238">
        <f ca="1">IF(AND(B238&lt;Analysis!$B$40,B238&gt;0),INTEGRAL2(AL238,$B238,AM237,AL237,$B237,Analysis!$B$23),0)</f>
        <v>0</v>
      </c>
      <c r="AN238">
        <f>IF($P238,AM238*Analysis!$B$30+Analysis!$B$31,0)</f>
        <v>0</v>
      </c>
      <c r="AO238">
        <f>AN238-'Flight Input'!$AE238</f>
        <v>0</v>
      </c>
      <c r="AQ238">
        <f>Analysis!$B$36*'Flight Input'!AE238+IF('Flight Input'!AE238 &gt; 0,Analysis!$B$37,0)</f>
        <v>0</v>
      </c>
      <c r="AR238">
        <f ca="1">_xlfn.COVARIANCE.P($AN$102:$AN$1102,'Flight Input'!AE238:AE1238)</f>
        <v>1.2373963387966211E-2</v>
      </c>
    </row>
    <row r="239" spans="1:44" x14ac:dyDescent="0.3">
      <c r="A239">
        <v>237</v>
      </c>
      <c r="B239">
        <f>'Flight Input'!T239</f>
        <v>4.7367689999518916</v>
      </c>
      <c r="C239">
        <f ca="1">INDIRECT(CONCATENATE("'Flight Input'!",Analysis!$B$2,A239+2))</f>
        <v>0</v>
      </c>
      <c r="D239">
        <f t="shared" si="415"/>
        <v>1.6639999928884208E-2</v>
      </c>
      <c r="F239">
        <f t="shared" ca="1" si="424"/>
        <v>0</v>
      </c>
      <c r="G239">
        <f t="shared" ca="1" si="425"/>
        <v>0</v>
      </c>
      <c r="I239">
        <f>SUM(D$2:D239)/COUNT(D$2:D239)</f>
        <v>1.9986367088404604E-2</v>
      </c>
      <c r="J239">
        <f t="shared" si="416"/>
        <v>0.83256751240890381</v>
      </c>
      <c r="L239">
        <f ca="1">VARA(C$2:C239)</f>
        <v>0</v>
      </c>
      <c r="M239">
        <f t="shared" ca="1" si="417"/>
        <v>0</v>
      </c>
      <c r="N239">
        <f t="shared" ca="1" si="426"/>
        <v>0</v>
      </c>
      <c r="O239" t="b">
        <f ca="1">IF(OR(O238,M239*MIN((B239-B$2)*Analysis!$B$19,1)&gt;Analysis!$B$18),TRUE,FALSE)</f>
        <v>0</v>
      </c>
      <c r="P239" t="b">
        <f>IF(OR('Flight Input'!U239=3,'Flight Input'!U239=9),TRUE,FALSE)</f>
        <v>0</v>
      </c>
      <c r="Q239">
        <f ca="1">IF(O239,Q238,SUM(C$2:C239)/COUNT(C$2:C239))+(Analysis!$D$14-500)/1000000</f>
        <v>1.1E-4</v>
      </c>
      <c r="R239">
        <f t="shared" ca="1" si="418"/>
        <v>0</v>
      </c>
      <c r="S239">
        <f t="shared" ca="1" si="427"/>
        <v>0</v>
      </c>
      <c r="T239">
        <f t="shared" si="419"/>
        <v>0</v>
      </c>
      <c r="U239">
        <f>IF($P239,T239*Analysis!$B$28+Analysis!$B$29,0)</f>
        <v>0</v>
      </c>
      <c r="V239">
        <f>U239-'Flight Input'!$AE239</f>
        <v>0</v>
      </c>
      <c r="W239">
        <f ca="1">MEDIAN2(R239,Analysis!$B$5,2)</f>
        <v>0</v>
      </c>
      <c r="X239">
        <f t="shared" ref="X239:Y239" ca="1" si="514">X238+W239*$D239</f>
        <v>0</v>
      </c>
      <c r="Y239">
        <f t="shared" ca="1" si="514"/>
        <v>0</v>
      </c>
      <c r="AA239">
        <f ca="1">AVERAGE2(W239,Analysis!$B$6,2)</f>
        <v>0</v>
      </c>
      <c r="AB239">
        <f t="shared" ref="AB239:AC239" ca="1" si="515">AB238+AA239*$D239</f>
        <v>0</v>
      </c>
      <c r="AC239">
        <f t="shared" ca="1" si="515"/>
        <v>0</v>
      </c>
      <c r="AF239">
        <f ca="1">IF(B239&gt;0,C239-Analysis!$B$14,0)</f>
        <v>0</v>
      </c>
      <c r="AG239">
        <f t="shared" ca="1" si="422"/>
        <v>0</v>
      </c>
      <c r="AH239">
        <f t="shared" ca="1" si="423"/>
        <v>0</v>
      </c>
      <c r="AI239">
        <f ca="1">IF(AND(B239&gt;Analysis!$B$39,B239&lt;Analysis!$B$40),FilterInput(AF239,Analysis!$B$34,Analysis!$B$35),0)</f>
        <v>0</v>
      </c>
      <c r="AJ239">
        <f ca="1">MEDIAN2(AI239,Analysis!$B$5,2)</f>
        <v>0</v>
      </c>
      <c r="AK239">
        <f ca="1">AVERAGE2(AJ239,Analysis!$B$6,2)</f>
        <v>0</v>
      </c>
      <c r="AL239">
        <f ca="1">INTEGRAL2(R239,$B239,AL238,R238,$B238,Analysis!$B$22)</f>
        <v>0</v>
      </c>
      <c r="AM239">
        <f ca="1">IF(AND(B239&lt;Analysis!$B$40,B239&gt;0),INTEGRAL2(AL239,$B239,AM238,AL238,$B238,Analysis!$B$23),0)</f>
        <v>0</v>
      </c>
      <c r="AN239">
        <f>IF($P239,AM239*Analysis!$B$30+Analysis!$B$31,0)</f>
        <v>0</v>
      </c>
      <c r="AO239">
        <f>AN239-'Flight Input'!$AE239</f>
        <v>0</v>
      </c>
      <c r="AQ239">
        <f>Analysis!$B$36*'Flight Input'!AE239+IF('Flight Input'!AE239 &gt; 0,Analysis!$B$37,0)</f>
        <v>0</v>
      </c>
      <c r="AR239">
        <f ca="1">_xlfn.COVARIANCE.P($AN$102:$AN$1102,'Flight Input'!AE239:AE1239)</f>
        <v>1.2187493929998192E-2</v>
      </c>
    </row>
    <row r="240" spans="1:44" x14ac:dyDescent="0.3">
      <c r="A240">
        <v>238</v>
      </c>
      <c r="B240">
        <f>'Flight Input'!T240</f>
        <v>4.7583550000563264</v>
      </c>
      <c r="C240">
        <f ca="1">INDIRECT(CONCATENATE("'Flight Input'!",Analysis!$B$2,A240+2))</f>
        <v>0</v>
      </c>
      <c r="D240">
        <f t="shared" si="415"/>
        <v>2.1586000104434788E-2</v>
      </c>
      <c r="F240">
        <f t="shared" ca="1" si="424"/>
        <v>0</v>
      </c>
      <c r="G240">
        <f t="shared" ca="1" si="425"/>
        <v>0</v>
      </c>
      <c r="I240">
        <f>SUM(D$2:D240)/COUNT(D$2:D240)</f>
        <v>1.9993088235530782E-2</v>
      </c>
      <c r="J240">
        <f t="shared" si="416"/>
        <v>1.0796731275398044</v>
      </c>
      <c r="L240">
        <f ca="1">VARA(C$2:C240)</f>
        <v>0</v>
      </c>
      <c r="M240">
        <f t="shared" ca="1" si="417"/>
        <v>0</v>
      </c>
      <c r="N240">
        <f t="shared" ca="1" si="426"/>
        <v>0</v>
      </c>
      <c r="O240" t="b">
        <f ca="1">IF(OR(O239,M240*MIN((B240-B$2)*Analysis!$B$19,1)&gt;Analysis!$B$18),TRUE,FALSE)</f>
        <v>0</v>
      </c>
      <c r="P240" t="b">
        <f>IF(OR('Flight Input'!U240=3,'Flight Input'!U240=9),TRUE,FALSE)</f>
        <v>0</v>
      </c>
      <c r="Q240">
        <f ca="1">IF(O240,Q239,SUM(C$2:C240)/COUNT(C$2:C240))+(Analysis!$D$14-500)/1000000</f>
        <v>1.1E-4</v>
      </c>
      <c r="R240">
        <f t="shared" ca="1" si="418"/>
        <v>0</v>
      </c>
      <c r="S240">
        <f t="shared" ca="1" si="427"/>
        <v>0</v>
      </c>
      <c r="T240">
        <f t="shared" si="419"/>
        <v>0</v>
      </c>
      <c r="U240">
        <f>IF($P240,T240*Analysis!$B$28+Analysis!$B$29,0)</f>
        <v>0</v>
      </c>
      <c r="V240">
        <f>U240-'Flight Input'!$AE240</f>
        <v>0</v>
      </c>
      <c r="W240">
        <f ca="1">MEDIAN2(R240,Analysis!$B$5,2)</f>
        <v>0</v>
      </c>
      <c r="X240">
        <f t="shared" ref="X240:Y240" ca="1" si="516">X239+W240*$D240</f>
        <v>0</v>
      </c>
      <c r="Y240">
        <f t="shared" ca="1" si="516"/>
        <v>0</v>
      </c>
      <c r="AA240">
        <f ca="1">AVERAGE2(W240,Analysis!$B$6,2)</f>
        <v>0</v>
      </c>
      <c r="AB240">
        <f t="shared" ref="AB240:AC240" ca="1" si="517">AB239+AA240*$D240</f>
        <v>0</v>
      </c>
      <c r="AC240">
        <f t="shared" ca="1" si="517"/>
        <v>0</v>
      </c>
      <c r="AF240">
        <f ca="1">IF(B240&gt;0,C240-Analysis!$B$14,0)</f>
        <v>0</v>
      </c>
      <c r="AG240">
        <f t="shared" ca="1" si="422"/>
        <v>0</v>
      </c>
      <c r="AH240">
        <f t="shared" ca="1" si="423"/>
        <v>0</v>
      </c>
      <c r="AI240">
        <f ca="1">IF(AND(B240&gt;Analysis!$B$39,B240&lt;Analysis!$B$40),FilterInput(AF240,Analysis!$B$34,Analysis!$B$35),0)</f>
        <v>0</v>
      </c>
      <c r="AJ240">
        <f ca="1">MEDIAN2(AI240,Analysis!$B$5,2)</f>
        <v>0</v>
      </c>
      <c r="AK240">
        <f ca="1">AVERAGE2(AJ240,Analysis!$B$6,2)</f>
        <v>0</v>
      </c>
      <c r="AL240">
        <f ca="1">INTEGRAL2(R240,$B240,AL239,R239,$B239,Analysis!$B$22)</f>
        <v>0</v>
      </c>
      <c r="AM240">
        <f ca="1">IF(AND(B240&lt;Analysis!$B$40,B240&gt;0),INTEGRAL2(AL240,$B240,AM239,AL239,$B239,Analysis!$B$23),0)</f>
        <v>0</v>
      </c>
      <c r="AN240">
        <f>IF($P240,AM240*Analysis!$B$30+Analysis!$B$31,0)</f>
        <v>0</v>
      </c>
      <c r="AO240">
        <f>AN240-'Flight Input'!$AE240</f>
        <v>0</v>
      </c>
      <c r="AQ240">
        <f>Analysis!$B$36*'Flight Input'!AE240+IF('Flight Input'!AE240 &gt; 0,Analysis!$B$37,0)</f>
        <v>0</v>
      </c>
      <c r="AR240">
        <f ca="1">_xlfn.COVARIANCE.P($AN$102:$AN$1102,'Flight Input'!AE240:AE1240)</f>
        <v>1.1999834964653101E-2</v>
      </c>
    </row>
    <row r="241" spans="1:44" x14ac:dyDescent="0.3">
      <c r="A241">
        <v>239</v>
      </c>
      <c r="B241">
        <f>'Flight Input'!T241</f>
        <v>4.7792350000236183</v>
      </c>
      <c r="C241">
        <f ca="1">INDIRECT(CONCATENATE("'Flight Input'!",Analysis!$B$2,A241+2))</f>
        <v>0</v>
      </c>
      <c r="D241">
        <f t="shared" si="415"/>
        <v>2.0879999967291951E-2</v>
      </c>
      <c r="F241">
        <f t="shared" ca="1" si="424"/>
        <v>0</v>
      </c>
      <c r="G241">
        <f t="shared" ca="1" si="425"/>
        <v>0</v>
      </c>
      <c r="I241">
        <f>SUM(D$2:D241)/COUNT(D$2:D241)</f>
        <v>1.9996799163278737E-2</v>
      </c>
      <c r="J241">
        <f t="shared" si="416"/>
        <v>1.0441671087858444</v>
      </c>
      <c r="L241">
        <f ca="1">VARA(C$2:C241)</f>
        <v>0</v>
      </c>
      <c r="M241">
        <f t="shared" ca="1" si="417"/>
        <v>0</v>
      </c>
      <c r="N241">
        <f t="shared" ca="1" si="426"/>
        <v>0</v>
      </c>
      <c r="O241" t="b">
        <f ca="1">IF(OR(O240,M241*MIN((B241-B$2)*Analysis!$B$19,1)&gt;Analysis!$B$18),TRUE,FALSE)</f>
        <v>0</v>
      </c>
      <c r="P241" t="b">
        <f>IF(OR('Flight Input'!U241=3,'Flight Input'!U241=9),TRUE,FALSE)</f>
        <v>0</v>
      </c>
      <c r="Q241">
        <f ca="1">IF(O241,Q240,SUM(C$2:C241)/COUNT(C$2:C241))+(Analysis!$D$14-500)/1000000</f>
        <v>1.1E-4</v>
      </c>
      <c r="R241">
        <f t="shared" ca="1" si="418"/>
        <v>0</v>
      </c>
      <c r="S241">
        <f t="shared" ca="1" si="427"/>
        <v>0</v>
      </c>
      <c r="T241">
        <f t="shared" si="419"/>
        <v>0</v>
      </c>
      <c r="U241">
        <f>IF($P241,T241*Analysis!$B$28+Analysis!$B$29,0)</f>
        <v>0</v>
      </c>
      <c r="V241">
        <f>U241-'Flight Input'!$AE241</f>
        <v>0</v>
      </c>
      <c r="W241">
        <f ca="1">MEDIAN2(R241,Analysis!$B$5,2)</f>
        <v>0</v>
      </c>
      <c r="X241">
        <f t="shared" ref="X241:Y241" ca="1" si="518">X240+W241*$D241</f>
        <v>0</v>
      </c>
      <c r="Y241">
        <f t="shared" ca="1" si="518"/>
        <v>0</v>
      </c>
      <c r="AA241">
        <f ca="1">AVERAGE2(W241,Analysis!$B$6,2)</f>
        <v>0</v>
      </c>
      <c r="AB241">
        <f t="shared" ref="AB241:AC241" ca="1" si="519">AB240+AA241*$D241</f>
        <v>0</v>
      </c>
      <c r="AC241">
        <f t="shared" ca="1" si="519"/>
        <v>0</v>
      </c>
      <c r="AF241">
        <f ca="1">IF(B241&gt;0,C241-Analysis!$B$14,0)</f>
        <v>0</v>
      </c>
      <c r="AG241">
        <f t="shared" ca="1" si="422"/>
        <v>0</v>
      </c>
      <c r="AH241">
        <f t="shared" ca="1" si="423"/>
        <v>0</v>
      </c>
      <c r="AI241">
        <f ca="1">IF(AND(B241&gt;Analysis!$B$39,B241&lt;Analysis!$B$40),FilterInput(AF241,Analysis!$B$34,Analysis!$B$35),0)</f>
        <v>0</v>
      </c>
      <c r="AJ241">
        <f ca="1">MEDIAN2(AI241,Analysis!$B$5,2)</f>
        <v>0</v>
      </c>
      <c r="AK241">
        <f ca="1">AVERAGE2(AJ241,Analysis!$B$6,2)</f>
        <v>0</v>
      </c>
      <c r="AL241">
        <f ca="1">INTEGRAL2(R241,$B241,AL240,R240,$B240,Analysis!$B$22)</f>
        <v>0</v>
      </c>
      <c r="AM241">
        <f ca="1">IF(AND(B241&lt;Analysis!$B$40,B241&gt;0),INTEGRAL2(AL241,$B241,AM240,AL240,$B240,Analysis!$B$23),0)</f>
        <v>0</v>
      </c>
      <c r="AN241">
        <f>IF($P241,AM241*Analysis!$B$30+Analysis!$B$31,0)</f>
        <v>0</v>
      </c>
      <c r="AO241">
        <f>AN241-'Flight Input'!$AE241</f>
        <v>0</v>
      </c>
      <c r="AQ241">
        <f>Analysis!$B$36*'Flight Input'!AE241+IF('Flight Input'!AE241 &gt; 0,Analysis!$B$37,0)</f>
        <v>0</v>
      </c>
      <c r="AR241">
        <f ca="1">_xlfn.COVARIANCE.P($AN$102:$AN$1102,'Flight Input'!AE241:AE1241)</f>
        <v>1.1810982246900836E-2</v>
      </c>
    </row>
    <row r="242" spans="1:44" x14ac:dyDescent="0.3">
      <c r="A242">
        <v>240</v>
      </c>
      <c r="B242">
        <f>'Flight Input'!T242</f>
        <v>4.7965029999613762</v>
      </c>
      <c r="C242">
        <f ca="1">INDIRECT(CONCATENATE("'Flight Input'!",Analysis!$B$2,A242+2))</f>
        <v>0</v>
      </c>
      <c r="D242">
        <f t="shared" si="415"/>
        <v>1.726799993775785E-2</v>
      </c>
      <c r="F242">
        <f t="shared" ca="1" si="424"/>
        <v>0</v>
      </c>
      <c r="G242">
        <f t="shared" ca="1" si="425"/>
        <v>0</v>
      </c>
      <c r="I242">
        <f>SUM(D$2:D242)/COUNT(D$2:D242)</f>
        <v>1.9985429166505735E-2</v>
      </c>
      <c r="J242">
        <f t="shared" si="416"/>
        <v>0.86402947837106658</v>
      </c>
      <c r="L242">
        <f ca="1">VARA(C$2:C242)</f>
        <v>0</v>
      </c>
      <c r="M242">
        <f t="shared" ca="1" si="417"/>
        <v>0</v>
      </c>
      <c r="N242">
        <f t="shared" ca="1" si="426"/>
        <v>0</v>
      </c>
      <c r="O242" t="b">
        <f ca="1">IF(OR(O241,M242*MIN((B242-B$2)*Analysis!$B$19,1)&gt;Analysis!$B$18),TRUE,FALSE)</f>
        <v>0</v>
      </c>
      <c r="P242" t="b">
        <f>IF(OR('Flight Input'!U242=3,'Flight Input'!U242=9),TRUE,FALSE)</f>
        <v>0</v>
      </c>
      <c r="Q242">
        <f ca="1">IF(O242,Q241,SUM(C$2:C242)/COUNT(C$2:C242))+(Analysis!$D$14-500)/1000000</f>
        <v>1.1E-4</v>
      </c>
      <c r="R242">
        <f t="shared" ca="1" si="418"/>
        <v>0</v>
      </c>
      <c r="S242">
        <f t="shared" ca="1" si="427"/>
        <v>0</v>
      </c>
      <c r="T242">
        <f t="shared" si="419"/>
        <v>0</v>
      </c>
      <c r="U242">
        <f>IF($P242,T242*Analysis!$B$28+Analysis!$B$29,0)</f>
        <v>0</v>
      </c>
      <c r="V242">
        <f>U242-'Flight Input'!$AE242</f>
        <v>0</v>
      </c>
      <c r="W242">
        <f ca="1">MEDIAN2(R242,Analysis!$B$5,2)</f>
        <v>0</v>
      </c>
      <c r="X242">
        <f t="shared" ref="X242:Y242" ca="1" si="520">X241+W242*$D242</f>
        <v>0</v>
      </c>
      <c r="Y242">
        <f t="shared" ca="1" si="520"/>
        <v>0</v>
      </c>
      <c r="AA242">
        <f ca="1">AVERAGE2(W242,Analysis!$B$6,2)</f>
        <v>0</v>
      </c>
      <c r="AB242">
        <f t="shared" ref="AB242:AC242" ca="1" si="521">AB241+AA242*$D242</f>
        <v>0</v>
      </c>
      <c r="AC242">
        <f t="shared" ca="1" si="521"/>
        <v>0</v>
      </c>
      <c r="AF242">
        <f ca="1">IF(B242&gt;0,C242-Analysis!$B$14,0)</f>
        <v>0</v>
      </c>
      <c r="AG242">
        <f t="shared" ca="1" si="422"/>
        <v>0</v>
      </c>
      <c r="AH242">
        <f t="shared" ca="1" si="423"/>
        <v>0</v>
      </c>
      <c r="AI242">
        <f ca="1">IF(AND(B242&gt;Analysis!$B$39,B242&lt;Analysis!$B$40),FilterInput(AF242,Analysis!$B$34,Analysis!$B$35),0)</f>
        <v>0</v>
      </c>
      <c r="AJ242">
        <f ca="1">MEDIAN2(AI242,Analysis!$B$5,2)</f>
        <v>0</v>
      </c>
      <c r="AK242">
        <f ca="1">AVERAGE2(AJ242,Analysis!$B$6,2)</f>
        <v>0</v>
      </c>
      <c r="AL242">
        <f ca="1">INTEGRAL2(R242,$B242,AL241,R241,$B241,Analysis!$B$22)</f>
        <v>0</v>
      </c>
      <c r="AM242">
        <f ca="1">IF(AND(B242&lt;Analysis!$B$40,B242&gt;0),INTEGRAL2(AL242,$B242,AM241,AL241,$B241,Analysis!$B$23),0)</f>
        <v>0</v>
      </c>
      <c r="AN242">
        <f>IF($P242,AM242*Analysis!$B$30+Analysis!$B$31,0)</f>
        <v>0</v>
      </c>
      <c r="AO242">
        <f>AN242-'Flight Input'!$AE242</f>
        <v>0</v>
      </c>
      <c r="AQ242">
        <f>Analysis!$B$36*'Flight Input'!AE242+IF('Flight Input'!AE242 &gt; 0,Analysis!$B$37,0)</f>
        <v>0</v>
      </c>
      <c r="AR242">
        <f ca="1">_xlfn.COVARIANCE.P($AN$102:$AN$1102,'Flight Input'!AE242:AE1242)</f>
        <v>1.1621643684453736E-2</v>
      </c>
    </row>
    <row r="243" spans="1:44" x14ac:dyDescent="0.3">
      <c r="A243">
        <v>241</v>
      </c>
      <c r="B243">
        <f>'Flight Input'!T243</f>
        <v>4.8187799999723211</v>
      </c>
      <c r="C243">
        <f ca="1">INDIRECT(CONCATENATE("'Flight Input'!",Analysis!$B$2,A243+2))</f>
        <v>0</v>
      </c>
      <c r="D243">
        <f t="shared" si="415"/>
        <v>2.2277000010944903E-2</v>
      </c>
      <c r="F243">
        <f t="shared" ca="1" si="424"/>
        <v>0</v>
      </c>
      <c r="G243">
        <f t="shared" ca="1" si="425"/>
        <v>0</v>
      </c>
      <c r="I243">
        <f>SUM(D$2:D243)/COUNT(D$2:D243)</f>
        <v>1.9994937759221249E-2</v>
      </c>
      <c r="J243">
        <f t="shared" si="416"/>
        <v>1.1141320007696054</v>
      </c>
      <c r="L243">
        <f ca="1">VARA(C$2:C243)</f>
        <v>0</v>
      </c>
      <c r="M243">
        <f t="shared" ca="1" si="417"/>
        <v>0</v>
      </c>
      <c r="N243">
        <f t="shared" ca="1" si="426"/>
        <v>0</v>
      </c>
      <c r="O243" t="b">
        <f ca="1">IF(OR(O242,M243*MIN((B243-B$2)*Analysis!$B$19,1)&gt;Analysis!$B$18),TRUE,FALSE)</f>
        <v>0</v>
      </c>
      <c r="P243" t="b">
        <f>IF(OR('Flight Input'!U243=3,'Flight Input'!U243=9),TRUE,FALSE)</f>
        <v>0</v>
      </c>
      <c r="Q243">
        <f ca="1">IF(O243,Q242,SUM(C$2:C243)/COUNT(C$2:C243))+(Analysis!$D$14-500)/1000000</f>
        <v>1.1E-4</v>
      </c>
      <c r="R243">
        <f t="shared" ca="1" si="418"/>
        <v>0</v>
      </c>
      <c r="S243">
        <f t="shared" ca="1" si="427"/>
        <v>0</v>
      </c>
      <c r="T243">
        <f t="shared" si="419"/>
        <v>0</v>
      </c>
      <c r="U243">
        <f>IF($P243,T243*Analysis!$B$28+Analysis!$B$29,0)</f>
        <v>0</v>
      </c>
      <c r="V243">
        <f>U243-'Flight Input'!$AE243</f>
        <v>0</v>
      </c>
      <c r="W243">
        <f ca="1">MEDIAN2(R243,Analysis!$B$5,2)</f>
        <v>0</v>
      </c>
      <c r="X243">
        <f t="shared" ref="X243:Y243" ca="1" si="522">X242+W243*$D243</f>
        <v>0</v>
      </c>
      <c r="Y243">
        <f t="shared" ca="1" si="522"/>
        <v>0</v>
      </c>
      <c r="AA243">
        <f ca="1">AVERAGE2(W243,Analysis!$B$6,2)</f>
        <v>0</v>
      </c>
      <c r="AB243">
        <f t="shared" ref="AB243:AC243" ca="1" si="523">AB242+AA243*$D243</f>
        <v>0</v>
      </c>
      <c r="AC243">
        <f t="shared" ca="1" si="523"/>
        <v>0</v>
      </c>
      <c r="AF243">
        <f ca="1">IF(B243&gt;0,C243-Analysis!$B$14,0)</f>
        <v>0</v>
      </c>
      <c r="AG243">
        <f t="shared" ca="1" si="422"/>
        <v>0</v>
      </c>
      <c r="AH243">
        <f t="shared" ca="1" si="423"/>
        <v>0</v>
      </c>
      <c r="AI243">
        <f ca="1">IF(AND(B243&gt;Analysis!$B$39,B243&lt;Analysis!$B$40),FilterInput(AF243,Analysis!$B$34,Analysis!$B$35),0)</f>
        <v>0</v>
      </c>
      <c r="AJ243">
        <f ca="1">MEDIAN2(AI243,Analysis!$B$5,2)</f>
        <v>0</v>
      </c>
      <c r="AK243">
        <f ca="1">AVERAGE2(AJ243,Analysis!$B$6,2)</f>
        <v>0</v>
      </c>
      <c r="AL243">
        <f ca="1">INTEGRAL2(R243,$B243,AL242,R242,$B242,Analysis!$B$22)</f>
        <v>0</v>
      </c>
      <c r="AM243">
        <f ca="1">IF(AND(B243&lt;Analysis!$B$40,B243&gt;0),INTEGRAL2(AL243,$B243,AM242,AL242,$B242,Analysis!$B$23),0)</f>
        <v>0</v>
      </c>
      <c r="AN243">
        <f>IF($P243,AM243*Analysis!$B$30+Analysis!$B$31,0)</f>
        <v>0</v>
      </c>
      <c r="AO243">
        <f>AN243-'Flight Input'!$AE243</f>
        <v>0</v>
      </c>
      <c r="AQ243">
        <f>Analysis!$B$36*'Flight Input'!AE243+IF('Flight Input'!AE243 &gt; 0,Analysis!$B$37,0)</f>
        <v>0</v>
      </c>
      <c r="AR243">
        <f ca="1">_xlfn.COVARIANCE.P($AN$102:$AN$1102,'Flight Input'!AE243:AE1243)</f>
        <v>1.1433243393299247E-2</v>
      </c>
    </row>
    <row r="244" spans="1:44" x14ac:dyDescent="0.3">
      <c r="A244">
        <v>242</v>
      </c>
      <c r="B244">
        <f>'Flight Input'!T244</f>
        <v>4.8381079999962822</v>
      </c>
      <c r="C244">
        <f ca="1">INDIRECT(CONCATENATE("'Flight Input'!",Analysis!$B$2,A244+2))</f>
        <v>0</v>
      </c>
      <c r="D244">
        <f t="shared" si="415"/>
        <v>1.9328000023961067E-2</v>
      </c>
      <c r="F244">
        <f t="shared" ca="1" si="424"/>
        <v>0</v>
      </c>
      <c r="G244">
        <f t="shared" ca="1" si="425"/>
        <v>0</v>
      </c>
      <c r="I244">
        <f>SUM(D$2:D244)/COUNT(D$2:D244)</f>
        <v>1.9992181818166456E-2</v>
      </c>
      <c r="J244">
        <f t="shared" si="416"/>
        <v>0.96677792347797376</v>
      </c>
      <c r="L244">
        <f ca="1">VARA(C$2:C244)</f>
        <v>0</v>
      </c>
      <c r="M244">
        <f t="shared" ca="1" si="417"/>
        <v>0</v>
      </c>
      <c r="N244">
        <f t="shared" ca="1" si="426"/>
        <v>0</v>
      </c>
      <c r="O244" t="b">
        <f ca="1">IF(OR(O243,M244*MIN((B244-B$2)*Analysis!$B$19,1)&gt;Analysis!$B$18),TRUE,FALSE)</f>
        <v>0</v>
      </c>
      <c r="P244" t="b">
        <f>IF(OR('Flight Input'!U244=3,'Flight Input'!U244=9),TRUE,FALSE)</f>
        <v>0</v>
      </c>
      <c r="Q244">
        <f ca="1">IF(O244,Q243,SUM(C$2:C244)/COUNT(C$2:C244))+(Analysis!$D$14-500)/1000000</f>
        <v>1.1E-4</v>
      </c>
      <c r="R244">
        <f t="shared" ca="1" si="418"/>
        <v>0</v>
      </c>
      <c r="S244">
        <f t="shared" ca="1" si="427"/>
        <v>0</v>
      </c>
      <c r="T244">
        <f t="shared" si="419"/>
        <v>0</v>
      </c>
      <c r="U244">
        <f>IF($P244,T244*Analysis!$B$28+Analysis!$B$29,0)</f>
        <v>0</v>
      </c>
      <c r="V244">
        <f>U244-'Flight Input'!$AE244</f>
        <v>0</v>
      </c>
      <c r="W244">
        <f ca="1">MEDIAN2(R244,Analysis!$B$5,2)</f>
        <v>0</v>
      </c>
      <c r="X244">
        <f t="shared" ref="X244:Y244" ca="1" si="524">X243+W244*$D244</f>
        <v>0</v>
      </c>
      <c r="Y244">
        <f t="shared" ca="1" si="524"/>
        <v>0</v>
      </c>
      <c r="AA244">
        <f ca="1">AVERAGE2(W244,Analysis!$B$6,2)</f>
        <v>0</v>
      </c>
      <c r="AB244">
        <f t="shared" ref="AB244:AC244" ca="1" si="525">AB243+AA244*$D244</f>
        <v>0</v>
      </c>
      <c r="AC244">
        <f t="shared" ca="1" si="525"/>
        <v>0</v>
      </c>
      <c r="AF244">
        <f ca="1">IF(B244&gt;0,C244-Analysis!$B$14,0)</f>
        <v>0</v>
      </c>
      <c r="AG244">
        <f t="shared" ca="1" si="422"/>
        <v>0</v>
      </c>
      <c r="AH244">
        <f t="shared" ca="1" si="423"/>
        <v>0</v>
      </c>
      <c r="AI244">
        <f ca="1">IF(AND(B244&gt;Analysis!$B$39,B244&lt;Analysis!$B$40),FilterInput(AF244,Analysis!$B$34,Analysis!$B$35),0)</f>
        <v>0</v>
      </c>
      <c r="AJ244">
        <f ca="1">MEDIAN2(AI244,Analysis!$B$5,2)</f>
        <v>0</v>
      </c>
      <c r="AK244">
        <f ca="1">AVERAGE2(AJ244,Analysis!$B$6,2)</f>
        <v>0</v>
      </c>
      <c r="AL244">
        <f ca="1">INTEGRAL2(R244,$B244,AL243,R243,$B243,Analysis!$B$22)</f>
        <v>0</v>
      </c>
      <c r="AM244">
        <f ca="1">IF(AND(B244&lt;Analysis!$B$40,B244&gt;0),INTEGRAL2(AL244,$B244,AM243,AL243,$B243,Analysis!$B$23),0)</f>
        <v>0</v>
      </c>
      <c r="AN244">
        <f>IF($P244,AM244*Analysis!$B$30+Analysis!$B$31,0)</f>
        <v>0</v>
      </c>
      <c r="AO244">
        <f>AN244-'Flight Input'!$AE244</f>
        <v>0</v>
      </c>
      <c r="AQ244">
        <f>Analysis!$B$36*'Flight Input'!AE244+IF('Flight Input'!AE244 &gt; 0,Analysis!$B$37,0)</f>
        <v>0</v>
      </c>
      <c r="AR244">
        <f ca="1">_xlfn.COVARIANCE.P($AN$102:$AN$1102,'Flight Input'!AE244:AE1244)</f>
        <v>1.1244356795804039E-2</v>
      </c>
    </row>
    <row r="245" spans="1:44" x14ac:dyDescent="0.3">
      <c r="A245">
        <v>243</v>
      </c>
      <c r="B245">
        <f>'Flight Input'!T245</f>
        <v>4.860850999946706</v>
      </c>
      <c r="C245">
        <f ca="1">INDIRECT(CONCATENATE("'Flight Input'!",Analysis!$B$2,A245+2))</f>
        <v>0</v>
      </c>
      <c r="D245">
        <f t="shared" si="415"/>
        <v>2.2742999950423837E-2</v>
      </c>
      <c r="F245">
        <f t="shared" ca="1" si="424"/>
        <v>0</v>
      </c>
      <c r="G245">
        <f t="shared" ca="1" si="425"/>
        <v>0</v>
      </c>
      <c r="I245">
        <f>SUM(D$2:D245)/COUNT(D$2:D245)</f>
        <v>2.0003502057393853E-2</v>
      </c>
      <c r="J245">
        <f t="shared" si="416"/>
        <v>1.136950914153424</v>
      </c>
      <c r="L245">
        <f ca="1">VARA(C$2:C245)</f>
        <v>0</v>
      </c>
      <c r="M245">
        <f t="shared" ca="1" si="417"/>
        <v>0</v>
      </c>
      <c r="N245">
        <f t="shared" ca="1" si="426"/>
        <v>0</v>
      </c>
      <c r="O245" t="b">
        <f ca="1">IF(OR(O244,M245*MIN((B245-B$2)*Analysis!$B$19,1)&gt;Analysis!$B$18),TRUE,FALSE)</f>
        <v>0</v>
      </c>
      <c r="P245" t="b">
        <f>IF(OR('Flight Input'!U245=3,'Flight Input'!U245=9),TRUE,FALSE)</f>
        <v>0</v>
      </c>
      <c r="Q245">
        <f ca="1">IF(O245,Q244,SUM(C$2:C245)/COUNT(C$2:C245))+(Analysis!$D$14-500)/1000000</f>
        <v>1.1E-4</v>
      </c>
      <c r="R245">
        <f t="shared" ca="1" si="418"/>
        <v>0</v>
      </c>
      <c r="S245">
        <f t="shared" ca="1" si="427"/>
        <v>0</v>
      </c>
      <c r="T245">
        <f t="shared" si="419"/>
        <v>0</v>
      </c>
      <c r="U245">
        <f>IF($P245,T245*Analysis!$B$28+Analysis!$B$29,0)</f>
        <v>0</v>
      </c>
      <c r="V245">
        <f>U245-'Flight Input'!$AE245</f>
        <v>0</v>
      </c>
      <c r="W245">
        <f ca="1">MEDIAN2(R245,Analysis!$B$5,2)</f>
        <v>0</v>
      </c>
      <c r="X245">
        <f t="shared" ref="X245:Y245" ca="1" si="526">X244+W245*$D245</f>
        <v>0</v>
      </c>
      <c r="Y245">
        <f t="shared" ca="1" si="526"/>
        <v>0</v>
      </c>
      <c r="AA245">
        <f ca="1">AVERAGE2(W245,Analysis!$B$6,2)</f>
        <v>0</v>
      </c>
      <c r="AB245">
        <f t="shared" ref="AB245:AC245" ca="1" si="527">AB244+AA245*$D245</f>
        <v>0</v>
      </c>
      <c r="AC245">
        <f t="shared" ca="1" si="527"/>
        <v>0</v>
      </c>
      <c r="AF245">
        <f ca="1">IF(B245&gt;0,C245-Analysis!$B$14,0)</f>
        <v>0</v>
      </c>
      <c r="AG245">
        <f t="shared" ca="1" si="422"/>
        <v>0</v>
      </c>
      <c r="AH245">
        <f t="shared" ca="1" si="423"/>
        <v>0</v>
      </c>
      <c r="AI245">
        <f ca="1">IF(AND(B245&gt;Analysis!$B$39,B245&lt;Analysis!$B$40),FilterInput(AF245,Analysis!$B$34,Analysis!$B$35),0)</f>
        <v>0</v>
      </c>
      <c r="AJ245">
        <f ca="1">MEDIAN2(AI245,Analysis!$B$5,2)</f>
        <v>0</v>
      </c>
      <c r="AK245">
        <f ca="1">AVERAGE2(AJ245,Analysis!$B$6,2)</f>
        <v>0</v>
      </c>
      <c r="AL245">
        <f ca="1">INTEGRAL2(R245,$B245,AL244,R244,$B244,Analysis!$B$22)</f>
        <v>0</v>
      </c>
      <c r="AM245">
        <f ca="1">IF(AND(B245&lt;Analysis!$B$40,B245&gt;0),INTEGRAL2(AL245,$B245,AM244,AL244,$B244,Analysis!$B$23),0)</f>
        <v>0</v>
      </c>
      <c r="AN245">
        <f>IF($P245,AM245*Analysis!$B$30+Analysis!$B$31,0)</f>
        <v>0</v>
      </c>
      <c r="AO245">
        <f>AN245-'Flight Input'!$AE245</f>
        <v>0</v>
      </c>
      <c r="AQ245">
        <f>Analysis!$B$36*'Flight Input'!AE245+IF('Flight Input'!AE245 &gt; 0,Analysis!$B$37,0)</f>
        <v>0</v>
      </c>
      <c r="AR245">
        <f ca="1">_xlfn.COVARIANCE.P($AN$102:$AN$1102,'Flight Input'!AE245:AE1245)</f>
        <v>1.1054267420404034E-2</v>
      </c>
    </row>
    <row r="246" spans="1:44" x14ac:dyDescent="0.3">
      <c r="A246">
        <v>244</v>
      </c>
      <c r="B246">
        <f>'Flight Input'!T246</f>
        <v>4.8770700000459328</v>
      </c>
      <c r="C246">
        <f ca="1">INDIRECT(CONCATENATE("'Flight Input'!",Analysis!$B$2,A246+2))</f>
        <v>0</v>
      </c>
      <c r="D246">
        <f t="shared" si="415"/>
        <v>1.6219000099226832E-2</v>
      </c>
      <c r="F246">
        <f t="shared" ca="1" si="424"/>
        <v>0</v>
      </c>
      <c r="G246">
        <f t="shared" ca="1" si="425"/>
        <v>0</v>
      </c>
      <c r="I246">
        <f>SUM(D$2:D246)/COUNT(D$2:D246)</f>
        <v>1.9987991803466939E-2</v>
      </c>
      <c r="J246">
        <f t="shared" si="416"/>
        <v>0.81143719982983131</v>
      </c>
      <c r="L246">
        <f ca="1">VARA(C$2:C246)</f>
        <v>0</v>
      </c>
      <c r="M246">
        <f t="shared" ca="1" si="417"/>
        <v>0</v>
      </c>
      <c r="N246">
        <f t="shared" ca="1" si="426"/>
        <v>0</v>
      </c>
      <c r="O246" t="b">
        <f ca="1">IF(OR(O245,M246*MIN((B246-B$2)*Analysis!$B$19,1)&gt;Analysis!$B$18),TRUE,FALSE)</f>
        <v>0</v>
      </c>
      <c r="P246" t="b">
        <f>IF(OR('Flight Input'!U246=3,'Flight Input'!U246=9),TRUE,FALSE)</f>
        <v>0</v>
      </c>
      <c r="Q246">
        <f ca="1">IF(O246,Q245,SUM(C$2:C246)/COUNT(C$2:C246))+(Analysis!$D$14-500)/1000000</f>
        <v>1.1E-4</v>
      </c>
      <c r="R246">
        <f t="shared" ca="1" si="418"/>
        <v>0</v>
      </c>
      <c r="S246">
        <f t="shared" ca="1" si="427"/>
        <v>0</v>
      </c>
      <c r="T246">
        <f t="shared" si="419"/>
        <v>0</v>
      </c>
      <c r="U246">
        <f>IF($P246,T246*Analysis!$B$28+Analysis!$B$29,0)</f>
        <v>0</v>
      </c>
      <c r="V246">
        <f>U246-'Flight Input'!$AE246</f>
        <v>0</v>
      </c>
      <c r="W246">
        <f ca="1">MEDIAN2(R246,Analysis!$B$5,2)</f>
        <v>0</v>
      </c>
      <c r="X246">
        <f t="shared" ref="X246:Y246" ca="1" si="528">X245+W246*$D246</f>
        <v>0</v>
      </c>
      <c r="Y246">
        <f t="shared" ca="1" si="528"/>
        <v>0</v>
      </c>
      <c r="AA246">
        <f ca="1">AVERAGE2(W246,Analysis!$B$6,2)</f>
        <v>0</v>
      </c>
      <c r="AB246">
        <f t="shared" ref="AB246:AC246" ca="1" si="529">AB245+AA246*$D246</f>
        <v>0</v>
      </c>
      <c r="AC246">
        <f t="shared" ca="1" si="529"/>
        <v>0</v>
      </c>
      <c r="AF246">
        <f ca="1">IF(B246&gt;0,C246-Analysis!$B$14,0)</f>
        <v>0</v>
      </c>
      <c r="AG246">
        <f t="shared" ca="1" si="422"/>
        <v>0</v>
      </c>
      <c r="AH246">
        <f t="shared" ca="1" si="423"/>
        <v>0</v>
      </c>
      <c r="AI246">
        <f ca="1">IF(AND(B246&gt;Analysis!$B$39,B246&lt;Analysis!$B$40),FilterInput(AF246,Analysis!$B$34,Analysis!$B$35),0)</f>
        <v>0</v>
      </c>
      <c r="AJ246">
        <f ca="1">MEDIAN2(AI246,Analysis!$B$5,2)</f>
        <v>0</v>
      </c>
      <c r="AK246">
        <f ca="1">AVERAGE2(AJ246,Analysis!$B$6,2)</f>
        <v>0</v>
      </c>
      <c r="AL246">
        <f ca="1">INTEGRAL2(R246,$B246,AL245,R245,$B245,Analysis!$B$22)</f>
        <v>0</v>
      </c>
      <c r="AM246">
        <f ca="1">IF(AND(B246&lt;Analysis!$B$40,B246&gt;0),INTEGRAL2(AL246,$B246,AM245,AL245,$B245,Analysis!$B$23),0)</f>
        <v>0</v>
      </c>
      <c r="AN246">
        <f>IF($P246,AM246*Analysis!$B$30+Analysis!$B$31,0)</f>
        <v>0</v>
      </c>
      <c r="AO246">
        <f>AN246-'Flight Input'!$AE246</f>
        <v>0</v>
      </c>
      <c r="AQ246">
        <f>Analysis!$B$36*'Flight Input'!AE246+IF('Flight Input'!AE246 &gt; 0,Analysis!$B$37,0)</f>
        <v>0</v>
      </c>
      <c r="AR246">
        <f ca="1">_xlfn.COVARIANCE.P($AN$102:$AN$1102,'Flight Input'!AE246:AE1246)</f>
        <v>1.0862970947918259E-2</v>
      </c>
    </row>
    <row r="247" spans="1:44" x14ac:dyDescent="0.3">
      <c r="A247">
        <v>245</v>
      </c>
      <c r="B247">
        <f>'Flight Input'!T247</f>
        <v>4.8998679999494925</v>
      </c>
      <c r="C247">
        <f ca="1">INDIRECT(CONCATENATE("'Flight Input'!",Analysis!$B$2,A247+2))</f>
        <v>0</v>
      </c>
      <c r="D247">
        <f t="shared" si="415"/>
        <v>2.2797999903559685E-2</v>
      </c>
      <c r="F247">
        <f t="shared" ca="1" si="424"/>
        <v>0</v>
      </c>
      <c r="G247">
        <f t="shared" ca="1" si="425"/>
        <v>0</v>
      </c>
      <c r="I247">
        <f>SUM(D$2:D247)/COUNT(D$2:D247)</f>
        <v>1.9999461224283643E-2</v>
      </c>
      <c r="J247">
        <f t="shared" si="416"/>
        <v>1.1399307035270536</v>
      </c>
      <c r="L247">
        <f ca="1">VARA(C$2:C247)</f>
        <v>0</v>
      </c>
      <c r="M247">
        <f t="shared" ca="1" si="417"/>
        <v>0</v>
      </c>
      <c r="N247">
        <f t="shared" ca="1" si="426"/>
        <v>0</v>
      </c>
      <c r="O247" t="b">
        <f ca="1">IF(OR(O246,M247*MIN((B247-B$2)*Analysis!$B$19,1)&gt;Analysis!$B$18),TRUE,FALSE)</f>
        <v>0</v>
      </c>
      <c r="P247" t="b">
        <f>IF(OR('Flight Input'!U247=3,'Flight Input'!U247=9),TRUE,FALSE)</f>
        <v>0</v>
      </c>
      <c r="Q247">
        <f ca="1">IF(O247,Q246,SUM(C$2:C247)/COUNT(C$2:C247))+(Analysis!$D$14-500)/1000000</f>
        <v>1.1E-4</v>
      </c>
      <c r="R247">
        <f t="shared" ca="1" si="418"/>
        <v>0</v>
      </c>
      <c r="S247">
        <f t="shared" ca="1" si="427"/>
        <v>0</v>
      </c>
      <c r="T247">
        <f t="shared" si="419"/>
        <v>0</v>
      </c>
      <c r="U247">
        <f>IF($P247,T247*Analysis!$B$28+Analysis!$B$29,0)</f>
        <v>0</v>
      </c>
      <c r="V247">
        <f>U247-'Flight Input'!$AE247</f>
        <v>0</v>
      </c>
      <c r="W247">
        <f ca="1">MEDIAN2(R247,Analysis!$B$5,2)</f>
        <v>0</v>
      </c>
      <c r="X247">
        <f t="shared" ref="X247:Y247" ca="1" si="530">X246+W247*$D247</f>
        <v>0</v>
      </c>
      <c r="Y247">
        <f t="shared" ca="1" si="530"/>
        <v>0</v>
      </c>
      <c r="AA247">
        <f ca="1">AVERAGE2(W247,Analysis!$B$6,2)</f>
        <v>0</v>
      </c>
      <c r="AB247">
        <f t="shared" ref="AB247:AC247" ca="1" si="531">AB246+AA247*$D247</f>
        <v>0</v>
      </c>
      <c r="AC247">
        <f t="shared" ca="1" si="531"/>
        <v>0</v>
      </c>
      <c r="AF247">
        <f ca="1">IF(B247&gt;0,C247-Analysis!$B$14,0)</f>
        <v>0</v>
      </c>
      <c r="AG247">
        <f t="shared" ca="1" si="422"/>
        <v>0</v>
      </c>
      <c r="AH247">
        <f t="shared" ca="1" si="423"/>
        <v>0</v>
      </c>
      <c r="AI247">
        <f ca="1">IF(AND(B247&gt;Analysis!$B$39,B247&lt;Analysis!$B$40),FilterInput(AF247,Analysis!$B$34,Analysis!$B$35),0)</f>
        <v>0</v>
      </c>
      <c r="AJ247">
        <f ca="1">MEDIAN2(AI247,Analysis!$B$5,2)</f>
        <v>0</v>
      </c>
      <c r="AK247">
        <f ca="1">AVERAGE2(AJ247,Analysis!$B$6,2)</f>
        <v>0</v>
      </c>
      <c r="AL247">
        <f ca="1">INTEGRAL2(R247,$B247,AL246,R246,$B246,Analysis!$B$22)</f>
        <v>0</v>
      </c>
      <c r="AM247">
        <f ca="1">IF(AND(B247&lt;Analysis!$B$40,B247&gt;0),INTEGRAL2(AL247,$B247,AM246,AL246,$B246,Analysis!$B$23),0)</f>
        <v>0</v>
      </c>
      <c r="AN247">
        <f>IF($P247,AM247*Analysis!$B$30+Analysis!$B$31,0)</f>
        <v>0</v>
      </c>
      <c r="AO247">
        <f>AN247-'Flight Input'!$AE247</f>
        <v>0</v>
      </c>
      <c r="AQ247">
        <f>Analysis!$B$36*'Flight Input'!AE247+IF('Flight Input'!AE247 &gt; 0,Analysis!$B$37,0)</f>
        <v>0</v>
      </c>
      <c r="AR247">
        <f ca="1">_xlfn.COVARIANCE.P($AN$102:$AN$1102,'Flight Input'!AE247:AE1247)</f>
        <v>1.067261177992232E-2</v>
      </c>
    </row>
    <row r="248" spans="1:44" x14ac:dyDescent="0.3">
      <c r="A248">
        <v>246</v>
      </c>
      <c r="B248">
        <f>'Flight Input'!T248</f>
        <v>4.9182550000259653</v>
      </c>
      <c r="C248">
        <f ca="1">INDIRECT(CONCATENATE("'Flight Input'!",Analysis!$B$2,A248+2))</f>
        <v>0</v>
      </c>
      <c r="D248">
        <f t="shared" si="415"/>
        <v>1.8387000076472759E-2</v>
      </c>
      <c r="F248">
        <f t="shared" ca="1" si="424"/>
        <v>0</v>
      </c>
      <c r="G248">
        <f t="shared" ca="1" si="425"/>
        <v>0</v>
      </c>
      <c r="I248">
        <f>SUM(D$2:D248)/COUNT(D$2:D248)</f>
        <v>1.9992906504170592E-2</v>
      </c>
      <c r="J248">
        <f t="shared" si="416"/>
        <v>0.91967618978447008</v>
      </c>
      <c r="L248">
        <f ca="1">VARA(C$2:C248)</f>
        <v>0</v>
      </c>
      <c r="M248">
        <f t="shared" ca="1" si="417"/>
        <v>0</v>
      </c>
      <c r="N248">
        <f t="shared" ca="1" si="426"/>
        <v>0</v>
      </c>
      <c r="O248" t="b">
        <f ca="1">IF(OR(O247,M248*MIN((B248-B$2)*Analysis!$B$19,1)&gt;Analysis!$B$18),TRUE,FALSE)</f>
        <v>0</v>
      </c>
      <c r="P248" t="b">
        <f>IF(OR('Flight Input'!U248=3,'Flight Input'!U248=9),TRUE,FALSE)</f>
        <v>0</v>
      </c>
      <c r="Q248">
        <f ca="1">IF(O248,Q247,SUM(C$2:C248)/COUNT(C$2:C248))+(Analysis!$D$14-500)/1000000</f>
        <v>1.1E-4</v>
      </c>
      <c r="R248">
        <f t="shared" ca="1" si="418"/>
        <v>0</v>
      </c>
      <c r="S248">
        <f t="shared" ca="1" si="427"/>
        <v>0</v>
      </c>
      <c r="T248">
        <f t="shared" si="419"/>
        <v>0</v>
      </c>
      <c r="U248">
        <f>IF($P248,T248*Analysis!$B$28+Analysis!$B$29,0)</f>
        <v>0</v>
      </c>
      <c r="V248">
        <f>U248-'Flight Input'!$AE248</f>
        <v>0</v>
      </c>
      <c r="W248">
        <f ca="1">MEDIAN2(R248,Analysis!$B$5,2)</f>
        <v>0</v>
      </c>
      <c r="X248">
        <f t="shared" ref="X248:Y248" ca="1" si="532">X247+W248*$D248</f>
        <v>0</v>
      </c>
      <c r="Y248">
        <f t="shared" ca="1" si="532"/>
        <v>0</v>
      </c>
      <c r="AA248">
        <f ca="1">AVERAGE2(W248,Analysis!$B$6,2)</f>
        <v>0</v>
      </c>
      <c r="AB248">
        <f t="shared" ref="AB248:AC248" ca="1" si="533">AB247+AA248*$D248</f>
        <v>0</v>
      </c>
      <c r="AC248">
        <f t="shared" ca="1" si="533"/>
        <v>0</v>
      </c>
      <c r="AF248">
        <f ca="1">IF(B248&gt;0,C248-Analysis!$B$14,0)</f>
        <v>0</v>
      </c>
      <c r="AG248">
        <f t="shared" ca="1" si="422"/>
        <v>0</v>
      </c>
      <c r="AH248">
        <f t="shared" ca="1" si="423"/>
        <v>0</v>
      </c>
      <c r="AI248">
        <f ca="1">IF(AND(B248&gt;Analysis!$B$39,B248&lt;Analysis!$B$40),FilterInput(AF248,Analysis!$B$34,Analysis!$B$35),0)</f>
        <v>0</v>
      </c>
      <c r="AJ248">
        <f ca="1">MEDIAN2(AI248,Analysis!$B$5,2)</f>
        <v>0</v>
      </c>
      <c r="AK248">
        <f ca="1">AVERAGE2(AJ248,Analysis!$B$6,2)</f>
        <v>0</v>
      </c>
      <c r="AL248">
        <f ca="1">INTEGRAL2(R248,$B248,AL247,R247,$B247,Analysis!$B$22)</f>
        <v>0</v>
      </c>
      <c r="AM248">
        <f ca="1">IF(AND(B248&lt;Analysis!$B$40,B248&gt;0),INTEGRAL2(AL248,$B248,AM247,AL247,$B247,Analysis!$B$23),0)</f>
        <v>0</v>
      </c>
      <c r="AN248">
        <f>IF($P248,AM248*Analysis!$B$30+Analysis!$B$31,0)</f>
        <v>0</v>
      </c>
      <c r="AO248">
        <f>AN248-'Flight Input'!$AE248</f>
        <v>0</v>
      </c>
      <c r="AQ248">
        <f>Analysis!$B$36*'Flight Input'!AE248+IF('Flight Input'!AE248 &gt; 0,Analysis!$B$37,0)</f>
        <v>0</v>
      </c>
      <c r="AR248">
        <f ca="1">_xlfn.COVARIANCE.P($AN$102:$AN$1102,'Flight Input'!AE248:AE1248)</f>
        <v>1.0481758804611845E-2</v>
      </c>
    </row>
    <row r="249" spans="1:44" x14ac:dyDescent="0.3">
      <c r="A249">
        <v>247</v>
      </c>
      <c r="B249">
        <f>'Flight Input'!T249</f>
        <v>4.9375709999585524</v>
      </c>
      <c r="C249">
        <f ca="1">INDIRECT(CONCATENATE("'Flight Input'!",Analysis!$B$2,A249+2))</f>
        <v>0</v>
      </c>
      <c r="D249">
        <f t="shared" si="415"/>
        <v>1.9315999932587147E-2</v>
      </c>
      <c r="F249">
        <f t="shared" ca="1" si="424"/>
        <v>0</v>
      </c>
      <c r="G249">
        <f t="shared" ca="1" si="425"/>
        <v>0</v>
      </c>
      <c r="I249">
        <f>SUM(D$2:D249)/COUNT(D$2:D249)</f>
        <v>1.9990165991735032E-2</v>
      </c>
      <c r="J249">
        <f t="shared" si="416"/>
        <v>0.96627511450246983</v>
      </c>
      <c r="L249">
        <f ca="1">VARA(C$2:C249)</f>
        <v>0</v>
      </c>
      <c r="M249">
        <f t="shared" ca="1" si="417"/>
        <v>0</v>
      </c>
      <c r="N249">
        <f t="shared" ca="1" si="426"/>
        <v>0</v>
      </c>
      <c r="O249" t="b">
        <f ca="1">IF(OR(O248,M249*MIN((B249-B$2)*Analysis!$B$19,1)&gt;Analysis!$B$18),TRUE,FALSE)</f>
        <v>0</v>
      </c>
      <c r="P249" t="b">
        <f>IF(OR('Flight Input'!U249=3,'Flight Input'!U249=9),TRUE,FALSE)</f>
        <v>0</v>
      </c>
      <c r="Q249">
        <f ca="1">IF(O249,Q248,SUM(C$2:C249)/COUNT(C$2:C249))+(Analysis!$D$14-500)/1000000</f>
        <v>1.1E-4</v>
      </c>
      <c r="R249">
        <f t="shared" ca="1" si="418"/>
        <v>0</v>
      </c>
      <c r="S249">
        <f t="shared" ca="1" si="427"/>
        <v>0</v>
      </c>
      <c r="T249">
        <f t="shared" si="419"/>
        <v>0</v>
      </c>
      <c r="U249">
        <f>IF($P249,T249*Analysis!$B$28+Analysis!$B$29,0)</f>
        <v>0</v>
      </c>
      <c r="V249">
        <f>U249-'Flight Input'!$AE249</f>
        <v>0</v>
      </c>
      <c r="W249">
        <f ca="1">MEDIAN2(R249,Analysis!$B$5,2)</f>
        <v>0</v>
      </c>
      <c r="X249">
        <f t="shared" ref="X249:Y249" ca="1" si="534">X248+W249*$D249</f>
        <v>0</v>
      </c>
      <c r="Y249">
        <f t="shared" ca="1" si="534"/>
        <v>0</v>
      </c>
      <c r="AA249">
        <f ca="1">AVERAGE2(W249,Analysis!$B$6,2)</f>
        <v>0</v>
      </c>
      <c r="AB249">
        <f t="shared" ref="AB249:AC249" ca="1" si="535">AB248+AA249*$D249</f>
        <v>0</v>
      </c>
      <c r="AC249">
        <f t="shared" ca="1" si="535"/>
        <v>0</v>
      </c>
      <c r="AF249">
        <f ca="1">IF(B249&gt;0,C249-Analysis!$B$14,0)</f>
        <v>0</v>
      </c>
      <c r="AG249">
        <f t="shared" ca="1" si="422"/>
        <v>0</v>
      </c>
      <c r="AH249">
        <f t="shared" ca="1" si="423"/>
        <v>0</v>
      </c>
      <c r="AI249">
        <f ca="1">IF(AND(B249&gt;Analysis!$B$39,B249&lt;Analysis!$B$40),FilterInput(AF249,Analysis!$B$34,Analysis!$B$35),0)</f>
        <v>0</v>
      </c>
      <c r="AJ249">
        <f ca="1">MEDIAN2(AI249,Analysis!$B$5,2)</f>
        <v>0</v>
      </c>
      <c r="AK249">
        <f ca="1">AVERAGE2(AJ249,Analysis!$B$6,2)</f>
        <v>0</v>
      </c>
      <c r="AL249">
        <f ca="1">INTEGRAL2(R249,$B249,AL248,R248,$B248,Analysis!$B$22)</f>
        <v>0</v>
      </c>
      <c r="AM249">
        <f ca="1">IF(AND(B249&lt;Analysis!$B$40,B249&gt;0),INTEGRAL2(AL249,$B249,AM248,AL248,$B248,Analysis!$B$23),0)</f>
        <v>0</v>
      </c>
      <c r="AN249">
        <f>IF($P249,AM249*Analysis!$B$30+Analysis!$B$31,0)</f>
        <v>0</v>
      </c>
      <c r="AO249">
        <f>AN249-'Flight Input'!$AE249</f>
        <v>0</v>
      </c>
      <c r="AQ249">
        <f>Analysis!$B$36*'Flight Input'!AE249+IF('Flight Input'!AE249 &gt; 0,Analysis!$B$37,0)</f>
        <v>0</v>
      </c>
      <c r="AR249">
        <f ca="1">_xlfn.COVARIANCE.P($AN$102:$AN$1102,'Flight Input'!AE249:AE1249)</f>
        <v>1.0289692234450086E-2</v>
      </c>
    </row>
    <row r="250" spans="1:44" x14ac:dyDescent="0.3">
      <c r="A250">
        <v>248</v>
      </c>
      <c r="B250">
        <f>'Flight Input'!T250</f>
        <v>4.9575810000533238</v>
      </c>
      <c r="C250">
        <f ca="1">INDIRECT(CONCATENATE("'Flight Input'!",Analysis!$B$2,A250+2))</f>
        <v>0</v>
      </c>
      <c r="D250">
        <f t="shared" si="415"/>
        <v>2.0010000094771385E-2</v>
      </c>
      <c r="F250">
        <f t="shared" ca="1" si="424"/>
        <v>0</v>
      </c>
      <c r="G250">
        <f t="shared" ca="1" si="425"/>
        <v>0</v>
      </c>
      <c r="I250">
        <f>SUM(D$2:D250)/COUNT(D$2:D250)</f>
        <v>1.9990245967956951E-2</v>
      </c>
      <c r="J250">
        <f t="shared" si="416"/>
        <v>1.00098818828173</v>
      </c>
      <c r="L250">
        <f ca="1">VARA(C$2:C250)</f>
        <v>0</v>
      </c>
      <c r="M250">
        <f t="shared" ca="1" si="417"/>
        <v>0</v>
      </c>
      <c r="N250">
        <f t="shared" ca="1" si="426"/>
        <v>0</v>
      </c>
      <c r="O250" t="b">
        <f ca="1">IF(OR(O249,M250*MIN((B250-B$2)*Analysis!$B$19,1)&gt;Analysis!$B$18),TRUE,FALSE)</f>
        <v>0</v>
      </c>
      <c r="P250" t="b">
        <f>IF(OR('Flight Input'!U250=3,'Flight Input'!U250=9),TRUE,FALSE)</f>
        <v>0</v>
      </c>
      <c r="Q250">
        <f ca="1">IF(O250,Q249,SUM(C$2:C250)/COUNT(C$2:C250))+(Analysis!$D$14-500)/1000000</f>
        <v>1.1E-4</v>
      </c>
      <c r="R250">
        <f t="shared" ca="1" si="418"/>
        <v>0</v>
      </c>
      <c r="S250">
        <f t="shared" ca="1" si="427"/>
        <v>0</v>
      </c>
      <c r="T250">
        <f t="shared" si="419"/>
        <v>0</v>
      </c>
      <c r="U250">
        <f>IF($P250,T250*Analysis!$B$28+Analysis!$B$29,0)</f>
        <v>0</v>
      </c>
      <c r="V250">
        <f>U250-'Flight Input'!$AE250</f>
        <v>0</v>
      </c>
      <c r="W250">
        <f ca="1">MEDIAN2(R250,Analysis!$B$5,2)</f>
        <v>0</v>
      </c>
      <c r="X250">
        <f t="shared" ref="X250:Y250" ca="1" si="536">X249+W250*$D250</f>
        <v>0</v>
      </c>
      <c r="Y250">
        <f t="shared" ca="1" si="536"/>
        <v>0</v>
      </c>
      <c r="AA250">
        <f ca="1">AVERAGE2(W250,Analysis!$B$6,2)</f>
        <v>0</v>
      </c>
      <c r="AB250">
        <f t="shared" ref="AB250:AC250" ca="1" si="537">AB249+AA250*$D250</f>
        <v>0</v>
      </c>
      <c r="AC250">
        <f t="shared" ca="1" si="537"/>
        <v>0</v>
      </c>
      <c r="AF250">
        <f ca="1">IF(B250&gt;0,C250-Analysis!$B$14,0)</f>
        <v>0</v>
      </c>
      <c r="AG250">
        <f t="shared" ca="1" si="422"/>
        <v>0</v>
      </c>
      <c r="AH250">
        <f t="shared" ca="1" si="423"/>
        <v>0</v>
      </c>
      <c r="AI250">
        <f ca="1">IF(AND(B250&gt;Analysis!$B$39,B250&lt;Analysis!$B$40),FilterInput(AF250,Analysis!$B$34,Analysis!$B$35),0)</f>
        <v>0</v>
      </c>
      <c r="AJ250">
        <f ca="1">MEDIAN2(AI250,Analysis!$B$5,2)</f>
        <v>0</v>
      </c>
      <c r="AK250">
        <f ca="1">AVERAGE2(AJ250,Analysis!$B$6,2)</f>
        <v>0</v>
      </c>
      <c r="AL250">
        <f ca="1">INTEGRAL2(R250,$B250,AL249,R249,$B249,Analysis!$B$22)</f>
        <v>0</v>
      </c>
      <c r="AM250">
        <f ca="1">IF(AND(B250&lt;Analysis!$B$40,B250&gt;0),INTEGRAL2(AL250,$B250,AM249,AL249,$B249,Analysis!$B$23),0)</f>
        <v>0</v>
      </c>
      <c r="AN250">
        <f>IF($P250,AM250*Analysis!$B$30+Analysis!$B$31,0)</f>
        <v>0</v>
      </c>
      <c r="AO250">
        <f>AN250-'Flight Input'!$AE250</f>
        <v>0</v>
      </c>
      <c r="AQ250">
        <f>Analysis!$B$36*'Flight Input'!AE250+IF('Flight Input'!AE250 &gt; 0,Analysis!$B$37,0)</f>
        <v>0</v>
      </c>
      <c r="AR250">
        <f ca="1">_xlfn.COVARIANCE.P($AN$102:$AN$1102,'Flight Input'!AE250:AE1250)</f>
        <v>1.0096407689539432E-2</v>
      </c>
    </row>
    <row r="251" spans="1:44" x14ac:dyDescent="0.3">
      <c r="A251">
        <v>249</v>
      </c>
      <c r="B251">
        <f>'Flight Input'!T251</f>
        <v>4.9739599999738857</v>
      </c>
      <c r="C251">
        <f ca="1">INDIRECT(CONCATENATE("'Flight Input'!",Analysis!$B$2,A251+2))</f>
        <v>0</v>
      </c>
      <c r="D251">
        <f t="shared" si="415"/>
        <v>1.637899992056191E-2</v>
      </c>
      <c r="F251">
        <f t="shared" ca="1" si="424"/>
        <v>0</v>
      </c>
      <c r="G251">
        <f t="shared" ca="1" si="425"/>
        <v>0</v>
      </c>
      <c r="I251">
        <f>SUM(D$2:D251)/COUNT(D$2:D251)</f>
        <v>1.9975742971782673E-2</v>
      </c>
      <c r="J251">
        <f t="shared" si="416"/>
        <v>0.81994446683152411</v>
      </c>
      <c r="L251">
        <f ca="1">VARA(C$2:C251)</f>
        <v>0</v>
      </c>
      <c r="M251">
        <f t="shared" ca="1" si="417"/>
        <v>0</v>
      </c>
      <c r="N251">
        <f t="shared" ca="1" si="426"/>
        <v>0</v>
      </c>
      <c r="O251" t="b">
        <f ca="1">IF(OR(O250,M251*MIN((B251-B$2)*Analysis!$B$19,1)&gt;Analysis!$B$18),TRUE,FALSE)</f>
        <v>0</v>
      </c>
      <c r="P251" t="b">
        <f>IF(OR('Flight Input'!U251=3,'Flight Input'!U251=9),TRUE,FALSE)</f>
        <v>0</v>
      </c>
      <c r="Q251">
        <f ca="1">IF(O251,Q250,SUM(C$2:C251)/COUNT(C$2:C251))+(Analysis!$D$14-500)/1000000</f>
        <v>1.1E-4</v>
      </c>
      <c r="R251">
        <f t="shared" ca="1" si="418"/>
        <v>0</v>
      </c>
      <c r="S251">
        <f t="shared" ca="1" si="427"/>
        <v>0</v>
      </c>
      <c r="T251">
        <f t="shared" si="419"/>
        <v>0</v>
      </c>
      <c r="U251">
        <f>IF($P251,T251*Analysis!$B$28+Analysis!$B$29,0)</f>
        <v>0</v>
      </c>
      <c r="V251">
        <f>U251-'Flight Input'!$AE251</f>
        <v>0</v>
      </c>
      <c r="W251">
        <f ca="1">MEDIAN2(R251,Analysis!$B$5,2)</f>
        <v>0</v>
      </c>
      <c r="X251">
        <f t="shared" ref="X251:Y251" ca="1" si="538">X250+W251*$D251</f>
        <v>0</v>
      </c>
      <c r="Y251">
        <f t="shared" ca="1" si="538"/>
        <v>0</v>
      </c>
      <c r="AA251">
        <f ca="1">AVERAGE2(W251,Analysis!$B$6,2)</f>
        <v>0</v>
      </c>
      <c r="AB251">
        <f t="shared" ref="AB251:AC251" ca="1" si="539">AB250+AA251*$D251</f>
        <v>0</v>
      </c>
      <c r="AC251">
        <f t="shared" ca="1" si="539"/>
        <v>0</v>
      </c>
      <c r="AF251">
        <f ca="1">IF(B251&gt;0,C251-Analysis!$B$14,0)</f>
        <v>0</v>
      </c>
      <c r="AG251">
        <f t="shared" ca="1" si="422"/>
        <v>0</v>
      </c>
      <c r="AH251">
        <f t="shared" ca="1" si="423"/>
        <v>0</v>
      </c>
      <c r="AI251">
        <f ca="1">IF(AND(B251&gt;Analysis!$B$39,B251&lt;Analysis!$B$40),FilterInput(AF251,Analysis!$B$34,Analysis!$B$35),0)</f>
        <v>0</v>
      </c>
      <c r="AJ251">
        <f ca="1">MEDIAN2(AI251,Analysis!$B$5,2)</f>
        <v>0</v>
      </c>
      <c r="AK251">
        <f ca="1">AVERAGE2(AJ251,Analysis!$B$6,2)</f>
        <v>0</v>
      </c>
      <c r="AL251">
        <f ca="1">INTEGRAL2(R251,$B251,AL250,R250,$B250,Analysis!$B$22)</f>
        <v>0</v>
      </c>
      <c r="AM251">
        <f ca="1">IF(AND(B251&lt;Analysis!$B$40,B251&gt;0),INTEGRAL2(AL251,$B251,AM250,AL250,$B250,Analysis!$B$23),0)</f>
        <v>0</v>
      </c>
      <c r="AN251">
        <f>IF($P251,AM251*Analysis!$B$30+Analysis!$B$31,0)</f>
        <v>0</v>
      </c>
      <c r="AO251">
        <f>AN251-'Flight Input'!$AE251</f>
        <v>0</v>
      </c>
      <c r="AQ251">
        <f>Analysis!$B$36*'Flight Input'!AE251+IF('Flight Input'!AE251 &gt; 0,Analysis!$B$37,0)</f>
        <v>0</v>
      </c>
      <c r="AR251">
        <f ca="1">_xlfn.COVARIANCE.P($AN$102:$AN$1102,'Flight Input'!AE251:AE1251)</f>
        <v>9.9019007689257893E-3</v>
      </c>
    </row>
    <row r="252" spans="1:44" x14ac:dyDescent="0.3">
      <c r="A252">
        <v>250</v>
      </c>
      <c r="B252">
        <f>'Flight Input'!T252</f>
        <v>4.9985830000368878</v>
      </c>
      <c r="C252">
        <f ca="1">INDIRECT(CONCATENATE("'Flight Input'!",Analysis!$B$2,A252+2))</f>
        <v>0</v>
      </c>
      <c r="D252">
        <f t="shared" si="415"/>
        <v>2.462300006300211E-2</v>
      </c>
      <c r="F252">
        <f t="shared" ca="1" si="424"/>
        <v>0</v>
      </c>
      <c r="G252">
        <f t="shared" ca="1" si="425"/>
        <v>0</v>
      </c>
      <c r="I252">
        <f>SUM(D$2:D252)/COUNT(D$2:D252)</f>
        <v>1.9994332000147552E-2</v>
      </c>
      <c r="J252">
        <f t="shared" si="416"/>
        <v>1.2314990099604428</v>
      </c>
      <c r="L252">
        <f ca="1">VARA(C$2:C252)</f>
        <v>0</v>
      </c>
      <c r="M252">
        <f t="shared" ca="1" si="417"/>
        <v>0</v>
      </c>
      <c r="N252">
        <f t="shared" ca="1" si="426"/>
        <v>0</v>
      </c>
      <c r="O252" t="b">
        <f ca="1">IF(OR(O251,M252*MIN((B252-B$2)*Analysis!$B$19,1)&gt;Analysis!$B$18),TRUE,FALSE)</f>
        <v>0</v>
      </c>
      <c r="P252" t="b">
        <f>IF(OR('Flight Input'!U252=3,'Flight Input'!U252=9),TRUE,FALSE)</f>
        <v>0</v>
      </c>
      <c r="Q252">
        <f ca="1">IF(O252,Q251,SUM(C$2:C252)/COUNT(C$2:C252))+(Analysis!$D$14-500)/1000000</f>
        <v>1.1E-4</v>
      </c>
      <c r="R252">
        <f t="shared" ca="1" si="418"/>
        <v>0</v>
      </c>
      <c r="S252">
        <f t="shared" ca="1" si="427"/>
        <v>0</v>
      </c>
      <c r="T252">
        <f t="shared" si="419"/>
        <v>0</v>
      </c>
      <c r="U252">
        <f>IF($P252,T252*Analysis!$B$28+Analysis!$B$29,0)</f>
        <v>0</v>
      </c>
      <c r="V252">
        <f>U252-'Flight Input'!$AE252</f>
        <v>0</v>
      </c>
      <c r="W252">
        <f ca="1">MEDIAN2(R252,Analysis!$B$5,2)</f>
        <v>0</v>
      </c>
      <c r="X252">
        <f t="shared" ref="X252:Y252" ca="1" si="540">X251+W252*$D252</f>
        <v>0</v>
      </c>
      <c r="Y252">
        <f t="shared" ca="1" si="540"/>
        <v>0</v>
      </c>
      <c r="AA252">
        <f ca="1">AVERAGE2(W252,Analysis!$B$6,2)</f>
        <v>0</v>
      </c>
      <c r="AB252">
        <f t="shared" ref="AB252:AC252" ca="1" si="541">AB251+AA252*$D252</f>
        <v>0</v>
      </c>
      <c r="AC252">
        <f t="shared" ca="1" si="541"/>
        <v>0</v>
      </c>
      <c r="AF252">
        <f ca="1">IF(B252&gt;0,C252-Analysis!$B$14,0)</f>
        <v>0</v>
      </c>
      <c r="AG252">
        <f t="shared" ca="1" si="422"/>
        <v>0</v>
      </c>
      <c r="AH252">
        <f t="shared" ca="1" si="423"/>
        <v>0</v>
      </c>
      <c r="AI252">
        <f ca="1">IF(AND(B252&gt;Analysis!$B$39,B252&lt;Analysis!$B$40),FilterInput(AF252,Analysis!$B$34,Analysis!$B$35),0)</f>
        <v>0</v>
      </c>
      <c r="AJ252">
        <f ca="1">MEDIAN2(AI252,Analysis!$B$5,2)</f>
        <v>0</v>
      </c>
      <c r="AK252">
        <f ca="1">AVERAGE2(AJ252,Analysis!$B$6,2)</f>
        <v>0</v>
      </c>
      <c r="AL252">
        <f ca="1">INTEGRAL2(R252,$B252,AL251,R251,$B251,Analysis!$B$22)</f>
        <v>0</v>
      </c>
      <c r="AM252">
        <f ca="1">IF(AND(B252&lt;Analysis!$B$40,B252&gt;0),INTEGRAL2(AL252,$B252,AM251,AL251,$B251,Analysis!$B$23),0)</f>
        <v>0</v>
      </c>
      <c r="AN252">
        <f>IF($P252,AM252*Analysis!$B$30+Analysis!$B$31,0)</f>
        <v>0</v>
      </c>
      <c r="AO252">
        <f>AN252-'Flight Input'!$AE252</f>
        <v>0</v>
      </c>
      <c r="AQ252">
        <f>Analysis!$B$36*'Flight Input'!AE252+IF('Flight Input'!AE252 &gt; 0,Analysis!$B$37,0)</f>
        <v>0</v>
      </c>
      <c r="AR252">
        <f ca="1">_xlfn.COVARIANCE.P($AN$102:$AN$1102,'Flight Input'!AE252:AE1252)</f>
        <v>9.7061670504699875E-3</v>
      </c>
    </row>
    <row r="253" spans="1:44" x14ac:dyDescent="0.3">
      <c r="A253">
        <v>251</v>
      </c>
      <c r="B253">
        <f>'Flight Input'!T253</f>
        <v>5.020498999976553</v>
      </c>
      <c r="C253">
        <f ca="1">INDIRECT(CONCATENATE("'Flight Input'!",Analysis!$B$2,A253+2))</f>
        <v>0</v>
      </c>
      <c r="D253">
        <f t="shared" si="415"/>
        <v>2.1915999939665198E-2</v>
      </c>
      <c r="F253">
        <f t="shared" ca="1" si="424"/>
        <v>0</v>
      </c>
      <c r="G253">
        <f t="shared" ca="1" si="425"/>
        <v>0</v>
      </c>
      <c r="I253">
        <f>SUM(D$2:D253)/COUNT(D$2:D253)</f>
        <v>2.0001988047715351E-2</v>
      </c>
      <c r="J253">
        <f t="shared" si="416"/>
        <v>1.0956910826755777</v>
      </c>
      <c r="L253">
        <f ca="1">VARA(C$2:C253)</f>
        <v>0</v>
      </c>
      <c r="M253">
        <f t="shared" ca="1" si="417"/>
        <v>0</v>
      </c>
      <c r="N253">
        <f t="shared" ca="1" si="426"/>
        <v>0</v>
      </c>
      <c r="O253" t="b">
        <f ca="1">IF(OR(O252,M253*MIN((B253-B$2)*Analysis!$B$19,1)&gt;Analysis!$B$18),TRUE,FALSE)</f>
        <v>0</v>
      </c>
      <c r="P253" t="b">
        <f>IF(OR('Flight Input'!U253=3,'Flight Input'!U253=9),TRUE,FALSE)</f>
        <v>0</v>
      </c>
      <c r="Q253">
        <f ca="1">IF(O253,Q252,SUM(C$2:C253)/COUNT(C$2:C253))+(Analysis!$D$14-500)/1000000</f>
        <v>1.1E-4</v>
      </c>
      <c r="R253">
        <f t="shared" ca="1" si="418"/>
        <v>0</v>
      </c>
      <c r="S253">
        <f t="shared" ca="1" si="427"/>
        <v>0</v>
      </c>
      <c r="T253">
        <f t="shared" si="419"/>
        <v>0</v>
      </c>
      <c r="U253">
        <f>IF($P253,T253*Analysis!$B$28+Analysis!$B$29,0)</f>
        <v>0</v>
      </c>
      <c r="V253">
        <f>U253-'Flight Input'!$AE253</f>
        <v>0</v>
      </c>
      <c r="W253">
        <f ca="1">MEDIAN2(R253,Analysis!$B$5,2)</f>
        <v>0</v>
      </c>
      <c r="X253">
        <f t="shared" ref="X253:Y253" ca="1" si="542">X252+W253*$D253</f>
        <v>0</v>
      </c>
      <c r="Y253">
        <f t="shared" ca="1" si="542"/>
        <v>0</v>
      </c>
      <c r="AA253">
        <f ca="1">AVERAGE2(W253,Analysis!$B$6,2)</f>
        <v>0</v>
      </c>
      <c r="AB253">
        <f t="shared" ref="AB253:AC253" ca="1" si="543">AB252+AA253*$D253</f>
        <v>0</v>
      </c>
      <c r="AC253">
        <f t="shared" ca="1" si="543"/>
        <v>0</v>
      </c>
      <c r="AF253">
        <f ca="1">IF(B253&gt;0,C253-Analysis!$B$14,0)</f>
        <v>0</v>
      </c>
      <c r="AG253">
        <f t="shared" ca="1" si="422"/>
        <v>0</v>
      </c>
      <c r="AH253">
        <f t="shared" ca="1" si="423"/>
        <v>0</v>
      </c>
      <c r="AI253">
        <f ca="1">IF(AND(B253&gt;Analysis!$B$39,B253&lt;Analysis!$B$40),FilterInput(AF253,Analysis!$B$34,Analysis!$B$35),0)</f>
        <v>0</v>
      </c>
      <c r="AJ253">
        <f ca="1">MEDIAN2(AI253,Analysis!$B$5,2)</f>
        <v>0</v>
      </c>
      <c r="AK253">
        <f ca="1">AVERAGE2(AJ253,Analysis!$B$6,2)</f>
        <v>0</v>
      </c>
      <c r="AL253">
        <f ca="1">INTEGRAL2(R253,$B253,AL252,R252,$B252,Analysis!$B$22)</f>
        <v>0</v>
      </c>
      <c r="AM253">
        <f ca="1">IF(AND(B253&lt;Analysis!$B$40,B253&gt;0),INTEGRAL2(AL253,$B253,AM252,AL252,$B252,Analysis!$B$23),0)</f>
        <v>0</v>
      </c>
      <c r="AN253">
        <f>IF($P253,AM253*Analysis!$B$30+Analysis!$B$31,0)</f>
        <v>0</v>
      </c>
      <c r="AO253">
        <f>AN253-'Flight Input'!$AE253</f>
        <v>0</v>
      </c>
      <c r="AQ253">
        <f>Analysis!$B$36*'Flight Input'!AE253+IF('Flight Input'!AE253 &gt; 0,Analysis!$B$37,0)</f>
        <v>0</v>
      </c>
      <c r="AR253">
        <f ca="1">_xlfn.COVARIANCE.P($AN$102:$AN$1102,'Flight Input'!AE253:AE1253)</f>
        <v>9.5099232888783969E-3</v>
      </c>
    </row>
    <row r="254" spans="1:44" x14ac:dyDescent="0.3">
      <c r="A254">
        <v>252</v>
      </c>
      <c r="B254">
        <f>'Flight Input'!T254</f>
        <v>5.0387859999900684</v>
      </c>
      <c r="C254">
        <f ca="1">INDIRECT(CONCATENATE("'Flight Input'!",Analysis!$B$2,A254+2))</f>
        <v>0</v>
      </c>
      <c r="D254">
        <f t="shared" si="415"/>
        <v>1.8287000013515353E-2</v>
      </c>
      <c r="F254">
        <f t="shared" ca="1" si="424"/>
        <v>0</v>
      </c>
      <c r="G254">
        <f t="shared" ca="1" si="425"/>
        <v>0</v>
      </c>
      <c r="I254">
        <f>SUM(D$2:D254)/COUNT(D$2:D254)</f>
        <v>1.9995182539643129E-2</v>
      </c>
      <c r="J254">
        <f t="shared" si="416"/>
        <v>0.91457029598299111</v>
      </c>
      <c r="L254">
        <f ca="1">VARA(C$2:C254)</f>
        <v>0</v>
      </c>
      <c r="M254">
        <f t="shared" ca="1" si="417"/>
        <v>0</v>
      </c>
      <c r="N254">
        <f t="shared" ca="1" si="426"/>
        <v>0</v>
      </c>
      <c r="O254" t="b">
        <f ca="1">IF(OR(O253,M254*MIN((B254-B$2)*Analysis!$B$19,1)&gt;Analysis!$B$18),TRUE,FALSE)</f>
        <v>0</v>
      </c>
      <c r="P254" t="b">
        <f>IF(OR('Flight Input'!U254=3,'Flight Input'!U254=9),TRUE,FALSE)</f>
        <v>0</v>
      </c>
      <c r="Q254">
        <f ca="1">IF(O254,Q253,SUM(C$2:C254)/COUNT(C$2:C254))+(Analysis!$D$14-500)/1000000</f>
        <v>1.1E-4</v>
      </c>
      <c r="R254">
        <f t="shared" ca="1" si="418"/>
        <v>0</v>
      </c>
      <c r="S254">
        <f t="shared" ca="1" si="427"/>
        <v>0</v>
      </c>
      <c r="T254">
        <f t="shared" si="419"/>
        <v>0</v>
      </c>
      <c r="U254">
        <f>IF($P254,T254*Analysis!$B$28+Analysis!$B$29,0)</f>
        <v>0</v>
      </c>
      <c r="V254">
        <f>U254-'Flight Input'!$AE254</f>
        <v>0</v>
      </c>
      <c r="W254">
        <f ca="1">MEDIAN2(R254,Analysis!$B$5,2)</f>
        <v>0</v>
      </c>
      <c r="X254">
        <f t="shared" ref="X254:Y254" ca="1" si="544">X253+W254*$D254</f>
        <v>0</v>
      </c>
      <c r="Y254">
        <f t="shared" ca="1" si="544"/>
        <v>0</v>
      </c>
      <c r="AA254">
        <f ca="1">AVERAGE2(W254,Analysis!$B$6,2)</f>
        <v>0</v>
      </c>
      <c r="AB254">
        <f t="shared" ref="AB254:AC254" ca="1" si="545">AB253+AA254*$D254</f>
        <v>0</v>
      </c>
      <c r="AC254">
        <f t="shared" ca="1" si="545"/>
        <v>0</v>
      </c>
      <c r="AF254">
        <f ca="1">IF(B254&gt;0,C254-Analysis!$B$14,0)</f>
        <v>0</v>
      </c>
      <c r="AG254">
        <f t="shared" ca="1" si="422"/>
        <v>0</v>
      </c>
      <c r="AH254">
        <f t="shared" ca="1" si="423"/>
        <v>0</v>
      </c>
      <c r="AI254">
        <f ca="1">IF(AND(B254&gt;Analysis!$B$39,B254&lt;Analysis!$B$40),FilterInput(AF254,Analysis!$B$34,Analysis!$B$35),0)</f>
        <v>0</v>
      </c>
      <c r="AJ254">
        <f ca="1">MEDIAN2(AI254,Analysis!$B$5,2)</f>
        <v>0</v>
      </c>
      <c r="AK254">
        <f ca="1">AVERAGE2(AJ254,Analysis!$B$6,2)</f>
        <v>0</v>
      </c>
      <c r="AL254">
        <f ca="1">INTEGRAL2(R254,$B254,AL253,R253,$B253,Analysis!$B$22)</f>
        <v>0</v>
      </c>
      <c r="AM254">
        <f ca="1">IF(AND(B254&lt;Analysis!$B$40,B254&gt;0),INTEGRAL2(AL254,$B254,AM253,AL253,$B253,Analysis!$B$23),0)</f>
        <v>0</v>
      </c>
      <c r="AN254">
        <f>IF($P254,AM254*Analysis!$B$30+Analysis!$B$31,0)</f>
        <v>0</v>
      </c>
      <c r="AO254">
        <f>AN254-'Flight Input'!$AE254</f>
        <v>0</v>
      </c>
      <c r="AQ254">
        <f>Analysis!$B$36*'Flight Input'!AE254+IF('Flight Input'!AE254 &gt; 0,Analysis!$B$37,0)</f>
        <v>0</v>
      </c>
      <c r="AR254">
        <f ca="1">_xlfn.COVARIANCE.P($AN$102:$AN$1102,'Flight Input'!AE254:AE1254)</f>
        <v>9.3110014247913264E-3</v>
      </c>
    </row>
    <row r="255" spans="1:44" x14ac:dyDescent="0.3">
      <c r="A255">
        <v>253</v>
      </c>
      <c r="B255">
        <f>'Flight Input'!T255</f>
        <v>5.0586830000393093</v>
      </c>
      <c r="C255">
        <f ca="1">INDIRECT(CONCATENATE("'Flight Input'!",Analysis!$B$2,A255+2))</f>
        <v>0</v>
      </c>
      <c r="D255">
        <f t="shared" si="415"/>
        <v>1.9897000049240887E-2</v>
      </c>
      <c r="F255">
        <f t="shared" ca="1" si="424"/>
        <v>0</v>
      </c>
      <c r="G255">
        <f t="shared" ca="1" si="425"/>
        <v>0</v>
      </c>
      <c r="I255">
        <f>SUM(D$2:D255)/COUNT(D$2:D255)</f>
        <v>1.9994794466558535E-2</v>
      </c>
      <c r="J255">
        <f t="shared" si="416"/>
        <v>0.99510900612250808</v>
      </c>
      <c r="L255">
        <f ca="1">VARA(C$2:C255)</f>
        <v>0</v>
      </c>
      <c r="M255">
        <f t="shared" ca="1" si="417"/>
        <v>0</v>
      </c>
      <c r="N255">
        <f t="shared" ca="1" si="426"/>
        <v>0</v>
      </c>
      <c r="O255" t="b">
        <f ca="1">IF(OR(O254,M255*MIN((B255-B$2)*Analysis!$B$19,1)&gt;Analysis!$B$18),TRUE,FALSE)</f>
        <v>0</v>
      </c>
      <c r="P255" t="b">
        <f>IF(OR('Flight Input'!U255=3,'Flight Input'!U255=9),TRUE,FALSE)</f>
        <v>0</v>
      </c>
      <c r="Q255">
        <f ca="1">IF(O255,Q254,SUM(C$2:C255)/COUNT(C$2:C255))+(Analysis!$D$14-500)/1000000</f>
        <v>1.1E-4</v>
      </c>
      <c r="R255">
        <f t="shared" ca="1" si="418"/>
        <v>0</v>
      </c>
      <c r="S255">
        <f t="shared" ca="1" si="427"/>
        <v>0</v>
      </c>
      <c r="T255">
        <f t="shared" si="419"/>
        <v>0</v>
      </c>
      <c r="U255">
        <f>IF($P255,T255*Analysis!$B$28+Analysis!$B$29,0)</f>
        <v>0</v>
      </c>
      <c r="V255">
        <f>U255-'Flight Input'!$AE255</f>
        <v>0</v>
      </c>
      <c r="W255">
        <f ca="1">MEDIAN2(R255,Analysis!$B$5,2)</f>
        <v>0</v>
      </c>
      <c r="X255">
        <f t="shared" ref="X255:Y255" ca="1" si="546">X254+W255*$D255</f>
        <v>0</v>
      </c>
      <c r="Y255">
        <f t="shared" ca="1" si="546"/>
        <v>0</v>
      </c>
      <c r="AA255">
        <f ca="1">AVERAGE2(W255,Analysis!$B$6,2)</f>
        <v>0</v>
      </c>
      <c r="AB255">
        <f t="shared" ref="AB255:AC255" ca="1" si="547">AB254+AA255*$D255</f>
        <v>0</v>
      </c>
      <c r="AC255">
        <f t="shared" ca="1" si="547"/>
        <v>0</v>
      </c>
      <c r="AF255">
        <f ca="1">IF(B255&gt;0,C255-Analysis!$B$14,0)</f>
        <v>0</v>
      </c>
      <c r="AG255">
        <f t="shared" ca="1" si="422"/>
        <v>0</v>
      </c>
      <c r="AH255">
        <f t="shared" ca="1" si="423"/>
        <v>0</v>
      </c>
      <c r="AI255">
        <f ca="1">IF(AND(B255&gt;Analysis!$B$39,B255&lt;Analysis!$B$40),FilterInput(AF255,Analysis!$B$34,Analysis!$B$35),0)</f>
        <v>0</v>
      </c>
      <c r="AJ255">
        <f ca="1">MEDIAN2(AI255,Analysis!$B$5,2)</f>
        <v>0</v>
      </c>
      <c r="AK255">
        <f ca="1">AVERAGE2(AJ255,Analysis!$B$6,2)</f>
        <v>0</v>
      </c>
      <c r="AL255">
        <f ca="1">INTEGRAL2(R255,$B255,AL254,R254,$B254,Analysis!$B$22)</f>
        <v>0</v>
      </c>
      <c r="AM255">
        <f ca="1">IF(AND(B255&lt;Analysis!$B$40,B255&gt;0),INTEGRAL2(AL255,$B255,AM254,AL254,$B254,Analysis!$B$23),0)</f>
        <v>0</v>
      </c>
      <c r="AN255">
        <f>IF($P255,AM255*Analysis!$B$30+Analysis!$B$31,0)</f>
        <v>0</v>
      </c>
      <c r="AO255">
        <f>AN255-'Flight Input'!$AE255</f>
        <v>0</v>
      </c>
      <c r="AQ255">
        <f>Analysis!$B$36*'Flight Input'!AE255+IF('Flight Input'!AE255 &gt; 0,Analysis!$B$37,0)</f>
        <v>0</v>
      </c>
      <c r="AR255">
        <f ca="1">_xlfn.COVARIANCE.P($AN$102:$AN$1102,'Flight Input'!AE255:AE1255)</f>
        <v>9.1137291574438332E-3</v>
      </c>
    </row>
    <row r="256" spans="1:44" x14ac:dyDescent="0.3">
      <c r="A256">
        <v>254</v>
      </c>
      <c r="B256">
        <f>'Flight Input'!T256</f>
        <v>5.0803170000435784</v>
      </c>
      <c r="C256">
        <f ca="1">INDIRECT(CONCATENATE("'Flight Input'!",Analysis!$B$2,A256+2))</f>
        <v>0</v>
      </c>
      <c r="D256">
        <f t="shared" si="415"/>
        <v>2.1634000004269183E-2</v>
      </c>
      <c r="F256">
        <f t="shared" ca="1" si="424"/>
        <v>0</v>
      </c>
      <c r="G256">
        <f t="shared" ca="1" si="425"/>
        <v>0</v>
      </c>
      <c r="I256">
        <f>SUM(D$2:D256)/COUNT(D$2:D256)</f>
        <v>2.0001248031667633E-2</v>
      </c>
      <c r="J256">
        <f t="shared" si="416"/>
        <v>1.081632504632533</v>
      </c>
      <c r="L256">
        <f ca="1">VARA(C$2:C256)</f>
        <v>0</v>
      </c>
      <c r="M256">
        <f t="shared" ca="1" si="417"/>
        <v>0</v>
      </c>
      <c r="N256">
        <f t="shared" ca="1" si="426"/>
        <v>0</v>
      </c>
      <c r="O256" t="b">
        <f ca="1">IF(OR(O255,M256*MIN((B256-B$2)*Analysis!$B$19,1)&gt;Analysis!$B$18),TRUE,FALSE)</f>
        <v>0</v>
      </c>
      <c r="P256" t="b">
        <f>IF(OR('Flight Input'!U256=3,'Flight Input'!U256=9),TRUE,FALSE)</f>
        <v>0</v>
      </c>
      <c r="Q256">
        <f ca="1">IF(O256,Q255,SUM(C$2:C256)/COUNT(C$2:C256))+(Analysis!$D$14-500)/1000000</f>
        <v>1.1E-4</v>
      </c>
      <c r="R256">
        <f t="shared" ca="1" si="418"/>
        <v>0</v>
      </c>
      <c r="S256">
        <f t="shared" ca="1" si="427"/>
        <v>0</v>
      </c>
      <c r="T256">
        <f t="shared" si="419"/>
        <v>0</v>
      </c>
      <c r="U256">
        <f>IF($P256,T256*Analysis!$B$28+Analysis!$B$29,0)</f>
        <v>0</v>
      </c>
      <c r="V256">
        <f>U256-'Flight Input'!$AE256</f>
        <v>0</v>
      </c>
      <c r="W256">
        <f ca="1">MEDIAN2(R256,Analysis!$B$5,2)</f>
        <v>0</v>
      </c>
      <c r="X256">
        <f t="shared" ref="X256:Y256" ca="1" si="548">X255+W256*$D256</f>
        <v>0</v>
      </c>
      <c r="Y256">
        <f t="shared" ca="1" si="548"/>
        <v>0</v>
      </c>
      <c r="AA256">
        <f ca="1">AVERAGE2(W256,Analysis!$B$6,2)</f>
        <v>0</v>
      </c>
      <c r="AB256">
        <f t="shared" ref="AB256:AC256" ca="1" si="549">AB255+AA256*$D256</f>
        <v>0</v>
      </c>
      <c r="AC256">
        <f t="shared" ca="1" si="549"/>
        <v>0</v>
      </c>
      <c r="AF256">
        <f ca="1">IF(B256&gt;0,C256-Analysis!$B$14,0)</f>
        <v>0</v>
      </c>
      <c r="AG256">
        <f t="shared" ca="1" si="422"/>
        <v>0</v>
      </c>
      <c r="AH256">
        <f t="shared" ca="1" si="423"/>
        <v>0</v>
      </c>
      <c r="AI256">
        <f ca="1">IF(AND(B256&gt;Analysis!$B$39,B256&lt;Analysis!$B$40),FilterInput(AF256,Analysis!$B$34,Analysis!$B$35),0)</f>
        <v>0</v>
      </c>
      <c r="AJ256">
        <f ca="1">MEDIAN2(AI256,Analysis!$B$5,2)</f>
        <v>0</v>
      </c>
      <c r="AK256">
        <f ca="1">AVERAGE2(AJ256,Analysis!$B$6,2)</f>
        <v>0</v>
      </c>
      <c r="AL256">
        <f ca="1">INTEGRAL2(R256,$B256,AL255,R255,$B255,Analysis!$B$22)</f>
        <v>0</v>
      </c>
      <c r="AM256">
        <f ca="1">IF(AND(B256&lt;Analysis!$B$40,B256&gt;0),INTEGRAL2(AL256,$B256,AM255,AL255,$B255,Analysis!$B$23),0)</f>
        <v>0</v>
      </c>
      <c r="AN256">
        <f>IF($P256,AM256*Analysis!$B$30+Analysis!$B$31,0)</f>
        <v>0</v>
      </c>
      <c r="AO256">
        <f>AN256-'Flight Input'!$AE256</f>
        <v>0</v>
      </c>
      <c r="AQ256">
        <f>Analysis!$B$36*'Flight Input'!AE256+IF('Flight Input'!AE256 &gt; 0,Analysis!$B$37,0)</f>
        <v>0</v>
      </c>
      <c r="AR256">
        <f ca="1">_xlfn.COVARIANCE.P($AN$102:$AN$1102,'Flight Input'!AE256:AE1256)</f>
        <v>8.9152172033813721E-3</v>
      </c>
    </row>
    <row r="257" spans="1:44" x14ac:dyDescent="0.3">
      <c r="A257">
        <v>255</v>
      </c>
      <c r="B257">
        <f>'Flight Input'!T257</f>
        <v>5.1003529999870807</v>
      </c>
      <c r="C257">
        <f ca="1">INDIRECT(CONCATENATE("'Flight Input'!",Analysis!$B$2,A257+2))</f>
        <v>0</v>
      </c>
      <c r="D257">
        <f t="shared" si="415"/>
        <v>2.0035999943502247E-2</v>
      </c>
      <c r="F257">
        <f t="shared" ca="1" si="424"/>
        <v>0</v>
      </c>
      <c r="G257">
        <f t="shared" ca="1" si="425"/>
        <v>0</v>
      </c>
      <c r="I257">
        <f>SUM(D$2:D257)/COUNT(D$2:D257)</f>
        <v>2.0001384313674826E-2</v>
      </c>
      <c r="J257">
        <f t="shared" si="416"/>
        <v>1.001730661702438</v>
      </c>
      <c r="L257">
        <f ca="1">VARA(C$2:C257)</f>
        <v>0</v>
      </c>
      <c r="M257">
        <f t="shared" ca="1" si="417"/>
        <v>0</v>
      </c>
      <c r="N257">
        <f t="shared" ca="1" si="426"/>
        <v>0</v>
      </c>
      <c r="O257" t="b">
        <f ca="1">IF(OR(O256,M257*MIN((B257-B$2)*Analysis!$B$19,1)&gt;Analysis!$B$18),TRUE,FALSE)</f>
        <v>0</v>
      </c>
      <c r="P257" t="b">
        <f>IF(OR('Flight Input'!U257=3,'Flight Input'!U257=9),TRUE,FALSE)</f>
        <v>0</v>
      </c>
      <c r="Q257">
        <f ca="1">IF(O257,Q256,SUM(C$2:C257)/COUNT(C$2:C257))+(Analysis!$D$14-500)/1000000</f>
        <v>1.1E-4</v>
      </c>
      <c r="R257">
        <f t="shared" ca="1" si="418"/>
        <v>0</v>
      </c>
      <c r="S257">
        <f t="shared" ca="1" si="427"/>
        <v>0</v>
      </c>
      <c r="T257">
        <f t="shared" si="419"/>
        <v>0</v>
      </c>
      <c r="U257">
        <f>IF($P257,T257*Analysis!$B$28+Analysis!$B$29,0)</f>
        <v>0</v>
      </c>
      <c r="V257">
        <f>U257-'Flight Input'!$AE257</f>
        <v>0</v>
      </c>
      <c r="W257">
        <f ca="1">MEDIAN2(R257,Analysis!$B$5,2)</f>
        <v>0</v>
      </c>
      <c r="X257">
        <f t="shared" ref="X257:Y257" ca="1" si="550">X256+W257*$D257</f>
        <v>0</v>
      </c>
      <c r="Y257">
        <f t="shared" ca="1" si="550"/>
        <v>0</v>
      </c>
      <c r="AA257">
        <f ca="1">AVERAGE2(W257,Analysis!$B$6,2)</f>
        <v>0</v>
      </c>
      <c r="AB257">
        <f t="shared" ref="AB257:AC257" ca="1" si="551">AB256+AA257*$D257</f>
        <v>0</v>
      </c>
      <c r="AC257">
        <f t="shared" ca="1" si="551"/>
        <v>0</v>
      </c>
      <c r="AF257">
        <f ca="1">IF(B257&gt;0,C257-Analysis!$B$14,0)</f>
        <v>0</v>
      </c>
      <c r="AG257">
        <f t="shared" ca="1" si="422"/>
        <v>0</v>
      </c>
      <c r="AH257">
        <f t="shared" ca="1" si="423"/>
        <v>0</v>
      </c>
      <c r="AI257">
        <f ca="1">IF(AND(B257&gt;Analysis!$B$39,B257&lt;Analysis!$B$40),FilterInput(AF257,Analysis!$B$34,Analysis!$B$35),0)</f>
        <v>0</v>
      </c>
      <c r="AJ257">
        <f ca="1">MEDIAN2(AI257,Analysis!$B$5,2)</f>
        <v>0</v>
      </c>
      <c r="AK257">
        <f ca="1">AVERAGE2(AJ257,Analysis!$B$6,2)</f>
        <v>0</v>
      </c>
      <c r="AL257">
        <f ca="1">INTEGRAL2(R257,$B257,AL256,R256,$B256,Analysis!$B$22)</f>
        <v>0</v>
      </c>
      <c r="AM257">
        <f ca="1">IF(AND(B257&lt;Analysis!$B$40,B257&gt;0),INTEGRAL2(AL257,$B257,AM256,AL256,$B256,Analysis!$B$23),0)</f>
        <v>0</v>
      </c>
      <c r="AN257">
        <f>IF($P257,AM257*Analysis!$B$30+Analysis!$B$31,0)</f>
        <v>0</v>
      </c>
      <c r="AO257">
        <f>AN257-'Flight Input'!$AE257</f>
        <v>0</v>
      </c>
      <c r="AQ257">
        <f>Analysis!$B$36*'Flight Input'!AE257+IF('Flight Input'!AE257 &gt; 0,Analysis!$B$37,0)</f>
        <v>0</v>
      </c>
      <c r="AR257">
        <f ca="1">_xlfn.COVARIANCE.P($AN$102:$AN$1102,'Flight Input'!AE257:AE1257)</f>
        <v>8.7154610500257343E-3</v>
      </c>
    </row>
    <row r="258" spans="1:44" x14ac:dyDescent="0.3">
      <c r="A258">
        <v>256</v>
      </c>
      <c r="B258">
        <f>'Flight Input'!T258</f>
        <v>5.1097049999516457</v>
      </c>
      <c r="C258">
        <f ca="1">INDIRECT(CONCATENATE("'Flight Input'!",Analysis!$B$2,A258+2))</f>
        <v>0</v>
      </c>
      <c r="D258">
        <f t="shared" si="415"/>
        <v>9.3519999645650387E-3</v>
      </c>
      <c r="F258">
        <f t="shared" ca="1" si="424"/>
        <v>0</v>
      </c>
      <c r="G258">
        <f t="shared" ca="1" si="425"/>
        <v>0</v>
      </c>
      <c r="I258">
        <f>SUM(D$2:D258)/COUNT(D$2:D258)</f>
        <v>1.9959785156061116E-2</v>
      </c>
      <c r="J258">
        <f t="shared" si="416"/>
        <v>0.46854211563119708</v>
      </c>
      <c r="L258">
        <f ca="1">VARA(C$2:C258)</f>
        <v>0</v>
      </c>
      <c r="M258">
        <f t="shared" ca="1" si="417"/>
        <v>0</v>
      </c>
      <c r="N258">
        <f t="shared" ca="1" si="426"/>
        <v>0</v>
      </c>
      <c r="O258" t="b">
        <f ca="1">IF(OR(O257,M258*MIN((B258-B$2)*Analysis!$B$19,1)&gt;Analysis!$B$18),TRUE,FALSE)</f>
        <v>0</v>
      </c>
      <c r="P258" t="b">
        <f>IF(OR('Flight Input'!U258=3,'Flight Input'!U258=9),TRUE,FALSE)</f>
        <v>0</v>
      </c>
      <c r="Q258">
        <f ca="1">IF(O258,Q257,SUM(C$2:C258)/COUNT(C$2:C258))+(Analysis!$D$14-500)/1000000</f>
        <v>1.1E-4</v>
      </c>
      <c r="R258">
        <f t="shared" ca="1" si="418"/>
        <v>0</v>
      </c>
      <c r="S258">
        <f t="shared" ca="1" si="427"/>
        <v>0</v>
      </c>
      <c r="T258">
        <f t="shared" si="419"/>
        <v>0</v>
      </c>
      <c r="U258">
        <f>IF($P258,T258*Analysis!$B$28+Analysis!$B$29,0)</f>
        <v>0</v>
      </c>
      <c r="V258">
        <f>U258-'Flight Input'!$AE258</f>
        <v>0</v>
      </c>
      <c r="W258">
        <f ca="1">MEDIAN2(R258,Analysis!$B$5,2)</f>
        <v>0</v>
      </c>
      <c r="X258">
        <f t="shared" ref="X258:Y258" ca="1" si="552">X257+W258*$D258</f>
        <v>0</v>
      </c>
      <c r="Y258">
        <f t="shared" ca="1" si="552"/>
        <v>0</v>
      </c>
      <c r="AA258">
        <f ca="1">AVERAGE2(W258,Analysis!$B$6,2)</f>
        <v>0</v>
      </c>
      <c r="AB258">
        <f t="shared" ref="AB258:AC258" ca="1" si="553">AB257+AA258*$D258</f>
        <v>0</v>
      </c>
      <c r="AC258">
        <f t="shared" ca="1" si="553"/>
        <v>0</v>
      </c>
      <c r="AF258">
        <f ca="1">IF(B258&gt;0,C258-Analysis!$B$14,0)</f>
        <v>0</v>
      </c>
      <c r="AG258">
        <f t="shared" ca="1" si="422"/>
        <v>0</v>
      </c>
      <c r="AH258">
        <f t="shared" ca="1" si="423"/>
        <v>0</v>
      </c>
      <c r="AI258">
        <f ca="1">IF(AND(B258&gt;Analysis!$B$39,B258&lt;Analysis!$B$40),FilterInput(AF258,Analysis!$B$34,Analysis!$B$35),0)</f>
        <v>0</v>
      </c>
      <c r="AJ258">
        <f ca="1">MEDIAN2(AI258,Analysis!$B$5,2)</f>
        <v>0</v>
      </c>
      <c r="AK258">
        <f ca="1">AVERAGE2(AJ258,Analysis!$B$6,2)</f>
        <v>0</v>
      </c>
      <c r="AL258">
        <f ca="1">INTEGRAL2(R258,$B258,AL257,R257,$B257,Analysis!$B$22)</f>
        <v>0</v>
      </c>
      <c r="AM258">
        <f ca="1">IF(AND(B258&lt;Analysis!$B$40,B258&gt;0),INTEGRAL2(AL258,$B258,AM257,AL257,$B257,Analysis!$B$23),0)</f>
        <v>0</v>
      </c>
      <c r="AN258">
        <f>IF($P258,AM258*Analysis!$B$30+Analysis!$B$31,0)</f>
        <v>0</v>
      </c>
      <c r="AO258">
        <f>AN258-'Flight Input'!$AE258</f>
        <v>0</v>
      </c>
      <c r="AQ258">
        <f>Analysis!$B$36*'Flight Input'!AE258+IF('Flight Input'!AE258 &gt; 0,Analysis!$B$37,0)</f>
        <v>0</v>
      </c>
      <c r="AR258">
        <f ca="1">_xlfn.COVARIANCE.P($AN$102:$AN$1102,'Flight Input'!AE258:AE1258)</f>
        <v>8.5173576692908134E-3</v>
      </c>
    </row>
    <row r="259" spans="1:44" x14ac:dyDescent="0.3">
      <c r="A259">
        <v>257</v>
      </c>
      <c r="B259">
        <f>'Flight Input'!T259</f>
        <v>5.1333990000421181</v>
      </c>
      <c r="C259">
        <f ca="1">INDIRECT(CONCATENATE("'Flight Input'!",Analysis!$B$2,A259+2))</f>
        <v>0</v>
      </c>
      <c r="D259">
        <f t="shared" ref="D259:D322" si="554">B259-B258</f>
        <v>2.36940000904724E-2</v>
      </c>
      <c r="F259">
        <f t="shared" ca="1" si="424"/>
        <v>0</v>
      </c>
      <c r="G259">
        <f t="shared" ca="1" si="425"/>
        <v>0</v>
      </c>
      <c r="I259">
        <f>SUM(D$2:D259)/COUNT(D$2:D259)</f>
        <v>1.9974315175261159E-2</v>
      </c>
      <c r="J259">
        <f t="shared" ref="J259:J322" si="555">D259/I259</f>
        <v>1.1862234015320932</v>
      </c>
      <c r="L259">
        <f ca="1">VARA(C$2:C259)</f>
        <v>0</v>
      </c>
      <c r="M259">
        <f t="shared" ref="M259:M322" ca="1" si="556">(L259-L258)/D259</f>
        <v>0</v>
      </c>
      <c r="N259">
        <f t="shared" ca="1" si="426"/>
        <v>0</v>
      </c>
      <c r="O259" t="b">
        <f ca="1">IF(OR(O258,M259*MIN((B259-B$2)*Analysis!$B$19,1)&gt;Analysis!$B$18),TRUE,FALSE)</f>
        <v>0</v>
      </c>
      <c r="P259" t="b">
        <f>IF(OR('Flight Input'!U259=3,'Flight Input'!U259=9),TRUE,FALSE)</f>
        <v>0</v>
      </c>
      <c r="Q259">
        <f ca="1">IF(O259,Q258,SUM(C$2:C259)/COUNT(C$2:C259))+(Analysis!$D$14-500)/1000000</f>
        <v>1.1E-4</v>
      </c>
      <c r="R259">
        <f t="shared" ref="R259:R322" ca="1" si="557">IF(O259,C259-Q259,0)</f>
        <v>0</v>
      </c>
      <c r="S259">
        <f t="shared" ca="1" si="427"/>
        <v>0</v>
      </c>
      <c r="T259">
        <f t="shared" ref="T259:T322" si="558">IF(P259,T258+S259*$D259,0)</f>
        <v>0</v>
      </c>
      <c r="U259">
        <f>IF($P259,T259*Analysis!$B$28+Analysis!$B$29,0)</f>
        <v>0</v>
      </c>
      <c r="V259">
        <f>U259-'Flight Input'!$AE259</f>
        <v>0</v>
      </c>
      <c r="W259">
        <f ca="1">MEDIAN2(R259,Analysis!$B$5,2)</f>
        <v>0</v>
      </c>
      <c r="X259">
        <f t="shared" ref="X259:Y259" ca="1" si="559">X258+W259*$D259</f>
        <v>0</v>
      </c>
      <c r="Y259">
        <f t="shared" ca="1" si="559"/>
        <v>0</v>
      </c>
      <c r="AA259">
        <f ca="1">AVERAGE2(W259,Analysis!$B$6,2)</f>
        <v>0</v>
      </c>
      <c r="AB259">
        <f t="shared" ref="AB259:AC259" ca="1" si="560">AB258+AA259*$D259</f>
        <v>0</v>
      </c>
      <c r="AC259">
        <f t="shared" ca="1" si="560"/>
        <v>0</v>
      </c>
      <c r="AF259">
        <f ca="1">IF(B259&gt;0,C259-Analysis!$B$14,0)</f>
        <v>0</v>
      </c>
      <c r="AG259">
        <f t="shared" ref="AG259:AG322" ca="1" si="561">IF(B259&gt;0,AG258+AF259*$D259,0)</f>
        <v>0</v>
      </c>
      <c r="AH259">
        <f t="shared" ref="AH259:AH322" ca="1" si="562">IF(B259&gt;0,AH258+AG259*$D259,0)</f>
        <v>0</v>
      </c>
      <c r="AI259">
        <f ca="1">IF(AND(B259&gt;Analysis!$B$39,B259&lt;Analysis!$B$40),FilterInput(AF259,Analysis!$B$34,Analysis!$B$35),0)</f>
        <v>0</v>
      </c>
      <c r="AJ259">
        <f ca="1">MEDIAN2(AI259,Analysis!$B$5,2)</f>
        <v>0</v>
      </c>
      <c r="AK259">
        <f ca="1">AVERAGE2(AJ259,Analysis!$B$6,2)</f>
        <v>0</v>
      </c>
      <c r="AL259">
        <f ca="1">INTEGRAL2(R259,$B259,AL258,R258,$B258,Analysis!$B$22)</f>
        <v>0</v>
      </c>
      <c r="AM259">
        <f ca="1">IF(AND(B259&lt;Analysis!$B$40,B259&gt;0),INTEGRAL2(AL259,$B259,AM258,AL258,$B258,Analysis!$B$23),0)</f>
        <v>0</v>
      </c>
      <c r="AN259">
        <f>IF($P259,AM259*Analysis!$B$30+Analysis!$B$31,0)</f>
        <v>0</v>
      </c>
      <c r="AO259">
        <f>AN259-'Flight Input'!$AE259</f>
        <v>0</v>
      </c>
      <c r="AQ259">
        <f>Analysis!$B$36*'Flight Input'!AE259+IF('Flight Input'!AE259 &gt; 0,Analysis!$B$37,0)</f>
        <v>0</v>
      </c>
      <c r="AR259">
        <f ca="1">_xlfn.COVARIANCE.P($AN$102:$AN$1102,'Flight Input'!AE259:AE1259)</f>
        <v>8.3172815122659529E-3</v>
      </c>
    </row>
    <row r="260" spans="1:44" x14ac:dyDescent="0.3">
      <c r="A260">
        <v>258</v>
      </c>
      <c r="B260">
        <f>'Flight Input'!T260</f>
        <v>5.1597980000078678</v>
      </c>
      <c r="C260">
        <f ca="1">INDIRECT(CONCATENATE("'Flight Input'!",Analysis!$B$2,A260+2))</f>
        <v>0</v>
      </c>
      <c r="D260">
        <f t="shared" si="554"/>
        <v>2.6398999965749681E-2</v>
      </c>
      <c r="F260">
        <f t="shared" ref="F260:F323" ca="1" si="563">F259+C260*$D260</f>
        <v>0</v>
      </c>
      <c r="G260">
        <f t="shared" ref="G260:G323" ca="1" si="564">G259+F260*$D260</f>
        <v>0</v>
      </c>
      <c r="I260">
        <f>SUM(D$2:D260)/COUNT(D$2:D260)</f>
        <v>1.9999217054294062E-2</v>
      </c>
      <c r="J260">
        <f t="shared" si="555"/>
        <v>1.3200016727695603</v>
      </c>
      <c r="L260">
        <f ca="1">VARA(C$2:C260)</f>
        <v>0</v>
      </c>
      <c r="M260">
        <f t="shared" ca="1" si="556"/>
        <v>0</v>
      </c>
      <c r="N260">
        <f t="shared" ref="N260:N323" ca="1" si="565">(C260-C259)/D260</f>
        <v>0</v>
      </c>
      <c r="O260" t="b">
        <f ca="1">IF(OR(O259,M260*MIN((B260-B$2)*Analysis!$B$19,1)&gt;Analysis!$B$18),TRUE,FALSE)</f>
        <v>0</v>
      </c>
      <c r="P260" t="b">
        <f>IF(OR('Flight Input'!U260=3,'Flight Input'!U260=9),TRUE,FALSE)</f>
        <v>0</v>
      </c>
      <c r="Q260">
        <f ca="1">IF(O260,Q259,SUM(C$2:C260)/COUNT(C$2:C260))+(Analysis!$D$14-500)/1000000</f>
        <v>1.1E-4</v>
      </c>
      <c r="R260">
        <f t="shared" ca="1" si="557"/>
        <v>0</v>
      </c>
      <c r="S260">
        <f t="shared" ref="S260:S323" ca="1" si="566">S259+R260*$D260</f>
        <v>0</v>
      </c>
      <c r="T260">
        <f t="shared" si="558"/>
        <v>0</v>
      </c>
      <c r="U260">
        <f>IF($P260,T260*Analysis!$B$28+Analysis!$B$29,0)</f>
        <v>0</v>
      </c>
      <c r="V260">
        <f>U260-'Flight Input'!$AE260</f>
        <v>0</v>
      </c>
      <c r="W260">
        <f ca="1">MEDIAN2(R260,Analysis!$B$5,2)</f>
        <v>0</v>
      </c>
      <c r="X260">
        <f t="shared" ref="X260:Y260" ca="1" si="567">X259+W260*$D260</f>
        <v>0</v>
      </c>
      <c r="Y260">
        <f t="shared" ca="1" si="567"/>
        <v>0</v>
      </c>
      <c r="AA260">
        <f ca="1">AVERAGE2(W260,Analysis!$B$6,2)</f>
        <v>0</v>
      </c>
      <c r="AB260">
        <f t="shared" ref="AB260:AC260" ca="1" si="568">AB259+AA260*$D260</f>
        <v>0</v>
      </c>
      <c r="AC260">
        <f t="shared" ca="1" si="568"/>
        <v>0</v>
      </c>
      <c r="AF260">
        <f ca="1">IF(B260&gt;0,C260-Analysis!$B$14,0)</f>
        <v>0</v>
      </c>
      <c r="AG260">
        <f t="shared" ca="1" si="561"/>
        <v>0</v>
      </c>
      <c r="AH260">
        <f t="shared" ca="1" si="562"/>
        <v>0</v>
      </c>
      <c r="AI260">
        <f ca="1">IF(AND(B260&gt;Analysis!$B$39,B260&lt;Analysis!$B$40),FilterInput(AF260,Analysis!$B$34,Analysis!$B$35),0)</f>
        <v>0</v>
      </c>
      <c r="AJ260">
        <f ca="1">MEDIAN2(AI260,Analysis!$B$5,2)</f>
        <v>0</v>
      </c>
      <c r="AK260">
        <f ca="1">AVERAGE2(AJ260,Analysis!$B$6,2)</f>
        <v>0</v>
      </c>
      <c r="AL260">
        <f ca="1">INTEGRAL2(R260,$B260,AL259,R259,$B259,Analysis!$B$22)</f>
        <v>0</v>
      </c>
      <c r="AM260">
        <f ca="1">IF(AND(B260&lt;Analysis!$B$40,B260&gt;0),INTEGRAL2(AL260,$B260,AM259,AL259,$B259,Analysis!$B$23),0)</f>
        <v>0</v>
      </c>
      <c r="AN260">
        <f>IF($P260,AM260*Analysis!$B$30+Analysis!$B$31,0)</f>
        <v>0</v>
      </c>
      <c r="AO260">
        <f>AN260-'Flight Input'!$AE260</f>
        <v>0</v>
      </c>
      <c r="AQ260">
        <f>Analysis!$B$36*'Flight Input'!AE260+IF('Flight Input'!AE260 &gt; 0,Analysis!$B$37,0)</f>
        <v>0</v>
      </c>
      <c r="AR260">
        <f ca="1">_xlfn.COVARIANCE.P($AN$102:$AN$1102,'Flight Input'!AE260:AE1260)</f>
        <v>8.1181337396350178E-3</v>
      </c>
    </row>
    <row r="261" spans="1:44" x14ac:dyDescent="0.3">
      <c r="A261">
        <v>259</v>
      </c>
      <c r="B261">
        <f>'Flight Input'!T261</f>
        <v>5.1796839999733493</v>
      </c>
      <c r="C261">
        <f ca="1">INDIRECT(CONCATENATE("'Flight Input'!",Analysis!$B$2,A261+2))</f>
        <v>0</v>
      </c>
      <c r="D261">
        <f t="shared" si="554"/>
        <v>1.988599996548146E-2</v>
      </c>
      <c r="F261">
        <f t="shared" ca="1" si="563"/>
        <v>0</v>
      </c>
      <c r="G261">
        <f t="shared" ca="1" si="564"/>
        <v>0</v>
      </c>
      <c r="I261">
        <f>SUM(D$2:D261)/COUNT(D$2:D261)</f>
        <v>1.9998779922677023E-2</v>
      </c>
      <c r="J261">
        <f t="shared" si="555"/>
        <v>0.99436065811856456</v>
      </c>
      <c r="L261">
        <f ca="1">VARA(C$2:C261)</f>
        <v>0</v>
      </c>
      <c r="M261">
        <f t="shared" ca="1" si="556"/>
        <v>0</v>
      </c>
      <c r="N261">
        <f t="shared" ca="1" si="565"/>
        <v>0</v>
      </c>
      <c r="O261" t="b">
        <f ca="1">IF(OR(O260,M261*MIN((B261-B$2)*Analysis!$B$19,1)&gt;Analysis!$B$18),TRUE,FALSE)</f>
        <v>0</v>
      </c>
      <c r="P261" t="b">
        <f>IF(OR('Flight Input'!U261=3,'Flight Input'!U261=9),TRUE,FALSE)</f>
        <v>0</v>
      </c>
      <c r="Q261">
        <f ca="1">IF(O261,Q260,SUM(C$2:C261)/COUNT(C$2:C261))+(Analysis!$D$14-500)/1000000</f>
        <v>1.1E-4</v>
      </c>
      <c r="R261">
        <f t="shared" ca="1" si="557"/>
        <v>0</v>
      </c>
      <c r="S261">
        <f t="shared" ca="1" si="566"/>
        <v>0</v>
      </c>
      <c r="T261">
        <f t="shared" si="558"/>
        <v>0</v>
      </c>
      <c r="U261">
        <f>IF($P261,T261*Analysis!$B$28+Analysis!$B$29,0)</f>
        <v>0</v>
      </c>
      <c r="V261">
        <f>U261-'Flight Input'!$AE261</f>
        <v>0</v>
      </c>
      <c r="W261">
        <f ca="1">MEDIAN2(R261,Analysis!$B$5,2)</f>
        <v>0</v>
      </c>
      <c r="X261">
        <f t="shared" ref="X261:Y261" ca="1" si="569">X260+W261*$D261</f>
        <v>0</v>
      </c>
      <c r="Y261">
        <f t="shared" ca="1" si="569"/>
        <v>0</v>
      </c>
      <c r="AA261">
        <f ca="1">AVERAGE2(W261,Analysis!$B$6,2)</f>
        <v>0</v>
      </c>
      <c r="AB261">
        <f t="shared" ref="AB261:AC261" ca="1" si="570">AB260+AA261*$D261</f>
        <v>0</v>
      </c>
      <c r="AC261">
        <f t="shared" ca="1" si="570"/>
        <v>0</v>
      </c>
      <c r="AF261">
        <f ca="1">IF(B261&gt;0,C261-Analysis!$B$14,0)</f>
        <v>0</v>
      </c>
      <c r="AG261">
        <f t="shared" ca="1" si="561"/>
        <v>0</v>
      </c>
      <c r="AH261">
        <f t="shared" ca="1" si="562"/>
        <v>0</v>
      </c>
      <c r="AI261">
        <f ca="1">IF(AND(B261&gt;Analysis!$B$39,B261&lt;Analysis!$B$40),FilterInput(AF261,Analysis!$B$34,Analysis!$B$35),0)</f>
        <v>0</v>
      </c>
      <c r="AJ261">
        <f ca="1">MEDIAN2(AI261,Analysis!$B$5,2)</f>
        <v>0</v>
      </c>
      <c r="AK261">
        <f ca="1">AVERAGE2(AJ261,Analysis!$B$6,2)</f>
        <v>0</v>
      </c>
      <c r="AL261">
        <f ca="1">INTEGRAL2(R261,$B261,AL260,R260,$B260,Analysis!$B$22)</f>
        <v>0</v>
      </c>
      <c r="AM261">
        <f ca="1">IF(AND(B261&lt;Analysis!$B$40,B261&gt;0),INTEGRAL2(AL261,$B261,AM260,AL260,$B260,Analysis!$B$23),0)</f>
        <v>0</v>
      </c>
      <c r="AN261">
        <f>IF($P261,AM261*Analysis!$B$30+Analysis!$B$31,0)</f>
        <v>0</v>
      </c>
      <c r="AO261">
        <f>AN261-'Flight Input'!$AE261</f>
        <v>0</v>
      </c>
      <c r="AQ261">
        <f>Analysis!$B$36*'Flight Input'!AE261+IF('Flight Input'!AE261 &gt; 0,Analysis!$B$37,0)</f>
        <v>0</v>
      </c>
      <c r="AR261">
        <f ca="1">_xlfn.COVARIANCE.P($AN$102:$AN$1102,'Flight Input'!AE261:AE1261)</f>
        <v>7.917005749053449E-3</v>
      </c>
    </row>
    <row r="262" spans="1:44" x14ac:dyDescent="0.3">
      <c r="A262">
        <v>260</v>
      </c>
      <c r="B262">
        <f>'Flight Input'!T262</f>
        <v>5.1941120000556111</v>
      </c>
      <c r="C262">
        <f ca="1">INDIRECT(CONCATENATE("'Flight Input'!",Analysis!$B$2,A262+2))</f>
        <v>0</v>
      </c>
      <c r="D262">
        <f t="shared" si="554"/>
        <v>1.442800008226186E-2</v>
      </c>
      <c r="F262">
        <f t="shared" ca="1" si="563"/>
        <v>0</v>
      </c>
      <c r="G262">
        <f t="shared" ca="1" si="564"/>
        <v>0</v>
      </c>
      <c r="I262">
        <f>SUM(D$2:D262)/COUNT(D$2:D262)</f>
        <v>1.9977353846367736E-2</v>
      </c>
      <c r="J262">
        <f t="shared" si="555"/>
        <v>0.72221777684961741</v>
      </c>
      <c r="L262">
        <f ca="1">VARA(C$2:C262)</f>
        <v>0</v>
      </c>
      <c r="M262">
        <f t="shared" ca="1" si="556"/>
        <v>0</v>
      </c>
      <c r="N262">
        <f t="shared" ca="1" si="565"/>
        <v>0</v>
      </c>
      <c r="O262" t="b">
        <f ca="1">IF(OR(O261,M262*MIN((B262-B$2)*Analysis!$B$19,1)&gt;Analysis!$B$18),TRUE,FALSE)</f>
        <v>0</v>
      </c>
      <c r="P262" t="b">
        <f>IF(OR('Flight Input'!U262=3,'Flight Input'!U262=9),TRUE,FALSE)</f>
        <v>0</v>
      </c>
      <c r="Q262">
        <f ca="1">IF(O262,Q261,SUM(C$2:C262)/COUNT(C$2:C262))+(Analysis!$D$14-500)/1000000</f>
        <v>1.1E-4</v>
      </c>
      <c r="R262">
        <f t="shared" ca="1" si="557"/>
        <v>0</v>
      </c>
      <c r="S262">
        <f t="shared" ca="1" si="566"/>
        <v>0</v>
      </c>
      <c r="T262">
        <f t="shared" si="558"/>
        <v>0</v>
      </c>
      <c r="U262">
        <f>IF($P262,T262*Analysis!$B$28+Analysis!$B$29,0)</f>
        <v>0</v>
      </c>
      <c r="V262">
        <f>U262-'Flight Input'!$AE262</f>
        <v>0</v>
      </c>
      <c r="W262">
        <f ca="1">MEDIAN2(R262,Analysis!$B$5,2)</f>
        <v>0</v>
      </c>
      <c r="X262">
        <f t="shared" ref="X262:Y262" ca="1" si="571">X261+W262*$D262</f>
        <v>0</v>
      </c>
      <c r="Y262">
        <f t="shared" ca="1" si="571"/>
        <v>0</v>
      </c>
      <c r="AA262">
        <f ca="1">AVERAGE2(W262,Analysis!$B$6,2)</f>
        <v>0</v>
      </c>
      <c r="AB262">
        <f t="shared" ref="AB262:AC262" ca="1" si="572">AB261+AA262*$D262</f>
        <v>0</v>
      </c>
      <c r="AC262">
        <f t="shared" ca="1" si="572"/>
        <v>0</v>
      </c>
      <c r="AF262">
        <f ca="1">IF(B262&gt;0,C262-Analysis!$B$14,0)</f>
        <v>0</v>
      </c>
      <c r="AG262">
        <f t="shared" ca="1" si="561"/>
        <v>0</v>
      </c>
      <c r="AH262">
        <f t="shared" ca="1" si="562"/>
        <v>0</v>
      </c>
      <c r="AI262">
        <f ca="1">IF(AND(B262&gt;Analysis!$B$39,B262&lt;Analysis!$B$40),FilterInput(AF262,Analysis!$B$34,Analysis!$B$35),0)</f>
        <v>0</v>
      </c>
      <c r="AJ262">
        <f ca="1">MEDIAN2(AI262,Analysis!$B$5,2)</f>
        <v>0</v>
      </c>
      <c r="AK262">
        <f ca="1">AVERAGE2(AJ262,Analysis!$B$6,2)</f>
        <v>0</v>
      </c>
      <c r="AL262">
        <f ca="1">INTEGRAL2(R262,$B262,AL261,R261,$B261,Analysis!$B$22)</f>
        <v>0</v>
      </c>
      <c r="AM262">
        <f ca="1">IF(AND(B262&lt;Analysis!$B$40,B262&gt;0),INTEGRAL2(AL262,$B262,AM261,AL261,$B261,Analysis!$B$23),0)</f>
        <v>0</v>
      </c>
      <c r="AN262">
        <f>IF($P262,AM262*Analysis!$B$30+Analysis!$B$31,0)</f>
        <v>0</v>
      </c>
      <c r="AO262">
        <f>AN262-'Flight Input'!$AE262</f>
        <v>0</v>
      </c>
      <c r="AQ262">
        <f>Analysis!$B$36*'Flight Input'!AE262+IF('Flight Input'!AE262 &gt; 0,Analysis!$B$37,0)</f>
        <v>0</v>
      </c>
      <c r="AR262">
        <f ca="1">_xlfn.COVARIANCE.P($AN$102:$AN$1102,'Flight Input'!AE262:AE1262)</f>
        <v>7.7146191648787511E-3</v>
      </c>
    </row>
    <row r="263" spans="1:44" x14ac:dyDescent="0.3">
      <c r="A263">
        <v>261</v>
      </c>
      <c r="B263">
        <f>'Flight Input'!T263</f>
        <v>5.2189899999648333</v>
      </c>
      <c r="C263">
        <f ca="1">INDIRECT(CONCATENATE("'Flight Input'!",Analysis!$B$2,A263+2))</f>
        <v>0</v>
      </c>
      <c r="D263">
        <f t="shared" si="554"/>
        <v>2.4877999909222126E-2</v>
      </c>
      <c r="F263">
        <f t="shared" ca="1" si="563"/>
        <v>0</v>
      </c>
      <c r="G263">
        <f t="shared" ca="1" si="564"/>
        <v>0</v>
      </c>
      <c r="I263">
        <f>SUM(D$2:D263)/COUNT(D$2:D263)</f>
        <v>1.9996130268064495E-2</v>
      </c>
      <c r="J263">
        <f t="shared" si="555"/>
        <v>1.2441407200149315</v>
      </c>
      <c r="L263">
        <f ca="1">VARA(C$2:C263)</f>
        <v>0</v>
      </c>
      <c r="M263">
        <f t="shared" ca="1" si="556"/>
        <v>0</v>
      </c>
      <c r="N263">
        <f t="shared" ca="1" si="565"/>
        <v>0</v>
      </c>
      <c r="O263" t="b">
        <f ca="1">IF(OR(O262,M263*MIN((B263-B$2)*Analysis!$B$19,1)&gt;Analysis!$B$18),TRUE,FALSE)</f>
        <v>0</v>
      </c>
      <c r="P263" t="b">
        <f>IF(OR('Flight Input'!U263=3,'Flight Input'!U263=9),TRUE,FALSE)</f>
        <v>0</v>
      </c>
      <c r="Q263">
        <f ca="1">IF(O263,Q262,SUM(C$2:C263)/COUNT(C$2:C263))+(Analysis!$D$14-500)/1000000</f>
        <v>1.1E-4</v>
      </c>
      <c r="R263">
        <f t="shared" ca="1" si="557"/>
        <v>0</v>
      </c>
      <c r="S263">
        <f t="shared" ca="1" si="566"/>
        <v>0</v>
      </c>
      <c r="T263">
        <f t="shared" si="558"/>
        <v>0</v>
      </c>
      <c r="U263">
        <f>IF($P263,T263*Analysis!$B$28+Analysis!$B$29,0)</f>
        <v>0</v>
      </c>
      <c r="V263">
        <f>U263-'Flight Input'!$AE263</f>
        <v>0</v>
      </c>
      <c r="W263">
        <f ca="1">MEDIAN2(R263,Analysis!$B$5,2)</f>
        <v>0</v>
      </c>
      <c r="X263">
        <f t="shared" ref="X263:Y263" ca="1" si="573">X262+W263*$D263</f>
        <v>0</v>
      </c>
      <c r="Y263">
        <f t="shared" ca="1" si="573"/>
        <v>0</v>
      </c>
      <c r="AA263">
        <f ca="1">AVERAGE2(W263,Analysis!$B$6,2)</f>
        <v>0</v>
      </c>
      <c r="AB263">
        <f t="shared" ref="AB263:AC263" ca="1" si="574">AB262+AA263*$D263</f>
        <v>0</v>
      </c>
      <c r="AC263">
        <f t="shared" ca="1" si="574"/>
        <v>0</v>
      </c>
      <c r="AF263">
        <f ca="1">IF(B263&gt;0,C263-Analysis!$B$14,0)</f>
        <v>0</v>
      </c>
      <c r="AG263">
        <f t="shared" ca="1" si="561"/>
        <v>0</v>
      </c>
      <c r="AH263">
        <f t="shared" ca="1" si="562"/>
        <v>0</v>
      </c>
      <c r="AI263">
        <f ca="1">IF(AND(B263&gt;Analysis!$B$39,B263&lt;Analysis!$B$40),FilterInput(AF263,Analysis!$B$34,Analysis!$B$35),0)</f>
        <v>0</v>
      </c>
      <c r="AJ263">
        <f ca="1">MEDIAN2(AI263,Analysis!$B$5,2)</f>
        <v>0</v>
      </c>
      <c r="AK263">
        <f ca="1">AVERAGE2(AJ263,Analysis!$B$6,2)</f>
        <v>0</v>
      </c>
      <c r="AL263">
        <f ca="1">INTEGRAL2(R263,$B263,AL262,R262,$B262,Analysis!$B$22)</f>
        <v>0</v>
      </c>
      <c r="AM263">
        <f ca="1">IF(AND(B263&lt;Analysis!$B$40,B263&gt;0),INTEGRAL2(AL263,$B263,AM262,AL262,$B262,Analysis!$B$23),0)</f>
        <v>0</v>
      </c>
      <c r="AN263">
        <f>IF($P263,AM263*Analysis!$B$30+Analysis!$B$31,0)</f>
        <v>0</v>
      </c>
      <c r="AO263">
        <f>AN263-'Flight Input'!$AE263</f>
        <v>0</v>
      </c>
      <c r="AQ263">
        <f>Analysis!$B$36*'Flight Input'!AE263+IF('Flight Input'!AE263 &gt; 0,Analysis!$B$37,0)</f>
        <v>0</v>
      </c>
      <c r="AR263">
        <f ca="1">_xlfn.COVARIANCE.P($AN$102:$AN$1102,'Flight Input'!AE263:AE1263)</f>
        <v>7.5124285784145929E-3</v>
      </c>
    </row>
    <row r="264" spans="1:44" x14ac:dyDescent="0.3">
      <c r="A264">
        <v>262</v>
      </c>
      <c r="B264">
        <f>'Flight Input'!T264</f>
        <v>5.239471000037156</v>
      </c>
      <c r="C264">
        <f ca="1">INDIRECT(CONCATENATE("'Flight Input'!",Analysis!$B$2,A264+2))</f>
        <v>0</v>
      </c>
      <c r="D264">
        <f t="shared" si="554"/>
        <v>2.0481000072322786E-2</v>
      </c>
      <c r="F264">
        <f t="shared" ca="1" si="563"/>
        <v>0</v>
      </c>
      <c r="G264">
        <f t="shared" ca="1" si="564"/>
        <v>0</v>
      </c>
      <c r="I264">
        <f>SUM(D$2:D264)/COUNT(D$2:D264)</f>
        <v>1.9997980916172352E-2</v>
      </c>
      <c r="J264">
        <f t="shared" si="555"/>
        <v>1.0241533961941036</v>
      </c>
      <c r="L264">
        <f ca="1">VARA(C$2:C264)</f>
        <v>0</v>
      </c>
      <c r="M264">
        <f t="shared" ca="1" si="556"/>
        <v>0</v>
      </c>
      <c r="N264">
        <f t="shared" ca="1" si="565"/>
        <v>0</v>
      </c>
      <c r="O264" t="b">
        <f ca="1">IF(OR(O263,M264*MIN((B264-B$2)*Analysis!$B$19,1)&gt;Analysis!$B$18),TRUE,FALSE)</f>
        <v>0</v>
      </c>
      <c r="P264" t="b">
        <f>IF(OR('Flight Input'!U264=3,'Flight Input'!U264=9),TRUE,FALSE)</f>
        <v>0</v>
      </c>
      <c r="Q264">
        <f ca="1">IF(O264,Q263,SUM(C$2:C264)/COUNT(C$2:C264))+(Analysis!$D$14-500)/1000000</f>
        <v>1.1E-4</v>
      </c>
      <c r="R264">
        <f t="shared" ca="1" si="557"/>
        <v>0</v>
      </c>
      <c r="S264">
        <f t="shared" ca="1" si="566"/>
        <v>0</v>
      </c>
      <c r="T264">
        <f t="shared" si="558"/>
        <v>0</v>
      </c>
      <c r="U264">
        <f>IF($P264,T264*Analysis!$B$28+Analysis!$B$29,0)</f>
        <v>0</v>
      </c>
      <c r="V264">
        <f>U264-'Flight Input'!$AE264</f>
        <v>0</v>
      </c>
      <c r="W264">
        <f ca="1">MEDIAN2(R264,Analysis!$B$5,2)</f>
        <v>0</v>
      </c>
      <c r="X264">
        <f t="shared" ref="X264:Y264" ca="1" si="575">X263+W264*$D264</f>
        <v>0</v>
      </c>
      <c r="Y264">
        <f t="shared" ca="1" si="575"/>
        <v>0</v>
      </c>
      <c r="AA264">
        <f ca="1">AVERAGE2(W264,Analysis!$B$6,2)</f>
        <v>0</v>
      </c>
      <c r="AB264">
        <f t="shared" ref="AB264:AC264" ca="1" si="576">AB263+AA264*$D264</f>
        <v>0</v>
      </c>
      <c r="AC264">
        <f t="shared" ca="1" si="576"/>
        <v>0</v>
      </c>
      <c r="AF264">
        <f ca="1">IF(B264&gt;0,C264-Analysis!$B$14,0)</f>
        <v>0</v>
      </c>
      <c r="AG264">
        <f t="shared" ca="1" si="561"/>
        <v>0</v>
      </c>
      <c r="AH264">
        <f t="shared" ca="1" si="562"/>
        <v>0</v>
      </c>
      <c r="AI264">
        <f ca="1">IF(AND(B264&gt;Analysis!$B$39,B264&lt;Analysis!$B$40),FilterInput(AF264,Analysis!$B$34,Analysis!$B$35),0)</f>
        <v>0</v>
      </c>
      <c r="AJ264">
        <f ca="1">MEDIAN2(AI264,Analysis!$B$5,2)</f>
        <v>0</v>
      </c>
      <c r="AK264">
        <f ca="1">AVERAGE2(AJ264,Analysis!$B$6,2)</f>
        <v>0</v>
      </c>
      <c r="AL264">
        <f ca="1">INTEGRAL2(R264,$B264,AL263,R263,$B263,Analysis!$B$22)</f>
        <v>0</v>
      </c>
      <c r="AM264">
        <f ca="1">IF(AND(B264&lt;Analysis!$B$40,B264&gt;0),INTEGRAL2(AL264,$B264,AM263,AL263,$B263,Analysis!$B$23),0)</f>
        <v>0</v>
      </c>
      <c r="AN264">
        <f>IF($P264,AM264*Analysis!$B$30+Analysis!$B$31,0)</f>
        <v>0</v>
      </c>
      <c r="AO264">
        <f>AN264-'Flight Input'!$AE264</f>
        <v>0</v>
      </c>
      <c r="AQ264">
        <f>Analysis!$B$36*'Flight Input'!AE264+IF('Flight Input'!AE264 &gt; 0,Analysis!$B$37,0)</f>
        <v>0</v>
      </c>
      <c r="AR264">
        <f ca="1">_xlfn.COVARIANCE.P($AN$102:$AN$1102,'Flight Input'!AE264:AE1264)</f>
        <v>7.3089735488780991E-3</v>
      </c>
    </row>
    <row r="265" spans="1:44" x14ac:dyDescent="0.3">
      <c r="A265">
        <v>263</v>
      </c>
      <c r="B265">
        <f>'Flight Input'!T265</f>
        <v>5.2566489999881014</v>
      </c>
      <c r="C265">
        <f ca="1">INDIRECT(CONCATENATE("'Flight Input'!",Analysis!$B$2,A265+2))</f>
        <v>0</v>
      </c>
      <c r="D265">
        <f t="shared" si="554"/>
        <v>1.7177999950945377E-2</v>
      </c>
      <c r="F265">
        <f t="shared" ca="1" si="563"/>
        <v>0</v>
      </c>
      <c r="G265">
        <f t="shared" ca="1" si="564"/>
        <v>0</v>
      </c>
      <c r="I265">
        <f>SUM(D$2:D265)/COUNT(D$2:D265)</f>
        <v>1.9987258555087838E-2</v>
      </c>
      <c r="J265">
        <f t="shared" si="555"/>
        <v>0.85944752771373178</v>
      </c>
      <c r="L265">
        <f ca="1">VARA(C$2:C265)</f>
        <v>0</v>
      </c>
      <c r="M265">
        <f t="shared" ca="1" si="556"/>
        <v>0</v>
      </c>
      <c r="N265">
        <f t="shared" ca="1" si="565"/>
        <v>0</v>
      </c>
      <c r="O265" t="b">
        <f ca="1">IF(OR(O264,M265*MIN((B265-B$2)*Analysis!$B$19,1)&gt;Analysis!$B$18),TRUE,FALSE)</f>
        <v>0</v>
      </c>
      <c r="P265" t="b">
        <f>IF(OR('Flight Input'!U265=3,'Flight Input'!U265=9),TRUE,FALSE)</f>
        <v>0</v>
      </c>
      <c r="Q265">
        <f ca="1">IF(O265,Q264,SUM(C$2:C265)/COUNT(C$2:C265))+(Analysis!$D$14-500)/1000000</f>
        <v>1.1E-4</v>
      </c>
      <c r="R265">
        <f t="shared" ca="1" si="557"/>
        <v>0</v>
      </c>
      <c r="S265">
        <f t="shared" ca="1" si="566"/>
        <v>0</v>
      </c>
      <c r="T265">
        <f t="shared" si="558"/>
        <v>0</v>
      </c>
      <c r="U265">
        <f>IF($P265,T265*Analysis!$B$28+Analysis!$B$29,0)</f>
        <v>0</v>
      </c>
      <c r="V265">
        <f>U265-'Flight Input'!$AE265</f>
        <v>0</v>
      </c>
      <c r="W265">
        <f ca="1">MEDIAN2(R265,Analysis!$B$5,2)</f>
        <v>0</v>
      </c>
      <c r="X265">
        <f t="shared" ref="X265:Y265" ca="1" si="577">X264+W265*$D265</f>
        <v>0</v>
      </c>
      <c r="Y265">
        <f t="shared" ca="1" si="577"/>
        <v>0</v>
      </c>
      <c r="AA265">
        <f ca="1">AVERAGE2(W265,Analysis!$B$6,2)</f>
        <v>0</v>
      </c>
      <c r="AB265">
        <f t="shared" ref="AB265:AC265" ca="1" si="578">AB264+AA265*$D265</f>
        <v>0</v>
      </c>
      <c r="AC265">
        <f t="shared" ca="1" si="578"/>
        <v>0</v>
      </c>
      <c r="AF265">
        <f ca="1">IF(B265&gt;0,C265-Analysis!$B$14,0)</f>
        <v>0</v>
      </c>
      <c r="AG265">
        <f t="shared" ca="1" si="561"/>
        <v>0</v>
      </c>
      <c r="AH265">
        <f t="shared" ca="1" si="562"/>
        <v>0</v>
      </c>
      <c r="AI265">
        <f ca="1">IF(AND(B265&gt;Analysis!$B$39,B265&lt;Analysis!$B$40),FilterInput(AF265,Analysis!$B$34,Analysis!$B$35),0)</f>
        <v>0</v>
      </c>
      <c r="AJ265">
        <f ca="1">MEDIAN2(AI265,Analysis!$B$5,2)</f>
        <v>0</v>
      </c>
      <c r="AK265">
        <f ca="1">AVERAGE2(AJ265,Analysis!$B$6,2)</f>
        <v>0</v>
      </c>
      <c r="AL265">
        <f ca="1">INTEGRAL2(R265,$B265,AL264,R264,$B264,Analysis!$B$22)</f>
        <v>0</v>
      </c>
      <c r="AM265">
        <f ca="1">IF(AND(B265&lt;Analysis!$B$40,B265&gt;0),INTEGRAL2(AL265,$B265,AM264,AL264,$B264,Analysis!$B$23),0)</f>
        <v>0</v>
      </c>
      <c r="AN265">
        <f>IF($P265,AM265*Analysis!$B$30+Analysis!$B$31,0)</f>
        <v>0</v>
      </c>
      <c r="AO265">
        <f>AN265-'Flight Input'!$AE265</f>
        <v>0</v>
      </c>
      <c r="AQ265">
        <f>Analysis!$B$36*'Flight Input'!AE265+IF('Flight Input'!AE265 &gt; 0,Analysis!$B$37,0)</f>
        <v>0</v>
      </c>
      <c r="AR265">
        <f ca="1">_xlfn.COVARIANCE.P($AN$102:$AN$1102,'Flight Input'!AE265:AE1265)</f>
        <v>7.1042494268056993E-3</v>
      </c>
    </row>
    <row r="266" spans="1:44" x14ac:dyDescent="0.3">
      <c r="A266">
        <v>264</v>
      </c>
      <c r="B266">
        <f>'Flight Input'!T266</f>
        <v>5.2799009999725968</v>
      </c>
      <c r="C266">
        <f ca="1">INDIRECT(CONCATENATE("'Flight Input'!",Analysis!$B$2,A266+2))</f>
        <v>0</v>
      </c>
      <c r="D266">
        <f t="shared" si="554"/>
        <v>2.3251999984495342E-2</v>
      </c>
      <c r="F266">
        <f t="shared" ca="1" si="563"/>
        <v>0</v>
      </c>
      <c r="G266">
        <f t="shared" ca="1" si="564"/>
        <v>0</v>
      </c>
      <c r="I266">
        <f>SUM(D$2:D266)/COUNT(D$2:D266)</f>
        <v>1.9999624999896201E-2</v>
      </c>
      <c r="J266">
        <f t="shared" si="555"/>
        <v>1.1626217983895208</v>
      </c>
      <c r="L266">
        <f ca="1">VARA(C$2:C266)</f>
        <v>0</v>
      </c>
      <c r="M266">
        <f t="shared" ca="1" si="556"/>
        <v>0</v>
      </c>
      <c r="N266">
        <f t="shared" ca="1" si="565"/>
        <v>0</v>
      </c>
      <c r="O266" t="b">
        <f ca="1">IF(OR(O265,M266*MIN((B266-B$2)*Analysis!$B$19,1)&gt;Analysis!$B$18),TRUE,FALSE)</f>
        <v>0</v>
      </c>
      <c r="P266" t="b">
        <f>IF(OR('Flight Input'!U266=3,'Flight Input'!U266=9),TRUE,FALSE)</f>
        <v>0</v>
      </c>
      <c r="Q266">
        <f ca="1">IF(O266,Q265,SUM(C$2:C266)/COUNT(C$2:C266))+(Analysis!$D$14-500)/1000000</f>
        <v>1.1E-4</v>
      </c>
      <c r="R266">
        <f t="shared" ca="1" si="557"/>
        <v>0</v>
      </c>
      <c r="S266">
        <f t="shared" ca="1" si="566"/>
        <v>0</v>
      </c>
      <c r="T266">
        <f t="shared" si="558"/>
        <v>0</v>
      </c>
      <c r="U266">
        <f>IF($P266,T266*Analysis!$B$28+Analysis!$B$29,0)</f>
        <v>0</v>
      </c>
      <c r="V266">
        <f>U266-'Flight Input'!$AE266</f>
        <v>0</v>
      </c>
      <c r="W266">
        <f ca="1">MEDIAN2(R266,Analysis!$B$5,2)</f>
        <v>0</v>
      </c>
      <c r="X266">
        <f t="shared" ref="X266:Y266" ca="1" si="579">X265+W266*$D266</f>
        <v>0</v>
      </c>
      <c r="Y266">
        <f t="shared" ca="1" si="579"/>
        <v>0</v>
      </c>
      <c r="AA266">
        <f ca="1">AVERAGE2(W266,Analysis!$B$6,2)</f>
        <v>0</v>
      </c>
      <c r="AB266">
        <f t="shared" ref="AB266:AC266" ca="1" si="580">AB265+AA266*$D266</f>
        <v>0</v>
      </c>
      <c r="AC266">
        <f t="shared" ca="1" si="580"/>
        <v>0</v>
      </c>
      <c r="AF266">
        <f ca="1">IF(B266&gt;0,C266-Analysis!$B$14,0)</f>
        <v>0</v>
      </c>
      <c r="AG266">
        <f t="shared" ca="1" si="561"/>
        <v>0</v>
      </c>
      <c r="AH266">
        <f t="shared" ca="1" si="562"/>
        <v>0</v>
      </c>
      <c r="AI266">
        <f ca="1">IF(AND(B266&gt;Analysis!$B$39,B266&lt;Analysis!$B$40),FilterInput(AF266,Analysis!$B$34,Analysis!$B$35),0)</f>
        <v>0</v>
      </c>
      <c r="AJ266">
        <f ca="1">MEDIAN2(AI266,Analysis!$B$5,2)</f>
        <v>0</v>
      </c>
      <c r="AK266">
        <f ca="1">AVERAGE2(AJ266,Analysis!$B$6,2)</f>
        <v>0</v>
      </c>
      <c r="AL266">
        <f ca="1">INTEGRAL2(R266,$B266,AL265,R265,$B265,Analysis!$B$22)</f>
        <v>0</v>
      </c>
      <c r="AM266">
        <f ca="1">IF(AND(B266&lt;Analysis!$B$40,B266&gt;0),INTEGRAL2(AL266,$B266,AM265,AL265,$B265,Analysis!$B$23),0)</f>
        <v>0</v>
      </c>
      <c r="AN266">
        <f>IF($P266,AM266*Analysis!$B$30+Analysis!$B$31,0)</f>
        <v>0</v>
      </c>
      <c r="AO266">
        <f>AN266-'Flight Input'!$AE266</f>
        <v>0</v>
      </c>
      <c r="AQ266">
        <f>Analysis!$B$36*'Flight Input'!AE266+IF('Flight Input'!AE266 &gt; 0,Analysis!$B$37,0)</f>
        <v>0</v>
      </c>
      <c r="AR266">
        <f ca="1">_xlfn.COVARIANCE.P($AN$102:$AN$1102,'Flight Input'!AE266:AE1266)</f>
        <v>6.8989837037037351E-3</v>
      </c>
    </row>
    <row r="267" spans="1:44" x14ac:dyDescent="0.3">
      <c r="A267">
        <v>265</v>
      </c>
      <c r="B267">
        <f>'Flight Input'!T267</f>
        <v>5.2993809999898076</v>
      </c>
      <c r="C267">
        <f ca="1">INDIRECT(CONCATENATE("'Flight Input'!",Analysis!$B$2,A267+2))</f>
        <v>0</v>
      </c>
      <c r="D267">
        <f t="shared" si="554"/>
        <v>1.9480000017210841E-2</v>
      </c>
      <c r="F267">
        <f t="shared" ca="1" si="563"/>
        <v>0</v>
      </c>
      <c r="G267">
        <f t="shared" ca="1" si="564"/>
        <v>0</v>
      </c>
      <c r="I267">
        <f>SUM(D$2:D267)/COUNT(D$2:D267)</f>
        <v>1.9997664150904933E-2</v>
      </c>
      <c r="J267">
        <f t="shared" si="555"/>
        <v>0.97411376999894927</v>
      </c>
      <c r="L267">
        <f ca="1">VARA(C$2:C267)</f>
        <v>0</v>
      </c>
      <c r="M267">
        <f t="shared" ca="1" si="556"/>
        <v>0</v>
      </c>
      <c r="N267">
        <f t="shared" ca="1" si="565"/>
        <v>0</v>
      </c>
      <c r="O267" t="b">
        <f ca="1">IF(OR(O266,M267*MIN((B267-B$2)*Analysis!$B$19,1)&gt;Analysis!$B$18),TRUE,FALSE)</f>
        <v>0</v>
      </c>
      <c r="P267" t="b">
        <f>IF(OR('Flight Input'!U267=3,'Flight Input'!U267=9),TRUE,FALSE)</f>
        <v>0</v>
      </c>
      <c r="Q267">
        <f ca="1">IF(O267,Q266,SUM(C$2:C267)/COUNT(C$2:C267))+(Analysis!$D$14-500)/1000000</f>
        <v>1.1E-4</v>
      </c>
      <c r="R267">
        <f t="shared" ca="1" si="557"/>
        <v>0</v>
      </c>
      <c r="S267">
        <f t="shared" ca="1" si="566"/>
        <v>0</v>
      </c>
      <c r="T267">
        <f t="shared" si="558"/>
        <v>0</v>
      </c>
      <c r="U267">
        <f>IF($P267,T267*Analysis!$B$28+Analysis!$B$29,0)</f>
        <v>0</v>
      </c>
      <c r="V267">
        <f>U267-'Flight Input'!$AE267</f>
        <v>0</v>
      </c>
      <c r="W267">
        <f ca="1">MEDIAN2(R267,Analysis!$B$5,2)</f>
        <v>0</v>
      </c>
      <c r="X267">
        <f t="shared" ref="X267:Y267" ca="1" si="581">X266+W267*$D267</f>
        <v>0</v>
      </c>
      <c r="Y267">
        <f t="shared" ca="1" si="581"/>
        <v>0</v>
      </c>
      <c r="AA267">
        <f ca="1">AVERAGE2(W267,Analysis!$B$6,2)</f>
        <v>0</v>
      </c>
      <c r="AB267">
        <f t="shared" ref="AB267:AC267" ca="1" si="582">AB266+AA267*$D267</f>
        <v>0</v>
      </c>
      <c r="AC267">
        <f t="shared" ca="1" si="582"/>
        <v>0</v>
      </c>
      <c r="AF267">
        <f ca="1">IF(B267&gt;0,C267-Analysis!$B$14,0)</f>
        <v>0</v>
      </c>
      <c r="AG267">
        <f t="shared" ca="1" si="561"/>
        <v>0</v>
      </c>
      <c r="AH267">
        <f t="shared" ca="1" si="562"/>
        <v>0</v>
      </c>
      <c r="AI267">
        <f ca="1">IF(AND(B267&gt;Analysis!$B$39,B267&lt;Analysis!$B$40),FilterInput(AF267,Analysis!$B$34,Analysis!$B$35),0)</f>
        <v>0</v>
      </c>
      <c r="AJ267">
        <f ca="1">MEDIAN2(AI267,Analysis!$B$5,2)</f>
        <v>0</v>
      </c>
      <c r="AK267">
        <f ca="1">AVERAGE2(AJ267,Analysis!$B$6,2)</f>
        <v>0</v>
      </c>
      <c r="AL267">
        <f ca="1">INTEGRAL2(R267,$B267,AL266,R266,$B266,Analysis!$B$22)</f>
        <v>0</v>
      </c>
      <c r="AM267">
        <f ca="1">IF(AND(B267&lt;Analysis!$B$40,B267&gt;0),INTEGRAL2(AL267,$B267,AM266,AL266,$B266,Analysis!$B$23),0)</f>
        <v>0</v>
      </c>
      <c r="AN267">
        <f>IF($P267,AM267*Analysis!$B$30+Analysis!$B$31,0)</f>
        <v>0</v>
      </c>
      <c r="AO267">
        <f>AN267-'Flight Input'!$AE267</f>
        <v>0</v>
      </c>
      <c r="AQ267">
        <f>Analysis!$B$36*'Flight Input'!AE267+IF('Flight Input'!AE267 &gt; 0,Analysis!$B$37,0)</f>
        <v>0</v>
      </c>
      <c r="AR267">
        <f ca="1">_xlfn.COVARIANCE.P($AN$102:$AN$1102,'Flight Input'!AE267:AE1267)</f>
        <v>6.6917082142721566E-3</v>
      </c>
    </row>
    <row r="268" spans="1:44" x14ac:dyDescent="0.3">
      <c r="A268">
        <v>266</v>
      </c>
      <c r="B268">
        <f>'Flight Input'!T268</f>
        <v>5.3168880000011995</v>
      </c>
      <c r="C268">
        <f ca="1">INDIRECT(CONCATENATE("'Flight Input'!",Analysis!$B$2,A268+2))</f>
        <v>0</v>
      </c>
      <c r="D268">
        <f t="shared" si="554"/>
        <v>1.7507000011391938E-2</v>
      </c>
      <c r="F268">
        <f t="shared" ca="1" si="563"/>
        <v>0</v>
      </c>
      <c r="G268">
        <f t="shared" ca="1" si="564"/>
        <v>0</v>
      </c>
      <c r="I268">
        <f>SUM(D$2:D268)/COUNT(D$2:D268)</f>
        <v>1.9988300751884208E-2</v>
      </c>
      <c r="J268">
        <f t="shared" si="555"/>
        <v>0.87586234711530597</v>
      </c>
      <c r="L268">
        <f ca="1">VARA(C$2:C268)</f>
        <v>0</v>
      </c>
      <c r="M268">
        <f t="shared" ca="1" si="556"/>
        <v>0</v>
      </c>
      <c r="N268">
        <f t="shared" ca="1" si="565"/>
        <v>0</v>
      </c>
      <c r="O268" t="b">
        <f ca="1">IF(OR(O267,M268*MIN((B268-B$2)*Analysis!$B$19,1)&gt;Analysis!$B$18),TRUE,FALSE)</f>
        <v>0</v>
      </c>
      <c r="P268" t="b">
        <f>IF(OR('Flight Input'!U268=3,'Flight Input'!U268=9),TRUE,FALSE)</f>
        <v>0</v>
      </c>
      <c r="Q268">
        <f ca="1">IF(O268,Q267,SUM(C$2:C268)/COUNT(C$2:C268))+(Analysis!$D$14-500)/1000000</f>
        <v>1.1E-4</v>
      </c>
      <c r="R268">
        <f t="shared" ca="1" si="557"/>
        <v>0</v>
      </c>
      <c r="S268">
        <f t="shared" ca="1" si="566"/>
        <v>0</v>
      </c>
      <c r="T268">
        <f t="shared" si="558"/>
        <v>0</v>
      </c>
      <c r="U268">
        <f>IF($P268,T268*Analysis!$B$28+Analysis!$B$29,0)</f>
        <v>0</v>
      </c>
      <c r="V268">
        <f>U268-'Flight Input'!$AE268</f>
        <v>0</v>
      </c>
      <c r="W268">
        <f ca="1">MEDIAN2(R268,Analysis!$B$5,2)</f>
        <v>0</v>
      </c>
      <c r="X268">
        <f t="shared" ref="X268:Y268" ca="1" si="583">X267+W268*$D268</f>
        <v>0</v>
      </c>
      <c r="Y268">
        <f t="shared" ca="1" si="583"/>
        <v>0</v>
      </c>
      <c r="AA268">
        <f ca="1">AVERAGE2(W268,Analysis!$B$6,2)</f>
        <v>0</v>
      </c>
      <c r="AB268">
        <f t="shared" ref="AB268:AC268" ca="1" si="584">AB267+AA268*$D268</f>
        <v>0</v>
      </c>
      <c r="AC268">
        <f t="shared" ca="1" si="584"/>
        <v>0</v>
      </c>
      <c r="AF268">
        <f ca="1">IF(B268&gt;0,C268-Analysis!$B$14,0)</f>
        <v>0</v>
      </c>
      <c r="AG268">
        <f t="shared" ca="1" si="561"/>
        <v>0</v>
      </c>
      <c r="AH268">
        <f t="shared" ca="1" si="562"/>
        <v>0</v>
      </c>
      <c r="AI268">
        <f ca="1">IF(AND(B268&gt;Analysis!$B$39,B268&lt;Analysis!$B$40),FilterInput(AF268,Analysis!$B$34,Analysis!$B$35),0)</f>
        <v>0</v>
      </c>
      <c r="AJ268">
        <f ca="1">MEDIAN2(AI268,Analysis!$B$5,2)</f>
        <v>0</v>
      </c>
      <c r="AK268">
        <f ca="1">AVERAGE2(AJ268,Analysis!$B$6,2)</f>
        <v>0</v>
      </c>
      <c r="AL268">
        <f ca="1">INTEGRAL2(R268,$B268,AL267,R267,$B267,Analysis!$B$22)</f>
        <v>0</v>
      </c>
      <c r="AM268">
        <f ca="1">IF(AND(B268&lt;Analysis!$B$40,B268&gt;0),INTEGRAL2(AL268,$B268,AM267,AL267,$B267,Analysis!$B$23),0)</f>
        <v>0</v>
      </c>
      <c r="AN268">
        <f>IF($P268,AM268*Analysis!$B$30+Analysis!$B$31,0)</f>
        <v>0</v>
      </c>
      <c r="AO268">
        <f>AN268-'Flight Input'!$AE268</f>
        <v>0</v>
      </c>
      <c r="AQ268">
        <f>Analysis!$B$36*'Flight Input'!AE268+IF('Flight Input'!AE268 &gt; 0,Analysis!$B$37,0)</f>
        <v>0</v>
      </c>
      <c r="AR268">
        <f ca="1">_xlfn.COVARIANCE.P($AN$102:$AN$1102,'Flight Input'!AE268:AE1268)</f>
        <v>6.4831495487274659E-3</v>
      </c>
    </row>
    <row r="269" spans="1:44" x14ac:dyDescent="0.3">
      <c r="A269">
        <v>267</v>
      </c>
      <c r="B269">
        <f>'Flight Input'!T269</f>
        <v>5.3407260000240058</v>
      </c>
      <c r="C269">
        <f ca="1">INDIRECT(CONCATENATE("'Flight Input'!",Analysis!$B$2,A269+2))</f>
        <v>0</v>
      </c>
      <c r="D269">
        <f t="shared" si="554"/>
        <v>2.3838000022806227E-2</v>
      </c>
      <c r="F269">
        <f t="shared" ca="1" si="563"/>
        <v>0</v>
      </c>
      <c r="G269">
        <f t="shared" ca="1" si="564"/>
        <v>0</v>
      </c>
      <c r="I269">
        <f>SUM(D$2:D269)/COUNT(D$2:D269)</f>
        <v>2.0002719101213505E-2</v>
      </c>
      <c r="J269">
        <f t="shared" si="555"/>
        <v>1.1917379783311584</v>
      </c>
      <c r="L269">
        <f ca="1">VARA(C$2:C269)</f>
        <v>0</v>
      </c>
      <c r="M269">
        <f t="shared" ca="1" si="556"/>
        <v>0</v>
      </c>
      <c r="N269">
        <f t="shared" ca="1" si="565"/>
        <v>0</v>
      </c>
      <c r="O269" t="b">
        <f ca="1">IF(OR(O268,M269*MIN((B269-B$2)*Analysis!$B$19,1)&gt;Analysis!$B$18),TRUE,FALSE)</f>
        <v>0</v>
      </c>
      <c r="P269" t="b">
        <f>IF(OR('Flight Input'!U269=3,'Flight Input'!U269=9),TRUE,FALSE)</f>
        <v>0</v>
      </c>
      <c r="Q269">
        <f ca="1">IF(O269,Q268,SUM(C$2:C269)/COUNT(C$2:C269))+(Analysis!$D$14-500)/1000000</f>
        <v>1.1E-4</v>
      </c>
      <c r="R269">
        <f t="shared" ca="1" si="557"/>
        <v>0</v>
      </c>
      <c r="S269">
        <f t="shared" ca="1" si="566"/>
        <v>0</v>
      </c>
      <c r="T269">
        <f t="shared" si="558"/>
        <v>0</v>
      </c>
      <c r="U269">
        <f>IF($P269,T269*Analysis!$B$28+Analysis!$B$29,0)</f>
        <v>0</v>
      </c>
      <c r="V269">
        <f>U269-'Flight Input'!$AE269</f>
        <v>0</v>
      </c>
      <c r="W269">
        <f ca="1">MEDIAN2(R269,Analysis!$B$5,2)</f>
        <v>0</v>
      </c>
      <c r="X269">
        <f t="shared" ref="X269:Y269" ca="1" si="585">X268+W269*$D269</f>
        <v>0</v>
      </c>
      <c r="Y269">
        <f t="shared" ca="1" si="585"/>
        <v>0</v>
      </c>
      <c r="AA269">
        <f ca="1">AVERAGE2(W269,Analysis!$B$6,2)</f>
        <v>0</v>
      </c>
      <c r="AB269">
        <f t="shared" ref="AB269:AC269" ca="1" si="586">AB268+AA269*$D269</f>
        <v>0</v>
      </c>
      <c r="AC269">
        <f t="shared" ca="1" si="586"/>
        <v>0</v>
      </c>
      <c r="AF269">
        <f ca="1">IF(B269&gt;0,C269-Analysis!$B$14,0)</f>
        <v>0</v>
      </c>
      <c r="AG269">
        <f t="shared" ca="1" si="561"/>
        <v>0</v>
      </c>
      <c r="AH269">
        <f t="shared" ca="1" si="562"/>
        <v>0</v>
      </c>
      <c r="AI269">
        <f ca="1">IF(AND(B269&gt;Analysis!$B$39,B269&lt;Analysis!$B$40),FilterInput(AF269,Analysis!$B$34,Analysis!$B$35),0)</f>
        <v>0</v>
      </c>
      <c r="AJ269">
        <f ca="1">MEDIAN2(AI269,Analysis!$B$5,2)</f>
        <v>0</v>
      </c>
      <c r="AK269">
        <f ca="1">AVERAGE2(AJ269,Analysis!$B$6,2)</f>
        <v>0</v>
      </c>
      <c r="AL269">
        <f ca="1">INTEGRAL2(R269,$B269,AL268,R268,$B268,Analysis!$B$22)</f>
        <v>0</v>
      </c>
      <c r="AM269">
        <f ca="1">IF(AND(B269&lt;Analysis!$B$40,B269&gt;0),INTEGRAL2(AL269,$B269,AM268,AL268,$B268,Analysis!$B$23),0)</f>
        <v>0</v>
      </c>
      <c r="AN269">
        <f>IF($P269,AM269*Analysis!$B$30+Analysis!$B$31,0)</f>
        <v>0</v>
      </c>
      <c r="AO269">
        <f>AN269-'Flight Input'!$AE269</f>
        <v>0</v>
      </c>
      <c r="AQ269">
        <f>Analysis!$B$36*'Flight Input'!AE269+IF('Flight Input'!AE269 &gt; 0,Analysis!$B$37,0)</f>
        <v>0</v>
      </c>
      <c r="AR269">
        <f ca="1">_xlfn.COVARIANCE.P($AN$102:$AN$1102,'Flight Input'!AE269:AE1269)</f>
        <v>6.2733029656813922E-3</v>
      </c>
    </row>
    <row r="270" spans="1:44" x14ac:dyDescent="0.3">
      <c r="A270">
        <v>268</v>
      </c>
      <c r="B270">
        <f>'Flight Input'!T270</f>
        <v>5.3601849999977276</v>
      </c>
      <c r="C270">
        <f ca="1">INDIRECT(CONCATENATE("'Flight Input'!",Analysis!$B$2,A270+2))</f>
        <v>0</v>
      </c>
      <c r="D270">
        <f t="shared" si="554"/>
        <v>1.9458999973721802E-2</v>
      </c>
      <c r="F270">
        <f t="shared" ca="1" si="563"/>
        <v>0</v>
      </c>
      <c r="G270">
        <f t="shared" ca="1" si="564"/>
        <v>0</v>
      </c>
      <c r="I270">
        <f>SUM(D$2:D270)/COUNT(D$2:D270)</f>
        <v>2.0000690298498984E-2</v>
      </c>
      <c r="J270">
        <f t="shared" si="555"/>
        <v>0.97291641854892208</v>
      </c>
      <c r="L270">
        <f ca="1">VARA(C$2:C270)</f>
        <v>0</v>
      </c>
      <c r="M270">
        <f t="shared" ca="1" si="556"/>
        <v>0</v>
      </c>
      <c r="N270">
        <f t="shared" ca="1" si="565"/>
        <v>0</v>
      </c>
      <c r="O270" t="b">
        <f ca="1">IF(OR(O269,M270*MIN((B270-B$2)*Analysis!$B$19,1)&gt;Analysis!$B$18),TRUE,FALSE)</f>
        <v>0</v>
      </c>
      <c r="P270" t="b">
        <f>IF(OR('Flight Input'!U270=3,'Flight Input'!U270=9),TRUE,FALSE)</f>
        <v>0</v>
      </c>
      <c r="Q270">
        <f ca="1">IF(O270,Q269,SUM(C$2:C270)/COUNT(C$2:C270))+(Analysis!$D$14-500)/1000000</f>
        <v>1.1E-4</v>
      </c>
      <c r="R270">
        <f t="shared" ca="1" si="557"/>
        <v>0</v>
      </c>
      <c r="S270">
        <f t="shared" ca="1" si="566"/>
        <v>0</v>
      </c>
      <c r="T270">
        <f t="shared" si="558"/>
        <v>0</v>
      </c>
      <c r="U270">
        <f>IF($P270,T270*Analysis!$B$28+Analysis!$B$29,0)</f>
        <v>0</v>
      </c>
      <c r="V270">
        <f>U270-'Flight Input'!$AE270</f>
        <v>0</v>
      </c>
      <c r="W270">
        <f ca="1">MEDIAN2(R270,Analysis!$B$5,2)</f>
        <v>0</v>
      </c>
      <c r="X270">
        <f t="shared" ref="X270:Y270" ca="1" si="587">X269+W270*$D270</f>
        <v>0</v>
      </c>
      <c r="Y270">
        <f t="shared" ca="1" si="587"/>
        <v>0</v>
      </c>
      <c r="AA270">
        <f ca="1">AVERAGE2(W270,Analysis!$B$6,2)</f>
        <v>0</v>
      </c>
      <c r="AB270">
        <f t="shared" ref="AB270:AC270" ca="1" si="588">AB269+AA270*$D270</f>
        <v>0</v>
      </c>
      <c r="AC270">
        <f t="shared" ca="1" si="588"/>
        <v>0</v>
      </c>
      <c r="AF270">
        <f ca="1">IF(B270&gt;0,C270-Analysis!$B$14,0)</f>
        <v>0</v>
      </c>
      <c r="AG270">
        <f t="shared" ca="1" si="561"/>
        <v>0</v>
      </c>
      <c r="AH270">
        <f t="shared" ca="1" si="562"/>
        <v>0</v>
      </c>
      <c r="AI270">
        <f ca="1">IF(AND(B270&gt;Analysis!$B$39,B270&lt;Analysis!$B$40),FilterInput(AF270,Analysis!$B$34,Analysis!$B$35),0)</f>
        <v>0</v>
      </c>
      <c r="AJ270">
        <f ca="1">MEDIAN2(AI270,Analysis!$B$5,2)</f>
        <v>0</v>
      </c>
      <c r="AK270">
        <f ca="1">AVERAGE2(AJ270,Analysis!$B$6,2)</f>
        <v>0</v>
      </c>
      <c r="AL270">
        <f ca="1">INTEGRAL2(R270,$B270,AL269,R269,$B269,Analysis!$B$22)</f>
        <v>0</v>
      </c>
      <c r="AM270">
        <f ca="1">IF(AND(B270&lt;Analysis!$B$40,B270&gt;0),INTEGRAL2(AL270,$B270,AM269,AL269,$B269,Analysis!$B$23),0)</f>
        <v>0</v>
      </c>
      <c r="AN270">
        <f>IF($P270,AM270*Analysis!$B$30+Analysis!$B$31,0)</f>
        <v>0</v>
      </c>
      <c r="AO270">
        <f>AN270-'Flight Input'!$AE270</f>
        <v>0</v>
      </c>
      <c r="AQ270">
        <f>Analysis!$B$36*'Flight Input'!AE270+IF('Flight Input'!AE270 &gt; 0,Analysis!$B$37,0)</f>
        <v>0</v>
      </c>
      <c r="AR270">
        <f ca="1">_xlfn.COVARIANCE.P($AN$102:$AN$1102,'Flight Input'!AE270:AE1270)</f>
        <v>6.0614280952387897E-3</v>
      </c>
    </row>
    <row r="271" spans="1:44" x14ac:dyDescent="0.3">
      <c r="A271">
        <v>269</v>
      </c>
      <c r="B271">
        <f>'Flight Input'!T271</f>
        <v>5.3801209999946877</v>
      </c>
      <c r="C271">
        <f ca="1">INDIRECT(CONCATENATE("'Flight Input'!",Analysis!$B$2,A271+2))</f>
        <v>0</v>
      </c>
      <c r="D271">
        <f t="shared" si="554"/>
        <v>1.9935999996960163E-2</v>
      </c>
      <c r="F271">
        <f t="shared" ca="1" si="563"/>
        <v>0</v>
      </c>
      <c r="G271">
        <f t="shared" ca="1" si="564"/>
        <v>0</v>
      </c>
      <c r="I271">
        <f>SUM(D$2:D271)/COUNT(D$2:D271)</f>
        <v>2.0000449814106647E-2</v>
      </c>
      <c r="J271">
        <f t="shared" si="555"/>
        <v>0.99677758161713814</v>
      </c>
      <c r="L271">
        <f ca="1">VARA(C$2:C271)</f>
        <v>0</v>
      </c>
      <c r="M271">
        <f t="shared" ca="1" si="556"/>
        <v>0</v>
      </c>
      <c r="N271">
        <f t="shared" ca="1" si="565"/>
        <v>0</v>
      </c>
      <c r="O271" t="b">
        <f ca="1">IF(OR(O270,M271*MIN((B271-B$2)*Analysis!$B$19,1)&gt;Analysis!$B$18),TRUE,FALSE)</f>
        <v>0</v>
      </c>
      <c r="P271" t="b">
        <f>IF(OR('Flight Input'!U271=3,'Flight Input'!U271=9),TRUE,FALSE)</f>
        <v>0</v>
      </c>
      <c r="Q271">
        <f ca="1">IF(O271,Q270,SUM(C$2:C271)/COUNT(C$2:C271))+(Analysis!$D$14-500)/1000000</f>
        <v>1.1E-4</v>
      </c>
      <c r="R271">
        <f t="shared" ca="1" si="557"/>
        <v>0</v>
      </c>
      <c r="S271">
        <f t="shared" ca="1" si="566"/>
        <v>0</v>
      </c>
      <c r="T271">
        <f t="shared" si="558"/>
        <v>0</v>
      </c>
      <c r="U271">
        <f>IF($P271,T271*Analysis!$B$28+Analysis!$B$29,0)</f>
        <v>0</v>
      </c>
      <c r="V271">
        <f>U271-'Flight Input'!$AE271</f>
        <v>0</v>
      </c>
      <c r="W271">
        <f ca="1">MEDIAN2(R271,Analysis!$B$5,2)</f>
        <v>0</v>
      </c>
      <c r="X271">
        <f t="shared" ref="X271:Y271" ca="1" si="589">X270+W271*$D271</f>
        <v>0</v>
      </c>
      <c r="Y271">
        <f t="shared" ca="1" si="589"/>
        <v>0</v>
      </c>
      <c r="AA271">
        <f ca="1">AVERAGE2(W271,Analysis!$B$6,2)</f>
        <v>0</v>
      </c>
      <c r="AB271">
        <f t="shared" ref="AB271:AC271" ca="1" si="590">AB270+AA271*$D271</f>
        <v>0</v>
      </c>
      <c r="AC271">
        <f t="shared" ca="1" si="590"/>
        <v>0</v>
      </c>
      <c r="AF271">
        <f ca="1">IF(B271&gt;0,C271-Analysis!$B$14,0)</f>
        <v>0</v>
      </c>
      <c r="AG271">
        <f t="shared" ca="1" si="561"/>
        <v>0</v>
      </c>
      <c r="AH271">
        <f t="shared" ca="1" si="562"/>
        <v>0</v>
      </c>
      <c r="AI271">
        <f ca="1">IF(AND(B271&gt;Analysis!$B$39,B271&lt;Analysis!$B$40),FilterInput(AF271,Analysis!$B$34,Analysis!$B$35),0)</f>
        <v>0</v>
      </c>
      <c r="AJ271">
        <f ca="1">MEDIAN2(AI271,Analysis!$B$5,2)</f>
        <v>0</v>
      </c>
      <c r="AK271">
        <f ca="1">AVERAGE2(AJ271,Analysis!$B$6,2)</f>
        <v>0</v>
      </c>
      <c r="AL271">
        <f ca="1">INTEGRAL2(R271,$B271,AL270,R270,$B270,Analysis!$B$22)</f>
        <v>0</v>
      </c>
      <c r="AM271">
        <f ca="1">IF(AND(B271&lt;Analysis!$B$40,B271&gt;0),INTEGRAL2(AL271,$B271,AM270,AL270,$B270,Analysis!$B$23),0)</f>
        <v>0</v>
      </c>
      <c r="AN271">
        <f>IF($P271,AM271*Analysis!$B$30+Analysis!$B$31,0)</f>
        <v>0</v>
      </c>
      <c r="AO271">
        <f>AN271-'Flight Input'!$AE271</f>
        <v>0</v>
      </c>
      <c r="AQ271">
        <f>Analysis!$B$36*'Flight Input'!AE271+IF('Flight Input'!AE271 &gt; 0,Analysis!$B$37,0)</f>
        <v>0</v>
      </c>
      <c r="AR271">
        <f ca="1">_xlfn.COVARIANCE.P($AN$102:$AN$1102,'Flight Input'!AE271:AE1271)</f>
        <v>5.8482540235293553E-3</v>
      </c>
    </row>
    <row r="272" spans="1:44" x14ac:dyDescent="0.3">
      <c r="A272">
        <v>270</v>
      </c>
      <c r="B272">
        <f>'Flight Input'!T272</f>
        <v>5.3987389999674633</v>
      </c>
      <c r="C272">
        <f ca="1">INDIRECT(CONCATENATE("'Flight Input'!",Analysis!$B$2,A272+2))</f>
        <v>0</v>
      </c>
      <c r="D272">
        <f t="shared" si="554"/>
        <v>1.8617999972775578E-2</v>
      </c>
      <c r="F272">
        <f t="shared" ca="1" si="563"/>
        <v>0</v>
      </c>
      <c r="G272">
        <f t="shared" ca="1" si="564"/>
        <v>0</v>
      </c>
      <c r="I272">
        <f>SUM(D$2:D272)/COUNT(D$2:D272)</f>
        <v>1.9995329629509125E-2</v>
      </c>
      <c r="J272">
        <f t="shared" si="555"/>
        <v>0.93111743180763162</v>
      </c>
      <c r="L272">
        <f ca="1">VARA(C$2:C272)</f>
        <v>0</v>
      </c>
      <c r="M272">
        <f t="shared" ca="1" si="556"/>
        <v>0</v>
      </c>
      <c r="N272">
        <f t="shared" ca="1" si="565"/>
        <v>0</v>
      </c>
      <c r="O272" t="b">
        <f ca="1">IF(OR(O271,M272*MIN((B272-B$2)*Analysis!$B$19,1)&gt;Analysis!$B$18),TRUE,FALSE)</f>
        <v>0</v>
      </c>
      <c r="P272" t="b">
        <f>IF(OR('Flight Input'!U272=3,'Flight Input'!U272=9),TRUE,FALSE)</f>
        <v>0</v>
      </c>
      <c r="Q272">
        <f ca="1">IF(O272,Q271,SUM(C$2:C272)/COUNT(C$2:C272))+(Analysis!$D$14-500)/1000000</f>
        <v>1.1E-4</v>
      </c>
      <c r="R272">
        <f t="shared" ca="1" si="557"/>
        <v>0</v>
      </c>
      <c r="S272">
        <f t="shared" ca="1" si="566"/>
        <v>0</v>
      </c>
      <c r="T272">
        <f t="shared" si="558"/>
        <v>0</v>
      </c>
      <c r="U272">
        <f>IF($P272,T272*Analysis!$B$28+Analysis!$B$29,0)</f>
        <v>0</v>
      </c>
      <c r="V272">
        <f>U272-'Flight Input'!$AE272</f>
        <v>0</v>
      </c>
      <c r="W272">
        <f ca="1">MEDIAN2(R272,Analysis!$B$5,2)</f>
        <v>0</v>
      </c>
      <c r="X272">
        <f t="shared" ref="X272:Y272" ca="1" si="591">X271+W272*$D272</f>
        <v>0</v>
      </c>
      <c r="Y272">
        <f t="shared" ca="1" si="591"/>
        <v>0</v>
      </c>
      <c r="AA272">
        <f ca="1">AVERAGE2(W272,Analysis!$B$6,2)</f>
        <v>0</v>
      </c>
      <c r="AB272">
        <f t="shared" ref="AB272:AC272" ca="1" si="592">AB271+AA272*$D272</f>
        <v>0</v>
      </c>
      <c r="AC272">
        <f t="shared" ca="1" si="592"/>
        <v>0</v>
      </c>
      <c r="AF272">
        <f ca="1">IF(B272&gt;0,C272-Analysis!$B$14,0)</f>
        <v>0</v>
      </c>
      <c r="AG272">
        <f t="shared" ca="1" si="561"/>
        <v>0</v>
      </c>
      <c r="AH272">
        <f t="shared" ca="1" si="562"/>
        <v>0</v>
      </c>
      <c r="AI272">
        <f ca="1">IF(AND(B272&gt;Analysis!$B$39,B272&lt;Analysis!$B$40),FilterInput(AF272,Analysis!$B$34,Analysis!$B$35),0)</f>
        <v>0</v>
      </c>
      <c r="AJ272">
        <f ca="1">MEDIAN2(AI272,Analysis!$B$5,2)</f>
        <v>0</v>
      </c>
      <c r="AK272">
        <f ca="1">AVERAGE2(AJ272,Analysis!$B$6,2)</f>
        <v>0</v>
      </c>
      <c r="AL272">
        <f ca="1">INTEGRAL2(R272,$B272,AL271,R271,$B271,Analysis!$B$22)</f>
        <v>0</v>
      </c>
      <c r="AM272">
        <f ca="1">IF(AND(B272&lt;Analysis!$B$40,B272&gt;0),INTEGRAL2(AL272,$B272,AM271,AL271,$B271,Analysis!$B$23),0)</f>
        <v>0</v>
      </c>
      <c r="AN272">
        <f>IF($P272,AM272*Analysis!$B$30+Analysis!$B$31,0)</f>
        <v>0</v>
      </c>
      <c r="AO272">
        <f>AN272-'Flight Input'!$AE272</f>
        <v>0</v>
      </c>
      <c r="AQ272">
        <f>Analysis!$B$36*'Flight Input'!AE272+IF('Flight Input'!AE272 &gt; 0,Analysis!$B$37,0)</f>
        <v>0</v>
      </c>
      <c r="AR272">
        <f ca="1">_xlfn.COVARIANCE.P($AN$102:$AN$1102,'Flight Input'!AE272:AE1272)</f>
        <v>5.6337759326083097E-3</v>
      </c>
    </row>
    <row r="273" spans="1:44" x14ac:dyDescent="0.3">
      <c r="A273">
        <v>271</v>
      </c>
      <c r="B273">
        <f>'Flight Input'!T273</f>
        <v>5.4152930000564083</v>
      </c>
      <c r="C273">
        <f ca="1">INDIRECT(CONCATENATE("'Flight Input'!",Analysis!$B$2,A273+2))</f>
        <v>0</v>
      </c>
      <c r="D273">
        <f t="shared" si="554"/>
        <v>1.6554000088945031E-2</v>
      </c>
      <c r="F273">
        <f t="shared" ca="1" si="563"/>
        <v>0</v>
      </c>
      <c r="G273">
        <f t="shared" ca="1" si="564"/>
        <v>0</v>
      </c>
      <c r="I273">
        <f>SUM(D$2:D273)/COUNT(D$2:D273)</f>
        <v>1.9982630996518112E-2</v>
      </c>
      <c r="J273">
        <f t="shared" si="555"/>
        <v>0.82841944545888346</v>
      </c>
      <c r="L273">
        <f ca="1">VARA(C$2:C273)</f>
        <v>0</v>
      </c>
      <c r="M273">
        <f t="shared" ca="1" si="556"/>
        <v>0</v>
      </c>
      <c r="N273">
        <f t="shared" ca="1" si="565"/>
        <v>0</v>
      </c>
      <c r="O273" t="b">
        <f ca="1">IF(OR(O272,M273*MIN((B273-B$2)*Analysis!$B$19,1)&gt;Analysis!$B$18),TRUE,FALSE)</f>
        <v>0</v>
      </c>
      <c r="P273" t="b">
        <f>IF(OR('Flight Input'!U273=3,'Flight Input'!U273=9),TRUE,FALSE)</f>
        <v>0</v>
      </c>
      <c r="Q273">
        <f ca="1">IF(O273,Q272,SUM(C$2:C273)/COUNT(C$2:C273))+(Analysis!$D$14-500)/1000000</f>
        <v>1.1E-4</v>
      </c>
      <c r="R273">
        <f t="shared" ca="1" si="557"/>
        <v>0</v>
      </c>
      <c r="S273">
        <f t="shared" ca="1" si="566"/>
        <v>0</v>
      </c>
      <c r="T273">
        <f t="shared" si="558"/>
        <v>0</v>
      </c>
      <c r="U273">
        <f>IF($P273,T273*Analysis!$B$28+Analysis!$B$29,0)</f>
        <v>0</v>
      </c>
      <c r="V273">
        <f>U273-'Flight Input'!$AE273</f>
        <v>0</v>
      </c>
      <c r="W273">
        <f ca="1">MEDIAN2(R273,Analysis!$B$5,2)</f>
        <v>0</v>
      </c>
      <c r="X273">
        <f t="shared" ref="X273:Y273" ca="1" si="593">X272+W273*$D273</f>
        <v>0</v>
      </c>
      <c r="Y273">
        <f t="shared" ca="1" si="593"/>
        <v>0</v>
      </c>
      <c r="AA273">
        <f ca="1">AVERAGE2(W273,Analysis!$B$6,2)</f>
        <v>0</v>
      </c>
      <c r="AB273">
        <f t="shared" ref="AB273:AC273" ca="1" si="594">AB272+AA273*$D273</f>
        <v>0</v>
      </c>
      <c r="AC273">
        <f t="shared" ca="1" si="594"/>
        <v>0</v>
      </c>
      <c r="AF273">
        <f ca="1">IF(B273&gt;0,C273-Analysis!$B$14,0)</f>
        <v>0</v>
      </c>
      <c r="AG273">
        <f t="shared" ca="1" si="561"/>
        <v>0</v>
      </c>
      <c r="AH273">
        <f t="shared" ca="1" si="562"/>
        <v>0</v>
      </c>
      <c r="AI273">
        <f ca="1">IF(AND(B273&gt;Analysis!$B$39,B273&lt;Analysis!$B$40),FilterInput(AF273,Analysis!$B$34,Analysis!$B$35),0)</f>
        <v>0</v>
      </c>
      <c r="AJ273">
        <f ca="1">MEDIAN2(AI273,Analysis!$B$5,2)</f>
        <v>0</v>
      </c>
      <c r="AK273">
        <f ca="1">AVERAGE2(AJ273,Analysis!$B$6,2)</f>
        <v>0</v>
      </c>
      <c r="AL273">
        <f ca="1">INTEGRAL2(R273,$B273,AL272,R272,$B272,Analysis!$B$22)</f>
        <v>0</v>
      </c>
      <c r="AM273">
        <f ca="1">IF(AND(B273&lt;Analysis!$B$40,B273&gt;0),INTEGRAL2(AL273,$B273,AM272,AL272,$B272,Analysis!$B$23),0)</f>
        <v>0</v>
      </c>
      <c r="AN273">
        <f>IF($P273,AM273*Analysis!$B$30+Analysis!$B$31,0)</f>
        <v>0</v>
      </c>
      <c r="AO273">
        <f>AN273-'Flight Input'!$AE273</f>
        <v>0</v>
      </c>
      <c r="AQ273">
        <f>Analysis!$B$36*'Flight Input'!AE273+IF('Flight Input'!AE273 &gt; 0,Analysis!$B$37,0)</f>
        <v>0</v>
      </c>
      <c r="AR273">
        <f ca="1">_xlfn.COVARIANCE.P($AN$102:$AN$1102,'Flight Input'!AE273:AE1273)</f>
        <v>5.4172507731845313E-3</v>
      </c>
    </row>
    <row r="274" spans="1:44" x14ac:dyDescent="0.3">
      <c r="A274">
        <v>272</v>
      </c>
      <c r="B274">
        <f>'Flight Input'!T274</f>
        <v>5.4407460000365973</v>
      </c>
      <c r="C274">
        <f ca="1">INDIRECT(CONCATENATE("'Flight Input'!",Analysis!$B$2,A274+2))</f>
        <v>0</v>
      </c>
      <c r="D274">
        <f t="shared" si="554"/>
        <v>2.5452999980188906E-2</v>
      </c>
      <c r="F274">
        <f t="shared" ca="1" si="563"/>
        <v>0</v>
      </c>
      <c r="G274">
        <f t="shared" ca="1" si="564"/>
        <v>0</v>
      </c>
      <c r="I274">
        <f>SUM(D$2:D274)/COUNT(D$2:D274)</f>
        <v>2.0002742647193372E-2</v>
      </c>
      <c r="J274">
        <f t="shared" si="555"/>
        <v>1.2724755014413121</v>
      </c>
      <c r="L274">
        <f ca="1">VARA(C$2:C274)</f>
        <v>0</v>
      </c>
      <c r="M274">
        <f t="shared" ca="1" si="556"/>
        <v>0</v>
      </c>
      <c r="N274">
        <f t="shared" ca="1" si="565"/>
        <v>0</v>
      </c>
      <c r="O274" t="b">
        <f ca="1">IF(OR(O273,M274*MIN((B274-B$2)*Analysis!$B$19,1)&gt;Analysis!$B$18),TRUE,FALSE)</f>
        <v>0</v>
      </c>
      <c r="P274" t="b">
        <f>IF(OR('Flight Input'!U274=3,'Flight Input'!U274=9),TRUE,FALSE)</f>
        <v>0</v>
      </c>
      <c r="Q274">
        <f ca="1">IF(O274,Q273,SUM(C$2:C274)/COUNT(C$2:C274))+(Analysis!$D$14-500)/1000000</f>
        <v>1.1E-4</v>
      </c>
      <c r="R274">
        <f t="shared" ca="1" si="557"/>
        <v>0</v>
      </c>
      <c r="S274">
        <f t="shared" ca="1" si="566"/>
        <v>0</v>
      </c>
      <c r="T274">
        <f t="shared" si="558"/>
        <v>0</v>
      </c>
      <c r="U274">
        <f>IF($P274,T274*Analysis!$B$28+Analysis!$B$29,0)</f>
        <v>0</v>
      </c>
      <c r="V274">
        <f>U274-'Flight Input'!$AE274</f>
        <v>0</v>
      </c>
      <c r="W274">
        <f ca="1">MEDIAN2(R274,Analysis!$B$5,2)</f>
        <v>0</v>
      </c>
      <c r="X274">
        <f t="shared" ref="X274:Y274" ca="1" si="595">X273+W274*$D274</f>
        <v>0</v>
      </c>
      <c r="Y274">
        <f t="shared" ca="1" si="595"/>
        <v>0</v>
      </c>
      <c r="AA274">
        <f ca="1">AVERAGE2(W274,Analysis!$B$6,2)</f>
        <v>0</v>
      </c>
      <c r="AB274">
        <f t="shared" ref="AB274:AC274" ca="1" si="596">AB273+AA274*$D274</f>
        <v>0</v>
      </c>
      <c r="AC274">
        <f t="shared" ca="1" si="596"/>
        <v>0</v>
      </c>
      <c r="AF274">
        <f ca="1">IF(B274&gt;0,C274-Analysis!$B$14,0)</f>
        <v>0</v>
      </c>
      <c r="AG274">
        <f t="shared" ca="1" si="561"/>
        <v>0</v>
      </c>
      <c r="AH274">
        <f t="shared" ca="1" si="562"/>
        <v>0</v>
      </c>
      <c r="AI274">
        <f ca="1">IF(AND(B274&gt;Analysis!$B$39,B274&lt;Analysis!$B$40),FilterInput(AF274,Analysis!$B$34,Analysis!$B$35),0)</f>
        <v>0</v>
      </c>
      <c r="AJ274">
        <f ca="1">MEDIAN2(AI274,Analysis!$B$5,2)</f>
        <v>0</v>
      </c>
      <c r="AK274">
        <f ca="1">AVERAGE2(AJ274,Analysis!$B$6,2)</f>
        <v>0</v>
      </c>
      <c r="AL274">
        <f ca="1">INTEGRAL2(R274,$B274,AL273,R273,$B273,Analysis!$B$22)</f>
        <v>0</v>
      </c>
      <c r="AM274">
        <f ca="1">IF(AND(B274&lt;Analysis!$B$40,B274&gt;0),INTEGRAL2(AL274,$B274,AM273,AL273,$B273,Analysis!$B$23),0)</f>
        <v>0</v>
      </c>
      <c r="AN274">
        <f>IF($P274,AM274*Analysis!$B$30+Analysis!$B$31,0)</f>
        <v>0</v>
      </c>
      <c r="AO274">
        <f>AN274-'Flight Input'!$AE274</f>
        <v>0</v>
      </c>
      <c r="AQ274">
        <f>Analysis!$B$36*'Flight Input'!AE274+IF('Flight Input'!AE274 &gt; 0,Analysis!$B$37,0)</f>
        <v>0</v>
      </c>
      <c r="AR274">
        <f ca="1">_xlfn.COVARIANCE.P($AN$102:$AN$1102,'Flight Input'!AE274:AE1274)</f>
        <v>5.1986710649015028E-3</v>
      </c>
    </row>
    <row r="275" spans="1:44" x14ac:dyDescent="0.3">
      <c r="A275">
        <v>273</v>
      </c>
      <c r="B275">
        <f>'Flight Input'!T275</f>
        <v>5.4509710000129417</v>
      </c>
      <c r="C275">
        <f ca="1">INDIRECT(CONCATENATE("'Flight Input'!",Analysis!$B$2,A275+2))</f>
        <v>0</v>
      </c>
      <c r="D275">
        <f t="shared" si="554"/>
        <v>1.0224999976344407E-2</v>
      </c>
      <c r="F275">
        <f t="shared" ca="1" si="563"/>
        <v>0</v>
      </c>
      <c r="G275">
        <f t="shared" ca="1" si="564"/>
        <v>0</v>
      </c>
      <c r="I275">
        <f>SUM(D$2:D275)/COUNT(D$2:D275)</f>
        <v>1.9966926739974144E-2</v>
      </c>
      <c r="J275">
        <f t="shared" si="555"/>
        <v>0.51209683440535558</v>
      </c>
      <c r="L275">
        <f ca="1">VARA(C$2:C275)</f>
        <v>0</v>
      </c>
      <c r="M275">
        <f t="shared" ca="1" si="556"/>
        <v>0</v>
      </c>
      <c r="N275">
        <f t="shared" ca="1" si="565"/>
        <v>0</v>
      </c>
      <c r="O275" t="b">
        <f ca="1">IF(OR(O274,M275*MIN((B275-B$2)*Analysis!$B$19,1)&gt;Analysis!$B$18),TRUE,FALSE)</f>
        <v>0</v>
      </c>
      <c r="P275" t="b">
        <f>IF(OR('Flight Input'!U275=3,'Flight Input'!U275=9),TRUE,FALSE)</f>
        <v>0</v>
      </c>
      <c r="Q275">
        <f ca="1">IF(O275,Q274,SUM(C$2:C275)/COUNT(C$2:C275))+(Analysis!$D$14-500)/1000000</f>
        <v>1.1E-4</v>
      </c>
      <c r="R275">
        <f t="shared" ca="1" si="557"/>
        <v>0</v>
      </c>
      <c r="S275">
        <f t="shared" ca="1" si="566"/>
        <v>0</v>
      </c>
      <c r="T275">
        <f t="shared" si="558"/>
        <v>0</v>
      </c>
      <c r="U275">
        <f>IF($P275,T275*Analysis!$B$28+Analysis!$B$29,0)</f>
        <v>0</v>
      </c>
      <c r="V275">
        <f>U275-'Flight Input'!$AE275</f>
        <v>0</v>
      </c>
      <c r="W275">
        <f ca="1">MEDIAN2(R275,Analysis!$B$5,2)</f>
        <v>0</v>
      </c>
      <c r="X275">
        <f t="shared" ref="X275:Y275" ca="1" si="597">X274+W275*$D275</f>
        <v>0</v>
      </c>
      <c r="Y275">
        <f t="shared" ca="1" si="597"/>
        <v>0</v>
      </c>
      <c r="AA275">
        <f ca="1">AVERAGE2(W275,Analysis!$B$6,2)</f>
        <v>0</v>
      </c>
      <c r="AB275">
        <f t="shared" ref="AB275:AC275" ca="1" si="598">AB274+AA275*$D275</f>
        <v>0</v>
      </c>
      <c r="AC275">
        <f t="shared" ca="1" si="598"/>
        <v>0</v>
      </c>
      <c r="AF275">
        <f ca="1">IF(B275&gt;0,C275-Analysis!$B$14,0)</f>
        <v>0</v>
      </c>
      <c r="AG275">
        <f t="shared" ca="1" si="561"/>
        <v>0</v>
      </c>
      <c r="AH275">
        <f t="shared" ca="1" si="562"/>
        <v>0</v>
      </c>
      <c r="AI275">
        <f ca="1">IF(AND(B275&gt;Analysis!$B$39,B275&lt;Analysis!$B$40),FilterInput(AF275,Analysis!$B$34,Analysis!$B$35),0)</f>
        <v>0</v>
      </c>
      <c r="AJ275">
        <f ca="1">MEDIAN2(AI275,Analysis!$B$5,2)</f>
        <v>0</v>
      </c>
      <c r="AK275">
        <f ca="1">AVERAGE2(AJ275,Analysis!$B$6,2)</f>
        <v>0</v>
      </c>
      <c r="AL275">
        <f ca="1">INTEGRAL2(R275,$B275,AL274,R274,$B274,Analysis!$B$22)</f>
        <v>0</v>
      </c>
      <c r="AM275">
        <f ca="1">IF(AND(B275&lt;Analysis!$B$40,B275&gt;0),INTEGRAL2(AL275,$B275,AM274,AL274,$B274,Analysis!$B$23),0)</f>
        <v>0</v>
      </c>
      <c r="AN275">
        <f>IF($P275,AM275*Analysis!$B$30+Analysis!$B$31,0)</f>
        <v>0</v>
      </c>
      <c r="AO275">
        <f>AN275-'Flight Input'!$AE275</f>
        <v>0</v>
      </c>
      <c r="AQ275">
        <f>Analysis!$B$36*'Flight Input'!AE275+IF('Flight Input'!AE275 &gt; 0,Analysis!$B$37,0)</f>
        <v>0</v>
      </c>
      <c r="AR275">
        <f ca="1">_xlfn.COVARIANCE.P($AN$102:$AN$1102,'Flight Input'!AE275:AE1275)</f>
        <v>4.9787692436664534E-3</v>
      </c>
    </row>
    <row r="276" spans="1:44" x14ac:dyDescent="0.3">
      <c r="A276">
        <v>274</v>
      </c>
      <c r="B276">
        <f>'Flight Input'!T276</f>
        <v>5.4810650000581518</v>
      </c>
      <c r="C276">
        <f ca="1">INDIRECT(CONCATENATE("'Flight Input'!",Analysis!$B$2,A276+2))</f>
        <v>0</v>
      </c>
      <c r="D276">
        <f t="shared" si="554"/>
        <v>3.0094000045210123E-2</v>
      </c>
      <c r="F276">
        <f t="shared" ca="1" si="563"/>
        <v>0</v>
      </c>
      <c r="G276">
        <f t="shared" ca="1" si="564"/>
        <v>0</v>
      </c>
      <c r="I276">
        <f>SUM(D$2:D276)/COUNT(D$2:D276)</f>
        <v>2.0003886861526102E-2</v>
      </c>
      <c r="J276">
        <f t="shared" si="555"/>
        <v>1.5044076310534704</v>
      </c>
      <c r="L276">
        <f ca="1">VARA(C$2:C276)</f>
        <v>0</v>
      </c>
      <c r="M276">
        <f t="shared" ca="1" si="556"/>
        <v>0</v>
      </c>
      <c r="N276">
        <f t="shared" ca="1" si="565"/>
        <v>0</v>
      </c>
      <c r="O276" t="b">
        <f ca="1">IF(OR(O275,M276*MIN((B276-B$2)*Analysis!$B$19,1)&gt;Analysis!$B$18),TRUE,FALSE)</f>
        <v>0</v>
      </c>
      <c r="P276" t="b">
        <f>IF(OR('Flight Input'!U276=3,'Flight Input'!U276=9),TRUE,FALSE)</f>
        <v>0</v>
      </c>
      <c r="Q276">
        <f ca="1">IF(O276,Q275,SUM(C$2:C276)/COUNT(C$2:C276))+(Analysis!$D$14-500)/1000000</f>
        <v>1.1E-4</v>
      </c>
      <c r="R276">
        <f t="shared" ca="1" si="557"/>
        <v>0</v>
      </c>
      <c r="S276">
        <f t="shared" ca="1" si="566"/>
        <v>0</v>
      </c>
      <c r="T276">
        <f t="shared" si="558"/>
        <v>0</v>
      </c>
      <c r="U276">
        <f>IF($P276,T276*Analysis!$B$28+Analysis!$B$29,0)</f>
        <v>0</v>
      </c>
      <c r="V276">
        <f>U276-'Flight Input'!$AE276</f>
        <v>0</v>
      </c>
      <c r="W276">
        <f ca="1">MEDIAN2(R276,Analysis!$B$5,2)</f>
        <v>0</v>
      </c>
      <c r="X276">
        <f t="shared" ref="X276:Y276" ca="1" si="599">X275+W276*$D276</f>
        <v>0</v>
      </c>
      <c r="Y276">
        <f t="shared" ca="1" si="599"/>
        <v>0</v>
      </c>
      <c r="AA276">
        <f ca="1">AVERAGE2(W276,Analysis!$B$6,2)</f>
        <v>0</v>
      </c>
      <c r="AB276">
        <f t="shared" ref="AB276:AC276" ca="1" si="600">AB275+AA276*$D276</f>
        <v>0</v>
      </c>
      <c r="AC276">
        <f t="shared" ca="1" si="600"/>
        <v>0</v>
      </c>
      <c r="AF276">
        <f ca="1">IF(B276&gt;0,C276-Analysis!$B$14,0)</f>
        <v>0</v>
      </c>
      <c r="AG276">
        <f t="shared" ca="1" si="561"/>
        <v>0</v>
      </c>
      <c r="AH276">
        <f t="shared" ca="1" si="562"/>
        <v>0</v>
      </c>
      <c r="AI276">
        <f ca="1">IF(AND(B276&gt;Analysis!$B$39,B276&lt;Analysis!$B$40),FilterInput(AF276,Analysis!$B$34,Analysis!$B$35),0)</f>
        <v>0</v>
      </c>
      <c r="AJ276">
        <f ca="1">MEDIAN2(AI276,Analysis!$B$5,2)</f>
        <v>0</v>
      </c>
      <c r="AK276">
        <f ca="1">AVERAGE2(AJ276,Analysis!$B$6,2)</f>
        <v>0</v>
      </c>
      <c r="AL276">
        <f ca="1">INTEGRAL2(R276,$B276,AL275,R275,$B275,Analysis!$B$22)</f>
        <v>0</v>
      </c>
      <c r="AM276">
        <f ca="1">IF(AND(B276&lt;Analysis!$B$40,B276&gt;0),INTEGRAL2(AL276,$B276,AM275,AL275,$B275,Analysis!$B$23),0)</f>
        <v>0</v>
      </c>
      <c r="AN276">
        <f>IF($P276,AM276*Analysis!$B$30+Analysis!$B$31,0)</f>
        <v>0</v>
      </c>
      <c r="AO276">
        <f>AN276-'Flight Input'!$AE276</f>
        <v>0</v>
      </c>
      <c r="AQ276">
        <f>Analysis!$B$36*'Flight Input'!AE276+IF('Flight Input'!AE276 &gt; 0,Analysis!$B$37,0)</f>
        <v>0</v>
      </c>
      <c r="AR276">
        <f ca="1">_xlfn.COVARIANCE.P($AN$102:$AN$1102,'Flight Input'!AE276:AE1276)</f>
        <v>4.7575403830398093E-3</v>
      </c>
    </row>
    <row r="277" spans="1:44" x14ac:dyDescent="0.3">
      <c r="A277">
        <v>275</v>
      </c>
      <c r="B277">
        <f>'Flight Input'!T277</f>
        <v>5.4984560000011697</v>
      </c>
      <c r="C277">
        <f ca="1">INDIRECT(CONCATENATE("'Flight Input'!",Analysis!$B$2,A277+2))</f>
        <v>0</v>
      </c>
      <c r="D277">
        <f t="shared" si="554"/>
        <v>1.739099994301796E-2</v>
      </c>
      <c r="F277">
        <f t="shared" ca="1" si="563"/>
        <v>0</v>
      </c>
      <c r="G277">
        <f t="shared" ca="1" si="564"/>
        <v>0</v>
      </c>
      <c r="I277">
        <f>SUM(D$2:D277)/COUNT(D$2:D277)</f>
        <v>1.9994385454549707E-2</v>
      </c>
      <c r="J277">
        <f t="shared" si="555"/>
        <v>0.8697941720964798</v>
      </c>
      <c r="L277">
        <f ca="1">VARA(C$2:C277)</f>
        <v>0</v>
      </c>
      <c r="M277">
        <f t="shared" ca="1" si="556"/>
        <v>0</v>
      </c>
      <c r="N277">
        <f t="shared" ca="1" si="565"/>
        <v>0</v>
      </c>
      <c r="O277" t="b">
        <f ca="1">IF(OR(O276,M277*MIN((B277-B$2)*Analysis!$B$19,1)&gt;Analysis!$B$18),TRUE,FALSE)</f>
        <v>0</v>
      </c>
      <c r="P277" t="b">
        <f>IF(OR('Flight Input'!U277=3,'Flight Input'!U277=9),TRUE,FALSE)</f>
        <v>0</v>
      </c>
      <c r="Q277">
        <f ca="1">IF(O277,Q276,SUM(C$2:C277)/COUNT(C$2:C277))+(Analysis!$D$14-500)/1000000</f>
        <v>1.1E-4</v>
      </c>
      <c r="R277">
        <f t="shared" ca="1" si="557"/>
        <v>0</v>
      </c>
      <c r="S277">
        <f t="shared" ca="1" si="566"/>
        <v>0</v>
      </c>
      <c r="T277">
        <f t="shared" si="558"/>
        <v>0</v>
      </c>
      <c r="U277">
        <f>IF($P277,T277*Analysis!$B$28+Analysis!$B$29,0)</f>
        <v>0</v>
      </c>
      <c r="V277">
        <f>U277-'Flight Input'!$AE277</f>
        <v>0</v>
      </c>
      <c r="W277">
        <f ca="1">MEDIAN2(R277,Analysis!$B$5,2)</f>
        <v>0</v>
      </c>
      <c r="X277">
        <f t="shared" ref="X277:Y277" ca="1" si="601">X276+W277*$D277</f>
        <v>0</v>
      </c>
      <c r="Y277">
        <f t="shared" ca="1" si="601"/>
        <v>0</v>
      </c>
      <c r="AA277">
        <f ca="1">AVERAGE2(W277,Analysis!$B$6,2)</f>
        <v>0</v>
      </c>
      <c r="AB277">
        <f t="shared" ref="AB277:AC277" ca="1" si="602">AB276+AA277*$D277</f>
        <v>0</v>
      </c>
      <c r="AC277">
        <f t="shared" ca="1" si="602"/>
        <v>0</v>
      </c>
      <c r="AF277">
        <f ca="1">IF(B277&gt;0,C277-Analysis!$B$14,0)</f>
        <v>0</v>
      </c>
      <c r="AG277">
        <f t="shared" ca="1" si="561"/>
        <v>0</v>
      </c>
      <c r="AH277">
        <f t="shared" ca="1" si="562"/>
        <v>0</v>
      </c>
      <c r="AI277">
        <f ca="1">IF(AND(B277&gt;Analysis!$B$39,B277&lt;Analysis!$B$40),FilterInput(AF277,Analysis!$B$34,Analysis!$B$35),0)</f>
        <v>0</v>
      </c>
      <c r="AJ277">
        <f ca="1">MEDIAN2(AI277,Analysis!$B$5,2)</f>
        <v>0</v>
      </c>
      <c r="AK277">
        <f ca="1">AVERAGE2(AJ277,Analysis!$B$6,2)</f>
        <v>0</v>
      </c>
      <c r="AL277">
        <f ca="1">INTEGRAL2(R277,$B277,AL276,R276,$B276,Analysis!$B$22)</f>
        <v>0</v>
      </c>
      <c r="AM277">
        <f ca="1">IF(AND(B277&lt;Analysis!$B$40,B277&gt;0),INTEGRAL2(AL277,$B277,AM276,AL276,$B276,Analysis!$B$23),0)</f>
        <v>0</v>
      </c>
      <c r="AN277">
        <f>IF($P277,AM277*Analysis!$B$30+Analysis!$B$31,0)</f>
        <v>0</v>
      </c>
      <c r="AO277">
        <f>AN277-'Flight Input'!$AE277</f>
        <v>0</v>
      </c>
      <c r="AQ277">
        <f>Analysis!$B$36*'Flight Input'!AE277+IF('Flight Input'!AE277 &gt; 0,Analysis!$B$37,0)</f>
        <v>0</v>
      </c>
      <c r="AR277">
        <f ca="1">_xlfn.COVARIANCE.P($AN$102:$AN$1102,'Flight Input'!AE277:AE1277)</f>
        <v>4.5342378259698472E-3</v>
      </c>
    </row>
    <row r="278" spans="1:44" x14ac:dyDescent="0.3">
      <c r="A278">
        <v>276</v>
      </c>
      <c r="B278">
        <f>'Flight Input'!T278</f>
        <v>5.5163669999456033</v>
      </c>
      <c r="C278">
        <f ca="1">INDIRECT(CONCATENATE("'Flight Input'!",Analysis!$B$2,A278+2))</f>
        <v>0</v>
      </c>
      <c r="D278">
        <f t="shared" si="554"/>
        <v>1.791099994443357E-2</v>
      </c>
      <c r="F278">
        <f t="shared" ca="1" si="563"/>
        <v>0</v>
      </c>
      <c r="G278">
        <f t="shared" ca="1" si="564"/>
        <v>0</v>
      </c>
      <c r="I278">
        <f>SUM(D$2:D278)/COUNT(D$2:D278)</f>
        <v>1.9986836956324649E-2</v>
      </c>
      <c r="J278">
        <f t="shared" si="555"/>
        <v>0.8961397935837867</v>
      </c>
      <c r="L278">
        <f ca="1">VARA(C$2:C278)</f>
        <v>0</v>
      </c>
      <c r="M278">
        <f t="shared" ca="1" si="556"/>
        <v>0</v>
      </c>
      <c r="N278">
        <f t="shared" ca="1" si="565"/>
        <v>0</v>
      </c>
      <c r="O278" t="b">
        <f ca="1">IF(OR(O277,M278*MIN((B278-B$2)*Analysis!$B$19,1)&gt;Analysis!$B$18),TRUE,FALSE)</f>
        <v>0</v>
      </c>
      <c r="P278" t="b">
        <f>IF(OR('Flight Input'!U278=3,'Flight Input'!U278=9),TRUE,FALSE)</f>
        <v>0</v>
      </c>
      <c r="Q278">
        <f ca="1">IF(O278,Q277,SUM(C$2:C278)/COUNT(C$2:C278))+(Analysis!$D$14-500)/1000000</f>
        <v>1.1E-4</v>
      </c>
      <c r="R278">
        <f t="shared" ca="1" si="557"/>
        <v>0</v>
      </c>
      <c r="S278">
        <f t="shared" ca="1" si="566"/>
        <v>0</v>
      </c>
      <c r="T278">
        <f t="shared" si="558"/>
        <v>0</v>
      </c>
      <c r="U278">
        <f>IF($P278,T278*Analysis!$B$28+Analysis!$B$29,0)</f>
        <v>0</v>
      </c>
      <c r="V278">
        <f>U278-'Flight Input'!$AE278</f>
        <v>0</v>
      </c>
      <c r="W278">
        <f ca="1">MEDIAN2(R278,Analysis!$B$5,2)</f>
        <v>0</v>
      </c>
      <c r="X278">
        <f t="shared" ref="X278:Y278" ca="1" si="603">X277+W278*$D278</f>
        <v>0</v>
      </c>
      <c r="Y278">
        <f t="shared" ca="1" si="603"/>
        <v>0</v>
      </c>
      <c r="AA278">
        <f ca="1">AVERAGE2(W278,Analysis!$B$6,2)</f>
        <v>0</v>
      </c>
      <c r="AB278">
        <f t="shared" ref="AB278:AC278" ca="1" si="604">AB277+AA278*$D278</f>
        <v>0</v>
      </c>
      <c r="AC278">
        <f t="shared" ca="1" si="604"/>
        <v>0</v>
      </c>
      <c r="AF278">
        <f ca="1">IF(B278&gt;0,C278-Analysis!$B$14,0)</f>
        <v>0</v>
      </c>
      <c r="AG278">
        <f t="shared" ca="1" si="561"/>
        <v>0</v>
      </c>
      <c r="AH278">
        <f t="shared" ca="1" si="562"/>
        <v>0</v>
      </c>
      <c r="AI278">
        <f ca="1">IF(AND(B278&gt;Analysis!$B$39,B278&lt;Analysis!$B$40),FilterInput(AF278,Analysis!$B$34,Analysis!$B$35),0)</f>
        <v>0</v>
      </c>
      <c r="AJ278">
        <f ca="1">MEDIAN2(AI278,Analysis!$B$5,2)</f>
        <v>0</v>
      </c>
      <c r="AK278">
        <f ca="1">AVERAGE2(AJ278,Analysis!$B$6,2)</f>
        <v>0</v>
      </c>
      <c r="AL278">
        <f ca="1">INTEGRAL2(R278,$B278,AL277,R277,$B277,Analysis!$B$22)</f>
        <v>0</v>
      </c>
      <c r="AM278">
        <f ca="1">IF(AND(B278&lt;Analysis!$B$40,B278&gt;0),INTEGRAL2(AL278,$B278,AM277,AL277,$B277,Analysis!$B$23),0)</f>
        <v>0</v>
      </c>
      <c r="AN278">
        <f>IF($P278,AM278*Analysis!$B$30+Analysis!$B$31,0)</f>
        <v>0</v>
      </c>
      <c r="AO278">
        <f>AN278-'Flight Input'!$AE278</f>
        <v>0</v>
      </c>
      <c r="AQ278">
        <f>Analysis!$B$36*'Flight Input'!AE278+IF('Flight Input'!AE278 &gt; 0,Analysis!$B$37,0)</f>
        <v>0</v>
      </c>
      <c r="AR278">
        <f ca="1">_xlfn.COVARIANCE.P($AN$102:$AN$1102,'Flight Input'!AE278:AE1278)</f>
        <v>4.3088539574388822E-3</v>
      </c>
    </row>
    <row r="279" spans="1:44" x14ac:dyDescent="0.3">
      <c r="A279">
        <v>277</v>
      </c>
      <c r="B279">
        <f>'Flight Input'!T279</f>
        <v>5.5392909999936819</v>
      </c>
      <c r="C279">
        <f ca="1">INDIRECT(CONCATENATE("'Flight Input'!",Analysis!$B$2,A279+2))</f>
        <v>0</v>
      </c>
      <c r="D279">
        <f t="shared" si="554"/>
        <v>2.2924000048078597E-2</v>
      </c>
      <c r="F279">
        <f t="shared" ca="1" si="563"/>
        <v>0</v>
      </c>
      <c r="G279">
        <f t="shared" ca="1" si="564"/>
        <v>0</v>
      </c>
      <c r="I279">
        <f>SUM(D$2:D279)/COUNT(D$2:D279)</f>
        <v>1.9997440433190187E-2</v>
      </c>
      <c r="J279">
        <f t="shared" si="555"/>
        <v>1.1463467099534965</v>
      </c>
      <c r="L279">
        <f ca="1">VARA(C$2:C279)</f>
        <v>0</v>
      </c>
      <c r="M279">
        <f t="shared" ca="1" si="556"/>
        <v>0</v>
      </c>
      <c r="N279">
        <f t="shared" ca="1" si="565"/>
        <v>0</v>
      </c>
      <c r="O279" t="b">
        <f ca="1">IF(OR(O278,M279*MIN((B279-B$2)*Analysis!$B$19,1)&gt;Analysis!$B$18),TRUE,FALSE)</f>
        <v>0</v>
      </c>
      <c r="P279" t="b">
        <f>IF(OR('Flight Input'!U279=3,'Flight Input'!U279=9),TRUE,FALSE)</f>
        <v>0</v>
      </c>
      <c r="Q279">
        <f ca="1">IF(O279,Q278,SUM(C$2:C279)/COUNT(C$2:C279))+(Analysis!$D$14-500)/1000000</f>
        <v>1.1E-4</v>
      </c>
      <c r="R279">
        <f t="shared" ca="1" si="557"/>
        <v>0</v>
      </c>
      <c r="S279">
        <f t="shared" ca="1" si="566"/>
        <v>0</v>
      </c>
      <c r="T279">
        <f t="shared" si="558"/>
        <v>0</v>
      </c>
      <c r="U279">
        <f>IF($P279,T279*Analysis!$B$28+Analysis!$B$29,0)</f>
        <v>0</v>
      </c>
      <c r="V279">
        <f>U279-'Flight Input'!$AE279</f>
        <v>0</v>
      </c>
      <c r="W279">
        <f ca="1">MEDIAN2(R279,Analysis!$B$5,2)</f>
        <v>0</v>
      </c>
      <c r="X279">
        <f t="shared" ref="X279:Y279" ca="1" si="605">X278+W279*$D279</f>
        <v>0</v>
      </c>
      <c r="Y279">
        <f t="shared" ca="1" si="605"/>
        <v>0</v>
      </c>
      <c r="AA279">
        <f ca="1">AVERAGE2(W279,Analysis!$B$6,2)</f>
        <v>0</v>
      </c>
      <c r="AB279">
        <f t="shared" ref="AB279:AC279" ca="1" si="606">AB278+AA279*$D279</f>
        <v>0</v>
      </c>
      <c r="AC279">
        <f t="shared" ca="1" si="606"/>
        <v>0</v>
      </c>
      <c r="AF279">
        <f ca="1">IF(B279&gt;0,C279-Analysis!$B$14,0)</f>
        <v>0</v>
      </c>
      <c r="AG279">
        <f t="shared" ca="1" si="561"/>
        <v>0</v>
      </c>
      <c r="AH279">
        <f t="shared" ca="1" si="562"/>
        <v>0</v>
      </c>
      <c r="AI279">
        <f ca="1">IF(AND(B279&gt;Analysis!$B$39,B279&lt;Analysis!$B$40),FilterInput(AF279,Analysis!$B$34,Analysis!$B$35),0)</f>
        <v>0</v>
      </c>
      <c r="AJ279">
        <f ca="1">MEDIAN2(AI279,Analysis!$B$5,2)</f>
        <v>0</v>
      </c>
      <c r="AK279">
        <f ca="1">AVERAGE2(AJ279,Analysis!$B$6,2)</f>
        <v>0</v>
      </c>
      <c r="AL279">
        <f ca="1">INTEGRAL2(R279,$B279,AL278,R278,$B278,Analysis!$B$22)</f>
        <v>0</v>
      </c>
      <c r="AM279">
        <f ca="1">IF(AND(B279&lt;Analysis!$B$40,B279&gt;0),INTEGRAL2(AL279,$B279,AM278,AL278,$B278,Analysis!$B$23),0)</f>
        <v>0</v>
      </c>
      <c r="AN279">
        <f>IF($P279,AM279*Analysis!$B$30+Analysis!$B$31,0)</f>
        <v>0</v>
      </c>
      <c r="AO279">
        <f>AN279-'Flight Input'!$AE279</f>
        <v>0</v>
      </c>
      <c r="AQ279">
        <f>Analysis!$B$36*'Flight Input'!AE279+IF('Flight Input'!AE279 &gt; 0,Analysis!$B$37,0)</f>
        <v>0</v>
      </c>
      <c r="AR279">
        <f ca="1">_xlfn.COVARIANCE.P($AN$102:$AN$1102,'Flight Input'!AE279:AE1279)</f>
        <v>4.0813811251346598E-3</v>
      </c>
    </row>
    <row r="280" spans="1:44" x14ac:dyDescent="0.3">
      <c r="A280">
        <v>278</v>
      </c>
      <c r="B280">
        <f>'Flight Input'!T280</f>
        <v>5.5568440000060946</v>
      </c>
      <c r="C280">
        <f ca="1">INDIRECT(CONCATENATE("'Flight Input'!",Analysis!$B$2,A280+2))</f>
        <v>0</v>
      </c>
      <c r="D280">
        <f t="shared" si="554"/>
        <v>1.7553000012412667E-2</v>
      </c>
      <c r="F280">
        <f t="shared" ca="1" si="563"/>
        <v>0</v>
      </c>
      <c r="G280">
        <f t="shared" ca="1" si="564"/>
        <v>0</v>
      </c>
      <c r="I280">
        <f>SUM(D$2:D280)/COUNT(D$2:D280)</f>
        <v>1.9988647482036312E-2</v>
      </c>
      <c r="J280">
        <f t="shared" si="555"/>
        <v>0.87814846042922379</v>
      </c>
      <c r="L280">
        <f ca="1">VARA(C$2:C280)</f>
        <v>0</v>
      </c>
      <c r="M280">
        <f t="shared" ca="1" si="556"/>
        <v>0</v>
      </c>
      <c r="N280">
        <f t="shared" ca="1" si="565"/>
        <v>0</v>
      </c>
      <c r="O280" t="b">
        <f ca="1">IF(OR(O279,M280*MIN((B280-B$2)*Analysis!$B$19,1)&gt;Analysis!$B$18),TRUE,FALSE)</f>
        <v>0</v>
      </c>
      <c r="P280" t="b">
        <f>IF(OR('Flight Input'!U280=3,'Flight Input'!U280=9),TRUE,FALSE)</f>
        <v>0</v>
      </c>
      <c r="Q280">
        <f ca="1">IF(O280,Q279,SUM(C$2:C280)/COUNT(C$2:C280))+(Analysis!$D$14-500)/1000000</f>
        <v>1.1E-4</v>
      </c>
      <c r="R280">
        <f t="shared" ca="1" si="557"/>
        <v>0</v>
      </c>
      <c r="S280">
        <f t="shared" ca="1" si="566"/>
        <v>0</v>
      </c>
      <c r="T280">
        <f t="shared" si="558"/>
        <v>0</v>
      </c>
      <c r="U280">
        <f>IF($P280,T280*Analysis!$B$28+Analysis!$B$29,0)</f>
        <v>0</v>
      </c>
      <c r="V280">
        <f>U280-'Flight Input'!$AE280</f>
        <v>0</v>
      </c>
      <c r="W280">
        <f ca="1">MEDIAN2(R280,Analysis!$B$5,2)</f>
        <v>0</v>
      </c>
      <c r="X280">
        <f t="shared" ref="X280:Y280" ca="1" si="607">X279+W280*$D280</f>
        <v>0</v>
      </c>
      <c r="Y280">
        <f t="shared" ca="1" si="607"/>
        <v>0</v>
      </c>
      <c r="AA280">
        <f ca="1">AVERAGE2(W280,Analysis!$B$6,2)</f>
        <v>0</v>
      </c>
      <c r="AB280">
        <f t="shared" ref="AB280:AC280" ca="1" si="608">AB279+AA280*$D280</f>
        <v>0</v>
      </c>
      <c r="AC280">
        <f t="shared" ca="1" si="608"/>
        <v>0</v>
      </c>
      <c r="AF280">
        <f ca="1">IF(B280&gt;0,C280-Analysis!$B$14,0)</f>
        <v>0</v>
      </c>
      <c r="AG280">
        <f t="shared" ca="1" si="561"/>
        <v>0</v>
      </c>
      <c r="AH280">
        <f t="shared" ca="1" si="562"/>
        <v>0</v>
      </c>
      <c r="AI280">
        <f ca="1">IF(AND(B280&gt;Analysis!$B$39,B280&lt;Analysis!$B$40),FilterInput(AF280,Analysis!$B$34,Analysis!$B$35),0)</f>
        <v>0</v>
      </c>
      <c r="AJ280">
        <f ca="1">MEDIAN2(AI280,Analysis!$B$5,2)</f>
        <v>0</v>
      </c>
      <c r="AK280">
        <f ca="1">AVERAGE2(AJ280,Analysis!$B$6,2)</f>
        <v>0</v>
      </c>
      <c r="AL280">
        <f ca="1">INTEGRAL2(R280,$B280,AL279,R279,$B279,Analysis!$B$22)</f>
        <v>0</v>
      </c>
      <c r="AM280">
        <f ca="1">IF(AND(B280&lt;Analysis!$B$40,B280&gt;0),INTEGRAL2(AL280,$B280,AM279,AL279,$B279,Analysis!$B$23),0)</f>
        <v>0</v>
      </c>
      <c r="AN280">
        <f>IF($P280,AM280*Analysis!$B$30+Analysis!$B$31,0)</f>
        <v>0</v>
      </c>
      <c r="AO280">
        <f>AN280-'Flight Input'!$AE280</f>
        <v>0</v>
      </c>
      <c r="AQ280">
        <f>Analysis!$B$36*'Flight Input'!AE280+IF('Flight Input'!AE280 &gt; 0,Analysis!$B$37,0)</f>
        <v>0</v>
      </c>
      <c r="AR280">
        <f ca="1">_xlfn.COVARIANCE.P($AN$102:$AN$1102,'Flight Input'!AE280:AE1280)</f>
        <v>3.851811639221164E-3</v>
      </c>
    </row>
    <row r="281" spans="1:44" x14ac:dyDescent="0.3">
      <c r="A281">
        <v>279</v>
      </c>
      <c r="B281">
        <f>'Flight Input'!T281</f>
        <v>5.573441999964416</v>
      </c>
      <c r="C281">
        <f ca="1">INDIRECT(CONCATENATE("'Flight Input'!",Analysis!$B$2,A281+2))</f>
        <v>0</v>
      </c>
      <c r="D281">
        <f t="shared" si="554"/>
        <v>1.6597999958321452E-2</v>
      </c>
      <c r="F281">
        <f t="shared" ca="1" si="563"/>
        <v>0</v>
      </c>
      <c r="G281">
        <f t="shared" ca="1" si="564"/>
        <v>0</v>
      </c>
      <c r="I281">
        <f>SUM(D$2:D281)/COUNT(D$2:D281)</f>
        <v>1.9976494623528372E-2</v>
      </c>
      <c r="J281">
        <f t="shared" si="555"/>
        <v>0.83087650116413725</v>
      </c>
      <c r="L281">
        <f ca="1">VARA(C$2:C281)</f>
        <v>0</v>
      </c>
      <c r="M281">
        <f t="shared" ca="1" si="556"/>
        <v>0</v>
      </c>
      <c r="N281">
        <f t="shared" ca="1" si="565"/>
        <v>0</v>
      </c>
      <c r="O281" t="b">
        <f ca="1">IF(OR(O280,M281*MIN((B281-B$2)*Analysis!$B$19,1)&gt;Analysis!$B$18),TRUE,FALSE)</f>
        <v>0</v>
      </c>
      <c r="P281" t="b">
        <f>IF(OR('Flight Input'!U281=3,'Flight Input'!U281=9),TRUE,FALSE)</f>
        <v>0</v>
      </c>
      <c r="Q281">
        <f ca="1">IF(O281,Q280,SUM(C$2:C281)/COUNT(C$2:C281))+(Analysis!$D$14-500)/1000000</f>
        <v>1.1E-4</v>
      </c>
      <c r="R281">
        <f t="shared" ca="1" si="557"/>
        <v>0</v>
      </c>
      <c r="S281">
        <f t="shared" ca="1" si="566"/>
        <v>0</v>
      </c>
      <c r="T281">
        <f t="shared" si="558"/>
        <v>0</v>
      </c>
      <c r="U281">
        <f>IF($P281,T281*Analysis!$B$28+Analysis!$B$29,0)</f>
        <v>0</v>
      </c>
      <c r="V281">
        <f>U281-'Flight Input'!$AE281</f>
        <v>0</v>
      </c>
      <c r="W281">
        <f ca="1">MEDIAN2(R281,Analysis!$B$5,2)</f>
        <v>0</v>
      </c>
      <c r="X281">
        <f t="shared" ref="X281:Y281" ca="1" si="609">X280+W281*$D281</f>
        <v>0</v>
      </c>
      <c r="Y281">
        <f t="shared" ca="1" si="609"/>
        <v>0</v>
      </c>
      <c r="AA281">
        <f ca="1">AVERAGE2(W281,Analysis!$B$6,2)</f>
        <v>0</v>
      </c>
      <c r="AB281">
        <f t="shared" ref="AB281:AC281" ca="1" si="610">AB280+AA281*$D281</f>
        <v>0</v>
      </c>
      <c r="AC281">
        <f t="shared" ca="1" si="610"/>
        <v>0</v>
      </c>
      <c r="AF281">
        <f ca="1">IF(B281&gt;0,C281-Analysis!$B$14,0)</f>
        <v>0</v>
      </c>
      <c r="AG281">
        <f t="shared" ca="1" si="561"/>
        <v>0</v>
      </c>
      <c r="AH281">
        <f t="shared" ca="1" si="562"/>
        <v>0</v>
      </c>
      <c r="AI281">
        <f ca="1">IF(AND(B281&gt;Analysis!$B$39,B281&lt;Analysis!$B$40),FilterInput(AF281,Analysis!$B$34,Analysis!$B$35),0)</f>
        <v>0</v>
      </c>
      <c r="AJ281">
        <f ca="1">MEDIAN2(AI281,Analysis!$B$5,2)</f>
        <v>0</v>
      </c>
      <c r="AK281">
        <f ca="1">AVERAGE2(AJ281,Analysis!$B$6,2)</f>
        <v>0</v>
      </c>
      <c r="AL281">
        <f ca="1">INTEGRAL2(R281,$B281,AL280,R280,$B280,Analysis!$B$22)</f>
        <v>0</v>
      </c>
      <c r="AM281">
        <f ca="1">IF(AND(B281&lt;Analysis!$B$40,B281&gt;0),INTEGRAL2(AL281,$B281,AM280,AL280,$B280,Analysis!$B$23),0)</f>
        <v>0</v>
      </c>
      <c r="AN281">
        <f>IF($P281,AM281*Analysis!$B$30+Analysis!$B$31,0)</f>
        <v>0</v>
      </c>
      <c r="AO281">
        <f>AN281-'Flight Input'!$AE281</f>
        <v>0</v>
      </c>
      <c r="AQ281">
        <f>Analysis!$B$36*'Flight Input'!AE281+IF('Flight Input'!AE281 &gt; 0,Analysis!$B$37,0)</f>
        <v>0</v>
      </c>
      <c r="AR281">
        <f ca="1">_xlfn.COVARIANCE.P($AN$102:$AN$1102,'Flight Input'!AE281:AE1281)</f>
        <v>3.6208830102040573E-3</v>
      </c>
    </row>
    <row r="282" spans="1:44" x14ac:dyDescent="0.3">
      <c r="A282">
        <v>280</v>
      </c>
      <c r="B282">
        <f>'Flight Input'!T282</f>
        <v>5.600021000020206</v>
      </c>
      <c r="C282">
        <f ca="1">INDIRECT(CONCATENATE("'Flight Input'!",Analysis!$B$2,A282+2))</f>
        <v>0</v>
      </c>
      <c r="D282">
        <f t="shared" si="554"/>
        <v>2.6579000055789948E-2</v>
      </c>
      <c r="F282">
        <f t="shared" ca="1" si="563"/>
        <v>0</v>
      </c>
      <c r="G282">
        <f t="shared" ca="1" si="564"/>
        <v>0</v>
      </c>
      <c r="I282">
        <f>SUM(D$2:D282)/COUNT(D$2:D282)</f>
        <v>2.0000075000072164E-2</v>
      </c>
      <c r="J282">
        <f t="shared" si="555"/>
        <v>1.32894501924088</v>
      </c>
      <c r="L282">
        <f ca="1">VARA(C$2:C282)</f>
        <v>0</v>
      </c>
      <c r="M282">
        <f t="shared" ca="1" si="556"/>
        <v>0</v>
      </c>
      <c r="N282">
        <f t="shared" ca="1" si="565"/>
        <v>0</v>
      </c>
      <c r="O282" t="b">
        <f ca="1">IF(OR(O281,M282*MIN((B282-B$2)*Analysis!$B$19,1)&gt;Analysis!$B$18),TRUE,FALSE)</f>
        <v>0</v>
      </c>
      <c r="P282" t="b">
        <f>IF(OR('Flight Input'!U282=3,'Flight Input'!U282=9),TRUE,FALSE)</f>
        <v>0</v>
      </c>
      <c r="Q282">
        <f ca="1">IF(O282,Q281,SUM(C$2:C282)/COUNT(C$2:C282))+(Analysis!$D$14-500)/1000000</f>
        <v>1.1E-4</v>
      </c>
      <c r="R282">
        <f t="shared" ca="1" si="557"/>
        <v>0</v>
      </c>
      <c r="S282">
        <f t="shared" ca="1" si="566"/>
        <v>0</v>
      </c>
      <c r="T282">
        <f t="shared" si="558"/>
        <v>0</v>
      </c>
      <c r="U282">
        <f>IF($P282,T282*Analysis!$B$28+Analysis!$B$29,0)</f>
        <v>0</v>
      </c>
      <c r="V282">
        <f>U282-'Flight Input'!$AE282</f>
        <v>0</v>
      </c>
      <c r="W282">
        <f ca="1">MEDIAN2(R282,Analysis!$B$5,2)</f>
        <v>0</v>
      </c>
      <c r="X282">
        <f t="shared" ref="X282:Y282" ca="1" si="611">X281+W282*$D282</f>
        <v>0</v>
      </c>
      <c r="Y282">
        <f t="shared" ca="1" si="611"/>
        <v>0</v>
      </c>
      <c r="AA282">
        <f ca="1">AVERAGE2(W282,Analysis!$B$6,2)</f>
        <v>0</v>
      </c>
      <c r="AB282">
        <f t="shared" ref="AB282:AC282" ca="1" si="612">AB281+AA282*$D282</f>
        <v>0</v>
      </c>
      <c r="AC282">
        <f t="shared" ca="1" si="612"/>
        <v>0</v>
      </c>
      <c r="AF282">
        <f ca="1">IF(B282&gt;0,C282-Analysis!$B$14,0)</f>
        <v>0</v>
      </c>
      <c r="AG282">
        <f t="shared" ca="1" si="561"/>
        <v>0</v>
      </c>
      <c r="AH282">
        <f t="shared" ca="1" si="562"/>
        <v>0</v>
      </c>
      <c r="AI282">
        <f ca="1">IF(AND(B282&gt;Analysis!$B$39,B282&lt;Analysis!$B$40),FilterInput(AF282,Analysis!$B$34,Analysis!$B$35),0)</f>
        <v>0</v>
      </c>
      <c r="AJ282">
        <f ca="1">MEDIAN2(AI282,Analysis!$B$5,2)</f>
        <v>0</v>
      </c>
      <c r="AK282">
        <f ca="1">AVERAGE2(AJ282,Analysis!$B$6,2)</f>
        <v>0</v>
      </c>
      <c r="AL282">
        <f ca="1">INTEGRAL2(R282,$B282,AL281,R281,$B281,Analysis!$B$22)</f>
        <v>0</v>
      </c>
      <c r="AM282">
        <f ca="1">IF(AND(B282&lt;Analysis!$B$40,B282&gt;0),INTEGRAL2(AL282,$B282,AM281,AL281,$B281,Analysis!$B$23),0)</f>
        <v>0</v>
      </c>
      <c r="AN282">
        <f>IF($P282,AM282*Analysis!$B$30+Analysis!$B$31,0)</f>
        <v>0</v>
      </c>
      <c r="AO282">
        <f>AN282-'Flight Input'!$AE282</f>
        <v>0</v>
      </c>
      <c r="AQ282">
        <f>Analysis!$B$36*'Flight Input'!AE282+IF('Flight Input'!AE282 &gt; 0,Analysis!$B$37,0)</f>
        <v>0</v>
      </c>
      <c r="AR282">
        <f ca="1">_xlfn.COVARIANCE.P($AN$102:$AN$1102,'Flight Input'!AE282:AE1282)</f>
        <v>3.3878440109046228E-3</v>
      </c>
    </row>
    <row r="283" spans="1:44" x14ac:dyDescent="0.3">
      <c r="A283">
        <v>281</v>
      </c>
      <c r="B283">
        <f>'Flight Input'!T283</f>
        <v>5.6167040000436828</v>
      </c>
      <c r="C283">
        <f ca="1">INDIRECT(CONCATENATE("'Flight Input'!",Analysis!$B$2,A283+2))</f>
        <v>0</v>
      </c>
      <c r="D283">
        <f t="shared" si="554"/>
        <v>1.6683000023476779E-2</v>
      </c>
      <c r="F283">
        <f t="shared" ca="1" si="563"/>
        <v>0</v>
      </c>
      <c r="G283">
        <f t="shared" ca="1" si="564"/>
        <v>0</v>
      </c>
      <c r="I283">
        <f>SUM(D$2:D283)/COUNT(D$2:D283)</f>
        <v>1.9988270462788907E-2</v>
      </c>
      <c r="J283">
        <f t="shared" si="555"/>
        <v>0.83463949792627767</v>
      </c>
      <c r="L283">
        <f ca="1">VARA(C$2:C283)</f>
        <v>0</v>
      </c>
      <c r="M283">
        <f t="shared" ca="1" si="556"/>
        <v>0</v>
      </c>
      <c r="N283">
        <f t="shared" ca="1" si="565"/>
        <v>0</v>
      </c>
      <c r="O283" t="b">
        <f ca="1">IF(OR(O282,M283*MIN((B283-B$2)*Analysis!$B$19,1)&gt;Analysis!$B$18),TRUE,FALSE)</f>
        <v>0</v>
      </c>
      <c r="P283" t="b">
        <f>IF(OR('Flight Input'!U283=3,'Flight Input'!U283=9),TRUE,FALSE)</f>
        <v>0</v>
      </c>
      <c r="Q283">
        <f ca="1">IF(O283,Q282,SUM(C$2:C283)/COUNT(C$2:C283))+(Analysis!$D$14-500)/1000000</f>
        <v>1.1E-4</v>
      </c>
      <c r="R283">
        <f t="shared" ca="1" si="557"/>
        <v>0</v>
      </c>
      <c r="S283">
        <f t="shared" ca="1" si="566"/>
        <v>0</v>
      </c>
      <c r="T283">
        <f t="shared" si="558"/>
        <v>0</v>
      </c>
      <c r="U283">
        <f>IF($P283,T283*Analysis!$B$28+Analysis!$B$29,0)</f>
        <v>0</v>
      </c>
      <c r="V283">
        <f>U283-'Flight Input'!$AE283</f>
        <v>0</v>
      </c>
      <c r="W283">
        <f ca="1">MEDIAN2(R283,Analysis!$B$5,2)</f>
        <v>0</v>
      </c>
      <c r="X283">
        <f t="shared" ref="X283:Y283" ca="1" si="613">X282+W283*$D283</f>
        <v>0</v>
      </c>
      <c r="Y283">
        <f t="shared" ca="1" si="613"/>
        <v>0</v>
      </c>
      <c r="AA283">
        <f ca="1">AVERAGE2(W283,Analysis!$B$6,2)</f>
        <v>0</v>
      </c>
      <c r="AB283">
        <f t="shared" ref="AB283:AC283" ca="1" si="614">AB282+AA283*$D283</f>
        <v>0</v>
      </c>
      <c r="AC283">
        <f t="shared" ca="1" si="614"/>
        <v>0</v>
      </c>
      <c r="AF283">
        <f ca="1">IF(B283&gt;0,C283-Analysis!$B$14,0)</f>
        <v>0</v>
      </c>
      <c r="AG283">
        <f t="shared" ca="1" si="561"/>
        <v>0</v>
      </c>
      <c r="AH283">
        <f t="shared" ca="1" si="562"/>
        <v>0</v>
      </c>
      <c r="AI283">
        <f ca="1">IF(AND(B283&gt;Analysis!$B$39,B283&lt;Analysis!$B$40),FilterInput(AF283,Analysis!$B$34,Analysis!$B$35),0)</f>
        <v>0</v>
      </c>
      <c r="AJ283">
        <f ca="1">MEDIAN2(AI283,Analysis!$B$5,2)</f>
        <v>0</v>
      </c>
      <c r="AK283">
        <f ca="1">AVERAGE2(AJ283,Analysis!$B$6,2)</f>
        <v>0</v>
      </c>
      <c r="AL283">
        <f ca="1">INTEGRAL2(R283,$B283,AL282,R282,$B282,Analysis!$B$22)</f>
        <v>0</v>
      </c>
      <c r="AM283">
        <f ca="1">IF(AND(B283&lt;Analysis!$B$40,B283&gt;0),INTEGRAL2(AL283,$B283,AM282,AL282,$B282,Analysis!$B$23),0)</f>
        <v>0</v>
      </c>
      <c r="AN283">
        <f>IF($P283,AM283*Analysis!$B$30+Analysis!$B$31,0)</f>
        <v>0</v>
      </c>
      <c r="AO283">
        <f>AN283-'Flight Input'!$AE283</f>
        <v>0</v>
      </c>
      <c r="AQ283">
        <f>Analysis!$B$36*'Flight Input'!AE283+IF('Flight Input'!AE283 &gt; 0,Analysis!$B$37,0)</f>
        <v>0</v>
      </c>
      <c r="AR283">
        <f ca="1">_xlfn.COVARIANCE.P($AN$102:$AN$1102,'Flight Input'!AE283:AE1283)</f>
        <v>3.1534338605953916E-3</v>
      </c>
    </row>
    <row r="284" spans="1:44" x14ac:dyDescent="0.3">
      <c r="A284">
        <v>282</v>
      </c>
      <c r="B284">
        <f>'Flight Input'!T284</f>
        <v>5.6382679999805987</v>
      </c>
      <c r="C284">
        <f ca="1">INDIRECT(CONCATENATE("'Flight Input'!",Analysis!$B$2,A284+2))</f>
        <v>0</v>
      </c>
      <c r="D284">
        <f t="shared" si="554"/>
        <v>2.1563999936915934E-2</v>
      </c>
      <c r="F284">
        <f t="shared" ca="1" si="563"/>
        <v>0</v>
      </c>
      <c r="G284">
        <f t="shared" ca="1" si="564"/>
        <v>0</v>
      </c>
      <c r="I284">
        <f>SUM(D$2:D284)/COUNT(D$2:D284)</f>
        <v>1.9993858155959571E-2</v>
      </c>
      <c r="J284">
        <f t="shared" si="555"/>
        <v>1.0785312053686023</v>
      </c>
      <c r="L284">
        <f ca="1">VARA(C$2:C284)</f>
        <v>0</v>
      </c>
      <c r="M284">
        <f t="shared" ca="1" si="556"/>
        <v>0</v>
      </c>
      <c r="N284">
        <f t="shared" ca="1" si="565"/>
        <v>0</v>
      </c>
      <c r="O284" t="b">
        <f ca="1">IF(OR(O283,M284*MIN((B284-B$2)*Analysis!$B$19,1)&gt;Analysis!$B$18),TRUE,FALSE)</f>
        <v>0</v>
      </c>
      <c r="P284" t="b">
        <f>IF(OR('Flight Input'!U284=3,'Flight Input'!U284=9),TRUE,FALSE)</f>
        <v>0</v>
      </c>
      <c r="Q284">
        <f ca="1">IF(O284,Q283,SUM(C$2:C284)/COUNT(C$2:C284))+(Analysis!$D$14-500)/1000000</f>
        <v>1.1E-4</v>
      </c>
      <c r="R284">
        <f t="shared" ca="1" si="557"/>
        <v>0</v>
      </c>
      <c r="S284">
        <f t="shared" ca="1" si="566"/>
        <v>0</v>
      </c>
      <c r="T284">
        <f t="shared" si="558"/>
        <v>0</v>
      </c>
      <c r="U284">
        <f>IF($P284,T284*Analysis!$B$28+Analysis!$B$29,0)</f>
        <v>0</v>
      </c>
      <c r="V284">
        <f>U284-'Flight Input'!$AE284</f>
        <v>0</v>
      </c>
      <c r="W284">
        <f ca="1">MEDIAN2(R284,Analysis!$B$5,2)</f>
        <v>0</v>
      </c>
      <c r="X284">
        <f t="shared" ref="X284:Y284" ca="1" si="615">X283+W284*$D284</f>
        <v>0</v>
      </c>
      <c r="Y284">
        <f t="shared" ca="1" si="615"/>
        <v>0</v>
      </c>
      <c r="AA284">
        <f ca="1">AVERAGE2(W284,Analysis!$B$6,2)</f>
        <v>0</v>
      </c>
      <c r="AB284">
        <f t="shared" ref="AB284:AC284" ca="1" si="616">AB283+AA284*$D284</f>
        <v>0</v>
      </c>
      <c r="AC284">
        <f t="shared" ca="1" si="616"/>
        <v>0</v>
      </c>
      <c r="AF284">
        <f ca="1">IF(B284&gt;0,C284-Analysis!$B$14,0)</f>
        <v>0</v>
      </c>
      <c r="AG284">
        <f t="shared" ca="1" si="561"/>
        <v>0</v>
      </c>
      <c r="AH284">
        <f t="shared" ca="1" si="562"/>
        <v>0</v>
      </c>
      <c r="AI284">
        <f ca="1">IF(AND(B284&gt;Analysis!$B$39,B284&lt;Analysis!$B$40),FilterInput(AF284,Analysis!$B$34,Analysis!$B$35),0)</f>
        <v>0</v>
      </c>
      <c r="AJ284">
        <f ca="1">MEDIAN2(AI284,Analysis!$B$5,2)</f>
        <v>0</v>
      </c>
      <c r="AK284">
        <f ca="1">AVERAGE2(AJ284,Analysis!$B$6,2)</f>
        <v>0</v>
      </c>
      <c r="AL284">
        <f ca="1">INTEGRAL2(R284,$B284,AL283,R283,$B283,Analysis!$B$22)</f>
        <v>0</v>
      </c>
      <c r="AM284">
        <f ca="1">IF(AND(B284&lt;Analysis!$B$40,B284&gt;0),INTEGRAL2(AL284,$B284,AM283,AL283,$B283,Analysis!$B$23),0)</f>
        <v>0</v>
      </c>
      <c r="AN284">
        <f>IF($P284,AM284*Analysis!$B$30+Analysis!$B$31,0)</f>
        <v>0</v>
      </c>
      <c r="AO284">
        <f>AN284-'Flight Input'!$AE284</f>
        <v>0</v>
      </c>
      <c r="AQ284">
        <f>Analysis!$B$36*'Flight Input'!AE284+IF('Flight Input'!AE284 &gt; 0,Analysis!$B$37,0)</f>
        <v>0</v>
      </c>
      <c r="AR284">
        <f ca="1">_xlfn.COVARIANCE.P($AN$102:$AN$1102,'Flight Input'!AE284:AE1284)</f>
        <v>2.9168994916988589E-3</v>
      </c>
    </row>
    <row r="285" spans="1:44" x14ac:dyDescent="0.3">
      <c r="A285">
        <v>283</v>
      </c>
      <c r="B285">
        <f>'Flight Input'!T285</f>
        <v>5.6593009999487549</v>
      </c>
      <c r="C285">
        <f ca="1">INDIRECT(CONCATENATE("'Flight Input'!",Analysis!$B$2,A285+2))</f>
        <v>0</v>
      </c>
      <c r="D285">
        <f t="shared" si="554"/>
        <v>2.1032999968156219E-2</v>
      </c>
      <c r="F285">
        <f t="shared" ca="1" si="563"/>
        <v>0</v>
      </c>
      <c r="G285">
        <f t="shared" ca="1" si="564"/>
        <v>0</v>
      </c>
      <c r="I285">
        <f>SUM(D$2:D285)/COUNT(D$2:D285)</f>
        <v>1.9997530035154611E-2</v>
      </c>
      <c r="J285">
        <f t="shared" si="555"/>
        <v>1.0517798913756502</v>
      </c>
      <c r="L285">
        <f ca="1">VARA(C$2:C285)</f>
        <v>0</v>
      </c>
      <c r="M285">
        <f t="shared" ca="1" si="556"/>
        <v>0</v>
      </c>
      <c r="N285">
        <f t="shared" ca="1" si="565"/>
        <v>0</v>
      </c>
      <c r="O285" t="b">
        <f ca="1">IF(OR(O284,M285*MIN((B285-B$2)*Analysis!$B$19,1)&gt;Analysis!$B$18),TRUE,FALSE)</f>
        <v>0</v>
      </c>
      <c r="P285" t="b">
        <f>IF(OR('Flight Input'!U285=3,'Flight Input'!U285=9),TRUE,FALSE)</f>
        <v>0</v>
      </c>
      <c r="Q285">
        <f ca="1">IF(O285,Q284,SUM(C$2:C285)/COUNT(C$2:C285))+(Analysis!$D$14-500)/1000000</f>
        <v>1.1E-4</v>
      </c>
      <c r="R285">
        <f t="shared" ca="1" si="557"/>
        <v>0</v>
      </c>
      <c r="S285">
        <f t="shared" ca="1" si="566"/>
        <v>0</v>
      </c>
      <c r="T285">
        <f t="shared" si="558"/>
        <v>0</v>
      </c>
      <c r="U285">
        <f>IF($P285,T285*Analysis!$B$28+Analysis!$B$29,0)</f>
        <v>0</v>
      </c>
      <c r="V285">
        <f>U285-'Flight Input'!$AE285</f>
        <v>0</v>
      </c>
      <c r="W285">
        <f ca="1">MEDIAN2(R285,Analysis!$B$5,2)</f>
        <v>0</v>
      </c>
      <c r="X285">
        <f t="shared" ref="X285:Y285" ca="1" si="617">X284+W285*$D285</f>
        <v>0</v>
      </c>
      <c r="Y285">
        <f t="shared" ca="1" si="617"/>
        <v>0</v>
      </c>
      <c r="AA285">
        <f ca="1">AVERAGE2(W285,Analysis!$B$6,2)</f>
        <v>0</v>
      </c>
      <c r="AB285">
        <f t="shared" ref="AB285:AC285" ca="1" si="618">AB284+AA285*$D285</f>
        <v>0</v>
      </c>
      <c r="AC285">
        <f t="shared" ca="1" si="618"/>
        <v>0</v>
      </c>
      <c r="AF285">
        <f ca="1">IF(B285&gt;0,C285-Analysis!$B$14,0)</f>
        <v>0</v>
      </c>
      <c r="AG285">
        <f t="shared" ca="1" si="561"/>
        <v>0</v>
      </c>
      <c r="AH285">
        <f t="shared" ca="1" si="562"/>
        <v>0</v>
      </c>
      <c r="AI285">
        <f ca="1">IF(AND(B285&gt;Analysis!$B$39,B285&lt;Analysis!$B$40),FilterInput(AF285,Analysis!$B$34,Analysis!$B$35),0)</f>
        <v>0</v>
      </c>
      <c r="AJ285">
        <f ca="1">MEDIAN2(AI285,Analysis!$B$5,2)</f>
        <v>0</v>
      </c>
      <c r="AK285">
        <f ca="1">AVERAGE2(AJ285,Analysis!$B$6,2)</f>
        <v>0</v>
      </c>
      <c r="AL285">
        <f ca="1">INTEGRAL2(R285,$B285,AL284,R284,$B284,Analysis!$B$22)</f>
        <v>0</v>
      </c>
      <c r="AM285">
        <f ca="1">IF(AND(B285&lt;Analysis!$B$40,B285&gt;0),INTEGRAL2(AL285,$B285,AM284,AL284,$B284,Analysis!$B$23),0)</f>
        <v>0</v>
      </c>
      <c r="AN285">
        <f>IF($P285,AM285*Analysis!$B$30+Analysis!$B$31,0)</f>
        <v>0</v>
      </c>
      <c r="AO285">
        <f>AN285-'Flight Input'!$AE285</f>
        <v>0</v>
      </c>
      <c r="AQ285">
        <f>Analysis!$B$36*'Flight Input'!AE285+IF('Flight Input'!AE285 &gt; 0,Analysis!$B$37,0)</f>
        <v>0</v>
      </c>
      <c r="AR285">
        <f ca="1">_xlfn.COVARIANCE.P($AN$102:$AN$1102,'Flight Input'!AE285:AE1285)</f>
        <v>2.6789818399303895E-3</v>
      </c>
    </row>
    <row r="286" spans="1:44" x14ac:dyDescent="0.3">
      <c r="A286">
        <v>284</v>
      </c>
      <c r="B286">
        <f>'Flight Input'!T286</f>
        <v>5.6794579999987036</v>
      </c>
      <c r="C286">
        <f ca="1">INDIRECT(CONCATENATE("'Flight Input'!",Analysis!$B$2,A286+2))</f>
        <v>0</v>
      </c>
      <c r="D286">
        <f t="shared" si="554"/>
        <v>2.0157000049948692E-2</v>
      </c>
      <c r="F286">
        <f t="shared" ca="1" si="563"/>
        <v>0</v>
      </c>
      <c r="G286">
        <f t="shared" ca="1" si="564"/>
        <v>0</v>
      </c>
      <c r="I286">
        <f>SUM(D$2:D286)/COUNT(D$2:D286)</f>
        <v>1.9998091549291209E-2</v>
      </c>
      <c r="J286">
        <f t="shared" si="555"/>
        <v>1.0079461832778296</v>
      </c>
      <c r="L286">
        <f ca="1">VARA(C$2:C286)</f>
        <v>0</v>
      </c>
      <c r="M286">
        <f t="shared" ca="1" si="556"/>
        <v>0</v>
      </c>
      <c r="N286">
        <f t="shared" ca="1" si="565"/>
        <v>0</v>
      </c>
      <c r="O286" t="b">
        <f ca="1">IF(OR(O285,M286*MIN((B286-B$2)*Analysis!$B$19,1)&gt;Analysis!$B$18),TRUE,FALSE)</f>
        <v>0</v>
      </c>
      <c r="P286" t="b">
        <f>IF(OR('Flight Input'!U286=3,'Flight Input'!U286=9),TRUE,FALSE)</f>
        <v>0</v>
      </c>
      <c r="Q286">
        <f ca="1">IF(O286,Q285,SUM(C$2:C286)/COUNT(C$2:C286))+(Analysis!$D$14-500)/1000000</f>
        <v>1.1E-4</v>
      </c>
      <c r="R286">
        <f t="shared" ca="1" si="557"/>
        <v>0</v>
      </c>
      <c r="S286">
        <f t="shared" ca="1" si="566"/>
        <v>0</v>
      </c>
      <c r="T286">
        <f t="shared" si="558"/>
        <v>0</v>
      </c>
      <c r="U286">
        <f>IF($P286,T286*Analysis!$B$28+Analysis!$B$29,0)</f>
        <v>0</v>
      </c>
      <c r="V286">
        <f>U286-'Flight Input'!$AE286</f>
        <v>0</v>
      </c>
      <c r="W286">
        <f ca="1">MEDIAN2(R286,Analysis!$B$5,2)</f>
        <v>0</v>
      </c>
      <c r="X286">
        <f t="shared" ref="X286:Y286" ca="1" si="619">X285+W286*$D286</f>
        <v>0</v>
      </c>
      <c r="Y286">
        <f t="shared" ca="1" si="619"/>
        <v>0</v>
      </c>
      <c r="AA286">
        <f ca="1">AVERAGE2(W286,Analysis!$B$6,2)</f>
        <v>0</v>
      </c>
      <c r="AB286">
        <f t="shared" ref="AB286:AC286" ca="1" si="620">AB285+AA286*$D286</f>
        <v>0</v>
      </c>
      <c r="AC286">
        <f t="shared" ca="1" si="620"/>
        <v>0</v>
      </c>
      <c r="AF286">
        <f ca="1">IF(B286&gt;0,C286-Analysis!$B$14,0)</f>
        <v>0</v>
      </c>
      <c r="AG286">
        <f t="shared" ca="1" si="561"/>
        <v>0</v>
      </c>
      <c r="AH286">
        <f t="shared" ca="1" si="562"/>
        <v>0</v>
      </c>
      <c r="AI286">
        <f ca="1">IF(AND(B286&gt;Analysis!$B$39,B286&lt;Analysis!$B$40),FilterInput(AF286,Analysis!$B$34,Analysis!$B$35),0)</f>
        <v>0</v>
      </c>
      <c r="AJ286">
        <f ca="1">MEDIAN2(AI286,Analysis!$B$5,2)</f>
        <v>0</v>
      </c>
      <c r="AK286">
        <f ca="1">AVERAGE2(AJ286,Analysis!$B$6,2)</f>
        <v>0</v>
      </c>
      <c r="AL286">
        <f ca="1">INTEGRAL2(R286,$B286,AL285,R285,$B285,Analysis!$B$22)</f>
        <v>0</v>
      </c>
      <c r="AM286">
        <f ca="1">IF(AND(B286&lt;Analysis!$B$40,B286&gt;0),INTEGRAL2(AL286,$B286,AM285,AL285,$B285,Analysis!$B$23),0)</f>
        <v>0</v>
      </c>
      <c r="AN286">
        <f>IF($P286,AM286*Analysis!$B$30+Analysis!$B$31,0)</f>
        <v>0</v>
      </c>
      <c r="AO286">
        <f>AN286-'Flight Input'!$AE286</f>
        <v>0</v>
      </c>
      <c r="AQ286">
        <f>Analysis!$B$36*'Flight Input'!AE286+IF('Flight Input'!AE286 &gt; 0,Analysis!$B$37,0)</f>
        <v>0</v>
      </c>
      <c r="AR286">
        <f ca="1">_xlfn.COVARIANCE.P($AN$102:$AN$1102,'Flight Input'!AE286:AE1286)</f>
        <v>2.4381762874252219E-3</v>
      </c>
    </row>
    <row r="287" spans="1:44" x14ac:dyDescent="0.3">
      <c r="A287">
        <v>285</v>
      </c>
      <c r="B287">
        <f>'Flight Input'!T287</f>
        <v>5.6976209999993443</v>
      </c>
      <c r="C287">
        <f ca="1">INDIRECT(CONCATENATE("'Flight Input'!",Analysis!$B$2,A287+2))</f>
        <v>0</v>
      </c>
      <c r="D287">
        <f t="shared" si="554"/>
        <v>1.816300000064075E-2</v>
      </c>
      <c r="F287">
        <f t="shared" ca="1" si="563"/>
        <v>0</v>
      </c>
      <c r="G287">
        <f t="shared" ca="1" si="564"/>
        <v>0</v>
      </c>
      <c r="I287">
        <f>SUM(D$2:D287)/COUNT(D$2:D287)</f>
        <v>1.9991652631576647E-2</v>
      </c>
      <c r="J287">
        <f t="shared" si="555"/>
        <v>0.90852919142624777</v>
      </c>
      <c r="L287">
        <f ca="1">VARA(C$2:C287)</f>
        <v>0</v>
      </c>
      <c r="M287">
        <f t="shared" ca="1" si="556"/>
        <v>0</v>
      </c>
      <c r="N287">
        <f t="shared" ca="1" si="565"/>
        <v>0</v>
      </c>
      <c r="O287" t="b">
        <f ca="1">IF(OR(O286,M287*MIN((B287-B$2)*Analysis!$B$19,1)&gt;Analysis!$B$18),TRUE,FALSE)</f>
        <v>0</v>
      </c>
      <c r="P287" t="b">
        <f>IF(OR('Flight Input'!U287=3,'Flight Input'!U287=9),TRUE,FALSE)</f>
        <v>0</v>
      </c>
      <c r="Q287">
        <f ca="1">IF(O287,Q286,SUM(C$2:C287)/COUNT(C$2:C287))+(Analysis!$D$14-500)/1000000</f>
        <v>1.1E-4</v>
      </c>
      <c r="R287">
        <f t="shared" ca="1" si="557"/>
        <v>0</v>
      </c>
      <c r="S287">
        <f t="shared" ca="1" si="566"/>
        <v>0</v>
      </c>
      <c r="T287">
        <f t="shared" si="558"/>
        <v>0</v>
      </c>
      <c r="U287">
        <f>IF($P287,T287*Analysis!$B$28+Analysis!$B$29,0)</f>
        <v>0</v>
      </c>
      <c r="V287">
        <f>U287-'Flight Input'!$AE287</f>
        <v>0</v>
      </c>
      <c r="W287">
        <f ca="1">MEDIAN2(R287,Analysis!$B$5,2)</f>
        <v>0</v>
      </c>
      <c r="X287">
        <f t="shared" ref="X287:Y287" ca="1" si="621">X286+W287*$D287</f>
        <v>0</v>
      </c>
      <c r="Y287">
        <f t="shared" ca="1" si="621"/>
        <v>0</v>
      </c>
      <c r="AA287">
        <f ca="1">AVERAGE2(W287,Analysis!$B$6,2)</f>
        <v>0</v>
      </c>
      <c r="AB287">
        <f t="shared" ref="AB287:AC287" ca="1" si="622">AB286+AA287*$D287</f>
        <v>0</v>
      </c>
      <c r="AC287">
        <f t="shared" ca="1" si="622"/>
        <v>0</v>
      </c>
      <c r="AF287">
        <f ca="1">IF(B287&gt;0,C287-Analysis!$B$14,0)</f>
        <v>0</v>
      </c>
      <c r="AG287">
        <f t="shared" ca="1" si="561"/>
        <v>0</v>
      </c>
      <c r="AH287">
        <f t="shared" ca="1" si="562"/>
        <v>0</v>
      </c>
      <c r="AI287">
        <f ca="1">IF(AND(B287&gt;Analysis!$B$39,B287&lt;Analysis!$B$40),FilterInput(AF287,Analysis!$B$34,Analysis!$B$35),0)</f>
        <v>0</v>
      </c>
      <c r="AJ287">
        <f ca="1">MEDIAN2(AI287,Analysis!$B$5,2)</f>
        <v>0</v>
      </c>
      <c r="AK287">
        <f ca="1">AVERAGE2(AJ287,Analysis!$B$6,2)</f>
        <v>0</v>
      </c>
      <c r="AL287">
        <f ca="1">INTEGRAL2(R287,$B287,AL286,R286,$B286,Analysis!$B$22)</f>
        <v>0</v>
      </c>
      <c r="AM287">
        <f ca="1">IF(AND(B287&lt;Analysis!$B$40,B287&gt;0),INTEGRAL2(AL287,$B287,AM286,AL286,$B286,Analysis!$B$23),0)</f>
        <v>0</v>
      </c>
      <c r="AN287">
        <f>IF($P287,AM287*Analysis!$B$30+Analysis!$B$31,0)</f>
        <v>0</v>
      </c>
      <c r="AO287">
        <f>AN287-'Flight Input'!$AE287</f>
        <v>0</v>
      </c>
      <c r="AQ287">
        <f>Analysis!$B$36*'Flight Input'!AE287+IF('Flight Input'!AE287 &gt; 0,Analysis!$B$37,0)</f>
        <v>0</v>
      </c>
      <c r="AR287">
        <f ca="1">_xlfn.COVARIANCE.P($AN$102:$AN$1102,'Flight Input'!AE287:AE1287)</f>
        <v>2.2700721494746247E-3</v>
      </c>
    </row>
    <row r="288" spans="1:44" x14ac:dyDescent="0.3">
      <c r="A288">
        <v>286</v>
      </c>
      <c r="B288">
        <f>'Flight Input'!T288</f>
        <v>5.7127790000522509</v>
      </c>
      <c r="C288">
        <f ca="1">INDIRECT(CONCATENATE("'Flight Input'!",Analysis!$B$2,A288+2))</f>
        <v>0</v>
      </c>
      <c r="D288">
        <f t="shared" si="554"/>
        <v>1.5158000052906573E-2</v>
      </c>
      <c r="F288">
        <f t="shared" ca="1" si="563"/>
        <v>0</v>
      </c>
      <c r="G288">
        <f t="shared" ca="1" si="564"/>
        <v>0</v>
      </c>
      <c r="I288">
        <f>SUM(D$2:D288)/COUNT(D$2:D288)</f>
        <v>1.9974751748434445E-2</v>
      </c>
      <c r="J288">
        <f t="shared" si="555"/>
        <v>0.75885799452274072</v>
      </c>
      <c r="L288">
        <f ca="1">VARA(C$2:C288)</f>
        <v>0</v>
      </c>
      <c r="M288">
        <f t="shared" ca="1" si="556"/>
        <v>0</v>
      </c>
      <c r="N288">
        <f t="shared" ca="1" si="565"/>
        <v>0</v>
      </c>
      <c r="O288" t="b">
        <f ca="1">IF(OR(O287,M288*MIN((B288-B$2)*Analysis!$B$19,1)&gt;Analysis!$B$18),TRUE,FALSE)</f>
        <v>0</v>
      </c>
      <c r="P288" t="b">
        <f>IF(OR('Flight Input'!U288=3,'Flight Input'!U288=9),TRUE,FALSE)</f>
        <v>0</v>
      </c>
      <c r="Q288">
        <f ca="1">IF(O288,Q287,SUM(C$2:C288)/COUNT(C$2:C288))+(Analysis!$D$14-500)/1000000</f>
        <v>1.1E-4</v>
      </c>
      <c r="R288">
        <f t="shared" ca="1" si="557"/>
        <v>0</v>
      </c>
      <c r="S288">
        <f t="shared" ca="1" si="566"/>
        <v>0</v>
      </c>
      <c r="T288">
        <f t="shared" si="558"/>
        <v>0</v>
      </c>
      <c r="U288">
        <f>IF($P288,T288*Analysis!$B$28+Analysis!$B$29,0)</f>
        <v>0</v>
      </c>
      <c r="V288">
        <f>U288-'Flight Input'!$AE288</f>
        <v>0</v>
      </c>
      <c r="W288">
        <f ca="1">MEDIAN2(R288,Analysis!$B$5,2)</f>
        <v>0</v>
      </c>
      <c r="X288">
        <f t="shared" ref="X288:Y288" ca="1" si="623">X287+W288*$D288</f>
        <v>0</v>
      </c>
      <c r="Y288">
        <f t="shared" ca="1" si="623"/>
        <v>0</v>
      </c>
      <c r="AA288">
        <f ca="1">AVERAGE2(W288,Analysis!$B$6,2)</f>
        <v>0</v>
      </c>
      <c r="AB288">
        <f t="shared" ref="AB288:AC288" ca="1" si="624">AB287+AA288*$D288</f>
        <v>0</v>
      </c>
      <c r="AC288">
        <f t="shared" ca="1" si="624"/>
        <v>0</v>
      </c>
      <c r="AF288">
        <f ca="1">IF(B288&gt;0,C288-Analysis!$B$14,0)</f>
        <v>0</v>
      </c>
      <c r="AG288">
        <f t="shared" ca="1" si="561"/>
        <v>0</v>
      </c>
      <c r="AH288">
        <f t="shared" ca="1" si="562"/>
        <v>0</v>
      </c>
      <c r="AI288">
        <f ca="1">IF(AND(B288&gt;Analysis!$B$39,B288&lt;Analysis!$B$40),FilterInput(AF288,Analysis!$B$34,Analysis!$B$35),0)</f>
        <v>0</v>
      </c>
      <c r="AJ288">
        <f ca="1">MEDIAN2(AI288,Analysis!$B$5,2)</f>
        <v>0</v>
      </c>
      <c r="AK288">
        <f ca="1">AVERAGE2(AJ288,Analysis!$B$6,2)</f>
        <v>0</v>
      </c>
      <c r="AL288">
        <f ca="1">INTEGRAL2(R288,$B288,AL287,R287,$B287,Analysis!$B$22)</f>
        <v>0</v>
      </c>
      <c r="AM288">
        <f ca="1">IF(AND(B288&lt;Analysis!$B$40,B288&gt;0),INTEGRAL2(AL288,$B288,AM287,AL287,$B287,Analysis!$B$23),0)</f>
        <v>0</v>
      </c>
      <c r="AN288">
        <f>IF($P288,AM288*Analysis!$B$30+Analysis!$B$31,0)</f>
        <v>0</v>
      </c>
      <c r="AO288">
        <f>AN288-'Flight Input'!$AE288</f>
        <v>0</v>
      </c>
      <c r="AQ288">
        <f>Analysis!$B$36*'Flight Input'!AE288+IF('Flight Input'!AE288 &gt; 0,Analysis!$B$37,0)</f>
        <v>0</v>
      </c>
      <c r="AR288">
        <f ca="1">_xlfn.COVARIANCE.P($AN$102:$AN$1102,'Flight Input'!AE288:AE1288)</f>
        <v>2.100171724872426E-3</v>
      </c>
    </row>
    <row r="289" spans="1:44" x14ac:dyDescent="0.3">
      <c r="A289">
        <v>287</v>
      </c>
      <c r="B289">
        <f>'Flight Input'!T289</f>
        <v>5.7399809999624267</v>
      </c>
      <c r="C289">
        <f ca="1">INDIRECT(CONCATENATE("'Flight Input'!",Analysis!$B$2,A289+2))</f>
        <v>0</v>
      </c>
      <c r="D289">
        <f t="shared" si="554"/>
        <v>2.72019999101758E-2</v>
      </c>
      <c r="F289">
        <f t="shared" ca="1" si="563"/>
        <v>0</v>
      </c>
      <c r="G289">
        <f t="shared" ca="1" si="564"/>
        <v>0</v>
      </c>
      <c r="I289">
        <f>SUM(D$2:D289)/COUNT(D$2:D289)</f>
        <v>1.999993379777849E-2</v>
      </c>
      <c r="J289">
        <f t="shared" si="555"/>
        <v>1.3601044976057515</v>
      </c>
      <c r="L289">
        <f ca="1">VARA(C$2:C289)</f>
        <v>0</v>
      </c>
      <c r="M289">
        <f t="shared" ca="1" si="556"/>
        <v>0</v>
      </c>
      <c r="N289">
        <f t="shared" ca="1" si="565"/>
        <v>0</v>
      </c>
      <c r="O289" t="b">
        <f ca="1">IF(OR(O288,M289*MIN((B289-B$2)*Analysis!$B$19,1)&gt;Analysis!$B$18),TRUE,FALSE)</f>
        <v>0</v>
      </c>
      <c r="P289" t="b">
        <f>IF(OR('Flight Input'!U289=3,'Flight Input'!U289=9),TRUE,FALSE)</f>
        <v>0</v>
      </c>
      <c r="Q289">
        <f ca="1">IF(O289,Q288,SUM(C$2:C289)/COUNT(C$2:C289))+(Analysis!$D$14-500)/1000000</f>
        <v>1.1E-4</v>
      </c>
      <c r="R289">
        <f t="shared" ca="1" si="557"/>
        <v>0</v>
      </c>
      <c r="S289">
        <f t="shared" ca="1" si="566"/>
        <v>0</v>
      </c>
      <c r="T289">
        <f t="shared" si="558"/>
        <v>0</v>
      </c>
      <c r="U289">
        <f>IF($P289,T289*Analysis!$B$28+Analysis!$B$29,0)</f>
        <v>0</v>
      </c>
      <c r="V289">
        <f>U289-'Flight Input'!$AE289</f>
        <v>0</v>
      </c>
      <c r="W289">
        <f ca="1">MEDIAN2(R289,Analysis!$B$5,2)</f>
        <v>0</v>
      </c>
      <c r="X289">
        <f t="shared" ref="X289:Y289" ca="1" si="625">X288+W289*$D289</f>
        <v>0</v>
      </c>
      <c r="Y289">
        <f t="shared" ca="1" si="625"/>
        <v>0</v>
      </c>
      <c r="AA289">
        <f ca="1">AVERAGE2(W289,Analysis!$B$6,2)</f>
        <v>0</v>
      </c>
      <c r="AB289">
        <f t="shared" ref="AB289:AC289" ca="1" si="626">AB288+AA289*$D289</f>
        <v>0</v>
      </c>
      <c r="AC289">
        <f t="shared" ca="1" si="626"/>
        <v>0</v>
      </c>
      <c r="AF289">
        <f ca="1">IF(B289&gt;0,C289-Analysis!$B$14,0)</f>
        <v>0</v>
      </c>
      <c r="AG289">
        <f t="shared" ca="1" si="561"/>
        <v>0</v>
      </c>
      <c r="AH289">
        <f t="shared" ca="1" si="562"/>
        <v>0</v>
      </c>
      <c r="AI289">
        <f ca="1">IF(AND(B289&gt;Analysis!$B$39,B289&lt;Analysis!$B$40),FilterInput(AF289,Analysis!$B$34,Analysis!$B$35),0)</f>
        <v>0</v>
      </c>
      <c r="AJ289">
        <f ca="1">MEDIAN2(AI289,Analysis!$B$5,2)</f>
        <v>0</v>
      </c>
      <c r="AK289">
        <f ca="1">AVERAGE2(AJ289,Analysis!$B$6,2)</f>
        <v>0</v>
      </c>
      <c r="AL289">
        <f ca="1">INTEGRAL2(R289,$B289,AL288,R288,$B288,Analysis!$B$22)</f>
        <v>0</v>
      </c>
      <c r="AM289">
        <f ca="1">IF(AND(B289&lt;Analysis!$B$40,B289&gt;0),INTEGRAL2(AL289,$B289,AM288,AL288,$B288,Analysis!$B$23),0)</f>
        <v>0</v>
      </c>
      <c r="AN289">
        <f>IF($P289,AM289*Analysis!$B$30+Analysis!$B$31,0)</f>
        <v>0</v>
      </c>
      <c r="AO289">
        <f>AN289-'Flight Input'!$AE289</f>
        <v>0</v>
      </c>
      <c r="AQ289">
        <f>Analysis!$B$36*'Flight Input'!AE289+IF('Flight Input'!AE289 &gt; 0,Analysis!$B$37,0)</f>
        <v>0</v>
      </c>
      <c r="AR289">
        <f ca="1">_xlfn.COVARIANCE.P($AN$102:$AN$1102,'Flight Input'!AE289:AE1289)</f>
        <v>1.9299737426035951E-3</v>
      </c>
    </row>
    <row r="290" spans="1:44" x14ac:dyDescent="0.3">
      <c r="A290">
        <v>288</v>
      </c>
      <c r="B290">
        <f>'Flight Input'!T290</f>
        <v>5.7601349999895319</v>
      </c>
      <c r="C290">
        <f ca="1">INDIRECT(CONCATENATE("'Flight Input'!",Analysis!$B$2,A290+2))</f>
        <v>0</v>
      </c>
      <c r="D290">
        <f t="shared" si="554"/>
        <v>2.0154000027105212E-2</v>
      </c>
      <c r="F290">
        <f t="shared" ca="1" si="563"/>
        <v>0</v>
      </c>
      <c r="G290">
        <f t="shared" ca="1" si="564"/>
        <v>0</v>
      </c>
      <c r="I290">
        <f>SUM(D$2:D290)/COUNT(D$2:D290)</f>
        <v>2.0000468749963654E-2</v>
      </c>
      <c r="J290">
        <f t="shared" si="555"/>
        <v>1.0076763839418432</v>
      </c>
      <c r="L290">
        <f ca="1">VARA(C$2:C290)</f>
        <v>0</v>
      </c>
      <c r="M290">
        <f t="shared" ca="1" si="556"/>
        <v>0</v>
      </c>
      <c r="N290">
        <f t="shared" ca="1" si="565"/>
        <v>0</v>
      </c>
      <c r="O290" t="b">
        <f ca="1">IF(OR(O289,M290*MIN((B290-B$2)*Analysis!$B$19,1)&gt;Analysis!$B$18),TRUE,FALSE)</f>
        <v>0</v>
      </c>
      <c r="P290" t="b">
        <f>IF(OR('Flight Input'!U290=3,'Flight Input'!U290=9),TRUE,FALSE)</f>
        <v>0</v>
      </c>
      <c r="Q290">
        <f ca="1">IF(O290,Q289,SUM(C$2:C290)/COUNT(C$2:C290))+(Analysis!$D$14-500)/1000000</f>
        <v>1.1E-4</v>
      </c>
      <c r="R290">
        <f t="shared" ca="1" si="557"/>
        <v>0</v>
      </c>
      <c r="S290">
        <f t="shared" ca="1" si="566"/>
        <v>0</v>
      </c>
      <c r="T290">
        <f t="shared" si="558"/>
        <v>0</v>
      </c>
      <c r="U290">
        <f>IF($P290,T290*Analysis!$B$28+Analysis!$B$29,0)</f>
        <v>0</v>
      </c>
      <c r="V290">
        <f>U290-'Flight Input'!$AE290</f>
        <v>0</v>
      </c>
      <c r="W290">
        <f ca="1">MEDIAN2(R290,Analysis!$B$5,2)</f>
        <v>0</v>
      </c>
      <c r="X290">
        <f t="shared" ref="X290:Y290" ca="1" si="627">X289+W290*$D290</f>
        <v>0</v>
      </c>
      <c r="Y290">
        <f t="shared" ca="1" si="627"/>
        <v>0</v>
      </c>
      <c r="AA290">
        <f ca="1">AVERAGE2(W290,Analysis!$B$6,2)</f>
        <v>0</v>
      </c>
      <c r="AB290">
        <f t="shared" ref="AB290:AC290" ca="1" si="628">AB289+AA290*$D290</f>
        <v>0</v>
      </c>
      <c r="AC290">
        <f t="shared" ca="1" si="628"/>
        <v>0</v>
      </c>
      <c r="AF290">
        <f ca="1">IF(B290&gt;0,C290-Analysis!$B$14,0)</f>
        <v>0</v>
      </c>
      <c r="AG290">
        <f t="shared" ca="1" si="561"/>
        <v>0</v>
      </c>
      <c r="AH290">
        <f t="shared" ca="1" si="562"/>
        <v>0</v>
      </c>
      <c r="AI290">
        <f ca="1">IF(AND(B290&gt;Analysis!$B$39,B290&lt;Analysis!$B$40),FilterInput(AF290,Analysis!$B$34,Analysis!$B$35),0)</f>
        <v>0</v>
      </c>
      <c r="AJ290">
        <f ca="1">MEDIAN2(AI290,Analysis!$B$5,2)</f>
        <v>0</v>
      </c>
      <c r="AK290">
        <f ca="1">AVERAGE2(AJ290,Analysis!$B$6,2)</f>
        <v>0</v>
      </c>
      <c r="AL290">
        <f ca="1">INTEGRAL2(R290,$B290,AL289,R289,$B289,Analysis!$B$22)</f>
        <v>0</v>
      </c>
      <c r="AM290">
        <f ca="1">IF(AND(B290&lt;Analysis!$B$40,B290&gt;0),INTEGRAL2(AL290,$B290,AM289,AL289,$B289,Analysis!$B$23),0)</f>
        <v>0</v>
      </c>
      <c r="AN290">
        <f>IF($P290,AM290*Analysis!$B$30+Analysis!$B$31,0)</f>
        <v>0</v>
      </c>
      <c r="AO290">
        <f>AN290-'Flight Input'!$AE290</f>
        <v>0</v>
      </c>
      <c r="AQ290">
        <f>Analysis!$B$36*'Flight Input'!AE290+IF('Flight Input'!AE290 &gt; 0,Analysis!$B$37,0)</f>
        <v>0</v>
      </c>
      <c r="AR290">
        <f ca="1">_xlfn.COVARIANCE.P($AN$102:$AN$1102,'Flight Input'!AE290:AE1290)</f>
        <v>1.7579709106074525E-3</v>
      </c>
    </row>
    <row r="291" spans="1:44" x14ac:dyDescent="0.3">
      <c r="A291">
        <v>289</v>
      </c>
      <c r="B291">
        <f>'Flight Input'!T291</f>
        <v>5.7777220000280067</v>
      </c>
      <c r="C291">
        <f ca="1">INDIRECT(CONCATENATE("'Flight Input'!",Analysis!$B$2,A291+2))</f>
        <v>0</v>
      </c>
      <c r="D291">
        <f t="shared" si="554"/>
        <v>1.7587000038474798E-2</v>
      </c>
      <c r="F291">
        <f t="shared" ca="1" si="563"/>
        <v>0</v>
      </c>
      <c r="G291">
        <f t="shared" ca="1" si="564"/>
        <v>0</v>
      </c>
      <c r="I291">
        <f>SUM(D$2:D291)/COUNT(D$2:D291)</f>
        <v>1.9992117647155732E-2</v>
      </c>
      <c r="J291">
        <f t="shared" si="555"/>
        <v>0.87969670591533811</v>
      </c>
      <c r="L291">
        <f ca="1">VARA(C$2:C291)</f>
        <v>0</v>
      </c>
      <c r="M291">
        <f t="shared" ca="1" si="556"/>
        <v>0</v>
      </c>
      <c r="N291">
        <f t="shared" ca="1" si="565"/>
        <v>0</v>
      </c>
      <c r="O291" t="b">
        <f ca="1">IF(OR(O290,M291*MIN((B291-B$2)*Analysis!$B$19,1)&gt;Analysis!$B$18),TRUE,FALSE)</f>
        <v>0</v>
      </c>
      <c r="P291" t="b">
        <f>IF(OR('Flight Input'!U291=3,'Flight Input'!U291=9),TRUE,FALSE)</f>
        <v>0</v>
      </c>
      <c r="Q291">
        <f ca="1">IF(O291,Q290,SUM(C$2:C291)/COUNT(C$2:C291))+(Analysis!$D$14-500)/1000000</f>
        <v>1.1E-4</v>
      </c>
      <c r="R291">
        <f t="shared" ca="1" si="557"/>
        <v>0</v>
      </c>
      <c r="S291">
        <f t="shared" ca="1" si="566"/>
        <v>0</v>
      </c>
      <c r="T291">
        <f t="shared" si="558"/>
        <v>0</v>
      </c>
      <c r="U291">
        <f>IF($P291,T291*Analysis!$B$28+Analysis!$B$29,0)</f>
        <v>0</v>
      </c>
      <c r="V291">
        <f>U291-'Flight Input'!$AE291</f>
        <v>0</v>
      </c>
      <c r="W291">
        <f ca="1">MEDIAN2(R291,Analysis!$B$5,2)</f>
        <v>0</v>
      </c>
      <c r="X291">
        <f t="shared" ref="X291:Y291" ca="1" si="629">X290+W291*$D291</f>
        <v>0</v>
      </c>
      <c r="Y291">
        <f t="shared" ca="1" si="629"/>
        <v>0</v>
      </c>
      <c r="AA291">
        <f ca="1">AVERAGE2(W291,Analysis!$B$6,2)</f>
        <v>0</v>
      </c>
      <c r="AB291">
        <f t="shared" ref="AB291:AC291" ca="1" si="630">AB290+AA291*$D291</f>
        <v>0</v>
      </c>
      <c r="AC291">
        <f t="shared" ca="1" si="630"/>
        <v>0</v>
      </c>
      <c r="AF291">
        <f ca="1">IF(B291&gt;0,C291-Analysis!$B$14,0)</f>
        <v>0</v>
      </c>
      <c r="AG291">
        <f t="shared" ca="1" si="561"/>
        <v>0</v>
      </c>
      <c r="AH291">
        <f t="shared" ca="1" si="562"/>
        <v>0</v>
      </c>
      <c r="AI291">
        <f ca="1">IF(AND(B291&gt;Analysis!$B$39,B291&lt;Analysis!$B$40),FilterInput(AF291,Analysis!$B$34,Analysis!$B$35),0)</f>
        <v>0</v>
      </c>
      <c r="AJ291">
        <f ca="1">MEDIAN2(AI291,Analysis!$B$5,2)</f>
        <v>0</v>
      </c>
      <c r="AK291">
        <f ca="1">AVERAGE2(AJ291,Analysis!$B$6,2)</f>
        <v>0</v>
      </c>
      <c r="AL291">
        <f ca="1">INTEGRAL2(R291,$B291,AL290,R290,$B290,Analysis!$B$22)</f>
        <v>0</v>
      </c>
      <c r="AM291">
        <f ca="1">IF(AND(B291&lt;Analysis!$B$40,B291&gt;0),INTEGRAL2(AL291,$B291,AM290,AL290,$B290,Analysis!$B$23),0)</f>
        <v>0</v>
      </c>
      <c r="AN291">
        <f>IF($P291,AM291*Analysis!$B$30+Analysis!$B$31,0)</f>
        <v>0</v>
      </c>
      <c r="AO291">
        <f>AN291-'Flight Input'!$AE291</f>
        <v>0</v>
      </c>
      <c r="AQ291">
        <f>Analysis!$B$36*'Flight Input'!AE291+IF('Flight Input'!AE291 &gt; 0,Analysis!$B$37,0)</f>
        <v>0</v>
      </c>
      <c r="AR291">
        <f ca="1">_xlfn.COVARIANCE.P($AN$102:$AN$1102,'Flight Input'!AE291:AE1291)</f>
        <v>1.5856655421687068E-3</v>
      </c>
    </row>
    <row r="292" spans="1:44" x14ac:dyDescent="0.3">
      <c r="A292">
        <v>290</v>
      </c>
      <c r="B292">
        <f>'Flight Input'!T292</f>
        <v>5.7992360000498593</v>
      </c>
      <c r="C292">
        <f ca="1">INDIRECT(CONCATENATE("'Flight Input'!",Analysis!$B$2,A292+2))</f>
        <v>0</v>
      </c>
      <c r="D292">
        <f t="shared" si="554"/>
        <v>2.1514000021852553E-2</v>
      </c>
      <c r="F292">
        <f t="shared" ca="1" si="563"/>
        <v>0</v>
      </c>
      <c r="G292">
        <f t="shared" ca="1" si="564"/>
        <v>0</v>
      </c>
      <c r="I292">
        <f>SUM(D$2:D292)/COUNT(D$2:D292)</f>
        <v>1.9997365517413306E-2</v>
      </c>
      <c r="J292">
        <f t="shared" si="555"/>
        <v>1.0758417154058915</v>
      </c>
      <c r="L292">
        <f ca="1">VARA(C$2:C292)</f>
        <v>0</v>
      </c>
      <c r="M292">
        <f t="shared" ca="1" si="556"/>
        <v>0</v>
      </c>
      <c r="N292">
        <f t="shared" ca="1" si="565"/>
        <v>0</v>
      </c>
      <c r="O292" t="b">
        <f ca="1">IF(OR(O291,M292*MIN((B292-B$2)*Analysis!$B$19,1)&gt;Analysis!$B$18),TRUE,FALSE)</f>
        <v>0</v>
      </c>
      <c r="P292" t="b">
        <f>IF(OR('Flight Input'!U292=3,'Flight Input'!U292=9),TRUE,FALSE)</f>
        <v>0</v>
      </c>
      <c r="Q292">
        <f ca="1">IF(O292,Q291,SUM(C$2:C292)/COUNT(C$2:C292))+(Analysis!$D$14-500)/1000000</f>
        <v>1.1E-4</v>
      </c>
      <c r="R292">
        <f t="shared" ca="1" si="557"/>
        <v>0</v>
      </c>
      <c r="S292">
        <f t="shared" ca="1" si="566"/>
        <v>0</v>
      </c>
      <c r="T292">
        <f t="shared" si="558"/>
        <v>0</v>
      </c>
      <c r="U292">
        <f>IF($P292,T292*Analysis!$B$28+Analysis!$B$29,0)</f>
        <v>0</v>
      </c>
      <c r="V292">
        <f>U292-'Flight Input'!$AE292</f>
        <v>0</v>
      </c>
      <c r="W292">
        <f ca="1">MEDIAN2(R292,Analysis!$B$5,2)</f>
        <v>0</v>
      </c>
      <c r="X292">
        <f t="shared" ref="X292:Y292" ca="1" si="631">X291+W292*$D292</f>
        <v>0</v>
      </c>
      <c r="Y292">
        <f t="shared" ca="1" si="631"/>
        <v>0</v>
      </c>
      <c r="AA292">
        <f ca="1">AVERAGE2(W292,Analysis!$B$6,2)</f>
        <v>0</v>
      </c>
      <c r="AB292">
        <f t="shared" ref="AB292:AC292" ca="1" si="632">AB291+AA292*$D292</f>
        <v>0</v>
      </c>
      <c r="AC292">
        <f t="shared" ca="1" si="632"/>
        <v>0</v>
      </c>
      <c r="AF292">
        <f ca="1">IF(B292&gt;0,C292-Analysis!$B$14,0)</f>
        <v>0</v>
      </c>
      <c r="AG292">
        <f t="shared" ca="1" si="561"/>
        <v>0</v>
      </c>
      <c r="AH292">
        <f t="shared" ca="1" si="562"/>
        <v>0</v>
      </c>
      <c r="AI292">
        <f ca="1">IF(AND(B292&gt;Analysis!$B$39,B292&lt;Analysis!$B$40),FilterInput(AF292,Analysis!$B$34,Analysis!$B$35),0)</f>
        <v>0</v>
      </c>
      <c r="AJ292">
        <f ca="1">MEDIAN2(AI292,Analysis!$B$5,2)</f>
        <v>0</v>
      </c>
      <c r="AK292">
        <f ca="1">AVERAGE2(AJ292,Analysis!$B$6,2)</f>
        <v>0</v>
      </c>
      <c r="AL292">
        <f ca="1">INTEGRAL2(R292,$B292,AL291,R291,$B291,Analysis!$B$22)</f>
        <v>0</v>
      </c>
      <c r="AM292">
        <f ca="1">IF(AND(B292&lt;Analysis!$B$40,B292&gt;0),INTEGRAL2(AL292,$B292,AM291,AL291,$B291,Analysis!$B$23),0)</f>
        <v>0</v>
      </c>
      <c r="AN292">
        <f>IF($P292,AM292*Analysis!$B$30+Analysis!$B$31,0)</f>
        <v>0</v>
      </c>
      <c r="AO292">
        <f>AN292-'Flight Input'!$AE292</f>
        <v>0</v>
      </c>
      <c r="AQ292">
        <f>Analysis!$B$36*'Flight Input'!AE292+IF('Flight Input'!AE292 &gt; 0,Analysis!$B$37,0)</f>
        <v>0</v>
      </c>
      <c r="AR292">
        <f ca="1">_xlfn.COVARIANCE.P($AN$102:$AN$1102,'Flight Input'!AE292:AE1292)</f>
        <v>1.4107915680235692E-3</v>
      </c>
    </row>
    <row r="293" spans="1:44" x14ac:dyDescent="0.3">
      <c r="A293">
        <v>291</v>
      </c>
      <c r="B293">
        <f>'Flight Input'!T293</f>
        <v>5.8124590000370517</v>
      </c>
      <c r="C293">
        <f ca="1">INDIRECT(CONCATENATE("'Flight Input'!",Analysis!$B$2,A293+2))</f>
        <v>0</v>
      </c>
      <c r="D293">
        <f t="shared" si="554"/>
        <v>1.3222999987192452E-2</v>
      </c>
      <c r="F293">
        <f t="shared" ca="1" si="563"/>
        <v>0</v>
      </c>
      <c r="G293">
        <f t="shared" ca="1" si="564"/>
        <v>0</v>
      </c>
      <c r="I293">
        <f>SUM(D$2:D293)/COUNT(D$2:D293)</f>
        <v>1.9974085910780245E-2</v>
      </c>
      <c r="J293">
        <f t="shared" si="555"/>
        <v>0.66200776577494569</v>
      </c>
      <c r="L293">
        <f ca="1">VARA(C$2:C293)</f>
        <v>0</v>
      </c>
      <c r="M293">
        <f t="shared" ca="1" si="556"/>
        <v>0</v>
      </c>
      <c r="N293">
        <f t="shared" ca="1" si="565"/>
        <v>0</v>
      </c>
      <c r="O293" t="b">
        <f ca="1">IF(OR(O292,M293*MIN((B293-B$2)*Analysis!$B$19,1)&gt;Analysis!$B$18),TRUE,FALSE)</f>
        <v>0</v>
      </c>
      <c r="P293" t="b">
        <f>IF(OR('Flight Input'!U293=3,'Flight Input'!U293=9),TRUE,FALSE)</f>
        <v>0</v>
      </c>
      <c r="Q293">
        <f ca="1">IF(O293,Q292,SUM(C$2:C293)/COUNT(C$2:C293))+(Analysis!$D$14-500)/1000000</f>
        <v>1.1E-4</v>
      </c>
      <c r="R293">
        <f t="shared" ca="1" si="557"/>
        <v>0</v>
      </c>
      <c r="S293">
        <f t="shared" ca="1" si="566"/>
        <v>0</v>
      </c>
      <c r="T293">
        <f t="shared" si="558"/>
        <v>0</v>
      </c>
      <c r="U293">
        <f>IF($P293,T293*Analysis!$B$28+Analysis!$B$29,0)</f>
        <v>0</v>
      </c>
      <c r="V293">
        <f>U293-'Flight Input'!$AE293</f>
        <v>0</v>
      </c>
      <c r="W293">
        <f ca="1">MEDIAN2(R293,Analysis!$B$5,2)</f>
        <v>0</v>
      </c>
      <c r="X293">
        <f t="shared" ref="X293:Y293" ca="1" si="633">X292+W293*$D293</f>
        <v>0</v>
      </c>
      <c r="Y293">
        <f t="shared" ca="1" si="633"/>
        <v>0</v>
      </c>
      <c r="AA293">
        <f ca="1">AVERAGE2(W293,Analysis!$B$6,2)</f>
        <v>0</v>
      </c>
      <c r="AB293">
        <f t="shared" ref="AB293:AC293" ca="1" si="634">AB292+AA293*$D293</f>
        <v>0</v>
      </c>
      <c r="AC293">
        <f t="shared" ca="1" si="634"/>
        <v>0</v>
      </c>
      <c r="AF293">
        <f ca="1">IF(B293&gt;0,C293-Analysis!$B$14,0)</f>
        <v>0</v>
      </c>
      <c r="AG293">
        <f t="shared" ca="1" si="561"/>
        <v>0</v>
      </c>
      <c r="AH293">
        <f t="shared" ca="1" si="562"/>
        <v>0</v>
      </c>
      <c r="AI293">
        <f ca="1">IF(AND(B293&gt;Analysis!$B$39,B293&lt;Analysis!$B$40),FilterInput(AF293,Analysis!$B$34,Analysis!$B$35),0)</f>
        <v>0</v>
      </c>
      <c r="AJ293">
        <f ca="1">MEDIAN2(AI293,Analysis!$B$5,2)</f>
        <v>0</v>
      </c>
      <c r="AK293">
        <f ca="1">AVERAGE2(AJ293,Analysis!$B$6,2)</f>
        <v>0</v>
      </c>
      <c r="AL293">
        <f ca="1">INTEGRAL2(R293,$B293,AL292,R292,$B292,Analysis!$B$22)</f>
        <v>0</v>
      </c>
      <c r="AM293">
        <f ca="1">IF(AND(B293&lt;Analysis!$B$40,B293&gt;0),INTEGRAL2(AL293,$B293,AM292,AL292,$B292,Analysis!$B$23),0)</f>
        <v>0</v>
      </c>
      <c r="AN293">
        <f>IF($P293,AM293*Analysis!$B$30+Analysis!$B$31,0)</f>
        <v>0</v>
      </c>
      <c r="AO293">
        <f>AN293-'Flight Input'!$AE293</f>
        <v>0</v>
      </c>
      <c r="AQ293">
        <f>Analysis!$B$36*'Flight Input'!AE293+IF('Flight Input'!AE293 &gt; 0,Analysis!$B$37,0)</f>
        <v>0</v>
      </c>
      <c r="AR293">
        <f ca="1">_xlfn.COVARIANCE.P($AN$102:$AN$1102,'Flight Input'!AE293:AE1293)</f>
        <v>1.2356082055590509E-3</v>
      </c>
    </row>
    <row r="294" spans="1:44" x14ac:dyDescent="0.3">
      <c r="A294">
        <v>292</v>
      </c>
      <c r="B294">
        <f>'Flight Input'!T294</f>
        <v>5.8373889999929816</v>
      </c>
      <c r="C294">
        <f ca="1">INDIRECT(CONCATENATE("'Flight Input'!",Analysis!$B$2,A294+2))</f>
        <v>0</v>
      </c>
      <c r="D294">
        <f t="shared" si="554"/>
        <v>2.4929999955929816E-2</v>
      </c>
      <c r="F294">
        <f t="shared" ca="1" si="563"/>
        <v>0</v>
      </c>
      <c r="G294">
        <f t="shared" ca="1" si="564"/>
        <v>0</v>
      </c>
      <c r="I294">
        <f>SUM(D$2:D294)/COUNT(D$2:D294)</f>
        <v>1.9991058219154048E-2</v>
      </c>
      <c r="J294">
        <f t="shared" si="555"/>
        <v>1.2470575435593307</v>
      </c>
      <c r="L294">
        <f ca="1">VARA(C$2:C294)</f>
        <v>0</v>
      </c>
      <c r="M294">
        <f t="shared" ca="1" si="556"/>
        <v>0</v>
      </c>
      <c r="N294">
        <f t="shared" ca="1" si="565"/>
        <v>0</v>
      </c>
      <c r="O294" t="b">
        <f ca="1">IF(OR(O293,M294*MIN((B294-B$2)*Analysis!$B$19,1)&gt;Analysis!$B$18),TRUE,FALSE)</f>
        <v>0</v>
      </c>
      <c r="P294" t="b">
        <f>IF(OR('Flight Input'!U294=3,'Flight Input'!U294=9),TRUE,FALSE)</f>
        <v>0</v>
      </c>
      <c r="Q294">
        <f ca="1">IF(O294,Q293,SUM(C$2:C294)/COUNT(C$2:C294))+(Analysis!$D$14-500)/1000000</f>
        <v>1.1E-4</v>
      </c>
      <c r="R294">
        <f t="shared" ca="1" si="557"/>
        <v>0</v>
      </c>
      <c r="S294">
        <f t="shared" ca="1" si="566"/>
        <v>0</v>
      </c>
      <c r="T294">
        <f t="shared" si="558"/>
        <v>0</v>
      </c>
      <c r="U294">
        <f>IF($P294,T294*Analysis!$B$28+Analysis!$B$29,0)</f>
        <v>0</v>
      </c>
      <c r="V294">
        <f>U294-'Flight Input'!$AE294</f>
        <v>0</v>
      </c>
      <c r="W294">
        <f ca="1">MEDIAN2(R294,Analysis!$B$5,2)</f>
        <v>0</v>
      </c>
      <c r="X294">
        <f t="shared" ref="X294:Y294" ca="1" si="635">X293+W294*$D294</f>
        <v>0</v>
      </c>
      <c r="Y294">
        <f t="shared" ca="1" si="635"/>
        <v>0</v>
      </c>
      <c r="AA294">
        <f ca="1">AVERAGE2(W294,Analysis!$B$6,2)</f>
        <v>0</v>
      </c>
      <c r="AB294">
        <f t="shared" ref="AB294:AC294" ca="1" si="636">AB293+AA294*$D294</f>
        <v>0</v>
      </c>
      <c r="AC294">
        <f t="shared" ca="1" si="636"/>
        <v>0</v>
      </c>
      <c r="AF294">
        <f ca="1">IF(B294&gt;0,C294-Analysis!$B$14,0)</f>
        <v>0</v>
      </c>
      <c r="AG294">
        <f t="shared" ca="1" si="561"/>
        <v>0</v>
      </c>
      <c r="AH294">
        <f t="shared" ca="1" si="562"/>
        <v>0</v>
      </c>
      <c r="AI294">
        <f ca="1">IF(AND(B294&gt;Analysis!$B$39,B294&lt;Analysis!$B$40),FilterInput(AF294,Analysis!$B$34,Analysis!$B$35),0)</f>
        <v>0</v>
      </c>
      <c r="AJ294">
        <f ca="1">MEDIAN2(AI294,Analysis!$B$5,2)</f>
        <v>0</v>
      </c>
      <c r="AK294">
        <f ca="1">AVERAGE2(AJ294,Analysis!$B$6,2)</f>
        <v>0</v>
      </c>
      <c r="AL294">
        <f ca="1">INTEGRAL2(R294,$B294,AL293,R293,$B293,Analysis!$B$22)</f>
        <v>0</v>
      </c>
      <c r="AM294">
        <f ca="1">IF(AND(B294&lt;Analysis!$B$40,B294&gt;0),INTEGRAL2(AL294,$B294,AM293,AL293,$B293,Analysis!$B$23),0)</f>
        <v>0</v>
      </c>
      <c r="AN294">
        <f>IF($P294,AM294*Analysis!$B$30+Analysis!$B$31,0)</f>
        <v>0</v>
      </c>
      <c r="AO294">
        <f>AN294-'Flight Input'!$AE294</f>
        <v>0</v>
      </c>
      <c r="AQ294">
        <f>Analysis!$B$36*'Flight Input'!AE294+IF('Flight Input'!AE294 &gt; 0,Analysis!$B$37,0)</f>
        <v>0</v>
      </c>
      <c r="AR294">
        <f ca="1">_xlfn.COVARIANCE.P($AN$102:$AN$1102,'Flight Input'!AE294:AE1294)</f>
        <v>1.0586008372213639E-3</v>
      </c>
    </row>
    <row r="295" spans="1:44" x14ac:dyDescent="0.3">
      <c r="A295">
        <v>293</v>
      </c>
      <c r="B295">
        <f>'Flight Input'!T295</f>
        <v>5.8574700000463054</v>
      </c>
      <c r="C295">
        <f ca="1">INDIRECT(CONCATENATE("'Flight Input'!",Analysis!$B$2,A295+2))</f>
        <v>0</v>
      </c>
      <c r="D295">
        <f t="shared" si="554"/>
        <v>2.0081000053323805E-2</v>
      </c>
      <c r="F295">
        <f t="shared" ca="1" si="563"/>
        <v>0</v>
      </c>
      <c r="G295">
        <f t="shared" ca="1" si="564"/>
        <v>0</v>
      </c>
      <c r="I295">
        <f>SUM(D$2:D295)/COUNT(D$2:D295)</f>
        <v>1.9991365187871351E-2</v>
      </c>
      <c r="J295">
        <f t="shared" si="555"/>
        <v>1.0044836790589386</v>
      </c>
      <c r="L295">
        <f ca="1">VARA(C$2:C295)</f>
        <v>0</v>
      </c>
      <c r="M295">
        <f t="shared" ca="1" si="556"/>
        <v>0</v>
      </c>
      <c r="N295">
        <f t="shared" ca="1" si="565"/>
        <v>0</v>
      </c>
      <c r="O295" t="b">
        <f ca="1">IF(OR(O294,M295*MIN((B295-B$2)*Analysis!$B$19,1)&gt;Analysis!$B$18),TRUE,FALSE)</f>
        <v>0</v>
      </c>
      <c r="P295" t="b">
        <f>IF(OR('Flight Input'!U295=3,'Flight Input'!U295=9),TRUE,FALSE)</f>
        <v>0</v>
      </c>
      <c r="Q295">
        <f ca="1">IF(O295,Q294,SUM(C$2:C295)/COUNT(C$2:C295))+(Analysis!$D$14-500)/1000000</f>
        <v>1.1E-4</v>
      </c>
      <c r="R295">
        <f t="shared" ca="1" si="557"/>
        <v>0</v>
      </c>
      <c r="S295">
        <f t="shared" ca="1" si="566"/>
        <v>0</v>
      </c>
      <c r="T295">
        <f t="shared" si="558"/>
        <v>0</v>
      </c>
      <c r="U295">
        <f>IF($P295,T295*Analysis!$B$28+Analysis!$B$29,0)</f>
        <v>0</v>
      </c>
      <c r="V295">
        <f>U295-'Flight Input'!$AE295</f>
        <v>0</v>
      </c>
      <c r="W295">
        <f ca="1">MEDIAN2(R295,Analysis!$B$5,2)</f>
        <v>0</v>
      </c>
      <c r="X295">
        <f t="shared" ref="X295:Y295" ca="1" si="637">X294+W295*$D295</f>
        <v>0</v>
      </c>
      <c r="Y295">
        <f t="shared" ca="1" si="637"/>
        <v>0</v>
      </c>
      <c r="AA295">
        <f ca="1">AVERAGE2(W295,Analysis!$B$6,2)</f>
        <v>0</v>
      </c>
      <c r="AB295">
        <f t="shared" ref="AB295:AC295" ca="1" si="638">AB294+AA295*$D295</f>
        <v>0</v>
      </c>
      <c r="AC295">
        <f t="shared" ca="1" si="638"/>
        <v>0</v>
      </c>
      <c r="AF295">
        <f ca="1">IF(B295&gt;0,C295-Analysis!$B$14,0)</f>
        <v>0</v>
      </c>
      <c r="AG295">
        <f t="shared" ca="1" si="561"/>
        <v>0</v>
      </c>
      <c r="AH295">
        <f t="shared" ca="1" si="562"/>
        <v>0</v>
      </c>
      <c r="AI295">
        <f ca="1">IF(AND(B295&gt;Analysis!$B$39,B295&lt;Analysis!$B$40),FilterInput(AF295,Analysis!$B$34,Analysis!$B$35),0)</f>
        <v>0</v>
      </c>
      <c r="AJ295">
        <f ca="1">MEDIAN2(AI295,Analysis!$B$5,2)</f>
        <v>0</v>
      </c>
      <c r="AK295">
        <f ca="1">AVERAGE2(AJ295,Analysis!$B$6,2)</f>
        <v>0</v>
      </c>
      <c r="AL295">
        <f ca="1">INTEGRAL2(R295,$B295,AL294,R294,$B294,Analysis!$B$22)</f>
        <v>0</v>
      </c>
      <c r="AM295">
        <f ca="1">IF(AND(B295&lt;Analysis!$B$40,B295&gt;0),INTEGRAL2(AL295,$B295,AM294,AL294,$B294,Analysis!$B$23),0)</f>
        <v>0</v>
      </c>
      <c r="AN295">
        <f>IF($P295,AM295*Analysis!$B$30+Analysis!$B$31,0)</f>
        <v>0</v>
      </c>
      <c r="AO295">
        <f>AN295-'Flight Input'!$AE295</f>
        <v>0</v>
      </c>
      <c r="AQ295">
        <f>Analysis!$B$36*'Flight Input'!AE295+IF('Flight Input'!AE295 &gt; 0,Analysis!$B$37,0)</f>
        <v>0</v>
      </c>
      <c r="AR295">
        <f ca="1">_xlfn.COVARIANCE.P($AN$102:$AN$1102,'Flight Input'!AE295:AE1295)</f>
        <v>8.805211204850501E-4</v>
      </c>
    </row>
    <row r="296" spans="1:44" x14ac:dyDescent="0.3">
      <c r="A296">
        <v>294</v>
      </c>
      <c r="B296">
        <f>'Flight Input'!T296</f>
        <v>5.8795029999455437</v>
      </c>
      <c r="C296">
        <f ca="1">INDIRECT(CONCATENATE("'Flight Input'!",Analysis!$B$2,A296+2))</f>
        <v>0</v>
      </c>
      <c r="D296">
        <f t="shared" si="554"/>
        <v>2.2032999899238348E-2</v>
      </c>
      <c r="F296">
        <f t="shared" ca="1" si="563"/>
        <v>0</v>
      </c>
      <c r="G296">
        <f t="shared" ca="1" si="564"/>
        <v>0</v>
      </c>
      <c r="I296">
        <f>SUM(D$2:D296)/COUNT(D$2:D296)</f>
        <v>1.9998309523624299E-2</v>
      </c>
      <c r="J296">
        <f t="shared" si="555"/>
        <v>1.101743118497613</v>
      </c>
      <c r="L296">
        <f ca="1">VARA(C$2:C296)</f>
        <v>0</v>
      </c>
      <c r="M296">
        <f t="shared" ca="1" si="556"/>
        <v>0</v>
      </c>
      <c r="N296">
        <f t="shared" ca="1" si="565"/>
        <v>0</v>
      </c>
      <c r="O296" t="b">
        <f ca="1">IF(OR(O295,M296*MIN((B296-B$2)*Analysis!$B$19,1)&gt;Analysis!$B$18),TRUE,FALSE)</f>
        <v>0</v>
      </c>
      <c r="P296" t="b">
        <f>IF(OR('Flight Input'!U296=3,'Flight Input'!U296=9),TRUE,FALSE)</f>
        <v>0</v>
      </c>
      <c r="Q296">
        <f ca="1">IF(O296,Q295,SUM(C$2:C296)/COUNT(C$2:C296))+(Analysis!$D$14-500)/1000000</f>
        <v>1.1E-4</v>
      </c>
      <c r="R296">
        <f t="shared" ca="1" si="557"/>
        <v>0</v>
      </c>
      <c r="S296">
        <f t="shared" ca="1" si="566"/>
        <v>0</v>
      </c>
      <c r="T296">
        <f t="shared" si="558"/>
        <v>0</v>
      </c>
      <c r="U296">
        <f>IF($P296,T296*Analysis!$B$28+Analysis!$B$29,0)</f>
        <v>0</v>
      </c>
      <c r="V296">
        <f>U296-'Flight Input'!$AE296</f>
        <v>0</v>
      </c>
      <c r="W296">
        <f ca="1">MEDIAN2(R296,Analysis!$B$5,2)</f>
        <v>0</v>
      </c>
      <c r="X296">
        <f t="shared" ref="X296:Y296" ca="1" si="639">X295+W296*$D296</f>
        <v>0</v>
      </c>
      <c r="Y296">
        <f t="shared" ca="1" si="639"/>
        <v>0</v>
      </c>
      <c r="AA296">
        <f ca="1">AVERAGE2(W296,Analysis!$B$6,2)</f>
        <v>0</v>
      </c>
      <c r="AB296">
        <f t="shared" ref="AB296:AC296" ca="1" si="640">AB295+AA296*$D296</f>
        <v>0</v>
      </c>
      <c r="AC296">
        <f t="shared" ca="1" si="640"/>
        <v>0</v>
      </c>
      <c r="AF296">
        <f ca="1">IF(B296&gt;0,C296-Analysis!$B$14,0)</f>
        <v>0</v>
      </c>
      <c r="AG296">
        <f t="shared" ca="1" si="561"/>
        <v>0</v>
      </c>
      <c r="AH296">
        <f t="shared" ca="1" si="562"/>
        <v>0</v>
      </c>
      <c r="AI296">
        <f ca="1">IF(AND(B296&gt;Analysis!$B$39,B296&lt;Analysis!$B$40),FilterInput(AF296,Analysis!$B$34,Analysis!$B$35),0)</f>
        <v>0</v>
      </c>
      <c r="AJ296">
        <f ca="1">MEDIAN2(AI296,Analysis!$B$5,2)</f>
        <v>0</v>
      </c>
      <c r="AK296">
        <f ca="1">AVERAGE2(AJ296,Analysis!$B$6,2)</f>
        <v>0</v>
      </c>
      <c r="AL296">
        <f ca="1">INTEGRAL2(R296,$B296,AL295,R295,$B295,Analysis!$B$22)</f>
        <v>0</v>
      </c>
      <c r="AM296">
        <f ca="1">IF(AND(B296&lt;Analysis!$B$40,B296&gt;0),INTEGRAL2(AL296,$B296,AM295,AL295,$B295,Analysis!$B$23),0)</f>
        <v>0</v>
      </c>
      <c r="AN296">
        <f>IF($P296,AM296*Analysis!$B$30+Analysis!$B$31,0)</f>
        <v>0</v>
      </c>
      <c r="AO296">
        <f>AN296-'Flight Input'!$AE296</f>
        <v>0</v>
      </c>
      <c r="AQ296">
        <f>Analysis!$B$36*'Flight Input'!AE296+IF('Flight Input'!AE296 &gt; 0,Analysis!$B$37,0)</f>
        <v>0</v>
      </c>
      <c r="AR296">
        <f ca="1">_xlfn.COVARIANCE.P($AN$102:$AN$1102,'Flight Input'!AE296:AE1296)</f>
        <v>7.0060678347107512E-4</v>
      </c>
    </row>
    <row r="297" spans="1:44" x14ac:dyDescent="0.3">
      <c r="A297">
        <v>295</v>
      </c>
      <c r="B297">
        <f>'Flight Input'!T297</f>
        <v>5.8999240000266582</v>
      </c>
      <c r="C297">
        <f ca="1">INDIRECT(CONCATENATE("'Flight Input'!",Analysis!$B$2,A297+2))</f>
        <v>0</v>
      </c>
      <c r="D297">
        <f t="shared" si="554"/>
        <v>2.0421000081114471E-2</v>
      </c>
      <c r="F297">
        <f t="shared" ca="1" si="563"/>
        <v>0</v>
      </c>
      <c r="G297">
        <f t="shared" ca="1" si="564"/>
        <v>0</v>
      </c>
      <c r="I297">
        <f>SUM(D$2:D297)/COUNT(D$2:D297)</f>
        <v>1.9999742372971724E-2</v>
      </c>
      <c r="J297">
        <f t="shared" si="555"/>
        <v>1.0210631567290611</v>
      </c>
      <c r="L297">
        <f ca="1">VARA(C$2:C297)</f>
        <v>0</v>
      </c>
      <c r="M297">
        <f t="shared" ca="1" si="556"/>
        <v>0</v>
      </c>
      <c r="N297">
        <f t="shared" ca="1" si="565"/>
        <v>0</v>
      </c>
      <c r="O297" t="b">
        <f ca="1">IF(OR(O296,M297*MIN((B297-B$2)*Analysis!$B$19,1)&gt;Analysis!$B$18),TRUE,FALSE)</f>
        <v>0</v>
      </c>
      <c r="P297" t="b">
        <f>IF(OR('Flight Input'!U297=3,'Flight Input'!U297=9),TRUE,FALSE)</f>
        <v>0</v>
      </c>
      <c r="Q297">
        <f ca="1">IF(O297,Q296,SUM(C$2:C297)/COUNT(C$2:C297))+(Analysis!$D$14-500)/1000000</f>
        <v>1.1E-4</v>
      </c>
      <c r="R297">
        <f t="shared" ca="1" si="557"/>
        <v>0</v>
      </c>
      <c r="S297">
        <f t="shared" ca="1" si="566"/>
        <v>0</v>
      </c>
      <c r="T297">
        <f t="shared" si="558"/>
        <v>0</v>
      </c>
      <c r="U297">
        <f>IF($P297,T297*Analysis!$B$28+Analysis!$B$29,0)</f>
        <v>0</v>
      </c>
      <c r="V297">
        <f>U297-'Flight Input'!$AE297</f>
        <v>0</v>
      </c>
      <c r="W297">
        <f ca="1">MEDIAN2(R297,Analysis!$B$5,2)</f>
        <v>0</v>
      </c>
      <c r="X297">
        <f t="shared" ref="X297:Y297" ca="1" si="641">X296+W297*$D297</f>
        <v>0</v>
      </c>
      <c r="Y297">
        <f t="shared" ca="1" si="641"/>
        <v>0</v>
      </c>
      <c r="AA297">
        <f ca="1">AVERAGE2(W297,Analysis!$B$6,2)</f>
        <v>0</v>
      </c>
      <c r="AB297">
        <f t="shared" ref="AB297:AC297" ca="1" si="642">AB296+AA297*$D297</f>
        <v>0</v>
      </c>
      <c r="AC297">
        <f t="shared" ca="1" si="642"/>
        <v>0</v>
      </c>
      <c r="AF297">
        <f ca="1">IF(B297&gt;0,C297-Analysis!$B$14,0)</f>
        <v>0</v>
      </c>
      <c r="AG297">
        <f t="shared" ca="1" si="561"/>
        <v>0</v>
      </c>
      <c r="AH297">
        <f t="shared" ca="1" si="562"/>
        <v>0</v>
      </c>
      <c r="AI297">
        <f ca="1">IF(AND(B297&gt;Analysis!$B$39,B297&lt;Analysis!$B$40),FilterInput(AF297,Analysis!$B$34,Analysis!$B$35),0)</f>
        <v>0</v>
      </c>
      <c r="AJ297">
        <f ca="1">MEDIAN2(AI297,Analysis!$B$5,2)</f>
        <v>0</v>
      </c>
      <c r="AK297">
        <f ca="1">AVERAGE2(AJ297,Analysis!$B$6,2)</f>
        <v>0</v>
      </c>
      <c r="AL297">
        <f ca="1">INTEGRAL2(R297,$B297,AL296,R296,$B296,Analysis!$B$22)</f>
        <v>0</v>
      </c>
      <c r="AM297">
        <f ca="1">IF(AND(B297&lt;Analysis!$B$40,B297&gt;0),INTEGRAL2(AL297,$B297,AM296,AL296,$B296,Analysis!$B$23),0)</f>
        <v>0</v>
      </c>
      <c r="AN297">
        <f>IF($P297,AM297*Analysis!$B$30+Analysis!$B$31,0)</f>
        <v>0</v>
      </c>
      <c r="AO297">
        <f>AN297-'Flight Input'!$AE297</f>
        <v>0</v>
      </c>
      <c r="AQ297">
        <f>Analysis!$B$36*'Flight Input'!AE297+IF('Flight Input'!AE297 &gt; 0,Analysis!$B$37,0)</f>
        <v>0</v>
      </c>
      <c r="AR297">
        <f ca="1">_xlfn.COVARIANCE.P($AN$102:$AN$1102,'Flight Input'!AE297:AE1297)</f>
        <v>5.2113069092284516E-4</v>
      </c>
    </row>
    <row r="298" spans="1:44" x14ac:dyDescent="0.3">
      <c r="A298">
        <v>296</v>
      </c>
      <c r="B298">
        <f>'Flight Input'!T298</f>
        <v>5.9179820000426844</v>
      </c>
      <c r="C298">
        <f ca="1">INDIRECT(CONCATENATE("'Flight Input'!",Analysis!$B$2,A298+2))</f>
        <v>0</v>
      </c>
      <c r="D298">
        <f t="shared" si="554"/>
        <v>1.8058000016026199E-2</v>
      </c>
      <c r="F298">
        <f t="shared" ca="1" si="563"/>
        <v>0</v>
      </c>
      <c r="G298">
        <f t="shared" ca="1" si="564"/>
        <v>0</v>
      </c>
      <c r="I298">
        <f>SUM(D$2:D298)/COUNT(D$2:D298)</f>
        <v>1.9993182432576636E-2</v>
      </c>
      <c r="J298">
        <f t="shared" si="555"/>
        <v>0.90320788483391845</v>
      </c>
      <c r="L298">
        <f ca="1">VARA(C$2:C298)</f>
        <v>0</v>
      </c>
      <c r="M298">
        <f t="shared" ca="1" si="556"/>
        <v>0</v>
      </c>
      <c r="N298">
        <f t="shared" ca="1" si="565"/>
        <v>0</v>
      </c>
      <c r="O298" t="b">
        <f ca="1">IF(OR(O297,M298*MIN((B298-B$2)*Analysis!$B$19,1)&gt;Analysis!$B$18),TRUE,FALSE)</f>
        <v>0</v>
      </c>
      <c r="P298" t="b">
        <f>IF(OR('Flight Input'!U298=3,'Flight Input'!U298=9),TRUE,FALSE)</f>
        <v>0</v>
      </c>
      <c r="Q298">
        <f ca="1">IF(O298,Q297,SUM(C$2:C298)/COUNT(C$2:C298))+(Analysis!$D$14-500)/1000000</f>
        <v>1.1E-4</v>
      </c>
      <c r="R298">
        <f t="shared" ca="1" si="557"/>
        <v>0</v>
      </c>
      <c r="S298">
        <f t="shared" ca="1" si="566"/>
        <v>0</v>
      </c>
      <c r="T298">
        <f t="shared" si="558"/>
        <v>0</v>
      </c>
      <c r="U298">
        <f>IF($P298,T298*Analysis!$B$28+Analysis!$B$29,0)</f>
        <v>0</v>
      </c>
      <c r="V298">
        <f>U298-'Flight Input'!$AE298</f>
        <v>0</v>
      </c>
      <c r="W298">
        <f ca="1">MEDIAN2(R298,Analysis!$B$5,2)</f>
        <v>0</v>
      </c>
      <c r="X298">
        <f t="shared" ref="X298:Y298" ca="1" si="643">X297+W298*$D298</f>
        <v>0</v>
      </c>
      <c r="Y298">
        <f t="shared" ca="1" si="643"/>
        <v>0</v>
      </c>
      <c r="AA298">
        <f ca="1">AVERAGE2(W298,Analysis!$B$6,2)</f>
        <v>0</v>
      </c>
      <c r="AB298">
        <f t="shared" ref="AB298:AC298" ca="1" si="644">AB297+AA298*$D298</f>
        <v>0</v>
      </c>
      <c r="AC298">
        <f t="shared" ca="1" si="644"/>
        <v>0</v>
      </c>
      <c r="AF298">
        <f ca="1">IF(B298&gt;0,C298-Analysis!$B$14,0)</f>
        <v>0</v>
      </c>
      <c r="AG298">
        <f t="shared" ca="1" si="561"/>
        <v>0</v>
      </c>
      <c r="AH298">
        <f t="shared" ca="1" si="562"/>
        <v>0</v>
      </c>
      <c r="AI298">
        <f ca="1">IF(AND(B298&gt;Analysis!$B$39,B298&lt;Analysis!$B$40),FilterInput(AF298,Analysis!$B$34,Analysis!$B$35),0)</f>
        <v>0</v>
      </c>
      <c r="AJ298">
        <f ca="1">MEDIAN2(AI298,Analysis!$B$5,2)</f>
        <v>0</v>
      </c>
      <c r="AK298">
        <f ca="1">AVERAGE2(AJ298,Analysis!$B$6,2)</f>
        <v>0</v>
      </c>
      <c r="AL298">
        <f ca="1">INTEGRAL2(R298,$B298,AL297,R297,$B297,Analysis!$B$22)</f>
        <v>0</v>
      </c>
      <c r="AM298">
        <f ca="1">IF(AND(B298&lt;Analysis!$B$40,B298&gt;0),INTEGRAL2(AL298,$B298,AM297,AL297,$B297,Analysis!$B$23),0)</f>
        <v>0</v>
      </c>
      <c r="AN298">
        <f>IF($P298,AM298*Analysis!$B$30+Analysis!$B$31,0)</f>
        <v>0</v>
      </c>
      <c r="AO298">
        <f>AN298-'Flight Input'!$AE298</f>
        <v>0</v>
      </c>
      <c r="AQ298">
        <f>Analysis!$B$36*'Flight Input'!AE298+IF('Flight Input'!AE298 &gt; 0,Analysis!$B$37,0)</f>
        <v>0</v>
      </c>
      <c r="AR298">
        <f ca="1">_xlfn.COVARIANCE.P($AN$102:$AN$1102,'Flight Input'!AE298:AE1298)</f>
        <v>3.3981296533881403E-4</v>
      </c>
    </row>
    <row r="299" spans="1:44" x14ac:dyDescent="0.3">
      <c r="A299">
        <v>297</v>
      </c>
      <c r="B299">
        <f>'Flight Input'!T299</f>
        <v>5.9385479999473318</v>
      </c>
      <c r="C299">
        <f ca="1">INDIRECT(CONCATENATE("'Flight Input'!",Analysis!$B$2,A299+2))</f>
        <v>0</v>
      </c>
      <c r="D299">
        <f t="shared" si="554"/>
        <v>2.056599990464747E-2</v>
      </c>
      <c r="F299">
        <f t="shared" ca="1" si="563"/>
        <v>0</v>
      </c>
      <c r="G299">
        <f t="shared" ca="1" si="564"/>
        <v>0</v>
      </c>
      <c r="I299">
        <f>SUM(D$2:D299)/COUNT(D$2:D299)</f>
        <v>1.9995111110933779E-2</v>
      </c>
      <c r="J299">
        <f t="shared" si="555"/>
        <v>1.028551418921674</v>
      </c>
      <c r="L299">
        <f ca="1">VARA(C$2:C299)</f>
        <v>0</v>
      </c>
      <c r="M299">
        <f t="shared" ca="1" si="556"/>
        <v>0</v>
      </c>
      <c r="N299">
        <f t="shared" ca="1" si="565"/>
        <v>0</v>
      </c>
      <c r="O299" t="b">
        <f ca="1">IF(OR(O298,M299*MIN((B299-B$2)*Analysis!$B$19,1)&gt;Analysis!$B$18),TRUE,FALSE)</f>
        <v>0</v>
      </c>
      <c r="P299" t="b">
        <f>IF(OR('Flight Input'!U299=3,'Flight Input'!U299=9),TRUE,FALSE)</f>
        <v>0</v>
      </c>
      <c r="Q299">
        <f ca="1">IF(O299,Q298,SUM(C$2:C299)/COUNT(C$2:C299))+(Analysis!$D$14-500)/1000000</f>
        <v>1.1E-4</v>
      </c>
      <c r="R299">
        <f t="shared" ca="1" si="557"/>
        <v>0</v>
      </c>
      <c r="S299">
        <f t="shared" ca="1" si="566"/>
        <v>0</v>
      </c>
      <c r="T299">
        <f t="shared" si="558"/>
        <v>0</v>
      </c>
      <c r="U299">
        <f>IF($P299,T299*Analysis!$B$28+Analysis!$B$29,0)</f>
        <v>0</v>
      </c>
      <c r="V299">
        <f>U299-'Flight Input'!$AE299</f>
        <v>0</v>
      </c>
      <c r="W299">
        <f ca="1">MEDIAN2(R299,Analysis!$B$5,2)</f>
        <v>0</v>
      </c>
      <c r="X299">
        <f t="shared" ref="X299:Y299" ca="1" si="645">X298+W299*$D299</f>
        <v>0</v>
      </c>
      <c r="Y299">
        <f t="shared" ca="1" si="645"/>
        <v>0</v>
      </c>
      <c r="AA299">
        <f ca="1">AVERAGE2(W299,Analysis!$B$6,2)</f>
        <v>0</v>
      </c>
      <c r="AB299">
        <f t="shared" ref="AB299:AC299" ca="1" si="646">AB298+AA299*$D299</f>
        <v>0</v>
      </c>
      <c r="AC299">
        <f t="shared" ca="1" si="646"/>
        <v>0</v>
      </c>
      <c r="AF299">
        <f ca="1">IF(B299&gt;0,C299-Analysis!$B$14,0)</f>
        <v>0</v>
      </c>
      <c r="AG299">
        <f t="shared" ca="1" si="561"/>
        <v>0</v>
      </c>
      <c r="AH299">
        <f t="shared" ca="1" si="562"/>
        <v>0</v>
      </c>
      <c r="AI299">
        <f ca="1">IF(AND(B299&gt;Analysis!$B$39,B299&lt;Analysis!$B$40),FilterInput(AF299,Analysis!$B$34,Analysis!$B$35),0)</f>
        <v>0</v>
      </c>
      <c r="AJ299">
        <f ca="1">MEDIAN2(AI299,Analysis!$B$5,2)</f>
        <v>0</v>
      </c>
      <c r="AK299">
        <f ca="1">AVERAGE2(AJ299,Analysis!$B$6,2)</f>
        <v>0</v>
      </c>
      <c r="AL299">
        <f ca="1">INTEGRAL2(R299,$B299,AL298,R298,$B298,Analysis!$B$22)</f>
        <v>0</v>
      </c>
      <c r="AM299">
        <f ca="1">IF(AND(B299&lt;Analysis!$B$40,B299&gt;0),INTEGRAL2(AL299,$B299,AM298,AL298,$B298,Analysis!$B$23),0)</f>
        <v>0</v>
      </c>
      <c r="AN299">
        <f>IF($P299,AM299*Analysis!$B$30+Analysis!$B$31,0)</f>
        <v>0</v>
      </c>
      <c r="AO299">
        <f>AN299-'Flight Input'!$AE299</f>
        <v>0</v>
      </c>
      <c r="AQ299">
        <f>Analysis!$B$36*'Flight Input'!AE299+IF('Flight Input'!AE299 &gt; 0,Analysis!$B$37,0)</f>
        <v>0</v>
      </c>
      <c r="AR299">
        <f ca="1">_xlfn.COVARIANCE.P($AN$102:$AN$1102,'Flight Input'!AE299:AE1299)</f>
        <v>1.5817042286033858E-4</v>
      </c>
    </row>
    <row r="300" spans="1:44" x14ac:dyDescent="0.3">
      <c r="A300">
        <v>298</v>
      </c>
      <c r="B300">
        <f>'Flight Input'!T300</f>
        <v>5.9598919999552891</v>
      </c>
      <c r="C300">
        <f ca="1">INDIRECT(CONCATENATE("'Flight Input'!",Analysis!$B$2,A300+2))</f>
        <v>0</v>
      </c>
      <c r="D300">
        <f t="shared" si="554"/>
        <v>2.134400000795722E-2</v>
      </c>
      <c r="F300">
        <f t="shared" ca="1" si="563"/>
        <v>0</v>
      </c>
      <c r="G300">
        <f t="shared" ca="1" si="564"/>
        <v>0</v>
      </c>
      <c r="I300">
        <f>SUM(D$2:D300)/COUNT(D$2:D300)</f>
        <v>1.9999637583742579E-2</v>
      </c>
      <c r="J300">
        <f t="shared" si="555"/>
        <v>1.0672193392798004</v>
      </c>
      <c r="L300">
        <f ca="1">VARA(C$2:C300)</f>
        <v>0</v>
      </c>
      <c r="M300">
        <f t="shared" ca="1" si="556"/>
        <v>0</v>
      </c>
      <c r="N300">
        <f t="shared" ca="1" si="565"/>
        <v>0</v>
      </c>
      <c r="O300" t="b">
        <f ca="1">IF(OR(O299,M300*MIN((B300-B$2)*Analysis!$B$19,1)&gt;Analysis!$B$18),TRUE,FALSE)</f>
        <v>0</v>
      </c>
      <c r="P300" t="b">
        <f>IF(OR('Flight Input'!U300=3,'Flight Input'!U300=9),TRUE,FALSE)</f>
        <v>0</v>
      </c>
      <c r="Q300">
        <f ca="1">IF(O300,Q299,SUM(C$2:C300)/COUNT(C$2:C300))+(Analysis!$D$14-500)/1000000</f>
        <v>1.1E-4</v>
      </c>
      <c r="R300">
        <f t="shared" ca="1" si="557"/>
        <v>0</v>
      </c>
      <c r="S300">
        <f t="shared" ca="1" si="566"/>
        <v>0</v>
      </c>
      <c r="T300">
        <f t="shared" si="558"/>
        <v>0</v>
      </c>
      <c r="U300">
        <f>IF($P300,T300*Analysis!$B$28+Analysis!$B$29,0)</f>
        <v>0</v>
      </c>
      <c r="V300">
        <f>U300-'Flight Input'!$AE300</f>
        <v>0</v>
      </c>
      <c r="W300">
        <f ca="1">MEDIAN2(R300,Analysis!$B$5,2)</f>
        <v>0</v>
      </c>
      <c r="X300">
        <f t="shared" ref="X300:Y300" ca="1" si="647">X299+W300*$D300</f>
        <v>0</v>
      </c>
      <c r="Y300">
        <f t="shared" ca="1" si="647"/>
        <v>0</v>
      </c>
      <c r="AA300">
        <f ca="1">AVERAGE2(W300,Analysis!$B$6,2)</f>
        <v>0</v>
      </c>
      <c r="AB300">
        <f t="shared" ref="AB300:AC300" ca="1" si="648">AB299+AA300*$D300</f>
        <v>0</v>
      </c>
      <c r="AC300">
        <f t="shared" ca="1" si="648"/>
        <v>0</v>
      </c>
      <c r="AF300">
        <f ca="1">IF(B300&gt;0,C300-Analysis!$B$14,0)</f>
        <v>0</v>
      </c>
      <c r="AG300">
        <f t="shared" ca="1" si="561"/>
        <v>0</v>
      </c>
      <c r="AH300">
        <f t="shared" ca="1" si="562"/>
        <v>0</v>
      </c>
      <c r="AI300">
        <f ca="1">IF(AND(B300&gt;Analysis!$B$39,B300&lt;Analysis!$B$40),FilterInput(AF300,Analysis!$B$34,Analysis!$B$35),0)</f>
        <v>0</v>
      </c>
      <c r="AJ300">
        <f ca="1">MEDIAN2(AI300,Analysis!$B$5,2)</f>
        <v>0</v>
      </c>
      <c r="AK300">
        <f ca="1">AVERAGE2(AJ300,Analysis!$B$6,2)</f>
        <v>0</v>
      </c>
      <c r="AL300">
        <f ca="1">INTEGRAL2(R300,$B300,AL299,R299,$B299,Analysis!$B$22)</f>
        <v>0</v>
      </c>
      <c r="AM300">
        <f ca="1">IF(AND(B300&lt;Analysis!$B$40,B300&gt;0),INTEGRAL2(AL300,$B300,AM299,AL299,$B299,Analysis!$B$23),0)</f>
        <v>0</v>
      </c>
      <c r="AN300">
        <f>IF($P300,AM300*Analysis!$B$30+Analysis!$B$31,0)</f>
        <v>0</v>
      </c>
      <c r="AO300">
        <f>AN300-'Flight Input'!$AE300</f>
        <v>0</v>
      </c>
      <c r="AQ300">
        <f>Analysis!$B$36*'Flight Input'!AE300+IF('Flight Input'!AE300 &gt; 0,Analysis!$B$37,0)</f>
        <v>0</v>
      </c>
      <c r="AR300">
        <f ca="1">_xlfn.COVARIANCE.P($AN$102:$AN$1102,'Flight Input'!AE300:AE1300)</f>
        <v>-2.5322667315441748E-5</v>
      </c>
    </row>
    <row r="301" spans="1:44" x14ac:dyDescent="0.3">
      <c r="A301">
        <v>299</v>
      </c>
      <c r="B301">
        <f>'Flight Input'!T301</f>
        <v>5.9781189999775961</v>
      </c>
      <c r="C301">
        <f ca="1">INDIRECT(CONCATENATE("'Flight Input'!",Analysis!$B$2,A301+2))</f>
        <v>0</v>
      </c>
      <c r="D301">
        <f t="shared" si="554"/>
        <v>1.8227000022307038E-2</v>
      </c>
      <c r="F301">
        <f t="shared" ca="1" si="563"/>
        <v>0</v>
      </c>
      <c r="G301">
        <f t="shared" ca="1" si="564"/>
        <v>0</v>
      </c>
      <c r="I301">
        <f>SUM(D$2:D301)/COUNT(D$2:D301)</f>
        <v>1.9993709030025404E-2</v>
      </c>
      <c r="J301">
        <f t="shared" si="555"/>
        <v>0.91163675508805175</v>
      </c>
      <c r="L301">
        <f ca="1">VARA(C$2:C301)</f>
        <v>0</v>
      </c>
      <c r="M301">
        <f t="shared" ca="1" si="556"/>
        <v>0</v>
      </c>
      <c r="N301">
        <f t="shared" ca="1" si="565"/>
        <v>0</v>
      </c>
      <c r="O301" t="b">
        <f ca="1">IF(OR(O300,M301*MIN((B301-B$2)*Analysis!$B$19,1)&gt;Analysis!$B$18),TRUE,FALSE)</f>
        <v>0</v>
      </c>
      <c r="P301" t="b">
        <f>IF(OR('Flight Input'!U301=3,'Flight Input'!U301=9),TRUE,FALSE)</f>
        <v>0</v>
      </c>
      <c r="Q301">
        <f ca="1">IF(O301,Q300,SUM(C$2:C301)/COUNT(C$2:C301))+(Analysis!$D$14-500)/1000000</f>
        <v>1.1E-4</v>
      </c>
      <c r="R301">
        <f t="shared" ca="1" si="557"/>
        <v>0</v>
      </c>
      <c r="S301">
        <f t="shared" ca="1" si="566"/>
        <v>0</v>
      </c>
      <c r="T301">
        <f t="shared" si="558"/>
        <v>0</v>
      </c>
      <c r="U301">
        <f>IF($P301,T301*Analysis!$B$28+Analysis!$B$29,0)</f>
        <v>0</v>
      </c>
      <c r="V301">
        <f>U301-'Flight Input'!$AE301</f>
        <v>0</v>
      </c>
      <c r="W301">
        <f ca="1">MEDIAN2(R301,Analysis!$B$5,2)</f>
        <v>0</v>
      </c>
      <c r="X301">
        <f t="shared" ref="X301:Y301" ca="1" si="649">X300+W301*$D301</f>
        <v>0</v>
      </c>
      <c r="Y301">
        <f t="shared" ca="1" si="649"/>
        <v>0</v>
      </c>
      <c r="AA301">
        <f ca="1">AVERAGE2(W301,Analysis!$B$6,2)</f>
        <v>0</v>
      </c>
      <c r="AB301">
        <f t="shared" ref="AB301:AC301" ca="1" si="650">AB300+AA301*$D301</f>
        <v>0</v>
      </c>
      <c r="AC301">
        <f t="shared" ca="1" si="650"/>
        <v>0</v>
      </c>
      <c r="AF301">
        <f ca="1">IF(B301&gt;0,C301-Analysis!$B$14,0)</f>
        <v>0</v>
      </c>
      <c r="AG301">
        <f t="shared" ca="1" si="561"/>
        <v>0</v>
      </c>
      <c r="AH301">
        <f t="shared" ca="1" si="562"/>
        <v>0</v>
      </c>
      <c r="AI301">
        <f ca="1">IF(AND(B301&gt;Analysis!$B$39,B301&lt;Analysis!$B$40),FilterInput(AF301,Analysis!$B$34,Analysis!$B$35),0)</f>
        <v>0</v>
      </c>
      <c r="AJ301">
        <f ca="1">MEDIAN2(AI301,Analysis!$B$5,2)</f>
        <v>0</v>
      </c>
      <c r="AK301">
        <f ca="1">AVERAGE2(AJ301,Analysis!$B$6,2)</f>
        <v>0</v>
      </c>
      <c r="AL301">
        <f ca="1">INTEGRAL2(R301,$B301,AL300,R300,$B300,Analysis!$B$22)</f>
        <v>0</v>
      </c>
      <c r="AM301">
        <f ca="1">IF(AND(B301&lt;Analysis!$B$40,B301&gt;0),INTEGRAL2(AL301,$B301,AM300,AL300,$B300,Analysis!$B$23),0)</f>
        <v>0</v>
      </c>
      <c r="AN301">
        <f>IF($P301,AM301*Analysis!$B$30+Analysis!$B$31,0)</f>
        <v>0</v>
      </c>
      <c r="AO301">
        <f>AN301-'Flight Input'!$AE301</f>
        <v>0</v>
      </c>
      <c r="AQ301">
        <f>Analysis!$B$36*'Flight Input'!AE301+IF('Flight Input'!AE301 &gt; 0,Analysis!$B$37,0)</f>
        <v>0</v>
      </c>
      <c r="AR301">
        <f ca="1">_xlfn.COVARIANCE.P($AN$102:$AN$1102,'Flight Input'!AE301:AE1301)</f>
        <v>-2.0838240333133977E-4</v>
      </c>
    </row>
    <row r="302" spans="1:44" x14ac:dyDescent="0.3">
      <c r="A302">
        <v>300</v>
      </c>
      <c r="B302">
        <f>'Flight Input'!T302</f>
        <v>5.9979550000280142</v>
      </c>
      <c r="C302">
        <f ca="1">INDIRECT(CONCATENATE("'Flight Input'!",Analysis!$B$2,A302+2))</f>
        <v>0</v>
      </c>
      <c r="D302">
        <f t="shared" si="554"/>
        <v>1.9836000050418079E-2</v>
      </c>
      <c r="F302">
        <f t="shared" ca="1" si="563"/>
        <v>0</v>
      </c>
      <c r="G302">
        <f t="shared" ca="1" si="564"/>
        <v>0</v>
      </c>
      <c r="I302">
        <f>SUM(D$2:D302)/COUNT(D$2:D302)</f>
        <v>1.9993183333426714E-2</v>
      </c>
      <c r="J302">
        <f t="shared" si="555"/>
        <v>0.99213815627120072</v>
      </c>
      <c r="L302">
        <f ca="1">VARA(C$2:C302)</f>
        <v>0</v>
      </c>
      <c r="M302">
        <f t="shared" ca="1" si="556"/>
        <v>0</v>
      </c>
      <c r="N302">
        <f t="shared" ca="1" si="565"/>
        <v>0</v>
      </c>
      <c r="O302" t="b">
        <f ca="1">IF(OR(O301,M302*MIN((B302-B$2)*Analysis!$B$19,1)&gt;Analysis!$B$18),TRUE,FALSE)</f>
        <v>0</v>
      </c>
      <c r="P302" t="b">
        <f>IF(OR('Flight Input'!U302=3,'Flight Input'!U302=9),TRUE,FALSE)</f>
        <v>0</v>
      </c>
      <c r="Q302">
        <f ca="1">IF(O302,Q301,SUM(C$2:C302)/COUNT(C$2:C302))+(Analysis!$D$14-500)/1000000</f>
        <v>1.1E-4</v>
      </c>
      <c r="R302">
        <f t="shared" ca="1" si="557"/>
        <v>0</v>
      </c>
      <c r="S302">
        <f t="shared" ca="1" si="566"/>
        <v>0</v>
      </c>
      <c r="T302">
        <f t="shared" si="558"/>
        <v>0</v>
      </c>
      <c r="U302">
        <f>IF($P302,T302*Analysis!$B$28+Analysis!$B$29,0)</f>
        <v>0</v>
      </c>
      <c r="V302">
        <f>U302-'Flight Input'!$AE302</f>
        <v>0</v>
      </c>
      <c r="W302">
        <f ca="1">MEDIAN2(R302,Analysis!$B$5,2)</f>
        <v>0</v>
      </c>
      <c r="X302">
        <f t="shared" ref="X302:Y302" ca="1" si="651">X301+W302*$D302</f>
        <v>0</v>
      </c>
      <c r="Y302">
        <f t="shared" ca="1" si="651"/>
        <v>0</v>
      </c>
      <c r="AA302">
        <f ca="1">AVERAGE2(W302,Analysis!$B$6,2)</f>
        <v>0</v>
      </c>
      <c r="AB302">
        <f t="shared" ref="AB302:AC302" ca="1" si="652">AB301+AA302*$D302</f>
        <v>0</v>
      </c>
      <c r="AC302">
        <f t="shared" ca="1" si="652"/>
        <v>0</v>
      </c>
      <c r="AF302">
        <f ca="1">IF(B302&gt;0,C302-Analysis!$B$14,0)</f>
        <v>0</v>
      </c>
      <c r="AG302">
        <f t="shared" ca="1" si="561"/>
        <v>0</v>
      </c>
      <c r="AH302">
        <f t="shared" ca="1" si="562"/>
        <v>0</v>
      </c>
      <c r="AI302">
        <f ca="1">IF(AND(B302&gt;Analysis!$B$39,B302&lt;Analysis!$B$40),FilterInput(AF302,Analysis!$B$34,Analysis!$B$35),0)</f>
        <v>0</v>
      </c>
      <c r="AJ302">
        <f ca="1">MEDIAN2(AI302,Analysis!$B$5,2)</f>
        <v>0</v>
      </c>
      <c r="AK302">
        <f ca="1">AVERAGE2(AJ302,Analysis!$B$6,2)</f>
        <v>0</v>
      </c>
      <c r="AL302">
        <f ca="1">INTEGRAL2(R302,$B302,AL301,R301,$B301,Analysis!$B$22)</f>
        <v>0</v>
      </c>
      <c r="AM302">
        <f ca="1">IF(AND(B302&lt;Analysis!$B$40,B302&gt;0),INTEGRAL2(AL302,$B302,AM301,AL301,$B301,Analysis!$B$23),0)</f>
        <v>0</v>
      </c>
      <c r="AN302">
        <f>IF($P302,AM302*Analysis!$B$30+Analysis!$B$31,0)</f>
        <v>0</v>
      </c>
      <c r="AO302">
        <f>AN302-'Flight Input'!$AE302</f>
        <v>0</v>
      </c>
      <c r="AQ302">
        <f>Analysis!$B$36*'Flight Input'!AE302+IF('Flight Input'!AE302 &gt; 0,Analysis!$B$37,0)</f>
        <v>0</v>
      </c>
      <c r="AR302">
        <f ca="1">_xlfn.COVARIANCE.P($AN$102:$AN$1102,'Flight Input'!AE302:AE1302)</f>
        <v>-3.9253546046955263E-4</v>
      </c>
    </row>
    <row r="303" spans="1:44" x14ac:dyDescent="0.3">
      <c r="A303">
        <v>301</v>
      </c>
      <c r="B303">
        <f>'Flight Input'!T303</f>
        <v>6.0156369999749586</v>
      </c>
      <c r="C303">
        <f ca="1">INDIRECT(CONCATENATE("'Flight Input'!",Analysis!$B$2,A303+2))</f>
        <v>0</v>
      </c>
      <c r="D303">
        <f t="shared" si="554"/>
        <v>1.7681999946944416E-2</v>
      </c>
      <c r="F303">
        <f t="shared" ca="1" si="563"/>
        <v>0</v>
      </c>
      <c r="G303">
        <f t="shared" ca="1" si="564"/>
        <v>0</v>
      </c>
      <c r="I303">
        <f>SUM(D$2:D303)/COUNT(D$2:D303)</f>
        <v>1.9985504983305511E-2</v>
      </c>
      <c r="J303">
        <f t="shared" si="555"/>
        <v>0.88474121428078589</v>
      </c>
      <c r="L303">
        <f ca="1">VARA(C$2:C303)</f>
        <v>0</v>
      </c>
      <c r="M303">
        <f t="shared" ca="1" si="556"/>
        <v>0</v>
      </c>
      <c r="N303">
        <f t="shared" ca="1" si="565"/>
        <v>0</v>
      </c>
      <c r="O303" t="b">
        <f ca="1">IF(OR(O302,M303*MIN((B303-B$2)*Analysis!$B$19,1)&gt;Analysis!$B$18),TRUE,FALSE)</f>
        <v>0</v>
      </c>
      <c r="P303" t="b">
        <f>IF(OR('Flight Input'!U303=3,'Flight Input'!U303=9),TRUE,FALSE)</f>
        <v>0</v>
      </c>
      <c r="Q303">
        <f ca="1">IF(O303,Q302,SUM(C$2:C303)/COUNT(C$2:C303))+(Analysis!$D$14-500)/1000000</f>
        <v>1.1E-4</v>
      </c>
      <c r="R303">
        <f t="shared" ca="1" si="557"/>
        <v>0</v>
      </c>
      <c r="S303">
        <f t="shared" ca="1" si="566"/>
        <v>0</v>
      </c>
      <c r="T303">
        <f t="shared" si="558"/>
        <v>0</v>
      </c>
      <c r="U303">
        <f>IF($P303,T303*Analysis!$B$28+Analysis!$B$29,0)</f>
        <v>0</v>
      </c>
      <c r="V303">
        <f>U303-'Flight Input'!$AE303</f>
        <v>0</v>
      </c>
      <c r="W303">
        <f ca="1">MEDIAN2(R303,Analysis!$B$5,2)</f>
        <v>0</v>
      </c>
      <c r="X303">
        <f t="shared" ref="X303:Y303" ca="1" si="653">X302+W303*$D303</f>
        <v>0</v>
      </c>
      <c r="Y303">
        <f t="shared" ca="1" si="653"/>
        <v>0</v>
      </c>
      <c r="AA303">
        <f ca="1">AVERAGE2(W303,Analysis!$B$6,2)</f>
        <v>0</v>
      </c>
      <c r="AB303">
        <f t="shared" ref="AB303:AC303" ca="1" si="654">AB302+AA303*$D303</f>
        <v>0</v>
      </c>
      <c r="AC303">
        <f t="shared" ca="1" si="654"/>
        <v>0</v>
      </c>
      <c r="AF303">
        <f ca="1">IF(B303&gt;0,C303-Analysis!$B$14,0)</f>
        <v>0</v>
      </c>
      <c r="AG303">
        <f t="shared" ca="1" si="561"/>
        <v>0</v>
      </c>
      <c r="AH303">
        <f t="shared" ca="1" si="562"/>
        <v>0</v>
      </c>
      <c r="AI303">
        <f ca="1">IF(AND(B303&gt;Analysis!$B$39,B303&lt;Analysis!$B$40),FilterInput(AF303,Analysis!$B$34,Analysis!$B$35),0)</f>
        <v>0</v>
      </c>
      <c r="AJ303">
        <f ca="1">MEDIAN2(AI303,Analysis!$B$5,2)</f>
        <v>0</v>
      </c>
      <c r="AK303">
        <f ca="1">AVERAGE2(AJ303,Analysis!$B$6,2)</f>
        <v>0</v>
      </c>
      <c r="AL303">
        <f ca="1">INTEGRAL2(R303,$B303,AL302,R302,$B302,Analysis!$B$22)</f>
        <v>0</v>
      </c>
      <c r="AM303">
        <f ca="1">IF(AND(B303&lt;Analysis!$B$40,B303&gt;0),INTEGRAL2(AL303,$B303,AM302,AL302,$B302,Analysis!$B$23),0)</f>
        <v>0</v>
      </c>
      <c r="AN303">
        <f>IF($P303,AM303*Analysis!$B$30+Analysis!$B$31,0)</f>
        <v>0</v>
      </c>
      <c r="AO303">
        <f>AN303-'Flight Input'!$AE303</f>
        <v>0</v>
      </c>
      <c r="AQ303">
        <f>Analysis!$B$36*'Flight Input'!AE303+IF('Flight Input'!AE303 &gt; 0,Analysis!$B$37,0)</f>
        <v>0</v>
      </c>
      <c r="AR303">
        <f ca="1">_xlfn.COVARIANCE.P($AN$102:$AN$1102,'Flight Input'!AE303:AE1303)</f>
        <v>-5.7625485261329421E-4</v>
      </c>
    </row>
    <row r="304" spans="1:44" x14ac:dyDescent="0.3">
      <c r="A304">
        <v>302</v>
      </c>
      <c r="B304">
        <f>'Flight Input'!T304</f>
        <v>6.0387750000227243</v>
      </c>
      <c r="C304">
        <f ca="1">INDIRECT(CONCATENATE("'Flight Input'!",Analysis!$B$2,A304+2))</f>
        <v>0</v>
      </c>
      <c r="D304">
        <f t="shared" si="554"/>
        <v>2.3138000047765672E-2</v>
      </c>
      <c r="F304">
        <f t="shared" ca="1" si="563"/>
        <v>0</v>
      </c>
      <c r="G304">
        <f t="shared" ca="1" si="564"/>
        <v>0</v>
      </c>
      <c r="I304">
        <f>SUM(D$2:D304)/COUNT(D$2:D304)</f>
        <v>1.9995943708684516E-2</v>
      </c>
      <c r="J304">
        <f t="shared" si="555"/>
        <v>1.1571346861571989</v>
      </c>
      <c r="L304">
        <f ca="1">VARA(C$2:C304)</f>
        <v>0</v>
      </c>
      <c r="M304">
        <f t="shared" ca="1" si="556"/>
        <v>0</v>
      </c>
      <c r="N304">
        <f t="shared" ca="1" si="565"/>
        <v>0</v>
      </c>
      <c r="O304" t="b">
        <f ca="1">IF(OR(O303,M304*MIN((B304-B$2)*Analysis!$B$19,1)&gt;Analysis!$B$18),TRUE,FALSE)</f>
        <v>0</v>
      </c>
      <c r="P304" t="b">
        <f>IF(OR('Flight Input'!U304=3,'Flight Input'!U304=9),TRUE,FALSE)</f>
        <v>0</v>
      </c>
      <c r="Q304">
        <f ca="1">IF(O304,Q303,SUM(C$2:C304)/COUNT(C$2:C304))+(Analysis!$D$14-500)/1000000</f>
        <v>1.1E-4</v>
      </c>
      <c r="R304">
        <f t="shared" ca="1" si="557"/>
        <v>0</v>
      </c>
      <c r="S304">
        <f t="shared" ca="1" si="566"/>
        <v>0</v>
      </c>
      <c r="T304">
        <f t="shared" si="558"/>
        <v>0</v>
      </c>
      <c r="U304">
        <f>IF($P304,T304*Analysis!$B$28+Analysis!$B$29,0)</f>
        <v>0</v>
      </c>
      <c r="V304">
        <f>U304-'Flight Input'!$AE304</f>
        <v>0</v>
      </c>
      <c r="W304">
        <f ca="1">MEDIAN2(R304,Analysis!$B$5,2)</f>
        <v>0</v>
      </c>
      <c r="X304">
        <f t="shared" ref="X304:Y304" ca="1" si="655">X303+W304*$D304</f>
        <v>0</v>
      </c>
      <c r="Y304">
        <f t="shared" ca="1" si="655"/>
        <v>0</v>
      </c>
      <c r="AA304">
        <f ca="1">AVERAGE2(W304,Analysis!$B$6,2)</f>
        <v>0</v>
      </c>
      <c r="AB304">
        <f t="shared" ref="AB304:AC304" ca="1" si="656">AB303+AA304*$D304</f>
        <v>0</v>
      </c>
      <c r="AC304">
        <f t="shared" ca="1" si="656"/>
        <v>0</v>
      </c>
      <c r="AF304">
        <f ca="1">IF(B304&gt;0,C304-Analysis!$B$14,0)</f>
        <v>0</v>
      </c>
      <c r="AG304">
        <f t="shared" ca="1" si="561"/>
        <v>0</v>
      </c>
      <c r="AH304">
        <f t="shared" ca="1" si="562"/>
        <v>0</v>
      </c>
      <c r="AI304">
        <f ca="1">IF(AND(B304&gt;Analysis!$B$39,B304&lt;Analysis!$B$40),FilterInput(AF304,Analysis!$B$34,Analysis!$B$35),0)</f>
        <v>0</v>
      </c>
      <c r="AJ304">
        <f ca="1">MEDIAN2(AI304,Analysis!$B$5,2)</f>
        <v>0</v>
      </c>
      <c r="AK304">
        <f ca="1">AVERAGE2(AJ304,Analysis!$B$6,2)</f>
        <v>0</v>
      </c>
      <c r="AL304">
        <f ca="1">INTEGRAL2(R304,$B304,AL303,R303,$B303,Analysis!$B$22)</f>
        <v>0</v>
      </c>
      <c r="AM304">
        <f ca="1">IF(AND(B304&lt;Analysis!$B$40,B304&gt;0),INTEGRAL2(AL304,$B304,AM303,AL303,$B303,Analysis!$B$23),0)</f>
        <v>0</v>
      </c>
      <c r="AN304">
        <f>IF($P304,AM304*Analysis!$B$30+Analysis!$B$31,0)</f>
        <v>0</v>
      </c>
      <c r="AO304">
        <f>AN304-'Flight Input'!$AE304</f>
        <v>0</v>
      </c>
      <c r="AQ304">
        <f>Analysis!$B$36*'Flight Input'!AE304+IF('Flight Input'!AE304 &gt; 0,Analysis!$B$37,0)</f>
        <v>0</v>
      </c>
      <c r="AR304">
        <f ca="1">_xlfn.COVARIANCE.P($AN$102:$AN$1102,'Flight Input'!AE304:AE1304)</f>
        <v>-7.6107098693758415E-4</v>
      </c>
    </row>
    <row r="305" spans="1:44" x14ac:dyDescent="0.3">
      <c r="A305">
        <v>303</v>
      </c>
      <c r="B305">
        <f>'Flight Input'!T305</f>
        <v>6.0593309999676421</v>
      </c>
      <c r="C305">
        <f ca="1">INDIRECT(CONCATENATE("'Flight Input'!",Analysis!$B$2,A305+2))</f>
        <v>0</v>
      </c>
      <c r="D305">
        <f t="shared" si="554"/>
        <v>2.0555999944917858E-2</v>
      </c>
      <c r="F305">
        <f t="shared" ca="1" si="563"/>
        <v>0</v>
      </c>
      <c r="G305">
        <f t="shared" ca="1" si="564"/>
        <v>0</v>
      </c>
      <c r="I305">
        <f>SUM(D$2:D305)/COUNT(D$2:D305)</f>
        <v>1.9997792079101129E-2</v>
      </c>
      <c r="J305">
        <f t="shared" si="555"/>
        <v>1.0279134748280581</v>
      </c>
      <c r="L305">
        <f ca="1">VARA(C$2:C305)</f>
        <v>0</v>
      </c>
      <c r="M305">
        <f t="shared" ca="1" si="556"/>
        <v>0</v>
      </c>
      <c r="N305">
        <f t="shared" ca="1" si="565"/>
        <v>0</v>
      </c>
      <c r="O305" t="b">
        <f ca="1">IF(OR(O304,M305*MIN((B305-B$2)*Analysis!$B$19,1)&gt;Analysis!$B$18),TRUE,FALSE)</f>
        <v>0</v>
      </c>
      <c r="P305" t="b">
        <f>IF(OR('Flight Input'!U305=3,'Flight Input'!U305=9),TRUE,FALSE)</f>
        <v>0</v>
      </c>
      <c r="Q305">
        <f ca="1">IF(O305,Q304,SUM(C$2:C305)/COUNT(C$2:C305))+(Analysis!$D$14-500)/1000000</f>
        <v>1.1E-4</v>
      </c>
      <c r="R305">
        <f t="shared" ca="1" si="557"/>
        <v>0</v>
      </c>
      <c r="S305">
        <f t="shared" ca="1" si="566"/>
        <v>0</v>
      </c>
      <c r="T305">
        <f t="shared" si="558"/>
        <v>0</v>
      </c>
      <c r="U305">
        <f>IF($P305,T305*Analysis!$B$28+Analysis!$B$29,0)</f>
        <v>0</v>
      </c>
      <c r="V305">
        <f>U305-'Flight Input'!$AE305</f>
        <v>0</v>
      </c>
      <c r="W305">
        <f ca="1">MEDIAN2(R305,Analysis!$B$5,2)</f>
        <v>0</v>
      </c>
      <c r="X305">
        <f t="shared" ref="X305:Y305" ca="1" si="657">X304+W305*$D305</f>
        <v>0</v>
      </c>
      <c r="Y305">
        <f t="shared" ca="1" si="657"/>
        <v>0</v>
      </c>
      <c r="AA305">
        <f ca="1">AVERAGE2(W305,Analysis!$B$6,2)</f>
        <v>0</v>
      </c>
      <c r="AB305">
        <f t="shared" ref="AB305:AC305" ca="1" si="658">AB304+AA305*$D305</f>
        <v>0</v>
      </c>
      <c r="AC305">
        <f t="shared" ca="1" si="658"/>
        <v>0</v>
      </c>
      <c r="AF305">
        <f ca="1">IF(B305&gt;0,C305-Analysis!$B$14,0)</f>
        <v>0</v>
      </c>
      <c r="AG305">
        <f t="shared" ca="1" si="561"/>
        <v>0</v>
      </c>
      <c r="AH305">
        <f t="shared" ca="1" si="562"/>
        <v>0</v>
      </c>
      <c r="AI305">
        <f ca="1">IF(AND(B305&gt;Analysis!$B$39,B305&lt;Analysis!$B$40),FilterInput(AF305,Analysis!$B$34,Analysis!$B$35),0)</f>
        <v>0</v>
      </c>
      <c r="AJ305">
        <f ca="1">MEDIAN2(AI305,Analysis!$B$5,2)</f>
        <v>0</v>
      </c>
      <c r="AK305">
        <f ca="1">AVERAGE2(AJ305,Analysis!$B$6,2)</f>
        <v>0</v>
      </c>
      <c r="AL305">
        <f ca="1">INTEGRAL2(R305,$B305,AL304,R304,$B304,Analysis!$B$22)</f>
        <v>0</v>
      </c>
      <c r="AM305">
        <f ca="1">IF(AND(B305&lt;Analysis!$B$40,B305&gt;0),INTEGRAL2(AL305,$B305,AM304,AL304,$B304,Analysis!$B$23),0)</f>
        <v>0</v>
      </c>
      <c r="AN305">
        <f>IF($P305,AM305*Analysis!$B$30+Analysis!$B$31,0)</f>
        <v>0</v>
      </c>
      <c r="AO305">
        <f>AN305-'Flight Input'!$AE305</f>
        <v>0</v>
      </c>
      <c r="AQ305">
        <f>Analysis!$B$36*'Flight Input'!AE305+IF('Flight Input'!AE305 &gt; 0,Analysis!$B$37,0)</f>
        <v>0</v>
      </c>
      <c r="AR305">
        <f ca="1">_xlfn.COVARIANCE.P($AN$102:$AN$1102,'Flight Input'!AE305:AE1305)</f>
        <v>-9.4545314302188369E-4</v>
      </c>
    </row>
    <row r="306" spans="1:44" x14ac:dyDescent="0.3">
      <c r="A306">
        <v>304</v>
      </c>
      <c r="B306">
        <f>'Flight Input'!T306</f>
        <v>6.0795530000468716</v>
      </c>
      <c r="C306">
        <f ca="1">INDIRECT(CONCATENATE("'Flight Input'!",Analysis!$B$2,A306+2))</f>
        <v>0</v>
      </c>
      <c r="D306">
        <f t="shared" si="554"/>
        <v>2.0222000079229474E-2</v>
      </c>
      <c r="F306">
        <f t="shared" ca="1" si="563"/>
        <v>0</v>
      </c>
      <c r="G306">
        <f t="shared" ca="1" si="564"/>
        <v>0</v>
      </c>
      <c r="I306">
        <f>SUM(D$2:D306)/COUNT(D$2:D306)</f>
        <v>1.9998529605417342E-2</v>
      </c>
      <c r="J306">
        <f t="shared" si="555"/>
        <v>1.0111743452254407</v>
      </c>
      <c r="L306">
        <f ca="1">VARA(C$2:C306)</f>
        <v>0</v>
      </c>
      <c r="M306">
        <f t="shared" ca="1" si="556"/>
        <v>0</v>
      </c>
      <c r="N306">
        <f t="shared" ca="1" si="565"/>
        <v>0</v>
      </c>
      <c r="O306" t="b">
        <f ca="1">IF(OR(O305,M306*MIN((B306-B$2)*Analysis!$B$19,1)&gt;Analysis!$B$18),TRUE,FALSE)</f>
        <v>0</v>
      </c>
      <c r="P306" t="b">
        <f>IF(OR('Flight Input'!U306=3,'Flight Input'!U306=9),TRUE,FALSE)</f>
        <v>0</v>
      </c>
      <c r="Q306">
        <f ca="1">IF(O306,Q305,SUM(C$2:C306)/COUNT(C$2:C306))+(Analysis!$D$14-500)/1000000</f>
        <v>1.1E-4</v>
      </c>
      <c r="R306">
        <f t="shared" ca="1" si="557"/>
        <v>0</v>
      </c>
      <c r="S306">
        <f t="shared" ca="1" si="566"/>
        <v>0</v>
      </c>
      <c r="T306">
        <f t="shared" si="558"/>
        <v>0</v>
      </c>
      <c r="U306">
        <f>IF($P306,T306*Analysis!$B$28+Analysis!$B$29,0)</f>
        <v>0</v>
      </c>
      <c r="V306">
        <f>U306-'Flight Input'!$AE306</f>
        <v>0</v>
      </c>
      <c r="W306">
        <f ca="1">MEDIAN2(R306,Analysis!$B$5,2)</f>
        <v>0</v>
      </c>
      <c r="X306">
        <f t="shared" ref="X306:Y306" ca="1" si="659">X305+W306*$D306</f>
        <v>0</v>
      </c>
      <c r="Y306">
        <f t="shared" ca="1" si="659"/>
        <v>0</v>
      </c>
      <c r="AA306">
        <f ca="1">AVERAGE2(W306,Analysis!$B$6,2)</f>
        <v>0</v>
      </c>
      <c r="AB306">
        <f t="shared" ref="AB306:AC306" ca="1" si="660">AB305+AA306*$D306</f>
        <v>0</v>
      </c>
      <c r="AC306">
        <f t="shared" ca="1" si="660"/>
        <v>0</v>
      </c>
      <c r="AF306">
        <f ca="1">IF(B306&gt;0,C306-Analysis!$B$14,0)</f>
        <v>0</v>
      </c>
      <c r="AG306">
        <f t="shared" ca="1" si="561"/>
        <v>0</v>
      </c>
      <c r="AH306">
        <f t="shared" ca="1" si="562"/>
        <v>0</v>
      </c>
      <c r="AI306">
        <f ca="1">IF(AND(B306&gt;Analysis!$B$39,B306&lt;Analysis!$B$40),FilterInput(AF306,Analysis!$B$34,Analysis!$B$35),0)</f>
        <v>0</v>
      </c>
      <c r="AJ306">
        <f ca="1">MEDIAN2(AI306,Analysis!$B$5,2)</f>
        <v>0</v>
      </c>
      <c r="AK306">
        <f ca="1">AVERAGE2(AJ306,Analysis!$B$6,2)</f>
        <v>0</v>
      </c>
      <c r="AL306">
        <f ca="1">INTEGRAL2(R306,$B306,AL305,R305,$B305,Analysis!$B$22)</f>
        <v>0</v>
      </c>
      <c r="AM306">
        <f ca="1">IF(AND(B306&lt;Analysis!$B$40,B306&gt;0),INTEGRAL2(AL306,$B306,AM305,AL305,$B305,Analysis!$B$23),0)</f>
        <v>0</v>
      </c>
      <c r="AN306">
        <f>IF($P306,AM306*Analysis!$B$30+Analysis!$B$31,0)</f>
        <v>0</v>
      </c>
      <c r="AO306">
        <f>AN306-'Flight Input'!$AE306</f>
        <v>0</v>
      </c>
      <c r="AQ306">
        <f>Analysis!$B$36*'Flight Input'!AE306+IF('Flight Input'!AE306 &gt; 0,Analysis!$B$37,0)</f>
        <v>0</v>
      </c>
      <c r="AR306">
        <f ca="1">_xlfn.COVARIANCE.P($AN$102:$AN$1102,'Flight Input'!AE306:AE1306)</f>
        <v>-1.1309354781887998E-3</v>
      </c>
    </row>
    <row r="307" spans="1:44" x14ac:dyDescent="0.3">
      <c r="A307">
        <v>305</v>
      </c>
      <c r="B307">
        <f>'Flight Input'!T307</f>
        <v>6.1007570000365376</v>
      </c>
      <c r="C307">
        <f ca="1">INDIRECT(CONCATENATE("'Flight Input'!",Analysis!$B$2,A307+2))</f>
        <v>0</v>
      </c>
      <c r="D307">
        <f t="shared" si="554"/>
        <v>2.1203999989666045E-2</v>
      </c>
      <c r="F307">
        <f t="shared" ca="1" si="563"/>
        <v>0</v>
      </c>
      <c r="G307">
        <f t="shared" ca="1" si="564"/>
        <v>0</v>
      </c>
      <c r="I307">
        <f>SUM(D$2:D307)/COUNT(D$2:D307)</f>
        <v>2.0002481967332911E-2</v>
      </c>
      <c r="J307">
        <f t="shared" si="555"/>
        <v>1.0600684467205317</v>
      </c>
      <c r="L307">
        <f ca="1">VARA(C$2:C307)</f>
        <v>0</v>
      </c>
      <c r="M307">
        <f t="shared" ca="1" si="556"/>
        <v>0</v>
      </c>
      <c r="N307">
        <f t="shared" ca="1" si="565"/>
        <v>0</v>
      </c>
      <c r="O307" t="b">
        <f ca="1">IF(OR(O306,M307*MIN((B307-B$2)*Analysis!$B$19,1)&gt;Analysis!$B$18),TRUE,FALSE)</f>
        <v>0</v>
      </c>
      <c r="P307" t="b">
        <f>IF(OR('Flight Input'!U307=3,'Flight Input'!U307=9),TRUE,FALSE)</f>
        <v>0</v>
      </c>
      <c r="Q307">
        <f ca="1">IF(O307,Q306,SUM(C$2:C307)/COUNT(C$2:C307))+(Analysis!$D$14-500)/1000000</f>
        <v>1.1E-4</v>
      </c>
      <c r="R307">
        <f t="shared" ca="1" si="557"/>
        <v>0</v>
      </c>
      <c r="S307">
        <f t="shared" ca="1" si="566"/>
        <v>0</v>
      </c>
      <c r="T307">
        <f t="shared" si="558"/>
        <v>0</v>
      </c>
      <c r="U307">
        <f>IF($P307,T307*Analysis!$B$28+Analysis!$B$29,0)</f>
        <v>0</v>
      </c>
      <c r="V307">
        <f>U307-'Flight Input'!$AE307</f>
        <v>0</v>
      </c>
      <c r="W307">
        <f ca="1">MEDIAN2(R307,Analysis!$B$5,2)</f>
        <v>0</v>
      </c>
      <c r="X307">
        <f t="shared" ref="X307:Y307" ca="1" si="661">X306+W307*$D307</f>
        <v>0</v>
      </c>
      <c r="Y307">
        <f t="shared" ca="1" si="661"/>
        <v>0</v>
      </c>
      <c r="AA307">
        <f ca="1">AVERAGE2(W307,Analysis!$B$6,2)</f>
        <v>0</v>
      </c>
      <c r="AB307">
        <f t="shared" ref="AB307:AC307" ca="1" si="662">AB306+AA307*$D307</f>
        <v>0</v>
      </c>
      <c r="AC307">
        <f t="shared" ca="1" si="662"/>
        <v>0</v>
      </c>
      <c r="AF307">
        <f ca="1">IF(B307&gt;0,C307-Analysis!$B$14,0)</f>
        <v>0</v>
      </c>
      <c r="AG307">
        <f t="shared" ca="1" si="561"/>
        <v>0</v>
      </c>
      <c r="AH307">
        <f t="shared" ca="1" si="562"/>
        <v>0</v>
      </c>
      <c r="AI307">
        <f ca="1">IF(AND(B307&gt;Analysis!$B$39,B307&lt;Analysis!$B$40),FilterInput(AF307,Analysis!$B$34,Analysis!$B$35),0)</f>
        <v>0</v>
      </c>
      <c r="AJ307">
        <f ca="1">MEDIAN2(AI307,Analysis!$B$5,2)</f>
        <v>0</v>
      </c>
      <c r="AK307">
        <f ca="1">AVERAGE2(AJ307,Analysis!$B$6,2)</f>
        <v>0</v>
      </c>
      <c r="AL307">
        <f ca="1">INTEGRAL2(R307,$B307,AL306,R306,$B306,Analysis!$B$22)</f>
        <v>0</v>
      </c>
      <c r="AM307">
        <f ca="1">IF(AND(B307&lt;Analysis!$B$40,B307&gt;0),INTEGRAL2(AL307,$B307,AM306,AL306,$B306,Analysis!$B$23),0)</f>
        <v>0</v>
      </c>
      <c r="AN307">
        <f>IF($P307,AM307*Analysis!$B$30+Analysis!$B$31,0)</f>
        <v>0</v>
      </c>
      <c r="AO307">
        <f>AN307-'Flight Input'!$AE307</f>
        <v>0</v>
      </c>
      <c r="AQ307">
        <f>Analysis!$B$36*'Flight Input'!AE307+IF('Flight Input'!AE307 &gt; 0,Analysis!$B$37,0)</f>
        <v>0</v>
      </c>
      <c r="AR307">
        <f ca="1">_xlfn.COVARIANCE.P($AN$102:$AN$1102,'Flight Input'!AE307:AE1307)</f>
        <v>-1.3182906446764669E-3</v>
      </c>
    </row>
    <row r="308" spans="1:44" x14ac:dyDescent="0.3">
      <c r="A308">
        <v>306</v>
      </c>
      <c r="B308">
        <f>'Flight Input'!T308</f>
        <v>6.1151890000328422</v>
      </c>
      <c r="C308">
        <f ca="1">INDIRECT(CONCATENATE("'Flight Input'!",Analysis!$B$2,A308+2))</f>
        <v>0</v>
      </c>
      <c r="D308">
        <f t="shared" si="554"/>
        <v>1.4431999996304512E-2</v>
      </c>
      <c r="F308">
        <f t="shared" ca="1" si="563"/>
        <v>0</v>
      </c>
      <c r="G308">
        <f t="shared" ca="1" si="564"/>
        <v>0</v>
      </c>
      <c r="I308">
        <f>SUM(D$2:D308)/COUNT(D$2:D308)</f>
        <v>1.9984277777885105E-2</v>
      </c>
      <c r="J308">
        <f t="shared" si="555"/>
        <v>0.722167703867446</v>
      </c>
      <c r="L308">
        <f ca="1">VARA(C$2:C308)</f>
        <v>0</v>
      </c>
      <c r="M308">
        <f t="shared" ca="1" si="556"/>
        <v>0</v>
      </c>
      <c r="N308">
        <f t="shared" ca="1" si="565"/>
        <v>0</v>
      </c>
      <c r="O308" t="b">
        <f ca="1">IF(OR(O307,M308*MIN((B308-B$2)*Analysis!$B$19,1)&gt;Analysis!$B$18),TRUE,FALSE)</f>
        <v>0</v>
      </c>
      <c r="P308" t="b">
        <f>IF(OR('Flight Input'!U308=3,'Flight Input'!U308=9),TRUE,FALSE)</f>
        <v>0</v>
      </c>
      <c r="Q308">
        <f ca="1">IF(O308,Q307,SUM(C$2:C308)/COUNT(C$2:C308))+(Analysis!$D$14-500)/1000000</f>
        <v>1.1E-4</v>
      </c>
      <c r="R308">
        <f t="shared" ca="1" si="557"/>
        <v>0</v>
      </c>
      <c r="S308">
        <f t="shared" ca="1" si="566"/>
        <v>0</v>
      </c>
      <c r="T308">
        <f t="shared" si="558"/>
        <v>0</v>
      </c>
      <c r="U308">
        <f>IF($P308,T308*Analysis!$B$28+Analysis!$B$29,0)</f>
        <v>0</v>
      </c>
      <c r="V308">
        <f>U308-'Flight Input'!$AE308</f>
        <v>0</v>
      </c>
      <c r="W308">
        <f ca="1">MEDIAN2(R308,Analysis!$B$5,2)</f>
        <v>0</v>
      </c>
      <c r="X308">
        <f t="shared" ref="X308:Y308" ca="1" si="663">X307+W308*$D308</f>
        <v>0</v>
      </c>
      <c r="Y308">
        <f t="shared" ca="1" si="663"/>
        <v>0</v>
      </c>
      <c r="AA308">
        <f ca="1">AVERAGE2(W308,Analysis!$B$6,2)</f>
        <v>0</v>
      </c>
      <c r="AB308">
        <f t="shared" ref="AB308:AC308" ca="1" si="664">AB307+AA308*$D308</f>
        <v>0</v>
      </c>
      <c r="AC308">
        <f t="shared" ca="1" si="664"/>
        <v>0</v>
      </c>
      <c r="AF308">
        <f ca="1">IF(B308&gt;0,C308-Analysis!$B$14,0)</f>
        <v>0</v>
      </c>
      <c r="AG308">
        <f t="shared" ca="1" si="561"/>
        <v>0</v>
      </c>
      <c r="AH308">
        <f t="shared" ca="1" si="562"/>
        <v>0</v>
      </c>
      <c r="AI308">
        <f ca="1">IF(AND(B308&gt;Analysis!$B$39,B308&lt;Analysis!$B$40),FilterInput(AF308,Analysis!$B$34,Analysis!$B$35),0)</f>
        <v>0</v>
      </c>
      <c r="AJ308">
        <f ca="1">MEDIAN2(AI308,Analysis!$B$5,2)</f>
        <v>0</v>
      </c>
      <c r="AK308">
        <f ca="1">AVERAGE2(AJ308,Analysis!$B$6,2)</f>
        <v>0</v>
      </c>
      <c r="AL308">
        <f ca="1">INTEGRAL2(R308,$B308,AL307,R307,$B307,Analysis!$B$22)</f>
        <v>0</v>
      </c>
      <c r="AM308">
        <f ca="1">IF(AND(B308&lt;Analysis!$B$40,B308&gt;0),INTEGRAL2(AL308,$B308,AM307,AL307,$B307,Analysis!$B$23),0)</f>
        <v>0</v>
      </c>
      <c r="AN308">
        <f>IF($P308,AM308*Analysis!$B$30+Analysis!$B$31,0)</f>
        <v>0</v>
      </c>
      <c r="AO308">
        <f>AN308-'Flight Input'!$AE308</f>
        <v>0</v>
      </c>
      <c r="AQ308">
        <f>Analysis!$B$36*'Flight Input'!AE308+IF('Flight Input'!AE308 &gt; 0,Analysis!$B$37,0)</f>
        <v>0</v>
      </c>
      <c r="AR308">
        <f ca="1">_xlfn.COVARIANCE.P($AN$102:$AN$1102,'Flight Input'!AE308:AE1308)</f>
        <v>-1.5067551186213495E-3</v>
      </c>
    </row>
    <row r="309" spans="1:44" x14ac:dyDescent="0.3">
      <c r="A309">
        <v>307</v>
      </c>
      <c r="B309">
        <f>'Flight Input'!T309</f>
        <v>6.1361190000316128</v>
      </c>
      <c r="C309">
        <f ca="1">INDIRECT(CONCATENATE("'Flight Input'!",Analysis!$B$2,A309+2))</f>
        <v>0</v>
      </c>
      <c r="D309">
        <f t="shared" si="554"/>
        <v>2.0929999998770654E-2</v>
      </c>
      <c r="F309">
        <f t="shared" ca="1" si="563"/>
        <v>0</v>
      </c>
      <c r="G309">
        <f t="shared" ca="1" si="564"/>
        <v>0</v>
      </c>
      <c r="I309">
        <f>SUM(D$2:D309)/COUNT(D$2:D309)</f>
        <v>1.9987358306291898E-2</v>
      </c>
      <c r="J309">
        <f t="shared" si="555"/>
        <v>1.0471618949354611</v>
      </c>
      <c r="L309">
        <f ca="1">VARA(C$2:C309)</f>
        <v>0</v>
      </c>
      <c r="M309">
        <f t="shared" ca="1" si="556"/>
        <v>0</v>
      </c>
      <c r="N309">
        <f t="shared" ca="1" si="565"/>
        <v>0</v>
      </c>
      <c r="O309" t="b">
        <f ca="1">IF(OR(O308,M309*MIN((B309-B$2)*Analysis!$B$19,1)&gt;Analysis!$B$18),TRUE,FALSE)</f>
        <v>0</v>
      </c>
      <c r="P309" t="b">
        <f>IF(OR('Flight Input'!U309=3,'Flight Input'!U309=9),TRUE,FALSE)</f>
        <v>0</v>
      </c>
      <c r="Q309">
        <f ca="1">IF(O309,Q308,SUM(C$2:C309)/COUNT(C$2:C309))+(Analysis!$D$14-500)/1000000</f>
        <v>1.1E-4</v>
      </c>
      <c r="R309">
        <f t="shared" ca="1" si="557"/>
        <v>0</v>
      </c>
      <c r="S309">
        <f t="shared" ca="1" si="566"/>
        <v>0</v>
      </c>
      <c r="T309">
        <f t="shared" si="558"/>
        <v>0</v>
      </c>
      <c r="U309">
        <f>IF($P309,T309*Analysis!$B$28+Analysis!$B$29,0)</f>
        <v>0</v>
      </c>
      <c r="V309">
        <f>U309-'Flight Input'!$AE309</f>
        <v>0</v>
      </c>
      <c r="W309">
        <f ca="1">MEDIAN2(R309,Analysis!$B$5,2)</f>
        <v>0</v>
      </c>
      <c r="X309">
        <f t="shared" ref="X309:Y309" ca="1" si="665">X308+W309*$D309</f>
        <v>0</v>
      </c>
      <c r="Y309">
        <f t="shared" ca="1" si="665"/>
        <v>0</v>
      </c>
      <c r="AA309">
        <f ca="1">AVERAGE2(W309,Analysis!$B$6,2)</f>
        <v>0</v>
      </c>
      <c r="AB309">
        <f t="shared" ref="AB309:AC309" ca="1" si="666">AB308+AA309*$D309</f>
        <v>0</v>
      </c>
      <c r="AC309">
        <f t="shared" ca="1" si="666"/>
        <v>0</v>
      </c>
      <c r="AF309">
        <f ca="1">IF(B309&gt;0,C309-Analysis!$B$14,0)</f>
        <v>0</v>
      </c>
      <c r="AG309">
        <f t="shared" ca="1" si="561"/>
        <v>0</v>
      </c>
      <c r="AH309">
        <f t="shared" ca="1" si="562"/>
        <v>0</v>
      </c>
      <c r="AI309">
        <f ca="1">IF(AND(B309&gt;Analysis!$B$39,B309&lt;Analysis!$B$40),FilterInput(AF309,Analysis!$B$34,Analysis!$B$35),0)</f>
        <v>0</v>
      </c>
      <c r="AJ309">
        <f ca="1">MEDIAN2(AI309,Analysis!$B$5,2)</f>
        <v>0</v>
      </c>
      <c r="AK309">
        <f ca="1">AVERAGE2(AJ309,Analysis!$B$6,2)</f>
        <v>0</v>
      </c>
      <c r="AL309">
        <f ca="1">INTEGRAL2(R309,$B309,AL308,R308,$B308,Analysis!$B$22)</f>
        <v>0</v>
      </c>
      <c r="AM309">
        <f ca="1">IF(AND(B309&lt;Analysis!$B$40,B309&gt;0),INTEGRAL2(AL309,$B309,AM308,AL308,$B308,Analysis!$B$23),0)</f>
        <v>0</v>
      </c>
      <c r="AN309">
        <f>IF($P309,AM309*Analysis!$B$30+Analysis!$B$31,0)</f>
        <v>0</v>
      </c>
      <c r="AO309">
        <f>AN309-'Flight Input'!$AE309</f>
        <v>0</v>
      </c>
      <c r="AQ309">
        <f>Analysis!$B$36*'Flight Input'!AE309+IF('Flight Input'!AE309 &gt; 0,Analysis!$B$37,0)</f>
        <v>0</v>
      </c>
      <c r="AR309">
        <f ca="1">_xlfn.COVARIANCE.P($AN$102:$AN$1102,'Flight Input'!AE309:AE1309)</f>
        <v>-1.6963325487150639E-3</v>
      </c>
    </row>
    <row r="310" spans="1:44" x14ac:dyDescent="0.3">
      <c r="A310">
        <v>308</v>
      </c>
      <c r="B310">
        <f>'Flight Input'!T310</f>
        <v>6.1547060000011697</v>
      </c>
      <c r="C310">
        <f ca="1">INDIRECT(CONCATENATE("'Flight Input'!",Analysis!$B$2,A310+2))</f>
        <v>0</v>
      </c>
      <c r="D310">
        <f t="shared" si="554"/>
        <v>1.8586999969556928E-2</v>
      </c>
      <c r="F310">
        <f t="shared" ca="1" si="563"/>
        <v>0</v>
      </c>
      <c r="G310">
        <f t="shared" ca="1" si="564"/>
        <v>0</v>
      </c>
      <c r="I310">
        <f>SUM(D$2:D310)/COUNT(D$2:D310)</f>
        <v>1.9982811688315488E-2</v>
      </c>
      <c r="J310">
        <f t="shared" si="555"/>
        <v>0.93014938335355823</v>
      </c>
      <c r="L310">
        <f ca="1">VARA(C$2:C310)</f>
        <v>0</v>
      </c>
      <c r="M310">
        <f t="shared" ca="1" si="556"/>
        <v>0</v>
      </c>
      <c r="N310">
        <f t="shared" ca="1" si="565"/>
        <v>0</v>
      </c>
      <c r="O310" t="b">
        <f ca="1">IF(OR(O309,M310*MIN((B310-B$2)*Analysis!$B$19,1)&gt;Analysis!$B$18),TRUE,FALSE)</f>
        <v>0</v>
      </c>
      <c r="P310" t="b">
        <f>IF(OR('Flight Input'!U310=3,'Flight Input'!U310=9),TRUE,FALSE)</f>
        <v>0</v>
      </c>
      <c r="Q310">
        <f ca="1">IF(O310,Q309,SUM(C$2:C310)/COUNT(C$2:C310))+(Analysis!$D$14-500)/1000000</f>
        <v>1.1E-4</v>
      </c>
      <c r="R310">
        <f t="shared" ca="1" si="557"/>
        <v>0</v>
      </c>
      <c r="S310">
        <f t="shared" ca="1" si="566"/>
        <v>0</v>
      </c>
      <c r="T310">
        <f t="shared" si="558"/>
        <v>0</v>
      </c>
      <c r="U310">
        <f>IF($P310,T310*Analysis!$B$28+Analysis!$B$29,0)</f>
        <v>0</v>
      </c>
      <c r="V310">
        <f>U310-'Flight Input'!$AE310</f>
        <v>0</v>
      </c>
      <c r="W310">
        <f ca="1">MEDIAN2(R310,Analysis!$B$5,2)</f>
        <v>0</v>
      </c>
      <c r="X310">
        <f t="shared" ref="X310:Y310" ca="1" si="667">X309+W310*$D310</f>
        <v>0</v>
      </c>
      <c r="Y310">
        <f t="shared" ca="1" si="667"/>
        <v>0</v>
      </c>
      <c r="AA310">
        <f ca="1">AVERAGE2(W310,Analysis!$B$6,2)</f>
        <v>0</v>
      </c>
      <c r="AB310">
        <f t="shared" ref="AB310:AC310" ca="1" si="668">AB309+AA310*$D310</f>
        <v>0</v>
      </c>
      <c r="AC310">
        <f t="shared" ca="1" si="668"/>
        <v>0</v>
      </c>
      <c r="AF310">
        <f ca="1">IF(B310&gt;0,C310-Analysis!$B$14,0)</f>
        <v>0</v>
      </c>
      <c r="AG310">
        <f t="shared" ca="1" si="561"/>
        <v>0</v>
      </c>
      <c r="AH310">
        <f t="shared" ca="1" si="562"/>
        <v>0</v>
      </c>
      <c r="AI310">
        <f ca="1">IF(AND(B310&gt;Analysis!$B$39,B310&lt;Analysis!$B$40),FilterInput(AF310,Analysis!$B$34,Analysis!$B$35),0)</f>
        <v>0</v>
      </c>
      <c r="AJ310">
        <f ca="1">MEDIAN2(AI310,Analysis!$B$5,2)</f>
        <v>0</v>
      </c>
      <c r="AK310">
        <f ca="1">AVERAGE2(AJ310,Analysis!$B$6,2)</f>
        <v>0</v>
      </c>
      <c r="AL310">
        <f ca="1">INTEGRAL2(R310,$B310,AL309,R309,$B309,Analysis!$B$22)</f>
        <v>0</v>
      </c>
      <c r="AM310">
        <f ca="1">IF(AND(B310&lt;Analysis!$B$40,B310&gt;0),INTEGRAL2(AL310,$B310,AM309,AL309,$B309,Analysis!$B$23),0)</f>
        <v>0</v>
      </c>
      <c r="AN310">
        <f>IF($P310,AM310*Analysis!$B$30+Analysis!$B$31,0)</f>
        <v>0</v>
      </c>
      <c r="AO310">
        <f>AN310-'Flight Input'!$AE310</f>
        <v>0</v>
      </c>
      <c r="AQ310">
        <f>Analysis!$B$36*'Flight Input'!AE310+IF('Flight Input'!AE310 &gt; 0,Analysis!$B$37,0)</f>
        <v>0</v>
      </c>
      <c r="AR310">
        <f ca="1">_xlfn.COVARIANCE.P($AN$102:$AN$1102,'Flight Input'!AE310:AE1310)</f>
        <v>-1.8870265994243975E-3</v>
      </c>
    </row>
    <row r="311" spans="1:44" x14ac:dyDescent="0.3">
      <c r="A311">
        <v>309</v>
      </c>
      <c r="B311">
        <f>'Flight Input'!T311</f>
        <v>6.1809420000063255</v>
      </c>
      <c r="C311">
        <f ca="1">INDIRECT(CONCATENATE("'Flight Input'!",Analysis!$B$2,A311+2))</f>
        <v>0</v>
      </c>
      <c r="D311">
        <f t="shared" si="554"/>
        <v>2.6236000005155802E-2</v>
      </c>
      <c r="F311">
        <f t="shared" ca="1" si="563"/>
        <v>0</v>
      </c>
      <c r="G311">
        <f t="shared" ca="1" si="564"/>
        <v>0</v>
      </c>
      <c r="I311">
        <f>SUM(D$2:D311)/COUNT(D$2:D311)</f>
        <v>2.0003048543709791E-2</v>
      </c>
      <c r="J311">
        <f t="shared" si="555"/>
        <v>1.3116000767496032</v>
      </c>
      <c r="L311">
        <f ca="1">VARA(C$2:C311)</f>
        <v>0</v>
      </c>
      <c r="M311">
        <f t="shared" ca="1" si="556"/>
        <v>0</v>
      </c>
      <c r="N311">
        <f t="shared" ca="1" si="565"/>
        <v>0</v>
      </c>
      <c r="O311" t="b">
        <f ca="1">IF(OR(O310,M311*MIN((B311-B$2)*Analysis!$B$19,1)&gt;Analysis!$B$18),TRUE,FALSE)</f>
        <v>0</v>
      </c>
      <c r="P311" t="b">
        <f>IF(OR('Flight Input'!U311=3,'Flight Input'!U311=9),TRUE,FALSE)</f>
        <v>0</v>
      </c>
      <c r="Q311">
        <f ca="1">IF(O311,Q310,SUM(C$2:C311)/COUNT(C$2:C311))+(Analysis!$D$14-500)/1000000</f>
        <v>1.1E-4</v>
      </c>
      <c r="R311">
        <f t="shared" ca="1" si="557"/>
        <v>0</v>
      </c>
      <c r="S311">
        <f t="shared" ca="1" si="566"/>
        <v>0</v>
      </c>
      <c r="T311">
        <f t="shared" si="558"/>
        <v>0</v>
      </c>
      <c r="U311">
        <f>IF($P311,T311*Analysis!$B$28+Analysis!$B$29,0)</f>
        <v>0</v>
      </c>
      <c r="V311">
        <f>U311-'Flight Input'!$AE311</f>
        <v>0</v>
      </c>
      <c r="W311">
        <f ca="1">MEDIAN2(R311,Analysis!$B$5,2)</f>
        <v>0</v>
      </c>
      <c r="X311">
        <f t="shared" ref="X311:Y311" ca="1" si="669">X310+W311*$D311</f>
        <v>0</v>
      </c>
      <c r="Y311">
        <f t="shared" ca="1" si="669"/>
        <v>0</v>
      </c>
      <c r="AA311">
        <f ca="1">AVERAGE2(W311,Analysis!$B$6,2)</f>
        <v>0</v>
      </c>
      <c r="AB311">
        <f t="shared" ref="AB311:AC311" ca="1" si="670">AB310+AA311*$D311</f>
        <v>0</v>
      </c>
      <c r="AC311">
        <f t="shared" ca="1" si="670"/>
        <v>0</v>
      </c>
      <c r="AF311">
        <f ca="1">IF(B311&gt;0,C311-Analysis!$B$14,0)</f>
        <v>0</v>
      </c>
      <c r="AG311">
        <f t="shared" ca="1" si="561"/>
        <v>0</v>
      </c>
      <c r="AH311">
        <f t="shared" ca="1" si="562"/>
        <v>0</v>
      </c>
      <c r="AI311">
        <f ca="1">IF(AND(B311&gt;Analysis!$B$39,B311&lt;Analysis!$B$40),FilterInput(AF311,Analysis!$B$34,Analysis!$B$35),0)</f>
        <v>0</v>
      </c>
      <c r="AJ311">
        <f ca="1">MEDIAN2(AI311,Analysis!$B$5,2)</f>
        <v>0</v>
      </c>
      <c r="AK311">
        <f ca="1">AVERAGE2(AJ311,Analysis!$B$6,2)</f>
        <v>0</v>
      </c>
      <c r="AL311">
        <f ca="1">INTEGRAL2(R311,$B311,AL310,R310,$B310,Analysis!$B$22)</f>
        <v>0</v>
      </c>
      <c r="AM311">
        <f ca="1">IF(AND(B311&lt;Analysis!$B$40,B311&gt;0),INTEGRAL2(AL311,$B311,AM310,AL310,$B310,Analysis!$B$23),0)</f>
        <v>0</v>
      </c>
      <c r="AN311">
        <f>IF($P311,AM311*Analysis!$B$30+Analysis!$B$31,0)</f>
        <v>0</v>
      </c>
      <c r="AO311">
        <f>AN311-'Flight Input'!$AE311</f>
        <v>0</v>
      </c>
      <c r="AQ311">
        <f>Analysis!$B$36*'Flight Input'!AE311+IF('Flight Input'!AE311 &gt; 0,Analysis!$B$37,0)</f>
        <v>0</v>
      </c>
      <c r="AR311">
        <f ca="1">_xlfn.COVARIANCE.P($AN$102:$AN$1102,'Flight Input'!AE311:AE1311)</f>
        <v>-2.0742039140374344E-3</v>
      </c>
    </row>
    <row r="312" spans="1:44" x14ac:dyDescent="0.3">
      <c r="A312">
        <v>310</v>
      </c>
      <c r="B312">
        <f>'Flight Input'!T312</f>
        <v>6.200453000026755</v>
      </c>
      <c r="C312">
        <f ca="1">INDIRECT(CONCATENATE("'Flight Input'!",Analysis!$B$2,A312+2))</f>
        <v>0</v>
      </c>
      <c r="D312">
        <f t="shared" si="554"/>
        <v>1.9511000020429492E-2</v>
      </c>
      <c r="F312">
        <f t="shared" ca="1" si="563"/>
        <v>0</v>
      </c>
      <c r="G312">
        <f t="shared" ca="1" si="564"/>
        <v>0</v>
      </c>
      <c r="I312">
        <f>SUM(D$2:D312)/COUNT(D$2:D312)</f>
        <v>2.0001461290408886E-2</v>
      </c>
      <c r="J312">
        <f t="shared" si="555"/>
        <v>0.97547872813599967</v>
      </c>
      <c r="L312">
        <f ca="1">VARA(C$2:C312)</f>
        <v>0</v>
      </c>
      <c r="M312">
        <f t="shared" ca="1" si="556"/>
        <v>0</v>
      </c>
      <c r="N312">
        <f t="shared" ca="1" si="565"/>
        <v>0</v>
      </c>
      <c r="O312" t="b">
        <f ca="1">IF(OR(O311,M312*MIN((B312-B$2)*Analysis!$B$19,1)&gt;Analysis!$B$18),TRUE,FALSE)</f>
        <v>0</v>
      </c>
      <c r="P312" t="b">
        <f>IF(OR('Flight Input'!U312=3,'Flight Input'!U312=9),TRUE,FALSE)</f>
        <v>0</v>
      </c>
      <c r="Q312">
        <f ca="1">IF(O312,Q311,SUM(C$2:C312)/COUNT(C$2:C312))+(Analysis!$D$14-500)/1000000</f>
        <v>1.1E-4</v>
      </c>
      <c r="R312">
        <f t="shared" ca="1" si="557"/>
        <v>0</v>
      </c>
      <c r="S312">
        <f t="shared" ca="1" si="566"/>
        <v>0</v>
      </c>
      <c r="T312">
        <f t="shared" si="558"/>
        <v>0</v>
      </c>
      <c r="U312">
        <f>IF($P312,T312*Analysis!$B$28+Analysis!$B$29,0)</f>
        <v>0</v>
      </c>
      <c r="V312">
        <f>U312-'Flight Input'!$AE312</f>
        <v>0</v>
      </c>
      <c r="W312">
        <f ca="1">MEDIAN2(R312,Analysis!$B$5,2)</f>
        <v>0</v>
      </c>
      <c r="X312">
        <f t="shared" ref="X312:Y312" ca="1" si="671">X311+W312*$D312</f>
        <v>0</v>
      </c>
      <c r="Y312">
        <f t="shared" ca="1" si="671"/>
        <v>0</v>
      </c>
      <c r="AA312">
        <f ca="1">AVERAGE2(W312,Analysis!$B$6,2)</f>
        <v>0</v>
      </c>
      <c r="AB312">
        <f t="shared" ref="AB312:AC312" ca="1" si="672">AB311+AA312*$D312</f>
        <v>0</v>
      </c>
      <c r="AC312">
        <f t="shared" ca="1" si="672"/>
        <v>0</v>
      </c>
      <c r="AF312">
        <f ca="1">IF(B312&gt;0,C312-Analysis!$B$14,0)</f>
        <v>0</v>
      </c>
      <c r="AG312">
        <f t="shared" ca="1" si="561"/>
        <v>0</v>
      </c>
      <c r="AH312">
        <f t="shared" ca="1" si="562"/>
        <v>0</v>
      </c>
      <c r="AI312">
        <f ca="1">IF(AND(B312&gt;Analysis!$B$39,B312&lt;Analysis!$B$40),FilterInput(AF312,Analysis!$B$34,Analysis!$B$35),0)</f>
        <v>0</v>
      </c>
      <c r="AJ312">
        <f ca="1">MEDIAN2(AI312,Analysis!$B$5,2)</f>
        <v>0</v>
      </c>
      <c r="AK312">
        <f ca="1">AVERAGE2(AJ312,Analysis!$B$6,2)</f>
        <v>0</v>
      </c>
      <c r="AL312">
        <f ca="1">INTEGRAL2(R312,$B312,AL311,R311,$B311,Analysis!$B$22)</f>
        <v>0</v>
      </c>
      <c r="AM312">
        <f ca="1">IF(AND(B312&lt;Analysis!$B$40,B312&gt;0),INTEGRAL2(AL312,$B312,AM311,AL311,$B311,Analysis!$B$23),0)</f>
        <v>0</v>
      </c>
      <c r="AN312">
        <f>IF($P312,AM312*Analysis!$B$30+Analysis!$B$31,0)</f>
        <v>0</v>
      </c>
      <c r="AO312">
        <f>AN312-'Flight Input'!$AE312</f>
        <v>0</v>
      </c>
      <c r="AQ312">
        <f>Analysis!$B$36*'Flight Input'!AE312+IF('Flight Input'!AE312 &gt; 0,Analysis!$B$37,0)</f>
        <v>0</v>
      </c>
      <c r="AR312">
        <f ca="1">_xlfn.COVARIANCE.P($AN$102:$AN$1102,'Flight Input'!AE312:AE1312)</f>
        <v>-2.2617199674245612E-3</v>
      </c>
    </row>
    <row r="313" spans="1:44" x14ac:dyDescent="0.3">
      <c r="A313">
        <v>311</v>
      </c>
      <c r="B313">
        <f>'Flight Input'!T313</f>
        <v>6.2197689999593422</v>
      </c>
      <c r="C313">
        <f ca="1">INDIRECT(CONCATENATE("'Flight Input'!",Analysis!$B$2,A313+2))</f>
        <v>0</v>
      </c>
      <c r="D313">
        <f t="shared" si="554"/>
        <v>1.9315999932587147E-2</v>
      </c>
      <c r="F313">
        <f t="shared" ca="1" si="563"/>
        <v>0</v>
      </c>
      <c r="G313">
        <f t="shared" ca="1" si="564"/>
        <v>0</v>
      </c>
      <c r="I313">
        <f>SUM(D$2:D313)/COUNT(D$2:D313)</f>
        <v>1.9999257234595957E-2</v>
      </c>
      <c r="J313">
        <f t="shared" si="555"/>
        <v>0.96583586610272365</v>
      </c>
      <c r="L313">
        <f ca="1">VARA(C$2:C313)</f>
        <v>0</v>
      </c>
      <c r="M313">
        <f t="shared" ca="1" si="556"/>
        <v>0</v>
      </c>
      <c r="N313">
        <f t="shared" ca="1" si="565"/>
        <v>0</v>
      </c>
      <c r="O313" t="b">
        <f ca="1">IF(OR(O312,M313*MIN((B313-B$2)*Analysis!$B$19,1)&gt;Analysis!$B$18),TRUE,FALSE)</f>
        <v>0</v>
      </c>
      <c r="P313" t="b">
        <f>IF(OR('Flight Input'!U313=3,'Flight Input'!U313=9),TRUE,FALSE)</f>
        <v>0</v>
      </c>
      <c r="Q313">
        <f ca="1">IF(O313,Q312,SUM(C$2:C313)/COUNT(C$2:C313))+(Analysis!$D$14-500)/1000000</f>
        <v>1.1E-4</v>
      </c>
      <c r="R313">
        <f t="shared" ca="1" si="557"/>
        <v>0</v>
      </c>
      <c r="S313">
        <f t="shared" ca="1" si="566"/>
        <v>0</v>
      </c>
      <c r="T313">
        <f t="shared" si="558"/>
        <v>0</v>
      </c>
      <c r="U313">
        <f>IF($P313,T313*Analysis!$B$28+Analysis!$B$29,0)</f>
        <v>0</v>
      </c>
      <c r="V313">
        <f>U313-'Flight Input'!$AE313</f>
        <v>0</v>
      </c>
      <c r="W313">
        <f ca="1">MEDIAN2(R313,Analysis!$B$5,2)</f>
        <v>0</v>
      </c>
      <c r="X313">
        <f t="shared" ref="X313:Y313" ca="1" si="673">X312+W313*$D313</f>
        <v>0</v>
      </c>
      <c r="Y313">
        <f t="shared" ca="1" si="673"/>
        <v>0</v>
      </c>
      <c r="AA313">
        <f ca="1">AVERAGE2(W313,Analysis!$B$6,2)</f>
        <v>0</v>
      </c>
      <c r="AB313">
        <f t="shared" ref="AB313:AC313" ca="1" si="674">AB312+AA313*$D313</f>
        <v>0</v>
      </c>
      <c r="AC313">
        <f t="shared" ca="1" si="674"/>
        <v>0</v>
      </c>
      <c r="AF313">
        <f ca="1">IF(B313&gt;0,C313-Analysis!$B$14,0)</f>
        <v>0</v>
      </c>
      <c r="AG313">
        <f t="shared" ca="1" si="561"/>
        <v>0</v>
      </c>
      <c r="AH313">
        <f t="shared" ca="1" si="562"/>
        <v>0</v>
      </c>
      <c r="AI313">
        <f ca="1">IF(AND(B313&gt;Analysis!$B$39,B313&lt;Analysis!$B$40),FilterInput(AF313,Analysis!$B$34,Analysis!$B$35),0)</f>
        <v>0</v>
      </c>
      <c r="AJ313">
        <f ca="1">MEDIAN2(AI313,Analysis!$B$5,2)</f>
        <v>0</v>
      </c>
      <c r="AK313">
        <f ca="1">AVERAGE2(AJ313,Analysis!$B$6,2)</f>
        <v>0</v>
      </c>
      <c r="AL313">
        <f ca="1">INTEGRAL2(R313,$B313,AL312,R312,$B312,Analysis!$B$22)</f>
        <v>0</v>
      </c>
      <c r="AM313">
        <f ca="1">IF(AND(B313&lt;Analysis!$B$40,B313&gt;0),INTEGRAL2(AL313,$B313,AM312,AL312,$B312,Analysis!$B$23),0)</f>
        <v>0</v>
      </c>
      <c r="AN313">
        <f>IF($P313,AM313*Analysis!$B$30+Analysis!$B$31,0)</f>
        <v>0</v>
      </c>
      <c r="AO313">
        <f>AN313-'Flight Input'!$AE313</f>
        <v>0</v>
      </c>
      <c r="AQ313">
        <f>Analysis!$B$36*'Flight Input'!AE313+IF('Flight Input'!AE313 &gt; 0,Analysis!$B$37,0)</f>
        <v>0</v>
      </c>
      <c r="AR313">
        <f ca="1">_xlfn.COVARIANCE.P($AN$102:$AN$1102,'Flight Input'!AE313:AE1313)</f>
        <v>-2.4464765464170075E-3</v>
      </c>
    </row>
    <row r="314" spans="1:44" x14ac:dyDescent="0.3">
      <c r="A314">
        <v>312</v>
      </c>
      <c r="B314">
        <f>'Flight Input'!T314</f>
        <v>6.2349519999697804</v>
      </c>
      <c r="C314">
        <f ca="1">INDIRECT(CONCATENATE("'Flight Input'!",Analysis!$B$2,A314+2))</f>
        <v>0</v>
      </c>
      <c r="D314">
        <f t="shared" si="554"/>
        <v>1.5183000010438263E-2</v>
      </c>
      <c r="F314">
        <f t="shared" ca="1" si="563"/>
        <v>0</v>
      </c>
      <c r="G314">
        <f t="shared" ca="1" si="564"/>
        <v>0</v>
      </c>
      <c r="I314">
        <f>SUM(D$2:D314)/COUNT(D$2:D314)</f>
        <v>1.9983820512723655E-2</v>
      </c>
      <c r="J314">
        <f t="shared" si="555"/>
        <v>0.75976463063062849</v>
      </c>
      <c r="L314">
        <f ca="1">VARA(C$2:C314)</f>
        <v>0</v>
      </c>
      <c r="M314">
        <f t="shared" ca="1" si="556"/>
        <v>0</v>
      </c>
      <c r="N314">
        <f t="shared" ca="1" si="565"/>
        <v>0</v>
      </c>
      <c r="O314" t="b">
        <f ca="1">IF(OR(O313,M314*MIN((B314-B$2)*Analysis!$B$19,1)&gt;Analysis!$B$18),TRUE,FALSE)</f>
        <v>0</v>
      </c>
      <c r="P314" t="b">
        <f>IF(OR('Flight Input'!U314=3,'Flight Input'!U314=9),TRUE,FALSE)</f>
        <v>0</v>
      </c>
      <c r="Q314">
        <f ca="1">IF(O314,Q313,SUM(C$2:C314)/COUNT(C$2:C314))+(Analysis!$D$14-500)/1000000</f>
        <v>1.1E-4</v>
      </c>
      <c r="R314">
        <f t="shared" ca="1" si="557"/>
        <v>0</v>
      </c>
      <c r="S314">
        <f t="shared" ca="1" si="566"/>
        <v>0</v>
      </c>
      <c r="T314">
        <f t="shared" si="558"/>
        <v>0</v>
      </c>
      <c r="U314">
        <f>IF($P314,T314*Analysis!$B$28+Analysis!$B$29,0)</f>
        <v>0</v>
      </c>
      <c r="V314">
        <f>U314-'Flight Input'!$AE314</f>
        <v>0</v>
      </c>
      <c r="W314">
        <f ca="1">MEDIAN2(R314,Analysis!$B$5,2)</f>
        <v>0</v>
      </c>
      <c r="X314">
        <f t="shared" ref="X314:Y314" ca="1" si="675">X313+W314*$D314</f>
        <v>0</v>
      </c>
      <c r="Y314">
        <f t="shared" ca="1" si="675"/>
        <v>0</v>
      </c>
      <c r="AA314">
        <f ca="1">AVERAGE2(W314,Analysis!$B$6,2)</f>
        <v>0</v>
      </c>
      <c r="AB314">
        <f t="shared" ref="AB314:AC314" ca="1" si="676">AB313+AA314*$D314</f>
        <v>0</v>
      </c>
      <c r="AC314">
        <f t="shared" ca="1" si="676"/>
        <v>0</v>
      </c>
      <c r="AF314">
        <f ca="1">IF(B314&gt;0,C314-Analysis!$B$14,0)</f>
        <v>0</v>
      </c>
      <c r="AG314">
        <f t="shared" ca="1" si="561"/>
        <v>0</v>
      </c>
      <c r="AH314">
        <f t="shared" ca="1" si="562"/>
        <v>0</v>
      </c>
      <c r="AI314">
        <f ca="1">IF(AND(B314&gt;Analysis!$B$39,B314&lt;Analysis!$B$40),FilterInput(AF314,Analysis!$B$34,Analysis!$B$35),0)</f>
        <v>0</v>
      </c>
      <c r="AJ314">
        <f ca="1">MEDIAN2(AI314,Analysis!$B$5,2)</f>
        <v>0</v>
      </c>
      <c r="AK314">
        <f ca="1">AVERAGE2(AJ314,Analysis!$B$6,2)</f>
        <v>0</v>
      </c>
      <c r="AL314">
        <f ca="1">INTEGRAL2(R314,$B314,AL313,R313,$B313,Analysis!$B$22)</f>
        <v>0</v>
      </c>
      <c r="AM314">
        <f ca="1">IF(AND(B314&lt;Analysis!$B$40,B314&gt;0),INTEGRAL2(AL314,$B314,AM313,AL313,$B313,Analysis!$B$23),0)</f>
        <v>0</v>
      </c>
      <c r="AN314">
        <f>IF($P314,AM314*Analysis!$B$30+Analysis!$B$31,0)</f>
        <v>0</v>
      </c>
      <c r="AO314">
        <f>AN314-'Flight Input'!$AE314</f>
        <v>0</v>
      </c>
      <c r="AQ314">
        <f>Analysis!$B$36*'Flight Input'!AE314+IF('Flight Input'!AE314 &gt; 0,Analysis!$B$37,0)</f>
        <v>0</v>
      </c>
      <c r="AR314">
        <f ca="1">_xlfn.COVARIANCE.P($AN$102:$AN$1102,'Flight Input'!AE314:AE1314)</f>
        <v>-2.6323414915032347E-3</v>
      </c>
    </row>
    <row r="315" spans="1:44" x14ac:dyDescent="0.3">
      <c r="A315">
        <v>313</v>
      </c>
      <c r="B315">
        <f>'Flight Input'!T315</f>
        <v>6.2507710000500083</v>
      </c>
      <c r="C315">
        <f ca="1">INDIRECT(CONCATENATE("'Flight Input'!",Analysis!$B$2,A315+2))</f>
        <v>0</v>
      </c>
      <c r="D315">
        <f t="shared" si="554"/>
        <v>1.5819000080227852E-2</v>
      </c>
      <c r="F315">
        <f t="shared" ca="1" si="563"/>
        <v>0</v>
      </c>
      <c r="G315">
        <f t="shared" ca="1" si="564"/>
        <v>0</v>
      </c>
      <c r="I315">
        <f>SUM(D$2:D315)/COUNT(D$2:D315)</f>
        <v>1.9970514377156575E-2</v>
      </c>
      <c r="J315">
        <f t="shared" si="555"/>
        <v>0.79211780835863377</v>
      </c>
      <c r="L315">
        <f ca="1">VARA(C$2:C315)</f>
        <v>0</v>
      </c>
      <c r="M315">
        <f t="shared" ca="1" si="556"/>
        <v>0</v>
      </c>
      <c r="N315">
        <f t="shared" ca="1" si="565"/>
        <v>0</v>
      </c>
      <c r="O315" t="b">
        <f ca="1">IF(OR(O314,M315*MIN((B315-B$2)*Analysis!$B$19,1)&gt;Analysis!$B$18),TRUE,FALSE)</f>
        <v>0</v>
      </c>
      <c r="P315" t="b">
        <f>IF(OR('Flight Input'!U315=3,'Flight Input'!U315=9),TRUE,FALSE)</f>
        <v>0</v>
      </c>
      <c r="Q315">
        <f ca="1">IF(O315,Q314,SUM(C$2:C315)/COUNT(C$2:C315))+(Analysis!$D$14-500)/1000000</f>
        <v>1.1E-4</v>
      </c>
      <c r="R315">
        <f t="shared" ca="1" si="557"/>
        <v>0</v>
      </c>
      <c r="S315">
        <f t="shared" ca="1" si="566"/>
        <v>0</v>
      </c>
      <c r="T315">
        <f t="shared" si="558"/>
        <v>0</v>
      </c>
      <c r="U315">
        <f>IF($P315,T315*Analysis!$B$28+Analysis!$B$29,0)</f>
        <v>0</v>
      </c>
      <c r="V315">
        <f>U315-'Flight Input'!$AE315</f>
        <v>0</v>
      </c>
      <c r="W315">
        <f ca="1">MEDIAN2(R315,Analysis!$B$5,2)</f>
        <v>0</v>
      </c>
      <c r="X315">
        <f t="shared" ref="X315:Y315" ca="1" si="677">X314+W315*$D315</f>
        <v>0</v>
      </c>
      <c r="Y315">
        <f t="shared" ca="1" si="677"/>
        <v>0</v>
      </c>
      <c r="AA315">
        <f ca="1">AVERAGE2(W315,Analysis!$B$6,2)</f>
        <v>0</v>
      </c>
      <c r="AB315">
        <f t="shared" ref="AB315:AC315" ca="1" si="678">AB314+AA315*$D315</f>
        <v>0</v>
      </c>
      <c r="AC315">
        <f t="shared" ca="1" si="678"/>
        <v>0</v>
      </c>
      <c r="AF315">
        <f ca="1">IF(B315&gt;0,C315-Analysis!$B$14,0)</f>
        <v>0</v>
      </c>
      <c r="AG315">
        <f t="shared" ca="1" si="561"/>
        <v>0</v>
      </c>
      <c r="AH315">
        <f t="shared" ca="1" si="562"/>
        <v>0</v>
      </c>
      <c r="AI315">
        <f ca="1">IF(AND(B315&gt;Analysis!$B$39,B315&lt;Analysis!$B$40),FilterInput(AF315,Analysis!$B$34,Analysis!$B$35),0)</f>
        <v>0</v>
      </c>
      <c r="AJ315">
        <f ca="1">MEDIAN2(AI315,Analysis!$B$5,2)</f>
        <v>0</v>
      </c>
      <c r="AK315">
        <f ca="1">AVERAGE2(AJ315,Analysis!$B$6,2)</f>
        <v>0</v>
      </c>
      <c r="AL315">
        <f ca="1">INTEGRAL2(R315,$B315,AL314,R314,$B314,Analysis!$B$22)</f>
        <v>0</v>
      </c>
      <c r="AM315">
        <f ca="1">IF(AND(B315&lt;Analysis!$B$40,B315&gt;0),INTEGRAL2(AL315,$B315,AM314,AL314,$B314,Analysis!$B$23),0)</f>
        <v>0</v>
      </c>
      <c r="AN315">
        <f>IF($P315,AM315*Analysis!$B$30+Analysis!$B$31,0)</f>
        <v>0</v>
      </c>
      <c r="AO315">
        <f>AN315-'Flight Input'!$AE315</f>
        <v>0</v>
      </c>
      <c r="AQ315">
        <f>Analysis!$B$36*'Flight Input'!AE315+IF('Flight Input'!AE315 &gt; 0,Analysis!$B$37,0)</f>
        <v>0</v>
      </c>
      <c r="AR315">
        <f ca="1">_xlfn.COVARIANCE.P($AN$102:$AN$1102,'Flight Input'!AE315:AE1315)</f>
        <v>-2.8146584117874954E-3</v>
      </c>
    </row>
    <row r="316" spans="1:44" x14ac:dyDescent="0.3">
      <c r="A316">
        <v>314</v>
      </c>
      <c r="B316">
        <f>'Flight Input'!T316</f>
        <v>6.2799880000529811</v>
      </c>
      <c r="C316">
        <f ca="1">INDIRECT(CONCATENATE("'Flight Input'!",Analysis!$B$2,A316+2))</f>
        <v>0</v>
      </c>
      <c r="D316">
        <f t="shared" si="554"/>
        <v>2.9217000002972782E-2</v>
      </c>
      <c r="F316">
        <f t="shared" ca="1" si="563"/>
        <v>0</v>
      </c>
      <c r="G316">
        <f t="shared" ca="1" si="564"/>
        <v>0</v>
      </c>
      <c r="I316">
        <f>SUM(D$2:D316)/COUNT(D$2:D316)</f>
        <v>1.999996178360822E-2</v>
      </c>
      <c r="J316">
        <f t="shared" si="555"/>
        <v>1.4608527915747698</v>
      </c>
      <c r="L316">
        <f ca="1">VARA(C$2:C316)</f>
        <v>0</v>
      </c>
      <c r="M316">
        <f t="shared" ca="1" si="556"/>
        <v>0</v>
      </c>
      <c r="N316">
        <f t="shared" ca="1" si="565"/>
        <v>0</v>
      </c>
      <c r="O316" t="b">
        <f ca="1">IF(OR(O315,M316*MIN((B316-B$2)*Analysis!$B$19,1)&gt;Analysis!$B$18),TRUE,FALSE)</f>
        <v>0</v>
      </c>
      <c r="P316" t="b">
        <f>IF(OR('Flight Input'!U316=3,'Flight Input'!U316=9),TRUE,FALSE)</f>
        <v>0</v>
      </c>
      <c r="Q316">
        <f ca="1">IF(O316,Q315,SUM(C$2:C316)/COUNT(C$2:C316))+(Analysis!$D$14-500)/1000000</f>
        <v>1.1E-4</v>
      </c>
      <c r="R316">
        <f t="shared" ca="1" si="557"/>
        <v>0</v>
      </c>
      <c r="S316">
        <f t="shared" ca="1" si="566"/>
        <v>0</v>
      </c>
      <c r="T316">
        <f t="shared" si="558"/>
        <v>0</v>
      </c>
      <c r="U316">
        <f>IF($P316,T316*Analysis!$B$28+Analysis!$B$29,0)</f>
        <v>0</v>
      </c>
      <c r="V316">
        <f>U316-'Flight Input'!$AE316</f>
        <v>0</v>
      </c>
      <c r="W316">
        <f ca="1">MEDIAN2(R316,Analysis!$B$5,2)</f>
        <v>0</v>
      </c>
      <c r="X316">
        <f t="shared" ref="X316:Y316" ca="1" si="679">X315+W316*$D316</f>
        <v>0</v>
      </c>
      <c r="Y316">
        <f t="shared" ca="1" si="679"/>
        <v>0</v>
      </c>
      <c r="AA316">
        <f ca="1">AVERAGE2(W316,Analysis!$B$6,2)</f>
        <v>0</v>
      </c>
      <c r="AB316">
        <f t="shared" ref="AB316:AC316" ca="1" si="680">AB315+AA316*$D316</f>
        <v>0</v>
      </c>
      <c r="AC316">
        <f t="shared" ca="1" si="680"/>
        <v>0</v>
      </c>
      <c r="AF316">
        <f ca="1">IF(B316&gt;0,C316-Analysis!$B$14,0)</f>
        <v>0</v>
      </c>
      <c r="AG316">
        <f t="shared" ca="1" si="561"/>
        <v>0</v>
      </c>
      <c r="AH316">
        <f t="shared" ca="1" si="562"/>
        <v>0</v>
      </c>
      <c r="AI316">
        <f ca="1">IF(AND(B316&gt;Analysis!$B$39,B316&lt;Analysis!$B$40),FilterInput(AF316,Analysis!$B$34,Analysis!$B$35),0)</f>
        <v>0</v>
      </c>
      <c r="AJ316">
        <f ca="1">MEDIAN2(AI316,Analysis!$B$5,2)</f>
        <v>0</v>
      </c>
      <c r="AK316">
        <f ca="1">AVERAGE2(AJ316,Analysis!$B$6,2)</f>
        <v>0</v>
      </c>
      <c r="AL316">
        <f ca="1">INTEGRAL2(R316,$B316,AL315,R315,$B315,Analysis!$B$22)</f>
        <v>0</v>
      </c>
      <c r="AM316">
        <f ca="1">IF(AND(B316&lt;Analysis!$B$40,B316&gt;0),INTEGRAL2(AL316,$B316,AM315,AL315,$B315,Analysis!$B$23),0)</f>
        <v>0</v>
      </c>
      <c r="AN316">
        <f>IF($P316,AM316*Analysis!$B$30+Analysis!$B$31,0)</f>
        <v>0</v>
      </c>
      <c r="AO316">
        <f>AN316-'Flight Input'!$AE316</f>
        <v>0</v>
      </c>
      <c r="AQ316">
        <f>Analysis!$B$36*'Flight Input'!AE316+IF('Flight Input'!AE316 &gt; 0,Analysis!$B$37,0)</f>
        <v>0</v>
      </c>
      <c r="AR316">
        <f ca="1">_xlfn.COVARIANCE.P($AN$102:$AN$1102,'Flight Input'!AE316:AE1316)</f>
        <v>-2.9973018139732182E-3</v>
      </c>
    </row>
    <row r="317" spans="1:44" x14ac:dyDescent="0.3">
      <c r="A317">
        <v>315</v>
      </c>
      <c r="B317">
        <f>'Flight Input'!T317</f>
        <v>6.2969730000477284</v>
      </c>
      <c r="C317">
        <f ca="1">INDIRECT(CONCATENATE("'Flight Input'!",Analysis!$B$2,A317+2))</f>
        <v>0</v>
      </c>
      <c r="D317">
        <f t="shared" si="554"/>
        <v>1.6984999994747341E-2</v>
      </c>
      <c r="F317">
        <f t="shared" ca="1" si="563"/>
        <v>0</v>
      </c>
      <c r="G317">
        <f t="shared" ca="1" si="564"/>
        <v>0</v>
      </c>
      <c r="I317">
        <f>SUM(D$2:D317)/COUNT(D$2:D317)</f>
        <v>1.9990390476341994E-2</v>
      </c>
      <c r="J317">
        <f t="shared" si="555"/>
        <v>0.84965824028542913</v>
      </c>
      <c r="L317">
        <f ca="1">VARA(C$2:C317)</f>
        <v>0</v>
      </c>
      <c r="M317">
        <f t="shared" ca="1" si="556"/>
        <v>0</v>
      </c>
      <c r="N317">
        <f t="shared" ca="1" si="565"/>
        <v>0</v>
      </c>
      <c r="O317" t="b">
        <f ca="1">IF(OR(O316,M317*MIN((B317-B$2)*Analysis!$B$19,1)&gt;Analysis!$B$18),TRUE,FALSE)</f>
        <v>0</v>
      </c>
      <c r="P317" t="b">
        <f>IF(OR('Flight Input'!U317=3,'Flight Input'!U317=9),TRUE,FALSE)</f>
        <v>0</v>
      </c>
      <c r="Q317">
        <f ca="1">IF(O317,Q316,SUM(C$2:C317)/COUNT(C$2:C317))+(Analysis!$D$14-500)/1000000</f>
        <v>1.1E-4</v>
      </c>
      <c r="R317">
        <f t="shared" ca="1" si="557"/>
        <v>0</v>
      </c>
      <c r="S317">
        <f t="shared" ca="1" si="566"/>
        <v>0</v>
      </c>
      <c r="T317">
        <f t="shared" si="558"/>
        <v>0</v>
      </c>
      <c r="U317">
        <f>IF($P317,T317*Analysis!$B$28+Analysis!$B$29,0)</f>
        <v>0</v>
      </c>
      <c r="V317">
        <f>U317-'Flight Input'!$AE317</f>
        <v>0</v>
      </c>
      <c r="W317">
        <f ca="1">MEDIAN2(R317,Analysis!$B$5,2)</f>
        <v>0</v>
      </c>
      <c r="X317">
        <f t="shared" ref="X317:Y317" ca="1" si="681">X316+W317*$D317</f>
        <v>0</v>
      </c>
      <c r="Y317">
        <f t="shared" ca="1" si="681"/>
        <v>0</v>
      </c>
      <c r="AA317">
        <f ca="1">AVERAGE2(W317,Analysis!$B$6,2)</f>
        <v>0</v>
      </c>
      <c r="AB317">
        <f t="shared" ref="AB317:AC317" ca="1" si="682">AB316+AA317*$D317</f>
        <v>0</v>
      </c>
      <c r="AC317">
        <f t="shared" ca="1" si="682"/>
        <v>0</v>
      </c>
      <c r="AF317">
        <f ca="1">IF(B317&gt;0,C317-Analysis!$B$14,0)</f>
        <v>0</v>
      </c>
      <c r="AG317">
        <f t="shared" ca="1" si="561"/>
        <v>0</v>
      </c>
      <c r="AH317">
        <f t="shared" ca="1" si="562"/>
        <v>0</v>
      </c>
      <c r="AI317">
        <f ca="1">IF(AND(B317&gt;Analysis!$B$39,B317&lt;Analysis!$B$40),FilterInput(AF317,Analysis!$B$34,Analysis!$B$35),0)</f>
        <v>0</v>
      </c>
      <c r="AJ317">
        <f ca="1">MEDIAN2(AI317,Analysis!$B$5,2)</f>
        <v>0</v>
      </c>
      <c r="AK317">
        <f ca="1">AVERAGE2(AJ317,Analysis!$B$6,2)</f>
        <v>0</v>
      </c>
      <c r="AL317">
        <f ca="1">INTEGRAL2(R317,$B317,AL316,R316,$B316,Analysis!$B$22)</f>
        <v>0</v>
      </c>
      <c r="AM317">
        <f ca="1">IF(AND(B317&lt;Analysis!$B$40,B317&gt;0),INTEGRAL2(AL317,$B317,AM316,AL316,$B316,Analysis!$B$23),0)</f>
        <v>0</v>
      </c>
      <c r="AN317">
        <f>IF($P317,AM317*Analysis!$B$30+Analysis!$B$31,0)</f>
        <v>0</v>
      </c>
      <c r="AO317">
        <f>AN317-'Flight Input'!$AE317</f>
        <v>0</v>
      </c>
      <c r="AQ317">
        <f>Analysis!$B$36*'Flight Input'!AE317+IF('Flight Input'!AE317 &gt; 0,Analysis!$B$37,0)</f>
        <v>0</v>
      </c>
      <c r="AR317">
        <f ca="1">_xlfn.COVARIANCE.P($AN$102:$AN$1102,'Flight Input'!AE317:AE1317)</f>
        <v>-3.1771580158906337E-3</v>
      </c>
    </row>
    <row r="318" spans="1:44" x14ac:dyDescent="0.3">
      <c r="A318">
        <v>316</v>
      </c>
      <c r="B318">
        <f>'Flight Input'!T318</f>
        <v>6.3155729999998584</v>
      </c>
      <c r="C318">
        <f ca="1">INDIRECT(CONCATENATE("'Flight Input'!",Analysis!$B$2,A318+2))</f>
        <v>0</v>
      </c>
      <c r="D318">
        <f t="shared" si="554"/>
        <v>1.859999995213002E-2</v>
      </c>
      <c r="F318">
        <f t="shared" ca="1" si="563"/>
        <v>0</v>
      </c>
      <c r="G318">
        <f t="shared" ca="1" si="564"/>
        <v>0</v>
      </c>
      <c r="I318">
        <f>SUM(D$2:D318)/COUNT(D$2:D318)</f>
        <v>1.9985990506328665E-2</v>
      </c>
      <c r="J318">
        <f t="shared" si="555"/>
        <v>0.93065189569865125</v>
      </c>
      <c r="L318">
        <f ca="1">VARA(C$2:C318)</f>
        <v>0</v>
      </c>
      <c r="M318">
        <f t="shared" ca="1" si="556"/>
        <v>0</v>
      </c>
      <c r="N318">
        <f t="shared" ca="1" si="565"/>
        <v>0</v>
      </c>
      <c r="O318" t="b">
        <f ca="1">IF(OR(O317,M318*MIN((B318-B$2)*Analysis!$B$19,1)&gt;Analysis!$B$18),TRUE,FALSE)</f>
        <v>0</v>
      </c>
      <c r="P318" t="b">
        <f>IF(OR('Flight Input'!U318=3,'Flight Input'!U318=9),TRUE,FALSE)</f>
        <v>0</v>
      </c>
      <c r="Q318">
        <f ca="1">IF(O318,Q317,SUM(C$2:C318)/COUNT(C$2:C318))+(Analysis!$D$14-500)/1000000</f>
        <v>1.1E-4</v>
      </c>
      <c r="R318">
        <f t="shared" ca="1" si="557"/>
        <v>0</v>
      </c>
      <c r="S318">
        <f t="shared" ca="1" si="566"/>
        <v>0</v>
      </c>
      <c r="T318">
        <f t="shared" si="558"/>
        <v>0</v>
      </c>
      <c r="U318">
        <f>IF($P318,T318*Analysis!$B$28+Analysis!$B$29,0)</f>
        <v>0</v>
      </c>
      <c r="V318">
        <f>U318-'Flight Input'!$AE318</f>
        <v>0</v>
      </c>
      <c r="W318">
        <f ca="1">MEDIAN2(R318,Analysis!$B$5,2)</f>
        <v>0</v>
      </c>
      <c r="X318">
        <f t="shared" ref="X318:Y318" ca="1" si="683">X317+W318*$D318</f>
        <v>0</v>
      </c>
      <c r="Y318">
        <f t="shared" ca="1" si="683"/>
        <v>0</v>
      </c>
      <c r="AA318">
        <f ca="1">AVERAGE2(W318,Analysis!$B$6,2)</f>
        <v>0</v>
      </c>
      <c r="AB318">
        <f t="shared" ref="AB318:AC318" ca="1" si="684">AB317+AA318*$D318</f>
        <v>0</v>
      </c>
      <c r="AC318">
        <f t="shared" ca="1" si="684"/>
        <v>0</v>
      </c>
      <c r="AF318">
        <f ca="1">IF(B318&gt;0,C318-Analysis!$B$14,0)</f>
        <v>0</v>
      </c>
      <c r="AG318">
        <f t="shared" ca="1" si="561"/>
        <v>0</v>
      </c>
      <c r="AH318">
        <f t="shared" ca="1" si="562"/>
        <v>0</v>
      </c>
      <c r="AI318">
        <f ca="1">IF(AND(B318&gt;Analysis!$B$39,B318&lt;Analysis!$B$40),FilterInput(AF318,Analysis!$B$34,Analysis!$B$35),0)</f>
        <v>0</v>
      </c>
      <c r="AJ318">
        <f ca="1">MEDIAN2(AI318,Analysis!$B$5,2)</f>
        <v>0</v>
      </c>
      <c r="AK318">
        <f ca="1">AVERAGE2(AJ318,Analysis!$B$6,2)</f>
        <v>0</v>
      </c>
      <c r="AL318">
        <f ca="1">INTEGRAL2(R318,$B318,AL317,R317,$B317,Analysis!$B$22)</f>
        <v>0</v>
      </c>
      <c r="AM318">
        <f ca="1">IF(AND(B318&lt;Analysis!$B$40,B318&gt;0),INTEGRAL2(AL318,$B318,AM317,AL317,$B317,Analysis!$B$23),0)</f>
        <v>0</v>
      </c>
      <c r="AN318">
        <f>IF($P318,AM318*Analysis!$B$30+Analysis!$B$31,0)</f>
        <v>0</v>
      </c>
      <c r="AO318">
        <f>AN318-'Flight Input'!$AE318</f>
        <v>0</v>
      </c>
      <c r="AQ318">
        <f>Analysis!$B$36*'Flight Input'!AE318+IF('Flight Input'!AE318 &gt; 0,Analysis!$B$37,0)</f>
        <v>0</v>
      </c>
      <c r="AR318">
        <f ca="1">_xlfn.COVARIANCE.P($AN$102:$AN$1102,'Flight Input'!AE318:AE1318)</f>
        <v>-3.3581140120563192E-3</v>
      </c>
    </row>
    <row r="319" spans="1:44" x14ac:dyDescent="0.3">
      <c r="A319">
        <v>317</v>
      </c>
      <c r="B319">
        <f>'Flight Input'!T319</f>
        <v>6.3354599999729544</v>
      </c>
      <c r="C319">
        <f ca="1">INDIRECT(CONCATENATE("'Flight Input'!",Analysis!$B$2,A319+2))</f>
        <v>0</v>
      </c>
      <c r="D319">
        <f t="shared" si="554"/>
        <v>1.9886999973095953E-2</v>
      </c>
      <c r="F319">
        <f t="shared" ca="1" si="563"/>
        <v>0</v>
      </c>
      <c r="G319">
        <f t="shared" ca="1" si="564"/>
        <v>0</v>
      </c>
      <c r="I319">
        <f>SUM(D$2:D319)/COUNT(D$2:D319)</f>
        <v>1.998567823335317E-2</v>
      </c>
      <c r="J319">
        <f t="shared" si="555"/>
        <v>0.99506255133776056</v>
      </c>
      <c r="L319">
        <f ca="1">VARA(C$2:C319)</f>
        <v>0</v>
      </c>
      <c r="M319">
        <f t="shared" ca="1" si="556"/>
        <v>0</v>
      </c>
      <c r="N319">
        <f t="shared" ca="1" si="565"/>
        <v>0</v>
      </c>
      <c r="O319" t="b">
        <f ca="1">IF(OR(O318,M319*MIN((B319-B$2)*Analysis!$B$19,1)&gt;Analysis!$B$18),TRUE,FALSE)</f>
        <v>0</v>
      </c>
      <c r="P319" t="b">
        <f>IF(OR('Flight Input'!U319=3,'Flight Input'!U319=9),TRUE,FALSE)</f>
        <v>0</v>
      </c>
      <c r="Q319">
        <f ca="1">IF(O319,Q318,SUM(C$2:C319)/COUNT(C$2:C319))+(Analysis!$D$14-500)/1000000</f>
        <v>1.1E-4</v>
      </c>
      <c r="R319">
        <f t="shared" ca="1" si="557"/>
        <v>0</v>
      </c>
      <c r="S319">
        <f t="shared" ca="1" si="566"/>
        <v>0</v>
      </c>
      <c r="T319">
        <f t="shared" si="558"/>
        <v>0</v>
      </c>
      <c r="U319">
        <f>IF($P319,T319*Analysis!$B$28+Analysis!$B$29,0)</f>
        <v>0</v>
      </c>
      <c r="V319">
        <f>U319-'Flight Input'!$AE319</f>
        <v>0</v>
      </c>
      <c r="W319">
        <f ca="1">MEDIAN2(R319,Analysis!$B$5,2)</f>
        <v>0</v>
      </c>
      <c r="X319">
        <f t="shared" ref="X319:Y319" ca="1" si="685">X318+W319*$D319</f>
        <v>0</v>
      </c>
      <c r="Y319">
        <f t="shared" ca="1" si="685"/>
        <v>0</v>
      </c>
      <c r="AA319">
        <f ca="1">AVERAGE2(W319,Analysis!$B$6,2)</f>
        <v>0</v>
      </c>
      <c r="AB319">
        <f t="shared" ref="AB319:AC319" ca="1" si="686">AB318+AA319*$D319</f>
        <v>0</v>
      </c>
      <c r="AC319">
        <f t="shared" ca="1" si="686"/>
        <v>0</v>
      </c>
      <c r="AF319">
        <f ca="1">IF(B319&gt;0,C319-Analysis!$B$14,0)</f>
        <v>0</v>
      </c>
      <c r="AG319">
        <f t="shared" ca="1" si="561"/>
        <v>0</v>
      </c>
      <c r="AH319">
        <f t="shared" ca="1" si="562"/>
        <v>0</v>
      </c>
      <c r="AI319">
        <f ca="1">IF(AND(B319&gt;Analysis!$B$39,B319&lt;Analysis!$B$40),FilterInput(AF319,Analysis!$B$34,Analysis!$B$35),0)</f>
        <v>0</v>
      </c>
      <c r="AJ319">
        <f ca="1">MEDIAN2(AI319,Analysis!$B$5,2)</f>
        <v>0</v>
      </c>
      <c r="AK319">
        <f ca="1">AVERAGE2(AJ319,Analysis!$B$6,2)</f>
        <v>0</v>
      </c>
      <c r="AL319">
        <f ca="1">INTEGRAL2(R319,$B319,AL318,R318,$B318,Analysis!$B$22)</f>
        <v>0</v>
      </c>
      <c r="AM319">
        <f ca="1">IF(AND(B319&lt;Analysis!$B$40,B319&gt;0),INTEGRAL2(AL319,$B319,AM318,AL318,$B318,Analysis!$B$23),0)</f>
        <v>0</v>
      </c>
      <c r="AN319">
        <f>IF($P319,AM319*Analysis!$B$30+Analysis!$B$31,0)</f>
        <v>0</v>
      </c>
      <c r="AO319">
        <f>AN319-'Flight Input'!$AE319</f>
        <v>0</v>
      </c>
      <c r="AQ319">
        <f>Analysis!$B$36*'Flight Input'!AE319+IF('Flight Input'!AE319 &gt; 0,Analysis!$B$37,0)</f>
        <v>0</v>
      </c>
      <c r="AR319">
        <f ca="1">_xlfn.COVARIANCE.P($AN$102:$AN$1102,'Flight Input'!AE319:AE1319)</f>
        <v>-3.5362706948340156E-3</v>
      </c>
    </row>
    <row r="320" spans="1:44" x14ac:dyDescent="0.3">
      <c r="A320">
        <v>318</v>
      </c>
      <c r="B320">
        <f>'Flight Input'!T320</f>
        <v>6.3610340000595897</v>
      </c>
      <c r="C320">
        <f ca="1">INDIRECT(CONCATENATE("'Flight Input'!",Analysis!$B$2,A320+2))</f>
        <v>0</v>
      </c>
      <c r="D320">
        <f t="shared" si="554"/>
        <v>2.5574000086635351E-2</v>
      </c>
      <c r="F320">
        <f t="shared" ca="1" si="563"/>
        <v>0</v>
      </c>
      <c r="G320">
        <f t="shared" ca="1" si="564"/>
        <v>0</v>
      </c>
      <c r="I320">
        <f>SUM(D$2:D320)/COUNT(D$2:D320)</f>
        <v>2.0003251572514435E-2</v>
      </c>
      <c r="J320">
        <f t="shared" si="555"/>
        <v>1.2784921488352139</v>
      </c>
      <c r="L320">
        <f ca="1">VARA(C$2:C320)</f>
        <v>0</v>
      </c>
      <c r="M320">
        <f t="shared" ca="1" si="556"/>
        <v>0</v>
      </c>
      <c r="N320">
        <f t="shared" ca="1" si="565"/>
        <v>0</v>
      </c>
      <c r="O320" t="b">
        <f ca="1">IF(OR(O319,M320*MIN((B320-B$2)*Analysis!$B$19,1)&gt;Analysis!$B$18),TRUE,FALSE)</f>
        <v>0</v>
      </c>
      <c r="P320" t="b">
        <f>IF(OR('Flight Input'!U320=3,'Flight Input'!U320=9),TRUE,FALSE)</f>
        <v>0</v>
      </c>
      <c r="Q320">
        <f ca="1">IF(O320,Q319,SUM(C$2:C320)/COUNT(C$2:C320))+(Analysis!$D$14-500)/1000000</f>
        <v>1.1E-4</v>
      </c>
      <c r="R320">
        <f t="shared" ca="1" si="557"/>
        <v>0</v>
      </c>
      <c r="S320">
        <f t="shared" ca="1" si="566"/>
        <v>0</v>
      </c>
      <c r="T320">
        <f t="shared" si="558"/>
        <v>0</v>
      </c>
      <c r="U320">
        <f>IF($P320,T320*Analysis!$B$28+Analysis!$B$29,0)</f>
        <v>0</v>
      </c>
      <c r="V320">
        <f>U320-'Flight Input'!$AE320</f>
        <v>0</v>
      </c>
      <c r="W320">
        <f ca="1">MEDIAN2(R320,Analysis!$B$5,2)</f>
        <v>0</v>
      </c>
      <c r="X320">
        <f t="shared" ref="X320:Y320" ca="1" si="687">X319+W320*$D320</f>
        <v>0</v>
      </c>
      <c r="Y320">
        <f t="shared" ca="1" si="687"/>
        <v>0</v>
      </c>
      <c r="AA320">
        <f ca="1">AVERAGE2(W320,Analysis!$B$6,2)</f>
        <v>0</v>
      </c>
      <c r="AB320">
        <f t="shared" ref="AB320:AC320" ca="1" si="688">AB319+AA320*$D320</f>
        <v>0</v>
      </c>
      <c r="AC320">
        <f t="shared" ca="1" si="688"/>
        <v>0</v>
      </c>
      <c r="AF320">
        <f ca="1">IF(B320&gt;0,C320-Analysis!$B$14,0)</f>
        <v>0</v>
      </c>
      <c r="AG320">
        <f t="shared" ca="1" si="561"/>
        <v>0</v>
      </c>
      <c r="AH320">
        <f t="shared" ca="1" si="562"/>
        <v>0</v>
      </c>
      <c r="AI320">
        <f ca="1">IF(AND(B320&gt;Analysis!$B$39,B320&lt;Analysis!$B$40),FilterInput(AF320,Analysis!$B$34,Analysis!$B$35),0)</f>
        <v>0</v>
      </c>
      <c r="AJ320">
        <f ca="1">MEDIAN2(AI320,Analysis!$B$5,2)</f>
        <v>0</v>
      </c>
      <c r="AK320">
        <f ca="1">AVERAGE2(AJ320,Analysis!$B$6,2)</f>
        <v>0</v>
      </c>
      <c r="AL320">
        <f ca="1">INTEGRAL2(R320,$B320,AL319,R319,$B319,Analysis!$B$22)</f>
        <v>0</v>
      </c>
      <c r="AM320">
        <f ca="1">IF(AND(B320&lt;Analysis!$B$40,B320&gt;0),INTEGRAL2(AL320,$B320,AM319,AL319,$B319,Analysis!$B$23),0)</f>
        <v>0</v>
      </c>
      <c r="AN320">
        <f>IF($P320,AM320*Analysis!$B$30+Analysis!$B$31,0)</f>
        <v>0</v>
      </c>
      <c r="AO320">
        <f>AN320-'Flight Input'!$AE320</f>
        <v>0</v>
      </c>
      <c r="AQ320">
        <f>Analysis!$B$36*'Flight Input'!AE320+IF('Flight Input'!AE320 &gt; 0,Analysis!$B$37,0)</f>
        <v>0</v>
      </c>
      <c r="AR320">
        <f ca="1">_xlfn.COVARIANCE.P($AN$102:$AN$1102,'Flight Input'!AE320:AE1320)</f>
        <v>-3.7116170984771214E-3</v>
      </c>
    </row>
    <row r="321" spans="1:44" x14ac:dyDescent="0.3">
      <c r="A321">
        <v>319</v>
      </c>
      <c r="B321">
        <f>'Flight Input'!T321</f>
        <v>6.3804719999898225</v>
      </c>
      <c r="C321">
        <f ca="1">INDIRECT(CONCATENATE("'Flight Input'!",Analysis!$B$2,A321+2))</f>
        <v>0</v>
      </c>
      <c r="D321">
        <f t="shared" si="554"/>
        <v>1.9437999930232763E-2</v>
      </c>
      <c r="F321">
        <f t="shared" ca="1" si="563"/>
        <v>0</v>
      </c>
      <c r="G321">
        <f t="shared" ca="1" si="564"/>
        <v>0</v>
      </c>
      <c r="I321">
        <f>SUM(D$2:D321)/COUNT(D$2:D321)</f>
        <v>2.0001479623792548E-2</v>
      </c>
      <c r="J321">
        <f t="shared" si="555"/>
        <v>0.97182809951272286</v>
      </c>
      <c r="L321">
        <f ca="1">VARA(C$2:C321)</f>
        <v>0</v>
      </c>
      <c r="M321">
        <f t="shared" ca="1" si="556"/>
        <v>0</v>
      </c>
      <c r="N321">
        <f t="shared" ca="1" si="565"/>
        <v>0</v>
      </c>
      <c r="O321" t="b">
        <f ca="1">IF(OR(O320,M321*MIN((B321-B$2)*Analysis!$B$19,1)&gt;Analysis!$B$18),TRUE,FALSE)</f>
        <v>0</v>
      </c>
      <c r="P321" t="b">
        <f>IF(OR('Flight Input'!U321=3,'Flight Input'!U321=9),TRUE,FALSE)</f>
        <v>0</v>
      </c>
      <c r="Q321">
        <f ca="1">IF(O321,Q320,SUM(C$2:C321)/COUNT(C$2:C321))+(Analysis!$D$14-500)/1000000</f>
        <v>1.1E-4</v>
      </c>
      <c r="R321">
        <f t="shared" ca="1" si="557"/>
        <v>0</v>
      </c>
      <c r="S321">
        <f t="shared" ca="1" si="566"/>
        <v>0</v>
      </c>
      <c r="T321">
        <f t="shared" si="558"/>
        <v>0</v>
      </c>
      <c r="U321">
        <f>IF($P321,T321*Analysis!$B$28+Analysis!$B$29,0)</f>
        <v>0</v>
      </c>
      <c r="V321">
        <f>U321-'Flight Input'!$AE321</f>
        <v>0</v>
      </c>
      <c r="W321">
        <f ca="1">MEDIAN2(R321,Analysis!$B$5,2)</f>
        <v>0</v>
      </c>
      <c r="X321">
        <f t="shared" ref="X321:Y321" ca="1" si="689">X320+W321*$D321</f>
        <v>0</v>
      </c>
      <c r="Y321">
        <f t="shared" ca="1" si="689"/>
        <v>0</v>
      </c>
      <c r="AA321">
        <f ca="1">AVERAGE2(W321,Analysis!$B$6,2)</f>
        <v>0</v>
      </c>
      <c r="AB321">
        <f t="shared" ref="AB321:AC321" ca="1" si="690">AB320+AA321*$D321</f>
        <v>0</v>
      </c>
      <c r="AC321">
        <f t="shared" ca="1" si="690"/>
        <v>0</v>
      </c>
      <c r="AF321">
        <f ca="1">IF(B321&gt;0,C321-Analysis!$B$14,0)</f>
        <v>0</v>
      </c>
      <c r="AG321">
        <f t="shared" ca="1" si="561"/>
        <v>0</v>
      </c>
      <c r="AH321">
        <f t="shared" ca="1" si="562"/>
        <v>0</v>
      </c>
      <c r="AI321">
        <f ca="1">IF(AND(B321&gt;Analysis!$B$39,B321&lt;Analysis!$B$40),FilterInput(AF321,Analysis!$B$34,Analysis!$B$35),0)</f>
        <v>0</v>
      </c>
      <c r="AJ321">
        <f ca="1">MEDIAN2(AI321,Analysis!$B$5,2)</f>
        <v>0</v>
      </c>
      <c r="AK321">
        <f ca="1">AVERAGE2(AJ321,Analysis!$B$6,2)</f>
        <v>0</v>
      </c>
      <c r="AL321">
        <f ca="1">INTEGRAL2(R321,$B321,AL320,R320,$B320,Analysis!$B$22)</f>
        <v>0</v>
      </c>
      <c r="AM321">
        <f ca="1">IF(AND(B321&lt;Analysis!$B$40,B321&gt;0),INTEGRAL2(AL321,$B321,AM320,AL320,$B320,Analysis!$B$23),0)</f>
        <v>0</v>
      </c>
      <c r="AN321">
        <f>IF($P321,AM321*Analysis!$B$30+Analysis!$B$31,0)</f>
        <v>0</v>
      </c>
      <c r="AO321">
        <f>AN321-'Flight Input'!$AE321</f>
        <v>0</v>
      </c>
      <c r="AQ321">
        <f>Analysis!$B$36*'Flight Input'!AE321+IF('Flight Input'!AE321 &gt; 0,Analysis!$B$37,0)</f>
        <v>0</v>
      </c>
      <c r="AR321">
        <f ca="1">_xlfn.COVARIANCE.P($AN$102:$AN$1102,'Flight Input'!AE321:AE1321)</f>
        <v>-3.8872721999999704E-3</v>
      </c>
    </row>
    <row r="322" spans="1:44" x14ac:dyDescent="0.3">
      <c r="A322">
        <v>320</v>
      </c>
      <c r="B322">
        <f>'Flight Input'!T322</f>
        <v>6.4010420000413433</v>
      </c>
      <c r="C322">
        <f ca="1">INDIRECT(CONCATENATE("'Flight Input'!",Analysis!$B$2,A322+2))</f>
        <v>0</v>
      </c>
      <c r="D322">
        <f t="shared" si="554"/>
        <v>2.0570000051520765E-2</v>
      </c>
      <c r="F322">
        <f t="shared" ca="1" si="563"/>
        <v>0</v>
      </c>
      <c r="G322">
        <f t="shared" ca="1" si="564"/>
        <v>0</v>
      </c>
      <c r="I322">
        <f>SUM(D$2:D322)/COUNT(D$2:D322)</f>
        <v>2.0003256250129199E-2</v>
      </c>
      <c r="J322">
        <f t="shared" si="555"/>
        <v>1.0283325771716745</v>
      </c>
      <c r="L322">
        <f ca="1">VARA(C$2:C322)</f>
        <v>0</v>
      </c>
      <c r="M322">
        <f t="shared" ca="1" si="556"/>
        <v>0</v>
      </c>
      <c r="N322">
        <f t="shared" ca="1" si="565"/>
        <v>0</v>
      </c>
      <c r="O322" t="b">
        <f ca="1">IF(OR(O321,M322*MIN((B322-B$2)*Analysis!$B$19,1)&gt;Analysis!$B$18),TRUE,FALSE)</f>
        <v>0</v>
      </c>
      <c r="P322" t="b">
        <f>IF(OR('Flight Input'!U322=3,'Flight Input'!U322=9),TRUE,FALSE)</f>
        <v>0</v>
      </c>
      <c r="Q322">
        <f ca="1">IF(O322,Q321,SUM(C$2:C322)/COUNT(C$2:C322))+(Analysis!$D$14-500)/1000000</f>
        <v>1.1E-4</v>
      </c>
      <c r="R322">
        <f t="shared" ca="1" si="557"/>
        <v>0</v>
      </c>
      <c r="S322">
        <f t="shared" ca="1" si="566"/>
        <v>0</v>
      </c>
      <c r="T322">
        <f t="shared" si="558"/>
        <v>0</v>
      </c>
      <c r="U322">
        <f>IF($P322,T322*Analysis!$B$28+Analysis!$B$29,0)</f>
        <v>0</v>
      </c>
      <c r="V322">
        <f>U322-'Flight Input'!$AE322</f>
        <v>0</v>
      </c>
      <c r="W322">
        <f ca="1">MEDIAN2(R322,Analysis!$B$5,2)</f>
        <v>0</v>
      </c>
      <c r="X322">
        <f t="shared" ref="X322:Y322" ca="1" si="691">X321+W322*$D322</f>
        <v>0</v>
      </c>
      <c r="Y322">
        <f t="shared" ca="1" si="691"/>
        <v>0</v>
      </c>
      <c r="AA322">
        <f ca="1">AVERAGE2(W322,Analysis!$B$6,2)</f>
        <v>0</v>
      </c>
      <c r="AB322">
        <f t="shared" ref="AB322:AC322" ca="1" si="692">AB321+AA322*$D322</f>
        <v>0</v>
      </c>
      <c r="AC322">
        <f t="shared" ca="1" si="692"/>
        <v>0</v>
      </c>
      <c r="AF322">
        <f ca="1">IF(B322&gt;0,C322-Analysis!$B$14,0)</f>
        <v>0</v>
      </c>
      <c r="AG322">
        <f t="shared" ca="1" si="561"/>
        <v>0</v>
      </c>
      <c r="AH322">
        <f t="shared" ca="1" si="562"/>
        <v>0</v>
      </c>
      <c r="AI322">
        <f ca="1">IF(AND(B322&gt;Analysis!$B$39,B322&lt;Analysis!$B$40),FilterInput(AF322,Analysis!$B$34,Analysis!$B$35),0)</f>
        <v>0</v>
      </c>
      <c r="AJ322">
        <f ca="1">MEDIAN2(AI322,Analysis!$B$5,2)</f>
        <v>0</v>
      </c>
      <c r="AK322">
        <f ca="1">AVERAGE2(AJ322,Analysis!$B$6,2)</f>
        <v>0</v>
      </c>
      <c r="AL322">
        <f ca="1">INTEGRAL2(R322,$B322,AL321,R321,$B321,Analysis!$B$22)</f>
        <v>0</v>
      </c>
      <c r="AM322">
        <f ca="1">IF(AND(B322&lt;Analysis!$B$40,B322&gt;0),INTEGRAL2(AL322,$B322,AM321,AL321,$B321,Analysis!$B$23),0)</f>
        <v>0</v>
      </c>
      <c r="AN322">
        <f>IF($P322,AM322*Analysis!$B$30+Analysis!$B$31,0)</f>
        <v>0</v>
      </c>
      <c r="AO322">
        <f>AN322-'Flight Input'!$AE322</f>
        <v>0</v>
      </c>
      <c r="AQ322">
        <f>Analysis!$B$36*'Flight Input'!AE322+IF('Flight Input'!AE322 &gt; 0,Analysis!$B$37,0)</f>
        <v>0</v>
      </c>
      <c r="AR322">
        <f ca="1">_xlfn.COVARIANCE.P($AN$102:$AN$1102,'Flight Input'!AE322:AE1322)</f>
        <v>-4.0632366709951488E-3</v>
      </c>
    </row>
    <row r="323" spans="1:44" x14ac:dyDescent="0.3">
      <c r="A323">
        <v>321</v>
      </c>
      <c r="B323">
        <f>'Flight Input'!T323</f>
        <v>6.42107899999246</v>
      </c>
      <c r="C323">
        <f ca="1">INDIRECT(CONCATENATE("'Flight Input'!",Analysis!$B$2,A323+2))</f>
        <v>0</v>
      </c>
      <c r="D323">
        <f t="shared" ref="D323:D386" si="693">B323-B322</f>
        <v>2.0036999951116741E-2</v>
      </c>
      <c r="F323">
        <f t="shared" ca="1" si="563"/>
        <v>0</v>
      </c>
      <c r="G323">
        <f t="shared" ca="1" si="564"/>
        <v>0</v>
      </c>
      <c r="I323">
        <f>SUM(D$2:D323)/COUNT(D$2:D323)</f>
        <v>2.0003361370693022E-2</v>
      </c>
      <c r="J323">
        <f t="shared" ref="J323:J386" si="694">D323/I323</f>
        <v>1.0016816463893414</v>
      </c>
      <c r="L323">
        <f ca="1">VARA(C$2:C323)</f>
        <v>0</v>
      </c>
      <c r="M323">
        <f t="shared" ref="M323:M386" ca="1" si="695">(L323-L322)/D323</f>
        <v>0</v>
      </c>
      <c r="N323">
        <f t="shared" ca="1" si="565"/>
        <v>0</v>
      </c>
      <c r="O323" t="b">
        <f ca="1">IF(OR(O322,M323*MIN((B323-B$2)*Analysis!$B$19,1)&gt;Analysis!$B$18),TRUE,FALSE)</f>
        <v>0</v>
      </c>
      <c r="P323" t="b">
        <f>IF(OR('Flight Input'!U323=3,'Flight Input'!U323=9),TRUE,FALSE)</f>
        <v>0</v>
      </c>
      <c r="Q323">
        <f ca="1">IF(O323,Q322,SUM(C$2:C323)/COUNT(C$2:C323))+(Analysis!$D$14-500)/1000000</f>
        <v>1.1E-4</v>
      </c>
      <c r="R323">
        <f t="shared" ref="R323:R386" ca="1" si="696">IF(O323,C323-Q323,0)</f>
        <v>0</v>
      </c>
      <c r="S323">
        <f t="shared" ca="1" si="566"/>
        <v>0</v>
      </c>
      <c r="T323">
        <f t="shared" ref="T323:T386" si="697">IF(P323,T322+S323*$D323,0)</f>
        <v>0</v>
      </c>
      <c r="U323">
        <f>IF($P323,T323*Analysis!$B$28+Analysis!$B$29,0)</f>
        <v>0</v>
      </c>
      <c r="V323">
        <f>U323-'Flight Input'!$AE323</f>
        <v>0</v>
      </c>
      <c r="W323">
        <f ca="1">MEDIAN2(R323,Analysis!$B$5,2)</f>
        <v>0</v>
      </c>
      <c r="X323">
        <f t="shared" ref="X323:Y323" ca="1" si="698">X322+W323*$D323</f>
        <v>0</v>
      </c>
      <c r="Y323">
        <f t="shared" ca="1" si="698"/>
        <v>0</v>
      </c>
      <c r="AA323">
        <f ca="1">AVERAGE2(W323,Analysis!$B$6,2)</f>
        <v>0</v>
      </c>
      <c r="AB323">
        <f t="shared" ref="AB323:AC323" ca="1" si="699">AB322+AA323*$D323</f>
        <v>0</v>
      </c>
      <c r="AC323">
        <f t="shared" ca="1" si="699"/>
        <v>0</v>
      </c>
      <c r="AF323">
        <f ca="1">IF(B323&gt;0,C323-Analysis!$B$14,0)</f>
        <v>0</v>
      </c>
      <c r="AG323">
        <f t="shared" ref="AG323:AG386" ca="1" si="700">IF(B323&gt;0,AG322+AF323*$D323,0)</f>
        <v>0</v>
      </c>
      <c r="AH323">
        <f t="shared" ref="AH323:AH386" ca="1" si="701">IF(B323&gt;0,AH322+AG323*$D323,0)</f>
        <v>0</v>
      </c>
      <c r="AI323">
        <f ca="1">IF(AND(B323&gt;Analysis!$B$39,B323&lt;Analysis!$B$40),FilterInput(AF323,Analysis!$B$34,Analysis!$B$35),0)</f>
        <v>0</v>
      </c>
      <c r="AJ323">
        <f ca="1">MEDIAN2(AI323,Analysis!$B$5,2)</f>
        <v>0</v>
      </c>
      <c r="AK323">
        <f ca="1">AVERAGE2(AJ323,Analysis!$B$6,2)</f>
        <v>0</v>
      </c>
      <c r="AL323">
        <f ca="1">INTEGRAL2(R323,$B323,AL322,R322,$B322,Analysis!$B$22)</f>
        <v>0</v>
      </c>
      <c r="AM323">
        <f ca="1">IF(AND(B323&lt;Analysis!$B$40,B323&gt;0),INTEGRAL2(AL323,$B323,AM322,AL322,$B322,Analysis!$B$23),0)</f>
        <v>0</v>
      </c>
      <c r="AN323">
        <f>IF($P323,AM323*Analysis!$B$30+Analysis!$B$31,0)</f>
        <v>0</v>
      </c>
      <c r="AO323">
        <f>AN323-'Flight Input'!$AE323</f>
        <v>0</v>
      </c>
      <c r="AQ323">
        <f>Analysis!$B$36*'Flight Input'!AE323+IF('Flight Input'!AE323 &gt; 0,Analysis!$B$37,0)</f>
        <v>0</v>
      </c>
      <c r="AR323">
        <f ca="1">_xlfn.COVARIANCE.P($AN$102:$AN$1102,'Flight Input'!AE323:AE1323)</f>
        <v>-4.239511183974979E-3</v>
      </c>
    </row>
    <row r="324" spans="1:44" x14ac:dyDescent="0.3">
      <c r="A324">
        <v>322</v>
      </c>
      <c r="B324">
        <f>'Flight Input'!T324</f>
        <v>6.4373700000578538</v>
      </c>
      <c r="C324">
        <f ca="1">INDIRECT(CONCATENATE("'Flight Input'!",Analysis!$B$2,A324+2))</f>
        <v>0</v>
      </c>
      <c r="D324">
        <f t="shared" si="693"/>
        <v>1.6291000065393746E-2</v>
      </c>
      <c r="F324">
        <f t="shared" ref="F324:F387" ca="1" si="702">F323+C324*$D324</f>
        <v>0</v>
      </c>
      <c r="G324">
        <f t="shared" ref="G324:G387" ca="1" si="703">G323+F324*$D324</f>
        <v>0</v>
      </c>
      <c r="I324">
        <f>SUM(D$2:D324)/COUNT(D$2:D324)</f>
        <v>1.9991832298316317E-2</v>
      </c>
      <c r="J324">
        <f t="shared" si="694"/>
        <v>0.81488278924617386</v>
      </c>
      <c r="L324">
        <f ca="1">VARA(C$2:C324)</f>
        <v>0</v>
      </c>
      <c r="M324">
        <f t="shared" ca="1" si="695"/>
        <v>0</v>
      </c>
      <c r="N324">
        <f t="shared" ref="N324:N387" ca="1" si="704">(C324-C323)/D324</f>
        <v>0</v>
      </c>
      <c r="O324" t="b">
        <f ca="1">IF(OR(O323,M324*MIN((B324-B$2)*Analysis!$B$19,1)&gt;Analysis!$B$18),TRUE,FALSE)</f>
        <v>0</v>
      </c>
      <c r="P324" t="b">
        <f>IF(OR('Flight Input'!U324=3,'Flight Input'!U324=9),TRUE,FALSE)</f>
        <v>0</v>
      </c>
      <c r="Q324">
        <f ca="1">IF(O324,Q323,SUM(C$2:C324)/COUNT(C$2:C324))+(Analysis!$D$14-500)/1000000</f>
        <v>1.1E-4</v>
      </c>
      <c r="R324">
        <f t="shared" ca="1" si="696"/>
        <v>0</v>
      </c>
      <c r="S324">
        <f t="shared" ref="S324:S387" ca="1" si="705">S323+R324*$D324</f>
        <v>0</v>
      </c>
      <c r="T324">
        <f t="shared" si="697"/>
        <v>0</v>
      </c>
      <c r="U324">
        <f>IF($P324,T324*Analysis!$B$28+Analysis!$B$29,0)</f>
        <v>0</v>
      </c>
      <c r="V324">
        <f>U324-'Flight Input'!$AE324</f>
        <v>0</v>
      </c>
      <c r="W324">
        <f ca="1">MEDIAN2(R324,Analysis!$B$5,2)</f>
        <v>0</v>
      </c>
      <c r="X324">
        <f t="shared" ref="X324:Y324" ca="1" si="706">X323+W324*$D324</f>
        <v>0</v>
      </c>
      <c r="Y324">
        <f t="shared" ca="1" si="706"/>
        <v>0</v>
      </c>
      <c r="AA324">
        <f ca="1">AVERAGE2(W324,Analysis!$B$6,2)</f>
        <v>0</v>
      </c>
      <c r="AB324">
        <f t="shared" ref="AB324:AC324" ca="1" si="707">AB323+AA324*$D324</f>
        <v>0</v>
      </c>
      <c r="AC324">
        <f t="shared" ca="1" si="707"/>
        <v>0</v>
      </c>
      <c r="AF324">
        <f ca="1">IF(B324&gt;0,C324-Analysis!$B$14,0)</f>
        <v>0</v>
      </c>
      <c r="AG324">
        <f t="shared" ca="1" si="700"/>
        <v>0</v>
      </c>
      <c r="AH324">
        <f t="shared" ca="1" si="701"/>
        <v>0</v>
      </c>
      <c r="AI324">
        <f ca="1">IF(AND(B324&gt;Analysis!$B$39,B324&lt;Analysis!$B$40),FilterInput(AF324,Analysis!$B$34,Analysis!$B$35),0)</f>
        <v>0</v>
      </c>
      <c r="AJ324">
        <f ca="1">MEDIAN2(AI324,Analysis!$B$5,2)</f>
        <v>0</v>
      </c>
      <c r="AK324">
        <f ca="1">AVERAGE2(AJ324,Analysis!$B$6,2)</f>
        <v>0</v>
      </c>
      <c r="AL324">
        <f ca="1">INTEGRAL2(R324,$B324,AL323,R323,$B323,Analysis!$B$22)</f>
        <v>0</v>
      </c>
      <c r="AM324">
        <f ca="1">IF(AND(B324&lt;Analysis!$B$40,B324&gt;0),INTEGRAL2(AL324,$B324,AM323,AL323,$B323,Analysis!$B$23),0)</f>
        <v>0</v>
      </c>
      <c r="AN324">
        <f>IF($P324,AM324*Analysis!$B$30+Analysis!$B$31,0)</f>
        <v>0</v>
      </c>
      <c r="AO324">
        <f>AN324-'Flight Input'!$AE324</f>
        <v>0</v>
      </c>
      <c r="AQ324">
        <f>Analysis!$B$36*'Flight Input'!AE324+IF('Flight Input'!AE324 &gt; 0,Analysis!$B$37,0)</f>
        <v>0</v>
      </c>
      <c r="AR324">
        <f ca="1">_xlfn.COVARIANCE.P($AN$102:$AN$1102,'Flight Input'!AE324:AE1324)</f>
        <v>-4.4129546306806086E-3</v>
      </c>
    </row>
    <row r="325" spans="1:44" x14ac:dyDescent="0.3">
      <c r="A325">
        <v>323</v>
      </c>
      <c r="B325">
        <f>'Flight Input'!T325</f>
        <v>6.4567970000207424</v>
      </c>
      <c r="C325">
        <f ca="1">INDIRECT(CONCATENATE("'Flight Input'!",Analysis!$B$2,A325+2))</f>
        <v>0</v>
      </c>
      <c r="D325">
        <f t="shared" si="693"/>
        <v>1.9426999962888658E-2</v>
      </c>
      <c r="F325">
        <f t="shared" ca="1" si="702"/>
        <v>0</v>
      </c>
      <c r="G325">
        <f t="shared" ca="1" si="703"/>
        <v>0</v>
      </c>
      <c r="I325">
        <f>SUM(D$2:D325)/COUNT(D$2:D325)</f>
        <v>1.9990083591395487E-2</v>
      </c>
      <c r="J325">
        <f t="shared" si="694"/>
        <v>0.97183185223151336</v>
      </c>
      <c r="L325">
        <f ca="1">VARA(C$2:C325)</f>
        <v>0</v>
      </c>
      <c r="M325">
        <f t="shared" ca="1" si="695"/>
        <v>0</v>
      </c>
      <c r="N325">
        <f t="shared" ca="1" si="704"/>
        <v>0</v>
      </c>
      <c r="O325" t="b">
        <f ca="1">IF(OR(O324,M325*MIN((B325-B$2)*Analysis!$B$19,1)&gt;Analysis!$B$18),TRUE,FALSE)</f>
        <v>0</v>
      </c>
      <c r="P325" t="b">
        <f>IF(OR('Flight Input'!U325=3,'Flight Input'!U325=9),TRUE,FALSE)</f>
        <v>0</v>
      </c>
      <c r="Q325">
        <f ca="1">IF(O325,Q324,SUM(C$2:C325)/COUNT(C$2:C325))+(Analysis!$D$14-500)/1000000</f>
        <v>1.1E-4</v>
      </c>
      <c r="R325">
        <f t="shared" ca="1" si="696"/>
        <v>0</v>
      </c>
      <c r="S325">
        <f t="shared" ca="1" si="705"/>
        <v>0</v>
      </c>
      <c r="T325">
        <f t="shared" si="697"/>
        <v>0</v>
      </c>
      <c r="U325">
        <f>IF($P325,T325*Analysis!$B$28+Analysis!$B$29,0)</f>
        <v>0</v>
      </c>
      <c r="V325">
        <f>U325-'Flight Input'!$AE325</f>
        <v>0</v>
      </c>
      <c r="W325">
        <f ca="1">MEDIAN2(R325,Analysis!$B$5,2)</f>
        <v>0</v>
      </c>
      <c r="X325">
        <f t="shared" ref="X325:Y325" ca="1" si="708">X324+W325*$D325</f>
        <v>0</v>
      </c>
      <c r="Y325">
        <f t="shared" ca="1" si="708"/>
        <v>0</v>
      </c>
      <c r="AA325">
        <f ca="1">AVERAGE2(W325,Analysis!$B$6,2)</f>
        <v>0</v>
      </c>
      <c r="AB325">
        <f t="shared" ref="AB325:AC325" ca="1" si="709">AB324+AA325*$D325</f>
        <v>0</v>
      </c>
      <c r="AC325">
        <f t="shared" ca="1" si="709"/>
        <v>0</v>
      </c>
      <c r="AF325">
        <f ca="1">IF(B325&gt;0,C325-Analysis!$B$14,0)</f>
        <v>0</v>
      </c>
      <c r="AG325">
        <f t="shared" ca="1" si="700"/>
        <v>0</v>
      </c>
      <c r="AH325">
        <f t="shared" ca="1" si="701"/>
        <v>0</v>
      </c>
      <c r="AI325">
        <f ca="1">IF(AND(B325&gt;Analysis!$B$39,B325&lt;Analysis!$B$40),FilterInput(AF325,Analysis!$B$34,Analysis!$B$35),0)</f>
        <v>0</v>
      </c>
      <c r="AJ325">
        <f ca="1">MEDIAN2(AI325,Analysis!$B$5,2)</f>
        <v>0</v>
      </c>
      <c r="AK325">
        <f ca="1">AVERAGE2(AJ325,Analysis!$B$6,2)</f>
        <v>0</v>
      </c>
      <c r="AL325">
        <f ca="1">INTEGRAL2(R325,$B325,AL324,R324,$B324,Analysis!$B$22)</f>
        <v>0</v>
      </c>
      <c r="AM325">
        <f ca="1">IF(AND(B325&lt;Analysis!$B$40,B325&gt;0),INTEGRAL2(AL325,$B325,AM324,AL324,$B324,Analysis!$B$23),0)</f>
        <v>0</v>
      </c>
      <c r="AN325">
        <f>IF($P325,AM325*Analysis!$B$30+Analysis!$B$31,0)</f>
        <v>0</v>
      </c>
      <c r="AO325">
        <f>AN325-'Flight Input'!$AE325</f>
        <v>0</v>
      </c>
      <c r="AQ325">
        <f>Analysis!$B$36*'Flight Input'!AE325+IF('Flight Input'!AE325 &gt; 0,Analysis!$B$37,0)</f>
        <v>0</v>
      </c>
      <c r="AR325">
        <f ca="1">_xlfn.COVARIANCE.P($AN$102:$AN$1102,'Flight Input'!AE325:AE1325)</f>
        <v>-4.5867015731925554E-3</v>
      </c>
    </row>
    <row r="326" spans="1:44" x14ac:dyDescent="0.3">
      <c r="A326">
        <v>324</v>
      </c>
      <c r="B326">
        <f>'Flight Input'!T326</f>
        <v>6.4771559999790043</v>
      </c>
      <c r="C326">
        <f ca="1">INDIRECT(CONCATENATE("'Flight Input'!",Analysis!$B$2,A326+2))</f>
        <v>0</v>
      </c>
      <c r="D326">
        <f t="shared" si="693"/>
        <v>2.0358999958261847E-2</v>
      </c>
      <c r="F326">
        <f t="shared" ca="1" si="702"/>
        <v>0</v>
      </c>
      <c r="G326">
        <f t="shared" ca="1" si="703"/>
        <v>0</v>
      </c>
      <c r="I326">
        <f>SUM(D$2:D326)/COUNT(D$2:D326)</f>
        <v>1.999122222215742E-2</v>
      </c>
      <c r="J326">
        <f t="shared" si="694"/>
        <v>1.0183969610270651</v>
      </c>
      <c r="L326">
        <f ca="1">VARA(C$2:C326)</f>
        <v>0</v>
      </c>
      <c r="M326">
        <f t="shared" ca="1" si="695"/>
        <v>0</v>
      </c>
      <c r="N326">
        <f t="shared" ca="1" si="704"/>
        <v>0</v>
      </c>
      <c r="O326" t="b">
        <f ca="1">IF(OR(O325,M326*MIN((B326-B$2)*Analysis!$B$19,1)&gt;Analysis!$B$18),TRUE,FALSE)</f>
        <v>0</v>
      </c>
      <c r="P326" t="b">
        <f>IF(OR('Flight Input'!U326=3,'Flight Input'!U326=9),TRUE,FALSE)</f>
        <v>0</v>
      </c>
      <c r="Q326">
        <f ca="1">IF(O326,Q325,SUM(C$2:C326)/COUNT(C$2:C326))+(Analysis!$D$14-500)/1000000</f>
        <v>1.1E-4</v>
      </c>
      <c r="R326">
        <f t="shared" ca="1" si="696"/>
        <v>0</v>
      </c>
      <c r="S326">
        <f t="shared" ca="1" si="705"/>
        <v>0</v>
      </c>
      <c r="T326">
        <f t="shared" si="697"/>
        <v>0</v>
      </c>
      <c r="U326">
        <f>IF($P326,T326*Analysis!$B$28+Analysis!$B$29,0)</f>
        <v>0</v>
      </c>
      <c r="V326">
        <f>U326-'Flight Input'!$AE326</f>
        <v>0</v>
      </c>
      <c r="W326">
        <f ca="1">MEDIAN2(R326,Analysis!$B$5,2)</f>
        <v>0</v>
      </c>
      <c r="X326">
        <f t="shared" ref="X326:Y326" ca="1" si="710">X325+W326*$D326</f>
        <v>0</v>
      </c>
      <c r="Y326">
        <f t="shared" ca="1" si="710"/>
        <v>0</v>
      </c>
      <c r="AA326">
        <f ca="1">AVERAGE2(W326,Analysis!$B$6,2)</f>
        <v>0</v>
      </c>
      <c r="AB326">
        <f t="shared" ref="AB326:AC326" ca="1" si="711">AB325+AA326*$D326</f>
        <v>0</v>
      </c>
      <c r="AC326">
        <f t="shared" ca="1" si="711"/>
        <v>0</v>
      </c>
      <c r="AF326">
        <f ca="1">IF(B326&gt;0,C326-Analysis!$B$14,0)</f>
        <v>0</v>
      </c>
      <c r="AG326">
        <f t="shared" ca="1" si="700"/>
        <v>0</v>
      </c>
      <c r="AH326">
        <f t="shared" ca="1" si="701"/>
        <v>0</v>
      </c>
      <c r="AI326">
        <f ca="1">IF(AND(B326&gt;Analysis!$B$39,B326&lt;Analysis!$B$40),FilterInput(AF326,Analysis!$B$34,Analysis!$B$35),0)</f>
        <v>0</v>
      </c>
      <c r="AJ326">
        <f ca="1">MEDIAN2(AI326,Analysis!$B$5,2)</f>
        <v>0</v>
      </c>
      <c r="AK326">
        <f ca="1">AVERAGE2(AJ326,Analysis!$B$6,2)</f>
        <v>0</v>
      </c>
      <c r="AL326">
        <f ca="1">INTEGRAL2(R326,$B326,AL325,R325,$B325,Analysis!$B$22)</f>
        <v>0</v>
      </c>
      <c r="AM326">
        <f ca="1">IF(AND(B326&lt;Analysis!$B$40,B326&gt;0),INTEGRAL2(AL326,$B326,AM325,AL325,$B325,Analysis!$B$23),0)</f>
        <v>0</v>
      </c>
      <c r="AN326">
        <f>IF($P326,AM326*Analysis!$B$30+Analysis!$B$31,0)</f>
        <v>0</v>
      </c>
      <c r="AO326">
        <f>AN326-'Flight Input'!$AE326</f>
        <v>0</v>
      </c>
      <c r="AQ326">
        <f>Analysis!$B$36*'Flight Input'!AE326+IF('Flight Input'!AE326 &gt; 0,Analysis!$B$37,0)</f>
        <v>0</v>
      </c>
      <c r="AR326">
        <f ca="1">_xlfn.COVARIANCE.P($AN$102:$AN$1102,'Flight Input'!AE326:AE1326)</f>
        <v>-4.7583903927850418E-3</v>
      </c>
    </row>
    <row r="327" spans="1:44" x14ac:dyDescent="0.3">
      <c r="A327">
        <v>325</v>
      </c>
      <c r="B327">
        <f>'Flight Input'!T327</f>
        <v>6.4933050000108778</v>
      </c>
      <c r="C327">
        <f ca="1">INDIRECT(CONCATENATE("'Flight Input'!",Analysis!$B$2,A327+2))</f>
        <v>0</v>
      </c>
      <c r="D327">
        <f t="shared" si="693"/>
        <v>1.6149000031873584E-2</v>
      </c>
      <c r="F327">
        <f t="shared" ca="1" si="702"/>
        <v>0</v>
      </c>
      <c r="G327">
        <f t="shared" ca="1" si="703"/>
        <v>0</v>
      </c>
      <c r="I327">
        <f>SUM(D$2:D327)/COUNT(D$2:D327)</f>
        <v>1.9979400000033471E-2</v>
      </c>
      <c r="J327">
        <f t="shared" si="694"/>
        <v>0.80828253260090543</v>
      </c>
      <c r="L327">
        <f ca="1">VARA(C$2:C327)</f>
        <v>0</v>
      </c>
      <c r="M327">
        <f t="shared" ca="1" si="695"/>
        <v>0</v>
      </c>
      <c r="N327">
        <f t="shared" ca="1" si="704"/>
        <v>0</v>
      </c>
      <c r="O327" t="b">
        <f ca="1">IF(OR(O326,M327*MIN((B327-B$2)*Analysis!$B$19,1)&gt;Analysis!$B$18),TRUE,FALSE)</f>
        <v>0</v>
      </c>
      <c r="P327" t="b">
        <f>IF(OR('Flight Input'!U327=3,'Flight Input'!U327=9),TRUE,FALSE)</f>
        <v>0</v>
      </c>
      <c r="Q327">
        <f ca="1">IF(O327,Q326,SUM(C$2:C327)/COUNT(C$2:C327))+(Analysis!$D$14-500)/1000000</f>
        <v>1.1E-4</v>
      </c>
      <c r="R327">
        <f t="shared" ca="1" si="696"/>
        <v>0</v>
      </c>
      <c r="S327">
        <f t="shared" ca="1" si="705"/>
        <v>0</v>
      </c>
      <c r="T327">
        <f t="shared" si="697"/>
        <v>0</v>
      </c>
      <c r="U327">
        <f>IF($P327,T327*Analysis!$B$28+Analysis!$B$29,0)</f>
        <v>0</v>
      </c>
      <c r="V327">
        <f>U327-'Flight Input'!$AE327</f>
        <v>0</v>
      </c>
      <c r="W327">
        <f ca="1">MEDIAN2(R327,Analysis!$B$5,2)</f>
        <v>0</v>
      </c>
      <c r="X327">
        <f t="shared" ref="X327:Y327" ca="1" si="712">X326+W327*$D327</f>
        <v>0</v>
      </c>
      <c r="Y327">
        <f t="shared" ca="1" si="712"/>
        <v>0</v>
      </c>
      <c r="AA327">
        <f ca="1">AVERAGE2(W327,Analysis!$B$6,2)</f>
        <v>0</v>
      </c>
      <c r="AB327">
        <f t="shared" ref="AB327:AC327" ca="1" si="713">AB326+AA327*$D327</f>
        <v>0</v>
      </c>
      <c r="AC327">
        <f t="shared" ca="1" si="713"/>
        <v>0</v>
      </c>
      <c r="AF327">
        <f ca="1">IF(B327&gt;0,C327-Analysis!$B$14,0)</f>
        <v>0</v>
      </c>
      <c r="AG327">
        <f t="shared" ca="1" si="700"/>
        <v>0</v>
      </c>
      <c r="AH327">
        <f t="shared" ca="1" si="701"/>
        <v>0</v>
      </c>
      <c r="AI327">
        <f ca="1">IF(AND(B327&gt;Analysis!$B$39,B327&lt;Analysis!$B$40),FilterInput(AF327,Analysis!$B$34,Analysis!$B$35),0)</f>
        <v>0</v>
      </c>
      <c r="AJ327">
        <f ca="1">MEDIAN2(AI327,Analysis!$B$5,2)</f>
        <v>0</v>
      </c>
      <c r="AK327">
        <f ca="1">AVERAGE2(AJ327,Analysis!$B$6,2)</f>
        <v>0</v>
      </c>
      <c r="AL327">
        <f ca="1">INTEGRAL2(R327,$B327,AL326,R326,$B326,Analysis!$B$22)</f>
        <v>0</v>
      </c>
      <c r="AM327">
        <f ca="1">IF(AND(B327&lt;Analysis!$B$40,B327&gt;0),INTEGRAL2(AL327,$B327,AM326,AL326,$B326,Analysis!$B$23),0)</f>
        <v>0</v>
      </c>
      <c r="AN327">
        <f>IF($P327,AM327*Analysis!$B$30+Analysis!$B$31,0)</f>
        <v>0</v>
      </c>
      <c r="AO327">
        <f>AN327-'Flight Input'!$AE327</f>
        <v>0</v>
      </c>
      <c r="AQ327">
        <f>Analysis!$B$36*'Flight Input'!AE327+IF('Flight Input'!AE327 &gt; 0,Analysis!$B$37,0)</f>
        <v>0</v>
      </c>
      <c r="AR327">
        <f ca="1">_xlfn.COVARIANCE.P($AN$102:$AN$1102,'Flight Input'!AE327:AE1327)</f>
        <v>-4.930378049476913E-3</v>
      </c>
    </row>
    <row r="328" spans="1:44" x14ac:dyDescent="0.3">
      <c r="A328">
        <v>326</v>
      </c>
      <c r="B328">
        <f>'Flight Input'!T328</f>
        <v>6.5176910000154749</v>
      </c>
      <c r="C328">
        <f ca="1">INDIRECT(CONCATENATE("'Flight Input'!",Analysis!$B$2,A328+2))</f>
        <v>0</v>
      </c>
      <c r="D328">
        <f t="shared" si="693"/>
        <v>2.4386000004597008E-2</v>
      </c>
      <c r="F328">
        <f t="shared" ca="1" si="702"/>
        <v>0</v>
      </c>
      <c r="G328">
        <f t="shared" ca="1" si="703"/>
        <v>0</v>
      </c>
      <c r="I328">
        <f>SUM(D$2:D328)/COUNT(D$2:D328)</f>
        <v>1.9992917177961578E-2</v>
      </c>
      <c r="J328">
        <f t="shared" si="694"/>
        <v>1.21973195744931</v>
      </c>
      <c r="L328">
        <f ca="1">VARA(C$2:C328)</f>
        <v>0</v>
      </c>
      <c r="M328">
        <f t="shared" ca="1" si="695"/>
        <v>0</v>
      </c>
      <c r="N328">
        <f t="shared" ca="1" si="704"/>
        <v>0</v>
      </c>
      <c r="O328" t="b">
        <f ca="1">IF(OR(O327,M328*MIN((B328-B$2)*Analysis!$B$19,1)&gt;Analysis!$B$18),TRUE,FALSE)</f>
        <v>0</v>
      </c>
      <c r="P328" t="b">
        <f>IF(OR('Flight Input'!U328=3,'Flight Input'!U328=9),TRUE,FALSE)</f>
        <v>0</v>
      </c>
      <c r="Q328">
        <f ca="1">IF(O328,Q327,SUM(C$2:C328)/COUNT(C$2:C328))+(Analysis!$D$14-500)/1000000</f>
        <v>1.1E-4</v>
      </c>
      <c r="R328">
        <f t="shared" ca="1" si="696"/>
        <v>0</v>
      </c>
      <c r="S328">
        <f t="shared" ca="1" si="705"/>
        <v>0</v>
      </c>
      <c r="T328">
        <f t="shared" si="697"/>
        <v>0</v>
      </c>
      <c r="U328">
        <f>IF($P328,T328*Analysis!$B$28+Analysis!$B$29,0)</f>
        <v>0</v>
      </c>
      <c r="V328">
        <f>U328-'Flight Input'!$AE328</f>
        <v>0</v>
      </c>
      <c r="W328">
        <f ca="1">MEDIAN2(R328,Analysis!$B$5,2)</f>
        <v>0</v>
      </c>
      <c r="X328">
        <f t="shared" ref="X328:Y328" ca="1" si="714">X327+W328*$D328</f>
        <v>0</v>
      </c>
      <c r="Y328">
        <f t="shared" ca="1" si="714"/>
        <v>0</v>
      </c>
      <c r="AA328">
        <f ca="1">AVERAGE2(W328,Analysis!$B$6,2)</f>
        <v>0</v>
      </c>
      <c r="AB328">
        <f t="shared" ref="AB328:AC328" ca="1" si="715">AB327+AA328*$D328</f>
        <v>0</v>
      </c>
      <c r="AC328">
        <f t="shared" ca="1" si="715"/>
        <v>0</v>
      </c>
      <c r="AF328">
        <f ca="1">IF(B328&gt;0,C328-Analysis!$B$14,0)</f>
        <v>0</v>
      </c>
      <c r="AG328">
        <f t="shared" ca="1" si="700"/>
        <v>0</v>
      </c>
      <c r="AH328">
        <f t="shared" ca="1" si="701"/>
        <v>0</v>
      </c>
      <c r="AI328">
        <f ca="1">IF(AND(B328&gt;Analysis!$B$39,B328&lt;Analysis!$B$40),FilterInput(AF328,Analysis!$B$34,Analysis!$B$35),0)</f>
        <v>0</v>
      </c>
      <c r="AJ328">
        <f ca="1">MEDIAN2(AI328,Analysis!$B$5,2)</f>
        <v>0</v>
      </c>
      <c r="AK328">
        <f ca="1">AVERAGE2(AJ328,Analysis!$B$6,2)</f>
        <v>0</v>
      </c>
      <c r="AL328">
        <f ca="1">INTEGRAL2(R328,$B328,AL327,R327,$B327,Analysis!$B$22)</f>
        <v>0</v>
      </c>
      <c r="AM328">
        <f ca="1">IF(AND(B328&lt;Analysis!$B$40,B328&gt;0),INTEGRAL2(AL328,$B328,AM327,AL327,$B327,Analysis!$B$23),0)</f>
        <v>0</v>
      </c>
      <c r="AN328">
        <f>IF($P328,AM328*Analysis!$B$30+Analysis!$B$31,0)</f>
        <v>0</v>
      </c>
      <c r="AO328">
        <f>AN328-'Flight Input'!$AE328</f>
        <v>0</v>
      </c>
      <c r="AQ328">
        <f>Analysis!$B$36*'Flight Input'!AE328+IF('Flight Input'!AE328 &gt; 0,Analysis!$B$37,0)</f>
        <v>0</v>
      </c>
      <c r="AR328">
        <f ca="1">_xlfn.COVARIANCE.P($AN$102:$AN$1102,'Flight Input'!AE328:AE1328)</f>
        <v>-5.1010863530036735E-3</v>
      </c>
    </row>
    <row r="329" spans="1:44" x14ac:dyDescent="0.3">
      <c r="A329">
        <v>327</v>
      </c>
      <c r="B329">
        <f>'Flight Input'!T329</f>
        <v>6.5365839999867603</v>
      </c>
      <c r="C329">
        <f ca="1">INDIRECT(CONCATENATE("'Flight Input'!",Analysis!$B$2,A329+2))</f>
        <v>0</v>
      </c>
      <c r="D329">
        <f t="shared" si="693"/>
        <v>1.8892999971285462E-2</v>
      </c>
      <c r="F329">
        <f t="shared" ca="1" si="702"/>
        <v>0</v>
      </c>
      <c r="G329">
        <f t="shared" ca="1" si="703"/>
        <v>0</v>
      </c>
      <c r="I329">
        <f>SUM(D$2:D329)/COUNT(D$2:D329)</f>
        <v>1.9989553516779085E-2</v>
      </c>
      <c r="J329">
        <f t="shared" si="694"/>
        <v>0.94514366993874155</v>
      </c>
      <c r="L329">
        <f ca="1">VARA(C$2:C329)</f>
        <v>0</v>
      </c>
      <c r="M329">
        <f t="shared" ca="1" si="695"/>
        <v>0</v>
      </c>
      <c r="N329">
        <f t="shared" ca="1" si="704"/>
        <v>0</v>
      </c>
      <c r="O329" t="b">
        <f ca="1">IF(OR(O328,M329*MIN((B329-B$2)*Analysis!$B$19,1)&gt;Analysis!$B$18),TRUE,FALSE)</f>
        <v>0</v>
      </c>
      <c r="P329" t="b">
        <f>IF(OR('Flight Input'!U329=3,'Flight Input'!U329=9),TRUE,FALSE)</f>
        <v>0</v>
      </c>
      <c r="Q329">
        <f ca="1">IF(O329,Q328,SUM(C$2:C329)/COUNT(C$2:C329))+(Analysis!$D$14-500)/1000000</f>
        <v>1.1E-4</v>
      </c>
      <c r="R329">
        <f t="shared" ca="1" si="696"/>
        <v>0</v>
      </c>
      <c r="S329">
        <f t="shared" ca="1" si="705"/>
        <v>0</v>
      </c>
      <c r="T329">
        <f t="shared" si="697"/>
        <v>0</v>
      </c>
      <c r="U329">
        <f>IF($P329,T329*Analysis!$B$28+Analysis!$B$29,0)</f>
        <v>0</v>
      </c>
      <c r="V329">
        <f>U329-'Flight Input'!$AE329</f>
        <v>0</v>
      </c>
      <c r="W329">
        <f ca="1">MEDIAN2(R329,Analysis!$B$5,2)</f>
        <v>0</v>
      </c>
      <c r="X329">
        <f t="shared" ref="X329:Y329" ca="1" si="716">X328+W329*$D329</f>
        <v>0</v>
      </c>
      <c r="Y329">
        <f t="shared" ca="1" si="716"/>
        <v>0</v>
      </c>
      <c r="AA329">
        <f ca="1">AVERAGE2(W329,Analysis!$B$6,2)</f>
        <v>0</v>
      </c>
      <c r="AB329">
        <f t="shared" ref="AB329:AC329" ca="1" si="717">AB328+AA329*$D329</f>
        <v>0</v>
      </c>
      <c r="AC329">
        <f t="shared" ca="1" si="717"/>
        <v>0</v>
      </c>
      <c r="AF329">
        <f ca="1">IF(B329&gt;0,C329-Analysis!$B$14,0)</f>
        <v>0</v>
      </c>
      <c r="AG329">
        <f t="shared" ca="1" si="700"/>
        <v>0</v>
      </c>
      <c r="AH329">
        <f t="shared" ca="1" si="701"/>
        <v>0</v>
      </c>
      <c r="AI329">
        <f ca="1">IF(AND(B329&gt;Analysis!$B$39,B329&lt;Analysis!$B$40),FilterInput(AF329,Analysis!$B$34,Analysis!$B$35),0)</f>
        <v>0</v>
      </c>
      <c r="AJ329">
        <f ca="1">MEDIAN2(AI329,Analysis!$B$5,2)</f>
        <v>0</v>
      </c>
      <c r="AK329">
        <f ca="1">AVERAGE2(AJ329,Analysis!$B$6,2)</f>
        <v>0</v>
      </c>
      <c r="AL329">
        <f ca="1">INTEGRAL2(R329,$B329,AL328,R328,$B328,Analysis!$B$22)</f>
        <v>0</v>
      </c>
      <c r="AM329">
        <f ca="1">IF(AND(B329&lt;Analysis!$B$40,B329&gt;0),INTEGRAL2(AL329,$B329,AM328,AL328,$B328,Analysis!$B$23),0)</f>
        <v>0</v>
      </c>
      <c r="AN329">
        <f>IF($P329,AM329*Analysis!$B$30+Analysis!$B$31,0)</f>
        <v>0</v>
      </c>
      <c r="AO329">
        <f>AN329-'Flight Input'!$AE329</f>
        <v>0</v>
      </c>
      <c r="AQ329">
        <f>Analysis!$B$36*'Flight Input'!AE329+IF('Flight Input'!AE329 &gt; 0,Analysis!$B$37,0)</f>
        <v>0</v>
      </c>
      <c r="AR329">
        <f ca="1">_xlfn.COVARIANCE.P($AN$102:$AN$1102,'Flight Input'!AE329:AE1329)</f>
        <v>-5.2720907560453306E-3</v>
      </c>
    </row>
    <row r="330" spans="1:44" x14ac:dyDescent="0.3">
      <c r="A330">
        <v>328</v>
      </c>
      <c r="B330">
        <f>'Flight Input'!T330</f>
        <v>6.5573830000357702</v>
      </c>
      <c r="C330">
        <f ca="1">INDIRECT(CONCATENATE("'Flight Input'!",Analysis!$B$2,A330+2))</f>
        <v>0</v>
      </c>
      <c r="D330">
        <f t="shared" si="693"/>
        <v>2.0799000049009919E-2</v>
      </c>
      <c r="F330">
        <f t="shared" ca="1" si="702"/>
        <v>0</v>
      </c>
      <c r="G330">
        <f t="shared" ca="1" si="703"/>
        <v>0</v>
      </c>
      <c r="I330">
        <f>SUM(D$2:D330)/COUNT(D$2:D330)</f>
        <v>1.999202134157247E-2</v>
      </c>
      <c r="J330">
        <f t="shared" si="694"/>
        <v>1.0403650383145286</v>
      </c>
      <c r="L330">
        <f ca="1">VARA(C$2:C330)</f>
        <v>0</v>
      </c>
      <c r="M330">
        <f t="shared" ca="1" si="695"/>
        <v>0</v>
      </c>
      <c r="N330">
        <f t="shared" ca="1" si="704"/>
        <v>0</v>
      </c>
      <c r="O330" t="b">
        <f ca="1">IF(OR(O329,M330*MIN((B330-B$2)*Analysis!$B$19,1)&gt;Analysis!$B$18),TRUE,FALSE)</f>
        <v>0</v>
      </c>
      <c r="P330" t="b">
        <f>IF(OR('Flight Input'!U330=3,'Flight Input'!U330=9),TRUE,FALSE)</f>
        <v>0</v>
      </c>
      <c r="Q330">
        <f ca="1">IF(O330,Q329,SUM(C$2:C330)/COUNT(C$2:C330))+(Analysis!$D$14-500)/1000000</f>
        <v>1.1E-4</v>
      </c>
      <c r="R330">
        <f t="shared" ca="1" si="696"/>
        <v>0</v>
      </c>
      <c r="S330">
        <f t="shared" ca="1" si="705"/>
        <v>0</v>
      </c>
      <c r="T330">
        <f t="shared" si="697"/>
        <v>0</v>
      </c>
      <c r="U330">
        <f>IF($P330,T330*Analysis!$B$28+Analysis!$B$29,0)</f>
        <v>0</v>
      </c>
      <c r="V330">
        <f>U330-'Flight Input'!$AE330</f>
        <v>0</v>
      </c>
      <c r="W330">
        <f ca="1">MEDIAN2(R330,Analysis!$B$5,2)</f>
        <v>0</v>
      </c>
      <c r="X330">
        <f t="shared" ref="X330:Y330" ca="1" si="718">X329+W330*$D330</f>
        <v>0</v>
      </c>
      <c r="Y330">
        <f t="shared" ca="1" si="718"/>
        <v>0</v>
      </c>
      <c r="AA330">
        <f ca="1">AVERAGE2(W330,Analysis!$B$6,2)</f>
        <v>0</v>
      </c>
      <c r="AB330">
        <f t="shared" ref="AB330:AC330" ca="1" si="719">AB329+AA330*$D330</f>
        <v>0</v>
      </c>
      <c r="AC330">
        <f t="shared" ca="1" si="719"/>
        <v>0</v>
      </c>
      <c r="AF330">
        <f ca="1">IF(B330&gt;0,C330-Analysis!$B$14,0)</f>
        <v>0</v>
      </c>
      <c r="AG330">
        <f t="shared" ca="1" si="700"/>
        <v>0</v>
      </c>
      <c r="AH330">
        <f t="shared" ca="1" si="701"/>
        <v>0</v>
      </c>
      <c r="AI330">
        <f ca="1">IF(AND(B330&gt;Analysis!$B$39,B330&lt;Analysis!$B$40),FilterInput(AF330,Analysis!$B$34,Analysis!$B$35),0)</f>
        <v>0</v>
      </c>
      <c r="AJ330">
        <f ca="1">MEDIAN2(AI330,Analysis!$B$5,2)</f>
        <v>0</v>
      </c>
      <c r="AK330">
        <f ca="1">AVERAGE2(AJ330,Analysis!$B$6,2)</f>
        <v>0</v>
      </c>
      <c r="AL330">
        <f ca="1">INTEGRAL2(R330,$B330,AL329,R329,$B329,Analysis!$B$22)</f>
        <v>0</v>
      </c>
      <c r="AM330">
        <f ca="1">IF(AND(B330&lt;Analysis!$B$40,B330&gt;0),INTEGRAL2(AL330,$B330,AM329,AL329,$B329,Analysis!$B$23),0)</f>
        <v>0</v>
      </c>
      <c r="AN330">
        <f>IF($P330,AM330*Analysis!$B$30+Analysis!$B$31,0)</f>
        <v>0</v>
      </c>
      <c r="AO330">
        <f>AN330-'Flight Input'!$AE330</f>
        <v>0</v>
      </c>
      <c r="AQ330">
        <f>Analysis!$B$36*'Flight Input'!AE330+IF('Flight Input'!AE330 &gt; 0,Analysis!$B$37,0)</f>
        <v>0</v>
      </c>
      <c r="AR330">
        <f ca="1">_xlfn.COVARIANCE.P($AN$102:$AN$1102,'Flight Input'!AE330:AE1330)</f>
        <v>-5.4433918690195687E-3</v>
      </c>
    </row>
    <row r="331" spans="1:44" x14ac:dyDescent="0.3">
      <c r="A331">
        <v>329</v>
      </c>
      <c r="B331">
        <f>'Flight Input'!T331</f>
        <v>6.5778799999970943</v>
      </c>
      <c r="C331">
        <f ca="1">INDIRECT(CONCATENATE("'Flight Input'!",Analysis!$B$2,A331+2))</f>
        <v>0</v>
      </c>
      <c r="D331">
        <f t="shared" si="693"/>
        <v>2.0496999961324036E-2</v>
      </c>
      <c r="F331">
        <f t="shared" ca="1" si="702"/>
        <v>0</v>
      </c>
      <c r="G331">
        <f t="shared" ca="1" si="703"/>
        <v>0</v>
      </c>
      <c r="I331">
        <f>SUM(D$2:D331)/COUNT(D$2:D331)</f>
        <v>1.9993556230994209E-2</v>
      </c>
      <c r="J331">
        <f t="shared" si="694"/>
        <v>1.0251802993181065</v>
      </c>
      <c r="L331">
        <f ca="1">VARA(C$2:C331)</f>
        <v>0</v>
      </c>
      <c r="M331">
        <f t="shared" ca="1" si="695"/>
        <v>0</v>
      </c>
      <c r="N331">
        <f t="shared" ca="1" si="704"/>
        <v>0</v>
      </c>
      <c r="O331" t="b">
        <f ca="1">IF(OR(O330,M331*MIN((B331-B$2)*Analysis!$B$19,1)&gt;Analysis!$B$18),TRUE,FALSE)</f>
        <v>0</v>
      </c>
      <c r="P331" t="b">
        <f>IF(OR('Flight Input'!U331=3,'Flight Input'!U331=9),TRUE,FALSE)</f>
        <v>0</v>
      </c>
      <c r="Q331">
        <f ca="1">IF(O331,Q330,SUM(C$2:C331)/COUNT(C$2:C331))+(Analysis!$D$14-500)/1000000</f>
        <v>1.1E-4</v>
      </c>
      <c r="R331">
        <f t="shared" ca="1" si="696"/>
        <v>0</v>
      </c>
      <c r="S331">
        <f t="shared" ca="1" si="705"/>
        <v>0</v>
      </c>
      <c r="T331">
        <f t="shared" si="697"/>
        <v>0</v>
      </c>
      <c r="U331">
        <f>IF($P331,T331*Analysis!$B$28+Analysis!$B$29,0)</f>
        <v>0</v>
      </c>
      <c r="V331">
        <f>U331-'Flight Input'!$AE331</f>
        <v>0</v>
      </c>
      <c r="W331">
        <f ca="1">MEDIAN2(R331,Analysis!$B$5,2)</f>
        <v>0</v>
      </c>
      <c r="X331">
        <f t="shared" ref="X331:Y331" ca="1" si="720">X330+W331*$D331</f>
        <v>0</v>
      </c>
      <c r="Y331">
        <f t="shared" ca="1" si="720"/>
        <v>0</v>
      </c>
      <c r="AA331">
        <f ca="1">AVERAGE2(W331,Analysis!$B$6,2)</f>
        <v>0</v>
      </c>
      <c r="AB331">
        <f t="shared" ref="AB331:AC331" ca="1" si="721">AB330+AA331*$D331</f>
        <v>0</v>
      </c>
      <c r="AC331">
        <f t="shared" ca="1" si="721"/>
        <v>0</v>
      </c>
      <c r="AF331">
        <f ca="1">IF(B331&gt;0,C331-Analysis!$B$14,0)</f>
        <v>0</v>
      </c>
      <c r="AG331">
        <f t="shared" ca="1" si="700"/>
        <v>0</v>
      </c>
      <c r="AH331">
        <f t="shared" ca="1" si="701"/>
        <v>0</v>
      </c>
      <c r="AI331">
        <f ca="1">IF(AND(B331&gt;Analysis!$B$39,B331&lt;Analysis!$B$40),FilterInput(AF331,Analysis!$B$34,Analysis!$B$35),0)</f>
        <v>0</v>
      </c>
      <c r="AJ331">
        <f ca="1">MEDIAN2(AI331,Analysis!$B$5,2)</f>
        <v>0</v>
      </c>
      <c r="AK331">
        <f ca="1">AVERAGE2(AJ331,Analysis!$B$6,2)</f>
        <v>0</v>
      </c>
      <c r="AL331">
        <f ca="1">INTEGRAL2(R331,$B331,AL330,R330,$B330,Analysis!$B$22)</f>
        <v>0</v>
      </c>
      <c r="AM331">
        <f ca="1">IF(AND(B331&lt;Analysis!$B$40,B331&gt;0),INTEGRAL2(AL331,$B331,AM330,AL330,$B330,Analysis!$B$23),0)</f>
        <v>0</v>
      </c>
      <c r="AN331">
        <f>IF($P331,AM331*Analysis!$B$30+Analysis!$B$31,0)</f>
        <v>0</v>
      </c>
      <c r="AO331">
        <f>AN331-'Flight Input'!$AE331</f>
        <v>0</v>
      </c>
      <c r="AQ331">
        <f>Analysis!$B$36*'Flight Input'!AE331+IF('Flight Input'!AE331 &gt; 0,Analysis!$B$37,0)</f>
        <v>0</v>
      </c>
      <c r="AR331">
        <f ca="1">_xlfn.COVARIANCE.P($AN$102:$AN$1102,'Flight Input'!AE331:AE1331)</f>
        <v>-5.6149903028361444E-3</v>
      </c>
    </row>
    <row r="332" spans="1:44" x14ac:dyDescent="0.3">
      <c r="A332">
        <v>330</v>
      </c>
      <c r="B332">
        <f>'Flight Input'!T332</f>
        <v>6.5993220000527799</v>
      </c>
      <c r="C332">
        <f ca="1">INDIRECT(CONCATENATE("'Flight Input'!",Analysis!$B$2,A332+2))</f>
        <v>0</v>
      </c>
      <c r="D332">
        <f t="shared" si="693"/>
        <v>2.1442000055685639E-2</v>
      </c>
      <c r="F332">
        <f t="shared" ca="1" si="702"/>
        <v>0</v>
      </c>
      <c r="G332">
        <f t="shared" ca="1" si="703"/>
        <v>0</v>
      </c>
      <c r="I332">
        <f>SUM(D$2:D332)/COUNT(D$2:D332)</f>
        <v>1.9997945454705394E-2</v>
      </c>
      <c r="J332">
        <f t="shared" si="694"/>
        <v>1.0722101480000021</v>
      </c>
      <c r="L332">
        <f ca="1">VARA(C$2:C332)</f>
        <v>0</v>
      </c>
      <c r="M332">
        <f t="shared" ca="1" si="695"/>
        <v>0</v>
      </c>
      <c r="N332">
        <f t="shared" ca="1" si="704"/>
        <v>0</v>
      </c>
      <c r="O332" t="b">
        <f ca="1">IF(OR(O331,M332*MIN((B332-B$2)*Analysis!$B$19,1)&gt;Analysis!$B$18),TRUE,FALSE)</f>
        <v>0</v>
      </c>
      <c r="P332" t="b">
        <f>IF(OR('Flight Input'!U332=3,'Flight Input'!U332=9),TRUE,FALSE)</f>
        <v>0</v>
      </c>
      <c r="Q332">
        <f ca="1">IF(O332,Q331,SUM(C$2:C332)/COUNT(C$2:C332))+(Analysis!$D$14-500)/1000000</f>
        <v>1.1E-4</v>
      </c>
      <c r="R332">
        <f t="shared" ca="1" si="696"/>
        <v>0</v>
      </c>
      <c r="S332">
        <f t="shared" ca="1" si="705"/>
        <v>0</v>
      </c>
      <c r="T332">
        <f t="shared" si="697"/>
        <v>0</v>
      </c>
      <c r="U332">
        <f>IF($P332,T332*Analysis!$B$28+Analysis!$B$29,0)</f>
        <v>0</v>
      </c>
      <c r="V332">
        <f>U332-'Flight Input'!$AE332</f>
        <v>0</v>
      </c>
      <c r="W332">
        <f ca="1">MEDIAN2(R332,Analysis!$B$5,2)</f>
        <v>0</v>
      </c>
      <c r="X332">
        <f t="shared" ref="X332:Y332" ca="1" si="722">X331+W332*$D332</f>
        <v>0</v>
      </c>
      <c r="Y332">
        <f t="shared" ca="1" si="722"/>
        <v>0</v>
      </c>
      <c r="AA332">
        <f ca="1">AVERAGE2(W332,Analysis!$B$6,2)</f>
        <v>0</v>
      </c>
      <c r="AB332">
        <f t="shared" ref="AB332:AC332" ca="1" si="723">AB331+AA332*$D332</f>
        <v>0</v>
      </c>
      <c r="AC332">
        <f t="shared" ca="1" si="723"/>
        <v>0</v>
      </c>
      <c r="AF332">
        <f ca="1">IF(B332&gt;0,C332-Analysis!$B$14,0)</f>
        <v>0</v>
      </c>
      <c r="AG332">
        <f t="shared" ca="1" si="700"/>
        <v>0</v>
      </c>
      <c r="AH332">
        <f t="shared" ca="1" si="701"/>
        <v>0</v>
      </c>
      <c r="AI332">
        <f ca="1">IF(AND(B332&gt;Analysis!$B$39,B332&lt;Analysis!$B$40),FilterInput(AF332,Analysis!$B$34,Analysis!$B$35),0)</f>
        <v>0</v>
      </c>
      <c r="AJ332">
        <f ca="1">MEDIAN2(AI332,Analysis!$B$5,2)</f>
        <v>0</v>
      </c>
      <c r="AK332">
        <f ca="1">AVERAGE2(AJ332,Analysis!$B$6,2)</f>
        <v>0</v>
      </c>
      <c r="AL332">
        <f ca="1">INTEGRAL2(R332,$B332,AL331,R331,$B331,Analysis!$B$22)</f>
        <v>0</v>
      </c>
      <c r="AM332">
        <f ca="1">IF(AND(B332&lt;Analysis!$B$40,B332&gt;0),INTEGRAL2(AL332,$B332,AM331,AL331,$B331,Analysis!$B$23),0)</f>
        <v>0</v>
      </c>
      <c r="AN332">
        <f>IF($P332,AM332*Analysis!$B$30+Analysis!$B$31,0)</f>
        <v>0</v>
      </c>
      <c r="AO332">
        <f>AN332-'Flight Input'!$AE332</f>
        <v>0</v>
      </c>
      <c r="AQ332">
        <f>Analysis!$B$36*'Flight Input'!AE332+IF('Flight Input'!AE332 &gt; 0,Analysis!$B$37,0)</f>
        <v>0</v>
      </c>
      <c r="AR332">
        <f ca="1">_xlfn.COVARIANCE.P($AN$102:$AN$1102,'Flight Input'!AE332:AE1332)</f>
        <v>-5.7852998501255011E-3</v>
      </c>
    </row>
    <row r="333" spans="1:44" x14ac:dyDescent="0.3">
      <c r="A333">
        <v>331</v>
      </c>
      <c r="B333">
        <f>'Flight Input'!T333</f>
        <v>6.6187879999633878</v>
      </c>
      <c r="C333">
        <f ca="1">INDIRECT(CONCATENATE("'Flight Input'!",Analysis!$B$2,A333+2))</f>
        <v>0</v>
      </c>
      <c r="D333">
        <f t="shared" si="693"/>
        <v>1.9465999910607934E-2</v>
      </c>
      <c r="F333">
        <f t="shared" ca="1" si="702"/>
        <v>0</v>
      </c>
      <c r="G333">
        <f t="shared" ca="1" si="703"/>
        <v>0</v>
      </c>
      <c r="I333">
        <f>SUM(D$2:D333)/COUNT(D$2:D333)</f>
        <v>1.9996338368469448E-2</v>
      </c>
      <c r="J333">
        <f t="shared" si="694"/>
        <v>0.97347822145789653</v>
      </c>
      <c r="L333">
        <f ca="1">VARA(C$2:C333)</f>
        <v>0</v>
      </c>
      <c r="M333">
        <f t="shared" ca="1" si="695"/>
        <v>0</v>
      </c>
      <c r="N333">
        <f t="shared" ca="1" si="704"/>
        <v>0</v>
      </c>
      <c r="O333" t="b">
        <f ca="1">IF(OR(O332,M333*MIN((B333-B$2)*Analysis!$B$19,1)&gt;Analysis!$B$18),TRUE,FALSE)</f>
        <v>0</v>
      </c>
      <c r="P333" t="b">
        <f>IF(OR('Flight Input'!U333=3,'Flight Input'!U333=9),TRUE,FALSE)</f>
        <v>0</v>
      </c>
      <c r="Q333">
        <f ca="1">IF(O333,Q332,SUM(C$2:C333)/COUNT(C$2:C333))+(Analysis!$D$14-500)/1000000</f>
        <v>1.1E-4</v>
      </c>
      <c r="R333">
        <f t="shared" ca="1" si="696"/>
        <v>0</v>
      </c>
      <c r="S333">
        <f t="shared" ca="1" si="705"/>
        <v>0</v>
      </c>
      <c r="T333">
        <f t="shared" si="697"/>
        <v>0</v>
      </c>
      <c r="U333">
        <f>IF($P333,T333*Analysis!$B$28+Analysis!$B$29,0)</f>
        <v>0</v>
      </c>
      <c r="V333">
        <f>U333-'Flight Input'!$AE333</f>
        <v>0</v>
      </c>
      <c r="W333">
        <f ca="1">MEDIAN2(R333,Analysis!$B$5,2)</f>
        <v>0</v>
      </c>
      <c r="X333">
        <f t="shared" ref="X333:Y333" ca="1" si="724">X332+W333*$D333</f>
        <v>0</v>
      </c>
      <c r="Y333">
        <f t="shared" ca="1" si="724"/>
        <v>0</v>
      </c>
      <c r="AA333">
        <f ca="1">AVERAGE2(W333,Analysis!$B$6,2)</f>
        <v>0</v>
      </c>
      <c r="AB333">
        <f t="shared" ref="AB333:AC333" ca="1" si="725">AB332+AA333*$D333</f>
        <v>0</v>
      </c>
      <c r="AC333">
        <f t="shared" ca="1" si="725"/>
        <v>0</v>
      </c>
      <c r="AF333">
        <f ca="1">IF(B333&gt;0,C333-Analysis!$B$14,0)</f>
        <v>0</v>
      </c>
      <c r="AG333">
        <f t="shared" ca="1" si="700"/>
        <v>0</v>
      </c>
      <c r="AH333">
        <f t="shared" ca="1" si="701"/>
        <v>0</v>
      </c>
      <c r="AI333">
        <f ca="1">IF(AND(B333&gt;Analysis!$B$39,B333&lt;Analysis!$B$40),FilterInput(AF333,Analysis!$B$34,Analysis!$B$35),0)</f>
        <v>0</v>
      </c>
      <c r="AJ333">
        <f ca="1">MEDIAN2(AI333,Analysis!$B$5,2)</f>
        <v>0</v>
      </c>
      <c r="AK333">
        <f ca="1">AVERAGE2(AJ333,Analysis!$B$6,2)</f>
        <v>0</v>
      </c>
      <c r="AL333">
        <f ca="1">INTEGRAL2(R333,$B333,AL332,R332,$B332,Analysis!$B$22)</f>
        <v>0</v>
      </c>
      <c r="AM333">
        <f ca="1">IF(AND(B333&lt;Analysis!$B$40,B333&gt;0),INTEGRAL2(AL333,$B333,AM332,AL332,$B332,Analysis!$B$23),0)</f>
        <v>0</v>
      </c>
      <c r="AN333">
        <f>IF($P333,AM333*Analysis!$B$30+Analysis!$B$31,0)</f>
        <v>0</v>
      </c>
      <c r="AO333">
        <f>AN333-'Flight Input'!$AE333</f>
        <v>0</v>
      </c>
      <c r="AQ333">
        <f>Analysis!$B$36*'Flight Input'!AE333+IF('Flight Input'!AE333 &gt; 0,Analysis!$B$37,0)</f>
        <v>0</v>
      </c>
      <c r="AR333">
        <f ca="1">_xlfn.COVARIANCE.P($AN$102:$AN$1102,'Flight Input'!AE333:AE1333)</f>
        <v>-5.9559039140405969E-3</v>
      </c>
    </row>
    <row r="334" spans="1:44" x14ac:dyDescent="0.3">
      <c r="A334">
        <v>332</v>
      </c>
      <c r="B334">
        <f>'Flight Input'!T334</f>
        <v>6.6401580000529066</v>
      </c>
      <c r="C334">
        <f ca="1">INDIRECT(CONCATENATE("'Flight Input'!",Analysis!$B$2,A334+2))</f>
        <v>0</v>
      </c>
      <c r="D334">
        <f t="shared" si="693"/>
        <v>2.1370000089518726E-2</v>
      </c>
      <c r="F334">
        <f t="shared" ca="1" si="702"/>
        <v>0</v>
      </c>
      <c r="G334">
        <f t="shared" ca="1" si="703"/>
        <v>0</v>
      </c>
      <c r="I334">
        <f>SUM(D$2:D334)/COUNT(D$2:D334)</f>
        <v>2.0000475903773816E-2</v>
      </c>
      <c r="J334">
        <f t="shared" si="694"/>
        <v>1.0684745799216957</v>
      </c>
      <c r="L334">
        <f ca="1">VARA(C$2:C334)</f>
        <v>0</v>
      </c>
      <c r="M334">
        <f t="shared" ca="1" si="695"/>
        <v>0</v>
      </c>
      <c r="N334">
        <f t="shared" ca="1" si="704"/>
        <v>0</v>
      </c>
      <c r="O334" t="b">
        <f ca="1">IF(OR(O333,M334*MIN((B334-B$2)*Analysis!$B$19,1)&gt;Analysis!$B$18),TRUE,FALSE)</f>
        <v>0</v>
      </c>
      <c r="P334" t="b">
        <f>IF(OR('Flight Input'!U334=3,'Flight Input'!U334=9),TRUE,FALSE)</f>
        <v>0</v>
      </c>
      <c r="Q334">
        <f ca="1">IF(O334,Q333,SUM(C$2:C334)/COUNT(C$2:C334))+(Analysis!$D$14-500)/1000000</f>
        <v>1.1E-4</v>
      </c>
      <c r="R334">
        <f t="shared" ca="1" si="696"/>
        <v>0</v>
      </c>
      <c r="S334">
        <f t="shared" ca="1" si="705"/>
        <v>0</v>
      </c>
      <c r="T334">
        <f t="shared" si="697"/>
        <v>0</v>
      </c>
      <c r="U334">
        <f>IF($P334,T334*Analysis!$B$28+Analysis!$B$29,0)</f>
        <v>0</v>
      </c>
      <c r="V334">
        <f>U334-'Flight Input'!$AE334</f>
        <v>0</v>
      </c>
      <c r="W334">
        <f ca="1">MEDIAN2(R334,Analysis!$B$5,2)</f>
        <v>0</v>
      </c>
      <c r="X334">
        <f t="shared" ref="X334:Y334" ca="1" si="726">X333+W334*$D334</f>
        <v>0</v>
      </c>
      <c r="Y334">
        <f t="shared" ca="1" si="726"/>
        <v>0</v>
      </c>
      <c r="AA334">
        <f ca="1">AVERAGE2(W334,Analysis!$B$6,2)</f>
        <v>0</v>
      </c>
      <c r="AB334">
        <f t="shared" ref="AB334:AC334" ca="1" si="727">AB333+AA334*$D334</f>
        <v>0</v>
      </c>
      <c r="AC334">
        <f t="shared" ca="1" si="727"/>
        <v>0</v>
      </c>
      <c r="AF334">
        <f ca="1">IF(B334&gt;0,C334-Analysis!$B$14,0)</f>
        <v>0</v>
      </c>
      <c r="AG334">
        <f t="shared" ca="1" si="700"/>
        <v>0</v>
      </c>
      <c r="AH334">
        <f t="shared" ca="1" si="701"/>
        <v>0</v>
      </c>
      <c r="AI334">
        <f ca="1">IF(AND(B334&gt;Analysis!$B$39,B334&lt;Analysis!$B$40),FilterInput(AF334,Analysis!$B$34,Analysis!$B$35),0)</f>
        <v>0</v>
      </c>
      <c r="AJ334">
        <f ca="1">MEDIAN2(AI334,Analysis!$B$5,2)</f>
        <v>0</v>
      </c>
      <c r="AK334">
        <f ca="1">AVERAGE2(AJ334,Analysis!$B$6,2)</f>
        <v>0</v>
      </c>
      <c r="AL334">
        <f ca="1">INTEGRAL2(R334,$B334,AL333,R333,$B333,Analysis!$B$22)</f>
        <v>0</v>
      </c>
      <c r="AM334">
        <f ca="1">IF(AND(B334&lt;Analysis!$B$40,B334&gt;0),INTEGRAL2(AL334,$B334,AM333,AL333,$B333,Analysis!$B$23),0)</f>
        <v>0</v>
      </c>
      <c r="AN334">
        <f>IF($P334,AM334*Analysis!$B$30+Analysis!$B$31,0)</f>
        <v>0</v>
      </c>
      <c r="AO334">
        <f>AN334-'Flight Input'!$AE334</f>
        <v>0</v>
      </c>
      <c r="AQ334">
        <f>Analysis!$B$36*'Flight Input'!AE334+IF('Flight Input'!AE334 &gt; 0,Analysis!$B$37,0)</f>
        <v>0</v>
      </c>
      <c r="AR334">
        <f ca="1">_xlfn.COVARIANCE.P($AN$102:$AN$1102,'Flight Input'!AE334:AE1334)</f>
        <v>-6.1268030915334606E-3</v>
      </c>
    </row>
    <row r="335" spans="1:44" x14ac:dyDescent="0.3">
      <c r="A335">
        <v>333</v>
      </c>
      <c r="B335">
        <f>'Flight Input'!T335</f>
        <v>6.6578679999802262</v>
      </c>
      <c r="C335">
        <f ca="1">INDIRECT(CONCATENATE("'Flight Input'!",Analysis!$B$2,A335+2))</f>
        <v>0</v>
      </c>
      <c r="D335">
        <f t="shared" si="693"/>
        <v>1.7709999927319586E-2</v>
      </c>
      <c r="F335">
        <f t="shared" ca="1" si="702"/>
        <v>0</v>
      </c>
      <c r="G335">
        <f t="shared" ca="1" si="703"/>
        <v>0</v>
      </c>
      <c r="I335">
        <f>SUM(D$2:D335)/COUNT(D$2:D335)</f>
        <v>1.9993597597538215E-2</v>
      </c>
      <c r="J335">
        <f t="shared" si="694"/>
        <v>0.88578355350615812</v>
      </c>
      <c r="L335">
        <f ca="1">VARA(C$2:C335)</f>
        <v>0</v>
      </c>
      <c r="M335">
        <f t="shared" ca="1" si="695"/>
        <v>0</v>
      </c>
      <c r="N335">
        <f t="shared" ca="1" si="704"/>
        <v>0</v>
      </c>
      <c r="O335" t="b">
        <f ca="1">IF(OR(O334,M335*MIN((B335-B$2)*Analysis!$B$19,1)&gt;Analysis!$B$18),TRUE,FALSE)</f>
        <v>0</v>
      </c>
      <c r="P335" t="b">
        <f>IF(OR('Flight Input'!U335=3,'Flight Input'!U335=9),TRUE,FALSE)</f>
        <v>0</v>
      </c>
      <c r="Q335">
        <f ca="1">IF(O335,Q334,SUM(C$2:C335)/COUNT(C$2:C335))+(Analysis!$D$14-500)/1000000</f>
        <v>1.1E-4</v>
      </c>
      <c r="R335">
        <f t="shared" ca="1" si="696"/>
        <v>0</v>
      </c>
      <c r="S335">
        <f t="shared" ca="1" si="705"/>
        <v>0</v>
      </c>
      <c r="T335">
        <f t="shared" si="697"/>
        <v>0</v>
      </c>
      <c r="U335">
        <f>IF($P335,T335*Analysis!$B$28+Analysis!$B$29,0)</f>
        <v>0</v>
      </c>
      <c r="V335">
        <f>U335-'Flight Input'!$AE335</f>
        <v>0</v>
      </c>
      <c r="W335">
        <f ca="1">MEDIAN2(R335,Analysis!$B$5,2)</f>
        <v>0</v>
      </c>
      <c r="X335">
        <f t="shared" ref="X335:Y335" ca="1" si="728">X334+W335*$D335</f>
        <v>0</v>
      </c>
      <c r="Y335">
        <f t="shared" ca="1" si="728"/>
        <v>0</v>
      </c>
      <c r="AA335">
        <f ca="1">AVERAGE2(W335,Analysis!$B$6,2)</f>
        <v>0</v>
      </c>
      <c r="AB335">
        <f t="shared" ref="AB335:AC335" ca="1" si="729">AB334+AA335*$D335</f>
        <v>0</v>
      </c>
      <c r="AC335">
        <f t="shared" ca="1" si="729"/>
        <v>0</v>
      </c>
      <c r="AF335">
        <f ca="1">IF(B335&gt;0,C335-Analysis!$B$14,0)</f>
        <v>0</v>
      </c>
      <c r="AG335">
        <f t="shared" ca="1" si="700"/>
        <v>0</v>
      </c>
      <c r="AH335">
        <f t="shared" ca="1" si="701"/>
        <v>0</v>
      </c>
      <c r="AI335">
        <f ca="1">IF(AND(B335&gt;Analysis!$B$39,B335&lt;Analysis!$B$40),FilterInput(AF335,Analysis!$B$34,Analysis!$B$35),0)</f>
        <v>0</v>
      </c>
      <c r="AJ335">
        <f ca="1">MEDIAN2(AI335,Analysis!$B$5,2)</f>
        <v>0</v>
      </c>
      <c r="AK335">
        <f ca="1">AVERAGE2(AJ335,Analysis!$B$6,2)</f>
        <v>0</v>
      </c>
      <c r="AL335">
        <f ca="1">INTEGRAL2(R335,$B335,AL334,R334,$B334,Analysis!$B$22)</f>
        <v>0</v>
      </c>
      <c r="AM335">
        <f ca="1">IF(AND(B335&lt;Analysis!$B$40,B335&gt;0),INTEGRAL2(AL335,$B335,AM334,AL334,$B334,Analysis!$B$23),0)</f>
        <v>0</v>
      </c>
      <c r="AN335">
        <f>IF($P335,AM335*Analysis!$B$30+Analysis!$B$31,0)</f>
        <v>0</v>
      </c>
      <c r="AO335">
        <f>AN335-'Flight Input'!$AE335</f>
        <v>0</v>
      </c>
      <c r="AQ335">
        <f>Analysis!$B$36*'Flight Input'!AE335+IF('Flight Input'!AE335 &gt; 0,Analysis!$B$37,0)</f>
        <v>0</v>
      </c>
      <c r="AR335">
        <f ca="1">_xlfn.COVARIANCE.P($AN$102:$AN$1102,'Flight Input'!AE335:AE1335)</f>
        <v>-6.297997979915689E-3</v>
      </c>
    </row>
    <row r="336" spans="1:44" x14ac:dyDescent="0.3">
      <c r="A336">
        <v>334</v>
      </c>
      <c r="B336">
        <f>'Flight Input'!T336</f>
        <v>6.679046000004746</v>
      </c>
      <c r="C336">
        <f ca="1">INDIRECT(CONCATENATE("'Flight Input'!",Analysis!$B$2,A336+2))</f>
        <v>0</v>
      </c>
      <c r="D336">
        <f t="shared" si="693"/>
        <v>2.1178000024519861E-2</v>
      </c>
      <c r="F336">
        <f t="shared" ca="1" si="702"/>
        <v>0</v>
      </c>
      <c r="G336">
        <f t="shared" ca="1" si="703"/>
        <v>0</v>
      </c>
      <c r="I336">
        <f>SUM(D$2:D336)/COUNT(D$2:D336)</f>
        <v>1.9997143712589059E-2</v>
      </c>
      <c r="J336">
        <f t="shared" si="694"/>
        <v>1.0590512489634909</v>
      </c>
      <c r="L336">
        <f ca="1">VARA(C$2:C336)</f>
        <v>0</v>
      </c>
      <c r="M336">
        <f t="shared" ca="1" si="695"/>
        <v>0</v>
      </c>
      <c r="N336">
        <f t="shared" ca="1" si="704"/>
        <v>0</v>
      </c>
      <c r="O336" t="b">
        <f ca="1">IF(OR(O335,M336*MIN((B336-B$2)*Analysis!$B$19,1)&gt;Analysis!$B$18),TRUE,FALSE)</f>
        <v>0</v>
      </c>
      <c r="P336" t="b">
        <f>IF(OR('Flight Input'!U336=3,'Flight Input'!U336=9),TRUE,FALSE)</f>
        <v>0</v>
      </c>
      <c r="Q336">
        <f ca="1">IF(O336,Q335,SUM(C$2:C336)/COUNT(C$2:C336))+(Analysis!$D$14-500)/1000000</f>
        <v>1.1E-4</v>
      </c>
      <c r="R336">
        <f t="shared" ca="1" si="696"/>
        <v>0</v>
      </c>
      <c r="S336">
        <f t="shared" ca="1" si="705"/>
        <v>0</v>
      </c>
      <c r="T336">
        <f t="shared" si="697"/>
        <v>0</v>
      </c>
      <c r="U336">
        <f>IF($P336,T336*Analysis!$B$28+Analysis!$B$29,0)</f>
        <v>0</v>
      </c>
      <c r="V336">
        <f>U336-'Flight Input'!$AE336</f>
        <v>0</v>
      </c>
      <c r="W336">
        <f ca="1">MEDIAN2(R336,Analysis!$B$5,2)</f>
        <v>0</v>
      </c>
      <c r="X336">
        <f t="shared" ref="X336:Y336" ca="1" si="730">X335+W336*$D336</f>
        <v>0</v>
      </c>
      <c r="Y336">
        <f t="shared" ca="1" si="730"/>
        <v>0</v>
      </c>
      <c r="AA336">
        <f ca="1">AVERAGE2(W336,Analysis!$B$6,2)</f>
        <v>0</v>
      </c>
      <c r="AB336">
        <f t="shared" ref="AB336:AC336" ca="1" si="731">AB335+AA336*$D336</f>
        <v>0</v>
      </c>
      <c r="AC336">
        <f t="shared" ca="1" si="731"/>
        <v>0</v>
      </c>
      <c r="AF336">
        <f ca="1">IF(B336&gt;0,C336-Analysis!$B$14,0)</f>
        <v>0</v>
      </c>
      <c r="AG336">
        <f t="shared" ca="1" si="700"/>
        <v>0</v>
      </c>
      <c r="AH336">
        <f t="shared" ca="1" si="701"/>
        <v>0</v>
      </c>
      <c r="AI336">
        <f ca="1">IF(AND(B336&gt;Analysis!$B$39,B336&lt;Analysis!$B$40),FilterInput(AF336,Analysis!$B$34,Analysis!$B$35),0)</f>
        <v>0</v>
      </c>
      <c r="AJ336">
        <f ca="1">MEDIAN2(AI336,Analysis!$B$5,2)</f>
        <v>0</v>
      </c>
      <c r="AK336">
        <f ca="1">AVERAGE2(AJ336,Analysis!$B$6,2)</f>
        <v>0</v>
      </c>
      <c r="AL336">
        <f ca="1">INTEGRAL2(R336,$B336,AL335,R335,$B335,Analysis!$B$22)</f>
        <v>0</v>
      </c>
      <c r="AM336">
        <f ca="1">IF(AND(B336&lt;Analysis!$B$40,B336&gt;0),INTEGRAL2(AL336,$B336,AM335,AL335,$B335,Analysis!$B$23),0)</f>
        <v>0</v>
      </c>
      <c r="AN336">
        <f>IF($P336,AM336*Analysis!$B$30+Analysis!$B$31,0)</f>
        <v>0</v>
      </c>
      <c r="AO336">
        <f>AN336-'Flight Input'!$AE336</f>
        <v>0</v>
      </c>
      <c r="AQ336">
        <f>Analysis!$B$36*'Flight Input'!AE336+IF('Flight Input'!AE336 &gt; 0,Analysis!$B$37,0)</f>
        <v>0</v>
      </c>
      <c r="AR336">
        <f ca="1">_xlfn.COVARIANCE.P($AN$102:$AN$1102,'Flight Input'!AE336:AE1336)</f>
        <v>-6.4686917246135761E-3</v>
      </c>
    </row>
    <row r="337" spans="1:44" x14ac:dyDescent="0.3">
      <c r="A337">
        <v>335</v>
      </c>
      <c r="B337">
        <f>'Flight Input'!T337</f>
        <v>6.6974209999898449</v>
      </c>
      <c r="C337">
        <f ca="1">INDIRECT(CONCATENATE("'Flight Input'!",Analysis!$B$2,A337+2))</f>
        <v>0</v>
      </c>
      <c r="D337">
        <f t="shared" si="693"/>
        <v>1.8374999985098839E-2</v>
      </c>
      <c r="F337">
        <f t="shared" ca="1" si="702"/>
        <v>0</v>
      </c>
      <c r="G337">
        <f t="shared" ca="1" si="703"/>
        <v>0</v>
      </c>
      <c r="I337">
        <f>SUM(D$2:D337)/COUNT(D$2:D337)</f>
        <v>1.9992301492507001E-2</v>
      </c>
      <c r="J337">
        <f t="shared" si="694"/>
        <v>0.91910378562396544</v>
      </c>
      <c r="L337">
        <f ca="1">VARA(C$2:C337)</f>
        <v>0</v>
      </c>
      <c r="M337">
        <f t="shared" ca="1" si="695"/>
        <v>0</v>
      </c>
      <c r="N337">
        <f t="shared" ca="1" si="704"/>
        <v>0</v>
      </c>
      <c r="O337" t="b">
        <f ca="1">IF(OR(O336,M337*MIN((B337-B$2)*Analysis!$B$19,1)&gt;Analysis!$B$18),TRUE,FALSE)</f>
        <v>0</v>
      </c>
      <c r="P337" t="b">
        <f>IF(OR('Flight Input'!U337=3,'Flight Input'!U337=9),TRUE,FALSE)</f>
        <v>0</v>
      </c>
      <c r="Q337">
        <f ca="1">IF(O337,Q336,SUM(C$2:C337)/COUNT(C$2:C337))+(Analysis!$D$14-500)/1000000</f>
        <v>1.1E-4</v>
      </c>
      <c r="R337">
        <f t="shared" ca="1" si="696"/>
        <v>0</v>
      </c>
      <c r="S337">
        <f t="shared" ca="1" si="705"/>
        <v>0</v>
      </c>
      <c r="T337">
        <f t="shared" si="697"/>
        <v>0</v>
      </c>
      <c r="U337">
        <f>IF($P337,T337*Analysis!$B$28+Analysis!$B$29,0)</f>
        <v>0</v>
      </c>
      <c r="V337">
        <f>U337-'Flight Input'!$AE337</f>
        <v>0</v>
      </c>
      <c r="W337">
        <f ca="1">MEDIAN2(R337,Analysis!$B$5,2)</f>
        <v>0</v>
      </c>
      <c r="X337">
        <f t="shared" ref="X337:Y337" ca="1" si="732">X336+W337*$D337</f>
        <v>0</v>
      </c>
      <c r="Y337">
        <f t="shared" ca="1" si="732"/>
        <v>0</v>
      </c>
      <c r="AA337">
        <f ca="1">AVERAGE2(W337,Analysis!$B$6,2)</f>
        <v>0</v>
      </c>
      <c r="AB337">
        <f t="shared" ref="AB337:AC337" ca="1" si="733">AB336+AA337*$D337</f>
        <v>0</v>
      </c>
      <c r="AC337">
        <f t="shared" ca="1" si="733"/>
        <v>0</v>
      </c>
      <c r="AF337">
        <f ca="1">IF(B337&gt;0,C337-Analysis!$B$14,0)</f>
        <v>0</v>
      </c>
      <c r="AG337">
        <f t="shared" ca="1" si="700"/>
        <v>0</v>
      </c>
      <c r="AH337">
        <f t="shared" ca="1" si="701"/>
        <v>0</v>
      </c>
      <c r="AI337">
        <f ca="1">IF(AND(B337&gt;Analysis!$B$39,B337&lt;Analysis!$B$40),FilterInput(AF337,Analysis!$B$34,Analysis!$B$35),0)</f>
        <v>0</v>
      </c>
      <c r="AJ337">
        <f ca="1">MEDIAN2(AI337,Analysis!$B$5,2)</f>
        <v>0</v>
      </c>
      <c r="AK337">
        <f ca="1">AVERAGE2(AJ337,Analysis!$B$6,2)</f>
        <v>0</v>
      </c>
      <c r="AL337">
        <f ca="1">INTEGRAL2(R337,$B337,AL336,R336,$B336,Analysis!$B$22)</f>
        <v>0</v>
      </c>
      <c r="AM337">
        <f ca="1">IF(AND(B337&lt;Analysis!$B$40,B337&gt;0),INTEGRAL2(AL337,$B337,AM336,AL336,$B336,Analysis!$B$23),0)</f>
        <v>0</v>
      </c>
      <c r="AN337">
        <f>IF($P337,AM337*Analysis!$B$30+Analysis!$B$31,0)</f>
        <v>0</v>
      </c>
      <c r="AO337">
        <f>AN337-'Flight Input'!$AE337</f>
        <v>0</v>
      </c>
      <c r="AQ337">
        <f>Analysis!$B$36*'Flight Input'!AE337+IF('Flight Input'!AE337 &gt; 0,Analysis!$B$37,0)</f>
        <v>0</v>
      </c>
      <c r="AR337">
        <f ca="1">_xlfn.COVARIANCE.P($AN$102:$AN$1102,'Flight Input'!AE337:AE1337)</f>
        <v>-6.6396803415244314E-3</v>
      </c>
    </row>
    <row r="338" spans="1:44" x14ac:dyDescent="0.3">
      <c r="A338">
        <v>336</v>
      </c>
      <c r="B338">
        <f>'Flight Input'!T338</f>
        <v>6.7192130000330508</v>
      </c>
      <c r="C338">
        <f ca="1">INDIRECT(CONCATENATE("'Flight Input'!",Analysis!$B$2,A338+2))</f>
        <v>0</v>
      </c>
      <c r="D338">
        <f t="shared" si="693"/>
        <v>2.1792000043205917E-2</v>
      </c>
      <c r="F338">
        <f t="shared" ca="1" si="702"/>
        <v>0</v>
      </c>
      <c r="G338">
        <f t="shared" ca="1" si="703"/>
        <v>0</v>
      </c>
      <c r="I338">
        <f>SUM(D$2:D338)/COUNT(D$2:D338)</f>
        <v>1.9997657738193602E-2</v>
      </c>
      <c r="J338">
        <f t="shared" si="694"/>
        <v>1.0897276235298945</v>
      </c>
      <c r="L338">
        <f ca="1">VARA(C$2:C338)</f>
        <v>0</v>
      </c>
      <c r="M338">
        <f t="shared" ca="1" si="695"/>
        <v>0</v>
      </c>
      <c r="N338">
        <f t="shared" ca="1" si="704"/>
        <v>0</v>
      </c>
      <c r="O338" t="b">
        <f ca="1">IF(OR(O337,M338*MIN((B338-B$2)*Analysis!$B$19,1)&gt;Analysis!$B$18),TRUE,FALSE)</f>
        <v>0</v>
      </c>
      <c r="P338" t="b">
        <f>IF(OR('Flight Input'!U338=3,'Flight Input'!U338=9),TRUE,FALSE)</f>
        <v>0</v>
      </c>
      <c r="Q338">
        <f ca="1">IF(O338,Q337,SUM(C$2:C338)/COUNT(C$2:C338))+(Analysis!$D$14-500)/1000000</f>
        <v>1.1E-4</v>
      </c>
      <c r="R338">
        <f t="shared" ca="1" si="696"/>
        <v>0</v>
      </c>
      <c r="S338">
        <f t="shared" ca="1" si="705"/>
        <v>0</v>
      </c>
      <c r="T338">
        <f t="shared" si="697"/>
        <v>0</v>
      </c>
      <c r="U338">
        <f>IF($P338,T338*Analysis!$B$28+Analysis!$B$29,0)</f>
        <v>0</v>
      </c>
      <c r="V338">
        <f>U338-'Flight Input'!$AE338</f>
        <v>0</v>
      </c>
      <c r="W338">
        <f ca="1">MEDIAN2(R338,Analysis!$B$5,2)</f>
        <v>0</v>
      </c>
      <c r="X338">
        <f t="shared" ref="X338:Y338" ca="1" si="734">X337+W338*$D338</f>
        <v>0</v>
      </c>
      <c r="Y338">
        <f t="shared" ca="1" si="734"/>
        <v>0</v>
      </c>
      <c r="AA338">
        <f ca="1">AVERAGE2(W338,Analysis!$B$6,2)</f>
        <v>0</v>
      </c>
      <c r="AB338">
        <f t="shared" ref="AB338:AC338" ca="1" si="735">AB337+AA338*$D338</f>
        <v>0</v>
      </c>
      <c r="AC338">
        <f t="shared" ca="1" si="735"/>
        <v>0</v>
      </c>
      <c r="AF338">
        <f ca="1">IF(B338&gt;0,C338-Analysis!$B$14,0)</f>
        <v>0</v>
      </c>
      <c r="AG338">
        <f t="shared" ca="1" si="700"/>
        <v>0</v>
      </c>
      <c r="AH338">
        <f t="shared" ca="1" si="701"/>
        <v>0</v>
      </c>
      <c r="AI338">
        <f ca="1">IF(AND(B338&gt;Analysis!$B$39,B338&lt;Analysis!$B$40),FilterInput(AF338,Analysis!$B$34,Analysis!$B$35),0)</f>
        <v>0</v>
      </c>
      <c r="AJ338">
        <f ca="1">MEDIAN2(AI338,Analysis!$B$5,2)</f>
        <v>0</v>
      </c>
      <c r="AK338">
        <f ca="1">AVERAGE2(AJ338,Analysis!$B$6,2)</f>
        <v>0</v>
      </c>
      <c r="AL338">
        <f ca="1">INTEGRAL2(R338,$B338,AL337,R337,$B337,Analysis!$B$22)</f>
        <v>0</v>
      </c>
      <c r="AM338">
        <f ca="1">IF(AND(B338&lt;Analysis!$B$40,B338&gt;0),INTEGRAL2(AL338,$B338,AM337,AL337,$B337,Analysis!$B$23),0)</f>
        <v>0</v>
      </c>
      <c r="AN338">
        <f>IF($P338,AM338*Analysis!$B$30+Analysis!$B$31,0)</f>
        <v>0</v>
      </c>
      <c r="AO338">
        <f>AN338-'Flight Input'!$AE338</f>
        <v>0</v>
      </c>
      <c r="AQ338">
        <f>Analysis!$B$36*'Flight Input'!AE338+IF('Flight Input'!AE338 &gt; 0,Analysis!$B$37,0)</f>
        <v>0</v>
      </c>
      <c r="AR338">
        <f ca="1">_xlfn.COVARIANCE.P($AN$102:$AN$1102,'Flight Input'!AE338:AE1338)</f>
        <v>-6.8117639102968659E-3</v>
      </c>
    </row>
    <row r="339" spans="1:44" x14ac:dyDescent="0.3">
      <c r="A339">
        <v>337</v>
      </c>
      <c r="B339">
        <f>'Flight Input'!T339</f>
        <v>6.7390809999778867</v>
      </c>
      <c r="C339">
        <f ca="1">INDIRECT(CONCATENATE("'Flight Input'!",Analysis!$B$2,A339+2))</f>
        <v>0</v>
      </c>
      <c r="D339">
        <f t="shared" si="693"/>
        <v>1.9867999944835901E-2</v>
      </c>
      <c r="F339">
        <f t="shared" ca="1" si="702"/>
        <v>0</v>
      </c>
      <c r="G339">
        <f t="shared" ca="1" si="703"/>
        <v>0</v>
      </c>
      <c r="I339">
        <f>SUM(D$2:D339)/COUNT(D$2:D339)</f>
        <v>1.9997272996967023E-2</v>
      </c>
      <c r="J339">
        <f t="shared" si="694"/>
        <v>0.99353546595324627</v>
      </c>
      <c r="L339">
        <f ca="1">VARA(C$2:C339)</f>
        <v>0</v>
      </c>
      <c r="M339">
        <f t="shared" ca="1" si="695"/>
        <v>0</v>
      </c>
      <c r="N339">
        <f t="shared" ca="1" si="704"/>
        <v>0</v>
      </c>
      <c r="O339" t="b">
        <f ca="1">IF(OR(O338,M339*MIN((B339-B$2)*Analysis!$B$19,1)&gt;Analysis!$B$18),TRUE,FALSE)</f>
        <v>0</v>
      </c>
      <c r="P339" t="b">
        <f>IF(OR('Flight Input'!U339=3,'Flight Input'!U339=9),TRUE,FALSE)</f>
        <v>0</v>
      </c>
      <c r="Q339">
        <f ca="1">IF(O339,Q338,SUM(C$2:C339)/COUNT(C$2:C339))+(Analysis!$D$14-500)/1000000</f>
        <v>1.1E-4</v>
      </c>
      <c r="R339">
        <f t="shared" ca="1" si="696"/>
        <v>0</v>
      </c>
      <c r="S339">
        <f t="shared" ca="1" si="705"/>
        <v>0</v>
      </c>
      <c r="T339">
        <f t="shared" si="697"/>
        <v>0</v>
      </c>
      <c r="U339">
        <f>IF($P339,T339*Analysis!$B$28+Analysis!$B$29,0)</f>
        <v>0</v>
      </c>
      <c r="V339">
        <f>U339-'Flight Input'!$AE339</f>
        <v>0</v>
      </c>
      <c r="W339">
        <f ca="1">MEDIAN2(R339,Analysis!$B$5,2)</f>
        <v>0</v>
      </c>
      <c r="X339">
        <f t="shared" ref="X339:Y339" ca="1" si="736">X338+W339*$D339</f>
        <v>0</v>
      </c>
      <c r="Y339">
        <f t="shared" ca="1" si="736"/>
        <v>0</v>
      </c>
      <c r="AA339">
        <f ca="1">AVERAGE2(W339,Analysis!$B$6,2)</f>
        <v>0</v>
      </c>
      <c r="AB339">
        <f t="shared" ref="AB339:AC339" ca="1" si="737">AB338+AA339*$D339</f>
        <v>0</v>
      </c>
      <c r="AC339">
        <f t="shared" ca="1" si="737"/>
        <v>0</v>
      </c>
      <c r="AF339">
        <f ca="1">IF(B339&gt;0,C339-Analysis!$B$14,0)</f>
        <v>0</v>
      </c>
      <c r="AG339">
        <f t="shared" ca="1" si="700"/>
        <v>0</v>
      </c>
      <c r="AH339">
        <f t="shared" ca="1" si="701"/>
        <v>0</v>
      </c>
      <c r="AI339">
        <f ca="1">IF(AND(B339&gt;Analysis!$B$39,B339&lt;Analysis!$B$40),FilterInput(AF339,Analysis!$B$34,Analysis!$B$35),0)</f>
        <v>0</v>
      </c>
      <c r="AJ339">
        <f ca="1">MEDIAN2(AI339,Analysis!$B$5,2)</f>
        <v>0</v>
      </c>
      <c r="AK339">
        <f ca="1">AVERAGE2(AJ339,Analysis!$B$6,2)</f>
        <v>0</v>
      </c>
      <c r="AL339">
        <f ca="1">INTEGRAL2(R339,$B339,AL338,R338,$B338,Analysis!$B$22)</f>
        <v>0</v>
      </c>
      <c r="AM339">
        <f ca="1">IF(AND(B339&lt;Analysis!$B$40,B339&gt;0),INTEGRAL2(AL339,$B339,AM338,AL338,$B338,Analysis!$B$23),0)</f>
        <v>0</v>
      </c>
      <c r="AN339">
        <f>IF($P339,AM339*Analysis!$B$30+Analysis!$B$31,0)</f>
        <v>0</v>
      </c>
      <c r="AO339">
        <f>AN339-'Flight Input'!$AE339</f>
        <v>0</v>
      </c>
      <c r="AQ339">
        <f>Analysis!$B$36*'Flight Input'!AE339+IF('Flight Input'!AE339 &gt; 0,Analysis!$B$37,0)</f>
        <v>0</v>
      </c>
      <c r="AR339">
        <f ca="1">_xlfn.COVARIANCE.P($AN$102:$AN$1102,'Flight Input'!AE339:AE1339)</f>
        <v>-6.9833450657701274E-3</v>
      </c>
    </row>
    <row r="340" spans="1:44" x14ac:dyDescent="0.3">
      <c r="A340">
        <v>338</v>
      </c>
      <c r="B340">
        <f>'Flight Input'!T340</f>
        <v>6.7588580000447109</v>
      </c>
      <c r="C340">
        <f ca="1">INDIRECT(CONCATENATE("'Flight Input'!",Analysis!$B$2,A340+2))</f>
        <v>0</v>
      </c>
      <c r="D340">
        <f t="shared" si="693"/>
        <v>1.9777000066824257E-2</v>
      </c>
      <c r="F340">
        <f t="shared" ca="1" si="702"/>
        <v>0</v>
      </c>
      <c r="G340">
        <f t="shared" ca="1" si="703"/>
        <v>0</v>
      </c>
      <c r="I340">
        <f>SUM(D$2:D340)/COUNT(D$2:D340)</f>
        <v>1.9996621301907429E-2</v>
      </c>
      <c r="J340">
        <f t="shared" si="694"/>
        <v>0.98901708284777978</v>
      </c>
      <c r="L340">
        <f ca="1">VARA(C$2:C340)</f>
        <v>0</v>
      </c>
      <c r="M340">
        <f t="shared" ca="1" si="695"/>
        <v>0</v>
      </c>
      <c r="N340">
        <f t="shared" ca="1" si="704"/>
        <v>0</v>
      </c>
      <c r="O340" t="b">
        <f ca="1">IF(OR(O339,M340*MIN((B340-B$2)*Analysis!$B$19,1)&gt;Analysis!$B$18),TRUE,FALSE)</f>
        <v>0</v>
      </c>
      <c r="P340" t="b">
        <f>IF(OR('Flight Input'!U340=3,'Flight Input'!U340=9),TRUE,FALSE)</f>
        <v>0</v>
      </c>
      <c r="Q340">
        <f ca="1">IF(O340,Q339,SUM(C$2:C340)/COUNT(C$2:C340))+(Analysis!$D$14-500)/1000000</f>
        <v>1.1E-4</v>
      </c>
      <c r="R340">
        <f t="shared" ca="1" si="696"/>
        <v>0</v>
      </c>
      <c r="S340">
        <f t="shared" ca="1" si="705"/>
        <v>0</v>
      </c>
      <c r="T340">
        <f t="shared" si="697"/>
        <v>0</v>
      </c>
      <c r="U340">
        <f>IF($P340,T340*Analysis!$B$28+Analysis!$B$29,0)</f>
        <v>0</v>
      </c>
      <c r="V340">
        <f>U340-'Flight Input'!$AE340</f>
        <v>0</v>
      </c>
      <c r="W340">
        <f ca="1">MEDIAN2(R340,Analysis!$B$5,2)</f>
        <v>0</v>
      </c>
      <c r="X340">
        <f t="shared" ref="X340:Y340" ca="1" si="738">X339+W340*$D340</f>
        <v>0</v>
      </c>
      <c r="Y340">
        <f t="shared" ca="1" si="738"/>
        <v>0</v>
      </c>
      <c r="AA340">
        <f ca="1">AVERAGE2(W340,Analysis!$B$6,2)</f>
        <v>0</v>
      </c>
      <c r="AB340">
        <f t="shared" ref="AB340:AC340" ca="1" si="739">AB339+AA340*$D340</f>
        <v>0</v>
      </c>
      <c r="AC340">
        <f t="shared" ca="1" si="739"/>
        <v>0</v>
      </c>
      <c r="AF340">
        <f ca="1">IF(B340&gt;0,C340-Analysis!$B$14,0)</f>
        <v>0</v>
      </c>
      <c r="AG340">
        <f t="shared" ca="1" si="700"/>
        <v>0</v>
      </c>
      <c r="AH340">
        <f t="shared" ca="1" si="701"/>
        <v>0</v>
      </c>
      <c r="AI340">
        <f ca="1">IF(AND(B340&gt;Analysis!$B$39,B340&lt;Analysis!$B$40),FilterInput(AF340,Analysis!$B$34,Analysis!$B$35),0)</f>
        <v>0</v>
      </c>
      <c r="AJ340">
        <f ca="1">MEDIAN2(AI340,Analysis!$B$5,2)</f>
        <v>0</v>
      </c>
      <c r="AK340">
        <f ca="1">AVERAGE2(AJ340,Analysis!$B$6,2)</f>
        <v>0</v>
      </c>
      <c r="AL340">
        <f ca="1">INTEGRAL2(R340,$B340,AL339,R339,$B339,Analysis!$B$22)</f>
        <v>0</v>
      </c>
      <c r="AM340">
        <f ca="1">IF(AND(B340&lt;Analysis!$B$40,B340&gt;0),INTEGRAL2(AL340,$B340,AM339,AL339,$B339,Analysis!$B$23),0)</f>
        <v>0</v>
      </c>
      <c r="AN340">
        <f>IF($P340,AM340*Analysis!$B$30+Analysis!$B$31,0)</f>
        <v>0</v>
      </c>
      <c r="AO340">
        <f>AN340-'Flight Input'!$AE340</f>
        <v>0</v>
      </c>
      <c r="AQ340">
        <f>Analysis!$B$36*'Flight Input'!AE340+IF('Flight Input'!AE340 &gt; 0,Analysis!$B$37,0)</f>
        <v>0</v>
      </c>
      <c r="AR340">
        <f ca="1">_xlfn.COVARIANCE.P($AN$102:$AN$1102,'Flight Input'!AE340:AE1340)</f>
        <v>-7.1552228683472779E-3</v>
      </c>
    </row>
    <row r="341" spans="1:44" x14ac:dyDescent="0.3">
      <c r="A341">
        <v>339</v>
      </c>
      <c r="B341">
        <f>'Flight Input'!T341</f>
        <v>6.7783060000510886</v>
      </c>
      <c r="C341">
        <f ca="1">INDIRECT(CONCATENATE("'Flight Input'!",Analysis!$B$2,A341+2))</f>
        <v>0</v>
      </c>
      <c r="D341">
        <f t="shared" si="693"/>
        <v>1.9448000006377697E-2</v>
      </c>
      <c r="F341">
        <f t="shared" ca="1" si="702"/>
        <v>0</v>
      </c>
      <c r="G341">
        <f t="shared" ca="1" si="703"/>
        <v>0</v>
      </c>
      <c r="I341">
        <f>SUM(D$2:D341)/COUNT(D$2:D341)</f>
        <v>1.9995002950003213E-2</v>
      </c>
      <c r="J341">
        <f t="shared" si="694"/>
        <v>0.97264301760828553</v>
      </c>
      <c r="L341">
        <f ca="1">VARA(C$2:C341)</f>
        <v>0</v>
      </c>
      <c r="M341">
        <f t="shared" ca="1" si="695"/>
        <v>0</v>
      </c>
      <c r="N341">
        <f t="shared" ca="1" si="704"/>
        <v>0</v>
      </c>
      <c r="O341" t="b">
        <f ca="1">IF(OR(O340,M341*MIN((B341-B$2)*Analysis!$B$19,1)&gt;Analysis!$B$18),TRUE,FALSE)</f>
        <v>0</v>
      </c>
      <c r="P341" t="b">
        <f>IF(OR('Flight Input'!U341=3,'Flight Input'!U341=9),TRUE,FALSE)</f>
        <v>0</v>
      </c>
      <c r="Q341">
        <f ca="1">IF(O341,Q340,SUM(C$2:C341)/COUNT(C$2:C341))+(Analysis!$D$14-500)/1000000</f>
        <v>1.1E-4</v>
      </c>
      <c r="R341">
        <f t="shared" ca="1" si="696"/>
        <v>0</v>
      </c>
      <c r="S341">
        <f t="shared" ca="1" si="705"/>
        <v>0</v>
      </c>
      <c r="T341">
        <f t="shared" si="697"/>
        <v>0</v>
      </c>
      <c r="U341">
        <f>IF($P341,T341*Analysis!$B$28+Analysis!$B$29,0)</f>
        <v>0</v>
      </c>
      <c r="V341">
        <f>U341-'Flight Input'!$AE341</f>
        <v>0</v>
      </c>
      <c r="W341">
        <f ca="1">MEDIAN2(R341,Analysis!$B$5,2)</f>
        <v>0</v>
      </c>
      <c r="X341">
        <f t="shared" ref="X341:Y341" ca="1" si="740">X340+W341*$D341</f>
        <v>0</v>
      </c>
      <c r="Y341">
        <f t="shared" ca="1" si="740"/>
        <v>0</v>
      </c>
      <c r="AA341">
        <f ca="1">AVERAGE2(W341,Analysis!$B$6,2)</f>
        <v>0</v>
      </c>
      <c r="AB341">
        <f t="shared" ref="AB341:AC341" ca="1" si="741">AB340+AA341*$D341</f>
        <v>0</v>
      </c>
      <c r="AC341">
        <f t="shared" ca="1" si="741"/>
        <v>0</v>
      </c>
      <c r="AF341">
        <f ca="1">IF(B341&gt;0,C341-Analysis!$B$14,0)</f>
        <v>0</v>
      </c>
      <c r="AG341">
        <f t="shared" ca="1" si="700"/>
        <v>0</v>
      </c>
      <c r="AH341">
        <f t="shared" ca="1" si="701"/>
        <v>0</v>
      </c>
      <c r="AI341">
        <f ca="1">IF(AND(B341&gt;Analysis!$B$39,B341&lt;Analysis!$B$40),FilterInput(AF341,Analysis!$B$34,Analysis!$B$35),0)</f>
        <v>0</v>
      </c>
      <c r="AJ341">
        <f ca="1">MEDIAN2(AI341,Analysis!$B$5,2)</f>
        <v>0</v>
      </c>
      <c r="AK341">
        <f ca="1">AVERAGE2(AJ341,Analysis!$B$6,2)</f>
        <v>0</v>
      </c>
      <c r="AL341">
        <f ca="1">INTEGRAL2(R341,$B341,AL340,R340,$B340,Analysis!$B$22)</f>
        <v>0</v>
      </c>
      <c r="AM341">
        <f ca="1">IF(AND(B341&lt;Analysis!$B$40,B341&gt;0),INTEGRAL2(AL341,$B341,AM340,AL340,$B340,Analysis!$B$23),0)</f>
        <v>0</v>
      </c>
      <c r="AN341">
        <f>IF($P341,AM341*Analysis!$B$30+Analysis!$B$31,0)</f>
        <v>0</v>
      </c>
      <c r="AO341">
        <f>AN341-'Flight Input'!$AE341</f>
        <v>0</v>
      </c>
      <c r="AQ341">
        <f>Analysis!$B$36*'Flight Input'!AE341+IF('Flight Input'!AE341 &gt; 0,Analysis!$B$37,0)</f>
        <v>0</v>
      </c>
      <c r="AR341">
        <f ca="1">_xlfn.COVARIANCE.P($AN$102:$AN$1102,'Flight Input'!AE341:AE1341)</f>
        <v>-7.3273979092702548E-3</v>
      </c>
    </row>
    <row r="342" spans="1:44" x14ac:dyDescent="0.3">
      <c r="A342">
        <v>340</v>
      </c>
      <c r="B342">
        <f>'Flight Input'!T342</f>
        <v>6.8008909999625757</v>
      </c>
      <c r="C342">
        <f ca="1">INDIRECT(CONCATENATE("'Flight Input'!",Analysis!$B$2,A342+2))</f>
        <v>0</v>
      </c>
      <c r="D342">
        <f t="shared" si="693"/>
        <v>2.2584999911487103E-2</v>
      </c>
      <c r="F342">
        <f t="shared" ca="1" si="702"/>
        <v>0</v>
      </c>
      <c r="G342">
        <f t="shared" ca="1" si="703"/>
        <v>0</v>
      </c>
      <c r="I342">
        <f>SUM(D$2:D342)/COUNT(D$2:D342)</f>
        <v>2.0002620588125224E-2</v>
      </c>
      <c r="J342">
        <f t="shared" si="694"/>
        <v>1.1291020500031348</v>
      </c>
      <c r="L342">
        <f ca="1">VARA(C$2:C342)</f>
        <v>0</v>
      </c>
      <c r="M342">
        <f t="shared" ca="1" si="695"/>
        <v>0</v>
      </c>
      <c r="N342">
        <f t="shared" ca="1" si="704"/>
        <v>0</v>
      </c>
      <c r="O342" t="b">
        <f ca="1">IF(OR(O341,M342*MIN((B342-B$2)*Analysis!$B$19,1)&gt;Analysis!$B$18),TRUE,FALSE)</f>
        <v>0</v>
      </c>
      <c r="P342" t="b">
        <f>IF(OR('Flight Input'!U342=3,'Flight Input'!U342=9),TRUE,FALSE)</f>
        <v>0</v>
      </c>
      <c r="Q342">
        <f ca="1">IF(O342,Q341,SUM(C$2:C342)/COUNT(C$2:C342))+(Analysis!$D$14-500)/1000000</f>
        <v>1.1E-4</v>
      </c>
      <c r="R342">
        <f t="shared" ca="1" si="696"/>
        <v>0</v>
      </c>
      <c r="S342">
        <f t="shared" ca="1" si="705"/>
        <v>0</v>
      </c>
      <c r="T342">
        <f t="shared" si="697"/>
        <v>0</v>
      </c>
      <c r="U342">
        <f>IF($P342,T342*Analysis!$B$28+Analysis!$B$29,0)</f>
        <v>0</v>
      </c>
      <c r="V342">
        <f>U342-'Flight Input'!$AE342</f>
        <v>0</v>
      </c>
      <c r="W342">
        <f ca="1">MEDIAN2(R342,Analysis!$B$5,2)</f>
        <v>0</v>
      </c>
      <c r="X342">
        <f t="shared" ref="X342:Y342" ca="1" si="742">X341+W342*$D342</f>
        <v>0</v>
      </c>
      <c r="Y342">
        <f t="shared" ca="1" si="742"/>
        <v>0</v>
      </c>
      <c r="AA342">
        <f ca="1">AVERAGE2(W342,Analysis!$B$6,2)</f>
        <v>0</v>
      </c>
      <c r="AB342">
        <f t="shared" ref="AB342:AC342" ca="1" si="743">AB341+AA342*$D342</f>
        <v>0</v>
      </c>
      <c r="AC342">
        <f t="shared" ca="1" si="743"/>
        <v>0</v>
      </c>
      <c r="AF342">
        <f ca="1">IF(B342&gt;0,C342-Analysis!$B$14,0)</f>
        <v>0</v>
      </c>
      <c r="AG342">
        <f t="shared" ca="1" si="700"/>
        <v>0</v>
      </c>
      <c r="AH342">
        <f t="shared" ca="1" si="701"/>
        <v>0</v>
      </c>
      <c r="AI342">
        <f ca="1">IF(AND(B342&gt;Analysis!$B$39,B342&lt;Analysis!$B$40),FilterInput(AF342,Analysis!$B$34,Analysis!$B$35),0)</f>
        <v>0</v>
      </c>
      <c r="AJ342">
        <f ca="1">MEDIAN2(AI342,Analysis!$B$5,2)</f>
        <v>0</v>
      </c>
      <c r="AK342">
        <f ca="1">AVERAGE2(AJ342,Analysis!$B$6,2)</f>
        <v>0</v>
      </c>
      <c r="AL342">
        <f ca="1">INTEGRAL2(R342,$B342,AL341,R341,$B341,Analysis!$B$22)</f>
        <v>0</v>
      </c>
      <c r="AM342">
        <f ca="1">IF(AND(B342&lt;Analysis!$B$40,B342&gt;0),INTEGRAL2(AL342,$B342,AM341,AL341,$B341,Analysis!$B$23),0)</f>
        <v>0</v>
      </c>
      <c r="AN342">
        <f>IF($P342,AM342*Analysis!$B$30+Analysis!$B$31,0)</f>
        <v>0</v>
      </c>
      <c r="AO342">
        <f>AN342-'Flight Input'!$AE342</f>
        <v>0</v>
      </c>
      <c r="AQ342">
        <f>Analysis!$B$36*'Flight Input'!AE342+IF('Flight Input'!AE342 &gt; 0,Analysis!$B$37,0)</f>
        <v>0</v>
      </c>
      <c r="AR342">
        <f ca="1">_xlfn.COVARIANCE.P($AN$102:$AN$1102,'Flight Input'!AE342:AE1342)</f>
        <v>-7.4998707799901459E-3</v>
      </c>
    </row>
    <row r="343" spans="1:44" x14ac:dyDescent="0.3">
      <c r="A343">
        <v>341</v>
      </c>
      <c r="B343">
        <f>'Flight Input'!T343</f>
        <v>6.8132469999836758</v>
      </c>
      <c r="C343">
        <f ca="1">INDIRECT(CONCATENATE("'Flight Input'!",Analysis!$B$2,A343+2))</f>
        <v>0</v>
      </c>
      <c r="D343">
        <f t="shared" si="693"/>
        <v>1.2356000021100044E-2</v>
      </c>
      <c r="F343">
        <f t="shared" ca="1" si="702"/>
        <v>0</v>
      </c>
      <c r="G343">
        <f t="shared" ca="1" si="703"/>
        <v>0</v>
      </c>
      <c r="I343">
        <f>SUM(D$2:D343)/COUNT(D$2:D343)</f>
        <v>1.9980196480890545E-2</v>
      </c>
      <c r="J343">
        <f t="shared" si="694"/>
        <v>0.61841233808273943</v>
      </c>
      <c r="L343">
        <f ca="1">VARA(C$2:C343)</f>
        <v>0</v>
      </c>
      <c r="M343">
        <f t="shared" ca="1" si="695"/>
        <v>0</v>
      </c>
      <c r="N343">
        <f t="shared" ca="1" si="704"/>
        <v>0</v>
      </c>
      <c r="O343" t="b">
        <f ca="1">IF(OR(O342,M343*MIN((B343-B$2)*Analysis!$B$19,1)&gt;Analysis!$B$18),TRUE,FALSE)</f>
        <v>0</v>
      </c>
      <c r="P343" t="b">
        <f>IF(OR('Flight Input'!U343=3,'Flight Input'!U343=9),TRUE,FALSE)</f>
        <v>0</v>
      </c>
      <c r="Q343">
        <f ca="1">IF(O343,Q342,SUM(C$2:C343)/COUNT(C$2:C343))+(Analysis!$D$14-500)/1000000</f>
        <v>1.1E-4</v>
      </c>
      <c r="R343">
        <f t="shared" ca="1" si="696"/>
        <v>0</v>
      </c>
      <c r="S343">
        <f t="shared" ca="1" si="705"/>
        <v>0</v>
      </c>
      <c r="T343">
        <f t="shared" si="697"/>
        <v>0</v>
      </c>
      <c r="U343">
        <f>IF($P343,T343*Analysis!$B$28+Analysis!$B$29,0)</f>
        <v>0</v>
      </c>
      <c r="V343">
        <f>U343-'Flight Input'!$AE343</f>
        <v>0</v>
      </c>
      <c r="W343">
        <f ca="1">MEDIAN2(R343,Analysis!$B$5,2)</f>
        <v>0</v>
      </c>
      <c r="X343">
        <f t="shared" ref="X343:Y343" ca="1" si="744">X342+W343*$D343</f>
        <v>0</v>
      </c>
      <c r="Y343">
        <f t="shared" ca="1" si="744"/>
        <v>0</v>
      </c>
      <c r="AA343">
        <f ca="1">AVERAGE2(W343,Analysis!$B$6,2)</f>
        <v>0</v>
      </c>
      <c r="AB343">
        <f t="shared" ref="AB343:AC343" ca="1" si="745">AB342+AA343*$D343</f>
        <v>0</v>
      </c>
      <c r="AC343">
        <f t="shared" ca="1" si="745"/>
        <v>0</v>
      </c>
      <c r="AF343">
        <f ca="1">IF(B343&gt;0,C343-Analysis!$B$14,0)</f>
        <v>0</v>
      </c>
      <c r="AG343">
        <f t="shared" ca="1" si="700"/>
        <v>0</v>
      </c>
      <c r="AH343">
        <f t="shared" ca="1" si="701"/>
        <v>0</v>
      </c>
      <c r="AI343">
        <f ca="1">IF(AND(B343&gt;Analysis!$B$39,B343&lt;Analysis!$B$40),FilterInput(AF343,Analysis!$B$34,Analysis!$B$35),0)</f>
        <v>0</v>
      </c>
      <c r="AJ343">
        <f ca="1">MEDIAN2(AI343,Analysis!$B$5,2)</f>
        <v>0</v>
      </c>
      <c r="AK343">
        <f ca="1">AVERAGE2(AJ343,Analysis!$B$6,2)</f>
        <v>0</v>
      </c>
      <c r="AL343">
        <f ca="1">INTEGRAL2(R343,$B343,AL342,R342,$B342,Analysis!$B$22)</f>
        <v>0</v>
      </c>
      <c r="AM343">
        <f ca="1">IF(AND(B343&lt;Analysis!$B$40,B343&gt;0),INTEGRAL2(AL343,$B343,AM342,AL342,$B342,Analysis!$B$23),0)</f>
        <v>0</v>
      </c>
      <c r="AN343">
        <f>IF($P343,AM343*Analysis!$B$30+Analysis!$B$31,0)</f>
        <v>0</v>
      </c>
      <c r="AO343">
        <f>AN343-'Flight Input'!$AE343</f>
        <v>0</v>
      </c>
      <c r="AQ343">
        <f>Analysis!$B$36*'Flight Input'!AE343+IF('Flight Input'!AE343 &gt; 0,Analysis!$B$37,0)</f>
        <v>0</v>
      </c>
      <c r="AR343">
        <f ca="1">_xlfn.COVARIANCE.P($AN$102:$AN$1102,'Flight Input'!AE343:AE1343)</f>
        <v>-7.6726420721512567E-3</v>
      </c>
    </row>
    <row r="344" spans="1:44" x14ac:dyDescent="0.3">
      <c r="A344">
        <v>342</v>
      </c>
      <c r="B344">
        <f>'Flight Input'!T344</f>
        <v>6.8337850000243634</v>
      </c>
      <c r="C344">
        <f ca="1">INDIRECT(CONCATENATE("'Flight Input'!",Analysis!$B$2,A344+2))</f>
        <v>0</v>
      </c>
      <c r="D344">
        <f t="shared" si="693"/>
        <v>2.0538000040687621E-2</v>
      </c>
      <c r="F344">
        <f t="shared" ca="1" si="702"/>
        <v>0</v>
      </c>
      <c r="G344">
        <f t="shared" ca="1" si="703"/>
        <v>0</v>
      </c>
      <c r="I344">
        <f>SUM(D$2:D344)/COUNT(D$2:D344)</f>
        <v>1.9981827485451353E-2</v>
      </c>
      <c r="J344">
        <f t="shared" si="694"/>
        <v>1.0278339183761451</v>
      </c>
      <c r="L344">
        <f ca="1">VARA(C$2:C344)</f>
        <v>0</v>
      </c>
      <c r="M344">
        <f t="shared" ca="1" si="695"/>
        <v>0</v>
      </c>
      <c r="N344">
        <f t="shared" ca="1" si="704"/>
        <v>0</v>
      </c>
      <c r="O344" t="b">
        <f ca="1">IF(OR(O343,M344*MIN((B344-B$2)*Analysis!$B$19,1)&gt;Analysis!$B$18),TRUE,FALSE)</f>
        <v>0</v>
      </c>
      <c r="P344" t="b">
        <f>IF(OR('Flight Input'!U344=3,'Flight Input'!U344=9),TRUE,FALSE)</f>
        <v>0</v>
      </c>
      <c r="Q344">
        <f ca="1">IF(O344,Q343,SUM(C$2:C344)/COUNT(C$2:C344))+(Analysis!$D$14-500)/1000000</f>
        <v>1.1E-4</v>
      </c>
      <c r="R344">
        <f t="shared" ca="1" si="696"/>
        <v>0</v>
      </c>
      <c r="S344">
        <f t="shared" ca="1" si="705"/>
        <v>0</v>
      </c>
      <c r="T344">
        <f t="shared" si="697"/>
        <v>0</v>
      </c>
      <c r="U344">
        <f>IF($P344,T344*Analysis!$B$28+Analysis!$B$29,0)</f>
        <v>0</v>
      </c>
      <c r="V344">
        <f>U344-'Flight Input'!$AE344</f>
        <v>0</v>
      </c>
      <c r="W344">
        <f ca="1">MEDIAN2(R344,Analysis!$B$5,2)</f>
        <v>0</v>
      </c>
      <c r="X344">
        <f t="shared" ref="X344:Y344" ca="1" si="746">X343+W344*$D344</f>
        <v>0</v>
      </c>
      <c r="Y344">
        <f t="shared" ca="1" si="746"/>
        <v>0</v>
      </c>
      <c r="AA344">
        <f ca="1">AVERAGE2(W344,Analysis!$B$6,2)</f>
        <v>0</v>
      </c>
      <c r="AB344">
        <f t="shared" ref="AB344:AC344" ca="1" si="747">AB343+AA344*$D344</f>
        <v>0</v>
      </c>
      <c r="AC344">
        <f t="shared" ca="1" si="747"/>
        <v>0</v>
      </c>
      <c r="AF344">
        <f ca="1">IF(B344&gt;0,C344-Analysis!$B$14,0)</f>
        <v>0</v>
      </c>
      <c r="AG344">
        <f t="shared" ca="1" si="700"/>
        <v>0</v>
      </c>
      <c r="AH344">
        <f t="shared" ca="1" si="701"/>
        <v>0</v>
      </c>
      <c r="AI344">
        <f ca="1">IF(AND(B344&gt;Analysis!$B$39,B344&lt;Analysis!$B$40),FilterInput(AF344,Analysis!$B$34,Analysis!$B$35),0)</f>
        <v>0</v>
      </c>
      <c r="AJ344">
        <f ca="1">MEDIAN2(AI344,Analysis!$B$5,2)</f>
        <v>0</v>
      </c>
      <c r="AK344">
        <f ca="1">AVERAGE2(AJ344,Analysis!$B$6,2)</f>
        <v>0</v>
      </c>
      <c r="AL344">
        <f ca="1">INTEGRAL2(R344,$B344,AL343,R343,$B343,Analysis!$B$22)</f>
        <v>0</v>
      </c>
      <c r="AM344">
        <f ca="1">IF(AND(B344&lt;Analysis!$B$40,B344&gt;0),INTEGRAL2(AL344,$B344,AM343,AL343,$B343,Analysis!$B$23),0)</f>
        <v>0</v>
      </c>
      <c r="AN344">
        <f>IF($P344,AM344*Analysis!$B$30+Analysis!$B$31,0)</f>
        <v>0</v>
      </c>
      <c r="AO344">
        <f>AN344-'Flight Input'!$AE344</f>
        <v>0</v>
      </c>
      <c r="AQ344">
        <f>Analysis!$B$36*'Flight Input'!AE344+IF('Flight Input'!AE344 &gt; 0,Analysis!$B$37,0)</f>
        <v>0</v>
      </c>
      <c r="AR344">
        <f ca="1">_xlfn.COVARIANCE.P($AN$102:$AN$1102,'Flight Input'!AE344:AE1344)</f>
        <v>-7.8457123775733783E-3</v>
      </c>
    </row>
    <row r="345" spans="1:44" x14ac:dyDescent="0.3">
      <c r="A345">
        <v>343</v>
      </c>
      <c r="B345">
        <f>'Flight Input'!T345</f>
        <v>6.8565670000389218</v>
      </c>
      <c r="C345">
        <f ca="1">INDIRECT(CONCATENATE("'Flight Input'!",Analysis!$B$2,A345+2))</f>
        <v>0</v>
      </c>
      <c r="D345">
        <f t="shared" si="693"/>
        <v>2.2782000014558434E-2</v>
      </c>
      <c r="F345">
        <f t="shared" ca="1" si="702"/>
        <v>0</v>
      </c>
      <c r="G345">
        <f t="shared" ca="1" si="703"/>
        <v>0</v>
      </c>
      <c r="I345">
        <f>SUM(D$2:D345)/COUNT(D$2:D345)</f>
        <v>1.9989991253757791E-2</v>
      </c>
      <c r="J345">
        <f t="shared" si="694"/>
        <v>1.1396703342867043</v>
      </c>
      <c r="L345">
        <f ca="1">VARA(C$2:C345)</f>
        <v>0</v>
      </c>
      <c r="M345">
        <f t="shared" ca="1" si="695"/>
        <v>0</v>
      </c>
      <c r="N345">
        <f t="shared" ca="1" si="704"/>
        <v>0</v>
      </c>
      <c r="O345" t="b">
        <f ca="1">IF(OR(O344,M345*MIN((B345-B$2)*Analysis!$B$19,1)&gt;Analysis!$B$18),TRUE,FALSE)</f>
        <v>0</v>
      </c>
      <c r="P345" t="b">
        <f>IF(OR('Flight Input'!U345=3,'Flight Input'!U345=9),TRUE,FALSE)</f>
        <v>0</v>
      </c>
      <c r="Q345">
        <f ca="1">IF(O345,Q344,SUM(C$2:C345)/COUNT(C$2:C345))+(Analysis!$D$14-500)/1000000</f>
        <v>1.1E-4</v>
      </c>
      <c r="R345">
        <f t="shared" ca="1" si="696"/>
        <v>0</v>
      </c>
      <c r="S345">
        <f t="shared" ca="1" si="705"/>
        <v>0</v>
      </c>
      <c r="T345">
        <f t="shared" si="697"/>
        <v>0</v>
      </c>
      <c r="U345">
        <f>IF($P345,T345*Analysis!$B$28+Analysis!$B$29,0)</f>
        <v>0</v>
      </c>
      <c r="V345">
        <f>U345-'Flight Input'!$AE345</f>
        <v>0</v>
      </c>
      <c r="W345">
        <f ca="1">MEDIAN2(R345,Analysis!$B$5,2)</f>
        <v>0</v>
      </c>
      <c r="X345">
        <f t="shared" ref="X345:Y345" ca="1" si="748">X344+W345*$D345</f>
        <v>0</v>
      </c>
      <c r="Y345">
        <f t="shared" ca="1" si="748"/>
        <v>0</v>
      </c>
      <c r="AA345">
        <f ca="1">AVERAGE2(W345,Analysis!$B$6,2)</f>
        <v>0</v>
      </c>
      <c r="AB345">
        <f t="shared" ref="AB345:AC345" ca="1" si="749">AB344+AA345*$D345</f>
        <v>0</v>
      </c>
      <c r="AC345">
        <f t="shared" ca="1" si="749"/>
        <v>0</v>
      </c>
      <c r="AF345">
        <f ca="1">IF(B345&gt;0,C345-Analysis!$B$14,0)</f>
        <v>0</v>
      </c>
      <c r="AG345">
        <f t="shared" ca="1" si="700"/>
        <v>0</v>
      </c>
      <c r="AH345">
        <f t="shared" ca="1" si="701"/>
        <v>0</v>
      </c>
      <c r="AI345">
        <f ca="1">IF(AND(B345&gt;Analysis!$B$39,B345&lt;Analysis!$B$40),FilterInput(AF345,Analysis!$B$34,Analysis!$B$35),0)</f>
        <v>0</v>
      </c>
      <c r="AJ345">
        <f ca="1">MEDIAN2(AI345,Analysis!$B$5,2)</f>
        <v>0</v>
      </c>
      <c r="AK345">
        <f ca="1">AVERAGE2(AJ345,Analysis!$B$6,2)</f>
        <v>0</v>
      </c>
      <c r="AL345">
        <f ca="1">INTEGRAL2(R345,$B345,AL344,R344,$B344,Analysis!$B$22)</f>
        <v>0</v>
      </c>
      <c r="AM345">
        <f ca="1">IF(AND(B345&lt;Analysis!$B$40,B345&gt;0),INTEGRAL2(AL345,$B345,AM344,AL344,$B344,Analysis!$B$23),0)</f>
        <v>0</v>
      </c>
      <c r="AN345">
        <f>IF($P345,AM345*Analysis!$B$30+Analysis!$B$31,0)</f>
        <v>0</v>
      </c>
      <c r="AO345">
        <f>AN345-'Flight Input'!$AE345</f>
        <v>0</v>
      </c>
      <c r="AQ345">
        <f>Analysis!$B$36*'Flight Input'!AE345+IF('Flight Input'!AE345 &gt; 0,Analysis!$B$37,0)</f>
        <v>0</v>
      </c>
      <c r="AR345">
        <f ca="1">_xlfn.COVARIANCE.P($AN$102:$AN$1102,'Flight Input'!AE345:AE1345)</f>
        <v>-8.0190822882346517E-3</v>
      </c>
    </row>
    <row r="346" spans="1:44" x14ac:dyDescent="0.3">
      <c r="A346">
        <v>344</v>
      </c>
      <c r="B346">
        <f>'Flight Input'!T346</f>
        <v>6.8832979999715462</v>
      </c>
      <c r="C346">
        <f ca="1">INDIRECT(CONCATENATE("'Flight Input'!",Analysis!$B$2,A346+2))</f>
        <v>0</v>
      </c>
      <c r="D346">
        <f t="shared" si="693"/>
        <v>2.67309999326244E-2</v>
      </c>
      <c r="F346">
        <f t="shared" ca="1" si="702"/>
        <v>0</v>
      </c>
      <c r="G346">
        <f t="shared" ca="1" si="703"/>
        <v>0</v>
      </c>
      <c r="I346">
        <f>SUM(D$2:D346)/COUNT(D$2:D346)</f>
        <v>2.0009587209219613E-2</v>
      </c>
      <c r="J346">
        <f t="shared" si="694"/>
        <v>1.335909614382641</v>
      </c>
      <c r="L346">
        <f ca="1">VARA(C$2:C346)</f>
        <v>0</v>
      </c>
      <c r="M346">
        <f t="shared" ca="1" si="695"/>
        <v>0</v>
      </c>
      <c r="N346">
        <f t="shared" ca="1" si="704"/>
        <v>0</v>
      </c>
      <c r="O346" t="b">
        <f ca="1">IF(OR(O345,M346*MIN((B346-B$2)*Analysis!$B$19,1)&gt;Analysis!$B$18),TRUE,FALSE)</f>
        <v>0</v>
      </c>
      <c r="P346" t="b">
        <f>IF(OR('Flight Input'!U346=3,'Flight Input'!U346=9),TRUE,FALSE)</f>
        <v>0</v>
      </c>
      <c r="Q346">
        <f ca="1">IF(O346,Q345,SUM(C$2:C346)/COUNT(C$2:C346))+(Analysis!$D$14-500)/1000000</f>
        <v>1.1E-4</v>
      </c>
      <c r="R346">
        <f t="shared" ca="1" si="696"/>
        <v>0</v>
      </c>
      <c r="S346">
        <f t="shared" ca="1" si="705"/>
        <v>0</v>
      </c>
      <c r="T346">
        <f t="shared" si="697"/>
        <v>0</v>
      </c>
      <c r="U346">
        <f>IF($P346,T346*Analysis!$B$28+Analysis!$B$29,0)</f>
        <v>0</v>
      </c>
      <c r="V346">
        <f>U346-'Flight Input'!$AE346</f>
        <v>0</v>
      </c>
      <c r="W346">
        <f ca="1">MEDIAN2(R346,Analysis!$B$5,2)</f>
        <v>0</v>
      </c>
      <c r="X346">
        <f t="shared" ref="X346:Y346" ca="1" si="750">X345+W346*$D346</f>
        <v>0</v>
      </c>
      <c r="Y346">
        <f t="shared" ca="1" si="750"/>
        <v>0</v>
      </c>
      <c r="AA346">
        <f ca="1">AVERAGE2(W346,Analysis!$B$6,2)</f>
        <v>0</v>
      </c>
      <c r="AB346">
        <f t="shared" ref="AB346:AC346" ca="1" si="751">AB345+AA346*$D346</f>
        <v>0</v>
      </c>
      <c r="AC346">
        <f t="shared" ca="1" si="751"/>
        <v>0</v>
      </c>
      <c r="AF346">
        <f ca="1">IF(B346&gt;0,C346-Analysis!$B$14,0)</f>
        <v>0</v>
      </c>
      <c r="AG346">
        <f t="shared" ca="1" si="700"/>
        <v>0</v>
      </c>
      <c r="AH346">
        <f t="shared" ca="1" si="701"/>
        <v>0</v>
      </c>
      <c r="AI346">
        <f ca="1">IF(AND(B346&gt;Analysis!$B$39,B346&lt;Analysis!$B$40),FilterInput(AF346,Analysis!$B$34,Analysis!$B$35),0)</f>
        <v>0</v>
      </c>
      <c r="AJ346">
        <f ca="1">MEDIAN2(AI346,Analysis!$B$5,2)</f>
        <v>0</v>
      </c>
      <c r="AK346">
        <f ca="1">AVERAGE2(AJ346,Analysis!$B$6,2)</f>
        <v>0</v>
      </c>
      <c r="AL346">
        <f ca="1">INTEGRAL2(R346,$B346,AL345,R345,$B345,Analysis!$B$22)</f>
        <v>0</v>
      </c>
      <c r="AM346">
        <f ca="1">IF(AND(B346&lt;Analysis!$B$40,B346&gt;0),INTEGRAL2(AL346,$B346,AM345,AL345,$B345,Analysis!$B$23),0)</f>
        <v>0</v>
      </c>
      <c r="AN346">
        <f>IF($P346,AM346*Analysis!$B$30+Analysis!$B$31,0)</f>
        <v>0</v>
      </c>
      <c r="AO346">
        <f>AN346-'Flight Input'!$AE346</f>
        <v>0</v>
      </c>
      <c r="AQ346">
        <f>Analysis!$B$36*'Flight Input'!AE346+IF('Flight Input'!AE346 &gt; 0,Analysis!$B$37,0)</f>
        <v>0</v>
      </c>
      <c r="AR346">
        <f ca="1">_xlfn.COVARIANCE.P($AN$102:$AN$1102,'Flight Input'!AE346:AE1346)</f>
        <v>-8.1935601381894034E-3</v>
      </c>
    </row>
    <row r="347" spans="1:44" x14ac:dyDescent="0.3">
      <c r="A347">
        <v>345</v>
      </c>
      <c r="B347">
        <f>'Flight Input'!T347</f>
        <v>6.8969959999667481</v>
      </c>
      <c r="C347">
        <f ca="1">INDIRECT(CONCATENATE("'Flight Input'!",Analysis!$B$2,A347+2))</f>
        <v>0</v>
      </c>
      <c r="D347">
        <f t="shared" si="693"/>
        <v>1.3697999995201826E-2</v>
      </c>
      <c r="F347">
        <f t="shared" ca="1" si="702"/>
        <v>0</v>
      </c>
      <c r="G347">
        <f t="shared" ca="1" si="703"/>
        <v>0</v>
      </c>
      <c r="I347">
        <f>SUM(D$2:D347)/COUNT(D$2:D347)</f>
        <v>1.9991292753526804E-2</v>
      </c>
      <c r="J347">
        <f t="shared" si="694"/>
        <v>0.68519830928819081</v>
      </c>
      <c r="L347">
        <f ca="1">VARA(C$2:C347)</f>
        <v>0</v>
      </c>
      <c r="M347">
        <f t="shared" ca="1" si="695"/>
        <v>0</v>
      </c>
      <c r="N347">
        <f t="shared" ca="1" si="704"/>
        <v>0</v>
      </c>
      <c r="O347" t="b">
        <f ca="1">IF(OR(O346,M347*MIN((B347-B$2)*Analysis!$B$19,1)&gt;Analysis!$B$18),TRUE,FALSE)</f>
        <v>0</v>
      </c>
      <c r="P347" t="b">
        <f>IF(OR('Flight Input'!U347=3,'Flight Input'!U347=9),TRUE,FALSE)</f>
        <v>0</v>
      </c>
      <c r="Q347">
        <f ca="1">IF(O347,Q346,SUM(C$2:C347)/COUNT(C$2:C347))+(Analysis!$D$14-500)/1000000</f>
        <v>1.1E-4</v>
      </c>
      <c r="R347">
        <f t="shared" ca="1" si="696"/>
        <v>0</v>
      </c>
      <c r="S347">
        <f t="shared" ca="1" si="705"/>
        <v>0</v>
      </c>
      <c r="T347">
        <f t="shared" si="697"/>
        <v>0</v>
      </c>
      <c r="U347">
        <f>IF($P347,T347*Analysis!$B$28+Analysis!$B$29,0)</f>
        <v>0</v>
      </c>
      <c r="V347">
        <f>U347-'Flight Input'!$AE347</f>
        <v>0</v>
      </c>
      <c r="W347">
        <f ca="1">MEDIAN2(R347,Analysis!$B$5,2)</f>
        <v>0</v>
      </c>
      <c r="X347">
        <f t="shared" ref="X347:Y347" ca="1" si="752">X346+W347*$D347</f>
        <v>0</v>
      </c>
      <c r="Y347">
        <f t="shared" ca="1" si="752"/>
        <v>0</v>
      </c>
      <c r="AA347">
        <f ca="1">AVERAGE2(W347,Analysis!$B$6,2)</f>
        <v>0</v>
      </c>
      <c r="AB347">
        <f t="shared" ref="AB347:AC347" ca="1" si="753">AB346+AA347*$D347</f>
        <v>0</v>
      </c>
      <c r="AC347">
        <f t="shared" ca="1" si="753"/>
        <v>0</v>
      </c>
      <c r="AF347">
        <f ca="1">IF(B347&gt;0,C347-Analysis!$B$14,0)</f>
        <v>0</v>
      </c>
      <c r="AG347">
        <f t="shared" ca="1" si="700"/>
        <v>0</v>
      </c>
      <c r="AH347">
        <f t="shared" ca="1" si="701"/>
        <v>0</v>
      </c>
      <c r="AI347">
        <f ca="1">IF(AND(B347&gt;Analysis!$B$39,B347&lt;Analysis!$B$40),FilterInput(AF347,Analysis!$B$34,Analysis!$B$35),0)</f>
        <v>0</v>
      </c>
      <c r="AJ347">
        <f ca="1">MEDIAN2(AI347,Analysis!$B$5,2)</f>
        <v>0</v>
      </c>
      <c r="AK347">
        <f ca="1">AVERAGE2(AJ347,Analysis!$B$6,2)</f>
        <v>0</v>
      </c>
      <c r="AL347">
        <f ca="1">INTEGRAL2(R347,$B347,AL346,R346,$B346,Analysis!$B$22)</f>
        <v>0</v>
      </c>
      <c r="AM347">
        <f ca="1">IF(AND(B347&lt;Analysis!$B$40,B347&gt;0),INTEGRAL2(AL347,$B347,AM346,AL346,$B346,Analysis!$B$23),0)</f>
        <v>0</v>
      </c>
      <c r="AN347">
        <f>IF($P347,AM347*Analysis!$B$30+Analysis!$B$31,0)</f>
        <v>0</v>
      </c>
      <c r="AO347">
        <f>AN347-'Flight Input'!$AE347</f>
        <v>0</v>
      </c>
      <c r="AQ347">
        <f>Analysis!$B$36*'Flight Input'!AE347+IF('Flight Input'!AE347 &gt; 0,Analysis!$B$37,0)</f>
        <v>0</v>
      </c>
      <c r="AR347">
        <f ca="1">_xlfn.COVARIANCE.P($AN$102:$AN$1102,'Flight Input'!AE347:AE1347)</f>
        <v>-8.3683408649320029E-3</v>
      </c>
    </row>
    <row r="348" spans="1:44" x14ac:dyDescent="0.3">
      <c r="A348">
        <v>346</v>
      </c>
      <c r="B348">
        <f>'Flight Input'!T348</f>
        <v>6.9180369999958202</v>
      </c>
      <c r="C348">
        <f ca="1">INDIRECT(CONCATENATE("'Flight Input'!",Analysis!$B$2,A348+2))</f>
        <v>0</v>
      </c>
      <c r="D348">
        <f t="shared" si="693"/>
        <v>2.1041000029072165E-2</v>
      </c>
      <c r="F348">
        <f t="shared" ca="1" si="702"/>
        <v>0</v>
      </c>
      <c r="G348">
        <f t="shared" ca="1" si="703"/>
        <v>0</v>
      </c>
      <c r="I348">
        <f>SUM(D$2:D348)/COUNT(D$2:D348)</f>
        <v>1.9994326589583295E-2</v>
      </c>
      <c r="J348">
        <f t="shared" si="694"/>
        <v>1.0523485217068611</v>
      </c>
      <c r="L348">
        <f ca="1">VARA(C$2:C348)</f>
        <v>0</v>
      </c>
      <c r="M348">
        <f t="shared" ca="1" si="695"/>
        <v>0</v>
      </c>
      <c r="N348">
        <f t="shared" ca="1" si="704"/>
        <v>0</v>
      </c>
      <c r="O348" t="b">
        <f ca="1">IF(OR(O347,M348*MIN((B348-B$2)*Analysis!$B$19,1)&gt;Analysis!$B$18),TRUE,FALSE)</f>
        <v>0</v>
      </c>
      <c r="P348" t="b">
        <f>IF(OR('Flight Input'!U348=3,'Flight Input'!U348=9),TRUE,FALSE)</f>
        <v>0</v>
      </c>
      <c r="Q348">
        <f ca="1">IF(O348,Q347,SUM(C$2:C348)/COUNT(C$2:C348))+(Analysis!$D$14-500)/1000000</f>
        <v>1.1E-4</v>
      </c>
      <c r="R348">
        <f t="shared" ca="1" si="696"/>
        <v>0</v>
      </c>
      <c r="S348">
        <f t="shared" ca="1" si="705"/>
        <v>0</v>
      </c>
      <c r="T348">
        <f t="shared" si="697"/>
        <v>0</v>
      </c>
      <c r="U348">
        <f>IF($P348,T348*Analysis!$B$28+Analysis!$B$29,0)</f>
        <v>0</v>
      </c>
      <c r="V348">
        <f>U348-'Flight Input'!$AE348</f>
        <v>0</v>
      </c>
      <c r="W348">
        <f ca="1">MEDIAN2(R348,Analysis!$B$5,2)</f>
        <v>0</v>
      </c>
      <c r="X348">
        <f t="shared" ref="X348:Y348" ca="1" si="754">X347+W348*$D348</f>
        <v>0</v>
      </c>
      <c r="Y348">
        <f t="shared" ca="1" si="754"/>
        <v>0</v>
      </c>
      <c r="AA348">
        <f ca="1">AVERAGE2(W348,Analysis!$B$6,2)</f>
        <v>0</v>
      </c>
      <c r="AB348">
        <f t="shared" ref="AB348:AC348" ca="1" si="755">AB347+AA348*$D348</f>
        <v>0</v>
      </c>
      <c r="AC348">
        <f t="shared" ca="1" si="755"/>
        <v>0</v>
      </c>
      <c r="AF348">
        <f ca="1">IF(B348&gt;0,C348-Analysis!$B$14,0)</f>
        <v>0</v>
      </c>
      <c r="AG348">
        <f t="shared" ca="1" si="700"/>
        <v>0</v>
      </c>
      <c r="AH348">
        <f t="shared" ca="1" si="701"/>
        <v>0</v>
      </c>
      <c r="AI348">
        <f ca="1">IF(AND(B348&gt;Analysis!$B$39,B348&lt;Analysis!$B$40),FilterInput(AF348,Analysis!$B$34,Analysis!$B$35),0)</f>
        <v>0</v>
      </c>
      <c r="AJ348">
        <f ca="1">MEDIAN2(AI348,Analysis!$B$5,2)</f>
        <v>0</v>
      </c>
      <c r="AK348">
        <f ca="1">AVERAGE2(AJ348,Analysis!$B$6,2)</f>
        <v>0</v>
      </c>
      <c r="AL348">
        <f ca="1">INTEGRAL2(R348,$B348,AL347,R347,$B347,Analysis!$B$22)</f>
        <v>0</v>
      </c>
      <c r="AM348">
        <f ca="1">IF(AND(B348&lt;Analysis!$B$40,B348&gt;0),INTEGRAL2(AL348,$B348,AM347,AL347,$B347,Analysis!$B$23),0)</f>
        <v>0</v>
      </c>
      <c r="AN348">
        <f>IF($P348,AM348*Analysis!$B$30+Analysis!$B$31,0)</f>
        <v>0</v>
      </c>
      <c r="AO348">
        <f>AN348-'Flight Input'!$AE348</f>
        <v>0</v>
      </c>
      <c r="AQ348">
        <f>Analysis!$B$36*'Flight Input'!AE348+IF('Flight Input'!AE348 &gt; 0,Analysis!$B$37,0)</f>
        <v>0</v>
      </c>
      <c r="AR348">
        <f ca="1">_xlfn.COVARIANCE.P($AN$102:$AN$1102,'Flight Input'!AE348:AE1348)</f>
        <v>-8.544234900732842E-3</v>
      </c>
    </row>
    <row r="349" spans="1:44" x14ac:dyDescent="0.3">
      <c r="A349">
        <v>347</v>
      </c>
      <c r="B349">
        <f>'Flight Input'!T349</f>
        <v>6.9392089999746531</v>
      </c>
      <c r="C349">
        <f ca="1">INDIRECT(CONCATENATE("'Flight Input'!",Analysis!$B$2,A349+2))</f>
        <v>0</v>
      </c>
      <c r="D349">
        <f t="shared" si="693"/>
        <v>2.1171999978832901E-2</v>
      </c>
      <c r="F349">
        <f t="shared" ca="1" si="702"/>
        <v>0</v>
      </c>
      <c r="G349">
        <f t="shared" ca="1" si="703"/>
        <v>0</v>
      </c>
      <c r="I349">
        <f>SUM(D$2:D349)/COUNT(D$2:D349)</f>
        <v>1.9997720461022054E-2</v>
      </c>
      <c r="J349">
        <f t="shared" si="694"/>
        <v>1.0587206686931971</v>
      </c>
      <c r="L349">
        <f ca="1">VARA(C$2:C349)</f>
        <v>0</v>
      </c>
      <c r="M349">
        <f t="shared" ca="1" si="695"/>
        <v>0</v>
      </c>
      <c r="N349">
        <f t="shared" ca="1" si="704"/>
        <v>0</v>
      </c>
      <c r="O349" t="b">
        <f ca="1">IF(OR(O348,M349*MIN((B349-B$2)*Analysis!$B$19,1)&gt;Analysis!$B$18),TRUE,FALSE)</f>
        <v>0</v>
      </c>
      <c r="P349" t="b">
        <f>IF(OR('Flight Input'!U349=3,'Flight Input'!U349=9),TRUE,FALSE)</f>
        <v>0</v>
      </c>
      <c r="Q349">
        <f ca="1">IF(O349,Q348,SUM(C$2:C349)/COUNT(C$2:C349))+(Analysis!$D$14-500)/1000000</f>
        <v>1.1E-4</v>
      </c>
      <c r="R349">
        <f t="shared" ca="1" si="696"/>
        <v>0</v>
      </c>
      <c r="S349">
        <f t="shared" ca="1" si="705"/>
        <v>0</v>
      </c>
      <c r="T349">
        <f t="shared" si="697"/>
        <v>0</v>
      </c>
      <c r="U349">
        <f>IF($P349,T349*Analysis!$B$28+Analysis!$B$29,0)</f>
        <v>0</v>
      </c>
      <c r="V349">
        <f>U349-'Flight Input'!$AE349</f>
        <v>0</v>
      </c>
      <c r="W349">
        <f ca="1">MEDIAN2(R349,Analysis!$B$5,2)</f>
        <v>0</v>
      </c>
      <c r="X349">
        <f t="shared" ref="X349:Y349" ca="1" si="756">X348+W349*$D349</f>
        <v>0</v>
      </c>
      <c r="Y349">
        <f t="shared" ca="1" si="756"/>
        <v>0</v>
      </c>
      <c r="AA349">
        <f ca="1">AVERAGE2(W349,Analysis!$B$6,2)</f>
        <v>0</v>
      </c>
      <c r="AB349">
        <f t="shared" ref="AB349:AC349" ca="1" si="757">AB348+AA349*$D349</f>
        <v>0</v>
      </c>
      <c r="AC349">
        <f t="shared" ca="1" si="757"/>
        <v>0</v>
      </c>
      <c r="AF349">
        <f ca="1">IF(B349&gt;0,C349-Analysis!$B$14,0)</f>
        <v>0</v>
      </c>
      <c r="AG349">
        <f t="shared" ca="1" si="700"/>
        <v>0</v>
      </c>
      <c r="AH349">
        <f t="shared" ca="1" si="701"/>
        <v>0</v>
      </c>
      <c r="AI349">
        <f ca="1">IF(AND(B349&gt;Analysis!$B$39,B349&lt;Analysis!$B$40),FilterInput(AF349,Analysis!$B$34,Analysis!$B$35),0)</f>
        <v>0</v>
      </c>
      <c r="AJ349">
        <f ca="1">MEDIAN2(AI349,Analysis!$B$5,2)</f>
        <v>0</v>
      </c>
      <c r="AK349">
        <f ca="1">AVERAGE2(AJ349,Analysis!$B$6,2)</f>
        <v>0</v>
      </c>
      <c r="AL349">
        <f ca="1">INTEGRAL2(R349,$B349,AL348,R348,$B348,Analysis!$B$22)</f>
        <v>0</v>
      </c>
      <c r="AM349">
        <f ca="1">IF(AND(B349&lt;Analysis!$B$40,B349&gt;0),INTEGRAL2(AL349,$B349,AM348,AL348,$B348,Analysis!$B$23),0)</f>
        <v>0</v>
      </c>
      <c r="AN349">
        <f>IF($P349,AM349*Analysis!$B$30+Analysis!$B$31,0)</f>
        <v>0</v>
      </c>
      <c r="AO349">
        <f>AN349-'Flight Input'!$AE349</f>
        <v>0</v>
      </c>
      <c r="AQ349">
        <f>Analysis!$B$36*'Flight Input'!AE349+IF('Flight Input'!AE349 &gt; 0,Analysis!$B$37,0)</f>
        <v>0</v>
      </c>
      <c r="AR349">
        <f ca="1">_xlfn.COVARIANCE.P($AN$102:$AN$1102,'Flight Input'!AE349:AE1349)</f>
        <v>-8.7204351123520638E-3</v>
      </c>
    </row>
    <row r="350" spans="1:44" x14ac:dyDescent="0.3">
      <c r="A350">
        <v>348</v>
      </c>
      <c r="B350">
        <f>'Flight Input'!T350</f>
        <v>6.9594470000592992</v>
      </c>
      <c r="C350">
        <f ca="1">INDIRECT(CONCATENATE("'Flight Input'!",Analysis!$B$2,A350+2))</f>
        <v>0</v>
      </c>
      <c r="D350">
        <f t="shared" si="693"/>
        <v>2.0238000084646046E-2</v>
      </c>
      <c r="F350">
        <f t="shared" ca="1" si="702"/>
        <v>0</v>
      </c>
      <c r="G350">
        <f t="shared" ca="1" si="703"/>
        <v>0</v>
      </c>
      <c r="I350">
        <f>SUM(D$2:D350)/COUNT(D$2:D350)</f>
        <v>1.9998410919710628E-2</v>
      </c>
      <c r="J350">
        <f t="shared" si="694"/>
        <v>1.0119804101384513</v>
      </c>
      <c r="L350">
        <f ca="1">VARA(C$2:C350)</f>
        <v>0</v>
      </c>
      <c r="M350">
        <f t="shared" ca="1" si="695"/>
        <v>0</v>
      </c>
      <c r="N350">
        <f t="shared" ca="1" si="704"/>
        <v>0</v>
      </c>
      <c r="O350" t="b">
        <f ca="1">IF(OR(O349,M350*MIN((B350-B$2)*Analysis!$B$19,1)&gt;Analysis!$B$18),TRUE,FALSE)</f>
        <v>0</v>
      </c>
      <c r="P350" t="b">
        <f>IF(OR('Flight Input'!U350=3,'Flight Input'!U350=9),TRUE,FALSE)</f>
        <v>0</v>
      </c>
      <c r="Q350">
        <f ca="1">IF(O350,Q349,SUM(C$2:C350)/COUNT(C$2:C350))+(Analysis!$D$14-500)/1000000</f>
        <v>1.1E-4</v>
      </c>
      <c r="R350">
        <f t="shared" ca="1" si="696"/>
        <v>0</v>
      </c>
      <c r="S350">
        <f t="shared" ca="1" si="705"/>
        <v>0</v>
      </c>
      <c r="T350">
        <f t="shared" si="697"/>
        <v>0</v>
      </c>
      <c r="U350">
        <f>IF($P350,T350*Analysis!$B$28+Analysis!$B$29,0)</f>
        <v>0</v>
      </c>
      <c r="V350">
        <f>U350-'Flight Input'!$AE350</f>
        <v>0</v>
      </c>
      <c r="W350">
        <f ca="1">MEDIAN2(R350,Analysis!$B$5,2)</f>
        <v>0</v>
      </c>
      <c r="X350">
        <f t="shared" ref="X350:Y350" ca="1" si="758">X349+W350*$D350</f>
        <v>0</v>
      </c>
      <c r="Y350">
        <f t="shared" ca="1" si="758"/>
        <v>0</v>
      </c>
      <c r="AA350">
        <f ca="1">AVERAGE2(W350,Analysis!$B$6,2)</f>
        <v>0</v>
      </c>
      <c r="AB350">
        <f t="shared" ref="AB350:AC350" ca="1" si="759">AB349+AA350*$D350</f>
        <v>0</v>
      </c>
      <c r="AC350">
        <f t="shared" ca="1" si="759"/>
        <v>0</v>
      </c>
      <c r="AF350">
        <f ca="1">IF(B350&gt;0,C350-Analysis!$B$14,0)</f>
        <v>0</v>
      </c>
      <c r="AG350">
        <f t="shared" ca="1" si="700"/>
        <v>0</v>
      </c>
      <c r="AH350">
        <f t="shared" ca="1" si="701"/>
        <v>0</v>
      </c>
      <c r="AI350">
        <f ca="1">IF(AND(B350&gt;Analysis!$B$39,B350&lt;Analysis!$B$40),FilterInput(AF350,Analysis!$B$34,Analysis!$B$35),0)</f>
        <v>0</v>
      </c>
      <c r="AJ350">
        <f ca="1">MEDIAN2(AI350,Analysis!$B$5,2)</f>
        <v>0</v>
      </c>
      <c r="AK350">
        <f ca="1">AVERAGE2(AJ350,Analysis!$B$6,2)</f>
        <v>0</v>
      </c>
      <c r="AL350">
        <f ca="1">INTEGRAL2(R350,$B350,AL349,R349,$B349,Analysis!$B$22)</f>
        <v>0</v>
      </c>
      <c r="AM350">
        <f ca="1">IF(AND(B350&lt;Analysis!$B$40,B350&gt;0),INTEGRAL2(AL350,$B350,AM349,AL349,$B349,Analysis!$B$23),0)</f>
        <v>0</v>
      </c>
      <c r="AN350">
        <f>IF($P350,AM350*Analysis!$B$30+Analysis!$B$31,0)</f>
        <v>0</v>
      </c>
      <c r="AO350">
        <f>AN350-'Flight Input'!$AE350</f>
        <v>0</v>
      </c>
      <c r="AQ350">
        <f>Analysis!$B$36*'Flight Input'!AE350+IF('Flight Input'!AE350 &gt; 0,Analysis!$B$37,0)</f>
        <v>0</v>
      </c>
      <c r="AR350">
        <f ca="1">_xlfn.COVARIANCE.P($AN$102:$AN$1102,'Flight Input'!AE350:AE1350)</f>
        <v>-8.8977540411916134E-3</v>
      </c>
    </row>
    <row r="351" spans="1:44" x14ac:dyDescent="0.3">
      <c r="A351">
        <v>349</v>
      </c>
      <c r="B351">
        <f>'Flight Input'!T351</f>
        <v>6.9790430000284687</v>
      </c>
      <c r="C351">
        <f ca="1">INDIRECT(CONCATENATE("'Flight Input'!",Analysis!$B$2,A351+2))</f>
        <v>0</v>
      </c>
      <c r="D351">
        <f t="shared" si="693"/>
        <v>1.9595999969169497E-2</v>
      </c>
      <c r="F351">
        <f t="shared" ca="1" si="702"/>
        <v>0</v>
      </c>
      <c r="G351">
        <f t="shared" ca="1" si="703"/>
        <v>0</v>
      </c>
      <c r="I351">
        <f>SUM(D$2:D351)/COUNT(D$2:D351)</f>
        <v>1.9997257879737732E-2</v>
      </c>
      <c r="J351">
        <f t="shared" si="694"/>
        <v>0.97993435335077572</v>
      </c>
      <c r="L351">
        <f ca="1">VARA(C$2:C351)</f>
        <v>0</v>
      </c>
      <c r="M351">
        <f t="shared" ca="1" si="695"/>
        <v>0</v>
      </c>
      <c r="N351">
        <f t="shared" ca="1" si="704"/>
        <v>0</v>
      </c>
      <c r="O351" t="b">
        <f ca="1">IF(OR(O350,M351*MIN((B351-B$2)*Analysis!$B$19,1)&gt;Analysis!$B$18),TRUE,FALSE)</f>
        <v>0</v>
      </c>
      <c r="P351" t="b">
        <f>IF(OR('Flight Input'!U351=3,'Flight Input'!U351=9),TRUE,FALSE)</f>
        <v>0</v>
      </c>
      <c r="Q351">
        <f ca="1">IF(O351,Q350,SUM(C$2:C351)/COUNT(C$2:C351))+(Analysis!$D$14-500)/1000000</f>
        <v>1.1E-4</v>
      </c>
      <c r="R351">
        <f t="shared" ca="1" si="696"/>
        <v>0</v>
      </c>
      <c r="S351">
        <f t="shared" ca="1" si="705"/>
        <v>0</v>
      </c>
      <c r="T351">
        <f t="shared" si="697"/>
        <v>0</v>
      </c>
      <c r="U351">
        <f>IF($P351,T351*Analysis!$B$28+Analysis!$B$29,0)</f>
        <v>0</v>
      </c>
      <c r="V351">
        <f>U351-'Flight Input'!$AE351</f>
        <v>0</v>
      </c>
      <c r="W351">
        <f ca="1">MEDIAN2(R351,Analysis!$B$5,2)</f>
        <v>0</v>
      </c>
      <c r="X351">
        <f t="shared" ref="X351:Y351" ca="1" si="760">X350+W351*$D351</f>
        <v>0</v>
      </c>
      <c r="Y351">
        <f t="shared" ca="1" si="760"/>
        <v>0</v>
      </c>
      <c r="AA351">
        <f ca="1">AVERAGE2(W351,Analysis!$B$6,2)</f>
        <v>0</v>
      </c>
      <c r="AB351">
        <f t="shared" ref="AB351:AC351" ca="1" si="761">AB350+AA351*$D351</f>
        <v>0</v>
      </c>
      <c r="AC351">
        <f t="shared" ca="1" si="761"/>
        <v>0</v>
      </c>
      <c r="AF351">
        <f ca="1">IF(B351&gt;0,C351-Analysis!$B$14,0)</f>
        <v>0</v>
      </c>
      <c r="AG351">
        <f t="shared" ca="1" si="700"/>
        <v>0</v>
      </c>
      <c r="AH351">
        <f t="shared" ca="1" si="701"/>
        <v>0</v>
      </c>
      <c r="AI351">
        <f ca="1">IF(AND(B351&gt;Analysis!$B$39,B351&lt;Analysis!$B$40),FilterInput(AF351,Analysis!$B$34,Analysis!$B$35),0)</f>
        <v>0</v>
      </c>
      <c r="AJ351">
        <f ca="1">MEDIAN2(AI351,Analysis!$B$5,2)</f>
        <v>0</v>
      </c>
      <c r="AK351">
        <f ca="1">AVERAGE2(AJ351,Analysis!$B$6,2)</f>
        <v>0</v>
      </c>
      <c r="AL351">
        <f ca="1">INTEGRAL2(R351,$B351,AL350,R350,$B350,Analysis!$B$22)</f>
        <v>0</v>
      </c>
      <c r="AM351">
        <f ca="1">IF(AND(B351&lt;Analysis!$B$40,B351&gt;0),INTEGRAL2(AL351,$B351,AM350,AL350,$B350,Analysis!$B$23),0)</f>
        <v>0</v>
      </c>
      <c r="AN351">
        <f>IF($P351,AM351*Analysis!$B$30+Analysis!$B$31,0)</f>
        <v>0</v>
      </c>
      <c r="AO351">
        <f>AN351-'Flight Input'!$AE351</f>
        <v>0</v>
      </c>
      <c r="AQ351">
        <f>Analysis!$B$36*'Flight Input'!AE351+IF('Flight Input'!AE351 &gt; 0,Analysis!$B$37,0)</f>
        <v>0</v>
      </c>
      <c r="AR351">
        <f ca="1">_xlfn.COVARIANCE.P($AN$102:$AN$1102,'Flight Input'!AE351:AE1351)</f>
        <v>-9.0737564985664317E-3</v>
      </c>
    </row>
    <row r="352" spans="1:44" x14ac:dyDescent="0.3">
      <c r="A352">
        <v>350</v>
      </c>
      <c r="B352">
        <f>'Flight Input'!T352</f>
        <v>6.9976709999609739</v>
      </c>
      <c r="C352">
        <f ca="1">INDIRECT(CONCATENATE("'Flight Input'!",Analysis!$B$2,A352+2))</f>
        <v>0</v>
      </c>
      <c r="D352">
        <f t="shared" si="693"/>
        <v>1.862799993250519E-2</v>
      </c>
      <c r="F352">
        <f t="shared" ca="1" si="702"/>
        <v>0</v>
      </c>
      <c r="G352">
        <f t="shared" ca="1" si="703"/>
        <v>0</v>
      </c>
      <c r="I352">
        <f>SUM(D$2:D352)/COUNT(D$2:D352)</f>
        <v>1.9993345714174212E-2</v>
      </c>
      <c r="J352">
        <f t="shared" si="694"/>
        <v>0.93170998985422115</v>
      </c>
      <c r="L352">
        <f ca="1">VARA(C$2:C352)</f>
        <v>0</v>
      </c>
      <c r="M352">
        <f t="shared" ca="1" si="695"/>
        <v>0</v>
      </c>
      <c r="N352">
        <f t="shared" ca="1" si="704"/>
        <v>0</v>
      </c>
      <c r="O352" t="b">
        <f ca="1">IF(OR(O351,M352*MIN((B352-B$2)*Analysis!$B$19,1)&gt;Analysis!$B$18),TRUE,FALSE)</f>
        <v>0</v>
      </c>
      <c r="P352" t="b">
        <f>IF(OR('Flight Input'!U352=3,'Flight Input'!U352=9),TRUE,FALSE)</f>
        <v>0</v>
      </c>
      <c r="Q352">
        <f ca="1">IF(O352,Q351,SUM(C$2:C352)/COUNT(C$2:C352))+(Analysis!$D$14-500)/1000000</f>
        <v>1.1E-4</v>
      </c>
      <c r="R352">
        <f t="shared" ca="1" si="696"/>
        <v>0</v>
      </c>
      <c r="S352">
        <f t="shared" ca="1" si="705"/>
        <v>0</v>
      </c>
      <c r="T352">
        <f t="shared" si="697"/>
        <v>0</v>
      </c>
      <c r="U352">
        <f>IF($P352,T352*Analysis!$B$28+Analysis!$B$29,0)</f>
        <v>0</v>
      </c>
      <c r="V352">
        <f>U352-'Flight Input'!$AE352</f>
        <v>0</v>
      </c>
      <c r="W352">
        <f ca="1">MEDIAN2(R352,Analysis!$B$5,2)</f>
        <v>0</v>
      </c>
      <c r="X352">
        <f t="shared" ref="X352:Y352" ca="1" si="762">X351+W352*$D352</f>
        <v>0</v>
      </c>
      <c r="Y352">
        <f t="shared" ca="1" si="762"/>
        <v>0</v>
      </c>
      <c r="AA352">
        <f ca="1">AVERAGE2(W352,Analysis!$B$6,2)</f>
        <v>0</v>
      </c>
      <c r="AB352">
        <f t="shared" ref="AB352:AC352" ca="1" si="763">AB351+AA352*$D352</f>
        <v>0</v>
      </c>
      <c r="AC352">
        <f t="shared" ca="1" si="763"/>
        <v>0</v>
      </c>
      <c r="AF352">
        <f ca="1">IF(B352&gt;0,C352-Analysis!$B$14,0)</f>
        <v>0</v>
      </c>
      <c r="AG352">
        <f t="shared" ca="1" si="700"/>
        <v>0</v>
      </c>
      <c r="AH352">
        <f t="shared" ca="1" si="701"/>
        <v>0</v>
      </c>
      <c r="AI352">
        <f ca="1">IF(AND(B352&gt;Analysis!$B$39,B352&lt;Analysis!$B$40),FilterInput(AF352,Analysis!$B$34,Analysis!$B$35),0)</f>
        <v>0</v>
      </c>
      <c r="AJ352">
        <f ca="1">MEDIAN2(AI352,Analysis!$B$5,2)</f>
        <v>0</v>
      </c>
      <c r="AK352">
        <f ca="1">AVERAGE2(AJ352,Analysis!$B$6,2)</f>
        <v>0</v>
      </c>
      <c r="AL352">
        <f ca="1">INTEGRAL2(R352,$B352,AL351,R351,$B351,Analysis!$B$22)</f>
        <v>0</v>
      </c>
      <c r="AM352">
        <f ca="1">IF(AND(B352&lt;Analysis!$B$40,B352&gt;0),INTEGRAL2(AL352,$B352,AM351,AL351,$B351,Analysis!$B$23),0)</f>
        <v>0</v>
      </c>
      <c r="AN352">
        <f>IF($P352,AM352*Analysis!$B$30+Analysis!$B$31,0)</f>
        <v>0</v>
      </c>
      <c r="AO352">
        <f>AN352-'Flight Input'!$AE352</f>
        <v>0</v>
      </c>
      <c r="AQ352">
        <f>Analysis!$B$36*'Flight Input'!AE352+IF('Flight Input'!AE352 &gt; 0,Analysis!$B$37,0)</f>
        <v>0</v>
      </c>
      <c r="AR352">
        <f ca="1">_xlfn.COVARIANCE.P($AN$102:$AN$1102,'Flight Input'!AE352:AE1352)</f>
        <v>-9.2492508028090992E-3</v>
      </c>
    </row>
    <row r="353" spans="1:44" x14ac:dyDescent="0.3">
      <c r="A353">
        <v>351</v>
      </c>
      <c r="B353">
        <f>'Flight Input'!T353</f>
        <v>7.0195610000519082</v>
      </c>
      <c r="C353">
        <f ca="1">INDIRECT(CONCATENATE("'Flight Input'!",Analysis!$B$2,A353+2))</f>
        <v>0</v>
      </c>
      <c r="D353">
        <f t="shared" si="693"/>
        <v>2.1890000090934336E-2</v>
      </c>
      <c r="F353">
        <f t="shared" ca="1" si="702"/>
        <v>0</v>
      </c>
      <c r="G353">
        <f t="shared" ca="1" si="703"/>
        <v>0</v>
      </c>
      <c r="I353">
        <f>SUM(D$2:D353)/COUNT(D$2:D353)</f>
        <v>1.9998749287897175E-2</v>
      </c>
      <c r="J353">
        <f t="shared" si="694"/>
        <v>1.0945684540473593</v>
      </c>
      <c r="L353">
        <f ca="1">VARA(C$2:C353)</f>
        <v>0</v>
      </c>
      <c r="M353">
        <f t="shared" ca="1" si="695"/>
        <v>0</v>
      </c>
      <c r="N353">
        <f t="shared" ca="1" si="704"/>
        <v>0</v>
      </c>
      <c r="O353" t="b">
        <f ca="1">IF(OR(O352,M353*MIN((B353-B$2)*Analysis!$B$19,1)&gt;Analysis!$B$18),TRUE,FALSE)</f>
        <v>0</v>
      </c>
      <c r="P353" t="b">
        <f>IF(OR('Flight Input'!U353=3,'Flight Input'!U353=9),TRUE,FALSE)</f>
        <v>0</v>
      </c>
      <c r="Q353">
        <f ca="1">IF(O353,Q352,SUM(C$2:C353)/COUNT(C$2:C353))+(Analysis!$D$14-500)/1000000</f>
        <v>1.1E-4</v>
      </c>
      <c r="R353">
        <f t="shared" ca="1" si="696"/>
        <v>0</v>
      </c>
      <c r="S353">
        <f t="shared" ca="1" si="705"/>
        <v>0</v>
      </c>
      <c r="T353">
        <f t="shared" si="697"/>
        <v>0</v>
      </c>
      <c r="U353">
        <f>IF($P353,T353*Analysis!$B$28+Analysis!$B$29,0)</f>
        <v>0</v>
      </c>
      <c r="V353">
        <f>U353-'Flight Input'!$AE353</f>
        <v>0</v>
      </c>
      <c r="W353">
        <f ca="1">MEDIAN2(R353,Analysis!$B$5,2)</f>
        <v>0</v>
      </c>
      <c r="X353">
        <f t="shared" ref="X353:Y353" ca="1" si="764">X352+W353*$D353</f>
        <v>0</v>
      </c>
      <c r="Y353">
        <f t="shared" ca="1" si="764"/>
        <v>0</v>
      </c>
      <c r="AA353">
        <f ca="1">AVERAGE2(W353,Analysis!$B$6,2)</f>
        <v>0</v>
      </c>
      <c r="AB353">
        <f t="shared" ref="AB353:AC353" ca="1" si="765">AB352+AA353*$D353</f>
        <v>0</v>
      </c>
      <c r="AC353">
        <f t="shared" ca="1" si="765"/>
        <v>0</v>
      </c>
      <c r="AF353">
        <f ca="1">IF(B353&gt;0,C353-Analysis!$B$14,0)</f>
        <v>0</v>
      </c>
      <c r="AG353">
        <f t="shared" ca="1" si="700"/>
        <v>0</v>
      </c>
      <c r="AH353">
        <f t="shared" ca="1" si="701"/>
        <v>0</v>
      </c>
      <c r="AI353">
        <f ca="1">IF(AND(B353&gt;Analysis!$B$39,B353&lt;Analysis!$B$40),FilterInput(AF353,Analysis!$B$34,Analysis!$B$35),0)</f>
        <v>0</v>
      </c>
      <c r="AJ353">
        <f ca="1">MEDIAN2(AI353,Analysis!$B$5,2)</f>
        <v>0</v>
      </c>
      <c r="AK353">
        <f ca="1">AVERAGE2(AJ353,Analysis!$B$6,2)</f>
        <v>0</v>
      </c>
      <c r="AL353">
        <f ca="1">INTEGRAL2(R353,$B353,AL352,R352,$B352,Analysis!$B$22)</f>
        <v>0</v>
      </c>
      <c r="AM353">
        <f ca="1">IF(AND(B353&lt;Analysis!$B$40,B353&gt;0),INTEGRAL2(AL353,$B353,AM352,AL352,$B352,Analysis!$B$23),0)</f>
        <v>0</v>
      </c>
      <c r="AN353">
        <f>IF($P353,AM353*Analysis!$B$30+Analysis!$B$31,0)</f>
        <v>0</v>
      </c>
      <c r="AO353">
        <f>AN353-'Flight Input'!$AE353</f>
        <v>0</v>
      </c>
      <c r="AQ353">
        <f>Analysis!$B$36*'Flight Input'!AE353+IF('Flight Input'!AE353 &gt; 0,Analysis!$B$37,0)</f>
        <v>0</v>
      </c>
      <c r="AR353">
        <f ca="1">_xlfn.COVARIANCE.P($AN$102:$AN$1102,'Flight Input'!AE353:AE1353)</f>
        <v>-9.4242343750000138E-3</v>
      </c>
    </row>
    <row r="354" spans="1:44" x14ac:dyDescent="0.3">
      <c r="A354">
        <v>352</v>
      </c>
      <c r="B354">
        <f>'Flight Input'!T354</f>
        <v>7.0393919999478385</v>
      </c>
      <c r="C354">
        <f ca="1">INDIRECT(CONCATENATE("'Flight Input'!",Analysis!$B$2,A354+2))</f>
        <v>0</v>
      </c>
      <c r="D354">
        <f t="shared" si="693"/>
        <v>1.983099989593029E-2</v>
      </c>
      <c r="F354">
        <f t="shared" ca="1" si="702"/>
        <v>0</v>
      </c>
      <c r="G354">
        <f t="shared" ca="1" si="703"/>
        <v>0</v>
      </c>
      <c r="I354">
        <f>SUM(D$2:D354)/COUNT(D$2:D354)</f>
        <v>1.9998272727124542E-2</v>
      </c>
      <c r="J354">
        <f t="shared" si="694"/>
        <v>0.99163563606334004</v>
      </c>
      <c r="L354">
        <f ca="1">VARA(C$2:C354)</f>
        <v>0</v>
      </c>
      <c r="M354">
        <f t="shared" ca="1" si="695"/>
        <v>0</v>
      </c>
      <c r="N354">
        <f t="shared" ca="1" si="704"/>
        <v>0</v>
      </c>
      <c r="O354" t="b">
        <f ca="1">IF(OR(O353,M354*MIN((B354-B$2)*Analysis!$B$19,1)&gt;Analysis!$B$18),TRUE,FALSE)</f>
        <v>0</v>
      </c>
      <c r="P354" t="b">
        <f>IF(OR('Flight Input'!U354=3,'Flight Input'!U354=9),TRUE,FALSE)</f>
        <v>0</v>
      </c>
      <c r="Q354">
        <f ca="1">IF(O354,Q353,SUM(C$2:C354)/COUNT(C$2:C354))+(Analysis!$D$14-500)/1000000</f>
        <v>1.1E-4</v>
      </c>
      <c r="R354">
        <f t="shared" ca="1" si="696"/>
        <v>0</v>
      </c>
      <c r="S354">
        <f t="shared" ca="1" si="705"/>
        <v>0</v>
      </c>
      <c r="T354">
        <f t="shared" si="697"/>
        <v>0</v>
      </c>
      <c r="U354">
        <f>IF($P354,T354*Analysis!$B$28+Analysis!$B$29,0)</f>
        <v>0</v>
      </c>
      <c r="V354">
        <f>U354-'Flight Input'!$AE354</f>
        <v>0</v>
      </c>
      <c r="W354">
        <f ca="1">MEDIAN2(R354,Analysis!$B$5,2)</f>
        <v>0</v>
      </c>
      <c r="X354">
        <f t="shared" ref="X354:Y354" ca="1" si="766">X353+W354*$D354</f>
        <v>0</v>
      </c>
      <c r="Y354">
        <f t="shared" ca="1" si="766"/>
        <v>0</v>
      </c>
      <c r="AA354">
        <f ca="1">AVERAGE2(W354,Analysis!$B$6,2)</f>
        <v>0</v>
      </c>
      <c r="AB354">
        <f t="shared" ref="AB354:AC354" ca="1" si="767">AB353+AA354*$D354</f>
        <v>0</v>
      </c>
      <c r="AC354">
        <f t="shared" ca="1" si="767"/>
        <v>0</v>
      </c>
      <c r="AF354">
        <f ca="1">IF(B354&gt;0,C354-Analysis!$B$14,0)</f>
        <v>0</v>
      </c>
      <c r="AG354">
        <f t="shared" ca="1" si="700"/>
        <v>0</v>
      </c>
      <c r="AH354">
        <f t="shared" ca="1" si="701"/>
        <v>0</v>
      </c>
      <c r="AI354">
        <f ca="1">IF(AND(B354&gt;Analysis!$B$39,B354&lt;Analysis!$B$40),FilterInput(AF354,Analysis!$B$34,Analysis!$B$35),0)</f>
        <v>0</v>
      </c>
      <c r="AJ354">
        <f ca="1">MEDIAN2(AI354,Analysis!$B$5,2)</f>
        <v>0</v>
      </c>
      <c r="AK354">
        <f ca="1">AVERAGE2(AJ354,Analysis!$B$6,2)</f>
        <v>0</v>
      </c>
      <c r="AL354">
        <f ca="1">INTEGRAL2(R354,$B354,AL353,R353,$B353,Analysis!$B$22)</f>
        <v>0</v>
      </c>
      <c r="AM354">
        <f ca="1">IF(AND(B354&lt;Analysis!$B$40,B354&gt;0),INTEGRAL2(AL354,$B354,AM353,AL353,$B353,Analysis!$B$23),0)</f>
        <v>0</v>
      </c>
      <c r="AN354">
        <f>IF($P354,AM354*Analysis!$B$30+Analysis!$B$31,0)</f>
        <v>0</v>
      </c>
      <c r="AO354">
        <f>AN354-'Flight Input'!$AE354</f>
        <v>0</v>
      </c>
      <c r="AQ354">
        <f>Analysis!$B$36*'Flight Input'!AE354+IF('Flight Input'!AE354 &gt; 0,Analysis!$B$37,0)</f>
        <v>0</v>
      </c>
      <c r="AR354">
        <f ca="1">_xlfn.COVARIANCE.P($AN$102:$AN$1102,'Flight Input'!AE354:AE1354)</f>
        <v>-9.597888452784269E-3</v>
      </c>
    </row>
    <row r="355" spans="1:44" x14ac:dyDescent="0.3">
      <c r="A355">
        <v>353</v>
      </c>
      <c r="B355">
        <f>'Flight Input'!T355</f>
        <v>7.0502090000081807</v>
      </c>
      <c r="C355">
        <f ca="1">INDIRECT(CONCATENATE("'Flight Input'!",Analysis!$B$2,A355+2))</f>
        <v>0</v>
      </c>
      <c r="D355">
        <f t="shared" si="693"/>
        <v>1.0817000060342252E-2</v>
      </c>
      <c r="F355">
        <f t="shared" ca="1" si="702"/>
        <v>0</v>
      </c>
      <c r="G355">
        <f t="shared" ca="1" si="703"/>
        <v>0</v>
      </c>
      <c r="I355">
        <f>SUM(D$2:D355)/COUNT(D$2:D355)</f>
        <v>1.9972263456113828E-2</v>
      </c>
      <c r="J355">
        <f t="shared" si="694"/>
        <v>0.54160111016515744</v>
      </c>
      <c r="L355">
        <f ca="1">VARA(C$2:C355)</f>
        <v>0</v>
      </c>
      <c r="M355">
        <f t="shared" ca="1" si="695"/>
        <v>0</v>
      </c>
      <c r="N355">
        <f t="shared" ca="1" si="704"/>
        <v>0</v>
      </c>
      <c r="O355" t="b">
        <f ca="1">IF(OR(O354,M355*MIN((B355-B$2)*Analysis!$B$19,1)&gt;Analysis!$B$18),TRUE,FALSE)</f>
        <v>0</v>
      </c>
      <c r="P355" t="b">
        <f>IF(OR('Flight Input'!U355=3,'Flight Input'!U355=9),TRUE,FALSE)</f>
        <v>0</v>
      </c>
      <c r="Q355">
        <f ca="1">IF(O355,Q354,SUM(C$2:C355)/COUNT(C$2:C355))+(Analysis!$D$14-500)/1000000</f>
        <v>1.1E-4</v>
      </c>
      <c r="R355">
        <f t="shared" ca="1" si="696"/>
        <v>0</v>
      </c>
      <c r="S355">
        <f t="shared" ca="1" si="705"/>
        <v>0</v>
      </c>
      <c r="T355">
        <f t="shared" si="697"/>
        <v>0</v>
      </c>
      <c r="U355">
        <f>IF($P355,T355*Analysis!$B$28+Analysis!$B$29,0)</f>
        <v>0</v>
      </c>
      <c r="V355">
        <f>U355-'Flight Input'!$AE355</f>
        <v>0</v>
      </c>
      <c r="W355">
        <f ca="1">MEDIAN2(R355,Analysis!$B$5,2)</f>
        <v>0</v>
      </c>
      <c r="X355">
        <f t="shared" ref="X355:Y355" ca="1" si="768">X354+W355*$D355</f>
        <v>0</v>
      </c>
      <c r="Y355">
        <f t="shared" ca="1" si="768"/>
        <v>0</v>
      </c>
      <c r="AA355">
        <f ca="1">AVERAGE2(W355,Analysis!$B$6,2)</f>
        <v>0</v>
      </c>
      <c r="AB355">
        <f t="shared" ref="AB355:AC355" ca="1" si="769">AB354+AA355*$D355</f>
        <v>0</v>
      </c>
      <c r="AC355">
        <f t="shared" ca="1" si="769"/>
        <v>0</v>
      </c>
      <c r="AF355">
        <f ca="1">IF(B355&gt;0,C355-Analysis!$B$14,0)</f>
        <v>0</v>
      </c>
      <c r="AG355">
        <f t="shared" ca="1" si="700"/>
        <v>0</v>
      </c>
      <c r="AH355">
        <f t="shared" ca="1" si="701"/>
        <v>0</v>
      </c>
      <c r="AI355">
        <f ca="1">IF(AND(B355&gt;Analysis!$B$39,B355&lt;Analysis!$B$40),FilterInput(AF355,Analysis!$B$34,Analysis!$B$35),0)</f>
        <v>0</v>
      </c>
      <c r="AJ355">
        <f ca="1">MEDIAN2(AI355,Analysis!$B$5,2)</f>
        <v>0</v>
      </c>
      <c r="AK355">
        <f ca="1">AVERAGE2(AJ355,Analysis!$B$6,2)</f>
        <v>0</v>
      </c>
      <c r="AL355">
        <f ca="1">INTEGRAL2(R355,$B355,AL354,R354,$B354,Analysis!$B$22)</f>
        <v>0</v>
      </c>
      <c r="AM355">
        <f ca="1">IF(AND(B355&lt;Analysis!$B$40,B355&gt;0),INTEGRAL2(AL355,$B355,AM354,AL354,$B354,Analysis!$B$23),0)</f>
        <v>0</v>
      </c>
      <c r="AN355">
        <f>IF($P355,AM355*Analysis!$B$30+Analysis!$B$31,0)</f>
        <v>0</v>
      </c>
      <c r="AO355">
        <f>AN355-'Flight Input'!$AE355</f>
        <v>0</v>
      </c>
      <c r="AQ355">
        <f>Analysis!$B$36*'Flight Input'!AE355+IF('Flight Input'!AE355 &gt; 0,Analysis!$B$37,0)</f>
        <v>0</v>
      </c>
      <c r="AR355">
        <f ca="1">_xlfn.COVARIANCE.P($AN$102:$AN$1102,'Flight Input'!AE355:AE1355)</f>
        <v>-9.7710244599117039E-3</v>
      </c>
    </row>
    <row r="356" spans="1:44" x14ac:dyDescent="0.3">
      <c r="A356">
        <v>354</v>
      </c>
      <c r="B356">
        <f>'Flight Input'!T356</f>
        <v>7.0795399999478832</v>
      </c>
      <c r="C356">
        <f ca="1">INDIRECT(CONCATENATE("'Flight Input'!",Analysis!$B$2,A356+2))</f>
        <v>0</v>
      </c>
      <c r="D356">
        <f t="shared" si="693"/>
        <v>2.9330999939702451E-2</v>
      </c>
      <c r="F356">
        <f t="shared" ca="1" si="702"/>
        <v>0</v>
      </c>
      <c r="G356">
        <f t="shared" ca="1" si="703"/>
        <v>0</v>
      </c>
      <c r="I356">
        <f>SUM(D$2:D356)/COUNT(D$2:D356)</f>
        <v>1.9998700564824529E-2</v>
      </c>
      <c r="J356">
        <f t="shared" si="694"/>
        <v>1.4666452875089491</v>
      </c>
      <c r="L356">
        <f ca="1">VARA(C$2:C356)</f>
        <v>0</v>
      </c>
      <c r="M356">
        <f t="shared" ca="1" si="695"/>
        <v>0</v>
      </c>
      <c r="N356">
        <f t="shared" ca="1" si="704"/>
        <v>0</v>
      </c>
      <c r="O356" t="b">
        <f ca="1">IF(OR(O355,M356*MIN((B356-B$2)*Analysis!$B$19,1)&gt;Analysis!$B$18),TRUE,FALSE)</f>
        <v>0</v>
      </c>
      <c r="P356" t="b">
        <f>IF(OR('Flight Input'!U356=3,'Flight Input'!U356=9),TRUE,FALSE)</f>
        <v>0</v>
      </c>
      <c r="Q356">
        <f ca="1">IF(O356,Q355,SUM(C$2:C356)/COUNT(C$2:C356))+(Analysis!$D$14-500)/1000000</f>
        <v>1.1E-4</v>
      </c>
      <c r="R356">
        <f t="shared" ca="1" si="696"/>
        <v>0</v>
      </c>
      <c r="S356">
        <f t="shared" ca="1" si="705"/>
        <v>0</v>
      </c>
      <c r="T356">
        <f t="shared" si="697"/>
        <v>0</v>
      </c>
      <c r="U356">
        <f>IF($P356,T356*Analysis!$B$28+Analysis!$B$29,0)</f>
        <v>0</v>
      </c>
      <c r="V356">
        <f>U356-'Flight Input'!$AE356</f>
        <v>0</v>
      </c>
      <c r="W356">
        <f ca="1">MEDIAN2(R356,Analysis!$B$5,2)</f>
        <v>0</v>
      </c>
      <c r="X356">
        <f t="shared" ref="X356:Y356" ca="1" si="770">X355+W356*$D356</f>
        <v>0</v>
      </c>
      <c r="Y356">
        <f t="shared" ca="1" si="770"/>
        <v>0</v>
      </c>
      <c r="AA356">
        <f ca="1">AVERAGE2(W356,Analysis!$B$6,2)</f>
        <v>0</v>
      </c>
      <c r="AB356">
        <f t="shared" ref="AB356:AC356" ca="1" si="771">AB355+AA356*$D356</f>
        <v>0</v>
      </c>
      <c r="AC356">
        <f t="shared" ca="1" si="771"/>
        <v>0</v>
      </c>
      <c r="AF356">
        <f ca="1">IF(B356&gt;0,C356-Analysis!$B$14,0)</f>
        <v>0</v>
      </c>
      <c r="AG356">
        <f t="shared" ca="1" si="700"/>
        <v>0</v>
      </c>
      <c r="AH356">
        <f t="shared" ca="1" si="701"/>
        <v>0</v>
      </c>
      <c r="AI356">
        <f ca="1">IF(AND(B356&gt;Analysis!$B$39,B356&lt;Analysis!$B$40),FilterInput(AF356,Analysis!$B$34,Analysis!$B$35),0)</f>
        <v>0</v>
      </c>
      <c r="AJ356">
        <f ca="1">MEDIAN2(AI356,Analysis!$B$5,2)</f>
        <v>0</v>
      </c>
      <c r="AK356">
        <f ca="1">AVERAGE2(AJ356,Analysis!$B$6,2)</f>
        <v>0</v>
      </c>
      <c r="AL356">
        <f ca="1">INTEGRAL2(R356,$B356,AL355,R355,$B355,Analysis!$B$22)</f>
        <v>0</v>
      </c>
      <c r="AM356">
        <f ca="1">IF(AND(B356&lt;Analysis!$B$40,B356&gt;0),INTEGRAL2(AL356,$B356,AM355,AL355,$B355,Analysis!$B$23),0)</f>
        <v>0</v>
      </c>
      <c r="AN356">
        <f>IF($P356,AM356*Analysis!$B$30+Analysis!$B$31,0)</f>
        <v>0</v>
      </c>
      <c r="AO356">
        <f>AN356-'Flight Input'!$AE356</f>
        <v>0</v>
      </c>
      <c r="AQ356">
        <f>Analysis!$B$36*'Flight Input'!AE356+IF('Flight Input'!AE356 &gt; 0,Analysis!$B$37,0)</f>
        <v>0</v>
      </c>
      <c r="AR356">
        <f ca="1">_xlfn.COVARIANCE.P($AN$102:$AN$1102,'Flight Input'!AE356:AE1356)</f>
        <v>-9.9444580597206223E-3</v>
      </c>
    </row>
    <row r="357" spans="1:44" x14ac:dyDescent="0.3">
      <c r="A357">
        <v>355</v>
      </c>
      <c r="B357">
        <f>'Flight Input'!T357</f>
        <v>7.0999120000051335</v>
      </c>
      <c r="C357">
        <f ca="1">INDIRECT(CONCATENATE("'Flight Input'!",Analysis!$B$2,A357+2))</f>
        <v>0</v>
      </c>
      <c r="D357">
        <f t="shared" si="693"/>
        <v>2.0372000057250261E-2</v>
      </c>
      <c r="F357">
        <f t="shared" ca="1" si="702"/>
        <v>0</v>
      </c>
      <c r="G357">
        <f t="shared" ca="1" si="703"/>
        <v>0</v>
      </c>
      <c r="I357">
        <f>SUM(D$2:D357)/COUNT(D$2:D357)</f>
        <v>1.9999752112690516E-2</v>
      </c>
      <c r="J357">
        <f t="shared" si="694"/>
        <v>1.0186126279197001</v>
      </c>
      <c r="L357">
        <f ca="1">VARA(C$2:C357)</f>
        <v>0</v>
      </c>
      <c r="M357">
        <f t="shared" ca="1" si="695"/>
        <v>0</v>
      </c>
      <c r="N357">
        <f t="shared" ca="1" si="704"/>
        <v>0</v>
      </c>
      <c r="O357" t="b">
        <f ca="1">IF(OR(O356,M357*MIN((B357-B$2)*Analysis!$B$19,1)&gt;Analysis!$B$18),TRUE,FALSE)</f>
        <v>0</v>
      </c>
      <c r="P357" t="b">
        <f>IF(OR('Flight Input'!U357=3,'Flight Input'!U357=9),TRUE,FALSE)</f>
        <v>0</v>
      </c>
      <c r="Q357">
        <f ca="1">IF(O357,Q356,SUM(C$2:C357)/COUNT(C$2:C357))+(Analysis!$D$14-500)/1000000</f>
        <v>1.1E-4</v>
      </c>
      <c r="R357">
        <f t="shared" ca="1" si="696"/>
        <v>0</v>
      </c>
      <c r="S357">
        <f t="shared" ca="1" si="705"/>
        <v>0</v>
      </c>
      <c r="T357">
        <f t="shared" si="697"/>
        <v>0</v>
      </c>
      <c r="U357">
        <f>IF($P357,T357*Analysis!$B$28+Analysis!$B$29,0)</f>
        <v>0</v>
      </c>
      <c r="V357">
        <f>U357-'Flight Input'!$AE357</f>
        <v>0</v>
      </c>
      <c r="W357">
        <f ca="1">MEDIAN2(R357,Analysis!$B$5,2)</f>
        <v>0</v>
      </c>
      <c r="X357">
        <f t="shared" ref="X357:Y357" ca="1" si="772">X356+W357*$D357</f>
        <v>0</v>
      </c>
      <c r="Y357">
        <f t="shared" ca="1" si="772"/>
        <v>0</v>
      </c>
      <c r="AA357">
        <f ca="1">AVERAGE2(W357,Analysis!$B$6,2)</f>
        <v>0</v>
      </c>
      <c r="AB357">
        <f t="shared" ref="AB357:AC357" ca="1" si="773">AB356+AA357*$D357</f>
        <v>0</v>
      </c>
      <c r="AC357">
        <f t="shared" ca="1" si="773"/>
        <v>0</v>
      </c>
      <c r="AF357">
        <f ca="1">IF(B357&gt;0,C357-Analysis!$B$14,0)</f>
        <v>0</v>
      </c>
      <c r="AG357">
        <f t="shared" ca="1" si="700"/>
        <v>0</v>
      </c>
      <c r="AH357">
        <f t="shared" ca="1" si="701"/>
        <v>0</v>
      </c>
      <c r="AI357">
        <f ca="1">IF(AND(B357&gt;Analysis!$B$39,B357&lt;Analysis!$B$40),FilterInput(AF357,Analysis!$B$34,Analysis!$B$35),0)</f>
        <v>0</v>
      </c>
      <c r="AJ357">
        <f ca="1">MEDIAN2(AI357,Analysis!$B$5,2)</f>
        <v>0</v>
      </c>
      <c r="AK357">
        <f ca="1">AVERAGE2(AJ357,Analysis!$B$6,2)</f>
        <v>0</v>
      </c>
      <c r="AL357">
        <f ca="1">INTEGRAL2(R357,$B357,AL356,R356,$B356,Analysis!$B$22)</f>
        <v>0</v>
      </c>
      <c r="AM357">
        <f ca="1">IF(AND(B357&lt;Analysis!$B$40,B357&gt;0),INTEGRAL2(AL357,$B357,AM356,AL356,$B356,Analysis!$B$23),0)</f>
        <v>0</v>
      </c>
      <c r="AN357">
        <f>IF($P357,AM357*Analysis!$B$30+Analysis!$B$31,0)</f>
        <v>0</v>
      </c>
      <c r="AO357">
        <f>AN357-'Flight Input'!$AE357</f>
        <v>0</v>
      </c>
      <c r="AQ357">
        <f>Analysis!$B$36*'Flight Input'!AE357+IF('Flight Input'!AE357 &gt; 0,Analysis!$B$37,0)</f>
        <v>0</v>
      </c>
      <c r="AR357">
        <f ca="1">_xlfn.COVARIANCE.P($AN$102:$AN$1102,'Flight Input'!AE357:AE1357)</f>
        <v>-1.0118189811134508E-2</v>
      </c>
    </row>
    <row r="358" spans="1:44" x14ac:dyDescent="0.3">
      <c r="A358">
        <v>356</v>
      </c>
      <c r="B358">
        <f>'Flight Input'!T358</f>
        <v>7.1177560000214726</v>
      </c>
      <c r="C358">
        <f ca="1">INDIRECT(CONCATENATE("'Flight Input'!",Analysis!$B$2,A358+2))</f>
        <v>0</v>
      </c>
      <c r="D358">
        <f t="shared" si="693"/>
        <v>1.7844000016339123E-2</v>
      </c>
      <c r="F358">
        <f t="shared" ca="1" si="702"/>
        <v>0</v>
      </c>
      <c r="G358">
        <f t="shared" ca="1" si="703"/>
        <v>0</v>
      </c>
      <c r="I358">
        <f>SUM(D$2:D358)/COUNT(D$2:D358)</f>
        <v>1.9993696629273798E-2</v>
      </c>
      <c r="J358">
        <f t="shared" si="694"/>
        <v>0.89248128283655193</v>
      </c>
      <c r="L358">
        <f ca="1">VARA(C$2:C358)</f>
        <v>0</v>
      </c>
      <c r="M358">
        <f t="shared" ca="1" si="695"/>
        <v>0</v>
      </c>
      <c r="N358">
        <f t="shared" ca="1" si="704"/>
        <v>0</v>
      </c>
      <c r="O358" t="b">
        <f ca="1">IF(OR(O357,M358*MIN((B358-B$2)*Analysis!$B$19,1)&gt;Analysis!$B$18),TRUE,FALSE)</f>
        <v>0</v>
      </c>
      <c r="P358" t="b">
        <f>IF(OR('Flight Input'!U358=3,'Flight Input'!U358=9),TRUE,FALSE)</f>
        <v>0</v>
      </c>
      <c r="Q358">
        <f ca="1">IF(O358,Q357,SUM(C$2:C358)/COUNT(C$2:C358))+(Analysis!$D$14-500)/1000000</f>
        <v>1.1E-4</v>
      </c>
      <c r="R358">
        <f t="shared" ca="1" si="696"/>
        <v>0</v>
      </c>
      <c r="S358">
        <f t="shared" ca="1" si="705"/>
        <v>0</v>
      </c>
      <c r="T358">
        <f t="shared" si="697"/>
        <v>0</v>
      </c>
      <c r="U358">
        <f>IF($P358,T358*Analysis!$B$28+Analysis!$B$29,0)</f>
        <v>0</v>
      </c>
      <c r="V358">
        <f>U358-'Flight Input'!$AE358</f>
        <v>0</v>
      </c>
      <c r="W358">
        <f ca="1">MEDIAN2(R358,Analysis!$B$5,2)</f>
        <v>0</v>
      </c>
      <c r="X358">
        <f t="shared" ref="X358:Y358" ca="1" si="774">X357+W358*$D358</f>
        <v>0</v>
      </c>
      <c r="Y358">
        <f t="shared" ca="1" si="774"/>
        <v>0</v>
      </c>
      <c r="AA358">
        <f ca="1">AVERAGE2(W358,Analysis!$B$6,2)</f>
        <v>0</v>
      </c>
      <c r="AB358">
        <f t="shared" ref="AB358:AC358" ca="1" si="775">AB357+AA358*$D358</f>
        <v>0</v>
      </c>
      <c r="AC358">
        <f t="shared" ca="1" si="775"/>
        <v>0</v>
      </c>
      <c r="AF358">
        <f ca="1">IF(B358&gt;0,C358-Analysis!$B$14,0)</f>
        <v>0</v>
      </c>
      <c r="AG358">
        <f t="shared" ca="1" si="700"/>
        <v>0</v>
      </c>
      <c r="AH358">
        <f t="shared" ca="1" si="701"/>
        <v>0</v>
      </c>
      <c r="AI358">
        <f ca="1">IF(AND(B358&gt;Analysis!$B$39,B358&lt;Analysis!$B$40),FilterInput(AF358,Analysis!$B$34,Analysis!$B$35),0)</f>
        <v>0</v>
      </c>
      <c r="AJ358">
        <f ca="1">MEDIAN2(AI358,Analysis!$B$5,2)</f>
        <v>0</v>
      </c>
      <c r="AK358">
        <f ca="1">AVERAGE2(AJ358,Analysis!$B$6,2)</f>
        <v>0</v>
      </c>
      <c r="AL358">
        <f ca="1">INTEGRAL2(R358,$B358,AL357,R357,$B357,Analysis!$B$22)</f>
        <v>0</v>
      </c>
      <c r="AM358">
        <f ca="1">IF(AND(B358&lt;Analysis!$B$40,B358&gt;0),INTEGRAL2(AL358,$B358,AM357,AL357,$B357,Analysis!$B$23),0)</f>
        <v>0</v>
      </c>
      <c r="AN358">
        <f>IF($P358,AM358*Analysis!$B$30+Analysis!$B$31,0)</f>
        <v>0</v>
      </c>
      <c r="AO358">
        <f>AN358-'Flight Input'!$AE358</f>
        <v>0</v>
      </c>
      <c r="AQ358">
        <f>Analysis!$B$36*'Flight Input'!AE358+IF('Flight Input'!AE358 &gt; 0,Analysis!$B$37,0)</f>
        <v>0</v>
      </c>
      <c r="AR358">
        <f ca="1">_xlfn.COVARIANCE.P($AN$102:$AN$1102,'Flight Input'!AE358:AE1358)</f>
        <v>-1.029222027280736E-2</v>
      </c>
    </row>
    <row r="359" spans="1:44" x14ac:dyDescent="0.3">
      <c r="A359">
        <v>357</v>
      </c>
      <c r="B359">
        <f>'Flight Input'!T359</f>
        <v>7.1405690000392497</v>
      </c>
      <c r="C359">
        <f ca="1">INDIRECT(CONCATENATE("'Flight Input'!",Analysis!$B$2,A359+2))</f>
        <v>0</v>
      </c>
      <c r="D359">
        <f t="shared" si="693"/>
        <v>2.2813000017777085E-2</v>
      </c>
      <c r="F359">
        <f t="shared" ca="1" si="702"/>
        <v>0</v>
      </c>
      <c r="G359">
        <f t="shared" ca="1" si="703"/>
        <v>0</v>
      </c>
      <c r="I359">
        <f>SUM(D$2:D359)/COUNT(D$2:D359)</f>
        <v>2.0001593837644958E-2</v>
      </c>
      <c r="J359">
        <f t="shared" si="694"/>
        <v>1.1405591075867556</v>
      </c>
      <c r="L359">
        <f ca="1">VARA(C$2:C359)</f>
        <v>0</v>
      </c>
      <c r="M359">
        <f t="shared" ca="1" si="695"/>
        <v>0</v>
      </c>
      <c r="N359">
        <f t="shared" ca="1" si="704"/>
        <v>0</v>
      </c>
      <c r="O359" t="b">
        <f ca="1">IF(OR(O358,M359*MIN((B359-B$2)*Analysis!$B$19,1)&gt;Analysis!$B$18),TRUE,FALSE)</f>
        <v>0</v>
      </c>
      <c r="P359" t="b">
        <f>IF(OR('Flight Input'!U359=3,'Flight Input'!U359=9),TRUE,FALSE)</f>
        <v>0</v>
      </c>
      <c r="Q359">
        <f ca="1">IF(O359,Q358,SUM(C$2:C359)/COUNT(C$2:C359))+(Analysis!$D$14-500)/1000000</f>
        <v>1.1E-4</v>
      </c>
      <c r="R359">
        <f t="shared" ca="1" si="696"/>
        <v>0</v>
      </c>
      <c r="S359">
        <f t="shared" ca="1" si="705"/>
        <v>0</v>
      </c>
      <c r="T359">
        <f t="shared" si="697"/>
        <v>0</v>
      </c>
      <c r="U359">
        <f>IF($P359,T359*Analysis!$B$28+Analysis!$B$29,0)</f>
        <v>0</v>
      </c>
      <c r="V359">
        <f>U359-'Flight Input'!$AE359</f>
        <v>0</v>
      </c>
      <c r="W359">
        <f ca="1">MEDIAN2(R359,Analysis!$B$5,2)</f>
        <v>0</v>
      </c>
      <c r="X359">
        <f t="shared" ref="X359:Y359" ca="1" si="776">X358+W359*$D359</f>
        <v>0</v>
      </c>
      <c r="Y359">
        <f t="shared" ca="1" si="776"/>
        <v>0</v>
      </c>
      <c r="AA359">
        <f ca="1">AVERAGE2(W359,Analysis!$B$6,2)</f>
        <v>0</v>
      </c>
      <c r="AB359">
        <f t="shared" ref="AB359:AC359" ca="1" si="777">AB358+AA359*$D359</f>
        <v>0</v>
      </c>
      <c r="AC359">
        <f t="shared" ca="1" si="777"/>
        <v>0</v>
      </c>
      <c r="AF359">
        <f ca="1">IF(B359&gt;0,C359-Analysis!$B$14,0)</f>
        <v>0</v>
      </c>
      <c r="AG359">
        <f t="shared" ca="1" si="700"/>
        <v>0</v>
      </c>
      <c r="AH359">
        <f t="shared" ca="1" si="701"/>
        <v>0</v>
      </c>
      <c r="AI359">
        <f ca="1">IF(AND(B359&gt;Analysis!$B$39,B359&lt;Analysis!$B$40),FilterInput(AF359,Analysis!$B$34,Analysis!$B$35),0)</f>
        <v>0</v>
      </c>
      <c r="AJ359">
        <f ca="1">MEDIAN2(AI359,Analysis!$B$5,2)</f>
        <v>0</v>
      </c>
      <c r="AK359">
        <f ca="1">AVERAGE2(AJ359,Analysis!$B$6,2)</f>
        <v>0</v>
      </c>
      <c r="AL359">
        <f ca="1">INTEGRAL2(R359,$B359,AL358,R358,$B358,Analysis!$B$22)</f>
        <v>0</v>
      </c>
      <c r="AM359">
        <f ca="1">IF(AND(B359&lt;Analysis!$B$40,B359&gt;0),INTEGRAL2(AL359,$B359,AM358,AL358,$B358,Analysis!$B$23),0)</f>
        <v>0</v>
      </c>
      <c r="AN359">
        <f>IF($P359,AM359*Analysis!$B$30+Analysis!$B$31,0)</f>
        <v>0</v>
      </c>
      <c r="AO359">
        <f>AN359-'Flight Input'!$AE359</f>
        <v>0</v>
      </c>
      <c r="AQ359">
        <f>Analysis!$B$36*'Flight Input'!AE359+IF('Flight Input'!AE359 &gt; 0,Analysis!$B$37,0)</f>
        <v>0</v>
      </c>
      <c r="AR359">
        <f ca="1">_xlfn.COVARIANCE.P($AN$102:$AN$1102,'Flight Input'!AE359:AE1359)</f>
        <v>-1.0465728480790299E-2</v>
      </c>
    </row>
    <row r="360" spans="1:44" x14ac:dyDescent="0.3">
      <c r="A360">
        <v>358</v>
      </c>
      <c r="B360">
        <f>'Flight Input'!T360</f>
        <v>7.1560270000481978</v>
      </c>
      <c r="C360">
        <f ca="1">INDIRECT(CONCATENATE("'Flight Input'!",Analysis!$B$2,A360+2))</f>
        <v>0</v>
      </c>
      <c r="D360">
        <f t="shared" si="693"/>
        <v>1.5458000008948147E-2</v>
      </c>
      <c r="F360">
        <f t="shared" ca="1" si="702"/>
        <v>0</v>
      </c>
      <c r="G360">
        <f t="shared" ca="1" si="703"/>
        <v>0</v>
      </c>
      <c r="I360">
        <f>SUM(D$2:D360)/COUNT(D$2:D360)</f>
        <v>1.9988902234771504E-2</v>
      </c>
      <c r="J360">
        <f t="shared" si="694"/>
        <v>0.77332911169370433</v>
      </c>
      <c r="L360">
        <f ca="1">VARA(C$2:C360)</f>
        <v>0</v>
      </c>
      <c r="M360">
        <f t="shared" ca="1" si="695"/>
        <v>0</v>
      </c>
      <c r="N360">
        <f t="shared" ca="1" si="704"/>
        <v>0</v>
      </c>
      <c r="O360" t="b">
        <f ca="1">IF(OR(O359,M360*MIN((B360-B$2)*Analysis!$B$19,1)&gt;Analysis!$B$18),TRUE,FALSE)</f>
        <v>0</v>
      </c>
      <c r="P360" t="b">
        <f>IF(OR('Flight Input'!U360=3,'Flight Input'!U360=9),TRUE,FALSE)</f>
        <v>0</v>
      </c>
      <c r="Q360">
        <f ca="1">IF(O360,Q359,SUM(C$2:C360)/COUNT(C$2:C360))+(Analysis!$D$14-500)/1000000</f>
        <v>1.1E-4</v>
      </c>
      <c r="R360">
        <f t="shared" ca="1" si="696"/>
        <v>0</v>
      </c>
      <c r="S360">
        <f t="shared" ca="1" si="705"/>
        <v>0</v>
      </c>
      <c r="T360">
        <f t="shared" si="697"/>
        <v>0</v>
      </c>
      <c r="U360">
        <f>IF($P360,T360*Analysis!$B$28+Analysis!$B$29,0)</f>
        <v>0</v>
      </c>
      <c r="V360">
        <f>U360-'Flight Input'!$AE360</f>
        <v>0</v>
      </c>
      <c r="W360">
        <f ca="1">MEDIAN2(R360,Analysis!$B$5,2)</f>
        <v>0</v>
      </c>
      <c r="X360">
        <f t="shared" ref="X360:Y360" ca="1" si="778">X359+W360*$D360</f>
        <v>0</v>
      </c>
      <c r="Y360">
        <f t="shared" ca="1" si="778"/>
        <v>0</v>
      </c>
      <c r="AA360">
        <f ca="1">AVERAGE2(W360,Analysis!$B$6,2)</f>
        <v>0</v>
      </c>
      <c r="AB360">
        <f t="shared" ref="AB360:AC360" ca="1" si="779">AB359+AA360*$D360</f>
        <v>0</v>
      </c>
      <c r="AC360">
        <f t="shared" ca="1" si="779"/>
        <v>0</v>
      </c>
      <c r="AF360">
        <f ca="1">IF(B360&gt;0,C360-Analysis!$B$14,0)</f>
        <v>0</v>
      </c>
      <c r="AG360">
        <f t="shared" ca="1" si="700"/>
        <v>0</v>
      </c>
      <c r="AH360">
        <f t="shared" ca="1" si="701"/>
        <v>0</v>
      </c>
      <c r="AI360">
        <f ca="1">IF(AND(B360&gt;Analysis!$B$39,B360&lt;Analysis!$B$40),FilterInput(AF360,Analysis!$B$34,Analysis!$B$35),0)</f>
        <v>0</v>
      </c>
      <c r="AJ360">
        <f ca="1">MEDIAN2(AI360,Analysis!$B$5,2)</f>
        <v>0</v>
      </c>
      <c r="AK360">
        <f ca="1">AVERAGE2(AJ360,Analysis!$B$6,2)</f>
        <v>0</v>
      </c>
      <c r="AL360">
        <f ca="1">INTEGRAL2(R360,$B360,AL359,R359,$B359,Analysis!$B$22)</f>
        <v>0</v>
      </c>
      <c r="AM360">
        <f ca="1">IF(AND(B360&lt;Analysis!$B$40,B360&gt;0),INTEGRAL2(AL360,$B360,AM359,AL359,$B359,Analysis!$B$23),0)</f>
        <v>0</v>
      </c>
      <c r="AN360">
        <f>IF($P360,AM360*Analysis!$B$30+Analysis!$B$31,0)</f>
        <v>0</v>
      </c>
      <c r="AO360">
        <f>AN360-'Flight Input'!$AE360</f>
        <v>0</v>
      </c>
      <c r="AQ360">
        <f>Analysis!$B$36*'Flight Input'!AE360+IF('Flight Input'!AE360 &gt; 0,Analysis!$B$37,0)</f>
        <v>0</v>
      </c>
      <c r="AR360">
        <f ca="1">_xlfn.COVARIANCE.P($AN$102:$AN$1102,'Flight Input'!AE360:AE1360)</f>
        <v>-1.0639534356378044E-2</v>
      </c>
    </row>
    <row r="361" spans="1:44" x14ac:dyDescent="0.3">
      <c r="A361">
        <v>359</v>
      </c>
      <c r="B361">
        <f>'Flight Input'!T361</f>
        <v>7.1759280000114813</v>
      </c>
      <c r="C361">
        <f ca="1">INDIRECT(CONCATENATE("'Flight Input'!",Analysis!$B$2,A361+2))</f>
        <v>0</v>
      </c>
      <c r="D361">
        <f t="shared" si="693"/>
        <v>1.9900999963283539E-2</v>
      </c>
      <c r="F361">
        <f t="shared" ca="1" si="702"/>
        <v>0</v>
      </c>
      <c r="G361">
        <f t="shared" ca="1" si="703"/>
        <v>0</v>
      </c>
      <c r="I361">
        <f>SUM(D$2:D361)/COUNT(D$2:D361)</f>
        <v>1.9988657381647582E-2</v>
      </c>
      <c r="J361">
        <f t="shared" si="694"/>
        <v>0.99561464200969674</v>
      </c>
      <c r="L361">
        <f ca="1">VARA(C$2:C361)</f>
        <v>0</v>
      </c>
      <c r="M361">
        <f t="shared" ca="1" si="695"/>
        <v>0</v>
      </c>
      <c r="N361">
        <f t="shared" ca="1" si="704"/>
        <v>0</v>
      </c>
      <c r="O361" t="b">
        <f ca="1">IF(OR(O360,M361*MIN((B361-B$2)*Analysis!$B$19,1)&gt;Analysis!$B$18),TRUE,FALSE)</f>
        <v>0</v>
      </c>
      <c r="P361" t="b">
        <f>IF(OR('Flight Input'!U361=3,'Flight Input'!U361=9),TRUE,FALSE)</f>
        <v>0</v>
      </c>
      <c r="Q361">
        <f ca="1">IF(O361,Q360,SUM(C$2:C361)/COUNT(C$2:C361))+(Analysis!$D$14-500)/1000000</f>
        <v>1.1E-4</v>
      </c>
      <c r="R361">
        <f t="shared" ca="1" si="696"/>
        <v>0</v>
      </c>
      <c r="S361">
        <f t="shared" ca="1" si="705"/>
        <v>0</v>
      </c>
      <c r="T361">
        <f t="shared" si="697"/>
        <v>0</v>
      </c>
      <c r="U361">
        <f>IF($P361,T361*Analysis!$B$28+Analysis!$B$29,0)</f>
        <v>0</v>
      </c>
      <c r="V361">
        <f>U361-'Flight Input'!$AE361</f>
        <v>0</v>
      </c>
      <c r="W361">
        <f ca="1">MEDIAN2(R361,Analysis!$B$5,2)</f>
        <v>0</v>
      </c>
      <c r="X361">
        <f t="shared" ref="X361:Y361" ca="1" si="780">X360+W361*$D361</f>
        <v>0</v>
      </c>
      <c r="Y361">
        <f t="shared" ca="1" si="780"/>
        <v>0</v>
      </c>
      <c r="AA361">
        <f ca="1">AVERAGE2(W361,Analysis!$B$6,2)</f>
        <v>0</v>
      </c>
      <c r="AB361">
        <f t="shared" ref="AB361:AC361" ca="1" si="781">AB360+AA361*$D361</f>
        <v>0</v>
      </c>
      <c r="AC361">
        <f t="shared" ca="1" si="781"/>
        <v>0</v>
      </c>
      <c r="AF361">
        <f ca="1">IF(B361&gt;0,C361-Analysis!$B$14,0)</f>
        <v>0</v>
      </c>
      <c r="AG361">
        <f t="shared" ca="1" si="700"/>
        <v>0</v>
      </c>
      <c r="AH361">
        <f t="shared" ca="1" si="701"/>
        <v>0</v>
      </c>
      <c r="AI361">
        <f ca="1">IF(AND(B361&gt;Analysis!$B$39,B361&lt;Analysis!$B$40),FilterInput(AF361,Analysis!$B$34,Analysis!$B$35),0)</f>
        <v>0</v>
      </c>
      <c r="AJ361">
        <f ca="1">MEDIAN2(AI361,Analysis!$B$5,2)</f>
        <v>0</v>
      </c>
      <c r="AK361">
        <f ca="1">AVERAGE2(AJ361,Analysis!$B$6,2)</f>
        <v>0</v>
      </c>
      <c r="AL361">
        <f ca="1">INTEGRAL2(R361,$B361,AL360,R360,$B360,Analysis!$B$22)</f>
        <v>0</v>
      </c>
      <c r="AM361">
        <f ca="1">IF(AND(B361&lt;Analysis!$B$40,B361&gt;0),INTEGRAL2(AL361,$B361,AM360,AL360,$B360,Analysis!$B$23),0)</f>
        <v>0</v>
      </c>
      <c r="AN361">
        <f>IF($P361,AM361*Analysis!$B$30+Analysis!$B$31,0)</f>
        <v>0</v>
      </c>
      <c r="AO361">
        <f>AN361-'Flight Input'!$AE361</f>
        <v>0</v>
      </c>
      <c r="AQ361">
        <f>Analysis!$B$36*'Flight Input'!AE361+IF('Flight Input'!AE361 &gt; 0,Analysis!$B$37,0)</f>
        <v>0</v>
      </c>
      <c r="AR361">
        <f ca="1">_xlfn.COVARIANCE.P($AN$102:$AN$1102,'Flight Input'!AE361:AE1361)</f>
        <v>-1.0811991080332404E-2</v>
      </c>
    </row>
    <row r="362" spans="1:44" x14ac:dyDescent="0.3">
      <c r="A362">
        <v>360</v>
      </c>
      <c r="B362">
        <f>'Flight Input'!T362</f>
        <v>7.1992160000372678</v>
      </c>
      <c r="C362">
        <f ca="1">INDIRECT(CONCATENATE("'Flight Input'!",Analysis!$B$2,A362+2))</f>
        <v>0</v>
      </c>
      <c r="D362">
        <f t="shared" si="693"/>
        <v>2.3288000025786459E-2</v>
      </c>
      <c r="F362">
        <f t="shared" ca="1" si="702"/>
        <v>0</v>
      </c>
      <c r="G362">
        <f t="shared" ca="1" si="703"/>
        <v>0</v>
      </c>
      <c r="I362">
        <f>SUM(D$2:D362)/COUNT(D$2:D362)</f>
        <v>1.9997822222325743E-2</v>
      </c>
      <c r="J362">
        <f t="shared" si="694"/>
        <v>1.1645268053132072</v>
      </c>
      <c r="L362">
        <f ca="1">VARA(C$2:C362)</f>
        <v>0</v>
      </c>
      <c r="M362">
        <f t="shared" ca="1" si="695"/>
        <v>0</v>
      </c>
      <c r="N362">
        <f t="shared" ca="1" si="704"/>
        <v>0</v>
      </c>
      <c r="O362" t="b">
        <f ca="1">IF(OR(O361,M362*MIN((B362-B$2)*Analysis!$B$19,1)&gt;Analysis!$B$18),TRUE,FALSE)</f>
        <v>0</v>
      </c>
      <c r="P362" t="b">
        <f>IF(OR('Flight Input'!U362=3,'Flight Input'!U362=9),TRUE,FALSE)</f>
        <v>0</v>
      </c>
      <c r="Q362">
        <f ca="1">IF(O362,Q361,SUM(C$2:C362)/COUNT(C$2:C362))+(Analysis!$D$14-500)/1000000</f>
        <v>1.1E-4</v>
      </c>
      <c r="R362">
        <f t="shared" ca="1" si="696"/>
        <v>0</v>
      </c>
      <c r="S362">
        <f t="shared" ca="1" si="705"/>
        <v>0</v>
      </c>
      <c r="T362">
        <f t="shared" si="697"/>
        <v>0</v>
      </c>
      <c r="U362">
        <f>IF($P362,T362*Analysis!$B$28+Analysis!$B$29,0)</f>
        <v>0</v>
      </c>
      <c r="V362">
        <f>U362-'Flight Input'!$AE362</f>
        <v>0</v>
      </c>
      <c r="W362">
        <f ca="1">MEDIAN2(R362,Analysis!$B$5,2)</f>
        <v>0</v>
      </c>
      <c r="X362">
        <f t="shared" ref="X362:Y362" ca="1" si="782">X361+W362*$D362</f>
        <v>0</v>
      </c>
      <c r="Y362">
        <f t="shared" ca="1" si="782"/>
        <v>0</v>
      </c>
      <c r="AA362">
        <f ca="1">AVERAGE2(W362,Analysis!$B$6,2)</f>
        <v>0</v>
      </c>
      <c r="AB362">
        <f t="shared" ref="AB362:AC362" ca="1" si="783">AB361+AA362*$D362</f>
        <v>0</v>
      </c>
      <c r="AC362">
        <f t="shared" ca="1" si="783"/>
        <v>0</v>
      </c>
      <c r="AF362">
        <f ca="1">IF(B362&gt;0,C362-Analysis!$B$14,0)</f>
        <v>0</v>
      </c>
      <c r="AG362">
        <f t="shared" ca="1" si="700"/>
        <v>0</v>
      </c>
      <c r="AH362">
        <f t="shared" ca="1" si="701"/>
        <v>0</v>
      </c>
      <c r="AI362">
        <f ca="1">IF(AND(B362&gt;Analysis!$B$39,B362&lt;Analysis!$B$40),FilterInput(AF362,Analysis!$B$34,Analysis!$B$35),0)</f>
        <v>0</v>
      </c>
      <c r="AJ362">
        <f ca="1">MEDIAN2(AI362,Analysis!$B$5,2)</f>
        <v>0</v>
      </c>
      <c r="AK362">
        <f ca="1">AVERAGE2(AJ362,Analysis!$B$6,2)</f>
        <v>0</v>
      </c>
      <c r="AL362">
        <f ca="1">INTEGRAL2(R362,$B362,AL361,R361,$B361,Analysis!$B$22)</f>
        <v>0</v>
      </c>
      <c r="AM362">
        <f ca="1">IF(AND(B362&lt;Analysis!$B$40,B362&gt;0),INTEGRAL2(AL362,$B362,AM361,AL361,$B361,Analysis!$B$23),0)</f>
        <v>0</v>
      </c>
      <c r="AN362">
        <f>IF($P362,AM362*Analysis!$B$30+Analysis!$B$31,0)</f>
        <v>0</v>
      </c>
      <c r="AO362">
        <f>AN362-'Flight Input'!$AE362</f>
        <v>0</v>
      </c>
      <c r="AQ362">
        <f>Analysis!$B$36*'Flight Input'!AE362+IF('Flight Input'!AE362 &gt; 0,Analysis!$B$37,0)</f>
        <v>0</v>
      </c>
      <c r="AR362">
        <f ca="1">_xlfn.COVARIANCE.P($AN$102:$AN$1102,'Flight Input'!AE362:AE1362)</f>
        <v>-1.0981443151223512E-2</v>
      </c>
    </row>
    <row r="363" spans="1:44" x14ac:dyDescent="0.3">
      <c r="A363">
        <v>361</v>
      </c>
      <c r="B363">
        <f>'Flight Input'!T363</f>
        <v>7.2153410000028089</v>
      </c>
      <c r="C363">
        <f ca="1">INDIRECT(CONCATENATE("'Flight Input'!",Analysis!$B$2,A363+2))</f>
        <v>0</v>
      </c>
      <c r="D363">
        <f t="shared" si="693"/>
        <v>1.6124999965541065E-2</v>
      </c>
      <c r="F363">
        <f t="shared" ca="1" si="702"/>
        <v>0</v>
      </c>
      <c r="G363">
        <f t="shared" ca="1" si="703"/>
        <v>0</v>
      </c>
      <c r="I363">
        <f>SUM(D$2:D363)/COUNT(D$2:D363)</f>
        <v>1.9987094182833266E-2</v>
      </c>
      <c r="J363">
        <f t="shared" si="694"/>
        <v>0.80677059996998868</v>
      </c>
      <c r="L363">
        <f ca="1">VARA(C$2:C363)</f>
        <v>0</v>
      </c>
      <c r="M363">
        <f t="shared" ca="1" si="695"/>
        <v>0</v>
      </c>
      <c r="N363">
        <f t="shared" ca="1" si="704"/>
        <v>0</v>
      </c>
      <c r="O363" t="b">
        <f ca="1">IF(OR(O362,M363*MIN((B363-B$2)*Analysis!$B$19,1)&gt;Analysis!$B$18),TRUE,FALSE)</f>
        <v>0</v>
      </c>
      <c r="P363" t="b">
        <f>IF(OR('Flight Input'!U363=3,'Flight Input'!U363=9),TRUE,FALSE)</f>
        <v>0</v>
      </c>
      <c r="Q363">
        <f ca="1">IF(O363,Q362,SUM(C$2:C363)/COUNT(C$2:C363))+(Analysis!$D$14-500)/1000000</f>
        <v>1.1E-4</v>
      </c>
      <c r="R363">
        <f t="shared" ca="1" si="696"/>
        <v>0</v>
      </c>
      <c r="S363">
        <f t="shared" ca="1" si="705"/>
        <v>0</v>
      </c>
      <c r="T363">
        <f t="shared" si="697"/>
        <v>0</v>
      </c>
      <c r="U363">
        <f>IF($P363,T363*Analysis!$B$28+Analysis!$B$29,0)</f>
        <v>0</v>
      </c>
      <c r="V363">
        <f>U363-'Flight Input'!$AE363</f>
        <v>0</v>
      </c>
      <c r="W363">
        <f ca="1">MEDIAN2(R363,Analysis!$B$5,2)</f>
        <v>0</v>
      </c>
      <c r="X363">
        <f t="shared" ref="X363:Y363" ca="1" si="784">X362+W363*$D363</f>
        <v>0</v>
      </c>
      <c r="Y363">
        <f t="shared" ca="1" si="784"/>
        <v>0</v>
      </c>
      <c r="AA363">
        <f ca="1">AVERAGE2(W363,Analysis!$B$6,2)</f>
        <v>0</v>
      </c>
      <c r="AB363">
        <f t="shared" ref="AB363:AC363" ca="1" si="785">AB362+AA363*$D363</f>
        <v>0</v>
      </c>
      <c r="AC363">
        <f t="shared" ca="1" si="785"/>
        <v>0</v>
      </c>
      <c r="AF363">
        <f ca="1">IF(B363&gt;0,C363-Analysis!$B$14,0)</f>
        <v>0</v>
      </c>
      <c r="AG363">
        <f t="shared" ca="1" si="700"/>
        <v>0</v>
      </c>
      <c r="AH363">
        <f t="shared" ca="1" si="701"/>
        <v>0</v>
      </c>
      <c r="AI363">
        <f ca="1">IF(AND(B363&gt;Analysis!$B$39,B363&lt;Analysis!$B$40),FilterInput(AF363,Analysis!$B$34,Analysis!$B$35),0)</f>
        <v>0</v>
      </c>
      <c r="AJ363">
        <f ca="1">MEDIAN2(AI363,Analysis!$B$5,2)</f>
        <v>0</v>
      </c>
      <c r="AK363">
        <f ca="1">AVERAGE2(AJ363,Analysis!$B$6,2)</f>
        <v>0</v>
      </c>
      <c r="AL363">
        <f ca="1">INTEGRAL2(R363,$B363,AL362,R362,$B362,Analysis!$B$22)</f>
        <v>0</v>
      </c>
      <c r="AM363">
        <f ca="1">IF(AND(B363&lt;Analysis!$B$40,B363&gt;0),INTEGRAL2(AL363,$B363,AM362,AL362,$B362,Analysis!$B$23),0)</f>
        <v>0</v>
      </c>
      <c r="AN363">
        <f>IF($P363,AM363*Analysis!$B$30+Analysis!$B$31,0)</f>
        <v>0</v>
      </c>
      <c r="AO363">
        <f>AN363-'Flight Input'!$AE363</f>
        <v>0</v>
      </c>
      <c r="AQ363">
        <f>Analysis!$B$36*'Flight Input'!AE363+IF('Flight Input'!AE363 &gt; 0,Analysis!$B$37,0)</f>
        <v>0</v>
      </c>
      <c r="AR363">
        <f ca="1">_xlfn.COVARIANCE.P($AN$102:$AN$1102,'Flight Input'!AE363:AE1363)</f>
        <v>-1.115035561573643E-2</v>
      </c>
    </row>
    <row r="364" spans="1:44" x14ac:dyDescent="0.3">
      <c r="A364">
        <v>362</v>
      </c>
      <c r="B364">
        <f>'Flight Input'!T364</f>
        <v>7.2405819999985397</v>
      </c>
      <c r="C364">
        <f ca="1">INDIRECT(CONCATENATE("'Flight Input'!",Analysis!$B$2,A364+2))</f>
        <v>0</v>
      </c>
      <c r="D364">
        <f t="shared" si="693"/>
        <v>2.5240999995730817E-2</v>
      </c>
      <c r="F364">
        <f t="shared" ca="1" si="702"/>
        <v>0</v>
      </c>
      <c r="G364">
        <f t="shared" ca="1" si="703"/>
        <v>0</v>
      </c>
      <c r="I364">
        <f>SUM(D$2:D364)/COUNT(D$2:D364)</f>
        <v>2.0001607734802595E-2</v>
      </c>
      <c r="J364">
        <f t="shared" si="694"/>
        <v>1.2619485558559242</v>
      </c>
      <c r="L364">
        <f ca="1">VARA(C$2:C364)</f>
        <v>0</v>
      </c>
      <c r="M364">
        <f t="shared" ca="1" si="695"/>
        <v>0</v>
      </c>
      <c r="N364">
        <f t="shared" ca="1" si="704"/>
        <v>0</v>
      </c>
      <c r="O364" t="b">
        <f ca="1">IF(OR(O363,M364*MIN((B364-B$2)*Analysis!$B$19,1)&gt;Analysis!$B$18),TRUE,FALSE)</f>
        <v>0</v>
      </c>
      <c r="P364" t="b">
        <f>IF(OR('Flight Input'!U364=3,'Flight Input'!U364=9),TRUE,FALSE)</f>
        <v>0</v>
      </c>
      <c r="Q364">
        <f ca="1">IF(O364,Q363,SUM(C$2:C364)/COUNT(C$2:C364))+(Analysis!$D$14-500)/1000000</f>
        <v>1.1E-4</v>
      </c>
      <c r="R364">
        <f t="shared" ca="1" si="696"/>
        <v>0</v>
      </c>
      <c r="S364">
        <f t="shared" ca="1" si="705"/>
        <v>0</v>
      </c>
      <c r="T364">
        <f t="shared" si="697"/>
        <v>0</v>
      </c>
      <c r="U364">
        <f>IF($P364,T364*Analysis!$B$28+Analysis!$B$29,0)</f>
        <v>0</v>
      </c>
      <c r="V364">
        <f>U364-'Flight Input'!$AE364</f>
        <v>0</v>
      </c>
      <c r="W364">
        <f ca="1">MEDIAN2(R364,Analysis!$B$5,2)</f>
        <v>0</v>
      </c>
      <c r="X364">
        <f t="shared" ref="X364:Y364" ca="1" si="786">X363+W364*$D364</f>
        <v>0</v>
      </c>
      <c r="Y364">
        <f t="shared" ca="1" si="786"/>
        <v>0</v>
      </c>
      <c r="AA364">
        <f ca="1">AVERAGE2(W364,Analysis!$B$6,2)</f>
        <v>0</v>
      </c>
      <c r="AB364">
        <f t="shared" ref="AB364:AC364" ca="1" si="787">AB363+AA364*$D364</f>
        <v>0</v>
      </c>
      <c r="AC364">
        <f t="shared" ca="1" si="787"/>
        <v>0</v>
      </c>
      <c r="AF364">
        <f ca="1">IF(B364&gt;0,C364-Analysis!$B$14,0)</f>
        <v>0</v>
      </c>
      <c r="AG364">
        <f t="shared" ca="1" si="700"/>
        <v>0</v>
      </c>
      <c r="AH364">
        <f t="shared" ca="1" si="701"/>
        <v>0</v>
      </c>
      <c r="AI364">
        <f ca="1">IF(AND(B364&gt;Analysis!$B$39,B364&lt;Analysis!$B$40),FilterInput(AF364,Analysis!$B$34,Analysis!$B$35),0)</f>
        <v>0</v>
      </c>
      <c r="AJ364">
        <f ca="1">MEDIAN2(AI364,Analysis!$B$5,2)</f>
        <v>0</v>
      </c>
      <c r="AK364">
        <f ca="1">AVERAGE2(AJ364,Analysis!$B$6,2)</f>
        <v>0</v>
      </c>
      <c r="AL364">
        <f ca="1">INTEGRAL2(R364,$B364,AL363,R363,$B363,Analysis!$B$22)</f>
        <v>0</v>
      </c>
      <c r="AM364">
        <f ca="1">IF(AND(B364&lt;Analysis!$B$40,B364&gt;0),INTEGRAL2(AL364,$B364,AM363,AL363,$B363,Analysis!$B$23),0)</f>
        <v>0</v>
      </c>
      <c r="AN364">
        <f>IF($P364,AM364*Analysis!$B$30+Analysis!$B$31,0)</f>
        <v>0</v>
      </c>
      <c r="AO364">
        <f>AN364-'Flight Input'!$AE364</f>
        <v>0</v>
      </c>
      <c r="AQ364">
        <f>Analysis!$B$36*'Flight Input'!AE364+IF('Flight Input'!AE364 &gt; 0,Analysis!$B$37,0)</f>
        <v>0</v>
      </c>
      <c r="AR364">
        <f ca="1">_xlfn.COVARIANCE.P($AN$102:$AN$1102,'Flight Input'!AE364:AE1364)</f>
        <v>-1.1318725697104418E-2</v>
      </c>
    </row>
    <row r="365" spans="1:44" x14ac:dyDescent="0.3">
      <c r="A365">
        <v>363</v>
      </c>
      <c r="B365">
        <f>'Flight Input'!T365</f>
        <v>7.2567500000586733</v>
      </c>
      <c r="C365">
        <f ca="1">INDIRECT(CONCATENATE("'Flight Input'!",Analysis!$B$2,A365+2))</f>
        <v>0</v>
      </c>
      <c r="D365">
        <f t="shared" si="693"/>
        <v>1.6168000060133636E-2</v>
      </c>
      <c r="F365">
        <f t="shared" ca="1" si="702"/>
        <v>0</v>
      </c>
      <c r="G365">
        <f t="shared" ca="1" si="703"/>
        <v>0</v>
      </c>
      <c r="I365">
        <f>SUM(D$2:D365)/COUNT(D$2:D365)</f>
        <v>1.9991046832117557E-2</v>
      </c>
      <c r="J365">
        <f t="shared" si="694"/>
        <v>0.80876205212816443</v>
      </c>
      <c r="L365">
        <f ca="1">VARA(C$2:C365)</f>
        <v>0</v>
      </c>
      <c r="M365">
        <f t="shared" ca="1" si="695"/>
        <v>0</v>
      </c>
      <c r="N365">
        <f t="shared" ca="1" si="704"/>
        <v>0</v>
      </c>
      <c r="O365" t="b">
        <f ca="1">IF(OR(O364,M365*MIN((B365-B$2)*Analysis!$B$19,1)&gt;Analysis!$B$18),TRUE,FALSE)</f>
        <v>0</v>
      </c>
      <c r="P365" t="b">
        <f>IF(OR('Flight Input'!U365=3,'Flight Input'!U365=9),TRUE,FALSE)</f>
        <v>0</v>
      </c>
      <c r="Q365">
        <f ca="1">IF(O365,Q364,SUM(C$2:C365)/COUNT(C$2:C365))+(Analysis!$D$14-500)/1000000</f>
        <v>1.1E-4</v>
      </c>
      <c r="R365">
        <f t="shared" ca="1" si="696"/>
        <v>0</v>
      </c>
      <c r="S365">
        <f t="shared" ca="1" si="705"/>
        <v>0</v>
      </c>
      <c r="T365">
        <f t="shared" si="697"/>
        <v>0</v>
      </c>
      <c r="U365">
        <f>IF($P365,T365*Analysis!$B$28+Analysis!$B$29,0)</f>
        <v>0</v>
      </c>
      <c r="V365">
        <f>U365-'Flight Input'!$AE365</f>
        <v>0</v>
      </c>
      <c r="W365">
        <f ca="1">MEDIAN2(R365,Analysis!$B$5,2)</f>
        <v>0</v>
      </c>
      <c r="X365">
        <f t="shared" ref="X365:Y365" ca="1" si="788">X364+W365*$D365</f>
        <v>0</v>
      </c>
      <c r="Y365">
        <f t="shared" ca="1" si="788"/>
        <v>0</v>
      </c>
      <c r="AA365">
        <f ca="1">AVERAGE2(W365,Analysis!$B$6,2)</f>
        <v>0</v>
      </c>
      <c r="AB365">
        <f t="shared" ref="AB365:AC365" ca="1" si="789">AB364+AA365*$D365</f>
        <v>0</v>
      </c>
      <c r="AC365">
        <f t="shared" ca="1" si="789"/>
        <v>0</v>
      </c>
      <c r="AF365">
        <f ca="1">IF(B365&gt;0,C365-Analysis!$B$14,0)</f>
        <v>0</v>
      </c>
      <c r="AG365">
        <f t="shared" ca="1" si="700"/>
        <v>0</v>
      </c>
      <c r="AH365">
        <f t="shared" ca="1" si="701"/>
        <v>0</v>
      </c>
      <c r="AI365">
        <f ca="1">IF(AND(B365&gt;Analysis!$B$39,B365&lt;Analysis!$B$40),FilterInput(AF365,Analysis!$B$34,Analysis!$B$35),0)</f>
        <v>0</v>
      </c>
      <c r="AJ365">
        <f ca="1">MEDIAN2(AI365,Analysis!$B$5,2)</f>
        <v>0</v>
      </c>
      <c r="AK365">
        <f ca="1">AVERAGE2(AJ365,Analysis!$B$6,2)</f>
        <v>0</v>
      </c>
      <c r="AL365">
        <f ca="1">INTEGRAL2(R365,$B365,AL364,R364,$B364,Analysis!$B$22)</f>
        <v>0</v>
      </c>
      <c r="AM365">
        <f ca="1">IF(AND(B365&lt;Analysis!$B$40,B365&gt;0),INTEGRAL2(AL365,$B365,AM364,AL364,$B364,Analysis!$B$23),0)</f>
        <v>0</v>
      </c>
      <c r="AN365">
        <f>IF($P365,AM365*Analysis!$B$30+Analysis!$B$31,0)</f>
        <v>0</v>
      </c>
      <c r="AO365">
        <f>AN365-'Flight Input'!$AE365</f>
        <v>0</v>
      </c>
      <c r="AQ365">
        <f>Analysis!$B$36*'Flight Input'!AE365+IF('Flight Input'!AE365 &gt; 0,Analysis!$B$37,0)</f>
        <v>0</v>
      </c>
      <c r="AR365">
        <f ca="1">_xlfn.COVARIANCE.P($AN$102:$AN$1102,'Flight Input'!AE365:AE1365)</f>
        <v>-1.1487378642815195E-2</v>
      </c>
    </row>
    <row r="366" spans="1:44" x14ac:dyDescent="0.3">
      <c r="A366">
        <v>364</v>
      </c>
      <c r="B366">
        <f>'Flight Input'!T366</f>
        <v>7.2824239999754354</v>
      </c>
      <c r="C366">
        <f ca="1">INDIRECT(CONCATENATE("'Flight Input'!",Analysis!$B$2,A366+2))</f>
        <v>0</v>
      </c>
      <c r="D366">
        <f t="shared" si="693"/>
        <v>2.5673999916762114E-2</v>
      </c>
      <c r="F366">
        <f t="shared" ca="1" si="702"/>
        <v>0</v>
      </c>
      <c r="G366">
        <f t="shared" ca="1" si="703"/>
        <v>0</v>
      </c>
      <c r="I366">
        <f>SUM(D$2:D366)/COUNT(D$2:D366)</f>
        <v>2.0006659340591856E-2</v>
      </c>
      <c r="J366">
        <f t="shared" si="694"/>
        <v>1.2832727083362534</v>
      </c>
      <c r="L366">
        <f ca="1">VARA(C$2:C366)</f>
        <v>0</v>
      </c>
      <c r="M366">
        <f t="shared" ca="1" si="695"/>
        <v>0</v>
      </c>
      <c r="N366">
        <f t="shared" ca="1" si="704"/>
        <v>0</v>
      </c>
      <c r="O366" t="b">
        <f ca="1">IF(OR(O365,M366*MIN((B366-B$2)*Analysis!$B$19,1)&gt;Analysis!$B$18),TRUE,FALSE)</f>
        <v>0</v>
      </c>
      <c r="P366" t="b">
        <f>IF(OR('Flight Input'!U366=3,'Flight Input'!U366=9),TRUE,FALSE)</f>
        <v>0</v>
      </c>
      <c r="Q366">
        <f ca="1">IF(O366,Q365,SUM(C$2:C366)/COUNT(C$2:C366))+(Analysis!$D$14-500)/1000000</f>
        <v>1.1E-4</v>
      </c>
      <c r="R366">
        <f t="shared" ca="1" si="696"/>
        <v>0</v>
      </c>
      <c r="S366">
        <f t="shared" ca="1" si="705"/>
        <v>0</v>
      </c>
      <c r="T366">
        <f t="shared" si="697"/>
        <v>0</v>
      </c>
      <c r="U366">
        <f>IF($P366,T366*Analysis!$B$28+Analysis!$B$29,0)</f>
        <v>0</v>
      </c>
      <c r="V366">
        <f>U366-'Flight Input'!$AE366</f>
        <v>0</v>
      </c>
      <c r="W366">
        <f ca="1">MEDIAN2(R366,Analysis!$B$5,2)</f>
        <v>0</v>
      </c>
      <c r="X366">
        <f t="shared" ref="X366:Y366" ca="1" si="790">X365+W366*$D366</f>
        <v>0</v>
      </c>
      <c r="Y366">
        <f t="shared" ca="1" si="790"/>
        <v>0</v>
      </c>
      <c r="AA366">
        <f ca="1">AVERAGE2(W366,Analysis!$B$6,2)</f>
        <v>0</v>
      </c>
      <c r="AB366">
        <f t="shared" ref="AB366:AC366" ca="1" si="791">AB365+AA366*$D366</f>
        <v>0</v>
      </c>
      <c r="AC366">
        <f t="shared" ca="1" si="791"/>
        <v>0</v>
      </c>
      <c r="AF366">
        <f ca="1">IF(B366&gt;0,C366-Analysis!$B$14,0)</f>
        <v>0</v>
      </c>
      <c r="AG366">
        <f t="shared" ca="1" si="700"/>
        <v>0</v>
      </c>
      <c r="AH366">
        <f t="shared" ca="1" si="701"/>
        <v>0</v>
      </c>
      <c r="AI366">
        <f ca="1">IF(AND(B366&gt;Analysis!$B$39,B366&lt;Analysis!$B$40),FilterInput(AF366,Analysis!$B$34,Analysis!$B$35),0)</f>
        <v>0</v>
      </c>
      <c r="AJ366">
        <f ca="1">MEDIAN2(AI366,Analysis!$B$5,2)</f>
        <v>0</v>
      </c>
      <c r="AK366">
        <f ca="1">AVERAGE2(AJ366,Analysis!$B$6,2)</f>
        <v>0</v>
      </c>
      <c r="AL366">
        <f ca="1">INTEGRAL2(R366,$B366,AL365,R365,$B365,Analysis!$B$22)</f>
        <v>0</v>
      </c>
      <c r="AM366">
        <f ca="1">IF(AND(B366&lt;Analysis!$B$40,B366&gt;0),INTEGRAL2(AL366,$B366,AM365,AL365,$B365,Analysis!$B$23),0)</f>
        <v>0</v>
      </c>
      <c r="AN366">
        <f>IF($P366,AM366*Analysis!$B$30+Analysis!$B$31,0)</f>
        <v>0</v>
      </c>
      <c r="AO366">
        <f>AN366-'Flight Input'!$AE366</f>
        <v>0</v>
      </c>
      <c r="AQ366">
        <f>Analysis!$B$36*'Flight Input'!AE366+IF('Flight Input'!AE366 &gt; 0,Analysis!$B$37,0)</f>
        <v>0</v>
      </c>
      <c r="AR366">
        <f ca="1">_xlfn.COVARIANCE.P($AN$102:$AN$1102,'Flight Input'!AE366:AE1366)</f>
        <v>-1.1655485790974033E-2</v>
      </c>
    </row>
    <row r="367" spans="1:44" x14ac:dyDescent="0.3">
      <c r="A367">
        <v>365</v>
      </c>
      <c r="B367">
        <f>'Flight Input'!T367</f>
        <v>7.2965150000527501</v>
      </c>
      <c r="C367">
        <f ca="1">INDIRECT(CONCATENATE("'Flight Input'!",Analysis!$B$2,A367+2))</f>
        <v>0</v>
      </c>
      <c r="D367">
        <f t="shared" si="693"/>
        <v>1.4091000077314675E-2</v>
      </c>
      <c r="F367">
        <f t="shared" ca="1" si="702"/>
        <v>0</v>
      </c>
      <c r="G367">
        <f t="shared" ca="1" si="703"/>
        <v>0</v>
      </c>
      <c r="I367">
        <f>SUM(D$2:D367)/COUNT(D$2:D367)</f>
        <v>1.9990452054939042E-2</v>
      </c>
      <c r="J367">
        <f t="shared" si="694"/>
        <v>0.7048865147515867</v>
      </c>
      <c r="L367">
        <f ca="1">VARA(C$2:C367)</f>
        <v>0</v>
      </c>
      <c r="M367">
        <f t="shared" ca="1" si="695"/>
        <v>0</v>
      </c>
      <c r="N367">
        <f t="shared" ca="1" si="704"/>
        <v>0</v>
      </c>
      <c r="O367" t="b">
        <f ca="1">IF(OR(O366,M367*MIN((B367-B$2)*Analysis!$B$19,1)&gt;Analysis!$B$18),TRUE,FALSE)</f>
        <v>0</v>
      </c>
      <c r="P367" t="b">
        <f>IF(OR('Flight Input'!U367=3,'Flight Input'!U367=9),TRUE,FALSE)</f>
        <v>0</v>
      </c>
      <c r="Q367">
        <f ca="1">IF(O367,Q366,SUM(C$2:C367)/COUNT(C$2:C367))+(Analysis!$D$14-500)/1000000</f>
        <v>1.1E-4</v>
      </c>
      <c r="R367">
        <f t="shared" ca="1" si="696"/>
        <v>0</v>
      </c>
      <c r="S367">
        <f t="shared" ca="1" si="705"/>
        <v>0</v>
      </c>
      <c r="T367">
        <f t="shared" si="697"/>
        <v>0</v>
      </c>
      <c r="U367">
        <f>IF($P367,T367*Analysis!$B$28+Analysis!$B$29,0)</f>
        <v>0</v>
      </c>
      <c r="V367">
        <f>U367-'Flight Input'!$AE367</f>
        <v>0</v>
      </c>
      <c r="W367">
        <f ca="1">MEDIAN2(R367,Analysis!$B$5,2)</f>
        <v>0</v>
      </c>
      <c r="X367">
        <f t="shared" ref="X367:Y367" ca="1" si="792">X366+W367*$D367</f>
        <v>0</v>
      </c>
      <c r="Y367">
        <f t="shared" ca="1" si="792"/>
        <v>0</v>
      </c>
      <c r="AA367">
        <f ca="1">AVERAGE2(W367,Analysis!$B$6,2)</f>
        <v>0</v>
      </c>
      <c r="AB367">
        <f t="shared" ref="AB367:AC367" ca="1" si="793">AB366+AA367*$D367</f>
        <v>0</v>
      </c>
      <c r="AC367">
        <f t="shared" ca="1" si="793"/>
        <v>0</v>
      </c>
      <c r="AF367">
        <f ca="1">IF(B367&gt;0,C367-Analysis!$B$14,0)</f>
        <v>0</v>
      </c>
      <c r="AG367">
        <f t="shared" ca="1" si="700"/>
        <v>0</v>
      </c>
      <c r="AH367">
        <f t="shared" ca="1" si="701"/>
        <v>0</v>
      </c>
      <c r="AI367">
        <f ca="1">IF(AND(B367&gt;Analysis!$B$39,B367&lt;Analysis!$B$40),FilterInput(AF367,Analysis!$B$34,Analysis!$B$35),0)</f>
        <v>0</v>
      </c>
      <c r="AJ367">
        <f ca="1">MEDIAN2(AI367,Analysis!$B$5,2)</f>
        <v>0</v>
      </c>
      <c r="AK367">
        <f ca="1">AVERAGE2(AJ367,Analysis!$B$6,2)</f>
        <v>0</v>
      </c>
      <c r="AL367">
        <f ca="1">INTEGRAL2(R367,$B367,AL366,R366,$B366,Analysis!$B$22)</f>
        <v>0</v>
      </c>
      <c r="AM367">
        <f ca="1">IF(AND(B367&lt;Analysis!$B$40,B367&gt;0),INTEGRAL2(AL367,$B367,AM366,AL366,$B366,Analysis!$B$23),0)</f>
        <v>0</v>
      </c>
      <c r="AN367">
        <f>IF($P367,AM367*Analysis!$B$30+Analysis!$B$31,0)</f>
        <v>0</v>
      </c>
      <c r="AO367">
        <f>AN367-'Flight Input'!$AE367</f>
        <v>0</v>
      </c>
      <c r="AQ367">
        <f>Analysis!$B$36*'Flight Input'!AE367+IF('Flight Input'!AE367 &gt; 0,Analysis!$B$37,0)</f>
        <v>0</v>
      </c>
      <c r="AR367">
        <f ca="1">_xlfn.COVARIANCE.P($AN$102:$AN$1102,'Flight Input'!AE367:AE1367)</f>
        <v>-1.1823044318893382E-2</v>
      </c>
    </row>
    <row r="368" spans="1:44" x14ac:dyDescent="0.3">
      <c r="A368">
        <v>366</v>
      </c>
      <c r="B368">
        <f>'Flight Input'!T368</f>
        <v>7.3208909999812022</v>
      </c>
      <c r="C368">
        <f ca="1">INDIRECT(CONCATENATE("'Flight Input'!",Analysis!$B$2,A368+2))</f>
        <v>0</v>
      </c>
      <c r="D368">
        <f t="shared" si="693"/>
        <v>2.4375999928452075E-2</v>
      </c>
      <c r="F368">
        <f t="shared" ca="1" si="702"/>
        <v>0</v>
      </c>
      <c r="G368">
        <f t="shared" ca="1" si="703"/>
        <v>0</v>
      </c>
      <c r="I368">
        <f>SUM(D$2:D368)/COUNT(D$2:D368)</f>
        <v>2.0002434426178148E-2</v>
      </c>
      <c r="J368">
        <f t="shared" si="694"/>
        <v>1.2186516605473798</v>
      </c>
      <c r="L368">
        <f ca="1">VARA(C$2:C368)</f>
        <v>0</v>
      </c>
      <c r="M368">
        <f t="shared" ca="1" si="695"/>
        <v>0</v>
      </c>
      <c r="N368">
        <f t="shared" ca="1" si="704"/>
        <v>0</v>
      </c>
      <c r="O368" t="b">
        <f ca="1">IF(OR(O367,M368*MIN((B368-B$2)*Analysis!$B$19,1)&gt;Analysis!$B$18),TRUE,FALSE)</f>
        <v>0</v>
      </c>
      <c r="P368" t="b">
        <f>IF(OR('Flight Input'!U368=3,'Flight Input'!U368=9),TRUE,FALSE)</f>
        <v>0</v>
      </c>
      <c r="Q368">
        <f ca="1">IF(O368,Q367,SUM(C$2:C368)/COUNT(C$2:C368))+(Analysis!$D$14-500)/1000000</f>
        <v>1.1E-4</v>
      </c>
      <c r="R368">
        <f t="shared" ca="1" si="696"/>
        <v>0</v>
      </c>
      <c r="S368">
        <f t="shared" ca="1" si="705"/>
        <v>0</v>
      </c>
      <c r="T368">
        <f t="shared" si="697"/>
        <v>0</v>
      </c>
      <c r="U368">
        <f>IF($P368,T368*Analysis!$B$28+Analysis!$B$29,0)</f>
        <v>0</v>
      </c>
      <c r="V368">
        <f>U368-'Flight Input'!$AE368</f>
        <v>0</v>
      </c>
      <c r="W368">
        <f ca="1">MEDIAN2(R368,Analysis!$B$5,2)</f>
        <v>0</v>
      </c>
      <c r="X368">
        <f t="shared" ref="X368:Y368" ca="1" si="794">X367+W368*$D368</f>
        <v>0</v>
      </c>
      <c r="Y368">
        <f t="shared" ca="1" si="794"/>
        <v>0</v>
      </c>
      <c r="AA368">
        <f ca="1">AVERAGE2(W368,Analysis!$B$6,2)</f>
        <v>0</v>
      </c>
      <c r="AB368">
        <f t="shared" ref="AB368:AC368" ca="1" si="795">AB367+AA368*$D368</f>
        <v>0</v>
      </c>
      <c r="AC368">
        <f t="shared" ca="1" si="795"/>
        <v>0</v>
      </c>
      <c r="AF368">
        <f ca="1">IF(B368&gt;0,C368-Analysis!$B$14,0)</f>
        <v>0</v>
      </c>
      <c r="AG368">
        <f t="shared" ca="1" si="700"/>
        <v>0</v>
      </c>
      <c r="AH368">
        <f t="shared" ca="1" si="701"/>
        <v>0</v>
      </c>
      <c r="AI368">
        <f ca="1">IF(AND(B368&gt;Analysis!$B$39,B368&lt;Analysis!$B$40),FilterInput(AF368,Analysis!$B$34,Analysis!$B$35),0)</f>
        <v>0</v>
      </c>
      <c r="AJ368">
        <f ca="1">MEDIAN2(AI368,Analysis!$B$5,2)</f>
        <v>0</v>
      </c>
      <c r="AK368">
        <f ca="1">AVERAGE2(AJ368,Analysis!$B$6,2)</f>
        <v>0</v>
      </c>
      <c r="AL368">
        <f ca="1">INTEGRAL2(R368,$B368,AL367,R367,$B367,Analysis!$B$22)</f>
        <v>0</v>
      </c>
      <c r="AM368">
        <f ca="1">IF(AND(B368&lt;Analysis!$B$40,B368&gt;0),INTEGRAL2(AL368,$B368,AM367,AL367,$B367,Analysis!$B$23),0)</f>
        <v>0</v>
      </c>
      <c r="AN368">
        <f>IF($P368,AM368*Analysis!$B$30+Analysis!$B$31,0)</f>
        <v>0</v>
      </c>
      <c r="AO368">
        <f>AN368-'Flight Input'!$AE368</f>
        <v>0</v>
      </c>
      <c r="AQ368">
        <f>Analysis!$B$36*'Flight Input'!AE368+IF('Flight Input'!AE368 &gt; 0,Analysis!$B$37,0)</f>
        <v>0</v>
      </c>
      <c r="AR368">
        <f ca="1">_xlfn.COVARIANCE.P($AN$102:$AN$1102,'Flight Input'!AE368:AE1368)</f>
        <v>-1.1990882726729192E-2</v>
      </c>
    </row>
    <row r="369" spans="1:44" x14ac:dyDescent="0.3">
      <c r="A369">
        <v>367</v>
      </c>
      <c r="B369">
        <f>'Flight Input'!T369</f>
        <v>7.3357710000127554</v>
      </c>
      <c r="C369">
        <f ca="1">INDIRECT(CONCATENATE("'Flight Input'!",Analysis!$B$2,A369+2))</f>
        <v>0</v>
      </c>
      <c r="D369">
        <f t="shared" si="693"/>
        <v>1.4880000031553209E-2</v>
      </c>
      <c r="F369">
        <f t="shared" ca="1" si="702"/>
        <v>0</v>
      </c>
      <c r="G369">
        <f t="shared" ca="1" si="703"/>
        <v>0</v>
      </c>
      <c r="I369">
        <f>SUM(D$2:D369)/COUNT(D$2:D369)</f>
        <v>1.9988476839271813E-2</v>
      </c>
      <c r="J369">
        <f t="shared" si="694"/>
        <v>0.74442891027685187</v>
      </c>
      <c r="L369">
        <f ca="1">VARA(C$2:C369)</f>
        <v>0</v>
      </c>
      <c r="M369">
        <f t="shared" ca="1" si="695"/>
        <v>0</v>
      </c>
      <c r="N369">
        <f t="shared" ca="1" si="704"/>
        <v>0</v>
      </c>
      <c r="O369" t="b">
        <f ca="1">IF(OR(O368,M369*MIN((B369-B$2)*Analysis!$B$19,1)&gt;Analysis!$B$18),TRUE,FALSE)</f>
        <v>0</v>
      </c>
      <c r="P369" t="b">
        <f>IF(OR('Flight Input'!U369=3,'Flight Input'!U369=9),TRUE,FALSE)</f>
        <v>0</v>
      </c>
      <c r="Q369">
        <f ca="1">IF(O369,Q368,SUM(C$2:C369)/COUNT(C$2:C369))+(Analysis!$D$14-500)/1000000</f>
        <v>1.1E-4</v>
      </c>
      <c r="R369">
        <f t="shared" ca="1" si="696"/>
        <v>0</v>
      </c>
      <c r="S369">
        <f t="shared" ca="1" si="705"/>
        <v>0</v>
      </c>
      <c r="T369">
        <f t="shared" si="697"/>
        <v>0</v>
      </c>
      <c r="U369">
        <f>IF($P369,T369*Analysis!$B$28+Analysis!$B$29,0)</f>
        <v>0</v>
      </c>
      <c r="V369">
        <f>U369-'Flight Input'!$AE369</f>
        <v>0</v>
      </c>
      <c r="W369">
        <f ca="1">MEDIAN2(R369,Analysis!$B$5,2)</f>
        <v>0</v>
      </c>
      <c r="X369">
        <f t="shared" ref="X369:Y369" ca="1" si="796">X368+W369*$D369</f>
        <v>0</v>
      </c>
      <c r="Y369">
        <f t="shared" ca="1" si="796"/>
        <v>0</v>
      </c>
      <c r="AA369">
        <f ca="1">AVERAGE2(W369,Analysis!$B$6,2)</f>
        <v>0</v>
      </c>
      <c r="AB369">
        <f t="shared" ref="AB369:AC369" ca="1" si="797">AB368+AA369*$D369</f>
        <v>0</v>
      </c>
      <c r="AC369">
        <f t="shared" ca="1" si="797"/>
        <v>0</v>
      </c>
      <c r="AF369">
        <f ca="1">IF(B369&gt;0,C369-Analysis!$B$14,0)</f>
        <v>0</v>
      </c>
      <c r="AG369">
        <f t="shared" ca="1" si="700"/>
        <v>0</v>
      </c>
      <c r="AH369">
        <f t="shared" ca="1" si="701"/>
        <v>0</v>
      </c>
      <c r="AI369">
        <f ca="1">IF(AND(B369&gt;Analysis!$B$39,B369&lt;Analysis!$B$40),FilterInput(AF369,Analysis!$B$34,Analysis!$B$35),0)</f>
        <v>0</v>
      </c>
      <c r="AJ369">
        <f ca="1">MEDIAN2(AI369,Analysis!$B$5,2)</f>
        <v>0</v>
      </c>
      <c r="AK369">
        <f ca="1">AVERAGE2(AJ369,Analysis!$B$6,2)</f>
        <v>0</v>
      </c>
      <c r="AL369">
        <f ca="1">INTEGRAL2(R369,$B369,AL368,R368,$B368,Analysis!$B$22)</f>
        <v>0</v>
      </c>
      <c r="AM369">
        <f ca="1">IF(AND(B369&lt;Analysis!$B$40,B369&gt;0),INTEGRAL2(AL369,$B369,AM368,AL368,$B368,Analysis!$B$23),0)</f>
        <v>0</v>
      </c>
      <c r="AN369">
        <f>IF($P369,AM369*Analysis!$B$30+Analysis!$B$31,0)</f>
        <v>0</v>
      </c>
      <c r="AO369">
        <f>AN369-'Flight Input'!$AE369</f>
        <v>0</v>
      </c>
      <c r="AQ369">
        <f>Analysis!$B$36*'Flight Input'!AE369+IF('Flight Input'!AE369 &gt; 0,Analysis!$B$37,0)</f>
        <v>0</v>
      </c>
      <c r="AR369">
        <f ca="1">_xlfn.COVARIANCE.P($AN$102:$AN$1102,'Flight Input'!AE369:AE1369)</f>
        <v>-1.2159001471253962E-2</v>
      </c>
    </row>
    <row r="370" spans="1:44" x14ac:dyDescent="0.3">
      <c r="A370">
        <v>368</v>
      </c>
      <c r="B370">
        <f>'Flight Input'!T370</f>
        <v>7.3521279999986291</v>
      </c>
      <c r="C370">
        <f ca="1">INDIRECT(CONCATENATE("'Flight Input'!",Analysis!$B$2,A370+2))</f>
        <v>0</v>
      </c>
      <c r="D370">
        <f t="shared" si="693"/>
        <v>1.6356999985873699E-2</v>
      </c>
      <c r="F370">
        <f t="shared" ca="1" si="702"/>
        <v>0</v>
      </c>
      <c r="G370">
        <f t="shared" ca="1" si="703"/>
        <v>0</v>
      </c>
      <c r="I370">
        <f>SUM(D$2:D370)/COUNT(D$2:D370)</f>
        <v>1.9978608695648447E-2</v>
      </c>
      <c r="J370">
        <f t="shared" si="694"/>
        <v>0.8187256798035405</v>
      </c>
      <c r="L370">
        <f ca="1">VARA(C$2:C370)</f>
        <v>0</v>
      </c>
      <c r="M370">
        <f t="shared" ca="1" si="695"/>
        <v>0</v>
      </c>
      <c r="N370">
        <f t="shared" ca="1" si="704"/>
        <v>0</v>
      </c>
      <c r="O370" t="b">
        <f ca="1">IF(OR(O369,M370*MIN((B370-B$2)*Analysis!$B$19,1)&gt;Analysis!$B$18),TRUE,FALSE)</f>
        <v>0</v>
      </c>
      <c r="P370" t="b">
        <f>IF(OR('Flight Input'!U370=3,'Flight Input'!U370=9),TRUE,FALSE)</f>
        <v>0</v>
      </c>
      <c r="Q370">
        <f ca="1">IF(O370,Q369,SUM(C$2:C370)/COUNT(C$2:C370))+(Analysis!$D$14-500)/1000000</f>
        <v>1.1E-4</v>
      </c>
      <c r="R370">
        <f t="shared" ca="1" si="696"/>
        <v>0</v>
      </c>
      <c r="S370">
        <f t="shared" ca="1" si="705"/>
        <v>0</v>
      </c>
      <c r="T370">
        <f t="shared" si="697"/>
        <v>0</v>
      </c>
      <c r="U370">
        <f>IF($P370,T370*Analysis!$B$28+Analysis!$B$29,0)</f>
        <v>0</v>
      </c>
      <c r="V370">
        <f>U370-'Flight Input'!$AE370</f>
        <v>0</v>
      </c>
      <c r="W370">
        <f ca="1">MEDIAN2(R370,Analysis!$B$5,2)</f>
        <v>0</v>
      </c>
      <c r="X370">
        <f t="shared" ref="X370:Y370" ca="1" si="798">X369+W370*$D370</f>
        <v>0</v>
      </c>
      <c r="Y370">
        <f t="shared" ca="1" si="798"/>
        <v>0</v>
      </c>
      <c r="AA370">
        <f ca="1">AVERAGE2(W370,Analysis!$B$6,2)</f>
        <v>0</v>
      </c>
      <c r="AB370">
        <f t="shared" ref="AB370:AC370" ca="1" si="799">AB369+AA370*$D370</f>
        <v>0</v>
      </c>
      <c r="AC370">
        <f t="shared" ca="1" si="799"/>
        <v>0</v>
      </c>
      <c r="AF370">
        <f ca="1">IF(B370&gt;0,C370-Analysis!$B$14,0)</f>
        <v>0</v>
      </c>
      <c r="AG370">
        <f t="shared" ca="1" si="700"/>
        <v>0</v>
      </c>
      <c r="AH370">
        <f t="shared" ca="1" si="701"/>
        <v>0</v>
      </c>
      <c r="AI370">
        <f ca="1">IF(AND(B370&gt;Analysis!$B$39,B370&lt;Analysis!$B$40),FilterInput(AF370,Analysis!$B$34,Analysis!$B$35),0)</f>
        <v>0</v>
      </c>
      <c r="AJ370">
        <f ca="1">MEDIAN2(AI370,Analysis!$B$5,2)</f>
        <v>0</v>
      </c>
      <c r="AK370">
        <f ca="1">AVERAGE2(AJ370,Analysis!$B$6,2)</f>
        <v>0</v>
      </c>
      <c r="AL370">
        <f ca="1">INTEGRAL2(R370,$B370,AL369,R369,$B369,Analysis!$B$22)</f>
        <v>0</v>
      </c>
      <c r="AM370">
        <f ca="1">IF(AND(B370&lt;Analysis!$B$40,B370&gt;0),INTEGRAL2(AL370,$B370,AM369,AL369,$B369,Analysis!$B$23),0)</f>
        <v>0</v>
      </c>
      <c r="AN370">
        <f>IF($P370,AM370*Analysis!$B$30+Analysis!$B$31,0)</f>
        <v>0</v>
      </c>
      <c r="AO370">
        <f>AN370-'Flight Input'!$AE370</f>
        <v>0</v>
      </c>
      <c r="AQ370">
        <f>Analysis!$B$36*'Flight Input'!AE370+IF('Flight Input'!AE370 &gt; 0,Analysis!$B$37,0)</f>
        <v>0</v>
      </c>
      <c r="AR370">
        <f ca="1">_xlfn.COVARIANCE.P($AN$102:$AN$1102,'Flight Input'!AE370:AE1370)</f>
        <v>-1.2327401008154264E-2</v>
      </c>
    </row>
    <row r="371" spans="1:44" x14ac:dyDescent="0.3">
      <c r="A371">
        <v>369</v>
      </c>
      <c r="B371">
        <f>'Flight Input'!T371</f>
        <v>7.3783330000005662</v>
      </c>
      <c r="C371">
        <f ca="1">INDIRECT(CONCATENATE("'Flight Input'!",Analysis!$B$2,A371+2))</f>
        <v>0</v>
      </c>
      <c r="D371">
        <f t="shared" si="693"/>
        <v>2.6205000001937151E-2</v>
      </c>
      <c r="F371">
        <f t="shared" ca="1" si="702"/>
        <v>0</v>
      </c>
      <c r="G371">
        <f t="shared" ca="1" si="703"/>
        <v>0</v>
      </c>
      <c r="I371">
        <f>SUM(D$2:D371)/COUNT(D$2:D371)</f>
        <v>1.9995482384825382E-2</v>
      </c>
      <c r="J371">
        <f t="shared" si="694"/>
        <v>1.3105460272278395</v>
      </c>
      <c r="L371">
        <f ca="1">VARA(C$2:C371)</f>
        <v>0</v>
      </c>
      <c r="M371">
        <f t="shared" ca="1" si="695"/>
        <v>0</v>
      </c>
      <c r="N371">
        <f t="shared" ca="1" si="704"/>
        <v>0</v>
      </c>
      <c r="O371" t="b">
        <f ca="1">IF(OR(O370,M371*MIN((B371-B$2)*Analysis!$B$19,1)&gt;Analysis!$B$18),TRUE,FALSE)</f>
        <v>0</v>
      </c>
      <c r="P371" t="b">
        <f>IF(OR('Flight Input'!U371=3,'Flight Input'!U371=9),TRUE,FALSE)</f>
        <v>0</v>
      </c>
      <c r="Q371">
        <f ca="1">IF(O371,Q370,SUM(C$2:C371)/COUNT(C$2:C371))+(Analysis!$D$14-500)/1000000</f>
        <v>1.1E-4</v>
      </c>
      <c r="R371">
        <f t="shared" ca="1" si="696"/>
        <v>0</v>
      </c>
      <c r="S371">
        <f t="shared" ca="1" si="705"/>
        <v>0</v>
      </c>
      <c r="T371">
        <f t="shared" si="697"/>
        <v>0</v>
      </c>
      <c r="U371">
        <f>IF($P371,T371*Analysis!$B$28+Analysis!$B$29,0)</f>
        <v>0</v>
      </c>
      <c r="V371">
        <f>U371-'Flight Input'!$AE371</f>
        <v>0</v>
      </c>
      <c r="W371">
        <f ca="1">MEDIAN2(R371,Analysis!$B$5,2)</f>
        <v>0</v>
      </c>
      <c r="X371">
        <f t="shared" ref="X371:Y371" ca="1" si="800">X370+W371*$D371</f>
        <v>0</v>
      </c>
      <c r="Y371">
        <f t="shared" ca="1" si="800"/>
        <v>0</v>
      </c>
      <c r="AA371">
        <f ca="1">AVERAGE2(W371,Analysis!$B$6,2)</f>
        <v>0</v>
      </c>
      <c r="AB371">
        <f t="shared" ref="AB371:AC371" ca="1" si="801">AB370+AA371*$D371</f>
        <v>0</v>
      </c>
      <c r="AC371">
        <f t="shared" ca="1" si="801"/>
        <v>0</v>
      </c>
      <c r="AF371">
        <f ca="1">IF(B371&gt;0,C371-Analysis!$B$14,0)</f>
        <v>0</v>
      </c>
      <c r="AG371">
        <f t="shared" ca="1" si="700"/>
        <v>0</v>
      </c>
      <c r="AH371">
        <f t="shared" ca="1" si="701"/>
        <v>0</v>
      </c>
      <c r="AI371">
        <f ca="1">IF(AND(B371&gt;Analysis!$B$39,B371&lt;Analysis!$B$40),FilterInput(AF371,Analysis!$B$34,Analysis!$B$35),0)</f>
        <v>0</v>
      </c>
      <c r="AJ371">
        <f ca="1">MEDIAN2(AI371,Analysis!$B$5,2)</f>
        <v>0</v>
      </c>
      <c r="AK371">
        <f ca="1">AVERAGE2(AJ371,Analysis!$B$6,2)</f>
        <v>0</v>
      </c>
      <c r="AL371">
        <f ca="1">INTEGRAL2(R371,$B371,AL370,R370,$B370,Analysis!$B$22)</f>
        <v>0</v>
      </c>
      <c r="AM371">
        <f ca="1">IF(AND(B371&lt;Analysis!$B$40,B371&gt;0),INTEGRAL2(AL371,$B371,AM370,AL370,$B370,Analysis!$B$23),0)</f>
        <v>0</v>
      </c>
      <c r="AN371">
        <f>IF($P371,AM371*Analysis!$B$30+Analysis!$B$31,0)</f>
        <v>0</v>
      </c>
      <c r="AO371">
        <f>AN371-'Flight Input'!$AE371</f>
        <v>0</v>
      </c>
      <c r="AQ371">
        <f>Analysis!$B$36*'Flight Input'!AE371+IF('Flight Input'!AE371 &gt; 0,Analysis!$B$37,0)</f>
        <v>0</v>
      </c>
      <c r="AR371">
        <f ca="1">_xlfn.COVARIANCE.P($AN$102:$AN$1102,'Flight Input'!AE371:AE1371)</f>
        <v>-1.2496081792000036E-2</v>
      </c>
    </row>
    <row r="372" spans="1:44" x14ac:dyDescent="0.3">
      <c r="A372">
        <v>370</v>
      </c>
      <c r="B372">
        <f>'Flight Input'!T372</f>
        <v>7.396870999946259</v>
      </c>
      <c r="C372">
        <f ca="1">INDIRECT(CONCATENATE("'Flight Input'!",Analysis!$B$2,A372+2))</f>
        <v>0</v>
      </c>
      <c r="D372">
        <f t="shared" si="693"/>
        <v>1.8537999945692718E-2</v>
      </c>
      <c r="F372">
        <f t="shared" ca="1" si="702"/>
        <v>0</v>
      </c>
      <c r="G372">
        <f t="shared" ca="1" si="703"/>
        <v>0</v>
      </c>
      <c r="I372">
        <f>SUM(D$2:D372)/COUNT(D$2:D372)</f>
        <v>1.9991543243097997E-2</v>
      </c>
      <c r="J372">
        <f t="shared" si="694"/>
        <v>0.9272920914743733</v>
      </c>
      <c r="L372">
        <f ca="1">VARA(C$2:C372)</f>
        <v>0</v>
      </c>
      <c r="M372">
        <f t="shared" ca="1" si="695"/>
        <v>0</v>
      </c>
      <c r="N372">
        <f t="shared" ca="1" si="704"/>
        <v>0</v>
      </c>
      <c r="O372" t="b">
        <f ca="1">IF(OR(O371,M372*MIN((B372-B$2)*Analysis!$B$19,1)&gt;Analysis!$B$18),TRUE,FALSE)</f>
        <v>0</v>
      </c>
      <c r="P372" t="b">
        <f>IF(OR('Flight Input'!U372=3,'Flight Input'!U372=9),TRUE,FALSE)</f>
        <v>0</v>
      </c>
      <c r="Q372">
        <f ca="1">IF(O372,Q371,SUM(C$2:C372)/COUNT(C$2:C372))+(Analysis!$D$14-500)/1000000</f>
        <v>1.1E-4</v>
      </c>
      <c r="R372">
        <f t="shared" ca="1" si="696"/>
        <v>0</v>
      </c>
      <c r="S372">
        <f t="shared" ca="1" si="705"/>
        <v>0</v>
      </c>
      <c r="T372">
        <f t="shared" si="697"/>
        <v>0</v>
      </c>
      <c r="U372">
        <f>IF($P372,T372*Analysis!$B$28+Analysis!$B$29,0)</f>
        <v>0</v>
      </c>
      <c r="V372">
        <f>U372-'Flight Input'!$AE372</f>
        <v>0</v>
      </c>
      <c r="W372">
        <f ca="1">MEDIAN2(R372,Analysis!$B$5,2)</f>
        <v>0</v>
      </c>
      <c r="X372">
        <f t="shared" ref="X372:Y372" ca="1" si="802">X371+W372*$D372</f>
        <v>0</v>
      </c>
      <c r="Y372">
        <f t="shared" ca="1" si="802"/>
        <v>0</v>
      </c>
      <c r="AA372">
        <f ca="1">AVERAGE2(W372,Analysis!$B$6,2)</f>
        <v>0</v>
      </c>
      <c r="AB372">
        <f t="shared" ref="AB372:AC372" ca="1" si="803">AB371+AA372*$D372</f>
        <v>0</v>
      </c>
      <c r="AC372">
        <f t="shared" ca="1" si="803"/>
        <v>0</v>
      </c>
      <c r="AF372">
        <f ca="1">IF(B372&gt;0,C372-Analysis!$B$14,0)</f>
        <v>0</v>
      </c>
      <c r="AG372">
        <f t="shared" ca="1" si="700"/>
        <v>0</v>
      </c>
      <c r="AH372">
        <f t="shared" ca="1" si="701"/>
        <v>0</v>
      </c>
      <c r="AI372">
        <f ca="1">IF(AND(B372&gt;Analysis!$B$39,B372&lt;Analysis!$B$40),FilterInput(AF372,Analysis!$B$34,Analysis!$B$35),0)</f>
        <v>0</v>
      </c>
      <c r="AJ372">
        <f ca="1">MEDIAN2(AI372,Analysis!$B$5,2)</f>
        <v>0</v>
      </c>
      <c r="AK372">
        <f ca="1">AVERAGE2(AJ372,Analysis!$B$6,2)</f>
        <v>0</v>
      </c>
      <c r="AL372">
        <f ca="1">INTEGRAL2(R372,$B372,AL371,R371,$B371,Analysis!$B$22)</f>
        <v>0</v>
      </c>
      <c r="AM372">
        <f ca="1">IF(AND(B372&lt;Analysis!$B$40,B372&gt;0),INTEGRAL2(AL372,$B372,AM371,AL371,$B371,Analysis!$B$23),0)</f>
        <v>0</v>
      </c>
      <c r="AN372">
        <f>IF($P372,AM372*Analysis!$B$30+Analysis!$B$31,0)</f>
        <v>0</v>
      </c>
      <c r="AO372">
        <f>AN372-'Flight Input'!$AE372</f>
        <v>0</v>
      </c>
      <c r="AQ372">
        <f>Analysis!$B$36*'Flight Input'!AE372+IF('Flight Input'!AE372 &gt; 0,Analysis!$B$37,0)</f>
        <v>0</v>
      </c>
      <c r="AR372">
        <f ca="1">_xlfn.COVARIANCE.P($AN$102:$AN$1102,'Flight Input'!AE372:AE1372)</f>
        <v>-1.2665044276213427E-2</v>
      </c>
    </row>
    <row r="373" spans="1:44" x14ac:dyDescent="0.3">
      <c r="A373">
        <v>371</v>
      </c>
      <c r="B373">
        <f>'Flight Input'!T373</f>
        <v>7.4204690000042319</v>
      </c>
      <c r="C373">
        <f ca="1">INDIRECT(CONCATENATE("'Flight Input'!",Analysis!$B$2,A373+2))</f>
        <v>0</v>
      </c>
      <c r="D373">
        <f t="shared" si="693"/>
        <v>2.3598000057972968E-2</v>
      </c>
      <c r="F373">
        <f t="shared" ca="1" si="702"/>
        <v>0</v>
      </c>
      <c r="G373">
        <f t="shared" ca="1" si="703"/>
        <v>0</v>
      </c>
      <c r="I373">
        <f>SUM(D$2:D373)/COUNT(D$2:D373)</f>
        <v>2.0001264150954802E-2</v>
      </c>
      <c r="J373">
        <f t="shared" si="694"/>
        <v>1.1798254290265182</v>
      </c>
      <c r="L373">
        <f ca="1">VARA(C$2:C373)</f>
        <v>0</v>
      </c>
      <c r="M373">
        <f t="shared" ca="1" si="695"/>
        <v>0</v>
      </c>
      <c r="N373">
        <f t="shared" ca="1" si="704"/>
        <v>0</v>
      </c>
      <c r="O373" t="b">
        <f ca="1">IF(OR(O372,M373*MIN((B373-B$2)*Analysis!$B$19,1)&gt;Analysis!$B$18),TRUE,FALSE)</f>
        <v>0</v>
      </c>
      <c r="P373" t="b">
        <f>IF(OR('Flight Input'!U373=3,'Flight Input'!U373=9),TRUE,FALSE)</f>
        <v>0</v>
      </c>
      <c r="Q373">
        <f ca="1">IF(O373,Q372,SUM(C$2:C373)/COUNT(C$2:C373))+(Analysis!$D$14-500)/1000000</f>
        <v>1.1E-4</v>
      </c>
      <c r="R373">
        <f t="shared" ca="1" si="696"/>
        <v>0</v>
      </c>
      <c r="S373">
        <f t="shared" ca="1" si="705"/>
        <v>0</v>
      </c>
      <c r="T373">
        <f t="shared" si="697"/>
        <v>0</v>
      </c>
      <c r="U373">
        <f>IF($P373,T373*Analysis!$B$28+Analysis!$B$29,0)</f>
        <v>0</v>
      </c>
      <c r="V373">
        <f>U373-'Flight Input'!$AE373</f>
        <v>0</v>
      </c>
      <c r="W373">
        <f ca="1">MEDIAN2(R373,Analysis!$B$5,2)</f>
        <v>0</v>
      </c>
      <c r="X373">
        <f t="shared" ref="X373:Y373" ca="1" si="804">X372+W373*$D373</f>
        <v>0</v>
      </c>
      <c r="Y373">
        <f t="shared" ca="1" si="804"/>
        <v>0</v>
      </c>
      <c r="AA373">
        <f ca="1">AVERAGE2(W373,Analysis!$B$6,2)</f>
        <v>0</v>
      </c>
      <c r="AB373">
        <f t="shared" ref="AB373:AC373" ca="1" si="805">AB372+AA373*$D373</f>
        <v>0</v>
      </c>
      <c r="AC373">
        <f t="shared" ca="1" si="805"/>
        <v>0</v>
      </c>
      <c r="AF373">
        <f ca="1">IF(B373&gt;0,C373-Analysis!$B$14,0)</f>
        <v>0</v>
      </c>
      <c r="AG373">
        <f t="shared" ca="1" si="700"/>
        <v>0</v>
      </c>
      <c r="AH373">
        <f t="shared" ca="1" si="701"/>
        <v>0</v>
      </c>
      <c r="AI373">
        <f ca="1">IF(AND(B373&gt;Analysis!$B$39,B373&lt;Analysis!$B$40),FilterInput(AF373,Analysis!$B$34,Analysis!$B$35),0)</f>
        <v>0</v>
      </c>
      <c r="AJ373">
        <f ca="1">MEDIAN2(AI373,Analysis!$B$5,2)</f>
        <v>0</v>
      </c>
      <c r="AK373">
        <f ca="1">AVERAGE2(AJ373,Analysis!$B$6,2)</f>
        <v>0</v>
      </c>
      <c r="AL373">
        <f ca="1">INTEGRAL2(R373,$B373,AL372,R372,$B372,Analysis!$B$22)</f>
        <v>0</v>
      </c>
      <c r="AM373">
        <f ca="1">IF(AND(B373&lt;Analysis!$B$40,B373&gt;0),INTEGRAL2(AL373,$B373,AM372,AL372,$B372,Analysis!$B$23),0)</f>
        <v>0</v>
      </c>
      <c r="AN373">
        <f>IF($P373,AM373*Analysis!$B$30+Analysis!$B$31,0)</f>
        <v>0</v>
      </c>
      <c r="AO373">
        <f>AN373-'Flight Input'!$AE373</f>
        <v>0</v>
      </c>
      <c r="AQ373">
        <f>Analysis!$B$36*'Flight Input'!AE373+IF('Flight Input'!AE373 &gt; 0,Analysis!$B$37,0)</f>
        <v>0</v>
      </c>
      <c r="AR373">
        <f ca="1">_xlfn.COVARIANCE.P($AN$102:$AN$1102,'Flight Input'!AE373:AE1373)</f>
        <v>-1.2833452014641455E-2</v>
      </c>
    </row>
    <row r="374" spans="1:44" x14ac:dyDescent="0.3">
      <c r="A374">
        <v>372</v>
      </c>
      <c r="B374">
        <f>'Flight Input'!T374</f>
        <v>7.4365759999491274</v>
      </c>
      <c r="C374">
        <f ca="1">INDIRECT(CONCATENATE("'Flight Input'!",Analysis!$B$2,A374+2))</f>
        <v>0</v>
      </c>
      <c r="D374">
        <f t="shared" si="693"/>
        <v>1.6106999944895506E-2</v>
      </c>
      <c r="F374">
        <f t="shared" ca="1" si="702"/>
        <v>0</v>
      </c>
      <c r="G374">
        <f t="shared" ca="1" si="703"/>
        <v>0</v>
      </c>
      <c r="I374">
        <f>SUM(D$2:D374)/COUNT(D$2:D374)</f>
        <v>1.9990795698787978E-2</v>
      </c>
      <c r="J374">
        <f t="shared" si="694"/>
        <v>0.80572080209253794</v>
      </c>
      <c r="L374">
        <f ca="1">VARA(C$2:C374)</f>
        <v>0</v>
      </c>
      <c r="M374">
        <f t="shared" ca="1" si="695"/>
        <v>0</v>
      </c>
      <c r="N374">
        <f t="shared" ca="1" si="704"/>
        <v>0</v>
      </c>
      <c r="O374" t="b">
        <f ca="1">IF(OR(O373,M374*MIN((B374-B$2)*Analysis!$B$19,1)&gt;Analysis!$B$18),TRUE,FALSE)</f>
        <v>0</v>
      </c>
      <c r="P374" t="b">
        <f>IF(OR('Flight Input'!U374=3,'Flight Input'!U374=9),TRUE,FALSE)</f>
        <v>0</v>
      </c>
      <c r="Q374">
        <f ca="1">IF(O374,Q373,SUM(C$2:C374)/COUNT(C$2:C374))+(Analysis!$D$14-500)/1000000</f>
        <v>1.1E-4</v>
      </c>
      <c r="R374">
        <f t="shared" ca="1" si="696"/>
        <v>0</v>
      </c>
      <c r="S374">
        <f t="shared" ca="1" si="705"/>
        <v>0</v>
      </c>
      <c r="T374">
        <f t="shared" si="697"/>
        <v>0</v>
      </c>
      <c r="U374">
        <f>IF($P374,T374*Analysis!$B$28+Analysis!$B$29,0)</f>
        <v>0</v>
      </c>
      <c r="V374">
        <f>U374-'Flight Input'!$AE374</f>
        <v>0</v>
      </c>
      <c r="W374">
        <f ca="1">MEDIAN2(R374,Analysis!$B$5,2)</f>
        <v>0</v>
      </c>
      <c r="X374">
        <f t="shared" ref="X374:Y374" ca="1" si="806">X373+W374*$D374</f>
        <v>0</v>
      </c>
      <c r="Y374">
        <f t="shared" ca="1" si="806"/>
        <v>0</v>
      </c>
      <c r="AA374">
        <f ca="1">AVERAGE2(W374,Analysis!$B$6,2)</f>
        <v>0</v>
      </c>
      <c r="AB374">
        <f t="shared" ref="AB374:AC374" ca="1" si="807">AB373+AA374*$D374</f>
        <v>0</v>
      </c>
      <c r="AC374">
        <f t="shared" ca="1" si="807"/>
        <v>0</v>
      </c>
      <c r="AF374">
        <f ca="1">IF(B374&gt;0,C374-Analysis!$B$14,0)</f>
        <v>0</v>
      </c>
      <c r="AG374">
        <f t="shared" ca="1" si="700"/>
        <v>0</v>
      </c>
      <c r="AH374">
        <f t="shared" ca="1" si="701"/>
        <v>0</v>
      </c>
      <c r="AI374">
        <f ca="1">IF(AND(B374&gt;Analysis!$B$39,B374&lt;Analysis!$B$40),FilterInput(AF374,Analysis!$B$34,Analysis!$B$35),0)</f>
        <v>0</v>
      </c>
      <c r="AJ374">
        <f ca="1">MEDIAN2(AI374,Analysis!$B$5,2)</f>
        <v>0</v>
      </c>
      <c r="AK374">
        <f ca="1">AVERAGE2(AJ374,Analysis!$B$6,2)</f>
        <v>0</v>
      </c>
      <c r="AL374">
        <f ca="1">INTEGRAL2(R374,$B374,AL373,R373,$B373,Analysis!$B$22)</f>
        <v>0</v>
      </c>
      <c r="AM374">
        <f ca="1">IF(AND(B374&lt;Analysis!$B$40,B374&gt;0),INTEGRAL2(AL374,$B374,AM373,AL373,$B373,Analysis!$B$23),0)</f>
        <v>0</v>
      </c>
      <c r="AN374">
        <f>IF($P374,AM374*Analysis!$B$30+Analysis!$B$31,0)</f>
        <v>0</v>
      </c>
      <c r="AO374">
        <f>AN374-'Flight Input'!$AE374</f>
        <v>0</v>
      </c>
      <c r="AQ374">
        <f>Analysis!$B$36*'Flight Input'!AE374+IF('Flight Input'!AE374 &gt; 0,Analysis!$B$37,0)</f>
        <v>0</v>
      </c>
      <c r="AR374">
        <f ca="1">_xlfn.COVARIANCE.P($AN$102:$AN$1102,'Flight Input'!AE374:AE1374)</f>
        <v>-1.3002140116019708E-2</v>
      </c>
    </row>
    <row r="375" spans="1:44" x14ac:dyDescent="0.3">
      <c r="A375">
        <v>373</v>
      </c>
      <c r="B375">
        <f>'Flight Input'!T375</f>
        <v>7.4569469999987632</v>
      </c>
      <c r="C375">
        <f ca="1">INDIRECT(CONCATENATE("'Flight Input'!",Analysis!$B$2,A375+2))</f>
        <v>0</v>
      </c>
      <c r="D375">
        <f t="shared" si="693"/>
        <v>2.0371000049635768E-2</v>
      </c>
      <c r="F375">
        <f t="shared" ca="1" si="702"/>
        <v>0</v>
      </c>
      <c r="G375">
        <f t="shared" ca="1" si="703"/>
        <v>0</v>
      </c>
      <c r="I375">
        <f>SUM(D$2:D375)/COUNT(D$2:D375)</f>
        <v>1.9991815013401509E-2</v>
      </c>
      <c r="J375">
        <f t="shared" si="694"/>
        <v>1.0189670140495033</v>
      </c>
      <c r="L375">
        <f ca="1">VARA(C$2:C375)</f>
        <v>0</v>
      </c>
      <c r="M375">
        <f t="shared" ca="1" si="695"/>
        <v>0</v>
      </c>
      <c r="N375">
        <f t="shared" ca="1" si="704"/>
        <v>0</v>
      </c>
      <c r="O375" t="b">
        <f ca="1">IF(OR(O374,M375*MIN((B375-B$2)*Analysis!$B$19,1)&gt;Analysis!$B$18),TRUE,FALSE)</f>
        <v>0</v>
      </c>
      <c r="P375" t="b">
        <f>IF(OR('Flight Input'!U375=3,'Flight Input'!U375=9),TRUE,FALSE)</f>
        <v>0</v>
      </c>
      <c r="Q375">
        <f ca="1">IF(O375,Q374,SUM(C$2:C375)/COUNT(C$2:C375))+(Analysis!$D$14-500)/1000000</f>
        <v>1.1E-4</v>
      </c>
      <c r="R375">
        <f t="shared" ca="1" si="696"/>
        <v>0</v>
      </c>
      <c r="S375">
        <f t="shared" ca="1" si="705"/>
        <v>0</v>
      </c>
      <c r="T375">
        <f t="shared" si="697"/>
        <v>0</v>
      </c>
      <c r="U375">
        <f>IF($P375,T375*Analysis!$B$28+Analysis!$B$29,0)</f>
        <v>0</v>
      </c>
      <c r="V375">
        <f>U375-'Flight Input'!$AE375</f>
        <v>0</v>
      </c>
      <c r="W375">
        <f ca="1">MEDIAN2(R375,Analysis!$B$5,2)</f>
        <v>0</v>
      </c>
      <c r="X375">
        <f t="shared" ref="X375:Y375" ca="1" si="808">X374+W375*$D375</f>
        <v>0</v>
      </c>
      <c r="Y375">
        <f t="shared" ca="1" si="808"/>
        <v>0</v>
      </c>
      <c r="AA375">
        <f ca="1">AVERAGE2(W375,Analysis!$B$6,2)</f>
        <v>0</v>
      </c>
      <c r="AB375">
        <f t="shared" ref="AB375:AC375" ca="1" si="809">AB374+AA375*$D375</f>
        <v>0</v>
      </c>
      <c r="AC375">
        <f t="shared" ca="1" si="809"/>
        <v>0</v>
      </c>
      <c r="AF375">
        <f ca="1">IF(B375&gt;0,C375-Analysis!$B$14,0)</f>
        <v>0</v>
      </c>
      <c r="AG375">
        <f t="shared" ca="1" si="700"/>
        <v>0</v>
      </c>
      <c r="AH375">
        <f t="shared" ca="1" si="701"/>
        <v>0</v>
      </c>
      <c r="AI375">
        <f ca="1">IF(AND(B375&gt;Analysis!$B$39,B375&lt;Analysis!$B$40),FilterInput(AF375,Analysis!$B$34,Analysis!$B$35),0)</f>
        <v>0</v>
      </c>
      <c r="AJ375">
        <f ca="1">MEDIAN2(AI375,Analysis!$B$5,2)</f>
        <v>0</v>
      </c>
      <c r="AK375">
        <f ca="1">AVERAGE2(AJ375,Analysis!$B$6,2)</f>
        <v>0</v>
      </c>
      <c r="AL375">
        <f ca="1">INTEGRAL2(R375,$B375,AL374,R374,$B374,Analysis!$B$22)</f>
        <v>0</v>
      </c>
      <c r="AM375">
        <f ca="1">IF(AND(B375&lt;Analysis!$B$40,B375&gt;0),INTEGRAL2(AL375,$B375,AM374,AL374,$B374,Analysis!$B$23),0)</f>
        <v>0</v>
      </c>
      <c r="AN375">
        <f>IF($P375,AM375*Analysis!$B$30+Analysis!$B$31,0)</f>
        <v>0</v>
      </c>
      <c r="AO375">
        <f>AN375-'Flight Input'!$AE375</f>
        <v>0</v>
      </c>
      <c r="AQ375">
        <f>Analysis!$B$36*'Flight Input'!AE375+IF('Flight Input'!AE375 &gt; 0,Analysis!$B$37,0)</f>
        <v>0</v>
      </c>
      <c r="AR375">
        <f ca="1">_xlfn.COVARIANCE.P($AN$102:$AN$1102,'Flight Input'!AE375:AE1375)</f>
        <v>-1.3170269879033183E-2</v>
      </c>
    </row>
    <row r="376" spans="1:44" x14ac:dyDescent="0.3">
      <c r="A376">
        <v>374</v>
      </c>
      <c r="B376">
        <f>'Flight Input'!T376</f>
        <v>7.480995999998413</v>
      </c>
      <c r="C376">
        <f ca="1">INDIRECT(CONCATENATE("'Flight Input'!",Analysis!$B$2,A376+2))</f>
        <v>0</v>
      </c>
      <c r="D376">
        <f t="shared" si="693"/>
        <v>2.4048999999649823E-2</v>
      </c>
      <c r="F376">
        <f t="shared" ca="1" si="702"/>
        <v>0</v>
      </c>
      <c r="G376">
        <f t="shared" ca="1" si="703"/>
        <v>0</v>
      </c>
      <c r="I376">
        <f>SUM(D$2:D376)/COUNT(D$2:D376)</f>
        <v>2.0002663101600034E-2</v>
      </c>
      <c r="J376">
        <f t="shared" si="694"/>
        <v>1.2022899089734764</v>
      </c>
      <c r="L376">
        <f ca="1">VARA(C$2:C376)</f>
        <v>0</v>
      </c>
      <c r="M376">
        <f t="shared" ca="1" si="695"/>
        <v>0</v>
      </c>
      <c r="N376">
        <f t="shared" ca="1" si="704"/>
        <v>0</v>
      </c>
      <c r="O376" t="b">
        <f ca="1">IF(OR(O375,M376*MIN((B376-B$2)*Analysis!$B$19,1)&gt;Analysis!$B$18),TRUE,FALSE)</f>
        <v>0</v>
      </c>
      <c r="P376" t="b">
        <f>IF(OR('Flight Input'!U376=3,'Flight Input'!U376=9),TRUE,FALSE)</f>
        <v>0</v>
      </c>
      <c r="Q376">
        <f ca="1">IF(O376,Q375,SUM(C$2:C376)/COUNT(C$2:C376))+(Analysis!$D$14-500)/1000000</f>
        <v>1.1E-4</v>
      </c>
      <c r="R376">
        <f t="shared" ca="1" si="696"/>
        <v>0</v>
      </c>
      <c r="S376">
        <f t="shared" ca="1" si="705"/>
        <v>0</v>
      </c>
      <c r="T376">
        <f t="shared" si="697"/>
        <v>0</v>
      </c>
      <c r="U376">
        <f>IF($P376,T376*Analysis!$B$28+Analysis!$B$29,0)</f>
        <v>0</v>
      </c>
      <c r="V376">
        <f>U376-'Flight Input'!$AE376</f>
        <v>0</v>
      </c>
      <c r="W376">
        <f ca="1">MEDIAN2(R376,Analysis!$B$5,2)</f>
        <v>0</v>
      </c>
      <c r="X376">
        <f t="shared" ref="X376:Y376" ca="1" si="810">X375+W376*$D376</f>
        <v>0</v>
      </c>
      <c r="Y376">
        <f t="shared" ca="1" si="810"/>
        <v>0</v>
      </c>
      <c r="AA376">
        <f ca="1">AVERAGE2(W376,Analysis!$B$6,2)</f>
        <v>0</v>
      </c>
      <c r="AB376">
        <f t="shared" ref="AB376:AC376" ca="1" si="811">AB375+AA376*$D376</f>
        <v>0</v>
      </c>
      <c r="AC376">
        <f t="shared" ca="1" si="811"/>
        <v>0</v>
      </c>
      <c r="AF376">
        <f ca="1">IF(B376&gt;0,C376-Analysis!$B$14,0)</f>
        <v>0</v>
      </c>
      <c r="AG376">
        <f t="shared" ca="1" si="700"/>
        <v>0</v>
      </c>
      <c r="AH376">
        <f t="shared" ca="1" si="701"/>
        <v>0</v>
      </c>
      <c r="AI376">
        <f ca="1">IF(AND(B376&gt;Analysis!$B$39,B376&lt;Analysis!$B$40),FilterInput(AF376,Analysis!$B$34,Analysis!$B$35),0)</f>
        <v>0</v>
      </c>
      <c r="AJ376">
        <f ca="1">MEDIAN2(AI376,Analysis!$B$5,2)</f>
        <v>0</v>
      </c>
      <c r="AK376">
        <f ca="1">AVERAGE2(AJ376,Analysis!$B$6,2)</f>
        <v>0</v>
      </c>
      <c r="AL376">
        <f ca="1">INTEGRAL2(R376,$B376,AL375,R375,$B375,Analysis!$B$22)</f>
        <v>0</v>
      </c>
      <c r="AM376">
        <f ca="1">IF(AND(B376&lt;Analysis!$B$40,B376&gt;0),INTEGRAL2(AL376,$B376,AM375,AL375,$B375,Analysis!$B$23),0)</f>
        <v>0</v>
      </c>
      <c r="AN376">
        <f>IF($P376,AM376*Analysis!$B$30+Analysis!$B$31,0)</f>
        <v>0</v>
      </c>
      <c r="AO376">
        <f>AN376-'Flight Input'!$AE376</f>
        <v>0</v>
      </c>
      <c r="AQ376">
        <f>Analysis!$B$36*'Flight Input'!AE376+IF('Flight Input'!AE376 &gt; 0,Analysis!$B$37,0)</f>
        <v>0</v>
      </c>
      <c r="AR376">
        <f ca="1">_xlfn.COVARIANCE.P($AN$102:$AN$1102,'Flight Input'!AE376:AE1376)</f>
        <v>-1.3336998095581363E-2</v>
      </c>
    </row>
    <row r="377" spans="1:44" x14ac:dyDescent="0.3">
      <c r="A377">
        <v>375</v>
      </c>
      <c r="B377">
        <f>'Flight Input'!T377</f>
        <v>7.4981279999483377</v>
      </c>
      <c r="C377">
        <f ca="1">INDIRECT(CONCATENATE("'Flight Input'!",Analysis!$B$2,A377+2))</f>
        <v>0</v>
      </c>
      <c r="D377">
        <f t="shared" si="693"/>
        <v>1.7131999949924648E-2</v>
      </c>
      <c r="F377">
        <f t="shared" ca="1" si="702"/>
        <v>0</v>
      </c>
      <c r="G377">
        <f t="shared" ca="1" si="703"/>
        <v>0</v>
      </c>
      <c r="I377">
        <f>SUM(D$2:D377)/COUNT(D$2:D377)</f>
        <v>1.9995007999862233E-2</v>
      </c>
      <c r="J377">
        <f t="shared" si="694"/>
        <v>0.85681385824115142</v>
      </c>
      <c r="L377">
        <f ca="1">VARA(C$2:C377)</f>
        <v>0</v>
      </c>
      <c r="M377">
        <f t="shared" ca="1" si="695"/>
        <v>0</v>
      </c>
      <c r="N377">
        <f t="shared" ca="1" si="704"/>
        <v>0</v>
      </c>
      <c r="O377" t="b">
        <f ca="1">IF(OR(O376,M377*MIN((B377-B$2)*Analysis!$B$19,1)&gt;Analysis!$B$18),TRUE,FALSE)</f>
        <v>0</v>
      </c>
      <c r="P377" t="b">
        <f>IF(OR('Flight Input'!U377=3,'Flight Input'!U377=9),TRUE,FALSE)</f>
        <v>0</v>
      </c>
      <c r="Q377">
        <f ca="1">IF(O377,Q376,SUM(C$2:C377)/COUNT(C$2:C377))+(Analysis!$D$14-500)/1000000</f>
        <v>1.1E-4</v>
      </c>
      <c r="R377">
        <f t="shared" ca="1" si="696"/>
        <v>0</v>
      </c>
      <c r="S377">
        <f t="shared" ca="1" si="705"/>
        <v>0</v>
      </c>
      <c r="T377">
        <f t="shared" si="697"/>
        <v>0</v>
      </c>
      <c r="U377">
        <f>IF($P377,T377*Analysis!$B$28+Analysis!$B$29,0)</f>
        <v>0</v>
      </c>
      <c r="V377">
        <f>U377-'Flight Input'!$AE377</f>
        <v>0</v>
      </c>
      <c r="W377">
        <f ca="1">MEDIAN2(R377,Analysis!$B$5,2)</f>
        <v>0</v>
      </c>
      <c r="X377">
        <f t="shared" ref="X377:Y377" ca="1" si="812">X376+W377*$D377</f>
        <v>0</v>
      </c>
      <c r="Y377">
        <f t="shared" ca="1" si="812"/>
        <v>0</v>
      </c>
      <c r="AA377">
        <f ca="1">AVERAGE2(W377,Analysis!$B$6,2)</f>
        <v>0</v>
      </c>
      <c r="AB377">
        <f t="shared" ref="AB377:AC377" ca="1" si="813">AB376+AA377*$D377</f>
        <v>0</v>
      </c>
      <c r="AC377">
        <f t="shared" ca="1" si="813"/>
        <v>0</v>
      </c>
      <c r="AF377">
        <f ca="1">IF(B377&gt;0,C377-Analysis!$B$14,0)</f>
        <v>0</v>
      </c>
      <c r="AG377">
        <f t="shared" ca="1" si="700"/>
        <v>0</v>
      </c>
      <c r="AH377">
        <f t="shared" ca="1" si="701"/>
        <v>0</v>
      </c>
      <c r="AI377">
        <f ca="1">IF(AND(B377&gt;Analysis!$B$39,B377&lt;Analysis!$B$40),FilterInput(AF377,Analysis!$B$34,Analysis!$B$35),0)</f>
        <v>0</v>
      </c>
      <c r="AJ377">
        <f ca="1">MEDIAN2(AI377,Analysis!$B$5,2)</f>
        <v>0</v>
      </c>
      <c r="AK377">
        <f ca="1">AVERAGE2(AJ377,Analysis!$B$6,2)</f>
        <v>0</v>
      </c>
      <c r="AL377">
        <f ca="1">INTEGRAL2(R377,$B377,AL376,R376,$B376,Analysis!$B$22)</f>
        <v>0</v>
      </c>
      <c r="AM377">
        <f ca="1">IF(AND(B377&lt;Analysis!$B$40,B377&gt;0),INTEGRAL2(AL377,$B377,AM376,AL376,$B376,Analysis!$B$23),0)</f>
        <v>0</v>
      </c>
      <c r="AN377">
        <f>IF($P377,AM377*Analysis!$B$30+Analysis!$B$31,0)</f>
        <v>0</v>
      </c>
      <c r="AO377">
        <f>AN377-'Flight Input'!$AE377</f>
        <v>0</v>
      </c>
      <c r="AQ377">
        <f>Analysis!$B$36*'Flight Input'!AE377+IF('Flight Input'!AE377 &gt; 0,Analysis!$B$37,0)</f>
        <v>0</v>
      </c>
      <c r="AR377">
        <f ca="1">_xlfn.COVARIANCE.P($AN$102:$AN$1102,'Flight Input'!AE377:AE1377)</f>
        <v>-1.3504001214013113E-2</v>
      </c>
    </row>
    <row r="378" spans="1:44" x14ac:dyDescent="0.3">
      <c r="A378">
        <v>376</v>
      </c>
      <c r="B378">
        <f>'Flight Input'!T378</f>
        <v>7.5166810000082478</v>
      </c>
      <c r="C378">
        <f ca="1">INDIRECT(CONCATENATE("'Flight Input'!",Analysis!$B$2,A378+2))</f>
        <v>0</v>
      </c>
      <c r="D378">
        <f t="shared" si="693"/>
        <v>1.8553000059910119E-2</v>
      </c>
      <c r="F378">
        <f t="shared" ca="1" si="702"/>
        <v>0</v>
      </c>
      <c r="G378">
        <f t="shared" ca="1" si="703"/>
        <v>0</v>
      </c>
      <c r="I378">
        <f>SUM(D$2:D378)/COUNT(D$2:D378)</f>
        <v>1.9991172872362361E-2</v>
      </c>
      <c r="J378">
        <f t="shared" si="694"/>
        <v>0.92805960802627518</v>
      </c>
      <c r="L378">
        <f ca="1">VARA(C$2:C378)</f>
        <v>0</v>
      </c>
      <c r="M378">
        <f t="shared" ca="1" si="695"/>
        <v>0</v>
      </c>
      <c r="N378">
        <f t="shared" ca="1" si="704"/>
        <v>0</v>
      </c>
      <c r="O378" t="b">
        <f ca="1">IF(OR(O377,M378*MIN((B378-B$2)*Analysis!$B$19,1)&gt;Analysis!$B$18),TRUE,FALSE)</f>
        <v>0</v>
      </c>
      <c r="P378" t="b">
        <f>IF(OR('Flight Input'!U378=3,'Flight Input'!U378=9),TRUE,FALSE)</f>
        <v>0</v>
      </c>
      <c r="Q378">
        <f ca="1">IF(O378,Q377,SUM(C$2:C378)/COUNT(C$2:C378))+(Analysis!$D$14-500)/1000000</f>
        <v>1.1E-4</v>
      </c>
      <c r="R378">
        <f t="shared" ca="1" si="696"/>
        <v>0</v>
      </c>
      <c r="S378">
        <f t="shared" ca="1" si="705"/>
        <v>0</v>
      </c>
      <c r="T378">
        <f t="shared" si="697"/>
        <v>0</v>
      </c>
      <c r="U378">
        <f>IF($P378,T378*Analysis!$B$28+Analysis!$B$29,0)</f>
        <v>0</v>
      </c>
      <c r="V378">
        <f>U378-'Flight Input'!$AE378</f>
        <v>0</v>
      </c>
      <c r="W378">
        <f ca="1">MEDIAN2(R378,Analysis!$B$5,2)</f>
        <v>0</v>
      </c>
      <c r="X378">
        <f t="shared" ref="X378:Y378" ca="1" si="814">X377+W378*$D378</f>
        <v>0</v>
      </c>
      <c r="Y378">
        <f t="shared" ca="1" si="814"/>
        <v>0</v>
      </c>
      <c r="AA378">
        <f ca="1">AVERAGE2(W378,Analysis!$B$6,2)</f>
        <v>0</v>
      </c>
      <c r="AB378">
        <f t="shared" ref="AB378:AC378" ca="1" si="815">AB377+AA378*$D378</f>
        <v>0</v>
      </c>
      <c r="AC378">
        <f t="shared" ca="1" si="815"/>
        <v>0</v>
      </c>
      <c r="AF378">
        <f ca="1">IF(B378&gt;0,C378-Analysis!$B$14,0)</f>
        <v>0</v>
      </c>
      <c r="AG378">
        <f t="shared" ca="1" si="700"/>
        <v>0</v>
      </c>
      <c r="AH378">
        <f t="shared" ca="1" si="701"/>
        <v>0</v>
      </c>
      <c r="AI378">
        <f ca="1">IF(AND(B378&gt;Analysis!$B$39,B378&lt;Analysis!$B$40),FilterInput(AF378,Analysis!$B$34,Analysis!$B$35),0)</f>
        <v>0</v>
      </c>
      <c r="AJ378">
        <f ca="1">MEDIAN2(AI378,Analysis!$B$5,2)</f>
        <v>0</v>
      </c>
      <c r="AK378">
        <f ca="1">AVERAGE2(AJ378,Analysis!$B$6,2)</f>
        <v>0</v>
      </c>
      <c r="AL378">
        <f ca="1">INTEGRAL2(R378,$B378,AL377,R377,$B377,Analysis!$B$22)</f>
        <v>0</v>
      </c>
      <c r="AM378">
        <f ca="1">IF(AND(B378&lt;Analysis!$B$40,B378&gt;0),INTEGRAL2(AL378,$B378,AM377,AL377,$B377,Analysis!$B$23),0)</f>
        <v>0</v>
      </c>
      <c r="AN378">
        <f>IF($P378,AM378*Analysis!$B$30+Analysis!$B$31,0)</f>
        <v>0</v>
      </c>
      <c r="AO378">
        <f>AN378-'Flight Input'!$AE378</f>
        <v>0</v>
      </c>
      <c r="AQ378">
        <f>Analysis!$B$36*'Flight Input'!AE378+IF('Flight Input'!AE378 &gt; 0,Analysis!$B$37,0)</f>
        <v>0</v>
      </c>
      <c r="AR378">
        <f ca="1">_xlfn.COVARIANCE.P($AN$102:$AN$1102,'Flight Input'!AE378:AE1378)</f>
        <v>-1.3671279643654765E-2</v>
      </c>
    </row>
    <row r="379" spans="1:44" x14ac:dyDescent="0.3">
      <c r="A379">
        <v>377</v>
      </c>
      <c r="B379">
        <f>'Flight Input'!T379</f>
        <v>7.5380819999845698</v>
      </c>
      <c r="C379">
        <f ca="1">INDIRECT(CONCATENATE("'Flight Input'!",Analysis!$B$2,A379+2))</f>
        <v>0</v>
      </c>
      <c r="D379">
        <f t="shared" si="693"/>
        <v>2.1400999976322055E-2</v>
      </c>
      <c r="F379">
        <f t="shared" ca="1" si="702"/>
        <v>0</v>
      </c>
      <c r="G379">
        <f t="shared" ca="1" si="703"/>
        <v>0</v>
      </c>
      <c r="I379">
        <f>SUM(D$2:D379)/COUNT(D$2:D379)</f>
        <v>1.9994912466802572E-2</v>
      </c>
      <c r="J379">
        <f t="shared" si="694"/>
        <v>1.0703222638185588</v>
      </c>
      <c r="L379">
        <f ca="1">VARA(C$2:C379)</f>
        <v>0</v>
      </c>
      <c r="M379">
        <f t="shared" ca="1" si="695"/>
        <v>0</v>
      </c>
      <c r="N379">
        <f t="shared" ca="1" si="704"/>
        <v>0</v>
      </c>
      <c r="O379" t="b">
        <f ca="1">IF(OR(O378,M379*MIN((B379-B$2)*Analysis!$B$19,1)&gt;Analysis!$B$18),TRUE,FALSE)</f>
        <v>0</v>
      </c>
      <c r="P379" t="b">
        <f>IF(OR('Flight Input'!U379=3,'Flight Input'!U379=9),TRUE,FALSE)</f>
        <v>0</v>
      </c>
      <c r="Q379">
        <f ca="1">IF(O379,Q378,SUM(C$2:C379)/COUNT(C$2:C379))+(Analysis!$D$14-500)/1000000</f>
        <v>1.1E-4</v>
      </c>
      <c r="R379">
        <f t="shared" ca="1" si="696"/>
        <v>0</v>
      </c>
      <c r="S379">
        <f t="shared" ca="1" si="705"/>
        <v>0</v>
      </c>
      <c r="T379">
        <f t="shared" si="697"/>
        <v>0</v>
      </c>
      <c r="U379">
        <f>IF($P379,T379*Analysis!$B$28+Analysis!$B$29,0)</f>
        <v>0</v>
      </c>
      <c r="V379">
        <f>U379-'Flight Input'!$AE379</f>
        <v>0</v>
      </c>
      <c r="W379">
        <f ca="1">MEDIAN2(R379,Analysis!$B$5,2)</f>
        <v>0</v>
      </c>
      <c r="X379">
        <f t="shared" ref="X379:Y379" ca="1" si="816">X378+W379*$D379</f>
        <v>0</v>
      </c>
      <c r="Y379">
        <f t="shared" ca="1" si="816"/>
        <v>0</v>
      </c>
      <c r="AA379">
        <f ca="1">AVERAGE2(W379,Analysis!$B$6,2)</f>
        <v>0</v>
      </c>
      <c r="AB379">
        <f t="shared" ref="AB379:AC379" ca="1" si="817">AB378+AA379*$D379</f>
        <v>0</v>
      </c>
      <c r="AC379">
        <f t="shared" ca="1" si="817"/>
        <v>0</v>
      </c>
      <c r="AF379">
        <f ca="1">IF(B379&gt;0,C379-Analysis!$B$14,0)</f>
        <v>0</v>
      </c>
      <c r="AG379">
        <f t="shared" ca="1" si="700"/>
        <v>0</v>
      </c>
      <c r="AH379">
        <f t="shared" ca="1" si="701"/>
        <v>0</v>
      </c>
      <c r="AI379">
        <f ca="1">IF(AND(B379&gt;Analysis!$B$39,B379&lt;Analysis!$B$40),FilterInput(AF379,Analysis!$B$34,Analysis!$B$35),0)</f>
        <v>0</v>
      </c>
      <c r="AJ379">
        <f ca="1">MEDIAN2(AI379,Analysis!$B$5,2)</f>
        <v>0</v>
      </c>
      <c r="AK379">
        <f ca="1">AVERAGE2(AJ379,Analysis!$B$6,2)</f>
        <v>0</v>
      </c>
      <c r="AL379">
        <f ca="1">INTEGRAL2(R379,$B379,AL378,R378,$B378,Analysis!$B$22)</f>
        <v>0</v>
      </c>
      <c r="AM379">
        <f ca="1">IF(AND(B379&lt;Analysis!$B$40,B379&gt;0),INTEGRAL2(AL379,$B379,AM378,AL378,$B378,Analysis!$B$23),0)</f>
        <v>0</v>
      </c>
      <c r="AN379">
        <f>IF($P379,AM379*Analysis!$B$30+Analysis!$B$31,0)</f>
        <v>0</v>
      </c>
      <c r="AO379">
        <f>AN379-'Flight Input'!$AE379</f>
        <v>0</v>
      </c>
      <c r="AQ379">
        <f>Analysis!$B$36*'Flight Input'!AE379+IF('Flight Input'!AE379 &gt; 0,Analysis!$B$37,0)</f>
        <v>0</v>
      </c>
      <c r="AR379">
        <f ca="1">_xlfn.COVARIANCE.P($AN$102:$AN$1102,'Flight Input'!AE379:AE1379)</f>
        <v>-1.3838833792256696E-2</v>
      </c>
    </row>
    <row r="380" spans="1:44" x14ac:dyDescent="0.3">
      <c r="A380">
        <v>378</v>
      </c>
      <c r="B380">
        <f>'Flight Input'!T380</f>
        <v>7.5604440000606701</v>
      </c>
      <c r="C380">
        <f ca="1">INDIRECT(CONCATENATE("'Flight Input'!",Analysis!$B$2,A380+2))</f>
        <v>0</v>
      </c>
      <c r="D380">
        <f t="shared" si="693"/>
        <v>2.236200007610023E-2</v>
      </c>
      <c r="F380">
        <f t="shared" ca="1" si="702"/>
        <v>0</v>
      </c>
      <c r="G380">
        <f t="shared" ca="1" si="703"/>
        <v>0</v>
      </c>
      <c r="I380">
        <f>SUM(D$2:D380)/COUNT(D$2:D380)</f>
        <v>2.0001174603335108E-2</v>
      </c>
      <c r="J380">
        <f t="shared" si="694"/>
        <v>1.1180343414616993</v>
      </c>
      <c r="L380">
        <f ca="1">VARA(C$2:C380)</f>
        <v>0</v>
      </c>
      <c r="M380">
        <f t="shared" ca="1" si="695"/>
        <v>0</v>
      </c>
      <c r="N380">
        <f t="shared" ca="1" si="704"/>
        <v>0</v>
      </c>
      <c r="O380" t="b">
        <f ca="1">IF(OR(O379,M380*MIN((B380-B$2)*Analysis!$B$19,1)&gt;Analysis!$B$18),TRUE,FALSE)</f>
        <v>0</v>
      </c>
      <c r="P380" t="b">
        <f>IF(OR('Flight Input'!U380=3,'Flight Input'!U380=9),TRUE,FALSE)</f>
        <v>0</v>
      </c>
      <c r="Q380">
        <f ca="1">IF(O380,Q379,SUM(C$2:C380)/COUNT(C$2:C380))+(Analysis!$D$14-500)/1000000</f>
        <v>1.1E-4</v>
      </c>
      <c r="R380">
        <f t="shared" ca="1" si="696"/>
        <v>0</v>
      </c>
      <c r="S380">
        <f t="shared" ca="1" si="705"/>
        <v>0</v>
      </c>
      <c r="T380">
        <f t="shared" si="697"/>
        <v>0</v>
      </c>
      <c r="U380">
        <f>IF($P380,T380*Analysis!$B$28+Analysis!$B$29,0)</f>
        <v>0</v>
      </c>
      <c r="V380">
        <f>U380-'Flight Input'!$AE380</f>
        <v>0</v>
      </c>
      <c r="W380">
        <f ca="1">MEDIAN2(R380,Analysis!$B$5,2)</f>
        <v>0</v>
      </c>
      <c r="X380">
        <f t="shared" ref="X380:Y380" ca="1" si="818">X379+W380*$D380</f>
        <v>0</v>
      </c>
      <c r="Y380">
        <f t="shared" ca="1" si="818"/>
        <v>0</v>
      </c>
      <c r="AA380">
        <f ca="1">AVERAGE2(W380,Analysis!$B$6,2)</f>
        <v>0</v>
      </c>
      <c r="AB380">
        <f t="shared" ref="AB380:AC380" ca="1" si="819">AB379+AA380*$D380</f>
        <v>0</v>
      </c>
      <c r="AC380">
        <f t="shared" ca="1" si="819"/>
        <v>0</v>
      </c>
      <c r="AF380">
        <f ca="1">IF(B380&gt;0,C380-Analysis!$B$14,0)</f>
        <v>0</v>
      </c>
      <c r="AG380">
        <f t="shared" ca="1" si="700"/>
        <v>0</v>
      </c>
      <c r="AH380">
        <f t="shared" ca="1" si="701"/>
        <v>0</v>
      </c>
      <c r="AI380">
        <f ca="1">IF(AND(B380&gt;Analysis!$B$39,B380&lt;Analysis!$B$40),FilterInput(AF380,Analysis!$B$34,Analysis!$B$35),0)</f>
        <v>0</v>
      </c>
      <c r="AJ380">
        <f ca="1">MEDIAN2(AI380,Analysis!$B$5,2)</f>
        <v>0</v>
      </c>
      <c r="AK380">
        <f ca="1">AVERAGE2(AJ380,Analysis!$B$6,2)</f>
        <v>0</v>
      </c>
      <c r="AL380">
        <f ca="1">INTEGRAL2(R380,$B380,AL379,R379,$B379,Analysis!$B$22)</f>
        <v>0</v>
      </c>
      <c r="AM380">
        <f ca="1">IF(AND(B380&lt;Analysis!$B$40,B380&gt;0),INTEGRAL2(AL380,$B380,AM379,AL379,$B379,Analysis!$B$23),0)</f>
        <v>0</v>
      </c>
      <c r="AN380">
        <f>IF($P380,AM380*Analysis!$B$30+Analysis!$B$31,0)</f>
        <v>0</v>
      </c>
      <c r="AO380">
        <f>AN380-'Flight Input'!$AE380</f>
        <v>0</v>
      </c>
      <c r="AQ380">
        <f>Analysis!$B$36*'Flight Input'!AE380+IF('Flight Input'!AE380 &gt; 0,Analysis!$B$37,0)</f>
        <v>0</v>
      </c>
      <c r="AR380">
        <f ca="1">_xlfn.COVARIANCE.P($AN$102:$AN$1102,'Flight Input'!AE380:AE1380)</f>
        <v>-1.4005819261639102E-2</v>
      </c>
    </row>
    <row r="381" spans="1:44" x14ac:dyDescent="0.3">
      <c r="A381">
        <v>379</v>
      </c>
      <c r="B381">
        <f>'Flight Input'!T381</f>
        <v>7.577424000017345</v>
      </c>
      <c r="C381">
        <f ca="1">INDIRECT(CONCATENATE("'Flight Input'!",Analysis!$B$2,A381+2))</f>
        <v>0</v>
      </c>
      <c r="D381">
        <f t="shared" si="693"/>
        <v>1.6979999956674874E-2</v>
      </c>
      <c r="F381">
        <f t="shared" ca="1" si="702"/>
        <v>0</v>
      </c>
      <c r="G381">
        <f t="shared" ca="1" si="703"/>
        <v>0</v>
      </c>
      <c r="I381">
        <f>SUM(D$2:D381)/COUNT(D$2:D381)</f>
        <v>1.9993203166272677E-2</v>
      </c>
      <c r="J381">
        <f t="shared" si="694"/>
        <v>0.84928862151108964</v>
      </c>
      <c r="L381">
        <f ca="1">VARA(C$2:C381)</f>
        <v>0</v>
      </c>
      <c r="M381">
        <f t="shared" ca="1" si="695"/>
        <v>0</v>
      </c>
      <c r="N381">
        <f t="shared" ca="1" si="704"/>
        <v>0</v>
      </c>
      <c r="O381" t="b">
        <f ca="1">IF(OR(O380,M381*MIN((B381-B$2)*Analysis!$B$19,1)&gt;Analysis!$B$18),TRUE,FALSE)</f>
        <v>0</v>
      </c>
      <c r="P381" t="b">
        <f>IF(OR('Flight Input'!U381=3,'Flight Input'!U381=9),TRUE,FALSE)</f>
        <v>0</v>
      </c>
      <c r="Q381">
        <f ca="1">IF(O381,Q380,SUM(C$2:C381)/COUNT(C$2:C381))+(Analysis!$D$14-500)/1000000</f>
        <v>1.1E-4</v>
      </c>
      <c r="R381">
        <f t="shared" ca="1" si="696"/>
        <v>0</v>
      </c>
      <c r="S381">
        <f t="shared" ca="1" si="705"/>
        <v>0</v>
      </c>
      <c r="T381">
        <f t="shared" si="697"/>
        <v>0</v>
      </c>
      <c r="U381">
        <f>IF($P381,T381*Analysis!$B$28+Analysis!$B$29,0)</f>
        <v>0</v>
      </c>
      <c r="V381">
        <f>U381-'Flight Input'!$AE381</f>
        <v>0</v>
      </c>
      <c r="W381">
        <f ca="1">MEDIAN2(R381,Analysis!$B$5,2)</f>
        <v>0</v>
      </c>
      <c r="X381">
        <f t="shared" ref="X381:Y381" ca="1" si="820">X380+W381*$D381</f>
        <v>0</v>
      </c>
      <c r="Y381">
        <f t="shared" ca="1" si="820"/>
        <v>0</v>
      </c>
      <c r="AA381">
        <f ca="1">AVERAGE2(W381,Analysis!$B$6,2)</f>
        <v>0</v>
      </c>
      <c r="AB381">
        <f t="shared" ref="AB381:AC381" ca="1" si="821">AB380+AA381*$D381</f>
        <v>0</v>
      </c>
      <c r="AC381">
        <f t="shared" ca="1" si="821"/>
        <v>0</v>
      </c>
      <c r="AF381">
        <f ca="1">IF(B381&gt;0,C381-Analysis!$B$14,0)</f>
        <v>0</v>
      </c>
      <c r="AG381">
        <f t="shared" ca="1" si="700"/>
        <v>0</v>
      </c>
      <c r="AH381">
        <f t="shared" ca="1" si="701"/>
        <v>0</v>
      </c>
      <c r="AI381">
        <f ca="1">IF(AND(B381&gt;Analysis!$B$39,B381&lt;Analysis!$B$40),FilterInput(AF381,Analysis!$B$34,Analysis!$B$35),0)</f>
        <v>0</v>
      </c>
      <c r="AJ381">
        <f ca="1">MEDIAN2(AI381,Analysis!$B$5,2)</f>
        <v>0</v>
      </c>
      <c r="AK381">
        <f ca="1">AVERAGE2(AJ381,Analysis!$B$6,2)</f>
        <v>0</v>
      </c>
      <c r="AL381">
        <f ca="1">INTEGRAL2(R381,$B381,AL380,R380,$B380,Analysis!$B$22)</f>
        <v>0</v>
      </c>
      <c r="AM381">
        <f ca="1">IF(AND(B381&lt;Analysis!$B$40,B381&gt;0),INTEGRAL2(AL381,$B381,AM380,AL380,$B380,Analysis!$B$23),0)</f>
        <v>0</v>
      </c>
      <c r="AN381">
        <f>IF($P381,AM381*Analysis!$B$30+Analysis!$B$31,0)</f>
        <v>0</v>
      </c>
      <c r="AO381">
        <f>AN381-'Flight Input'!$AE381</f>
        <v>0</v>
      </c>
      <c r="AQ381">
        <f>Analysis!$B$36*'Flight Input'!AE381+IF('Flight Input'!AE381 &gt; 0,Analysis!$B$37,0)</f>
        <v>0</v>
      </c>
      <c r="AR381">
        <f ca="1">_xlfn.COVARIANCE.P($AN$102:$AN$1102,'Flight Input'!AE381:AE1381)</f>
        <v>-1.4173078977355759E-2</v>
      </c>
    </row>
    <row r="382" spans="1:44" x14ac:dyDescent="0.3">
      <c r="A382">
        <v>380</v>
      </c>
      <c r="B382">
        <f>'Flight Input'!T382</f>
        <v>7.5974029999924824</v>
      </c>
      <c r="C382">
        <f ca="1">INDIRECT(CONCATENATE("'Flight Input'!",Analysis!$B$2,A382+2))</f>
        <v>0</v>
      </c>
      <c r="D382">
        <f t="shared" si="693"/>
        <v>1.9978999975137413E-2</v>
      </c>
      <c r="F382">
        <f t="shared" ca="1" si="702"/>
        <v>0</v>
      </c>
      <c r="G382">
        <f t="shared" ca="1" si="703"/>
        <v>0</v>
      </c>
      <c r="I382">
        <f>SUM(D$2:D382)/COUNT(D$2:D382)</f>
        <v>1.9993165789453902E-2</v>
      </c>
      <c r="J382">
        <f t="shared" si="694"/>
        <v>0.999291467171049</v>
      </c>
      <c r="L382">
        <f ca="1">VARA(C$2:C382)</f>
        <v>0</v>
      </c>
      <c r="M382">
        <f t="shared" ca="1" si="695"/>
        <v>0</v>
      </c>
      <c r="N382">
        <f t="shared" ca="1" si="704"/>
        <v>0</v>
      </c>
      <c r="O382" t="b">
        <f ca="1">IF(OR(O381,M382*MIN((B382-B$2)*Analysis!$B$19,1)&gt;Analysis!$B$18),TRUE,FALSE)</f>
        <v>0</v>
      </c>
      <c r="P382" t="b">
        <f>IF(OR('Flight Input'!U382=3,'Flight Input'!U382=9),TRUE,FALSE)</f>
        <v>0</v>
      </c>
      <c r="Q382">
        <f ca="1">IF(O382,Q381,SUM(C$2:C382)/COUNT(C$2:C382))+(Analysis!$D$14-500)/1000000</f>
        <v>1.1E-4</v>
      </c>
      <c r="R382">
        <f t="shared" ca="1" si="696"/>
        <v>0</v>
      </c>
      <c r="S382">
        <f t="shared" ca="1" si="705"/>
        <v>0</v>
      </c>
      <c r="T382">
        <f t="shared" si="697"/>
        <v>0</v>
      </c>
      <c r="U382">
        <f>IF($P382,T382*Analysis!$B$28+Analysis!$B$29,0)</f>
        <v>0</v>
      </c>
      <c r="V382">
        <f>U382-'Flight Input'!$AE382</f>
        <v>0</v>
      </c>
      <c r="W382">
        <f ca="1">MEDIAN2(R382,Analysis!$B$5,2)</f>
        <v>0</v>
      </c>
      <c r="X382">
        <f t="shared" ref="X382:Y382" ca="1" si="822">X381+W382*$D382</f>
        <v>0</v>
      </c>
      <c r="Y382">
        <f t="shared" ca="1" si="822"/>
        <v>0</v>
      </c>
      <c r="AA382">
        <f ca="1">AVERAGE2(W382,Analysis!$B$6,2)</f>
        <v>0</v>
      </c>
      <c r="AB382">
        <f t="shared" ref="AB382:AC382" ca="1" si="823">AB381+AA382*$D382</f>
        <v>0</v>
      </c>
      <c r="AC382">
        <f t="shared" ca="1" si="823"/>
        <v>0</v>
      </c>
      <c r="AF382">
        <f ca="1">IF(B382&gt;0,C382-Analysis!$B$14,0)</f>
        <v>0</v>
      </c>
      <c r="AG382">
        <f t="shared" ca="1" si="700"/>
        <v>0</v>
      </c>
      <c r="AH382">
        <f t="shared" ca="1" si="701"/>
        <v>0</v>
      </c>
      <c r="AI382">
        <f ca="1">IF(AND(B382&gt;Analysis!$B$39,B382&lt;Analysis!$B$40),FilterInput(AF382,Analysis!$B$34,Analysis!$B$35),0)</f>
        <v>0</v>
      </c>
      <c r="AJ382">
        <f ca="1">MEDIAN2(AI382,Analysis!$B$5,2)</f>
        <v>0</v>
      </c>
      <c r="AK382">
        <f ca="1">AVERAGE2(AJ382,Analysis!$B$6,2)</f>
        <v>0</v>
      </c>
      <c r="AL382">
        <f ca="1">INTEGRAL2(R382,$B382,AL381,R381,$B381,Analysis!$B$22)</f>
        <v>0</v>
      </c>
      <c r="AM382">
        <f ca="1">IF(AND(B382&lt;Analysis!$B$40,B382&gt;0),INTEGRAL2(AL382,$B382,AM381,AL381,$B381,Analysis!$B$23),0)</f>
        <v>0</v>
      </c>
      <c r="AN382">
        <f>IF($P382,AM382*Analysis!$B$30+Analysis!$B$31,0)</f>
        <v>0</v>
      </c>
      <c r="AO382">
        <f>AN382-'Flight Input'!$AE382</f>
        <v>0</v>
      </c>
      <c r="AQ382">
        <f>Analysis!$B$36*'Flight Input'!AE382+IF('Flight Input'!AE382 &gt; 0,Analysis!$B$37,0)</f>
        <v>0</v>
      </c>
      <c r="AR382">
        <f ca="1">_xlfn.COVARIANCE.P($AN$102:$AN$1102,'Flight Input'!AE382:AE1382)</f>
        <v>-1.4340613332942733E-2</v>
      </c>
    </row>
    <row r="383" spans="1:44" x14ac:dyDescent="0.3">
      <c r="A383">
        <v>381</v>
      </c>
      <c r="B383">
        <f>'Flight Input'!T383</f>
        <v>7.618030000012368</v>
      </c>
      <c r="C383">
        <f ca="1">INDIRECT(CONCATENATE("'Flight Input'!",Analysis!$B$2,A383+2))</f>
        <v>0</v>
      </c>
      <c r="D383">
        <f t="shared" si="693"/>
        <v>2.06270000198856E-2</v>
      </c>
      <c r="F383">
        <f t="shared" ca="1" si="702"/>
        <v>0</v>
      </c>
      <c r="G383">
        <f t="shared" ca="1" si="703"/>
        <v>0</v>
      </c>
      <c r="I383">
        <f>SUM(D$2:D383)/COUNT(D$2:D383)</f>
        <v>1.9994829396357921E-2</v>
      </c>
      <c r="J383">
        <f t="shared" si="694"/>
        <v>1.0316167050488978</v>
      </c>
      <c r="L383">
        <f ca="1">VARA(C$2:C383)</f>
        <v>0</v>
      </c>
      <c r="M383">
        <f t="shared" ca="1" si="695"/>
        <v>0</v>
      </c>
      <c r="N383">
        <f t="shared" ca="1" si="704"/>
        <v>0</v>
      </c>
      <c r="O383" t="b">
        <f ca="1">IF(OR(O382,M383*MIN((B383-B$2)*Analysis!$B$19,1)&gt;Analysis!$B$18),TRUE,FALSE)</f>
        <v>0</v>
      </c>
      <c r="P383" t="b">
        <f>IF(OR('Flight Input'!U383=3,'Flight Input'!U383=9),TRUE,FALSE)</f>
        <v>0</v>
      </c>
      <c r="Q383">
        <f ca="1">IF(O383,Q382,SUM(C$2:C383)/COUNT(C$2:C383))+(Analysis!$D$14-500)/1000000</f>
        <v>1.1E-4</v>
      </c>
      <c r="R383">
        <f t="shared" ca="1" si="696"/>
        <v>0</v>
      </c>
      <c r="S383">
        <f t="shared" ca="1" si="705"/>
        <v>0</v>
      </c>
      <c r="T383">
        <f t="shared" si="697"/>
        <v>0</v>
      </c>
      <c r="U383">
        <f>IF($P383,T383*Analysis!$B$28+Analysis!$B$29,0)</f>
        <v>0</v>
      </c>
      <c r="V383">
        <f>U383-'Flight Input'!$AE383</f>
        <v>0</v>
      </c>
      <c r="W383">
        <f ca="1">MEDIAN2(R383,Analysis!$B$5,2)</f>
        <v>0</v>
      </c>
      <c r="X383">
        <f t="shared" ref="X383:Y383" ca="1" si="824">X382+W383*$D383</f>
        <v>0</v>
      </c>
      <c r="Y383">
        <f t="shared" ca="1" si="824"/>
        <v>0</v>
      </c>
      <c r="AA383">
        <f ca="1">AVERAGE2(W383,Analysis!$B$6,2)</f>
        <v>0</v>
      </c>
      <c r="AB383">
        <f t="shared" ref="AB383:AC383" ca="1" si="825">AB382+AA383*$D383</f>
        <v>0</v>
      </c>
      <c r="AC383">
        <f t="shared" ca="1" si="825"/>
        <v>0</v>
      </c>
      <c r="AF383">
        <f ca="1">IF(B383&gt;0,C383-Analysis!$B$14,0)</f>
        <v>0</v>
      </c>
      <c r="AG383">
        <f t="shared" ca="1" si="700"/>
        <v>0</v>
      </c>
      <c r="AH383">
        <f t="shared" ca="1" si="701"/>
        <v>0</v>
      </c>
      <c r="AI383">
        <f ca="1">IF(AND(B383&gt;Analysis!$B$39,B383&lt;Analysis!$B$40),FilterInput(AF383,Analysis!$B$34,Analysis!$B$35),0)</f>
        <v>0</v>
      </c>
      <c r="AJ383">
        <f ca="1">MEDIAN2(AI383,Analysis!$B$5,2)</f>
        <v>0</v>
      </c>
      <c r="AK383">
        <f ca="1">AVERAGE2(AJ383,Analysis!$B$6,2)</f>
        <v>0</v>
      </c>
      <c r="AL383">
        <f ca="1">INTEGRAL2(R383,$B383,AL382,R382,$B382,Analysis!$B$22)</f>
        <v>0</v>
      </c>
      <c r="AM383">
        <f ca="1">IF(AND(B383&lt;Analysis!$B$40,B383&gt;0),INTEGRAL2(AL383,$B383,AM382,AL382,$B382,Analysis!$B$23),0)</f>
        <v>0</v>
      </c>
      <c r="AN383">
        <f>IF($P383,AM383*Analysis!$B$30+Analysis!$B$31,0)</f>
        <v>0</v>
      </c>
      <c r="AO383">
        <f>AN383-'Flight Input'!$AE383</f>
        <v>0</v>
      </c>
      <c r="AQ383">
        <f>Analysis!$B$36*'Flight Input'!AE383+IF('Flight Input'!AE383 &gt; 0,Analysis!$B$37,0)</f>
        <v>0</v>
      </c>
      <c r="AR383">
        <f ca="1">_xlfn.COVARIANCE.P($AN$102:$AN$1102,'Flight Input'!AE383:AE1383)</f>
        <v>-1.4507574481679716E-2</v>
      </c>
    </row>
    <row r="384" spans="1:44" x14ac:dyDescent="0.3">
      <c r="A384">
        <v>382</v>
      </c>
      <c r="B384">
        <f>'Flight Input'!T384</f>
        <v>7.6398220000555739</v>
      </c>
      <c r="C384">
        <f ca="1">INDIRECT(CONCATENATE("'Flight Input'!",Analysis!$B$2,A384+2))</f>
        <v>0</v>
      </c>
      <c r="D384">
        <f t="shared" si="693"/>
        <v>2.1792000043205917E-2</v>
      </c>
      <c r="F384">
        <f t="shared" ca="1" si="702"/>
        <v>0</v>
      </c>
      <c r="G384">
        <f t="shared" ca="1" si="703"/>
        <v>0</v>
      </c>
      <c r="I384">
        <f>SUM(D$2:D384)/COUNT(D$2:D384)</f>
        <v>1.9999534031559095E-2</v>
      </c>
      <c r="J384">
        <f t="shared" si="694"/>
        <v>1.0896253887124734</v>
      </c>
      <c r="L384">
        <f ca="1">VARA(C$2:C384)</f>
        <v>0</v>
      </c>
      <c r="M384">
        <f t="shared" ca="1" si="695"/>
        <v>0</v>
      </c>
      <c r="N384">
        <f t="shared" ca="1" si="704"/>
        <v>0</v>
      </c>
      <c r="O384" t="b">
        <f ca="1">IF(OR(O383,M384*MIN((B384-B$2)*Analysis!$B$19,1)&gt;Analysis!$B$18),TRUE,FALSE)</f>
        <v>0</v>
      </c>
      <c r="P384" t="b">
        <f>IF(OR('Flight Input'!U384=3,'Flight Input'!U384=9),TRUE,FALSE)</f>
        <v>0</v>
      </c>
      <c r="Q384">
        <f ca="1">IF(O384,Q383,SUM(C$2:C384)/COUNT(C$2:C384))+(Analysis!$D$14-500)/1000000</f>
        <v>1.1E-4</v>
      </c>
      <c r="R384">
        <f t="shared" ca="1" si="696"/>
        <v>0</v>
      </c>
      <c r="S384">
        <f t="shared" ca="1" si="705"/>
        <v>0</v>
      </c>
      <c r="T384">
        <f t="shared" si="697"/>
        <v>0</v>
      </c>
      <c r="U384">
        <f>IF($P384,T384*Analysis!$B$28+Analysis!$B$29,0)</f>
        <v>0</v>
      </c>
      <c r="V384">
        <f>U384-'Flight Input'!$AE384</f>
        <v>0</v>
      </c>
      <c r="W384">
        <f ca="1">MEDIAN2(R384,Analysis!$B$5,2)</f>
        <v>0</v>
      </c>
      <c r="X384">
        <f t="shared" ref="X384:Y384" ca="1" si="826">X383+W384*$D384</f>
        <v>0</v>
      </c>
      <c r="Y384">
        <f t="shared" ca="1" si="826"/>
        <v>0</v>
      </c>
      <c r="AA384">
        <f ca="1">AVERAGE2(W384,Analysis!$B$6,2)</f>
        <v>0</v>
      </c>
      <c r="AB384">
        <f t="shared" ref="AB384:AC384" ca="1" si="827">AB383+AA384*$D384</f>
        <v>0</v>
      </c>
      <c r="AC384">
        <f t="shared" ca="1" si="827"/>
        <v>0</v>
      </c>
      <c r="AF384">
        <f ca="1">IF(B384&gt;0,C384-Analysis!$B$14,0)</f>
        <v>0</v>
      </c>
      <c r="AG384">
        <f t="shared" ca="1" si="700"/>
        <v>0</v>
      </c>
      <c r="AH384">
        <f t="shared" ca="1" si="701"/>
        <v>0</v>
      </c>
      <c r="AI384">
        <f ca="1">IF(AND(B384&gt;Analysis!$B$39,B384&lt;Analysis!$B$40),FilterInput(AF384,Analysis!$B$34,Analysis!$B$35),0)</f>
        <v>0</v>
      </c>
      <c r="AJ384">
        <f ca="1">MEDIAN2(AI384,Analysis!$B$5,2)</f>
        <v>0</v>
      </c>
      <c r="AK384">
        <f ca="1">AVERAGE2(AJ384,Analysis!$B$6,2)</f>
        <v>0</v>
      </c>
      <c r="AL384">
        <f ca="1">INTEGRAL2(R384,$B384,AL383,R383,$B383,Analysis!$B$22)</f>
        <v>0</v>
      </c>
      <c r="AM384">
        <f ca="1">IF(AND(B384&lt;Analysis!$B$40,B384&gt;0),INTEGRAL2(AL384,$B384,AM383,AL383,$B383,Analysis!$B$23),0)</f>
        <v>0</v>
      </c>
      <c r="AN384">
        <f>IF($P384,AM384*Analysis!$B$30+Analysis!$B$31,0)</f>
        <v>0</v>
      </c>
      <c r="AO384">
        <f>AN384-'Flight Input'!$AE384</f>
        <v>0</v>
      </c>
      <c r="AQ384">
        <f>Analysis!$B$36*'Flight Input'!AE384+IF('Flight Input'!AE384 &gt; 0,Analysis!$B$37,0)</f>
        <v>0</v>
      </c>
      <c r="AR384">
        <f ca="1">_xlfn.COVARIANCE.P($AN$102:$AN$1102,'Flight Input'!AE384:AE1384)</f>
        <v>-1.46739593607147E-2</v>
      </c>
    </row>
    <row r="385" spans="1:44" x14ac:dyDescent="0.3">
      <c r="A385">
        <v>383</v>
      </c>
      <c r="B385">
        <f>'Flight Input'!T385</f>
        <v>7.6593720000237226</v>
      </c>
      <c r="C385">
        <f ca="1">INDIRECT(CONCATENATE("'Flight Input'!",Analysis!$B$2,A385+2))</f>
        <v>0</v>
      </c>
      <c r="D385">
        <f t="shared" si="693"/>
        <v>1.9549999968148768E-2</v>
      </c>
      <c r="F385">
        <f t="shared" ca="1" si="702"/>
        <v>0</v>
      </c>
      <c r="G385">
        <f t="shared" ca="1" si="703"/>
        <v>0</v>
      </c>
      <c r="I385">
        <f>SUM(D$2:D385)/COUNT(D$2:D385)</f>
        <v>1.9998360313377865E-2</v>
      </c>
      <c r="J385">
        <f t="shared" si="694"/>
        <v>0.97758014466170173</v>
      </c>
      <c r="L385">
        <f ca="1">VARA(C$2:C385)</f>
        <v>0</v>
      </c>
      <c r="M385">
        <f t="shared" ca="1" si="695"/>
        <v>0</v>
      </c>
      <c r="N385">
        <f t="shared" ca="1" si="704"/>
        <v>0</v>
      </c>
      <c r="O385" t="b">
        <f ca="1">IF(OR(O384,M385*MIN((B385-B$2)*Analysis!$B$19,1)&gt;Analysis!$B$18),TRUE,FALSE)</f>
        <v>0</v>
      </c>
      <c r="P385" t="b">
        <f>IF(OR('Flight Input'!U385=3,'Flight Input'!U385=9),TRUE,FALSE)</f>
        <v>0</v>
      </c>
      <c r="Q385">
        <f ca="1">IF(O385,Q384,SUM(C$2:C385)/COUNT(C$2:C385))+(Analysis!$D$14-500)/1000000</f>
        <v>1.1E-4</v>
      </c>
      <c r="R385">
        <f t="shared" ca="1" si="696"/>
        <v>0</v>
      </c>
      <c r="S385">
        <f t="shared" ca="1" si="705"/>
        <v>0</v>
      </c>
      <c r="T385">
        <f t="shared" si="697"/>
        <v>0</v>
      </c>
      <c r="U385">
        <f>IF($P385,T385*Analysis!$B$28+Analysis!$B$29,0)</f>
        <v>0</v>
      </c>
      <c r="V385">
        <f>U385-'Flight Input'!$AE385</f>
        <v>0</v>
      </c>
      <c r="W385">
        <f ca="1">MEDIAN2(R385,Analysis!$B$5,2)</f>
        <v>0</v>
      </c>
      <c r="X385">
        <f t="shared" ref="X385:Y385" ca="1" si="828">X384+W385*$D385</f>
        <v>0</v>
      </c>
      <c r="Y385">
        <f t="shared" ca="1" si="828"/>
        <v>0</v>
      </c>
      <c r="AA385">
        <f ca="1">AVERAGE2(W385,Analysis!$B$6,2)</f>
        <v>0</v>
      </c>
      <c r="AB385">
        <f t="shared" ref="AB385:AC385" ca="1" si="829">AB384+AA385*$D385</f>
        <v>0</v>
      </c>
      <c r="AC385">
        <f t="shared" ca="1" si="829"/>
        <v>0</v>
      </c>
      <c r="AF385">
        <f ca="1">IF(B385&gt;0,C385-Analysis!$B$14,0)</f>
        <v>0</v>
      </c>
      <c r="AG385">
        <f t="shared" ca="1" si="700"/>
        <v>0</v>
      </c>
      <c r="AH385">
        <f t="shared" ca="1" si="701"/>
        <v>0</v>
      </c>
      <c r="AI385">
        <f ca="1">IF(AND(B385&gt;Analysis!$B$39,B385&lt;Analysis!$B$40),FilterInput(AF385,Analysis!$B$34,Analysis!$B$35),0)</f>
        <v>0</v>
      </c>
      <c r="AJ385">
        <f ca="1">MEDIAN2(AI385,Analysis!$B$5,2)</f>
        <v>0</v>
      </c>
      <c r="AK385">
        <f ca="1">AVERAGE2(AJ385,Analysis!$B$6,2)</f>
        <v>0</v>
      </c>
      <c r="AL385">
        <f ca="1">INTEGRAL2(R385,$B385,AL384,R384,$B384,Analysis!$B$22)</f>
        <v>0</v>
      </c>
      <c r="AM385">
        <f ca="1">IF(AND(B385&lt;Analysis!$B$40,B385&gt;0),INTEGRAL2(AL385,$B385,AM384,AL384,$B384,Analysis!$B$23),0)</f>
        <v>0</v>
      </c>
      <c r="AN385">
        <f>IF($P385,AM385*Analysis!$B$30+Analysis!$B$31,0)</f>
        <v>0</v>
      </c>
      <c r="AO385">
        <f>AN385-'Flight Input'!$AE385</f>
        <v>0</v>
      </c>
      <c r="AQ385">
        <f>Analysis!$B$36*'Flight Input'!AE385+IF('Flight Input'!AE385 &gt; 0,Analysis!$B$37,0)</f>
        <v>0</v>
      </c>
      <c r="AR385">
        <f ca="1">_xlfn.COVARIANCE.P($AN$102:$AN$1102,'Flight Input'!AE385:AE1385)</f>
        <v>-1.4840615430056665E-2</v>
      </c>
    </row>
    <row r="386" spans="1:44" x14ac:dyDescent="0.3">
      <c r="A386">
        <v>384</v>
      </c>
      <c r="B386">
        <f>'Flight Input'!T386</f>
        <v>7.6802479999605566</v>
      </c>
      <c r="C386">
        <f ca="1">INDIRECT(CONCATENATE("'Flight Input'!",Analysis!$B$2,A386+2))</f>
        <v>0</v>
      </c>
      <c r="D386">
        <f t="shared" si="693"/>
        <v>2.0875999936833978E-2</v>
      </c>
      <c r="F386">
        <f t="shared" ca="1" si="702"/>
        <v>0</v>
      </c>
      <c r="G386">
        <f t="shared" ca="1" si="703"/>
        <v>0</v>
      </c>
      <c r="I386">
        <f>SUM(D$2:D386)/COUNT(D$2:D386)</f>
        <v>2.0000645833230617E-2</v>
      </c>
      <c r="J386">
        <f t="shared" si="694"/>
        <v>1.0437662918938837</v>
      </c>
      <c r="L386">
        <f ca="1">VARA(C$2:C386)</f>
        <v>0</v>
      </c>
      <c r="M386">
        <f t="shared" ca="1" si="695"/>
        <v>0</v>
      </c>
      <c r="N386">
        <f t="shared" ca="1" si="704"/>
        <v>0</v>
      </c>
      <c r="O386" t="b">
        <f ca="1">IF(OR(O385,M386*MIN((B386-B$2)*Analysis!$B$19,1)&gt;Analysis!$B$18),TRUE,FALSE)</f>
        <v>0</v>
      </c>
      <c r="P386" t="b">
        <f>IF(OR('Flight Input'!U386=3,'Flight Input'!U386=9),TRUE,FALSE)</f>
        <v>0</v>
      </c>
      <c r="Q386">
        <f ca="1">IF(O386,Q385,SUM(C$2:C386)/COUNT(C$2:C386))+(Analysis!$D$14-500)/1000000</f>
        <v>1.1E-4</v>
      </c>
      <c r="R386">
        <f t="shared" ca="1" si="696"/>
        <v>0</v>
      </c>
      <c r="S386">
        <f t="shared" ca="1" si="705"/>
        <v>0</v>
      </c>
      <c r="T386">
        <f t="shared" si="697"/>
        <v>0</v>
      </c>
      <c r="U386">
        <f>IF($P386,T386*Analysis!$B$28+Analysis!$B$29,0)</f>
        <v>0</v>
      </c>
      <c r="V386">
        <f>U386-'Flight Input'!$AE386</f>
        <v>0</v>
      </c>
      <c r="W386">
        <f ca="1">MEDIAN2(R386,Analysis!$B$5,2)</f>
        <v>0</v>
      </c>
      <c r="X386">
        <f t="shared" ref="X386:Y386" ca="1" si="830">X385+W386*$D386</f>
        <v>0</v>
      </c>
      <c r="Y386">
        <f t="shared" ca="1" si="830"/>
        <v>0</v>
      </c>
      <c r="AA386">
        <f ca="1">AVERAGE2(W386,Analysis!$B$6,2)</f>
        <v>0</v>
      </c>
      <c r="AB386">
        <f t="shared" ref="AB386:AC386" ca="1" si="831">AB385+AA386*$D386</f>
        <v>0</v>
      </c>
      <c r="AC386">
        <f t="shared" ca="1" si="831"/>
        <v>0</v>
      </c>
      <c r="AF386">
        <f ca="1">IF(B386&gt;0,C386-Analysis!$B$14,0)</f>
        <v>0</v>
      </c>
      <c r="AG386">
        <f t="shared" ca="1" si="700"/>
        <v>0</v>
      </c>
      <c r="AH386">
        <f t="shared" ca="1" si="701"/>
        <v>0</v>
      </c>
      <c r="AI386">
        <f ca="1">IF(AND(B386&gt;Analysis!$B$39,B386&lt;Analysis!$B$40),FilterInput(AF386,Analysis!$B$34,Analysis!$B$35),0)</f>
        <v>0</v>
      </c>
      <c r="AJ386">
        <f ca="1">MEDIAN2(AI386,Analysis!$B$5,2)</f>
        <v>0</v>
      </c>
      <c r="AK386">
        <f ca="1">AVERAGE2(AJ386,Analysis!$B$6,2)</f>
        <v>0</v>
      </c>
      <c r="AL386">
        <f ca="1">INTEGRAL2(R386,$B386,AL385,R385,$B385,Analysis!$B$22)</f>
        <v>0</v>
      </c>
      <c r="AM386">
        <f ca="1">IF(AND(B386&lt;Analysis!$B$40,B386&gt;0),INTEGRAL2(AL386,$B386,AM385,AL385,$B385,Analysis!$B$23),0)</f>
        <v>0</v>
      </c>
      <c r="AN386">
        <f>IF($P386,AM386*Analysis!$B$30+Analysis!$B$31,0)</f>
        <v>0</v>
      </c>
      <c r="AO386">
        <f>AN386-'Flight Input'!$AE386</f>
        <v>0</v>
      </c>
      <c r="AQ386">
        <f>Analysis!$B$36*'Flight Input'!AE386+IF('Flight Input'!AE386 &gt; 0,Analysis!$B$37,0)</f>
        <v>0</v>
      </c>
      <c r="AR386">
        <f ca="1">_xlfn.COVARIANCE.P($AN$102:$AN$1102,'Flight Input'!AE386:AE1386)</f>
        <v>-1.5007543057059605E-2</v>
      </c>
    </row>
    <row r="387" spans="1:44" x14ac:dyDescent="0.3">
      <c r="A387">
        <v>385</v>
      </c>
      <c r="B387">
        <f>'Flight Input'!T387</f>
        <v>7.6985270000295714</v>
      </c>
      <c r="C387">
        <f ca="1">INDIRECT(CONCATENATE("'Flight Input'!",Analysis!$B$2,A387+2))</f>
        <v>0</v>
      </c>
      <c r="D387">
        <f t="shared" ref="D387:D450" si="832">B387-B386</f>
        <v>1.8279000069014728E-2</v>
      </c>
      <c r="F387">
        <f t="shared" ca="1" si="702"/>
        <v>0</v>
      </c>
      <c r="G387">
        <f t="shared" ca="1" si="703"/>
        <v>0</v>
      </c>
      <c r="I387">
        <f>SUM(D$2:D387)/COUNT(D$2:D387)</f>
        <v>1.9996174026050834E-2</v>
      </c>
      <c r="J387">
        <f t="shared" ref="J387:J450" si="833">D387/I387</f>
        <v>0.91412487434851353</v>
      </c>
      <c r="L387">
        <f ca="1">VARA(C$2:C387)</f>
        <v>0</v>
      </c>
      <c r="M387">
        <f t="shared" ref="M387:M450" ca="1" si="834">(L387-L386)/D387</f>
        <v>0</v>
      </c>
      <c r="N387">
        <f t="shared" ca="1" si="704"/>
        <v>0</v>
      </c>
      <c r="O387" t="b">
        <f ca="1">IF(OR(O386,M387*MIN((B387-B$2)*Analysis!$B$19,1)&gt;Analysis!$B$18),TRUE,FALSE)</f>
        <v>0</v>
      </c>
      <c r="P387" t="b">
        <f>IF(OR('Flight Input'!U387=3,'Flight Input'!U387=9),TRUE,FALSE)</f>
        <v>0</v>
      </c>
      <c r="Q387">
        <f ca="1">IF(O387,Q386,SUM(C$2:C387)/COUNT(C$2:C387))+(Analysis!$D$14-500)/1000000</f>
        <v>1.1E-4</v>
      </c>
      <c r="R387">
        <f t="shared" ref="R387:R450" ca="1" si="835">IF(O387,C387-Q387,0)</f>
        <v>0</v>
      </c>
      <c r="S387">
        <f t="shared" ca="1" si="705"/>
        <v>0</v>
      </c>
      <c r="T387">
        <f t="shared" ref="T387:T450" si="836">IF(P387,T386+S387*$D387,0)</f>
        <v>0</v>
      </c>
      <c r="U387">
        <f>IF($P387,T387*Analysis!$B$28+Analysis!$B$29,0)</f>
        <v>0</v>
      </c>
      <c r="V387">
        <f>U387-'Flight Input'!$AE387</f>
        <v>0</v>
      </c>
      <c r="W387">
        <f ca="1">MEDIAN2(R387,Analysis!$B$5,2)</f>
        <v>0</v>
      </c>
      <c r="X387">
        <f t="shared" ref="X387:Y387" ca="1" si="837">X386+W387*$D387</f>
        <v>0</v>
      </c>
      <c r="Y387">
        <f t="shared" ca="1" si="837"/>
        <v>0</v>
      </c>
      <c r="AA387">
        <f ca="1">AVERAGE2(W387,Analysis!$B$6,2)</f>
        <v>0</v>
      </c>
      <c r="AB387">
        <f t="shared" ref="AB387:AC387" ca="1" si="838">AB386+AA387*$D387</f>
        <v>0</v>
      </c>
      <c r="AC387">
        <f t="shared" ca="1" si="838"/>
        <v>0</v>
      </c>
      <c r="AF387">
        <f ca="1">IF(B387&gt;0,C387-Analysis!$B$14,0)</f>
        <v>0</v>
      </c>
      <c r="AG387">
        <f t="shared" ref="AG387:AG450" ca="1" si="839">IF(B387&gt;0,AG386+AF387*$D387,0)</f>
        <v>0</v>
      </c>
      <c r="AH387">
        <f t="shared" ref="AH387:AH450" ca="1" si="840">IF(B387&gt;0,AH386+AG387*$D387,0)</f>
        <v>0</v>
      </c>
      <c r="AI387">
        <f ca="1">IF(AND(B387&gt;Analysis!$B$39,B387&lt;Analysis!$B$40),FilterInput(AF387,Analysis!$B$34,Analysis!$B$35),0)</f>
        <v>0</v>
      </c>
      <c r="AJ387">
        <f ca="1">MEDIAN2(AI387,Analysis!$B$5,2)</f>
        <v>0</v>
      </c>
      <c r="AK387">
        <f ca="1">AVERAGE2(AJ387,Analysis!$B$6,2)</f>
        <v>0</v>
      </c>
      <c r="AL387">
        <f ca="1">INTEGRAL2(R387,$B387,AL386,R386,$B386,Analysis!$B$22)</f>
        <v>0</v>
      </c>
      <c r="AM387">
        <f ca="1">IF(AND(B387&lt;Analysis!$B$40,B387&gt;0),INTEGRAL2(AL387,$B387,AM386,AL386,$B386,Analysis!$B$23),0)</f>
        <v>0</v>
      </c>
      <c r="AN387">
        <f>IF($P387,AM387*Analysis!$B$30+Analysis!$B$31,0)</f>
        <v>0</v>
      </c>
      <c r="AO387">
        <f>AN387-'Flight Input'!$AE387</f>
        <v>0</v>
      </c>
      <c r="AQ387">
        <f>Analysis!$B$36*'Flight Input'!AE387+IF('Flight Input'!AE387 &gt; 0,Analysis!$B$37,0)</f>
        <v>0</v>
      </c>
      <c r="AR387">
        <f ca="1">_xlfn.COVARIANCE.P($AN$102:$AN$1102,'Flight Input'!AE387:AE1387)</f>
        <v>-1.5173036884972093E-2</v>
      </c>
    </row>
    <row r="388" spans="1:44" x14ac:dyDescent="0.3">
      <c r="A388">
        <v>386</v>
      </c>
      <c r="B388">
        <f>'Flight Input'!T388</f>
        <v>7.7202119999565184</v>
      </c>
      <c r="C388">
        <f ca="1">INDIRECT(CONCATENATE("'Flight Input'!",Analysis!$B$2,A388+2))</f>
        <v>0</v>
      </c>
      <c r="D388">
        <f t="shared" si="832"/>
        <v>2.1684999926947057E-2</v>
      </c>
      <c r="F388">
        <f t="shared" ref="F388:F451" ca="1" si="841">F387+C388*$D388</f>
        <v>0</v>
      </c>
      <c r="G388">
        <f t="shared" ref="G388:G451" ca="1" si="842">G387+F388*$D388</f>
        <v>0</v>
      </c>
      <c r="I388">
        <f>SUM(D$2:D388)/COUNT(D$2:D388)</f>
        <v>2.0000549222685279E-2</v>
      </c>
      <c r="J388">
        <f t="shared" si="833"/>
        <v>1.0842202224302531</v>
      </c>
      <c r="L388">
        <f ca="1">VARA(C$2:C388)</f>
        <v>0</v>
      </c>
      <c r="M388">
        <f t="shared" ca="1" si="834"/>
        <v>0</v>
      </c>
      <c r="N388">
        <f t="shared" ref="N388:N451" ca="1" si="843">(C388-C387)/D388</f>
        <v>0</v>
      </c>
      <c r="O388" t="b">
        <f ca="1">IF(OR(O387,M388*MIN((B388-B$2)*Analysis!$B$19,1)&gt;Analysis!$B$18),TRUE,FALSE)</f>
        <v>0</v>
      </c>
      <c r="P388" t="b">
        <f>IF(OR('Flight Input'!U388=3,'Flight Input'!U388=9),TRUE,FALSE)</f>
        <v>0</v>
      </c>
      <c r="Q388">
        <f ca="1">IF(O388,Q387,SUM(C$2:C388)/COUNT(C$2:C388))+(Analysis!$D$14-500)/1000000</f>
        <v>1.1E-4</v>
      </c>
      <c r="R388">
        <f t="shared" ca="1" si="835"/>
        <v>0</v>
      </c>
      <c r="S388">
        <f t="shared" ref="S388:S451" ca="1" si="844">S387+R388*$D388</f>
        <v>0</v>
      </c>
      <c r="T388">
        <f t="shared" si="836"/>
        <v>0</v>
      </c>
      <c r="U388">
        <f>IF($P388,T388*Analysis!$B$28+Analysis!$B$29,0)</f>
        <v>0</v>
      </c>
      <c r="V388">
        <f>U388-'Flight Input'!$AE388</f>
        <v>0</v>
      </c>
      <c r="W388">
        <f ca="1">MEDIAN2(R388,Analysis!$B$5,2)</f>
        <v>0</v>
      </c>
      <c r="X388">
        <f t="shared" ref="X388:Y388" ca="1" si="845">X387+W388*$D388</f>
        <v>0</v>
      </c>
      <c r="Y388">
        <f t="shared" ca="1" si="845"/>
        <v>0</v>
      </c>
      <c r="AA388">
        <f ca="1">AVERAGE2(W388,Analysis!$B$6,2)</f>
        <v>0</v>
      </c>
      <c r="AB388">
        <f t="shared" ref="AB388:AC388" ca="1" si="846">AB387+AA388*$D388</f>
        <v>0</v>
      </c>
      <c r="AC388">
        <f t="shared" ca="1" si="846"/>
        <v>0</v>
      </c>
      <c r="AF388">
        <f ca="1">IF(B388&gt;0,C388-Analysis!$B$14,0)</f>
        <v>0</v>
      </c>
      <c r="AG388">
        <f t="shared" ca="1" si="839"/>
        <v>0</v>
      </c>
      <c r="AH388">
        <f t="shared" ca="1" si="840"/>
        <v>0</v>
      </c>
      <c r="AI388">
        <f ca="1">IF(AND(B388&gt;Analysis!$B$39,B388&lt;Analysis!$B$40),FilterInput(AF388,Analysis!$B$34,Analysis!$B$35),0)</f>
        <v>0</v>
      </c>
      <c r="AJ388">
        <f ca="1">MEDIAN2(AI388,Analysis!$B$5,2)</f>
        <v>0</v>
      </c>
      <c r="AK388">
        <f ca="1">AVERAGE2(AJ388,Analysis!$B$6,2)</f>
        <v>0</v>
      </c>
      <c r="AL388">
        <f ca="1">INTEGRAL2(R388,$B388,AL387,R387,$B387,Analysis!$B$22)</f>
        <v>0</v>
      </c>
      <c r="AM388">
        <f ca="1">IF(AND(B388&lt;Analysis!$B$40,B388&gt;0),INTEGRAL2(AL388,$B388,AM387,AL387,$B387,Analysis!$B$23),0)</f>
        <v>0</v>
      </c>
      <c r="AN388">
        <f>IF($P388,AM388*Analysis!$B$30+Analysis!$B$31,0)</f>
        <v>0</v>
      </c>
      <c r="AO388">
        <f>AN388-'Flight Input'!$AE388</f>
        <v>0</v>
      </c>
      <c r="AQ388">
        <f>Analysis!$B$36*'Flight Input'!AE388+IF('Flight Input'!AE388 &gt; 0,Analysis!$B$37,0)</f>
        <v>0</v>
      </c>
      <c r="AR388">
        <f ca="1">_xlfn.COVARIANCE.P($AN$102:$AN$1102,'Flight Input'!AE388:AE1388)</f>
        <v>-1.5338798345024773E-2</v>
      </c>
    </row>
    <row r="389" spans="1:44" x14ac:dyDescent="0.3">
      <c r="A389">
        <v>387</v>
      </c>
      <c r="B389">
        <f>'Flight Input'!T389</f>
        <v>7.736648999969475</v>
      </c>
      <c r="C389">
        <f ca="1">INDIRECT(CONCATENATE("'Flight Input'!",Analysis!$B$2,A389+2))</f>
        <v>0</v>
      </c>
      <c r="D389">
        <f t="shared" si="832"/>
        <v>1.643700001295656E-2</v>
      </c>
      <c r="F389">
        <f t="shared" ca="1" si="841"/>
        <v>0</v>
      </c>
      <c r="G389">
        <f t="shared" ca="1" si="842"/>
        <v>0</v>
      </c>
      <c r="I389">
        <f>SUM(D$2:D389)/COUNT(D$2:D389)</f>
        <v>1.9991341085192443E-2</v>
      </c>
      <c r="J389">
        <f t="shared" si="833"/>
        <v>0.82220597122078132</v>
      </c>
      <c r="L389">
        <f ca="1">VARA(C$2:C389)</f>
        <v>0</v>
      </c>
      <c r="M389">
        <f t="shared" ca="1" si="834"/>
        <v>0</v>
      </c>
      <c r="N389">
        <f t="shared" ca="1" si="843"/>
        <v>0</v>
      </c>
      <c r="O389" t="b">
        <f ca="1">IF(OR(O388,M389*MIN((B389-B$2)*Analysis!$B$19,1)&gt;Analysis!$B$18),TRUE,FALSE)</f>
        <v>0</v>
      </c>
      <c r="P389" t="b">
        <f>IF(OR('Flight Input'!U389=3,'Flight Input'!U389=9),TRUE,FALSE)</f>
        <v>0</v>
      </c>
      <c r="Q389">
        <f ca="1">IF(O389,Q388,SUM(C$2:C389)/COUNT(C$2:C389))+(Analysis!$D$14-500)/1000000</f>
        <v>1.1E-4</v>
      </c>
      <c r="R389">
        <f t="shared" ca="1" si="835"/>
        <v>0</v>
      </c>
      <c r="S389">
        <f t="shared" ca="1" si="844"/>
        <v>0</v>
      </c>
      <c r="T389">
        <f t="shared" si="836"/>
        <v>0</v>
      </c>
      <c r="U389">
        <f>IF($P389,T389*Analysis!$B$28+Analysis!$B$29,0)</f>
        <v>0</v>
      </c>
      <c r="V389">
        <f>U389-'Flight Input'!$AE389</f>
        <v>0</v>
      </c>
      <c r="W389">
        <f ca="1">MEDIAN2(R389,Analysis!$B$5,2)</f>
        <v>0</v>
      </c>
      <c r="X389">
        <f t="shared" ref="X389:Y389" ca="1" si="847">X388+W389*$D389</f>
        <v>0</v>
      </c>
      <c r="Y389">
        <f t="shared" ca="1" si="847"/>
        <v>0</v>
      </c>
      <c r="AA389">
        <f ca="1">AVERAGE2(W389,Analysis!$B$6,2)</f>
        <v>0</v>
      </c>
      <c r="AB389">
        <f t="shared" ref="AB389:AC389" ca="1" si="848">AB388+AA389*$D389</f>
        <v>0</v>
      </c>
      <c r="AC389">
        <f t="shared" ca="1" si="848"/>
        <v>0</v>
      </c>
      <c r="AF389">
        <f ca="1">IF(B389&gt;0,C389-Analysis!$B$14,0)</f>
        <v>0</v>
      </c>
      <c r="AG389">
        <f t="shared" ca="1" si="839"/>
        <v>0</v>
      </c>
      <c r="AH389">
        <f t="shared" ca="1" si="840"/>
        <v>0</v>
      </c>
      <c r="AI389">
        <f ca="1">IF(AND(B389&gt;Analysis!$B$39,B389&lt;Analysis!$B$40),FilterInput(AF389,Analysis!$B$34,Analysis!$B$35),0)</f>
        <v>0</v>
      </c>
      <c r="AJ389">
        <f ca="1">MEDIAN2(AI389,Analysis!$B$5,2)</f>
        <v>0</v>
      </c>
      <c r="AK389">
        <f ca="1">AVERAGE2(AJ389,Analysis!$B$6,2)</f>
        <v>0</v>
      </c>
      <c r="AL389">
        <f ca="1">INTEGRAL2(R389,$B389,AL388,R388,$B388,Analysis!$B$22)</f>
        <v>0</v>
      </c>
      <c r="AM389">
        <f ca="1">IF(AND(B389&lt;Analysis!$B$40,B389&gt;0),INTEGRAL2(AL389,$B389,AM388,AL388,$B388,Analysis!$B$23),0)</f>
        <v>0</v>
      </c>
      <c r="AN389">
        <f>IF($P389,AM389*Analysis!$B$30+Analysis!$B$31,0)</f>
        <v>0</v>
      </c>
      <c r="AO389">
        <f>AN389-'Flight Input'!$AE389</f>
        <v>0</v>
      </c>
      <c r="AQ389">
        <f>Analysis!$B$36*'Flight Input'!AE389+IF('Flight Input'!AE389 &gt; 0,Analysis!$B$37,0)</f>
        <v>0</v>
      </c>
      <c r="AR389">
        <f ca="1">_xlfn.COVARIANCE.P($AN$102:$AN$1102,'Flight Input'!AE389:AE1389)</f>
        <v>-1.5507393353041358E-2</v>
      </c>
    </row>
    <row r="390" spans="1:44" x14ac:dyDescent="0.3">
      <c r="A390">
        <v>388</v>
      </c>
      <c r="B390">
        <f>'Flight Input'!T390</f>
        <v>7.753599000046961</v>
      </c>
      <c r="C390">
        <f ca="1">INDIRECT(CONCATENATE("'Flight Input'!",Analysis!$B$2,A390+2))</f>
        <v>0</v>
      </c>
      <c r="D390">
        <f t="shared" si="832"/>
        <v>1.6950000077486038E-2</v>
      </c>
      <c r="F390">
        <f t="shared" ca="1" si="841"/>
        <v>0</v>
      </c>
      <c r="G390">
        <f t="shared" ca="1" si="842"/>
        <v>0</v>
      </c>
      <c r="I390">
        <f>SUM(D$2:D390)/COUNT(D$2:D390)</f>
        <v>1.998350257744062E-2</v>
      </c>
      <c r="J390">
        <f t="shared" si="833"/>
        <v>0.84819965928399843</v>
      </c>
      <c r="L390">
        <f ca="1">VARA(C$2:C390)</f>
        <v>0</v>
      </c>
      <c r="M390">
        <f t="shared" ca="1" si="834"/>
        <v>0</v>
      </c>
      <c r="N390">
        <f t="shared" ca="1" si="843"/>
        <v>0</v>
      </c>
      <c r="O390" t="b">
        <f ca="1">IF(OR(O389,M390*MIN((B390-B$2)*Analysis!$B$19,1)&gt;Analysis!$B$18),TRUE,FALSE)</f>
        <v>0</v>
      </c>
      <c r="P390" t="b">
        <f>IF(OR('Flight Input'!U390=3,'Flight Input'!U390=9),TRUE,FALSE)</f>
        <v>0</v>
      </c>
      <c r="Q390">
        <f ca="1">IF(O390,Q389,SUM(C$2:C390)/COUNT(C$2:C390))+(Analysis!$D$14-500)/1000000</f>
        <v>1.1E-4</v>
      </c>
      <c r="R390">
        <f t="shared" ca="1" si="835"/>
        <v>0</v>
      </c>
      <c r="S390">
        <f t="shared" ca="1" si="844"/>
        <v>0</v>
      </c>
      <c r="T390">
        <f t="shared" si="836"/>
        <v>0</v>
      </c>
      <c r="U390">
        <f>IF($P390,T390*Analysis!$B$28+Analysis!$B$29,0)</f>
        <v>0</v>
      </c>
      <c r="V390">
        <f>U390-'Flight Input'!$AE390</f>
        <v>0</v>
      </c>
      <c r="W390">
        <f ca="1">MEDIAN2(R390,Analysis!$B$5,2)</f>
        <v>0</v>
      </c>
      <c r="X390">
        <f t="shared" ref="X390:Y390" ca="1" si="849">X389+W390*$D390</f>
        <v>0</v>
      </c>
      <c r="Y390">
        <f t="shared" ca="1" si="849"/>
        <v>0</v>
      </c>
      <c r="AA390">
        <f ca="1">AVERAGE2(W390,Analysis!$B$6,2)</f>
        <v>0</v>
      </c>
      <c r="AB390">
        <f t="shared" ref="AB390:AC390" ca="1" si="850">AB389+AA390*$D390</f>
        <v>0</v>
      </c>
      <c r="AC390">
        <f t="shared" ca="1" si="850"/>
        <v>0</v>
      </c>
      <c r="AF390">
        <f ca="1">IF(B390&gt;0,C390-Analysis!$B$14,0)</f>
        <v>0</v>
      </c>
      <c r="AG390">
        <f t="shared" ca="1" si="839"/>
        <v>0</v>
      </c>
      <c r="AH390">
        <f t="shared" ca="1" si="840"/>
        <v>0</v>
      </c>
      <c r="AI390">
        <f ca="1">IF(AND(B390&gt;Analysis!$B$39,B390&lt;Analysis!$B$40),FilterInput(AF390,Analysis!$B$34,Analysis!$B$35),0)</f>
        <v>0</v>
      </c>
      <c r="AJ390">
        <f ca="1">MEDIAN2(AI390,Analysis!$B$5,2)</f>
        <v>0</v>
      </c>
      <c r="AK390">
        <f ca="1">AVERAGE2(AJ390,Analysis!$B$6,2)</f>
        <v>0</v>
      </c>
      <c r="AL390">
        <f ca="1">INTEGRAL2(R390,$B390,AL389,R389,$B389,Analysis!$B$22)</f>
        <v>0</v>
      </c>
      <c r="AM390">
        <f ca="1">IF(AND(B390&lt;Analysis!$B$40,B390&gt;0),INTEGRAL2(AL390,$B390,AM389,AL389,$B389,Analysis!$B$23),0)</f>
        <v>0</v>
      </c>
      <c r="AN390">
        <f>IF($P390,AM390*Analysis!$B$30+Analysis!$B$31,0)</f>
        <v>0</v>
      </c>
      <c r="AO390">
        <f>AN390-'Flight Input'!$AE390</f>
        <v>0</v>
      </c>
      <c r="AQ390">
        <f>Analysis!$B$36*'Flight Input'!AE390+IF('Flight Input'!AE390 &gt; 0,Analysis!$B$37,0)</f>
        <v>0</v>
      </c>
      <c r="AR390">
        <f ca="1">_xlfn.COVARIANCE.P($AN$102:$AN$1102,'Flight Input'!AE390:AE1390)</f>
        <v>-1.5676263694393931E-2</v>
      </c>
    </row>
    <row r="391" spans="1:44" x14ac:dyDescent="0.3">
      <c r="A391">
        <v>389</v>
      </c>
      <c r="B391">
        <f>'Flight Input'!T391</f>
        <v>7.7812139999587089</v>
      </c>
      <c r="C391">
        <f ca="1">INDIRECT(CONCATENATE("'Flight Input'!",Analysis!$B$2,A391+2))</f>
        <v>0</v>
      </c>
      <c r="D391">
        <f t="shared" si="832"/>
        <v>2.7614999911747873E-2</v>
      </c>
      <c r="F391">
        <f t="shared" ca="1" si="841"/>
        <v>0</v>
      </c>
      <c r="G391">
        <f t="shared" ca="1" si="842"/>
        <v>0</v>
      </c>
      <c r="I391">
        <f>SUM(D$2:D391)/COUNT(D$2:D391)</f>
        <v>2.0003120822515961E-2</v>
      </c>
      <c r="J391">
        <f t="shared" si="833"/>
        <v>1.3805345754180423</v>
      </c>
      <c r="L391">
        <f ca="1">VARA(C$2:C391)</f>
        <v>0</v>
      </c>
      <c r="M391">
        <f t="shared" ca="1" si="834"/>
        <v>0</v>
      </c>
      <c r="N391">
        <f t="shared" ca="1" si="843"/>
        <v>0</v>
      </c>
      <c r="O391" t="b">
        <f ca="1">IF(OR(O390,M391*MIN((B391-B$2)*Analysis!$B$19,1)&gt;Analysis!$B$18),TRUE,FALSE)</f>
        <v>0</v>
      </c>
      <c r="P391" t="b">
        <f>IF(OR('Flight Input'!U391=3,'Flight Input'!U391=9),TRUE,FALSE)</f>
        <v>0</v>
      </c>
      <c r="Q391">
        <f ca="1">IF(O391,Q390,SUM(C$2:C391)/COUNT(C$2:C391))+(Analysis!$D$14-500)/1000000</f>
        <v>1.1E-4</v>
      </c>
      <c r="R391">
        <f t="shared" ca="1" si="835"/>
        <v>0</v>
      </c>
      <c r="S391">
        <f t="shared" ca="1" si="844"/>
        <v>0</v>
      </c>
      <c r="T391">
        <f t="shared" si="836"/>
        <v>0</v>
      </c>
      <c r="U391">
        <f>IF($P391,T391*Analysis!$B$28+Analysis!$B$29,0)</f>
        <v>0</v>
      </c>
      <c r="V391">
        <f>U391-'Flight Input'!$AE391</f>
        <v>0</v>
      </c>
      <c r="W391">
        <f ca="1">MEDIAN2(R391,Analysis!$B$5,2)</f>
        <v>0</v>
      </c>
      <c r="X391">
        <f t="shared" ref="X391:Y391" ca="1" si="851">X390+W391*$D391</f>
        <v>0</v>
      </c>
      <c r="Y391">
        <f t="shared" ca="1" si="851"/>
        <v>0</v>
      </c>
      <c r="AA391">
        <f ca="1">AVERAGE2(W391,Analysis!$B$6,2)</f>
        <v>0</v>
      </c>
      <c r="AB391">
        <f t="shared" ref="AB391:AC391" ca="1" si="852">AB390+AA391*$D391</f>
        <v>0</v>
      </c>
      <c r="AC391">
        <f t="shared" ca="1" si="852"/>
        <v>0</v>
      </c>
      <c r="AF391">
        <f ca="1">IF(B391&gt;0,C391-Analysis!$B$14,0)</f>
        <v>0</v>
      </c>
      <c r="AG391">
        <f t="shared" ca="1" si="839"/>
        <v>0</v>
      </c>
      <c r="AH391">
        <f t="shared" ca="1" si="840"/>
        <v>0</v>
      </c>
      <c r="AI391">
        <f ca="1">IF(AND(B391&gt;Analysis!$B$39,B391&lt;Analysis!$B$40),FilterInput(AF391,Analysis!$B$34,Analysis!$B$35),0)</f>
        <v>0</v>
      </c>
      <c r="AJ391">
        <f ca="1">MEDIAN2(AI391,Analysis!$B$5,2)</f>
        <v>0</v>
      </c>
      <c r="AK391">
        <f ca="1">AVERAGE2(AJ391,Analysis!$B$6,2)</f>
        <v>0</v>
      </c>
      <c r="AL391">
        <f ca="1">INTEGRAL2(R391,$B391,AL390,R390,$B390,Analysis!$B$22)</f>
        <v>0</v>
      </c>
      <c r="AM391">
        <f ca="1">IF(AND(B391&lt;Analysis!$B$40,B391&gt;0),INTEGRAL2(AL391,$B391,AM390,AL390,$B390,Analysis!$B$23),0)</f>
        <v>0</v>
      </c>
      <c r="AN391">
        <f>IF($P391,AM391*Analysis!$B$30+Analysis!$B$31,0)</f>
        <v>0</v>
      </c>
      <c r="AO391">
        <f>AN391-'Flight Input'!$AE391</f>
        <v>0</v>
      </c>
      <c r="AQ391">
        <f>Analysis!$B$36*'Flight Input'!AE391+IF('Flight Input'!AE391 &gt; 0,Analysis!$B$37,0)</f>
        <v>0</v>
      </c>
      <c r="AR391">
        <f ca="1">_xlfn.COVARIANCE.P($AN$102:$AN$1102,'Flight Input'!AE391:AE1391)</f>
        <v>-1.5844552201163379E-2</v>
      </c>
    </row>
    <row r="392" spans="1:44" x14ac:dyDescent="0.3">
      <c r="A392">
        <v>390</v>
      </c>
      <c r="B392">
        <f>'Flight Input'!T392</f>
        <v>7.7996030000504106</v>
      </c>
      <c r="C392">
        <f ca="1">INDIRECT(CONCATENATE("'Flight Input'!",Analysis!$B$2,A392+2))</f>
        <v>0</v>
      </c>
      <c r="D392">
        <f t="shared" si="832"/>
        <v>1.8389000091701746E-2</v>
      </c>
      <c r="F392">
        <f t="shared" ca="1" si="841"/>
        <v>0</v>
      </c>
      <c r="G392">
        <f t="shared" ca="1" si="842"/>
        <v>0</v>
      </c>
      <c r="I392">
        <f>SUM(D$2:D392)/COUNT(D$2:D392)</f>
        <v>1.9998982051411308E-2</v>
      </c>
      <c r="J392">
        <f t="shared" si="833"/>
        <v>0.91949680460881522</v>
      </c>
      <c r="L392">
        <f ca="1">VARA(C$2:C392)</f>
        <v>0</v>
      </c>
      <c r="M392">
        <f t="shared" ca="1" si="834"/>
        <v>0</v>
      </c>
      <c r="N392">
        <f t="shared" ca="1" si="843"/>
        <v>0</v>
      </c>
      <c r="O392" t="b">
        <f ca="1">IF(OR(O391,M392*MIN((B392-B$2)*Analysis!$B$19,1)&gt;Analysis!$B$18),TRUE,FALSE)</f>
        <v>0</v>
      </c>
      <c r="P392" t="b">
        <f>IF(OR('Flight Input'!U392=3,'Flight Input'!U392=9),TRUE,FALSE)</f>
        <v>0</v>
      </c>
      <c r="Q392">
        <f ca="1">IF(O392,Q391,SUM(C$2:C392)/COUNT(C$2:C392))+(Analysis!$D$14-500)/1000000</f>
        <v>1.1E-4</v>
      </c>
      <c r="R392">
        <f t="shared" ca="1" si="835"/>
        <v>0</v>
      </c>
      <c r="S392">
        <f t="shared" ca="1" si="844"/>
        <v>0</v>
      </c>
      <c r="T392">
        <f t="shared" si="836"/>
        <v>0</v>
      </c>
      <c r="U392">
        <f>IF($P392,T392*Analysis!$B$28+Analysis!$B$29,0)</f>
        <v>0</v>
      </c>
      <c r="V392">
        <f>U392-'Flight Input'!$AE392</f>
        <v>0</v>
      </c>
      <c r="W392">
        <f ca="1">MEDIAN2(R392,Analysis!$B$5,2)</f>
        <v>0</v>
      </c>
      <c r="X392">
        <f t="shared" ref="X392:Y392" ca="1" si="853">X391+W392*$D392</f>
        <v>0</v>
      </c>
      <c r="Y392">
        <f t="shared" ca="1" si="853"/>
        <v>0</v>
      </c>
      <c r="AA392">
        <f ca="1">AVERAGE2(W392,Analysis!$B$6,2)</f>
        <v>0</v>
      </c>
      <c r="AB392">
        <f t="shared" ref="AB392:AC392" ca="1" si="854">AB391+AA392*$D392</f>
        <v>0</v>
      </c>
      <c r="AC392">
        <f t="shared" ca="1" si="854"/>
        <v>0</v>
      </c>
      <c r="AF392">
        <f ca="1">IF(B392&gt;0,C392-Analysis!$B$14,0)</f>
        <v>0</v>
      </c>
      <c r="AG392">
        <f t="shared" ca="1" si="839"/>
        <v>0</v>
      </c>
      <c r="AH392">
        <f t="shared" ca="1" si="840"/>
        <v>0</v>
      </c>
      <c r="AI392">
        <f ca="1">IF(AND(B392&gt;Analysis!$B$39,B392&lt;Analysis!$B$40),FilterInput(AF392,Analysis!$B$34,Analysis!$B$35),0)</f>
        <v>0</v>
      </c>
      <c r="AJ392">
        <f ca="1">MEDIAN2(AI392,Analysis!$B$5,2)</f>
        <v>0</v>
      </c>
      <c r="AK392">
        <f ca="1">AVERAGE2(AJ392,Analysis!$B$6,2)</f>
        <v>0</v>
      </c>
      <c r="AL392">
        <f ca="1">INTEGRAL2(R392,$B392,AL391,R391,$B391,Analysis!$B$22)</f>
        <v>0</v>
      </c>
      <c r="AM392">
        <f ca="1">IF(AND(B392&lt;Analysis!$B$40,B392&gt;0),INTEGRAL2(AL392,$B392,AM391,AL391,$B391,Analysis!$B$23),0)</f>
        <v>0</v>
      </c>
      <c r="AN392">
        <f>IF($P392,AM392*Analysis!$B$30+Analysis!$B$31,0)</f>
        <v>0</v>
      </c>
      <c r="AO392">
        <f>AN392-'Flight Input'!$AE392</f>
        <v>0</v>
      </c>
      <c r="AQ392">
        <f>Analysis!$B$36*'Flight Input'!AE392+IF('Flight Input'!AE392 &gt; 0,Analysis!$B$37,0)</f>
        <v>0</v>
      </c>
      <c r="AR392">
        <f ca="1">_xlfn.COVARIANCE.P($AN$102:$AN$1102,'Flight Input'!AE392:AE1392)</f>
        <v>-1.6013973129660759E-2</v>
      </c>
    </row>
    <row r="393" spans="1:44" x14ac:dyDescent="0.3">
      <c r="A393">
        <v>391</v>
      </c>
      <c r="B393">
        <f>'Flight Input'!T393</f>
        <v>7.8198789999587461</v>
      </c>
      <c r="C393">
        <f ca="1">INDIRECT(CONCATENATE("'Flight Input'!",Analysis!$B$2,A393+2))</f>
        <v>0</v>
      </c>
      <c r="D393">
        <f t="shared" si="832"/>
        <v>2.0275999908335507E-2</v>
      </c>
      <c r="F393">
        <f t="shared" ca="1" si="841"/>
        <v>0</v>
      </c>
      <c r="G393">
        <f t="shared" ca="1" si="842"/>
        <v>0</v>
      </c>
      <c r="I393">
        <f>SUM(D$2:D393)/COUNT(D$2:D393)</f>
        <v>1.9999690536978889E-2</v>
      </c>
      <c r="J393">
        <f t="shared" si="833"/>
        <v>1.0138156823399707</v>
      </c>
      <c r="L393">
        <f ca="1">VARA(C$2:C393)</f>
        <v>0</v>
      </c>
      <c r="M393">
        <f t="shared" ca="1" si="834"/>
        <v>0</v>
      </c>
      <c r="N393">
        <f t="shared" ca="1" si="843"/>
        <v>0</v>
      </c>
      <c r="O393" t="b">
        <f ca="1">IF(OR(O392,M393*MIN((B393-B$2)*Analysis!$B$19,1)&gt;Analysis!$B$18),TRUE,FALSE)</f>
        <v>0</v>
      </c>
      <c r="P393" t="b">
        <f>IF(OR('Flight Input'!U393=3,'Flight Input'!U393=9),TRUE,FALSE)</f>
        <v>0</v>
      </c>
      <c r="Q393">
        <f ca="1">IF(O393,Q392,SUM(C$2:C393)/COUNT(C$2:C393))+(Analysis!$D$14-500)/1000000</f>
        <v>1.1E-4</v>
      </c>
      <c r="R393">
        <f t="shared" ca="1" si="835"/>
        <v>0</v>
      </c>
      <c r="S393">
        <f t="shared" ca="1" si="844"/>
        <v>0</v>
      </c>
      <c r="T393">
        <f t="shared" si="836"/>
        <v>0</v>
      </c>
      <c r="U393">
        <f>IF($P393,T393*Analysis!$B$28+Analysis!$B$29,0)</f>
        <v>0</v>
      </c>
      <c r="V393">
        <f>U393-'Flight Input'!$AE393</f>
        <v>0</v>
      </c>
      <c r="W393">
        <f ca="1">MEDIAN2(R393,Analysis!$B$5,2)</f>
        <v>0</v>
      </c>
      <c r="X393">
        <f t="shared" ref="X393:Y393" ca="1" si="855">X392+W393*$D393</f>
        <v>0</v>
      </c>
      <c r="Y393">
        <f t="shared" ca="1" si="855"/>
        <v>0</v>
      </c>
      <c r="AA393">
        <f ca="1">AVERAGE2(W393,Analysis!$B$6,2)</f>
        <v>0</v>
      </c>
      <c r="AB393">
        <f t="shared" ref="AB393:AC393" ca="1" si="856">AB392+AA393*$D393</f>
        <v>0</v>
      </c>
      <c r="AC393">
        <f t="shared" ca="1" si="856"/>
        <v>0</v>
      </c>
      <c r="AF393">
        <f ca="1">IF(B393&gt;0,C393-Analysis!$B$14,0)</f>
        <v>0</v>
      </c>
      <c r="AG393">
        <f t="shared" ca="1" si="839"/>
        <v>0</v>
      </c>
      <c r="AH393">
        <f t="shared" ca="1" si="840"/>
        <v>0</v>
      </c>
      <c r="AI393">
        <f ca="1">IF(AND(B393&gt;Analysis!$B$39,B393&lt;Analysis!$B$40),FilterInput(AF393,Analysis!$B$34,Analysis!$B$35),0)</f>
        <v>0</v>
      </c>
      <c r="AJ393">
        <f ca="1">MEDIAN2(AI393,Analysis!$B$5,2)</f>
        <v>0</v>
      </c>
      <c r="AK393">
        <f ca="1">AVERAGE2(AJ393,Analysis!$B$6,2)</f>
        <v>0</v>
      </c>
      <c r="AL393">
        <f ca="1">INTEGRAL2(R393,$B393,AL392,R392,$B392,Analysis!$B$22)</f>
        <v>0</v>
      </c>
      <c r="AM393">
        <f ca="1">IF(AND(B393&lt;Analysis!$B$40,B393&gt;0),INTEGRAL2(AL393,$B393,AM392,AL392,$B392,Analysis!$B$23),0)</f>
        <v>0</v>
      </c>
      <c r="AN393">
        <f>IF($P393,AM393*Analysis!$B$30+Analysis!$B$31,0)</f>
        <v>0</v>
      </c>
      <c r="AO393">
        <f>AN393-'Flight Input'!$AE393</f>
        <v>0</v>
      </c>
      <c r="AQ393">
        <f>Analysis!$B$36*'Flight Input'!AE393+IF('Flight Input'!AE393 &gt; 0,Analysis!$B$37,0)</f>
        <v>0</v>
      </c>
      <c r="AR393">
        <f ca="1">_xlfn.COVARIANCE.P($AN$102:$AN$1102,'Flight Input'!AE393:AE1393)</f>
        <v>-1.6186250150947976E-2</v>
      </c>
    </row>
    <row r="394" spans="1:44" x14ac:dyDescent="0.3">
      <c r="A394">
        <v>392</v>
      </c>
      <c r="B394">
        <f>'Flight Input'!T394</f>
        <v>7.8341840000357479</v>
      </c>
      <c r="C394">
        <f ca="1">INDIRECT(CONCATENATE("'Flight Input'!",Analysis!$B$2,A394+2))</f>
        <v>0</v>
      </c>
      <c r="D394">
        <f t="shared" si="832"/>
        <v>1.430500007700175E-2</v>
      </c>
      <c r="F394">
        <f t="shared" ca="1" si="841"/>
        <v>0</v>
      </c>
      <c r="G394">
        <f t="shared" ca="1" si="842"/>
        <v>0</v>
      </c>
      <c r="I394">
        <f>SUM(D$2:D394)/COUNT(D$2:D394)</f>
        <v>1.9985163265397315E-2</v>
      </c>
      <c r="J394">
        <f t="shared" si="833"/>
        <v>0.71578099648401139</v>
      </c>
      <c r="L394">
        <f ca="1">VARA(C$2:C394)</f>
        <v>0</v>
      </c>
      <c r="M394">
        <f t="shared" ca="1" si="834"/>
        <v>0</v>
      </c>
      <c r="N394">
        <f t="shared" ca="1" si="843"/>
        <v>0</v>
      </c>
      <c r="O394" t="b">
        <f ca="1">IF(OR(O393,M394*MIN((B394-B$2)*Analysis!$B$19,1)&gt;Analysis!$B$18),TRUE,FALSE)</f>
        <v>0</v>
      </c>
      <c r="P394" t="b">
        <f>IF(OR('Flight Input'!U394=3,'Flight Input'!U394=9),TRUE,FALSE)</f>
        <v>0</v>
      </c>
      <c r="Q394">
        <f ca="1">IF(O394,Q393,SUM(C$2:C394)/COUNT(C$2:C394))+(Analysis!$D$14-500)/1000000</f>
        <v>1.1E-4</v>
      </c>
      <c r="R394">
        <f t="shared" ca="1" si="835"/>
        <v>0</v>
      </c>
      <c r="S394">
        <f t="shared" ca="1" si="844"/>
        <v>0</v>
      </c>
      <c r="T394">
        <f t="shared" si="836"/>
        <v>0</v>
      </c>
      <c r="U394">
        <f>IF($P394,T394*Analysis!$B$28+Analysis!$B$29,0)</f>
        <v>0</v>
      </c>
      <c r="V394">
        <f>U394-'Flight Input'!$AE394</f>
        <v>0</v>
      </c>
      <c r="W394">
        <f ca="1">MEDIAN2(R394,Analysis!$B$5,2)</f>
        <v>0</v>
      </c>
      <c r="X394">
        <f t="shared" ref="X394:Y394" ca="1" si="857">X393+W394*$D394</f>
        <v>0</v>
      </c>
      <c r="Y394">
        <f t="shared" ca="1" si="857"/>
        <v>0</v>
      </c>
      <c r="AA394">
        <f ca="1">AVERAGE2(W394,Analysis!$B$6,2)</f>
        <v>0</v>
      </c>
      <c r="AB394">
        <f t="shared" ref="AB394:AC394" ca="1" si="858">AB393+AA394*$D394</f>
        <v>0</v>
      </c>
      <c r="AC394">
        <f t="shared" ca="1" si="858"/>
        <v>0</v>
      </c>
      <c r="AF394">
        <f ca="1">IF(B394&gt;0,C394-Analysis!$B$14,0)</f>
        <v>0</v>
      </c>
      <c r="AG394">
        <f t="shared" ca="1" si="839"/>
        <v>0</v>
      </c>
      <c r="AH394">
        <f t="shared" ca="1" si="840"/>
        <v>0</v>
      </c>
      <c r="AI394">
        <f ca="1">IF(AND(B394&gt;Analysis!$B$39,B394&lt;Analysis!$B$40),FilterInput(AF394,Analysis!$B$34,Analysis!$B$35),0)</f>
        <v>0</v>
      </c>
      <c r="AJ394">
        <f ca="1">MEDIAN2(AI394,Analysis!$B$5,2)</f>
        <v>0</v>
      </c>
      <c r="AK394">
        <f ca="1">AVERAGE2(AJ394,Analysis!$B$6,2)</f>
        <v>0</v>
      </c>
      <c r="AL394">
        <f ca="1">INTEGRAL2(R394,$B394,AL393,R393,$B393,Analysis!$B$22)</f>
        <v>0</v>
      </c>
      <c r="AM394">
        <f ca="1">IF(AND(B394&lt;Analysis!$B$40,B394&gt;0),INTEGRAL2(AL394,$B394,AM393,AL393,$B393,Analysis!$B$23),0)</f>
        <v>0</v>
      </c>
      <c r="AN394">
        <f>IF($P394,AM394*Analysis!$B$30+Analysis!$B$31,0)</f>
        <v>0</v>
      </c>
      <c r="AO394">
        <f>AN394-'Flight Input'!$AE394</f>
        <v>0</v>
      </c>
      <c r="AQ394">
        <f>Analysis!$B$36*'Flight Input'!AE394+IF('Flight Input'!AE394 &gt; 0,Analysis!$B$37,0)</f>
        <v>0</v>
      </c>
      <c r="AR394">
        <f ca="1">_xlfn.COVARIANCE.P($AN$102:$AN$1102,'Flight Input'!AE394:AE1394)</f>
        <v>-1.6362255342658543E-2</v>
      </c>
    </row>
    <row r="395" spans="1:44" x14ac:dyDescent="0.3">
      <c r="A395">
        <v>393</v>
      </c>
      <c r="B395">
        <f>'Flight Input'!T395</f>
        <v>7.8592339999740943</v>
      </c>
      <c r="C395">
        <f ca="1">INDIRECT(CONCATENATE("'Flight Input'!",Analysis!$B$2,A395+2))</f>
        <v>0</v>
      </c>
      <c r="D395">
        <f t="shared" si="832"/>
        <v>2.5049999938346446E-2</v>
      </c>
      <c r="F395">
        <f t="shared" ca="1" si="841"/>
        <v>0</v>
      </c>
      <c r="G395">
        <f t="shared" ca="1" si="842"/>
        <v>0</v>
      </c>
      <c r="I395">
        <f>SUM(D$2:D395)/COUNT(D$2:D395)</f>
        <v>1.9998050890519325E-2</v>
      </c>
      <c r="J395">
        <f t="shared" si="833"/>
        <v>1.2526220717951142</v>
      </c>
      <c r="L395">
        <f ca="1">VARA(C$2:C395)</f>
        <v>0</v>
      </c>
      <c r="M395">
        <f t="shared" ca="1" si="834"/>
        <v>0</v>
      </c>
      <c r="N395">
        <f t="shared" ca="1" si="843"/>
        <v>0</v>
      </c>
      <c r="O395" t="b">
        <f ca="1">IF(OR(O394,M395*MIN((B395-B$2)*Analysis!$B$19,1)&gt;Analysis!$B$18),TRUE,FALSE)</f>
        <v>0</v>
      </c>
      <c r="P395" t="b">
        <f>IF(OR('Flight Input'!U395=3,'Flight Input'!U395=9),TRUE,FALSE)</f>
        <v>0</v>
      </c>
      <c r="Q395">
        <f ca="1">IF(O395,Q394,SUM(C$2:C395)/COUNT(C$2:C395))+(Analysis!$D$14-500)/1000000</f>
        <v>1.1E-4</v>
      </c>
      <c r="R395">
        <f t="shared" ca="1" si="835"/>
        <v>0</v>
      </c>
      <c r="S395">
        <f t="shared" ca="1" si="844"/>
        <v>0</v>
      </c>
      <c r="T395">
        <f t="shared" si="836"/>
        <v>0</v>
      </c>
      <c r="U395">
        <f>IF($P395,T395*Analysis!$B$28+Analysis!$B$29,0)</f>
        <v>0</v>
      </c>
      <c r="V395">
        <f>U395-'Flight Input'!$AE395</f>
        <v>0</v>
      </c>
      <c r="W395">
        <f ca="1">MEDIAN2(R395,Analysis!$B$5,2)</f>
        <v>0</v>
      </c>
      <c r="X395">
        <f t="shared" ref="X395:Y395" ca="1" si="859">X394+W395*$D395</f>
        <v>0</v>
      </c>
      <c r="Y395">
        <f t="shared" ca="1" si="859"/>
        <v>0</v>
      </c>
      <c r="AA395">
        <f ca="1">AVERAGE2(W395,Analysis!$B$6,2)</f>
        <v>0</v>
      </c>
      <c r="AB395">
        <f t="shared" ref="AB395:AC395" ca="1" si="860">AB394+AA395*$D395</f>
        <v>0</v>
      </c>
      <c r="AC395">
        <f t="shared" ca="1" si="860"/>
        <v>0</v>
      </c>
      <c r="AF395">
        <f ca="1">IF(B395&gt;0,C395-Analysis!$B$14,0)</f>
        <v>0</v>
      </c>
      <c r="AG395">
        <f t="shared" ca="1" si="839"/>
        <v>0</v>
      </c>
      <c r="AH395">
        <f t="shared" ca="1" si="840"/>
        <v>0</v>
      </c>
      <c r="AI395">
        <f ca="1">IF(AND(B395&gt;Analysis!$B$39,B395&lt;Analysis!$B$40),FilterInput(AF395,Analysis!$B$34,Analysis!$B$35),0)</f>
        <v>0</v>
      </c>
      <c r="AJ395">
        <f ca="1">MEDIAN2(AI395,Analysis!$B$5,2)</f>
        <v>0</v>
      </c>
      <c r="AK395">
        <f ca="1">AVERAGE2(AJ395,Analysis!$B$6,2)</f>
        <v>0</v>
      </c>
      <c r="AL395">
        <f ca="1">INTEGRAL2(R395,$B395,AL394,R394,$B394,Analysis!$B$22)</f>
        <v>0</v>
      </c>
      <c r="AM395">
        <f ca="1">IF(AND(B395&lt;Analysis!$B$40,B395&gt;0),INTEGRAL2(AL395,$B395,AM394,AL394,$B394,Analysis!$B$23),0)</f>
        <v>0</v>
      </c>
      <c r="AN395">
        <f>IF($P395,AM395*Analysis!$B$30+Analysis!$B$31,0)</f>
        <v>0</v>
      </c>
      <c r="AO395">
        <f>AN395-'Flight Input'!$AE395</f>
        <v>0</v>
      </c>
      <c r="AQ395">
        <f>Analysis!$B$36*'Flight Input'!AE395+IF('Flight Input'!AE395 &gt; 0,Analysis!$B$37,0)</f>
        <v>0</v>
      </c>
      <c r="AR395">
        <f ca="1">_xlfn.COVARIANCE.P($AN$102:$AN$1102,'Flight Input'!AE395:AE1395)</f>
        <v>-1.6537692029233053E-2</v>
      </c>
    </row>
    <row r="396" spans="1:44" x14ac:dyDescent="0.3">
      <c r="A396">
        <v>394</v>
      </c>
      <c r="B396">
        <f>'Flight Input'!T396</f>
        <v>7.8805690000299364</v>
      </c>
      <c r="C396">
        <f ca="1">INDIRECT(CONCATENATE("'Flight Input'!",Analysis!$B$2,A396+2))</f>
        <v>0</v>
      </c>
      <c r="D396">
        <f t="shared" si="832"/>
        <v>2.1335000055842102E-2</v>
      </c>
      <c r="F396">
        <f t="shared" ca="1" si="841"/>
        <v>0</v>
      </c>
      <c r="G396">
        <f t="shared" ca="1" si="842"/>
        <v>0</v>
      </c>
      <c r="I396">
        <f>SUM(D$2:D396)/COUNT(D$2:D396)</f>
        <v>2.0001444162512528E-2</v>
      </c>
      <c r="J396">
        <f t="shared" si="833"/>
        <v>1.0666729803355388</v>
      </c>
      <c r="L396">
        <f ca="1">VARA(C$2:C396)</f>
        <v>0</v>
      </c>
      <c r="M396">
        <f t="shared" ca="1" si="834"/>
        <v>0</v>
      </c>
      <c r="N396">
        <f t="shared" ca="1" si="843"/>
        <v>0</v>
      </c>
      <c r="O396" t="b">
        <f ca="1">IF(OR(O395,M396*MIN((B396-B$2)*Analysis!$B$19,1)&gt;Analysis!$B$18),TRUE,FALSE)</f>
        <v>0</v>
      </c>
      <c r="P396" t="b">
        <f>IF(OR('Flight Input'!U396=3,'Flight Input'!U396=9),TRUE,FALSE)</f>
        <v>0</v>
      </c>
      <c r="Q396">
        <f ca="1">IF(O396,Q395,SUM(C$2:C396)/COUNT(C$2:C396))+(Analysis!$D$14-500)/1000000</f>
        <v>1.1E-4</v>
      </c>
      <c r="R396">
        <f t="shared" ca="1" si="835"/>
        <v>0</v>
      </c>
      <c r="S396">
        <f t="shared" ca="1" si="844"/>
        <v>0</v>
      </c>
      <c r="T396">
        <f t="shared" si="836"/>
        <v>0</v>
      </c>
      <c r="U396">
        <f>IF($P396,T396*Analysis!$B$28+Analysis!$B$29,0)</f>
        <v>0</v>
      </c>
      <c r="V396">
        <f>U396-'Flight Input'!$AE396</f>
        <v>0</v>
      </c>
      <c r="W396">
        <f ca="1">MEDIAN2(R396,Analysis!$B$5,2)</f>
        <v>0</v>
      </c>
      <c r="X396">
        <f t="shared" ref="X396:Y396" ca="1" si="861">X395+W396*$D396</f>
        <v>0</v>
      </c>
      <c r="Y396">
        <f t="shared" ca="1" si="861"/>
        <v>0</v>
      </c>
      <c r="AA396">
        <f ca="1">AVERAGE2(W396,Analysis!$B$6,2)</f>
        <v>0</v>
      </c>
      <c r="AB396">
        <f t="shared" ref="AB396:AC396" ca="1" si="862">AB395+AA396*$D396</f>
        <v>0</v>
      </c>
      <c r="AC396">
        <f t="shared" ca="1" si="862"/>
        <v>0</v>
      </c>
      <c r="AF396">
        <f ca="1">IF(B396&gt;0,C396-Analysis!$B$14,0)</f>
        <v>0</v>
      </c>
      <c r="AG396">
        <f t="shared" ca="1" si="839"/>
        <v>0</v>
      </c>
      <c r="AH396">
        <f t="shared" ca="1" si="840"/>
        <v>0</v>
      </c>
      <c r="AI396">
        <f ca="1">IF(AND(B396&gt;Analysis!$B$39,B396&lt;Analysis!$B$40),FilterInput(AF396,Analysis!$B$34,Analysis!$B$35),0)</f>
        <v>0</v>
      </c>
      <c r="AJ396">
        <f ca="1">MEDIAN2(AI396,Analysis!$B$5,2)</f>
        <v>0</v>
      </c>
      <c r="AK396">
        <f ca="1">AVERAGE2(AJ396,Analysis!$B$6,2)</f>
        <v>0</v>
      </c>
      <c r="AL396">
        <f ca="1">INTEGRAL2(R396,$B396,AL395,R395,$B395,Analysis!$B$22)</f>
        <v>0</v>
      </c>
      <c r="AM396">
        <f ca="1">IF(AND(B396&lt;Analysis!$B$40,B396&gt;0),INTEGRAL2(AL396,$B396,AM395,AL395,$B395,Analysis!$B$23),0)</f>
        <v>0</v>
      </c>
      <c r="AN396">
        <f>IF($P396,AM396*Analysis!$B$30+Analysis!$B$31,0)</f>
        <v>0</v>
      </c>
      <c r="AO396">
        <f>AN396-'Flight Input'!$AE396</f>
        <v>0</v>
      </c>
      <c r="AQ396">
        <f>Analysis!$B$36*'Flight Input'!AE396+IF('Flight Input'!AE396 &gt; 0,Analysis!$B$37,0)</f>
        <v>0</v>
      </c>
      <c r="AR396">
        <f ca="1">_xlfn.COVARIANCE.P($AN$102:$AN$1102,'Flight Input'!AE396:AE1396)</f>
        <v>-1.6716874307728894E-2</v>
      </c>
    </row>
    <row r="397" spans="1:44" x14ac:dyDescent="0.3">
      <c r="A397">
        <v>395</v>
      </c>
      <c r="B397">
        <f>'Flight Input'!T397</f>
        <v>7.9004839999834076</v>
      </c>
      <c r="C397">
        <f ca="1">INDIRECT(CONCATENATE("'Flight Input'!",Analysis!$B$2,A397+2))</f>
        <v>0</v>
      </c>
      <c r="D397">
        <f t="shared" si="832"/>
        <v>1.9914999953471124E-2</v>
      </c>
      <c r="F397">
        <f t="shared" ca="1" si="841"/>
        <v>0</v>
      </c>
      <c r="G397">
        <f t="shared" ca="1" si="842"/>
        <v>0</v>
      </c>
      <c r="I397">
        <f>SUM(D$2:D397)/COUNT(D$2:D397)</f>
        <v>2.0001225316413691E-2</v>
      </c>
      <c r="J397">
        <f t="shared" si="833"/>
        <v>0.99568899597007154</v>
      </c>
      <c r="L397">
        <f ca="1">VARA(C$2:C397)</f>
        <v>0</v>
      </c>
      <c r="M397">
        <f t="shared" ca="1" si="834"/>
        <v>0</v>
      </c>
      <c r="N397">
        <f t="shared" ca="1" si="843"/>
        <v>0</v>
      </c>
      <c r="O397" t="b">
        <f ca="1">IF(OR(O396,M397*MIN((B397-B$2)*Analysis!$B$19,1)&gt;Analysis!$B$18),TRUE,FALSE)</f>
        <v>0</v>
      </c>
      <c r="P397" t="b">
        <f>IF(OR('Flight Input'!U397=3,'Flight Input'!U397=9),TRUE,FALSE)</f>
        <v>0</v>
      </c>
      <c r="Q397">
        <f ca="1">IF(O397,Q396,SUM(C$2:C397)/COUNT(C$2:C397))+(Analysis!$D$14-500)/1000000</f>
        <v>1.1E-4</v>
      </c>
      <c r="R397">
        <f t="shared" ca="1" si="835"/>
        <v>0</v>
      </c>
      <c r="S397">
        <f t="shared" ca="1" si="844"/>
        <v>0</v>
      </c>
      <c r="T397">
        <f t="shared" si="836"/>
        <v>0</v>
      </c>
      <c r="U397">
        <f>IF($P397,T397*Analysis!$B$28+Analysis!$B$29,0)</f>
        <v>0</v>
      </c>
      <c r="V397">
        <f>U397-'Flight Input'!$AE397</f>
        <v>0</v>
      </c>
      <c r="W397">
        <f ca="1">MEDIAN2(R397,Analysis!$B$5,2)</f>
        <v>0</v>
      </c>
      <c r="X397">
        <f t="shared" ref="X397:Y397" ca="1" si="863">X396+W397*$D397</f>
        <v>0</v>
      </c>
      <c r="Y397">
        <f t="shared" ca="1" si="863"/>
        <v>0</v>
      </c>
      <c r="AA397">
        <f ca="1">AVERAGE2(W397,Analysis!$B$6,2)</f>
        <v>0</v>
      </c>
      <c r="AB397">
        <f t="shared" ref="AB397:AC397" ca="1" si="864">AB396+AA397*$D397</f>
        <v>0</v>
      </c>
      <c r="AC397">
        <f t="shared" ca="1" si="864"/>
        <v>0</v>
      </c>
      <c r="AF397">
        <f ca="1">IF(B397&gt;0,C397-Analysis!$B$14,0)</f>
        <v>0</v>
      </c>
      <c r="AG397">
        <f t="shared" ca="1" si="839"/>
        <v>0</v>
      </c>
      <c r="AH397">
        <f t="shared" ca="1" si="840"/>
        <v>0</v>
      </c>
      <c r="AI397">
        <f ca="1">IF(AND(B397&gt;Analysis!$B$39,B397&lt;Analysis!$B$40),FilterInput(AF397,Analysis!$B$34,Analysis!$B$35),0)</f>
        <v>0</v>
      </c>
      <c r="AJ397">
        <f ca="1">MEDIAN2(AI397,Analysis!$B$5,2)</f>
        <v>0</v>
      </c>
      <c r="AK397">
        <f ca="1">AVERAGE2(AJ397,Analysis!$B$6,2)</f>
        <v>0</v>
      </c>
      <c r="AL397">
        <f ca="1">INTEGRAL2(R397,$B397,AL396,R396,$B396,Analysis!$B$22)</f>
        <v>0</v>
      </c>
      <c r="AM397">
        <f ca="1">IF(AND(B397&lt;Analysis!$B$40,B397&gt;0),INTEGRAL2(AL397,$B397,AM396,AL396,$B396,Analysis!$B$23),0)</f>
        <v>0</v>
      </c>
      <c r="AN397">
        <f>IF($P397,AM397*Analysis!$B$30+Analysis!$B$31,0)</f>
        <v>0</v>
      </c>
      <c r="AO397">
        <f>AN397-'Flight Input'!$AE397</f>
        <v>0</v>
      </c>
      <c r="AQ397">
        <f>Analysis!$B$36*'Flight Input'!AE397+IF('Flight Input'!AE397 &gt; 0,Analysis!$B$37,0)</f>
        <v>0</v>
      </c>
      <c r="AR397">
        <f ca="1">_xlfn.COVARIANCE.P($AN$102:$AN$1102,'Flight Input'!AE397:AE1397)</f>
        <v>-1.6895493696773643E-2</v>
      </c>
    </row>
    <row r="398" spans="1:44" x14ac:dyDescent="0.3">
      <c r="A398">
        <v>396</v>
      </c>
      <c r="B398">
        <f>'Flight Input'!T398</f>
        <v>7.919376999954693</v>
      </c>
      <c r="C398">
        <f ca="1">INDIRECT(CONCATENATE("'Flight Input'!",Analysis!$B$2,A398+2))</f>
        <v>0</v>
      </c>
      <c r="D398">
        <f t="shared" si="832"/>
        <v>1.8892999971285462E-2</v>
      </c>
      <c r="F398">
        <f t="shared" ca="1" si="841"/>
        <v>0</v>
      </c>
      <c r="G398">
        <f t="shared" ca="1" si="842"/>
        <v>0</v>
      </c>
      <c r="I398">
        <f>SUM(D$2:D398)/COUNT(D$2:D398)</f>
        <v>1.9998426767562357E-2</v>
      </c>
      <c r="J398">
        <f t="shared" si="833"/>
        <v>0.94472431211089525</v>
      </c>
      <c r="L398">
        <f ca="1">VARA(C$2:C398)</f>
        <v>0</v>
      </c>
      <c r="M398">
        <f t="shared" ca="1" si="834"/>
        <v>0</v>
      </c>
      <c r="N398">
        <f t="shared" ca="1" si="843"/>
        <v>0</v>
      </c>
      <c r="O398" t="b">
        <f ca="1">IF(OR(O397,M398*MIN((B398-B$2)*Analysis!$B$19,1)&gt;Analysis!$B$18),TRUE,FALSE)</f>
        <v>0</v>
      </c>
      <c r="P398" t="b">
        <f>IF(OR('Flight Input'!U398=3,'Flight Input'!U398=9),TRUE,FALSE)</f>
        <v>0</v>
      </c>
      <c r="Q398">
        <f ca="1">IF(O398,Q397,SUM(C$2:C398)/COUNT(C$2:C398))+(Analysis!$D$14-500)/1000000</f>
        <v>1.1E-4</v>
      </c>
      <c r="R398">
        <f t="shared" ca="1" si="835"/>
        <v>0</v>
      </c>
      <c r="S398">
        <f t="shared" ca="1" si="844"/>
        <v>0</v>
      </c>
      <c r="T398">
        <f t="shared" si="836"/>
        <v>0</v>
      </c>
      <c r="U398">
        <f>IF($P398,T398*Analysis!$B$28+Analysis!$B$29,0)</f>
        <v>0</v>
      </c>
      <c r="V398">
        <f>U398-'Flight Input'!$AE398</f>
        <v>0</v>
      </c>
      <c r="W398">
        <f ca="1">MEDIAN2(R398,Analysis!$B$5,2)</f>
        <v>0</v>
      </c>
      <c r="X398">
        <f t="shared" ref="X398:Y398" ca="1" si="865">X397+W398*$D398</f>
        <v>0</v>
      </c>
      <c r="Y398">
        <f t="shared" ca="1" si="865"/>
        <v>0</v>
      </c>
      <c r="AA398">
        <f ca="1">AVERAGE2(W398,Analysis!$B$6,2)</f>
        <v>0</v>
      </c>
      <c r="AB398">
        <f t="shared" ref="AB398:AC398" ca="1" si="866">AB397+AA398*$D398</f>
        <v>0</v>
      </c>
      <c r="AC398">
        <f t="shared" ca="1" si="866"/>
        <v>0</v>
      </c>
      <c r="AF398">
        <f ca="1">IF(B398&gt;0,C398-Analysis!$B$14,0)</f>
        <v>0</v>
      </c>
      <c r="AG398">
        <f t="shared" ca="1" si="839"/>
        <v>0</v>
      </c>
      <c r="AH398">
        <f t="shared" ca="1" si="840"/>
        <v>0</v>
      </c>
      <c r="AI398">
        <f ca="1">IF(AND(B398&gt;Analysis!$B$39,B398&lt;Analysis!$B$40),FilterInput(AF398,Analysis!$B$34,Analysis!$B$35),0)</f>
        <v>0</v>
      </c>
      <c r="AJ398">
        <f ca="1">MEDIAN2(AI398,Analysis!$B$5,2)</f>
        <v>0</v>
      </c>
      <c r="AK398">
        <f ca="1">AVERAGE2(AJ398,Analysis!$B$6,2)</f>
        <v>0</v>
      </c>
      <c r="AL398">
        <f ca="1">INTEGRAL2(R398,$B398,AL397,R397,$B397,Analysis!$B$22)</f>
        <v>0</v>
      </c>
      <c r="AM398">
        <f ca="1">IF(AND(B398&lt;Analysis!$B$40,B398&gt;0),INTEGRAL2(AL398,$B398,AM397,AL397,$B397,Analysis!$B$23),0)</f>
        <v>0</v>
      </c>
      <c r="AN398">
        <f>IF($P398,AM398*Analysis!$B$30+Analysis!$B$31,0)</f>
        <v>0</v>
      </c>
      <c r="AO398">
        <f>AN398-'Flight Input'!$AE398</f>
        <v>0</v>
      </c>
      <c r="AQ398">
        <f>Analysis!$B$36*'Flight Input'!AE398+IF('Flight Input'!AE398 &gt; 0,Analysis!$B$37,0)</f>
        <v>0</v>
      </c>
      <c r="AR398">
        <f ca="1">_xlfn.COVARIANCE.P($AN$102:$AN$1102,'Flight Input'!AE398:AE1398)</f>
        <v>-1.7075278731426845E-2</v>
      </c>
    </row>
    <row r="399" spans="1:44" x14ac:dyDescent="0.3">
      <c r="A399">
        <v>397</v>
      </c>
      <c r="B399">
        <f>'Flight Input'!T399</f>
        <v>7.9397520000347868</v>
      </c>
      <c r="C399">
        <f ca="1">INDIRECT(CONCATENATE("'Flight Input'!",Analysis!$B$2,A399+2))</f>
        <v>0</v>
      </c>
      <c r="D399">
        <f t="shared" si="832"/>
        <v>2.0375000080093741E-2</v>
      </c>
      <c r="F399">
        <f t="shared" ca="1" si="841"/>
        <v>0</v>
      </c>
      <c r="G399">
        <f t="shared" ca="1" si="842"/>
        <v>0</v>
      </c>
      <c r="I399">
        <f>SUM(D$2:D399)/COUNT(D$2:D399)</f>
        <v>1.9999375314949084E-2</v>
      </c>
      <c r="J399">
        <f t="shared" si="833"/>
        <v>1.0187818248934948</v>
      </c>
      <c r="L399">
        <f ca="1">VARA(C$2:C399)</f>
        <v>0</v>
      </c>
      <c r="M399">
        <f t="shared" ca="1" si="834"/>
        <v>0</v>
      </c>
      <c r="N399">
        <f t="shared" ca="1" si="843"/>
        <v>0</v>
      </c>
      <c r="O399" t="b">
        <f ca="1">IF(OR(O398,M399*MIN((B399-B$2)*Analysis!$B$19,1)&gt;Analysis!$B$18),TRUE,FALSE)</f>
        <v>0</v>
      </c>
      <c r="P399" t="b">
        <f>IF(OR('Flight Input'!U399=3,'Flight Input'!U399=9),TRUE,FALSE)</f>
        <v>0</v>
      </c>
      <c r="Q399">
        <f ca="1">IF(O399,Q398,SUM(C$2:C399)/COUNT(C$2:C399))+(Analysis!$D$14-500)/1000000</f>
        <v>1.1E-4</v>
      </c>
      <c r="R399">
        <f t="shared" ca="1" si="835"/>
        <v>0</v>
      </c>
      <c r="S399">
        <f t="shared" ca="1" si="844"/>
        <v>0</v>
      </c>
      <c r="T399">
        <f t="shared" si="836"/>
        <v>0</v>
      </c>
      <c r="U399">
        <f>IF($P399,T399*Analysis!$B$28+Analysis!$B$29,0)</f>
        <v>0</v>
      </c>
      <c r="V399">
        <f>U399-'Flight Input'!$AE399</f>
        <v>0</v>
      </c>
      <c r="W399">
        <f ca="1">MEDIAN2(R399,Analysis!$B$5,2)</f>
        <v>0</v>
      </c>
      <c r="X399">
        <f t="shared" ref="X399:Y399" ca="1" si="867">X398+W399*$D399</f>
        <v>0</v>
      </c>
      <c r="Y399">
        <f t="shared" ca="1" si="867"/>
        <v>0</v>
      </c>
      <c r="AA399">
        <f ca="1">AVERAGE2(W399,Analysis!$B$6,2)</f>
        <v>0</v>
      </c>
      <c r="AB399">
        <f t="shared" ref="AB399:AC399" ca="1" si="868">AB398+AA399*$D399</f>
        <v>0</v>
      </c>
      <c r="AC399">
        <f t="shared" ca="1" si="868"/>
        <v>0</v>
      </c>
      <c r="AF399">
        <f ca="1">IF(B399&gt;0,C399-Analysis!$B$14,0)</f>
        <v>0</v>
      </c>
      <c r="AG399">
        <f t="shared" ca="1" si="839"/>
        <v>0</v>
      </c>
      <c r="AH399">
        <f t="shared" ca="1" si="840"/>
        <v>0</v>
      </c>
      <c r="AI399">
        <f ca="1">IF(AND(B399&gt;Analysis!$B$39,B399&lt;Analysis!$B$40),FilterInput(AF399,Analysis!$B$34,Analysis!$B$35),0)</f>
        <v>0</v>
      </c>
      <c r="AJ399">
        <f ca="1">MEDIAN2(AI399,Analysis!$B$5,2)</f>
        <v>0</v>
      </c>
      <c r="AK399">
        <f ca="1">AVERAGE2(AJ399,Analysis!$B$6,2)</f>
        <v>0</v>
      </c>
      <c r="AL399">
        <f ca="1">INTEGRAL2(R399,$B399,AL398,R398,$B398,Analysis!$B$22)</f>
        <v>0</v>
      </c>
      <c r="AM399">
        <f ca="1">IF(AND(B399&lt;Analysis!$B$40,B399&gt;0),INTEGRAL2(AL399,$B399,AM398,AL398,$B398,Analysis!$B$23),0)</f>
        <v>0</v>
      </c>
      <c r="AN399">
        <f>IF($P399,AM399*Analysis!$B$30+Analysis!$B$31,0)</f>
        <v>0</v>
      </c>
      <c r="AO399">
        <f>AN399-'Flight Input'!$AE399</f>
        <v>0</v>
      </c>
      <c r="AQ399">
        <f>Analysis!$B$36*'Flight Input'!AE399+IF('Flight Input'!AE399 &gt; 0,Analysis!$B$37,0)</f>
        <v>0</v>
      </c>
      <c r="AR399">
        <f ca="1">_xlfn.COVARIANCE.P($AN$102:$AN$1102,'Flight Input'!AE399:AE1399)</f>
        <v>-1.7256233446643229E-2</v>
      </c>
    </row>
    <row r="400" spans="1:44" x14ac:dyDescent="0.3">
      <c r="A400">
        <v>398</v>
      </c>
      <c r="B400">
        <f>'Flight Input'!T400</f>
        <v>7.9580640000058338</v>
      </c>
      <c r="C400">
        <f ca="1">INDIRECT(CONCATENATE("'Flight Input'!",Analysis!$B$2,A400+2))</f>
        <v>0</v>
      </c>
      <c r="D400">
        <f t="shared" si="832"/>
        <v>1.8311999971047044E-2</v>
      </c>
      <c r="F400">
        <f t="shared" ca="1" si="841"/>
        <v>0</v>
      </c>
      <c r="G400">
        <f t="shared" ca="1" si="842"/>
        <v>0</v>
      </c>
      <c r="I400">
        <f>SUM(D$2:D400)/COUNT(D$2:D400)</f>
        <v>1.9995135678406616E-2</v>
      </c>
      <c r="J400">
        <f t="shared" si="833"/>
        <v>0.91582274136917985</v>
      </c>
      <c r="L400">
        <f ca="1">VARA(C$2:C400)</f>
        <v>0</v>
      </c>
      <c r="M400">
        <f t="shared" ca="1" si="834"/>
        <v>0</v>
      </c>
      <c r="N400">
        <f t="shared" ca="1" si="843"/>
        <v>0</v>
      </c>
      <c r="O400" t="b">
        <f ca="1">IF(OR(O399,M400*MIN((B400-B$2)*Analysis!$B$19,1)&gt;Analysis!$B$18),TRUE,FALSE)</f>
        <v>0</v>
      </c>
      <c r="P400" t="b">
        <f>IF(OR('Flight Input'!U400=3,'Flight Input'!U400=9),TRUE,FALSE)</f>
        <v>0</v>
      </c>
      <c r="Q400">
        <f ca="1">IF(O400,Q399,SUM(C$2:C400)/COUNT(C$2:C400))+(Analysis!$D$14-500)/1000000</f>
        <v>1.1E-4</v>
      </c>
      <c r="R400">
        <f t="shared" ca="1" si="835"/>
        <v>0</v>
      </c>
      <c r="S400">
        <f t="shared" ca="1" si="844"/>
        <v>0</v>
      </c>
      <c r="T400">
        <f t="shared" si="836"/>
        <v>0</v>
      </c>
      <c r="U400">
        <f>IF($P400,T400*Analysis!$B$28+Analysis!$B$29,0)</f>
        <v>0</v>
      </c>
      <c r="V400">
        <f>U400-'Flight Input'!$AE400</f>
        <v>0</v>
      </c>
      <c r="W400">
        <f ca="1">MEDIAN2(R400,Analysis!$B$5,2)</f>
        <v>0</v>
      </c>
      <c r="X400">
        <f t="shared" ref="X400:Y400" ca="1" si="869">X399+W400*$D400</f>
        <v>0</v>
      </c>
      <c r="Y400">
        <f t="shared" ca="1" si="869"/>
        <v>0</v>
      </c>
      <c r="AA400">
        <f ca="1">AVERAGE2(W400,Analysis!$B$6,2)</f>
        <v>0</v>
      </c>
      <c r="AB400">
        <f t="shared" ref="AB400:AC400" ca="1" si="870">AB399+AA400*$D400</f>
        <v>0</v>
      </c>
      <c r="AC400">
        <f t="shared" ca="1" si="870"/>
        <v>0</v>
      </c>
      <c r="AF400">
        <f ca="1">IF(B400&gt;0,C400-Analysis!$B$14,0)</f>
        <v>0</v>
      </c>
      <c r="AG400">
        <f t="shared" ca="1" si="839"/>
        <v>0</v>
      </c>
      <c r="AH400">
        <f t="shared" ca="1" si="840"/>
        <v>0</v>
      </c>
      <c r="AI400">
        <f ca="1">IF(AND(B400&gt;Analysis!$B$39,B400&lt;Analysis!$B$40),FilterInput(AF400,Analysis!$B$34,Analysis!$B$35),0)</f>
        <v>0</v>
      </c>
      <c r="AJ400">
        <f ca="1">MEDIAN2(AI400,Analysis!$B$5,2)</f>
        <v>0</v>
      </c>
      <c r="AK400">
        <f ca="1">AVERAGE2(AJ400,Analysis!$B$6,2)</f>
        <v>0</v>
      </c>
      <c r="AL400">
        <f ca="1">INTEGRAL2(R400,$B400,AL399,R399,$B399,Analysis!$B$22)</f>
        <v>0</v>
      </c>
      <c r="AM400">
        <f ca="1">IF(AND(B400&lt;Analysis!$B$40,B400&gt;0),INTEGRAL2(AL400,$B400,AM399,AL399,$B399,Analysis!$B$23),0)</f>
        <v>0</v>
      </c>
      <c r="AN400">
        <f>IF($P400,AM400*Analysis!$B$30+Analysis!$B$31,0)</f>
        <v>0</v>
      </c>
      <c r="AO400">
        <f>AN400-'Flight Input'!$AE400</f>
        <v>0</v>
      </c>
      <c r="AQ400">
        <f>Analysis!$B$36*'Flight Input'!AE400+IF('Flight Input'!AE400 &gt; 0,Analysis!$B$37,0)</f>
        <v>0</v>
      </c>
      <c r="AR400">
        <f ca="1">_xlfn.COVARIANCE.P($AN$102:$AN$1102,'Flight Input'!AE400:AE1400)</f>
        <v>-1.7436625418156739E-2</v>
      </c>
    </row>
    <row r="401" spans="1:44" x14ac:dyDescent="0.3">
      <c r="A401">
        <v>399</v>
      </c>
      <c r="B401">
        <f>'Flight Input'!T401</f>
        <v>7.9751369999721646</v>
      </c>
      <c r="C401">
        <f ca="1">INDIRECT(CONCATENATE("'Flight Input'!",Analysis!$B$2,A401+2))</f>
        <v>0</v>
      </c>
      <c r="D401">
        <f t="shared" si="832"/>
        <v>1.7072999966330826E-2</v>
      </c>
      <c r="F401">
        <f t="shared" ca="1" si="841"/>
        <v>0</v>
      </c>
      <c r="G401">
        <f t="shared" ca="1" si="842"/>
        <v>0</v>
      </c>
      <c r="I401">
        <f>SUM(D$2:D401)/COUNT(D$2:D401)</f>
        <v>1.9987812030005426E-2</v>
      </c>
      <c r="J401">
        <f t="shared" si="833"/>
        <v>0.8541705285551553</v>
      </c>
      <c r="L401">
        <f ca="1">VARA(C$2:C401)</f>
        <v>0</v>
      </c>
      <c r="M401">
        <f t="shared" ca="1" si="834"/>
        <v>0</v>
      </c>
      <c r="N401">
        <f t="shared" ca="1" si="843"/>
        <v>0</v>
      </c>
      <c r="O401" t="b">
        <f ca="1">IF(OR(O400,M401*MIN((B401-B$2)*Analysis!$B$19,1)&gt;Analysis!$B$18),TRUE,FALSE)</f>
        <v>0</v>
      </c>
      <c r="P401" t="b">
        <f>IF(OR('Flight Input'!U401=3,'Flight Input'!U401=9),TRUE,FALSE)</f>
        <v>0</v>
      </c>
      <c r="Q401">
        <f ca="1">IF(O401,Q400,SUM(C$2:C401)/COUNT(C$2:C401))+(Analysis!$D$14-500)/1000000</f>
        <v>1.1E-4</v>
      </c>
      <c r="R401">
        <f t="shared" ca="1" si="835"/>
        <v>0</v>
      </c>
      <c r="S401">
        <f t="shared" ca="1" si="844"/>
        <v>0</v>
      </c>
      <c r="T401">
        <f t="shared" si="836"/>
        <v>0</v>
      </c>
      <c r="U401">
        <f>IF($P401,T401*Analysis!$B$28+Analysis!$B$29,0)</f>
        <v>0</v>
      </c>
      <c r="V401">
        <f>U401-'Flight Input'!$AE401</f>
        <v>0</v>
      </c>
      <c r="W401">
        <f ca="1">MEDIAN2(R401,Analysis!$B$5,2)</f>
        <v>0</v>
      </c>
      <c r="X401">
        <f t="shared" ref="X401:Y401" ca="1" si="871">X400+W401*$D401</f>
        <v>0</v>
      </c>
      <c r="Y401">
        <f t="shared" ca="1" si="871"/>
        <v>0</v>
      </c>
      <c r="AA401">
        <f ca="1">AVERAGE2(W401,Analysis!$B$6,2)</f>
        <v>0</v>
      </c>
      <c r="AB401">
        <f t="shared" ref="AB401:AC401" ca="1" si="872">AB400+AA401*$D401</f>
        <v>0</v>
      </c>
      <c r="AC401">
        <f t="shared" ca="1" si="872"/>
        <v>0</v>
      </c>
      <c r="AF401">
        <f ca="1">IF(B401&gt;0,C401-Analysis!$B$14,0)</f>
        <v>0</v>
      </c>
      <c r="AG401">
        <f t="shared" ca="1" si="839"/>
        <v>0</v>
      </c>
      <c r="AH401">
        <f t="shared" ca="1" si="840"/>
        <v>0</v>
      </c>
      <c r="AI401">
        <f ca="1">IF(AND(B401&gt;Analysis!$B$39,B401&lt;Analysis!$B$40),FilterInput(AF401,Analysis!$B$34,Analysis!$B$35),0)</f>
        <v>0</v>
      </c>
      <c r="AJ401">
        <f ca="1">MEDIAN2(AI401,Analysis!$B$5,2)</f>
        <v>0</v>
      </c>
      <c r="AK401">
        <f ca="1">AVERAGE2(AJ401,Analysis!$B$6,2)</f>
        <v>0</v>
      </c>
      <c r="AL401">
        <f ca="1">INTEGRAL2(R401,$B401,AL400,R400,$B400,Analysis!$B$22)</f>
        <v>0</v>
      </c>
      <c r="AM401">
        <f ca="1">IF(AND(B401&lt;Analysis!$B$40,B401&gt;0),INTEGRAL2(AL401,$B401,AM400,AL400,$B400,Analysis!$B$23),0)</f>
        <v>0</v>
      </c>
      <c r="AN401">
        <f>IF($P401,AM401*Analysis!$B$30+Analysis!$B$31,0)</f>
        <v>0</v>
      </c>
      <c r="AO401">
        <f>AN401-'Flight Input'!$AE401</f>
        <v>0</v>
      </c>
      <c r="AQ401">
        <f>Analysis!$B$36*'Flight Input'!AE401+IF('Flight Input'!AE401 &gt; 0,Analysis!$B$37,0)</f>
        <v>0</v>
      </c>
      <c r="AR401">
        <f ca="1">_xlfn.COVARIANCE.P($AN$102:$AN$1102,'Flight Input'!AE401:AE1401)</f>
        <v>-1.7615582037036937E-2</v>
      </c>
    </row>
    <row r="402" spans="1:44" x14ac:dyDescent="0.3">
      <c r="A402">
        <v>400</v>
      </c>
      <c r="B402">
        <f>'Flight Input'!T402</f>
        <v>7.9994599999627098</v>
      </c>
      <c r="C402">
        <f ca="1">INDIRECT(CONCATENATE("'Flight Input'!",Analysis!$B$2,A402+2))</f>
        <v>0</v>
      </c>
      <c r="D402">
        <f t="shared" si="832"/>
        <v>2.4322999990545213E-2</v>
      </c>
      <c r="F402">
        <f t="shared" ca="1" si="841"/>
        <v>0</v>
      </c>
      <c r="G402">
        <f t="shared" ca="1" si="842"/>
        <v>0</v>
      </c>
      <c r="I402">
        <f>SUM(D$2:D402)/COUNT(D$2:D402)</f>
        <v>1.9998649999906776E-2</v>
      </c>
      <c r="J402">
        <f t="shared" si="833"/>
        <v>1.2162320951993557</v>
      </c>
      <c r="L402">
        <f ca="1">VARA(C$2:C402)</f>
        <v>0</v>
      </c>
      <c r="M402">
        <f t="shared" ca="1" si="834"/>
        <v>0</v>
      </c>
      <c r="N402">
        <f t="shared" ca="1" si="843"/>
        <v>0</v>
      </c>
      <c r="O402" t="b">
        <f ca="1">IF(OR(O401,M402*MIN((B402-B$2)*Analysis!$B$19,1)&gt;Analysis!$B$18),TRUE,FALSE)</f>
        <v>0</v>
      </c>
      <c r="P402" t="b">
        <f>IF(OR('Flight Input'!U402=3,'Flight Input'!U402=9),TRUE,FALSE)</f>
        <v>0</v>
      </c>
      <c r="Q402">
        <f ca="1">IF(O402,Q401,SUM(C$2:C402)/COUNT(C$2:C402))+(Analysis!$D$14-500)/1000000</f>
        <v>1.1E-4</v>
      </c>
      <c r="R402">
        <f t="shared" ca="1" si="835"/>
        <v>0</v>
      </c>
      <c r="S402">
        <f t="shared" ca="1" si="844"/>
        <v>0</v>
      </c>
      <c r="T402">
        <f t="shared" si="836"/>
        <v>0</v>
      </c>
      <c r="U402">
        <f>IF($P402,T402*Analysis!$B$28+Analysis!$B$29,0)</f>
        <v>0</v>
      </c>
      <c r="V402">
        <f>U402-'Flight Input'!$AE402</f>
        <v>0</v>
      </c>
      <c r="W402">
        <f ca="1">MEDIAN2(R402,Analysis!$B$5,2)</f>
        <v>0</v>
      </c>
      <c r="X402">
        <f t="shared" ref="X402:Y402" ca="1" si="873">X401+W402*$D402</f>
        <v>0</v>
      </c>
      <c r="Y402">
        <f t="shared" ca="1" si="873"/>
        <v>0</v>
      </c>
      <c r="AA402">
        <f ca="1">AVERAGE2(W402,Analysis!$B$6,2)</f>
        <v>0</v>
      </c>
      <c r="AB402">
        <f t="shared" ref="AB402:AC402" ca="1" si="874">AB401+AA402*$D402</f>
        <v>0</v>
      </c>
      <c r="AC402">
        <f t="shared" ca="1" si="874"/>
        <v>0</v>
      </c>
      <c r="AF402">
        <f ca="1">IF(B402&gt;0,C402-Analysis!$B$14,0)</f>
        <v>0</v>
      </c>
      <c r="AG402">
        <f t="shared" ca="1" si="839"/>
        <v>0</v>
      </c>
      <c r="AH402">
        <f t="shared" ca="1" si="840"/>
        <v>0</v>
      </c>
      <c r="AI402">
        <f ca="1">IF(AND(B402&gt;Analysis!$B$39,B402&lt;Analysis!$B$40),FilterInput(AF402,Analysis!$B$34,Analysis!$B$35),0)</f>
        <v>0</v>
      </c>
      <c r="AJ402">
        <f ca="1">MEDIAN2(AI402,Analysis!$B$5,2)</f>
        <v>0</v>
      </c>
      <c r="AK402">
        <f ca="1">AVERAGE2(AJ402,Analysis!$B$6,2)</f>
        <v>0</v>
      </c>
      <c r="AL402">
        <f ca="1">INTEGRAL2(R402,$B402,AL401,R401,$B401,Analysis!$B$22)</f>
        <v>0</v>
      </c>
      <c r="AM402">
        <f ca="1">IF(AND(B402&lt;Analysis!$B$40,B402&gt;0),INTEGRAL2(AL402,$B402,AM401,AL401,$B401,Analysis!$B$23),0)</f>
        <v>0</v>
      </c>
      <c r="AN402">
        <f>IF($P402,AM402*Analysis!$B$30+Analysis!$B$31,0)</f>
        <v>0</v>
      </c>
      <c r="AO402">
        <f>AN402-'Flight Input'!$AE402</f>
        <v>0</v>
      </c>
      <c r="AQ402">
        <f>Analysis!$B$36*'Flight Input'!AE402+IF('Flight Input'!AE402 &gt; 0,Analysis!$B$37,0)</f>
        <v>0</v>
      </c>
      <c r="AR402">
        <f ca="1">_xlfn.COVARIANCE.P($AN$102:$AN$1102,'Flight Input'!AE402:AE1402)</f>
        <v>-1.779919106470319E-2</v>
      </c>
    </row>
    <row r="403" spans="1:44" x14ac:dyDescent="0.3">
      <c r="A403">
        <v>401</v>
      </c>
      <c r="B403">
        <f>'Flight Input'!T403</f>
        <v>8.0199090000241995</v>
      </c>
      <c r="C403">
        <f ca="1">INDIRECT(CONCATENATE("'Flight Input'!",Analysis!$B$2,A403+2))</f>
        <v>0</v>
      </c>
      <c r="D403">
        <f t="shared" si="832"/>
        <v>2.0449000061489642E-2</v>
      </c>
      <c r="F403">
        <f t="shared" ca="1" si="841"/>
        <v>0</v>
      </c>
      <c r="G403">
        <f t="shared" ca="1" si="842"/>
        <v>0</v>
      </c>
      <c r="I403">
        <f>SUM(D$2:D403)/COUNT(D$2:D403)</f>
        <v>1.9999773067392018E-2</v>
      </c>
      <c r="J403">
        <f t="shared" si="833"/>
        <v>1.0224616045684065</v>
      </c>
      <c r="L403">
        <f ca="1">VARA(C$2:C403)</f>
        <v>0</v>
      </c>
      <c r="M403">
        <f t="shared" ca="1" si="834"/>
        <v>0</v>
      </c>
      <c r="N403">
        <f t="shared" ca="1" si="843"/>
        <v>0</v>
      </c>
      <c r="O403" t="b">
        <f ca="1">IF(OR(O402,M403*MIN((B403-B$2)*Analysis!$B$19,1)&gt;Analysis!$B$18),TRUE,FALSE)</f>
        <v>0</v>
      </c>
      <c r="P403" t="b">
        <f>IF(OR('Flight Input'!U403=3,'Flight Input'!U403=9),TRUE,FALSE)</f>
        <v>0</v>
      </c>
      <c r="Q403">
        <f ca="1">IF(O403,Q402,SUM(C$2:C403)/COUNT(C$2:C403))+(Analysis!$D$14-500)/1000000</f>
        <v>1.1E-4</v>
      </c>
      <c r="R403">
        <f t="shared" ca="1" si="835"/>
        <v>0</v>
      </c>
      <c r="S403">
        <f t="shared" ca="1" si="844"/>
        <v>0</v>
      </c>
      <c r="T403">
        <f t="shared" si="836"/>
        <v>0</v>
      </c>
      <c r="U403">
        <f>IF($P403,T403*Analysis!$B$28+Analysis!$B$29,0)</f>
        <v>0</v>
      </c>
      <c r="V403">
        <f>U403-'Flight Input'!$AE403</f>
        <v>0</v>
      </c>
      <c r="W403">
        <f ca="1">MEDIAN2(R403,Analysis!$B$5,2)</f>
        <v>0</v>
      </c>
      <c r="X403">
        <f t="shared" ref="X403:Y403" ca="1" si="875">X402+W403*$D403</f>
        <v>0</v>
      </c>
      <c r="Y403">
        <f t="shared" ca="1" si="875"/>
        <v>0</v>
      </c>
      <c r="AA403">
        <f ca="1">AVERAGE2(W403,Analysis!$B$6,2)</f>
        <v>0</v>
      </c>
      <c r="AB403">
        <f t="shared" ref="AB403:AC403" ca="1" si="876">AB402+AA403*$D403</f>
        <v>0</v>
      </c>
      <c r="AC403">
        <f t="shared" ca="1" si="876"/>
        <v>0</v>
      </c>
      <c r="AF403">
        <f ca="1">IF(B403&gt;0,C403-Analysis!$B$14,0)</f>
        <v>0</v>
      </c>
      <c r="AG403">
        <f t="shared" ca="1" si="839"/>
        <v>0</v>
      </c>
      <c r="AH403">
        <f t="shared" ca="1" si="840"/>
        <v>0</v>
      </c>
      <c r="AI403">
        <f ca="1">IF(AND(B403&gt;Analysis!$B$39,B403&lt;Analysis!$B$40),FilterInput(AF403,Analysis!$B$34,Analysis!$B$35),0)</f>
        <v>0</v>
      </c>
      <c r="AJ403">
        <f ca="1">MEDIAN2(AI403,Analysis!$B$5,2)</f>
        <v>0</v>
      </c>
      <c r="AK403">
        <f ca="1">AVERAGE2(AJ403,Analysis!$B$6,2)</f>
        <v>0</v>
      </c>
      <c r="AL403">
        <f ca="1">INTEGRAL2(R403,$B403,AL402,R402,$B402,Analysis!$B$22)</f>
        <v>0</v>
      </c>
      <c r="AM403">
        <f ca="1">IF(AND(B403&lt;Analysis!$B$40,B403&gt;0),INTEGRAL2(AL403,$B403,AM402,AL402,$B402,Analysis!$B$23),0)</f>
        <v>0</v>
      </c>
      <c r="AN403">
        <f>IF($P403,AM403*Analysis!$B$30+Analysis!$B$31,0)</f>
        <v>0</v>
      </c>
      <c r="AO403">
        <f>AN403-'Flight Input'!$AE403</f>
        <v>0</v>
      </c>
      <c r="AQ403">
        <f>Analysis!$B$36*'Flight Input'!AE403+IF('Flight Input'!AE403 &gt; 0,Analysis!$B$37,0)</f>
        <v>0</v>
      </c>
      <c r="AR403">
        <f ca="1">_xlfn.COVARIANCE.P($AN$102:$AN$1102,'Flight Input'!AE403:AE1403)</f>
        <v>-1.7981368044940788E-2</v>
      </c>
    </row>
    <row r="404" spans="1:44" x14ac:dyDescent="0.3">
      <c r="A404">
        <v>402</v>
      </c>
      <c r="B404">
        <f>'Flight Input'!T404</f>
        <v>8.0406070000026375</v>
      </c>
      <c r="C404">
        <f ca="1">INDIRECT(CONCATENATE("'Flight Input'!",Analysis!$B$2,A404+2))</f>
        <v>0</v>
      </c>
      <c r="D404">
        <f t="shared" si="832"/>
        <v>2.069799997843802E-2</v>
      </c>
      <c r="F404">
        <f t="shared" ca="1" si="841"/>
        <v>0</v>
      </c>
      <c r="G404">
        <f t="shared" ca="1" si="842"/>
        <v>0</v>
      </c>
      <c r="I404">
        <f>SUM(D$2:D404)/COUNT(D$2:D404)</f>
        <v>2.0001509950255316E-2</v>
      </c>
      <c r="J404">
        <f t="shared" si="833"/>
        <v>1.0348218724443758</v>
      </c>
      <c r="L404">
        <f ca="1">VARA(C$2:C404)</f>
        <v>0</v>
      </c>
      <c r="M404">
        <f t="shared" ca="1" si="834"/>
        <v>0</v>
      </c>
      <c r="N404">
        <f t="shared" ca="1" si="843"/>
        <v>0</v>
      </c>
      <c r="O404" t="b">
        <f ca="1">IF(OR(O403,M404*MIN((B404-B$2)*Analysis!$B$19,1)&gt;Analysis!$B$18),TRUE,FALSE)</f>
        <v>0</v>
      </c>
      <c r="P404" t="b">
        <f>IF(OR('Flight Input'!U404=3,'Flight Input'!U404=9),TRUE,FALSE)</f>
        <v>0</v>
      </c>
      <c r="Q404">
        <f ca="1">IF(O404,Q403,SUM(C$2:C404)/COUNT(C$2:C404))+(Analysis!$D$14-500)/1000000</f>
        <v>1.1E-4</v>
      </c>
      <c r="R404">
        <f t="shared" ca="1" si="835"/>
        <v>0</v>
      </c>
      <c r="S404">
        <f t="shared" ca="1" si="844"/>
        <v>0</v>
      </c>
      <c r="T404">
        <f t="shared" si="836"/>
        <v>0</v>
      </c>
      <c r="U404">
        <f>IF($P404,T404*Analysis!$B$28+Analysis!$B$29,0)</f>
        <v>0</v>
      </c>
      <c r="V404">
        <f>U404-'Flight Input'!$AE404</f>
        <v>0</v>
      </c>
      <c r="W404">
        <f ca="1">MEDIAN2(R404,Analysis!$B$5,2)</f>
        <v>0</v>
      </c>
      <c r="X404">
        <f t="shared" ref="X404:Y404" ca="1" si="877">X403+W404*$D404</f>
        <v>0</v>
      </c>
      <c r="Y404">
        <f t="shared" ca="1" si="877"/>
        <v>0</v>
      </c>
      <c r="AA404">
        <f ca="1">AVERAGE2(W404,Analysis!$B$6,2)</f>
        <v>0</v>
      </c>
      <c r="AB404">
        <f t="shared" ref="AB404:AC404" ca="1" si="878">AB403+AA404*$D404</f>
        <v>0</v>
      </c>
      <c r="AC404">
        <f t="shared" ca="1" si="878"/>
        <v>0</v>
      </c>
      <c r="AF404">
        <f ca="1">IF(B404&gt;0,C404-Analysis!$B$14,0)</f>
        <v>0</v>
      </c>
      <c r="AG404">
        <f t="shared" ca="1" si="839"/>
        <v>0</v>
      </c>
      <c r="AH404">
        <f t="shared" ca="1" si="840"/>
        <v>0</v>
      </c>
      <c r="AI404">
        <f ca="1">IF(AND(B404&gt;Analysis!$B$39,B404&lt;Analysis!$B$40),FilterInput(AF404,Analysis!$B$34,Analysis!$B$35),0)</f>
        <v>0</v>
      </c>
      <c r="AJ404">
        <f ca="1">MEDIAN2(AI404,Analysis!$B$5,2)</f>
        <v>0</v>
      </c>
      <c r="AK404">
        <f ca="1">AVERAGE2(AJ404,Analysis!$B$6,2)</f>
        <v>0</v>
      </c>
      <c r="AL404">
        <f ca="1">INTEGRAL2(R404,$B404,AL403,R403,$B403,Analysis!$B$22)</f>
        <v>0</v>
      </c>
      <c r="AM404">
        <f ca="1">IF(AND(B404&lt;Analysis!$B$40,B404&gt;0),INTEGRAL2(AL404,$B404,AM403,AL403,$B403,Analysis!$B$23),0)</f>
        <v>0</v>
      </c>
      <c r="AN404">
        <f>IF($P404,AM404*Analysis!$B$30+Analysis!$B$31,0)</f>
        <v>0</v>
      </c>
      <c r="AO404">
        <f>AN404-'Flight Input'!$AE404</f>
        <v>0</v>
      </c>
      <c r="AQ404">
        <f>Analysis!$B$36*'Flight Input'!AE404+IF('Flight Input'!AE404 &gt; 0,Analysis!$B$37,0)</f>
        <v>0</v>
      </c>
      <c r="AR404">
        <f ca="1">_xlfn.COVARIANCE.P($AN$102:$AN$1102,'Flight Input'!AE404:AE1404)</f>
        <v>-1.8163852313509896E-2</v>
      </c>
    </row>
    <row r="405" spans="1:44" x14ac:dyDescent="0.3">
      <c r="A405">
        <v>403</v>
      </c>
      <c r="B405">
        <f>'Flight Input'!T405</f>
        <v>8.0615299999481067</v>
      </c>
      <c r="C405">
        <f ca="1">INDIRECT(CONCATENATE("'Flight Input'!",Analysis!$B$2,A405+2))</f>
        <v>0</v>
      </c>
      <c r="D405">
        <f t="shared" si="832"/>
        <v>2.0922999945469201E-2</v>
      </c>
      <c r="F405">
        <f t="shared" ca="1" si="841"/>
        <v>0</v>
      </c>
      <c r="G405">
        <f t="shared" ca="1" si="842"/>
        <v>0</v>
      </c>
      <c r="I405">
        <f>SUM(D$2:D405)/COUNT(D$2:D405)</f>
        <v>2.0003796525925824E-2</v>
      </c>
      <c r="J405">
        <f t="shared" si="833"/>
        <v>1.0459514481839509</v>
      </c>
      <c r="L405">
        <f ca="1">VARA(C$2:C405)</f>
        <v>0</v>
      </c>
      <c r="M405">
        <f t="shared" ca="1" si="834"/>
        <v>0</v>
      </c>
      <c r="N405">
        <f t="shared" ca="1" si="843"/>
        <v>0</v>
      </c>
      <c r="O405" t="b">
        <f ca="1">IF(OR(O404,M405*MIN((B405-B$2)*Analysis!$B$19,1)&gt;Analysis!$B$18),TRUE,FALSE)</f>
        <v>0</v>
      </c>
      <c r="P405" t="b">
        <f>IF(OR('Flight Input'!U405=3,'Flight Input'!U405=9),TRUE,FALSE)</f>
        <v>0</v>
      </c>
      <c r="Q405">
        <f ca="1">IF(O405,Q404,SUM(C$2:C405)/COUNT(C$2:C405))+(Analysis!$D$14-500)/1000000</f>
        <v>1.1E-4</v>
      </c>
      <c r="R405">
        <f t="shared" ca="1" si="835"/>
        <v>0</v>
      </c>
      <c r="S405">
        <f t="shared" ca="1" si="844"/>
        <v>0</v>
      </c>
      <c r="T405">
        <f t="shared" si="836"/>
        <v>0</v>
      </c>
      <c r="U405">
        <f>IF($P405,T405*Analysis!$B$28+Analysis!$B$29,0)</f>
        <v>0</v>
      </c>
      <c r="V405">
        <f>U405-'Flight Input'!$AE405</f>
        <v>0</v>
      </c>
      <c r="W405">
        <f ca="1">MEDIAN2(R405,Analysis!$B$5,2)</f>
        <v>0</v>
      </c>
      <c r="X405">
        <f t="shared" ref="X405:Y405" ca="1" si="879">X404+W405*$D405</f>
        <v>0</v>
      </c>
      <c r="Y405">
        <f t="shared" ca="1" si="879"/>
        <v>0</v>
      </c>
      <c r="AA405">
        <f ca="1">AVERAGE2(W405,Analysis!$B$6,2)</f>
        <v>0</v>
      </c>
      <c r="AB405">
        <f t="shared" ref="AB405:AC405" ca="1" si="880">AB404+AA405*$D405</f>
        <v>0</v>
      </c>
      <c r="AC405">
        <f t="shared" ca="1" si="880"/>
        <v>0</v>
      </c>
      <c r="AF405">
        <f ca="1">IF(B405&gt;0,C405-Analysis!$B$14,0)</f>
        <v>0</v>
      </c>
      <c r="AG405">
        <f t="shared" ca="1" si="839"/>
        <v>0</v>
      </c>
      <c r="AH405">
        <f t="shared" ca="1" si="840"/>
        <v>0</v>
      </c>
      <c r="AI405">
        <f ca="1">IF(AND(B405&gt;Analysis!$B$39,B405&lt;Analysis!$B$40),FilterInput(AF405,Analysis!$B$34,Analysis!$B$35),0)</f>
        <v>0</v>
      </c>
      <c r="AJ405">
        <f ca="1">MEDIAN2(AI405,Analysis!$B$5,2)</f>
        <v>0</v>
      </c>
      <c r="AK405">
        <f ca="1">AVERAGE2(AJ405,Analysis!$B$6,2)</f>
        <v>0</v>
      </c>
      <c r="AL405">
        <f ca="1">INTEGRAL2(R405,$B405,AL404,R404,$B404,Analysis!$B$22)</f>
        <v>0</v>
      </c>
      <c r="AM405">
        <f ca="1">IF(AND(B405&lt;Analysis!$B$40,B405&gt;0),INTEGRAL2(AL405,$B405,AM404,AL404,$B404,Analysis!$B$23),0)</f>
        <v>0</v>
      </c>
      <c r="AN405">
        <f>IF($P405,AM405*Analysis!$B$30+Analysis!$B$31,0)</f>
        <v>0</v>
      </c>
      <c r="AO405">
        <f>AN405-'Flight Input'!$AE405</f>
        <v>0</v>
      </c>
      <c r="AQ405">
        <f>Analysis!$B$36*'Flight Input'!AE405+IF('Flight Input'!AE405 &gt; 0,Analysis!$B$37,0)</f>
        <v>0</v>
      </c>
      <c r="AR405">
        <f ca="1">_xlfn.COVARIANCE.P($AN$102:$AN$1102,'Flight Input'!AE405:AE1405)</f>
        <v>-1.8341398505040393E-2</v>
      </c>
    </row>
    <row r="406" spans="1:44" x14ac:dyDescent="0.3">
      <c r="A406">
        <v>404</v>
      </c>
      <c r="B406">
        <f>'Flight Input'!T406</f>
        <v>8.0777839999645948</v>
      </c>
      <c r="C406">
        <f ca="1">INDIRECT(CONCATENATE("'Flight Input'!",Analysis!$B$2,A406+2))</f>
        <v>0</v>
      </c>
      <c r="D406">
        <f t="shared" si="832"/>
        <v>1.6254000016488135E-2</v>
      </c>
      <c r="F406">
        <f t="shared" ca="1" si="841"/>
        <v>0</v>
      </c>
      <c r="G406">
        <f t="shared" ca="1" si="842"/>
        <v>0</v>
      </c>
      <c r="I406">
        <f>SUM(D$2:D406)/COUNT(D$2:D406)</f>
        <v>1.9994514851397513E-2</v>
      </c>
      <c r="J406">
        <f t="shared" si="833"/>
        <v>0.81292295098383272</v>
      </c>
      <c r="L406">
        <f ca="1">VARA(C$2:C406)</f>
        <v>0</v>
      </c>
      <c r="M406">
        <f t="shared" ca="1" si="834"/>
        <v>0</v>
      </c>
      <c r="N406">
        <f t="shared" ca="1" si="843"/>
        <v>0</v>
      </c>
      <c r="O406" t="b">
        <f ca="1">IF(OR(O405,M406*MIN((B406-B$2)*Analysis!$B$19,1)&gt;Analysis!$B$18),TRUE,FALSE)</f>
        <v>0</v>
      </c>
      <c r="P406" t="b">
        <f>IF(OR('Flight Input'!U406=3,'Flight Input'!U406=9),TRUE,FALSE)</f>
        <v>0</v>
      </c>
      <c r="Q406">
        <f ca="1">IF(O406,Q405,SUM(C$2:C406)/COUNT(C$2:C406))+(Analysis!$D$14-500)/1000000</f>
        <v>1.1E-4</v>
      </c>
      <c r="R406">
        <f t="shared" ca="1" si="835"/>
        <v>0</v>
      </c>
      <c r="S406">
        <f t="shared" ca="1" si="844"/>
        <v>0</v>
      </c>
      <c r="T406">
        <f t="shared" si="836"/>
        <v>0</v>
      </c>
      <c r="U406">
        <f>IF($P406,T406*Analysis!$B$28+Analysis!$B$29,0)</f>
        <v>0</v>
      </c>
      <c r="V406">
        <f>U406-'Flight Input'!$AE406</f>
        <v>0</v>
      </c>
      <c r="W406">
        <f ca="1">MEDIAN2(R406,Analysis!$B$5,2)</f>
        <v>0</v>
      </c>
      <c r="X406">
        <f t="shared" ref="X406:Y406" ca="1" si="881">X405+W406*$D406</f>
        <v>0</v>
      </c>
      <c r="Y406">
        <f t="shared" ca="1" si="881"/>
        <v>0</v>
      </c>
      <c r="AA406">
        <f ca="1">AVERAGE2(W406,Analysis!$B$6,2)</f>
        <v>0</v>
      </c>
      <c r="AB406">
        <f t="shared" ref="AB406:AC406" ca="1" si="882">AB405+AA406*$D406</f>
        <v>0</v>
      </c>
      <c r="AC406">
        <f t="shared" ca="1" si="882"/>
        <v>0</v>
      </c>
      <c r="AF406">
        <f ca="1">IF(B406&gt;0,C406-Analysis!$B$14,0)</f>
        <v>0</v>
      </c>
      <c r="AG406">
        <f t="shared" ca="1" si="839"/>
        <v>0</v>
      </c>
      <c r="AH406">
        <f t="shared" ca="1" si="840"/>
        <v>0</v>
      </c>
      <c r="AI406">
        <f ca="1">IF(AND(B406&gt;Analysis!$B$39,B406&lt;Analysis!$B$40),FilterInput(AF406,Analysis!$B$34,Analysis!$B$35),0)</f>
        <v>0</v>
      </c>
      <c r="AJ406">
        <f ca="1">MEDIAN2(AI406,Analysis!$B$5,2)</f>
        <v>0</v>
      </c>
      <c r="AK406">
        <f ca="1">AVERAGE2(AJ406,Analysis!$B$6,2)</f>
        <v>0</v>
      </c>
      <c r="AL406">
        <f ca="1">INTEGRAL2(R406,$B406,AL405,R405,$B405,Analysis!$B$22)</f>
        <v>0</v>
      </c>
      <c r="AM406">
        <f ca="1">IF(AND(B406&lt;Analysis!$B$40,B406&gt;0),INTEGRAL2(AL406,$B406,AM405,AL405,$B405,Analysis!$B$23),0)</f>
        <v>0</v>
      </c>
      <c r="AN406">
        <f>IF($P406,AM406*Analysis!$B$30+Analysis!$B$31,0)</f>
        <v>0</v>
      </c>
      <c r="AO406">
        <f>AN406-'Flight Input'!$AE406</f>
        <v>0</v>
      </c>
      <c r="AQ406">
        <f>Analysis!$B$36*'Flight Input'!AE406+IF('Flight Input'!AE406 &gt; 0,Analysis!$B$37,0)</f>
        <v>0</v>
      </c>
      <c r="AR406">
        <f ca="1">_xlfn.COVARIANCE.P($AN$102:$AN$1102,'Flight Input'!AE406:AE1406)</f>
        <v>-1.8506980855787513E-2</v>
      </c>
    </row>
    <row r="407" spans="1:44" x14ac:dyDescent="0.3">
      <c r="A407">
        <v>405</v>
      </c>
      <c r="B407">
        <f>'Flight Input'!T407</f>
        <v>8.098225999972783</v>
      </c>
      <c r="C407">
        <f ca="1">INDIRECT(CONCATENATE("'Flight Input'!",Analysis!$B$2,A407+2))</f>
        <v>0</v>
      </c>
      <c r="D407">
        <f t="shared" si="832"/>
        <v>2.0442000008188188E-2</v>
      </c>
      <c r="F407">
        <f t="shared" ca="1" si="841"/>
        <v>0</v>
      </c>
      <c r="G407">
        <f t="shared" ca="1" si="842"/>
        <v>0</v>
      </c>
      <c r="I407">
        <f>SUM(D$2:D407)/COUNT(D$2:D407)</f>
        <v>1.9995619753019216E-2</v>
      </c>
      <c r="J407">
        <f t="shared" si="833"/>
        <v>1.0223239019686585</v>
      </c>
      <c r="L407">
        <f ca="1">VARA(C$2:C407)</f>
        <v>0</v>
      </c>
      <c r="M407">
        <f t="shared" ca="1" si="834"/>
        <v>0</v>
      </c>
      <c r="N407">
        <f t="shared" ca="1" si="843"/>
        <v>0</v>
      </c>
      <c r="O407" t="b">
        <f ca="1">IF(OR(O406,M407*MIN((B407-B$2)*Analysis!$B$19,1)&gt;Analysis!$B$18),TRUE,FALSE)</f>
        <v>0</v>
      </c>
      <c r="P407" t="b">
        <f>IF(OR('Flight Input'!U407=3,'Flight Input'!U407=9),TRUE,FALSE)</f>
        <v>0</v>
      </c>
      <c r="Q407">
        <f ca="1">IF(O407,Q406,SUM(C$2:C407)/COUNT(C$2:C407))+(Analysis!$D$14-500)/1000000</f>
        <v>1.1E-4</v>
      </c>
      <c r="R407">
        <f t="shared" ca="1" si="835"/>
        <v>0</v>
      </c>
      <c r="S407">
        <f t="shared" ca="1" si="844"/>
        <v>0</v>
      </c>
      <c r="T407">
        <f t="shared" si="836"/>
        <v>0</v>
      </c>
      <c r="U407">
        <f>IF($P407,T407*Analysis!$B$28+Analysis!$B$29,0)</f>
        <v>0</v>
      </c>
      <c r="V407">
        <f>U407-'Flight Input'!$AE407</f>
        <v>0</v>
      </c>
      <c r="W407">
        <f ca="1">MEDIAN2(R407,Analysis!$B$5,2)</f>
        <v>0</v>
      </c>
      <c r="X407">
        <f t="shared" ref="X407:Y407" ca="1" si="883">X406+W407*$D407</f>
        <v>0</v>
      </c>
      <c r="Y407">
        <f t="shared" ca="1" si="883"/>
        <v>0</v>
      </c>
      <c r="AA407">
        <f ca="1">AVERAGE2(W407,Analysis!$B$6,2)</f>
        <v>0</v>
      </c>
      <c r="AB407">
        <f t="shared" ref="AB407:AC407" ca="1" si="884">AB406+AA407*$D407</f>
        <v>0</v>
      </c>
      <c r="AC407">
        <f t="shared" ca="1" si="884"/>
        <v>0</v>
      </c>
      <c r="AF407">
        <f ca="1">IF(B407&gt;0,C407-Analysis!$B$14,0)</f>
        <v>0</v>
      </c>
      <c r="AG407">
        <f t="shared" ca="1" si="839"/>
        <v>0</v>
      </c>
      <c r="AH407">
        <f t="shared" ca="1" si="840"/>
        <v>0</v>
      </c>
      <c r="AI407">
        <f ca="1">IF(AND(B407&gt;Analysis!$B$39,B407&lt;Analysis!$B$40),FilterInput(AF407,Analysis!$B$34,Analysis!$B$35),0)</f>
        <v>0</v>
      </c>
      <c r="AJ407">
        <f ca="1">MEDIAN2(AI407,Analysis!$B$5,2)</f>
        <v>0</v>
      </c>
      <c r="AK407">
        <f ca="1">AVERAGE2(AJ407,Analysis!$B$6,2)</f>
        <v>0</v>
      </c>
      <c r="AL407">
        <f ca="1">INTEGRAL2(R407,$B407,AL406,R406,$B406,Analysis!$B$22)</f>
        <v>0</v>
      </c>
      <c r="AM407">
        <f ca="1">IF(AND(B407&lt;Analysis!$B$40,B407&gt;0),INTEGRAL2(AL407,$B407,AM406,AL406,$B406,Analysis!$B$23),0)</f>
        <v>0</v>
      </c>
      <c r="AN407">
        <f>IF($P407,AM407*Analysis!$B$30+Analysis!$B$31,0)</f>
        <v>0</v>
      </c>
      <c r="AO407">
        <f>AN407-'Flight Input'!$AE407</f>
        <v>0</v>
      </c>
      <c r="AQ407">
        <f>Analysis!$B$36*'Flight Input'!AE407+IF('Flight Input'!AE407 &gt; 0,Analysis!$B$37,0)</f>
        <v>0</v>
      </c>
      <c r="AR407">
        <f ca="1">_xlfn.COVARIANCE.P($AN$102:$AN$1102,'Flight Input'!AE407:AE1407)</f>
        <v>-1.8670192500529689E-2</v>
      </c>
    </row>
    <row r="408" spans="1:44" x14ac:dyDescent="0.3">
      <c r="A408">
        <v>406</v>
      </c>
      <c r="B408">
        <f>'Flight Input'!T408</f>
        <v>8.1155159999616444</v>
      </c>
      <c r="C408">
        <f ca="1">INDIRECT(CONCATENATE("'Flight Input'!",Analysis!$B$2,A408+2))</f>
        <v>0</v>
      </c>
      <c r="D408">
        <f t="shared" si="832"/>
        <v>1.7289999988861382E-2</v>
      </c>
      <c r="F408">
        <f t="shared" ca="1" si="841"/>
        <v>0</v>
      </c>
      <c r="G408">
        <f t="shared" ca="1" si="842"/>
        <v>0</v>
      </c>
      <c r="I408">
        <f>SUM(D$2:D408)/COUNT(D$2:D408)</f>
        <v>1.9988955664930159E-2</v>
      </c>
      <c r="J408">
        <f t="shared" si="833"/>
        <v>0.86497765459533293</v>
      </c>
      <c r="L408">
        <f ca="1">VARA(C$2:C408)</f>
        <v>0</v>
      </c>
      <c r="M408">
        <f t="shared" ca="1" si="834"/>
        <v>0</v>
      </c>
      <c r="N408">
        <f t="shared" ca="1" si="843"/>
        <v>0</v>
      </c>
      <c r="O408" t="b">
        <f ca="1">IF(OR(O407,M408*MIN((B408-B$2)*Analysis!$B$19,1)&gt;Analysis!$B$18),TRUE,FALSE)</f>
        <v>0</v>
      </c>
      <c r="P408" t="b">
        <f>IF(OR('Flight Input'!U408=3,'Flight Input'!U408=9),TRUE,FALSE)</f>
        <v>0</v>
      </c>
      <c r="Q408">
        <f ca="1">IF(O408,Q407,SUM(C$2:C408)/COUNT(C$2:C408))+(Analysis!$D$14-500)/1000000</f>
        <v>1.1E-4</v>
      </c>
      <c r="R408">
        <f t="shared" ca="1" si="835"/>
        <v>0</v>
      </c>
      <c r="S408">
        <f t="shared" ca="1" si="844"/>
        <v>0</v>
      </c>
      <c r="T408">
        <f t="shared" si="836"/>
        <v>0</v>
      </c>
      <c r="U408">
        <f>IF($P408,T408*Analysis!$B$28+Analysis!$B$29,0)</f>
        <v>0</v>
      </c>
      <c r="V408">
        <f>U408-'Flight Input'!$AE408</f>
        <v>0</v>
      </c>
      <c r="W408">
        <f ca="1">MEDIAN2(R408,Analysis!$B$5,2)</f>
        <v>0</v>
      </c>
      <c r="X408">
        <f t="shared" ref="X408:Y408" ca="1" si="885">X407+W408*$D408</f>
        <v>0</v>
      </c>
      <c r="Y408">
        <f t="shared" ca="1" si="885"/>
        <v>0</v>
      </c>
      <c r="AA408">
        <f ca="1">AVERAGE2(W408,Analysis!$B$6,2)</f>
        <v>0</v>
      </c>
      <c r="AB408">
        <f t="shared" ref="AB408:AC408" ca="1" si="886">AB407+AA408*$D408</f>
        <v>0</v>
      </c>
      <c r="AC408">
        <f t="shared" ca="1" si="886"/>
        <v>0</v>
      </c>
      <c r="AF408">
        <f ca="1">IF(B408&gt;0,C408-Analysis!$B$14,0)</f>
        <v>0</v>
      </c>
      <c r="AG408">
        <f t="shared" ca="1" si="839"/>
        <v>0</v>
      </c>
      <c r="AH408">
        <f t="shared" ca="1" si="840"/>
        <v>0</v>
      </c>
      <c r="AI408">
        <f ca="1">IF(AND(B408&gt;Analysis!$B$39,B408&lt;Analysis!$B$40),FilterInput(AF408,Analysis!$B$34,Analysis!$B$35),0)</f>
        <v>0</v>
      </c>
      <c r="AJ408">
        <f ca="1">MEDIAN2(AI408,Analysis!$B$5,2)</f>
        <v>0</v>
      </c>
      <c r="AK408">
        <f ca="1">AVERAGE2(AJ408,Analysis!$B$6,2)</f>
        <v>0</v>
      </c>
      <c r="AL408">
        <f ca="1">INTEGRAL2(R408,$B408,AL407,R407,$B407,Analysis!$B$22)</f>
        <v>0</v>
      </c>
      <c r="AM408">
        <f ca="1">IF(AND(B408&lt;Analysis!$B$40,B408&gt;0),INTEGRAL2(AL408,$B408,AM407,AL407,$B407,Analysis!$B$23),0)</f>
        <v>0</v>
      </c>
      <c r="AN408">
        <f>IF($P408,AM408*Analysis!$B$30+Analysis!$B$31,0)</f>
        <v>0</v>
      </c>
      <c r="AO408">
        <f>AN408-'Flight Input'!$AE408</f>
        <v>0</v>
      </c>
      <c r="AQ408">
        <f>Analysis!$B$36*'Flight Input'!AE408+IF('Flight Input'!AE408 &gt; 0,Analysis!$B$37,0)</f>
        <v>0</v>
      </c>
      <c r="AR408">
        <f ca="1">_xlfn.COVARIANCE.P($AN$102:$AN$1102,'Flight Input'!AE408:AE1408)</f>
        <v>-1.8814340976731528E-2</v>
      </c>
    </row>
    <row r="409" spans="1:44" x14ac:dyDescent="0.3">
      <c r="A409">
        <v>407</v>
      </c>
      <c r="B409">
        <f>'Flight Input'!T409</f>
        <v>8.1409680000506341</v>
      </c>
      <c r="C409">
        <f ca="1">INDIRECT(CONCATENATE("'Flight Input'!",Analysis!$B$2,A409+2))</f>
        <v>0</v>
      </c>
      <c r="D409">
        <f t="shared" si="832"/>
        <v>2.5452000088989735E-2</v>
      </c>
      <c r="F409">
        <f t="shared" ca="1" si="841"/>
        <v>0</v>
      </c>
      <c r="G409">
        <f t="shared" ca="1" si="842"/>
        <v>0</v>
      </c>
      <c r="I409">
        <f>SUM(D$2:D409)/COUNT(D$2:D409)</f>
        <v>2.0002378378502786E-2</v>
      </c>
      <c r="J409">
        <f t="shared" si="833"/>
        <v>1.2724486862194266</v>
      </c>
      <c r="L409">
        <f ca="1">VARA(C$2:C409)</f>
        <v>0</v>
      </c>
      <c r="M409">
        <f t="shared" ca="1" si="834"/>
        <v>0</v>
      </c>
      <c r="N409">
        <f t="shared" ca="1" si="843"/>
        <v>0</v>
      </c>
      <c r="O409" t="b">
        <f ca="1">IF(OR(O408,M409*MIN((B409-B$2)*Analysis!$B$19,1)&gt;Analysis!$B$18),TRUE,FALSE)</f>
        <v>0</v>
      </c>
      <c r="P409" t="b">
        <f>IF(OR('Flight Input'!U409=3,'Flight Input'!U409=9),TRUE,FALSE)</f>
        <v>0</v>
      </c>
      <c r="Q409">
        <f ca="1">IF(O409,Q408,SUM(C$2:C409)/COUNT(C$2:C409))+(Analysis!$D$14-500)/1000000</f>
        <v>1.1E-4</v>
      </c>
      <c r="R409">
        <f t="shared" ca="1" si="835"/>
        <v>0</v>
      </c>
      <c r="S409">
        <f t="shared" ca="1" si="844"/>
        <v>0</v>
      </c>
      <c r="T409">
        <f t="shared" si="836"/>
        <v>0</v>
      </c>
      <c r="U409">
        <f>IF($P409,T409*Analysis!$B$28+Analysis!$B$29,0)</f>
        <v>0</v>
      </c>
      <c r="V409">
        <f>U409-'Flight Input'!$AE409</f>
        <v>0</v>
      </c>
      <c r="W409">
        <f ca="1">MEDIAN2(R409,Analysis!$B$5,2)</f>
        <v>0</v>
      </c>
      <c r="X409">
        <f t="shared" ref="X409:Y409" ca="1" si="887">X408+W409*$D409</f>
        <v>0</v>
      </c>
      <c r="Y409">
        <f t="shared" ca="1" si="887"/>
        <v>0</v>
      </c>
      <c r="AA409">
        <f ca="1">AVERAGE2(W409,Analysis!$B$6,2)</f>
        <v>0</v>
      </c>
      <c r="AB409">
        <f t="shared" ref="AB409:AC409" ca="1" si="888">AB408+AA409*$D409</f>
        <v>0</v>
      </c>
      <c r="AC409">
        <f t="shared" ca="1" si="888"/>
        <v>0</v>
      </c>
      <c r="AF409">
        <f ca="1">IF(B409&gt;0,C409-Analysis!$B$14,0)</f>
        <v>0</v>
      </c>
      <c r="AG409">
        <f t="shared" ca="1" si="839"/>
        <v>0</v>
      </c>
      <c r="AH409">
        <f t="shared" ca="1" si="840"/>
        <v>0</v>
      </c>
      <c r="AI409">
        <f ca="1">IF(AND(B409&gt;Analysis!$B$39,B409&lt;Analysis!$B$40),FilterInput(AF409,Analysis!$B$34,Analysis!$B$35),0)</f>
        <v>0</v>
      </c>
      <c r="AJ409">
        <f ca="1">MEDIAN2(AI409,Analysis!$B$5,2)</f>
        <v>0</v>
      </c>
      <c r="AK409">
        <f ca="1">AVERAGE2(AJ409,Analysis!$B$6,2)</f>
        <v>0</v>
      </c>
      <c r="AL409">
        <f ca="1">INTEGRAL2(R409,$B409,AL408,R408,$B408,Analysis!$B$22)</f>
        <v>0</v>
      </c>
      <c r="AM409">
        <f ca="1">IF(AND(B409&lt;Analysis!$B$40,B409&gt;0),INTEGRAL2(AL409,$B409,AM408,AL408,$B408,Analysis!$B$23),0)</f>
        <v>0</v>
      </c>
      <c r="AN409">
        <f>IF($P409,AM409*Analysis!$B$30+Analysis!$B$31,0)</f>
        <v>0</v>
      </c>
      <c r="AO409">
        <f>AN409-'Flight Input'!$AE409</f>
        <v>0</v>
      </c>
      <c r="AQ409">
        <f>Analysis!$B$36*'Flight Input'!AE409+IF('Flight Input'!AE409 &gt; 0,Analysis!$B$37,0)</f>
        <v>0</v>
      </c>
      <c r="AR409">
        <f ca="1">_xlfn.COVARIANCE.P($AN$102:$AN$1102,'Flight Input'!AE409:AE1409)</f>
        <v>-1.8956050151495887E-2</v>
      </c>
    </row>
    <row r="410" spans="1:44" x14ac:dyDescent="0.3">
      <c r="A410">
        <v>408</v>
      </c>
      <c r="B410">
        <f>'Flight Input'!T410</f>
        <v>8.1584980000043288</v>
      </c>
      <c r="C410">
        <f ca="1">INDIRECT(CONCATENATE("'Flight Input'!",Analysis!$B$2,A410+2))</f>
        <v>0</v>
      </c>
      <c r="D410">
        <f t="shared" si="832"/>
        <v>1.7529999953694642E-2</v>
      </c>
      <c r="F410">
        <f t="shared" ca="1" si="841"/>
        <v>0</v>
      </c>
      <c r="G410">
        <f t="shared" ca="1" si="842"/>
        <v>0</v>
      </c>
      <c r="I410">
        <f>SUM(D$2:D410)/COUNT(D$2:D410)</f>
        <v>1.9996318627461589E-2</v>
      </c>
      <c r="J410">
        <f t="shared" si="833"/>
        <v>0.87666136353819291</v>
      </c>
      <c r="L410">
        <f ca="1">VARA(C$2:C410)</f>
        <v>0</v>
      </c>
      <c r="M410">
        <f t="shared" ca="1" si="834"/>
        <v>0</v>
      </c>
      <c r="N410">
        <f t="shared" ca="1" si="843"/>
        <v>0</v>
      </c>
      <c r="O410" t="b">
        <f ca="1">IF(OR(O409,M410*MIN((B410-B$2)*Analysis!$B$19,1)&gt;Analysis!$B$18),TRUE,FALSE)</f>
        <v>0</v>
      </c>
      <c r="P410" t="b">
        <f>IF(OR('Flight Input'!U410=3,'Flight Input'!U410=9),TRUE,FALSE)</f>
        <v>0</v>
      </c>
      <c r="Q410">
        <f ca="1">IF(O410,Q409,SUM(C$2:C410)/COUNT(C$2:C410))+(Analysis!$D$14-500)/1000000</f>
        <v>1.1E-4</v>
      </c>
      <c r="R410">
        <f t="shared" ca="1" si="835"/>
        <v>0</v>
      </c>
      <c r="S410">
        <f t="shared" ca="1" si="844"/>
        <v>0</v>
      </c>
      <c r="T410">
        <f t="shared" si="836"/>
        <v>0</v>
      </c>
      <c r="U410">
        <f>IF($P410,T410*Analysis!$B$28+Analysis!$B$29,0)</f>
        <v>0</v>
      </c>
      <c r="V410">
        <f>U410-'Flight Input'!$AE410</f>
        <v>0</v>
      </c>
      <c r="W410">
        <f ca="1">MEDIAN2(R410,Analysis!$B$5,2)</f>
        <v>0</v>
      </c>
      <c r="X410">
        <f t="shared" ref="X410:Y410" ca="1" si="889">X409+W410*$D410</f>
        <v>0</v>
      </c>
      <c r="Y410">
        <f t="shared" ca="1" si="889"/>
        <v>0</v>
      </c>
      <c r="AA410">
        <f ca="1">AVERAGE2(W410,Analysis!$B$6,2)</f>
        <v>0</v>
      </c>
      <c r="AB410">
        <f t="shared" ref="AB410:AC410" ca="1" si="890">AB409+AA410*$D410</f>
        <v>0</v>
      </c>
      <c r="AC410">
        <f t="shared" ca="1" si="890"/>
        <v>0</v>
      </c>
      <c r="AF410">
        <f ca="1">IF(B410&gt;0,C410-Analysis!$B$14,0)</f>
        <v>0</v>
      </c>
      <c r="AG410">
        <f t="shared" ca="1" si="839"/>
        <v>0</v>
      </c>
      <c r="AH410">
        <f t="shared" ca="1" si="840"/>
        <v>0</v>
      </c>
      <c r="AI410">
        <f ca="1">IF(AND(B410&gt;Analysis!$B$39,B410&lt;Analysis!$B$40),FilterInput(AF410,Analysis!$B$34,Analysis!$B$35),0)</f>
        <v>0</v>
      </c>
      <c r="AJ410">
        <f ca="1">MEDIAN2(AI410,Analysis!$B$5,2)</f>
        <v>0</v>
      </c>
      <c r="AK410">
        <f ca="1">AVERAGE2(AJ410,Analysis!$B$6,2)</f>
        <v>0</v>
      </c>
      <c r="AL410">
        <f ca="1">INTEGRAL2(R410,$B410,AL409,R409,$B409,Analysis!$B$22)</f>
        <v>0</v>
      </c>
      <c r="AM410">
        <f ca="1">IF(AND(B410&lt;Analysis!$B$40,B410&gt;0),INTEGRAL2(AL410,$B410,AM409,AL409,$B409,Analysis!$B$23),0)</f>
        <v>0</v>
      </c>
      <c r="AN410">
        <f>IF($P410,AM410*Analysis!$B$30+Analysis!$B$31,0)</f>
        <v>0</v>
      </c>
      <c r="AO410">
        <f>AN410-'Flight Input'!$AE410</f>
        <v>0</v>
      </c>
      <c r="AQ410">
        <f>Analysis!$B$36*'Flight Input'!AE410+IF('Flight Input'!AE410 &gt; 0,Analysis!$B$37,0)</f>
        <v>0</v>
      </c>
      <c r="AR410">
        <f ca="1">_xlfn.COVARIANCE.P($AN$102:$AN$1102,'Flight Input'!AE410:AE1410)</f>
        <v>-1.9084743458728858E-2</v>
      </c>
    </row>
    <row r="411" spans="1:44" x14ac:dyDescent="0.3">
      <c r="A411">
        <v>409</v>
      </c>
      <c r="B411">
        <f>'Flight Input'!T411</f>
        <v>8.1808179999934509</v>
      </c>
      <c r="C411">
        <f ca="1">INDIRECT(CONCATENATE("'Flight Input'!",Analysis!$B$2,A411+2))</f>
        <v>0</v>
      </c>
      <c r="D411">
        <f t="shared" si="832"/>
        <v>2.2319999989122152E-2</v>
      </c>
      <c r="F411">
        <f t="shared" ca="1" si="841"/>
        <v>0</v>
      </c>
      <c r="G411">
        <f t="shared" ca="1" si="842"/>
        <v>0</v>
      </c>
      <c r="I411">
        <f>SUM(D$2:D411)/COUNT(D$2:D411)</f>
        <v>2.0001999999983987E-2</v>
      </c>
      <c r="J411">
        <f t="shared" si="833"/>
        <v>1.1158884106159395</v>
      </c>
      <c r="L411">
        <f ca="1">VARA(C$2:C411)</f>
        <v>0</v>
      </c>
      <c r="M411">
        <f t="shared" ca="1" si="834"/>
        <v>0</v>
      </c>
      <c r="N411">
        <f t="shared" ca="1" si="843"/>
        <v>0</v>
      </c>
      <c r="O411" t="b">
        <f ca="1">IF(OR(O410,M411*MIN((B411-B$2)*Analysis!$B$19,1)&gt;Analysis!$B$18),TRUE,FALSE)</f>
        <v>0</v>
      </c>
      <c r="P411" t="b">
        <f>IF(OR('Flight Input'!U411=3,'Flight Input'!U411=9),TRUE,FALSE)</f>
        <v>0</v>
      </c>
      <c r="Q411">
        <f ca="1">IF(O411,Q410,SUM(C$2:C411)/COUNT(C$2:C411))+(Analysis!$D$14-500)/1000000</f>
        <v>1.1E-4</v>
      </c>
      <c r="R411">
        <f t="shared" ca="1" si="835"/>
        <v>0</v>
      </c>
      <c r="S411">
        <f t="shared" ca="1" si="844"/>
        <v>0</v>
      </c>
      <c r="T411">
        <f t="shared" si="836"/>
        <v>0</v>
      </c>
      <c r="U411">
        <f>IF($P411,T411*Analysis!$B$28+Analysis!$B$29,0)</f>
        <v>0</v>
      </c>
      <c r="V411">
        <f>U411-'Flight Input'!$AE411</f>
        <v>0</v>
      </c>
      <c r="W411">
        <f ca="1">MEDIAN2(R411,Analysis!$B$5,2)</f>
        <v>0</v>
      </c>
      <c r="X411">
        <f t="shared" ref="X411:Y411" ca="1" si="891">X410+W411*$D411</f>
        <v>0</v>
      </c>
      <c r="Y411">
        <f t="shared" ca="1" si="891"/>
        <v>0</v>
      </c>
      <c r="AA411">
        <f ca="1">AVERAGE2(W411,Analysis!$B$6,2)</f>
        <v>0</v>
      </c>
      <c r="AB411">
        <f t="shared" ref="AB411:AC411" ca="1" si="892">AB410+AA411*$D411</f>
        <v>0</v>
      </c>
      <c r="AC411">
        <f t="shared" ca="1" si="892"/>
        <v>0</v>
      </c>
      <c r="AF411">
        <f ca="1">IF(B411&gt;0,C411-Analysis!$B$14,0)</f>
        <v>0</v>
      </c>
      <c r="AG411">
        <f t="shared" ca="1" si="839"/>
        <v>0</v>
      </c>
      <c r="AH411">
        <f t="shared" ca="1" si="840"/>
        <v>0</v>
      </c>
      <c r="AI411">
        <f ca="1">IF(AND(B411&gt;Analysis!$B$39,B411&lt;Analysis!$B$40),FilterInput(AF411,Analysis!$B$34,Analysis!$B$35),0)</f>
        <v>0</v>
      </c>
      <c r="AJ411">
        <f ca="1">MEDIAN2(AI411,Analysis!$B$5,2)</f>
        <v>0</v>
      </c>
      <c r="AK411">
        <f ca="1">AVERAGE2(AJ411,Analysis!$B$6,2)</f>
        <v>0</v>
      </c>
      <c r="AL411">
        <f ca="1">INTEGRAL2(R411,$B411,AL410,R410,$B410,Analysis!$B$22)</f>
        <v>0</v>
      </c>
      <c r="AM411">
        <f ca="1">IF(AND(B411&lt;Analysis!$B$40,B411&gt;0),INTEGRAL2(AL411,$B411,AM410,AL410,$B410,Analysis!$B$23),0)</f>
        <v>0</v>
      </c>
      <c r="AN411">
        <f>IF($P411,AM411*Analysis!$B$30+Analysis!$B$31,0)</f>
        <v>0</v>
      </c>
      <c r="AO411">
        <f>AN411-'Flight Input'!$AE411</f>
        <v>0</v>
      </c>
      <c r="AQ411">
        <f>Analysis!$B$36*'Flight Input'!AE411+IF('Flight Input'!AE411 &gt; 0,Analysis!$B$37,0)</f>
        <v>0</v>
      </c>
      <c r="AR411">
        <f ca="1">_xlfn.COVARIANCE.P($AN$102:$AN$1102,'Flight Input'!AE411:AE1411)</f>
        <v>-1.9220643896052492E-2</v>
      </c>
    </row>
    <row r="412" spans="1:44" x14ac:dyDescent="0.3">
      <c r="A412">
        <v>410</v>
      </c>
      <c r="B412">
        <f>'Flight Input'!T412</f>
        <v>8.1966209999518469</v>
      </c>
      <c r="C412">
        <f ca="1">INDIRECT(CONCATENATE("'Flight Input'!",Analysis!$B$2,A412+2))</f>
        <v>0</v>
      </c>
      <c r="D412">
        <f t="shared" si="832"/>
        <v>1.5802999958395958E-2</v>
      </c>
      <c r="F412">
        <f t="shared" ca="1" si="841"/>
        <v>0</v>
      </c>
      <c r="G412">
        <f t="shared" ca="1" si="842"/>
        <v>0</v>
      </c>
      <c r="I412">
        <f>SUM(D$2:D412)/COUNT(D$2:D412)</f>
        <v>1.9991758536467921E-2</v>
      </c>
      <c r="J412">
        <f t="shared" si="833"/>
        <v>0.79047573176561492</v>
      </c>
      <c r="L412">
        <f ca="1">VARA(C$2:C412)</f>
        <v>0</v>
      </c>
      <c r="M412">
        <f t="shared" ca="1" si="834"/>
        <v>0</v>
      </c>
      <c r="N412">
        <f t="shared" ca="1" si="843"/>
        <v>0</v>
      </c>
      <c r="O412" t="b">
        <f ca="1">IF(OR(O411,M412*MIN((B412-B$2)*Analysis!$B$19,1)&gt;Analysis!$B$18),TRUE,FALSE)</f>
        <v>0</v>
      </c>
      <c r="P412" t="b">
        <f>IF(OR('Flight Input'!U412=3,'Flight Input'!U412=9),TRUE,FALSE)</f>
        <v>0</v>
      </c>
      <c r="Q412">
        <f ca="1">IF(O412,Q411,SUM(C$2:C412)/COUNT(C$2:C412))+(Analysis!$D$14-500)/1000000</f>
        <v>1.1E-4</v>
      </c>
      <c r="R412">
        <f t="shared" ca="1" si="835"/>
        <v>0</v>
      </c>
      <c r="S412">
        <f t="shared" ca="1" si="844"/>
        <v>0</v>
      </c>
      <c r="T412">
        <f t="shared" si="836"/>
        <v>0</v>
      </c>
      <c r="U412">
        <f>IF($P412,T412*Analysis!$B$28+Analysis!$B$29,0)</f>
        <v>0</v>
      </c>
      <c r="V412">
        <f>U412-'Flight Input'!$AE412</f>
        <v>0</v>
      </c>
      <c r="W412">
        <f ca="1">MEDIAN2(R412,Analysis!$B$5,2)</f>
        <v>0</v>
      </c>
      <c r="X412">
        <f t="shared" ref="X412:Y412" ca="1" si="893">X411+W412*$D412</f>
        <v>0</v>
      </c>
      <c r="Y412">
        <f t="shared" ca="1" si="893"/>
        <v>0</v>
      </c>
      <c r="AA412">
        <f ca="1">AVERAGE2(W412,Analysis!$B$6,2)</f>
        <v>0</v>
      </c>
      <c r="AB412">
        <f t="shared" ref="AB412:AC412" ca="1" si="894">AB411+AA412*$D412</f>
        <v>0</v>
      </c>
      <c r="AC412">
        <f t="shared" ca="1" si="894"/>
        <v>0</v>
      </c>
      <c r="AF412">
        <f ca="1">IF(B412&gt;0,C412-Analysis!$B$14,0)</f>
        <v>0</v>
      </c>
      <c r="AG412">
        <f t="shared" ca="1" si="839"/>
        <v>0</v>
      </c>
      <c r="AH412">
        <f t="shared" ca="1" si="840"/>
        <v>0</v>
      </c>
      <c r="AI412">
        <f ca="1">IF(AND(B412&gt;Analysis!$B$39,B412&lt;Analysis!$B$40),FilterInput(AF412,Analysis!$B$34,Analysis!$B$35),0)</f>
        <v>0</v>
      </c>
      <c r="AJ412">
        <f ca="1">MEDIAN2(AI412,Analysis!$B$5,2)</f>
        <v>0</v>
      </c>
      <c r="AK412">
        <f ca="1">AVERAGE2(AJ412,Analysis!$B$6,2)</f>
        <v>0</v>
      </c>
      <c r="AL412">
        <f ca="1">INTEGRAL2(R412,$B412,AL411,R411,$B411,Analysis!$B$22)</f>
        <v>0</v>
      </c>
      <c r="AM412">
        <f ca="1">IF(AND(B412&lt;Analysis!$B$40,B412&gt;0),INTEGRAL2(AL412,$B412,AM411,AL411,$B411,Analysis!$B$23),0)</f>
        <v>0</v>
      </c>
      <c r="AN412">
        <f>IF($P412,AM412*Analysis!$B$30+Analysis!$B$31,0)</f>
        <v>0</v>
      </c>
      <c r="AO412">
        <f>AN412-'Flight Input'!$AE412</f>
        <v>0</v>
      </c>
      <c r="AQ412">
        <f>Analysis!$B$36*'Flight Input'!AE412+IF('Flight Input'!AE412 &gt; 0,Analysis!$B$37,0)</f>
        <v>0</v>
      </c>
      <c r="AR412">
        <f ca="1">_xlfn.COVARIANCE.P($AN$102:$AN$1102,'Flight Input'!AE412:AE1412)</f>
        <v>-1.9354068803077808E-2</v>
      </c>
    </row>
    <row r="413" spans="1:44" x14ac:dyDescent="0.3">
      <c r="A413">
        <v>411</v>
      </c>
      <c r="B413">
        <f>'Flight Input'!T413</f>
        <v>8.2160989999538288</v>
      </c>
      <c r="C413">
        <f ca="1">INDIRECT(CONCATENATE("'Flight Input'!",Analysis!$B$2,A413+2))</f>
        <v>0</v>
      </c>
      <c r="D413">
        <f t="shared" si="832"/>
        <v>1.9478000001981854E-2</v>
      </c>
      <c r="F413">
        <f t="shared" ca="1" si="841"/>
        <v>0</v>
      </c>
      <c r="G413">
        <f t="shared" ca="1" si="842"/>
        <v>0</v>
      </c>
      <c r="I413">
        <f>SUM(D$2:D413)/COUNT(D$2:D413)</f>
        <v>1.9990508515702745E-2</v>
      </c>
      <c r="J413">
        <f t="shared" si="833"/>
        <v>0.97436240737356383</v>
      </c>
      <c r="L413">
        <f ca="1">VARA(C$2:C413)</f>
        <v>0</v>
      </c>
      <c r="M413">
        <f t="shared" ca="1" si="834"/>
        <v>0</v>
      </c>
      <c r="N413">
        <f t="shared" ca="1" si="843"/>
        <v>0</v>
      </c>
      <c r="O413" t="b">
        <f ca="1">IF(OR(O412,M413*MIN((B413-B$2)*Analysis!$B$19,1)&gt;Analysis!$B$18),TRUE,FALSE)</f>
        <v>0</v>
      </c>
      <c r="P413" t="b">
        <f>IF(OR('Flight Input'!U413=3,'Flight Input'!U413=9),TRUE,FALSE)</f>
        <v>0</v>
      </c>
      <c r="Q413">
        <f ca="1">IF(O413,Q412,SUM(C$2:C413)/COUNT(C$2:C413))+(Analysis!$D$14-500)/1000000</f>
        <v>1.1E-4</v>
      </c>
      <c r="R413">
        <f t="shared" ca="1" si="835"/>
        <v>0</v>
      </c>
      <c r="S413">
        <f t="shared" ca="1" si="844"/>
        <v>0</v>
      </c>
      <c r="T413">
        <f t="shared" si="836"/>
        <v>0</v>
      </c>
      <c r="U413">
        <f>IF($P413,T413*Analysis!$B$28+Analysis!$B$29,0)</f>
        <v>0</v>
      </c>
      <c r="V413">
        <f>U413-'Flight Input'!$AE413</f>
        <v>0</v>
      </c>
      <c r="W413">
        <f ca="1">MEDIAN2(R413,Analysis!$B$5,2)</f>
        <v>0</v>
      </c>
      <c r="X413">
        <f t="shared" ref="X413:Y413" ca="1" si="895">X412+W413*$D413</f>
        <v>0</v>
      </c>
      <c r="Y413">
        <f t="shared" ca="1" si="895"/>
        <v>0</v>
      </c>
      <c r="AA413">
        <f ca="1">AVERAGE2(W413,Analysis!$B$6,2)</f>
        <v>0</v>
      </c>
      <c r="AB413">
        <f t="shared" ref="AB413:AC413" ca="1" si="896">AB412+AA413*$D413</f>
        <v>0</v>
      </c>
      <c r="AC413">
        <f t="shared" ca="1" si="896"/>
        <v>0</v>
      </c>
      <c r="AF413">
        <f ca="1">IF(B413&gt;0,C413-Analysis!$B$14,0)</f>
        <v>0</v>
      </c>
      <c r="AG413">
        <f t="shared" ca="1" si="839"/>
        <v>0</v>
      </c>
      <c r="AH413">
        <f t="shared" ca="1" si="840"/>
        <v>0</v>
      </c>
      <c r="AI413">
        <f ca="1">IF(AND(B413&gt;Analysis!$B$39,B413&lt;Analysis!$B$40),FilterInput(AF413,Analysis!$B$34,Analysis!$B$35),0)</f>
        <v>0</v>
      </c>
      <c r="AJ413">
        <f ca="1">MEDIAN2(AI413,Analysis!$B$5,2)</f>
        <v>0</v>
      </c>
      <c r="AK413">
        <f ca="1">AVERAGE2(AJ413,Analysis!$B$6,2)</f>
        <v>0</v>
      </c>
      <c r="AL413">
        <f ca="1">INTEGRAL2(R413,$B413,AL412,R412,$B412,Analysis!$B$22)</f>
        <v>0</v>
      </c>
      <c r="AM413">
        <f ca="1">IF(AND(B413&lt;Analysis!$B$40,B413&gt;0),INTEGRAL2(AL413,$B413,AM412,AL412,$B412,Analysis!$B$23),0)</f>
        <v>0</v>
      </c>
      <c r="AN413">
        <f>IF($P413,AM413*Analysis!$B$30+Analysis!$B$31,0)</f>
        <v>0</v>
      </c>
      <c r="AO413">
        <f>AN413-'Flight Input'!$AE413</f>
        <v>0</v>
      </c>
      <c r="AQ413">
        <f>Analysis!$B$36*'Flight Input'!AE413+IF('Flight Input'!AE413 &gt; 0,Analysis!$B$37,0)</f>
        <v>0</v>
      </c>
      <c r="AR413">
        <f ca="1">_xlfn.COVARIANCE.P($AN$102:$AN$1102,'Flight Input'!AE413:AE1413)</f>
        <v>-1.9449639567174191E-2</v>
      </c>
    </row>
    <row r="414" spans="1:44" x14ac:dyDescent="0.3">
      <c r="A414">
        <v>412</v>
      </c>
      <c r="B414">
        <f>'Flight Input'!T414</f>
        <v>8.238855000003241</v>
      </c>
      <c r="C414">
        <f ca="1">INDIRECT(CONCATENATE("'Flight Input'!",Analysis!$B$2,A414+2))</f>
        <v>0</v>
      </c>
      <c r="D414">
        <f t="shared" si="832"/>
        <v>2.2756000049412251E-2</v>
      </c>
      <c r="F414">
        <f t="shared" ca="1" si="841"/>
        <v>0</v>
      </c>
      <c r="G414">
        <f t="shared" ca="1" si="842"/>
        <v>0</v>
      </c>
      <c r="I414">
        <f>SUM(D$2:D414)/COUNT(D$2:D414)</f>
        <v>1.9997220873794273E-2</v>
      </c>
      <c r="J414">
        <f t="shared" si="833"/>
        <v>1.1379581289334695</v>
      </c>
      <c r="L414">
        <f ca="1">VARA(C$2:C414)</f>
        <v>0</v>
      </c>
      <c r="M414">
        <f t="shared" ca="1" si="834"/>
        <v>0</v>
      </c>
      <c r="N414">
        <f t="shared" ca="1" si="843"/>
        <v>0</v>
      </c>
      <c r="O414" t="b">
        <f ca="1">IF(OR(O413,M414*MIN((B414-B$2)*Analysis!$B$19,1)&gt;Analysis!$B$18),TRUE,FALSE)</f>
        <v>0</v>
      </c>
      <c r="P414" t="b">
        <f>IF(OR('Flight Input'!U414=3,'Flight Input'!U414=9),TRUE,FALSE)</f>
        <v>0</v>
      </c>
      <c r="Q414">
        <f ca="1">IF(O414,Q413,SUM(C$2:C414)/COUNT(C$2:C414))+(Analysis!$D$14-500)/1000000</f>
        <v>1.1E-4</v>
      </c>
      <c r="R414">
        <f t="shared" ca="1" si="835"/>
        <v>0</v>
      </c>
      <c r="S414">
        <f t="shared" ca="1" si="844"/>
        <v>0</v>
      </c>
      <c r="T414">
        <f t="shared" si="836"/>
        <v>0</v>
      </c>
      <c r="U414">
        <f>IF($P414,T414*Analysis!$B$28+Analysis!$B$29,0)</f>
        <v>0</v>
      </c>
      <c r="V414">
        <f>U414-'Flight Input'!$AE414</f>
        <v>0</v>
      </c>
      <c r="W414">
        <f ca="1">MEDIAN2(R414,Analysis!$B$5,2)</f>
        <v>0</v>
      </c>
      <c r="X414">
        <f t="shared" ref="X414:Y414" ca="1" si="897">X413+W414*$D414</f>
        <v>0</v>
      </c>
      <c r="Y414">
        <f t="shared" ca="1" si="897"/>
        <v>0</v>
      </c>
      <c r="AA414">
        <f ca="1">AVERAGE2(W414,Analysis!$B$6,2)</f>
        <v>0</v>
      </c>
      <c r="AB414">
        <f t="shared" ref="AB414:AC414" ca="1" si="898">AB413+AA414*$D414</f>
        <v>0</v>
      </c>
      <c r="AC414">
        <f t="shared" ca="1" si="898"/>
        <v>0</v>
      </c>
      <c r="AF414">
        <f ca="1">IF(B414&gt;0,C414-Analysis!$B$14,0)</f>
        <v>0</v>
      </c>
      <c r="AG414">
        <f t="shared" ca="1" si="839"/>
        <v>0</v>
      </c>
      <c r="AH414">
        <f t="shared" ca="1" si="840"/>
        <v>0</v>
      </c>
      <c r="AI414">
        <f ca="1">IF(AND(B414&gt;Analysis!$B$39,B414&lt;Analysis!$B$40),FilterInput(AF414,Analysis!$B$34,Analysis!$B$35),0)</f>
        <v>0</v>
      </c>
      <c r="AJ414">
        <f ca="1">MEDIAN2(AI414,Analysis!$B$5,2)</f>
        <v>0</v>
      </c>
      <c r="AK414">
        <f ca="1">AVERAGE2(AJ414,Analysis!$B$6,2)</f>
        <v>0</v>
      </c>
      <c r="AL414">
        <f ca="1">INTEGRAL2(R414,$B414,AL413,R413,$B413,Analysis!$B$22)</f>
        <v>0</v>
      </c>
      <c r="AM414">
        <f ca="1">IF(AND(B414&lt;Analysis!$B$40,B414&gt;0),INTEGRAL2(AL414,$B414,AM413,AL413,$B413,Analysis!$B$23),0)</f>
        <v>0</v>
      </c>
      <c r="AN414">
        <f>IF($P414,AM414*Analysis!$B$30+Analysis!$B$31,0)</f>
        <v>0</v>
      </c>
      <c r="AO414">
        <f>AN414-'Flight Input'!$AE414</f>
        <v>0</v>
      </c>
      <c r="AQ414">
        <f>Analysis!$B$36*'Flight Input'!AE414+IF('Flight Input'!AE414 &gt; 0,Analysis!$B$37,0)</f>
        <v>0</v>
      </c>
      <c r="AR414">
        <f ca="1">_xlfn.COVARIANCE.P($AN$102:$AN$1102,'Flight Input'!AE414:AE1414)</f>
        <v>-1.9545268215001018E-2</v>
      </c>
    </row>
    <row r="415" spans="1:44" x14ac:dyDescent="0.3">
      <c r="A415">
        <v>413</v>
      </c>
      <c r="B415">
        <f>'Flight Input'!T415</f>
        <v>8.2574859999585897</v>
      </c>
      <c r="C415">
        <f ca="1">INDIRECT(CONCATENATE("'Flight Input'!",Analysis!$B$2,A415+2))</f>
        <v>0</v>
      </c>
      <c r="D415">
        <f t="shared" si="832"/>
        <v>1.863099995534867E-2</v>
      </c>
      <c r="F415">
        <f t="shared" ca="1" si="841"/>
        <v>0</v>
      </c>
      <c r="G415">
        <f t="shared" ca="1" si="842"/>
        <v>0</v>
      </c>
      <c r="I415">
        <f>SUM(D$2:D415)/COUNT(D$2:D415)</f>
        <v>1.9993912832829516E-2</v>
      </c>
      <c r="J415">
        <f t="shared" si="833"/>
        <v>0.93183360911512148</v>
      </c>
      <c r="L415">
        <f ca="1">VARA(C$2:C415)</f>
        <v>0</v>
      </c>
      <c r="M415">
        <f t="shared" ca="1" si="834"/>
        <v>0</v>
      </c>
      <c r="N415">
        <f t="shared" ca="1" si="843"/>
        <v>0</v>
      </c>
      <c r="O415" t="b">
        <f ca="1">IF(OR(O414,M415*MIN((B415-B$2)*Analysis!$B$19,1)&gt;Analysis!$B$18),TRUE,FALSE)</f>
        <v>0</v>
      </c>
      <c r="P415" t="b">
        <f>IF(OR('Flight Input'!U415=3,'Flight Input'!U415=9),TRUE,FALSE)</f>
        <v>0</v>
      </c>
      <c r="Q415">
        <f ca="1">IF(O415,Q414,SUM(C$2:C415)/COUNT(C$2:C415))+(Analysis!$D$14-500)/1000000</f>
        <v>1.1E-4</v>
      </c>
      <c r="R415">
        <f t="shared" ca="1" si="835"/>
        <v>0</v>
      </c>
      <c r="S415">
        <f t="shared" ca="1" si="844"/>
        <v>0</v>
      </c>
      <c r="T415">
        <f t="shared" si="836"/>
        <v>0</v>
      </c>
      <c r="U415">
        <f>IF($P415,T415*Analysis!$B$28+Analysis!$B$29,0)</f>
        <v>0</v>
      </c>
      <c r="V415">
        <f>U415-'Flight Input'!$AE415</f>
        <v>0</v>
      </c>
      <c r="W415">
        <f ca="1">MEDIAN2(R415,Analysis!$B$5,2)</f>
        <v>0</v>
      </c>
      <c r="X415">
        <f t="shared" ref="X415:Y415" ca="1" si="899">X414+W415*$D415</f>
        <v>0</v>
      </c>
      <c r="Y415">
        <f t="shared" ca="1" si="899"/>
        <v>0</v>
      </c>
      <c r="AA415">
        <f ca="1">AVERAGE2(W415,Analysis!$B$6,2)</f>
        <v>0</v>
      </c>
      <c r="AB415">
        <f t="shared" ref="AB415:AC415" ca="1" si="900">AB414+AA415*$D415</f>
        <v>0</v>
      </c>
      <c r="AC415">
        <f t="shared" ca="1" si="900"/>
        <v>0</v>
      </c>
      <c r="AF415">
        <f ca="1">IF(B415&gt;0,C415-Analysis!$B$14,0)</f>
        <v>0</v>
      </c>
      <c r="AG415">
        <f t="shared" ca="1" si="839"/>
        <v>0</v>
      </c>
      <c r="AH415">
        <f t="shared" ca="1" si="840"/>
        <v>0</v>
      </c>
      <c r="AI415">
        <f ca="1">IF(AND(B415&gt;Analysis!$B$39,B415&lt;Analysis!$B$40),FilterInput(AF415,Analysis!$B$34,Analysis!$B$35),0)</f>
        <v>0</v>
      </c>
      <c r="AJ415">
        <f ca="1">MEDIAN2(AI415,Analysis!$B$5,2)</f>
        <v>0</v>
      </c>
      <c r="AK415">
        <f ca="1">AVERAGE2(AJ415,Analysis!$B$6,2)</f>
        <v>0</v>
      </c>
      <c r="AL415">
        <f ca="1">INTEGRAL2(R415,$B415,AL414,R414,$B414,Analysis!$B$22)</f>
        <v>0</v>
      </c>
      <c r="AM415">
        <f ca="1">IF(AND(B415&lt;Analysis!$B$40,B415&gt;0),INTEGRAL2(AL415,$B415,AM414,AL414,$B414,Analysis!$B$23),0)</f>
        <v>0</v>
      </c>
      <c r="AN415">
        <f>IF($P415,AM415*Analysis!$B$30+Analysis!$B$31,0)</f>
        <v>0</v>
      </c>
      <c r="AO415">
        <f>AN415-'Flight Input'!$AE415</f>
        <v>0</v>
      </c>
      <c r="AQ415">
        <f>Analysis!$B$36*'Flight Input'!AE415+IF('Flight Input'!AE415 &gt; 0,Analysis!$B$37,0)</f>
        <v>0</v>
      </c>
      <c r="AR415">
        <f ca="1">_xlfn.COVARIANCE.P($AN$102:$AN$1102,'Flight Input'!AE415:AE1415)</f>
        <v>-1.9617013578473411E-2</v>
      </c>
    </row>
    <row r="416" spans="1:44" x14ac:dyDescent="0.3">
      <c r="A416">
        <v>414</v>
      </c>
      <c r="B416">
        <f>'Flight Input'!T416</f>
        <v>8.2775039999978617</v>
      </c>
      <c r="C416">
        <f ca="1">INDIRECT(CONCATENATE("'Flight Input'!",Analysis!$B$2,A416+2))</f>
        <v>0</v>
      </c>
      <c r="D416">
        <f t="shared" si="832"/>
        <v>2.001800003927201E-2</v>
      </c>
      <c r="F416">
        <f t="shared" ca="1" si="841"/>
        <v>0</v>
      </c>
      <c r="G416">
        <f t="shared" ca="1" si="842"/>
        <v>0</v>
      </c>
      <c r="I416">
        <f>SUM(D$2:D416)/COUNT(D$2:D416)</f>
        <v>1.9993971014487587E-2</v>
      </c>
      <c r="J416">
        <f t="shared" si="833"/>
        <v>1.0012018135250378</v>
      </c>
      <c r="L416">
        <f ca="1">VARA(C$2:C416)</f>
        <v>0</v>
      </c>
      <c r="M416">
        <f t="shared" ca="1" si="834"/>
        <v>0</v>
      </c>
      <c r="N416">
        <f t="shared" ca="1" si="843"/>
        <v>0</v>
      </c>
      <c r="O416" t="b">
        <f ca="1">IF(OR(O415,M416*MIN((B416-B$2)*Analysis!$B$19,1)&gt;Analysis!$B$18),TRUE,FALSE)</f>
        <v>0</v>
      </c>
      <c r="P416" t="b">
        <f>IF(OR('Flight Input'!U416=3,'Flight Input'!U416=9),TRUE,FALSE)</f>
        <v>0</v>
      </c>
      <c r="Q416">
        <f ca="1">IF(O416,Q415,SUM(C$2:C416)/COUNT(C$2:C416))+(Analysis!$D$14-500)/1000000</f>
        <v>1.1E-4</v>
      </c>
      <c r="R416">
        <f t="shared" ca="1" si="835"/>
        <v>0</v>
      </c>
      <c r="S416">
        <f t="shared" ca="1" si="844"/>
        <v>0</v>
      </c>
      <c r="T416">
        <f t="shared" si="836"/>
        <v>0</v>
      </c>
      <c r="U416">
        <f>IF($P416,T416*Analysis!$B$28+Analysis!$B$29,0)</f>
        <v>0</v>
      </c>
      <c r="V416">
        <f>U416-'Flight Input'!$AE416</f>
        <v>0</v>
      </c>
      <c r="W416">
        <f ca="1">MEDIAN2(R416,Analysis!$B$5,2)</f>
        <v>0</v>
      </c>
      <c r="X416">
        <f t="shared" ref="X416:Y416" ca="1" si="901">X415+W416*$D416</f>
        <v>0</v>
      </c>
      <c r="Y416">
        <f t="shared" ca="1" si="901"/>
        <v>0</v>
      </c>
      <c r="AA416">
        <f ca="1">AVERAGE2(W416,Analysis!$B$6,2)</f>
        <v>0</v>
      </c>
      <c r="AB416">
        <f t="shared" ref="AB416:AC416" ca="1" si="902">AB415+AA416*$D416</f>
        <v>0</v>
      </c>
      <c r="AC416">
        <f t="shared" ca="1" si="902"/>
        <v>0</v>
      </c>
      <c r="AF416">
        <f ca="1">IF(B416&gt;0,C416-Analysis!$B$14,0)</f>
        <v>0</v>
      </c>
      <c r="AG416">
        <f t="shared" ca="1" si="839"/>
        <v>0</v>
      </c>
      <c r="AH416">
        <f t="shared" ca="1" si="840"/>
        <v>0</v>
      </c>
      <c r="AI416">
        <f ca="1">IF(AND(B416&gt;Analysis!$B$39,B416&lt;Analysis!$B$40),FilterInput(AF416,Analysis!$B$34,Analysis!$B$35),0)</f>
        <v>0</v>
      </c>
      <c r="AJ416">
        <f ca="1">MEDIAN2(AI416,Analysis!$B$5,2)</f>
        <v>0</v>
      </c>
      <c r="AK416">
        <f ca="1">AVERAGE2(AJ416,Analysis!$B$6,2)</f>
        <v>0</v>
      </c>
      <c r="AL416">
        <f ca="1">INTEGRAL2(R416,$B416,AL415,R415,$B415,Analysis!$B$22)</f>
        <v>0</v>
      </c>
      <c r="AM416">
        <f ca="1">IF(AND(B416&lt;Analysis!$B$40,B416&gt;0),INTEGRAL2(AL416,$B416,AM415,AL415,$B415,Analysis!$B$23),0)</f>
        <v>0</v>
      </c>
      <c r="AN416">
        <f>IF($P416,AM416*Analysis!$B$30+Analysis!$B$31,0)</f>
        <v>0</v>
      </c>
      <c r="AO416">
        <f>AN416-'Flight Input'!$AE416</f>
        <v>0</v>
      </c>
      <c r="AQ416">
        <f>Analysis!$B$36*'Flight Input'!AE416+IF('Flight Input'!AE416 &gt; 0,Analysis!$B$37,0)</f>
        <v>0</v>
      </c>
      <c r="AR416">
        <f ca="1">_xlfn.COVARIANCE.P($AN$102:$AN$1102,'Flight Input'!AE416:AE1416)</f>
        <v>-1.9686083754338335E-2</v>
      </c>
    </row>
    <row r="417" spans="1:44" x14ac:dyDescent="0.3">
      <c r="A417">
        <v>415</v>
      </c>
      <c r="B417">
        <f>'Flight Input'!T417</f>
        <v>8.2980400000233203</v>
      </c>
      <c r="C417">
        <f ca="1">INDIRECT(CONCATENATE("'Flight Input'!",Analysis!$B$2,A417+2))</f>
        <v>0</v>
      </c>
      <c r="D417">
        <f t="shared" si="832"/>
        <v>2.0536000025458634E-2</v>
      </c>
      <c r="F417">
        <f t="shared" ca="1" si="841"/>
        <v>0</v>
      </c>
      <c r="G417">
        <f t="shared" ca="1" si="842"/>
        <v>0</v>
      </c>
      <c r="I417">
        <f>SUM(D$2:D417)/COUNT(D$2:D417)</f>
        <v>1.9995277108489928E-2</v>
      </c>
      <c r="J417">
        <f t="shared" si="833"/>
        <v>1.0270425317956267</v>
      </c>
      <c r="L417">
        <f ca="1">VARA(C$2:C417)</f>
        <v>0</v>
      </c>
      <c r="M417">
        <f t="shared" ca="1" si="834"/>
        <v>0</v>
      </c>
      <c r="N417">
        <f t="shared" ca="1" si="843"/>
        <v>0</v>
      </c>
      <c r="O417" t="b">
        <f ca="1">IF(OR(O416,M417*MIN((B417-B$2)*Analysis!$B$19,1)&gt;Analysis!$B$18),TRUE,FALSE)</f>
        <v>0</v>
      </c>
      <c r="P417" t="b">
        <f>IF(OR('Flight Input'!U417=3,'Flight Input'!U417=9),TRUE,FALSE)</f>
        <v>0</v>
      </c>
      <c r="Q417">
        <f ca="1">IF(O417,Q416,SUM(C$2:C417)/COUNT(C$2:C417))+(Analysis!$D$14-500)/1000000</f>
        <v>1.1E-4</v>
      </c>
      <c r="R417">
        <f t="shared" ca="1" si="835"/>
        <v>0</v>
      </c>
      <c r="S417">
        <f t="shared" ca="1" si="844"/>
        <v>0</v>
      </c>
      <c r="T417">
        <f t="shared" si="836"/>
        <v>0</v>
      </c>
      <c r="U417">
        <f>IF($P417,T417*Analysis!$B$28+Analysis!$B$29,0)</f>
        <v>0</v>
      </c>
      <c r="V417">
        <f>U417-'Flight Input'!$AE417</f>
        <v>0</v>
      </c>
      <c r="W417">
        <f ca="1">MEDIAN2(R417,Analysis!$B$5,2)</f>
        <v>0</v>
      </c>
      <c r="X417">
        <f t="shared" ref="X417:Y417" ca="1" si="903">X416+W417*$D417</f>
        <v>0</v>
      </c>
      <c r="Y417">
        <f t="shared" ca="1" si="903"/>
        <v>0</v>
      </c>
      <c r="AA417">
        <f ca="1">AVERAGE2(W417,Analysis!$B$6,2)</f>
        <v>0</v>
      </c>
      <c r="AB417">
        <f t="shared" ref="AB417:AC417" ca="1" si="904">AB416+AA417*$D417</f>
        <v>0</v>
      </c>
      <c r="AC417">
        <f t="shared" ca="1" si="904"/>
        <v>0</v>
      </c>
      <c r="AF417">
        <f ca="1">IF(B417&gt;0,C417-Analysis!$B$14,0)</f>
        <v>0</v>
      </c>
      <c r="AG417">
        <f t="shared" ca="1" si="839"/>
        <v>0</v>
      </c>
      <c r="AH417">
        <f t="shared" ca="1" si="840"/>
        <v>0</v>
      </c>
      <c r="AI417">
        <f ca="1">IF(AND(B417&gt;Analysis!$B$39,B417&lt;Analysis!$B$40),FilterInput(AF417,Analysis!$B$34,Analysis!$B$35),0)</f>
        <v>0</v>
      </c>
      <c r="AJ417">
        <f ca="1">MEDIAN2(AI417,Analysis!$B$5,2)</f>
        <v>0</v>
      </c>
      <c r="AK417">
        <f ca="1">AVERAGE2(AJ417,Analysis!$B$6,2)</f>
        <v>0</v>
      </c>
      <c r="AL417">
        <f ca="1">INTEGRAL2(R417,$B417,AL416,R416,$B416,Analysis!$B$22)</f>
        <v>0</v>
      </c>
      <c r="AM417">
        <f ca="1">IF(AND(B417&lt;Analysis!$B$40,B417&gt;0),INTEGRAL2(AL417,$B417,AM416,AL416,$B416,Analysis!$B$23),0)</f>
        <v>0</v>
      </c>
      <c r="AN417">
        <f>IF($P417,AM417*Analysis!$B$30+Analysis!$B$31,0)</f>
        <v>0</v>
      </c>
      <c r="AO417">
        <f>AN417-'Flight Input'!$AE417</f>
        <v>0</v>
      </c>
      <c r="AQ417">
        <f>Analysis!$B$36*'Flight Input'!AE417+IF('Flight Input'!AE417 &gt; 0,Analysis!$B$37,0)</f>
        <v>0</v>
      </c>
      <c r="AR417">
        <f ca="1">_xlfn.COVARIANCE.P($AN$102:$AN$1102,'Flight Input'!AE417:AE1417)</f>
        <v>-1.9748020402892544E-2</v>
      </c>
    </row>
    <row r="418" spans="1:44" x14ac:dyDescent="0.3">
      <c r="A418">
        <v>416</v>
      </c>
      <c r="B418">
        <f>'Flight Input'!T418</f>
        <v>8.3172110000159591</v>
      </c>
      <c r="C418">
        <f ca="1">INDIRECT(CONCATENATE("'Flight Input'!",Analysis!$B$2,A418+2))</f>
        <v>0</v>
      </c>
      <c r="D418">
        <f t="shared" si="832"/>
        <v>1.9170999992638826E-2</v>
      </c>
      <c r="F418">
        <f t="shared" ca="1" si="841"/>
        <v>0</v>
      </c>
      <c r="G418">
        <f t="shared" ca="1" si="842"/>
        <v>0</v>
      </c>
      <c r="I418">
        <f>SUM(D$2:D418)/COUNT(D$2:D418)</f>
        <v>1.9993295673115287E-2</v>
      </c>
      <c r="J418">
        <f t="shared" si="833"/>
        <v>0.95887142900696509</v>
      </c>
      <c r="L418">
        <f ca="1">VARA(C$2:C418)</f>
        <v>0</v>
      </c>
      <c r="M418">
        <f t="shared" ca="1" si="834"/>
        <v>0</v>
      </c>
      <c r="N418">
        <f t="shared" ca="1" si="843"/>
        <v>0</v>
      </c>
      <c r="O418" t="b">
        <f ca="1">IF(OR(O417,M418*MIN((B418-B$2)*Analysis!$B$19,1)&gt;Analysis!$B$18),TRUE,FALSE)</f>
        <v>0</v>
      </c>
      <c r="P418" t="b">
        <f>IF(OR('Flight Input'!U418=3,'Flight Input'!U418=9),TRUE,FALSE)</f>
        <v>0</v>
      </c>
      <c r="Q418">
        <f ca="1">IF(O418,Q417,SUM(C$2:C418)/COUNT(C$2:C418))+(Analysis!$D$14-500)/1000000</f>
        <v>1.1E-4</v>
      </c>
      <c r="R418">
        <f t="shared" ca="1" si="835"/>
        <v>0</v>
      </c>
      <c r="S418">
        <f t="shared" ca="1" si="844"/>
        <v>0</v>
      </c>
      <c r="T418">
        <f t="shared" si="836"/>
        <v>0</v>
      </c>
      <c r="U418">
        <f>IF($P418,T418*Analysis!$B$28+Analysis!$B$29,0)</f>
        <v>0</v>
      </c>
      <c r="V418">
        <f>U418-'Flight Input'!$AE418</f>
        <v>0</v>
      </c>
      <c r="W418">
        <f ca="1">MEDIAN2(R418,Analysis!$B$5,2)</f>
        <v>0</v>
      </c>
      <c r="X418">
        <f t="shared" ref="X418:Y418" ca="1" si="905">X417+W418*$D418</f>
        <v>0</v>
      </c>
      <c r="Y418">
        <f t="shared" ca="1" si="905"/>
        <v>0</v>
      </c>
      <c r="AA418">
        <f ca="1">AVERAGE2(W418,Analysis!$B$6,2)</f>
        <v>0</v>
      </c>
      <c r="AB418">
        <f t="shared" ref="AB418:AC418" ca="1" si="906">AB417+AA418*$D418</f>
        <v>0</v>
      </c>
      <c r="AC418">
        <f t="shared" ca="1" si="906"/>
        <v>0</v>
      </c>
      <c r="AF418">
        <f ca="1">IF(B418&gt;0,C418-Analysis!$B$14,0)</f>
        <v>0</v>
      </c>
      <c r="AG418">
        <f t="shared" ca="1" si="839"/>
        <v>0</v>
      </c>
      <c r="AH418">
        <f t="shared" ca="1" si="840"/>
        <v>0</v>
      </c>
      <c r="AI418">
        <f ca="1">IF(AND(B418&gt;Analysis!$B$39,B418&lt;Analysis!$B$40),FilterInput(AF418,Analysis!$B$34,Analysis!$B$35),0)</f>
        <v>0</v>
      </c>
      <c r="AJ418">
        <f ca="1">MEDIAN2(AI418,Analysis!$B$5,2)</f>
        <v>0</v>
      </c>
      <c r="AK418">
        <f ca="1">AVERAGE2(AJ418,Analysis!$B$6,2)</f>
        <v>0</v>
      </c>
      <c r="AL418">
        <f ca="1">INTEGRAL2(R418,$B418,AL417,R417,$B417,Analysis!$B$22)</f>
        <v>0</v>
      </c>
      <c r="AM418">
        <f ca="1">IF(AND(B418&lt;Analysis!$B$40,B418&gt;0),INTEGRAL2(AL418,$B418,AM417,AL417,$B417,Analysis!$B$23),0)</f>
        <v>0</v>
      </c>
      <c r="AN418">
        <f>IF($P418,AM418*Analysis!$B$30+Analysis!$B$31,0)</f>
        <v>0</v>
      </c>
      <c r="AO418">
        <f>AN418-'Flight Input'!$AE418</f>
        <v>0</v>
      </c>
      <c r="AQ418">
        <f>Analysis!$B$36*'Flight Input'!AE418+IF('Flight Input'!AE418 &gt; 0,Analysis!$B$37,0)</f>
        <v>0</v>
      </c>
      <c r="AR418">
        <f ca="1">_xlfn.COVARIANCE.P($AN$102:$AN$1102,'Flight Input'!AE418:AE1418)</f>
        <v>-1.9779639953946715E-2</v>
      </c>
    </row>
    <row r="419" spans="1:44" x14ac:dyDescent="0.3">
      <c r="A419">
        <v>417</v>
      </c>
      <c r="B419">
        <f>'Flight Input'!T419</f>
        <v>8.340059999958612</v>
      </c>
      <c r="C419">
        <f ca="1">INDIRECT(CONCATENATE("'Flight Input'!",Analysis!$B$2,A419+2))</f>
        <v>0</v>
      </c>
      <c r="D419">
        <f t="shared" si="832"/>
        <v>2.2848999942652881E-2</v>
      </c>
      <c r="F419">
        <f t="shared" ca="1" si="841"/>
        <v>0</v>
      </c>
      <c r="G419">
        <f t="shared" ca="1" si="842"/>
        <v>0</v>
      </c>
      <c r="I419">
        <f>SUM(D$2:D419)/COUNT(D$2:D419)</f>
        <v>2.0000143884792834E-2</v>
      </c>
      <c r="J419">
        <f t="shared" si="833"/>
        <v>1.1424417781327154</v>
      </c>
      <c r="L419">
        <f ca="1">VARA(C$2:C419)</f>
        <v>0</v>
      </c>
      <c r="M419">
        <f t="shared" ca="1" si="834"/>
        <v>0</v>
      </c>
      <c r="N419">
        <f t="shared" ca="1" si="843"/>
        <v>0</v>
      </c>
      <c r="O419" t="b">
        <f ca="1">IF(OR(O418,M419*MIN((B419-B$2)*Analysis!$B$19,1)&gt;Analysis!$B$18),TRUE,FALSE)</f>
        <v>0</v>
      </c>
      <c r="P419" t="b">
        <f>IF(OR('Flight Input'!U419=3,'Flight Input'!U419=9),TRUE,FALSE)</f>
        <v>0</v>
      </c>
      <c r="Q419">
        <f ca="1">IF(O419,Q418,SUM(C$2:C419)/COUNT(C$2:C419))+(Analysis!$D$14-500)/1000000</f>
        <v>1.1E-4</v>
      </c>
      <c r="R419">
        <f t="shared" ca="1" si="835"/>
        <v>0</v>
      </c>
      <c r="S419">
        <f t="shared" ca="1" si="844"/>
        <v>0</v>
      </c>
      <c r="T419">
        <f t="shared" si="836"/>
        <v>0</v>
      </c>
      <c r="U419">
        <f>IF($P419,T419*Analysis!$B$28+Analysis!$B$29,0)</f>
        <v>0</v>
      </c>
      <c r="V419">
        <f>U419-'Flight Input'!$AE419</f>
        <v>0</v>
      </c>
      <c r="W419">
        <f ca="1">MEDIAN2(R419,Analysis!$B$5,2)</f>
        <v>0</v>
      </c>
      <c r="X419">
        <f t="shared" ref="X419:Y419" ca="1" si="907">X418+W419*$D419</f>
        <v>0</v>
      </c>
      <c r="Y419">
        <f t="shared" ca="1" si="907"/>
        <v>0</v>
      </c>
      <c r="AA419">
        <f ca="1">AVERAGE2(W419,Analysis!$B$6,2)</f>
        <v>0</v>
      </c>
      <c r="AB419">
        <f t="shared" ref="AB419:AC419" ca="1" si="908">AB418+AA419*$D419</f>
        <v>0</v>
      </c>
      <c r="AC419">
        <f t="shared" ca="1" si="908"/>
        <v>0</v>
      </c>
      <c r="AF419">
        <f ca="1">IF(B419&gt;0,C419-Analysis!$B$14,0)</f>
        <v>0</v>
      </c>
      <c r="AG419">
        <f t="shared" ca="1" si="839"/>
        <v>0</v>
      </c>
      <c r="AH419">
        <f t="shared" ca="1" si="840"/>
        <v>0</v>
      </c>
      <c r="AI419">
        <f ca="1">IF(AND(B419&gt;Analysis!$B$39,B419&lt;Analysis!$B$40),FilterInput(AF419,Analysis!$B$34,Analysis!$B$35),0)</f>
        <v>0</v>
      </c>
      <c r="AJ419">
        <f ca="1">MEDIAN2(AI419,Analysis!$B$5,2)</f>
        <v>0</v>
      </c>
      <c r="AK419">
        <f ca="1">AVERAGE2(AJ419,Analysis!$B$6,2)</f>
        <v>0</v>
      </c>
      <c r="AL419">
        <f ca="1">INTEGRAL2(R419,$B419,AL418,R418,$B418,Analysis!$B$22)</f>
        <v>0</v>
      </c>
      <c r="AM419">
        <f ca="1">IF(AND(B419&lt;Analysis!$B$40,B419&gt;0),INTEGRAL2(AL419,$B419,AM418,AL418,$B418,Analysis!$B$23),0)</f>
        <v>0</v>
      </c>
      <c r="AN419">
        <f>IF($P419,AM419*Analysis!$B$30+Analysis!$B$31,0)</f>
        <v>0</v>
      </c>
      <c r="AO419">
        <f>AN419-'Flight Input'!$AE419</f>
        <v>0</v>
      </c>
      <c r="AQ419">
        <f>Analysis!$B$36*'Flight Input'!AE419+IF('Flight Input'!AE419 &gt; 0,Analysis!$B$37,0)</f>
        <v>0</v>
      </c>
      <c r="AR419">
        <f ca="1">_xlfn.COVARIANCE.P($AN$102:$AN$1102,'Flight Input'!AE419:AE1419)</f>
        <v>-1.9807564053863233E-2</v>
      </c>
    </row>
    <row r="420" spans="1:44" x14ac:dyDescent="0.3">
      <c r="A420">
        <v>418</v>
      </c>
      <c r="B420">
        <f>'Flight Input'!T420</f>
        <v>8.3574500000104308</v>
      </c>
      <c r="C420">
        <f ca="1">INDIRECT(CONCATENATE("'Flight Input'!",Analysis!$B$2,A420+2))</f>
        <v>0</v>
      </c>
      <c r="D420">
        <f t="shared" si="832"/>
        <v>1.7390000051818788E-2</v>
      </c>
      <c r="F420">
        <f t="shared" ca="1" si="841"/>
        <v>0</v>
      </c>
      <c r="G420">
        <f t="shared" ca="1" si="842"/>
        <v>0</v>
      </c>
      <c r="I420">
        <f>SUM(D$2:D420)/COUNT(D$2:D420)</f>
        <v>1.9993899521556054E-2</v>
      </c>
      <c r="J420">
        <f t="shared" si="833"/>
        <v>0.86976530181469003</v>
      </c>
      <c r="L420">
        <f ca="1">VARA(C$2:C420)</f>
        <v>0</v>
      </c>
      <c r="M420">
        <f t="shared" ca="1" si="834"/>
        <v>0</v>
      </c>
      <c r="N420">
        <f t="shared" ca="1" si="843"/>
        <v>0</v>
      </c>
      <c r="O420" t="b">
        <f ca="1">IF(OR(O419,M420*MIN((B420-B$2)*Analysis!$B$19,1)&gt;Analysis!$B$18),TRUE,FALSE)</f>
        <v>0</v>
      </c>
      <c r="P420" t="b">
        <f>IF(OR('Flight Input'!U420=3,'Flight Input'!U420=9),TRUE,FALSE)</f>
        <v>0</v>
      </c>
      <c r="Q420">
        <f ca="1">IF(O420,Q419,SUM(C$2:C420)/COUNT(C$2:C420))+(Analysis!$D$14-500)/1000000</f>
        <v>1.1E-4</v>
      </c>
      <c r="R420">
        <f t="shared" ca="1" si="835"/>
        <v>0</v>
      </c>
      <c r="S420">
        <f t="shared" ca="1" si="844"/>
        <v>0</v>
      </c>
      <c r="T420">
        <f t="shared" si="836"/>
        <v>0</v>
      </c>
      <c r="U420">
        <f>IF($P420,T420*Analysis!$B$28+Analysis!$B$29,0)</f>
        <v>0</v>
      </c>
      <c r="V420">
        <f>U420-'Flight Input'!$AE420</f>
        <v>0</v>
      </c>
      <c r="W420">
        <f ca="1">MEDIAN2(R420,Analysis!$B$5,2)</f>
        <v>0</v>
      </c>
      <c r="X420">
        <f t="shared" ref="X420:Y420" ca="1" si="909">X419+W420*$D420</f>
        <v>0</v>
      </c>
      <c r="Y420">
        <f t="shared" ca="1" si="909"/>
        <v>0</v>
      </c>
      <c r="AA420">
        <f ca="1">AVERAGE2(W420,Analysis!$B$6,2)</f>
        <v>0</v>
      </c>
      <c r="AB420">
        <f t="shared" ref="AB420:AC420" ca="1" si="910">AB419+AA420*$D420</f>
        <v>0</v>
      </c>
      <c r="AC420">
        <f t="shared" ca="1" si="910"/>
        <v>0</v>
      </c>
      <c r="AF420">
        <f ca="1">IF(B420&gt;0,C420-Analysis!$B$14,0)</f>
        <v>0</v>
      </c>
      <c r="AG420">
        <f t="shared" ca="1" si="839"/>
        <v>0</v>
      </c>
      <c r="AH420">
        <f t="shared" ca="1" si="840"/>
        <v>0</v>
      </c>
      <c r="AI420">
        <f ca="1">IF(AND(B420&gt;Analysis!$B$39,B420&lt;Analysis!$B$40),FilterInput(AF420,Analysis!$B$34,Analysis!$B$35),0)</f>
        <v>0</v>
      </c>
      <c r="AJ420">
        <f ca="1">MEDIAN2(AI420,Analysis!$B$5,2)</f>
        <v>0</v>
      </c>
      <c r="AK420">
        <f ca="1">AVERAGE2(AJ420,Analysis!$B$6,2)</f>
        <v>0</v>
      </c>
      <c r="AL420">
        <f ca="1">INTEGRAL2(R420,$B420,AL419,R419,$B419,Analysis!$B$22)</f>
        <v>0</v>
      </c>
      <c r="AM420">
        <f ca="1">IF(AND(B420&lt;Analysis!$B$40,B420&gt;0),INTEGRAL2(AL420,$B420,AM419,AL419,$B419,Analysis!$B$23),0)</f>
        <v>0</v>
      </c>
      <c r="AN420">
        <f>IF($P420,AM420*Analysis!$B$30+Analysis!$B$31,0)</f>
        <v>0</v>
      </c>
      <c r="AO420">
        <f>AN420-'Flight Input'!$AE420</f>
        <v>0</v>
      </c>
      <c r="AQ420">
        <f>Analysis!$B$36*'Flight Input'!AE420+IF('Flight Input'!AE420 &gt; 0,Analysis!$B$37,0)</f>
        <v>0</v>
      </c>
      <c r="AR420">
        <f ca="1">_xlfn.COVARIANCE.P($AN$102:$AN$1102,'Flight Input'!AE420:AE1420)</f>
        <v>-1.9824631870915977E-2</v>
      </c>
    </row>
    <row r="421" spans="1:44" x14ac:dyDescent="0.3">
      <c r="A421">
        <v>419</v>
      </c>
      <c r="B421">
        <f>'Flight Input'!T421</f>
        <v>8.37621300003957</v>
      </c>
      <c r="C421">
        <f ca="1">INDIRECT(CONCATENATE("'Flight Input'!",Analysis!$B$2,A421+2))</f>
        <v>0</v>
      </c>
      <c r="D421">
        <f t="shared" si="832"/>
        <v>1.8763000029139221E-2</v>
      </c>
      <c r="F421">
        <f t="shared" ca="1" si="841"/>
        <v>0</v>
      </c>
      <c r="G421">
        <f t="shared" ca="1" si="842"/>
        <v>0</v>
      </c>
      <c r="I421">
        <f>SUM(D$2:D421)/COUNT(D$2:D421)</f>
        <v>1.9990961813936923E-2</v>
      </c>
      <c r="J421">
        <f t="shared" si="833"/>
        <v>0.93857415184788084</v>
      </c>
      <c r="L421">
        <f ca="1">VARA(C$2:C421)</f>
        <v>0</v>
      </c>
      <c r="M421">
        <f t="shared" ca="1" si="834"/>
        <v>0</v>
      </c>
      <c r="N421">
        <f t="shared" ca="1" si="843"/>
        <v>0</v>
      </c>
      <c r="O421" t="b">
        <f ca="1">IF(OR(O420,M421*MIN((B421-B$2)*Analysis!$B$19,1)&gt;Analysis!$B$18),TRUE,FALSE)</f>
        <v>0</v>
      </c>
      <c r="P421" t="b">
        <f>IF(OR('Flight Input'!U421=3,'Flight Input'!U421=9),TRUE,FALSE)</f>
        <v>0</v>
      </c>
      <c r="Q421">
        <f ca="1">IF(O421,Q420,SUM(C$2:C421)/COUNT(C$2:C421))+(Analysis!$D$14-500)/1000000</f>
        <v>1.1E-4</v>
      </c>
      <c r="R421">
        <f t="shared" ca="1" si="835"/>
        <v>0</v>
      </c>
      <c r="S421">
        <f t="shared" ca="1" si="844"/>
        <v>0</v>
      </c>
      <c r="T421">
        <f t="shared" si="836"/>
        <v>0</v>
      </c>
      <c r="U421">
        <f>IF($P421,T421*Analysis!$B$28+Analysis!$B$29,0)</f>
        <v>0</v>
      </c>
      <c r="V421">
        <f>U421-'Flight Input'!$AE421</f>
        <v>0</v>
      </c>
      <c r="W421">
        <f ca="1">MEDIAN2(R421,Analysis!$B$5,2)</f>
        <v>0</v>
      </c>
      <c r="X421">
        <f t="shared" ref="X421:Y421" ca="1" si="911">X420+W421*$D421</f>
        <v>0</v>
      </c>
      <c r="Y421">
        <f t="shared" ca="1" si="911"/>
        <v>0</v>
      </c>
      <c r="AA421">
        <f ca="1">AVERAGE2(W421,Analysis!$B$6,2)</f>
        <v>0</v>
      </c>
      <c r="AB421">
        <f t="shared" ref="AB421:AC421" ca="1" si="912">AB420+AA421*$D421</f>
        <v>0</v>
      </c>
      <c r="AC421">
        <f t="shared" ca="1" si="912"/>
        <v>0</v>
      </c>
      <c r="AF421">
        <f ca="1">IF(B421&gt;0,C421-Analysis!$B$14,0)</f>
        <v>0</v>
      </c>
      <c r="AG421">
        <f t="shared" ca="1" si="839"/>
        <v>0</v>
      </c>
      <c r="AH421">
        <f t="shared" ca="1" si="840"/>
        <v>0</v>
      </c>
      <c r="AI421">
        <f ca="1">IF(AND(B421&gt;Analysis!$B$39,B421&lt;Analysis!$B$40),FilterInput(AF421,Analysis!$B$34,Analysis!$B$35),0)</f>
        <v>0</v>
      </c>
      <c r="AJ421">
        <f ca="1">MEDIAN2(AI421,Analysis!$B$5,2)</f>
        <v>0</v>
      </c>
      <c r="AK421">
        <f ca="1">AVERAGE2(AJ421,Analysis!$B$6,2)</f>
        <v>0</v>
      </c>
      <c r="AL421">
        <f ca="1">INTEGRAL2(R421,$B421,AL420,R420,$B420,Analysis!$B$22)</f>
        <v>0</v>
      </c>
      <c r="AM421">
        <f ca="1">IF(AND(B421&lt;Analysis!$B$40,B421&gt;0),INTEGRAL2(AL421,$B421,AM420,AL420,$B420,Analysis!$B$23),0)</f>
        <v>0</v>
      </c>
      <c r="AN421">
        <f>IF($P421,AM421*Analysis!$B$30+Analysis!$B$31,0)</f>
        <v>0</v>
      </c>
      <c r="AO421">
        <f>AN421-'Flight Input'!$AE421</f>
        <v>0</v>
      </c>
      <c r="AQ421">
        <f>Analysis!$B$36*'Flight Input'!AE421+IF('Flight Input'!AE421 &gt; 0,Analysis!$B$37,0)</f>
        <v>0</v>
      </c>
      <c r="AR421">
        <f ca="1">_xlfn.COVARIANCE.P($AN$102:$AN$1102,'Flight Input'!AE421:AE1421)</f>
        <v>-1.9803073077551039E-2</v>
      </c>
    </row>
    <row r="422" spans="1:44" x14ac:dyDescent="0.3">
      <c r="A422">
        <v>420</v>
      </c>
      <c r="B422">
        <f>'Flight Input'!T422</f>
        <v>8.3990550000453368</v>
      </c>
      <c r="C422">
        <f ca="1">INDIRECT(CONCATENATE("'Flight Input'!",Analysis!$B$2,A422+2))</f>
        <v>0</v>
      </c>
      <c r="D422">
        <f t="shared" si="832"/>
        <v>2.2842000005766749E-2</v>
      </c>
      <c r="F422">
        <f t="shared" ca="1" si="841"/>
        <v>0</v>
      </c>
      <c r="G422">
        <f t="shared" ca="1" si="842"/>
        <v>0</v>
      </c>
      <c r="I422">
        <f>SUM(D$2:D422)/COUNT(D$2:D422)</f>
        <v>1.9997750000107943E-2</v>
      </c>
      <c r="J422">
        <f t="shared" si="833"/>
        <v>1.1422285009885338</v>
      </c>
      <c r="L422">
        <f ca="1">VARA(C$2:C422)</f>
        <v>0</v>
      </c>
      <c r="M422">
        <f t="shared" ca="1" si="834"/>
        <v>0</v>
      </c>
      <c r="N422">
        <f t="shared" ca="1" si="843"/>
        <v>0</v>
      </c>
      <c r="O422" t="b">
        <f ca="1">IF(OR(O421,M422*MIN((B422-B$2)*Analysis!$B$19,1)&gt;Analysis!$B$18),TRUE,FALSE)</f>
        <v>0</v>
      </c>
      <c r="P422" t="b">
        <f>IF(OR('Flight Input'!U422=3,'Flight Input'!U422=9),TRUE,FALSE)</f>
        <v>0</v>
      </c>
      <c r="Q422">
        <f ca="1">IF(O422,Q421,SUM(C$2:C422)/COUNT(C$2:C422))+(Analysis!$D$14-500)/1000000</f>
        <v>1.1E-4</v>
      </c>
      <c r="R422">
        <f t="shared" ca="1" si="835"/>
        <v>0</v>
      </c>
      <c r="S422">
        <f t="shared" ca="1" si="844"/>
        <v>0</v>
      </c>
      <c r="T422">
        <f t="shared" si="836"/>
        <v>0</v>
      </c>
      <c r="U422">
        <f>IF($P422,T422*Analysis!$B$28+Analysis!$B$29,0)</f>
        <v>0</v>
      </c>
      <c r="V422">
        <f>U422-'Flight Input'!$AE422</f>
        <v>0</v>
      </c>
      <c r="W422">
        <f ca="1">MEDIAN2(R422,Analysis!$B$5,2)</f>
        <v>0</v>
      </c>
      <c r="X422">
        <f t="shared" ref="X422:Y422" ca="1" si="913">X421+W422*$D422</f>
        <v>0</v>
      </c>
      <c r="Y422">
        <f t="shared" ca="1" si="913"/>
        <v>0</v>
      </c>
      <c r="AA422">
        <f ca="1">AVERAGE2(W422,Analysis!$B$6,2)</f>
        <v>0</v>
      </c>
      <c r="AB422">
        <f t="shared" ref="AB422:AC422" ca="1" si="914">AB421+AA422*$D422</f>
        <v>0</v>
      </c>
      <c r="AC422">
        <f t="shared" ca="1" si="914"/>
        <v>0</v>
      </c>
      <c r="AF422">
        <f ca="1">IF(B422&gt;0,C422-Analysis!$B$14,0)</f>
        <v>0</v>
      </c>
      <c r="AG422">
        <f t="shared" ca="1" si="839"/>
        <v>0</v>
      </c>
      <c r="AH422">
        <f t="shared" ca="1" si="840"/>
        <v>0</v>
      </c>
      <c r="AI422">
        <f ca="1">IF(AND(B422&gt;Analysis!$B$39,B422&lt;Analysis!$B$40),FilterInput(AF422,Analysis!$B$34,Analysis!$B$35),0)</f>
        <v>0</v>
      </c>
      <c r="AJ422">
        <f ca="1">MEDIAN2(AI422,Analysis!$B$5,2)</f>
        <v>0</v>
      </c>
      <c r="AK422">
        <f ca="1">AVERAGE2(AJ422,Analysis!$B$6,2)</f>
        <v>0</v>
      </c>
      <c r="AL422">
        <f ca="1">INTEGRAL2(R422,$B422,AL421,R421,$B421,Analysis!$B$22)</f>
        <v>0</v>
      </c>
      <c r="AM422">
        <f ca="1">IF(AND(B422&lt;Analysis!$B$40,B422&gt;0),INTEGRAL2(AL422,$B422,AM421,AL421,$B421,Analysis!$B$23),0)</f>
        <v>0</v>
      </c>
      <c r="AN422">
        <f>IF($P422,AM422*Analysis!$B$30+Analysis!$B$31,0)</f>
        <v>0</v>
      </c>
      <c r="AO422">
        <f>AN422-'Flight Input'!$AE422</f>
        <v>0</v>
      </c>
      <c r="AQ422">
        <f>Analysis!$B$36*'Flight Input'!AE422+IF('Flight Input'!AE422 &gt; 0,Analysis!$B$37,0)</f>
        <v>0</v>
      </c>
      <c r="AR422">
        <f ca="1">_xlfn.COVARIANCE.P($AN$102:$AN$1102,'Flight Input'!AE422:AE1422)</f>
        <v>-1.977406572233778E-2</v>
      </c>
    </row>
    <row r="423" spans="1:44" x14ac:dyDescent="0.3">
      <c r="A423">
        <v>421</v>
      </c>
      <c r="B423">
        <f>'Flight Input'!T423</f>
        <v>8.4175340000074357</v>
      </c>
      <c r="C423">
        <f ca="1">INDIRECT(CONCATENATE("'Flight Input'!",Analysis!$B$2,A423+2))</f>
        <v>0</v>
      </c>
      <c r="D423">
        <f t="shared" si="832"/>
        <v>1.8478999962098897E-2</v>
      </c>
      <c r="F423">
        <f t="shared" ca="1" si="841"/>
        <v>0</v>
      </c>
      <c r="G423">
        <f t="shared" ca="1" si="842"/>
        <v>0</v>
      </c>
      <c r="I423">
        <f>SUM(D$2:D423)/COUNT(D$2:D423)</f>
        <v>1.9994142517832388E-2</v>
      </c>
      <c r="J423">
        <f t="shared" si="833"/>
        <v>0.92422067841208166</v>
      </c>
      <c r="L423">
        <f ca="1">VARA(C$2:C423)</f>
        <v>0</v>
      </c>
      <c r="M423">
        <f t="shared" ca="1" si="834"/>
        <v>0</v>
      </c>
      <c r="N423">
        <f t="shared" ca="1" si="843"/>
        <v>0</v>
      </c>
      <c r="O423" t="b">
        <f ca="1">IF(OR(O422,M423*MIN((B423-B$2)*Analysis!$B$19,1)&gt;Analysis!$B$18),TRUE,FALSE)</f>
        <v>0</v>
      </c>
      <c r="P423" t="b">
        <f>IF(OR('Flight Input'!U423=3,'Flight Input'!U423=9),TRUE,FALSE)</f>
        <v>0</v>
      </c>
      <c r="Q423">
        <f ca="1">IF(O423,Q422,SUM(C$2:C423)/COUNT(C$2:C423))+(Analysis!$D$14-500)/1000000</f>
        <v>1.1E-4</v>
      </c>
      <c r="R423">
        <f t="shared" ca="1" si="835"/>
        <v>0</v>
      </c>
      <c r="S423">
        <f t="shared" ca="1" si="844"/>
        <v>0</v>
      </c>
      <c r="T423">
        <f t="shared" si="836"/>
        <v>0</v>
      </c>
      <c r="U423">
        <f>IF($P423,T423*Analysis!$B$28+Analysis!$B$29,0)</f>
        <v>0</v>
      </c>
      <c r="V423">
        <f>U423-'Flight Input'!$AE423</f>
        <v>0</v>
      </c>
      <c r="W423">
        <f ca="1">MEDIAN2(R423,Analysis!$B$5,2)</f>
        <v>0</v>
      </c>
      <c r="X423">
        <f t="shared" ref="X423:Y423" ca="1" si="915">X422+W423*$D423</f>
        <v>0</v>
      </c>
      <c r="Y423">
        <f t="shared" ca="1" si="915"/>
        <v>0</v>
      </c>
      <c r="AA423">
        <f ca="1">AVERAGE2(W423,Analysis!$B$6,2)</f>
        <v>0</v>
      </c>
      <c r="AB423">
        <f t="shared" ref="AB423:AC423" ca="1" si="916">AB422+AA423*$D423</f>
        <v>0</v>
      </c>
      <c r="AC423">
        <f t="shared" ca="1" si="916"/>
        <v>0</v>
      </c>
      <c r="AF423">
        <f ca="1">IF(B423&gt;0,C423-Analysis!$B$14,0)</f>
        <v>0</v>
      </c>
      <c r="AG423">
        <f t="shared" ca="1" si="839"/>
        <v>0</v>
      </c>
      <c r="AH423">
        <f t="shared" ca="1" si="840"/>
        <v>0</v>
      </c>
      <c r="AI423">
        <f ca="1">IF(AND(B423&gt;Analysis!$B$39,B423&lt;Analysis!$B$40),FilterInput(AF423,Analysis!$B$34,Analysis!$B$35),0)</f>
        <v>0</v>
      </c>
      <c r="AJ423">
        <f ca="1">MEDIAN2(AI423,Analysis!$B$5,2)</f>
        <v>0</v>
      </c>
      <c r="AK423">
        <f ca="1">AVERAGE2(AJ423,Analysis!$B$6,2)</f>
        <v>0</v>
      </c>
      <c r="AL423">
        <f ca="1">INTEGRAL2(R423,$B423,AL422,R422,$B422,Analysis!$B$22)</f>
        <v>0</v>
      </c>
      <c r="AM423">
        <f ca="1">IF(AND(B423&lt;Analysis!$B$40,B423&gt;0),INTEGRAL2(AL423,$B423,AM422,AL422,$B422,Analysis!$B$23),0)</f>
        <v>0</v>
      </c>
      <c r="AN423">
        <f>IF($P423,AM423*Analysis!$B$30+Analysis!$B$31,0)</f>
        <v>0</v>
      </c>
      <c r="AO423">
        <f>AN423-'Flight Input'!$AE423</f>
        <v>0</v>
      </c>
      <c r="AQ423">
        <f>Analysis!$B$36*'Flight Input'!AE423+IF('Flight Input'!AE423 &gt; 0,Analysis!$B$37,0)</f>
        <v>0</v>
      </c>
      <c r="AR423">
        <f ca="1">_xlfn.COVARIANCE.P($AN$102:$AN$1102,'Flight Input'!AE423:AE1423)</f>
        <v>-1.9737576834344617E-2</v>
      </c>
    </row>
    <row r="424" spans="1:44" x14ac:dyDescent="0.3">
      <c r="A424">
        <v>422</v>
      </c>
      <c r="B424">
        <f>'Flight Input'!T424</f>
        <v>8.4379839999601245</v>
      </c>
      <c r="C424">
        <f ca="1">INDIRECT(CONCATENATE("'Flight Input'!",Analysis!$B$2,A424+2))</f>
        <v>0</v>
      </c>
      <c r="D424">
        <f t="shared" si="832"/>
        <v>2.0449999952688813E-2</v>
      </c>
      <c r="F424">
        <f t="shared" ca="1" si="841"/>
        <v>0</v>
      </c>
      <c r="G424">
        <f t="shared" ca="1" si="842"/>
        <v>0</v>
      </c>
      <c r="I424">
        <f>SUM(D$2:D424)/COUNT(D$2:D424)</f>
        <v>1.9995222748720676E-2</v>
      </c>
      <c r="J424">
        <f t="shared" si="833"/>
        <v>1.0227442929585386</v>
      </c>
      <c r="L424">
        <f ca="1">VARA(C$2:C424)</f>
        <v>0</v>
      </c>
      <c r="M424">
        <f t="shared" ca="1" si="834"/>
        <v>0</v>
      </c>
      <c r="N424">
        <f t="shared" ca="1" si="843"/>
        <v>0</v>
      </c>
      <c r="O424" t="b">
        <f ca="1">IF(OR(O423,M424*MIN((B424-B$2)*Analysis!$B$19,1)&gt;Analysis!$B$18),TRUE,FALSE)</f>
        <v>0</v>
      </c>
      <c r="P424" t="b">
        <f>IF(OR('Flight Input'!U424=3,'Flight Input'!U424=9),TRUE,FALSE)</f>
        <v>0</v>
      </c>
      <c r="Q424">
        <f ca="1">IF(O424,Q423,SUM(C$2:C424)/COUNT(C$2:C424))+(Analysis!$D$14-500)/1000000</f>
        <v>1.1E-4</v>
      </c>
      <c r="R424">
        <f t="shared" ca="1" si="835"/>
        <v>0</v>
      </c>
      <c r="S424">
        <f t="shared" ca="1" si="844"/>
        <v>0</v>
      </c>
      <c r="T424">
        <f t="shared" si="836"/>
        <v>0</v>
      </c>
      <c r="U424">
        <f>IF($P424,T424*Analysis!$B$28+Analysis!$B$29,0)</f>
        <v>0</v>
      </c>
      <c r="V424">
        <f>U424-'Flight Input'!$AE424</f>
        <v>0</v>
      </c>
      <c r="W424">
        <f ca="1">MEDIAN2(R424,Analysis!$B$5,2)</f>
        <v>0</v>
      </c>
      <c r="X424">
        <f t="shared" ref="X424:Y424" ca="1" si="917">X423+W424*$D424</f>
        <v>0</v>
      </c>
      <c r="Y424">
        <f t="shared" ca="1" si="917"/>
        <v>0</v>
      </c>
      <c r="AA424">
        <f ca="1">AVERAGE2(W424,Analysis!$B$6,2)</f>
        <v>0</v>
      </c>
      <c r="AB424">
        <f t="shared" ref="AB424:AC424" ca="1" si="918">AB423+AA424*$D424</f>
        <v>0</v>
      </c>
      <c r="AC424">
        <f t="shared" ca="1" si="918"/>
        <v>0</v>
      </c>
      <c r="AF424">
        <f ca="1">IF(B424&gt;0,C424-Analysis!$B$14,0)</f>
        <v>0</v>
      </c>
      <c r="AG424">
        <f t="shared" ca="1" si="839"/>
        <v>0</v>
      </c>
      <c r="AH424">
        <f t="shared" ca="1" si="840"/>
        <v>0</v>
      </c>
      <c r="AI424">
        <f ca="1">IF(AND(B424&gt;Analysis!$B$39,B424&lt;Analysis!$B$40),FilterInput(AF424,Analysis!$B$34,Analysis!$B$35),0)</f>
        <v>0</v>
      </c>
      <c r="AJ424">
        <f ca="1">MEDIAN2(AI424,Analysis!$B$5,2)</f>
        <v>0</v>
      </c>
      <c r="AK424">
        <f ca="1">AVERAGE2(AJ424,Analysis!$B$6,2)</f>
        <v>0</v>
      </c>
      <c r="AL424">
        <f ca="1">INTEGRAL2(R424,$B424,AL423,R423,$B423,Analysis!$B$22)</f>
        <v>0</v>
      </c>
      <c r="AM424">
        <f ca="1">IF(AND(B424&lt;Analysis!$B$40,B424&gt;0),INTEGRAL2(AL424,$B424,AM423,AL423,$B423,Analysis!$B$23),0)</f>
        <v>0</v>
      </c>
      <c r="AN424">
        <f>IF($P424,AM424*Analysis!$B$30+Analysis!$B$31,0)</f>
        <v>0</v>
      </c>
      <c r="AO424">
        <f>AN424-'Flight Input'!$AE424</f>
        <v>0</v>
      </c>
      <c r="AQ424">
        <f>Analysis!$B$36*'Flight Input'!AE424+IF('Flight Input'!AE424 &gt; 0,Analysis!$B$37,0)</f>
        <v>0</v>
      </c>
      <c r="AR424">
        <f ca="1">_xlfn.COVARIANCE.P($AN$102:$AN$1102,'Flight Input'!AE424:AE1424)</f>
        <v>-1.9758238958108933E-2</v>
      </c>
    </row>
    <row r="425" spans="1:44" x14ac:dyDescent="0.3">
      <c r="A425">
        <v>423</v>
      </c>
      <c r="B425">
        <f>'Flight Input'!T425</f>
        <v>8.4603679999709129</v>
      </c>
      <c r="C425">
        <f ca="1">INDIRECT(CONCATENATE("'Flight Input'!",Analysis!$B$2,A425+2))</f>
        <v>0</v>
      </c>
      <c r="D425">
        <f t="shared" si="832"/>
        <v>2.2384000010788441E-2</v>
      </c>
      <c r="F425">
        <f t="shared" ca="1" si="841"/>
        <v>0</v>
      </c>
      <c r="G425">
        <f t="shared" ca="1" si="842"/>
        <v>0</v>
      </c>
      <c r="I425">
        <f>SUM(D$2:D425)/COUNT(D$2:D425)</f>
        <v>2.0000869976290574E-2</v>
      </c>
      <c r="J425">
        <f t="shared" si="833"/>
        <v>1.1191513187837767</v>
      </c>
      <c r="L425">
        <f ca="1">VARA(C$2:C425)</f>
        <v>0</v>
      </c>
      <c r="M425">
        <f t="shared" ca="1" si="834"/>
        <v>0</v>
      </c>
      <c r="N425">
        <f t="shared" ca="1" si="843"/>
        <v>0</v>
      </c>
      <c r="O425" t="b">
        <f ca="1">IF(OR(O424,M425*MIN((B425-B$2)*Analysis!$B$19,1)&gt;Analysis!$B$18),TRUE,FALSE)</f>
        <v>0</v>
      </c>
      <c r="P425" t="b">
        <f>IF(OR('Flight Input'!U425=3,'Flight Input'!U425=9),TRUE,FALSE)</f>
        <v>0</v>
      </c>
      <c r="Q425">
        <f ca="1">IF(O425,Q424,SUM(C$2:C425)/COUNT(C$2:C425))+(Analysis!$D$14-500)/1000000</f>
        <v>1.1E-4</v>
      </c>
      <c r="R425">
        <f t="shared" ca="1" si="835"/>
        <v>0</v>
      </c>
      <c r="S425">
        <f t="shared" ca="1" si="844"/>
        <v>0</v>
      </c>
      <c r="T425">
        <f t="shared" si="836"/>
        <v>0</v>
      </c>
      <c r="U425">
        <f>IF($P425,T425*Analysis!$B$28+Analysis!$B$29,0)</f>
        <v>0</v>
      </c>
      <c r="V425">
        <f>U425-'Flight Input'!$AE425</f>
        <v>0</v>
      </c>
      <c r="W425">
        <f ca="1">MEDIAN2(R425,Analysis!$B$5,2)</f>
        <v>0</v>
      </c>
      <c r="X425">
        <f t="shared" ref="X425:Y425" ca="1" si="919">X424+W425*$D425</f>
        <v>0</v>
      </c>
      <c r="Y425">
        <f t="shared" ca="1" si="919"/>
        <v>0</v>
      </c>
      <c r="AA425">
        <f ca="1">AVERAGE2(W425,Analysis!$B$6,2)</f>
        <v>0</v>
      </c>
      <c r="AB425">
        <f t="shared" ref="AB425:AC425" ca="1" si="920">AB424+AA425*$D425</f>
        <v>0</v>
      </c>
      <c r="AC425">
        <f t="shared" ca="1" si="920"/>
        <v>0</v>
      </c>
      <c r="AF425">
        <f ca="1">IF(B425&gt;0,C425-Analysis!$B$14,0)</f>
        <v>0</v>
      </c>
      <c r="AG425">
        <f t="shared" ca="1" si="839"/>
        <v>0</v>
      </c>
      <c r="AH425">
        <f t="shared" ca="1" si="840"/>
        <v>0</v>
      </c>
      <c r="AI425">
        <f ca="1">IF(AND(B425&gt;Analysis!$B$39,B425&lt;Analysis!$B$40),FilterInput(AF425,Analysis!$B$34,Analysis!$B$35),0)</f>
        <v>0</v>
      </c>
      <c r="AJ425">
        <f ca="1">MEDIAN2(AI425,Analysis!$B$5,2)</f>
        <v>0</v>
      </c>
      <c r="AK425">
        <f ca="1">AVERAGE2(AJ425,Analysis!$B$6,2)</f>
        <v>0</v>
      </c>
      <c r="AL425">
        <f ca="1">INTEGRAL2(R425,$B425,AL424,R424,$B424,Analysis!$B$22)</f>
        <v>0</v>
      </c>
      <c r="AM425">
        <f ca="1">IF(AND(B425&lt;Analysis!$B$40,B425&gt;0),INTEGRAL2(AL425,$B425,AM424,AL424,$B424,Analysis!$B$23),0)</f>
        <v>0</v>
      </c>
      <c r="AN425">
        <f>IF($P425,AM425*Analysis!$B$30+Analysis!$B$31,0)</f>
        <v>0</v>
      </c>
      <c r="AO425">
        <f>AN425-'Flight Input'!$AE425</f>
        <v>0</v>
      </c>
      <c r="AQ425">
        <f>Analysis!$B$36*'Flight Input'!AE425+IF('Flight Input'!AE425 &gt; 0,Analysis!$B$37,0)</f>
        <v>0</v>
      </c>
      <c r="AR425">
        <f ca="1">_xlfn.COVARIANCE.P($AN$102:$AN$1102,'Flight Input'!AE425:AE1425)</f>
        <v>-1.9775136543797096E-2</v>
      </c>
    </row>
    <row r="426" spans="1:44" x14ac:dyDescent="0.3">
      <c r="A426">
        <v>424</v>
      </c>
      <c r="B426">
        <f>'Flight Input'!T426</f>
        <v>8.479719000053592</v>
      </c>
      <c r="C426">
        <f ca="1">INDIRECT(CONCATENATE("'Flight Input'!",Analysis!$B$2,A426+2))</f>
        <v>0</v>
      </c>
      <c r="D426">
        <f t="shared" si="832"/>
        <v>1.9351000082679093E-2</v>
      </c>
      <c r="F426">
        <f t="shared" ca="1" si="841"/>
        <v>0</v>
      </c>
      <c r="G426">
        <f t="shared" ca="1" si="842"/>
        <v>0</v>
      </c>
      <c r="I426">
        <f>SUM(D$2:D426)/COUNT(D$2:D426)</f>
        <v>1.9999337264277339E-2</v>
      </c>
      <c r="J426">
        <f t="shared" si="833"/>
        <v>0.96758206669396485</v>
      </c>
      <c r="L426">
        <f ca="1">VARA(C$2:C426)</f>
        <v>0</v>
      </c>
      <c r="M426">
        <f t="shared" ca="1" si="834"/>
        <v>0</v>
      </c>
      <c r="N426">
        <f t="shared" ca="1" si="843"/>
        <v>0</v>
      </c>
      <c r="O426" t="b">
        <f ca="1">IF(OR(O425,M426*MIN((B426-B$2)*Analysis!$B$19,1)&gt;Analysis!$B$18),TRUE,FALSE)</f>
        <v>0</v>
      </c>
      <c r="P426" t="b">
        <f>IF(OR('Flight Input'!U426=3,'Flight Input'!U426=9),TRUE,FALSE)</f>
        <v>0</v>
      </c>
      <c r="Q426">
        <f ca="1">IF(O426,Q425,SUM(C$2:C426)/COUNT(C$2:C426))+(Analysis!$D$14-500)/1000000</f>
        <v>1.1E-4</v>
      </c>
      <c r="R426">
        <f t="shared" ca="1" si="835"/>
        <v>0</v>
      </c>
      <c r="S426">
        <f t="shared" ca="1" si="844"/>
        <v>0</v>
      </c>
      <c r="T426">
        <f t="shared" si="836"/>
        <v>0</v>
      </c>
      <c r="U426">
        <f>IF($P426,T426*Analysis!$B$28+Analysis!$B$29,0)</f>
        <v>0</v>
      </c>
      <c r="V426">
        <f>U426-'Flight Input'!$AE426</f>
        <v>0</v>
      </c>
      <c r="W426">
        <f ca="1">MEDIAN2(R426,Analysis!$B$5,2)</f>
        <v>0</v>
      </c>
      <c r="X426">
        <f t="shared" ref="X426:Y426" ca="1" si="921">X425+W426*$D426</f>
        <v>0</v>
      </c>
      <c r="Y426">
        <f t="shared" ca="1" si="921"/>
        <v>0</v>
      </c>
      <c r="AA426">
        <f ca="1">AVERAGE2(W426,Analysis!$B$6,2)</f>
        <v>0</v>
      </c>
      <c r="AB426">
        <f t="shared" ref="AB426:AC426" ca="1" si="922">AB425+AA426*$D426</f>
        <v>0</v>
      </c>
      <c r="AC426">
        <f t="shared" ca="1" si="922"/>
        <v>0</v>
      </c>
      <c r="AF426">
        <f ca="1">IF(B426&gt;0,C426-Analysis!$B$14,0)</f>
        <v>0</v>
      </c>
      <c r="AG426">
        <f t="shared" ca="1" si="839"/>
        <v>0</v>
      </c>
      <c r="AH426">
        <f t="shared" ca="1" si="840"/>
        <v>0</v>
      </c>
      <c r="AI426">
        <f ca="1">IF(AND(B426&gt;Analysis!$B$39,B426&lt;Analysis!$B$40),FilterInput(AF426,Analysis!$B$34,Analysis!$B$35),0)</f>
        <v>0</v>
      </c>
      <c r="AJ426">
        <f ca="1">MEDIAN2(AI426,Analysis!$B$5,2)</f>
        <v>0</v>
      </c>
      <c r="AK426">
        <f ca="1">AVERAGE2(AJ426,Analysis!$B$6,2)</f>
        <v>0</v>
      </c>
      <c r="AL426">
        <f ca="1">INTEGRAL2(R426,$B426,AL425,R425,$B425,Analysis!$B$22)</f>
        <v>0</v>
      </c>
      <c r="AM426">
        <f ca="1">IF(AND(B426&lt;Analysis!$B$40,B426&gt;0),INTEGRAL2(AL426,$B426,AM425,AL425,$B425,Analysis!$B$23),0)</f>
        <v>0</v>
      </c>
      <c r="AN426">
        <f>IF($P426,AM426*Analysis!$B$30+Analysis!$B$31,0)</f>
        <v>0</v>
      </c>
      <c r="AO426">
        <f>AN426-'Flight Input'!$AE426</f>
        <v>0</v>
      </c>
      <c r="AQ426">
        <f>Analysis!$B$36*'Flight Input'!AE426+IF('Flight Input'!AE426 &gt; 0,Analysis!$B$37,0)</f>
        <v>0</v>
      </c>
      <c r="AR426">
        <f ca="1">_xlfn.COVARIANCE.P($AN$102:$AN$1102,'Flight Input'!AE426:AE1426)</f>
        <v>-1.9724301284612677E-2</v>
      </c>
    </row>
    <row r="427" spans="1:44" x14ac:dyDescent="0.3">
      <c r="A427">
        <v>425</v>
      </c>
      <c r="B427">
        <f>'Flight Input'!T427</f>
        <v>8.5004819999448955</v>
      </c>
      <c r="C427">
        <f ca="1">INDIRECT(CONCATENATE("'Flight Input'!",Analysis!$B$2,A427+2))</f>
        <v>0</v>
      </c>
      <c r="D427">
        <f t="shared" si="832"/>
        <v>2.076299989130348E-2</v>
      </c>
      <c r="F427">
        <f t="shared" ca="1" si="841"/>
        <v>0</v>
      </c>
      <c r="G427">
        <f t="shared" ca="1" si="842"/>
        <v>0</v>
      </c>
      <c r="I427">
        <f>SUM(D$2:D427)/COUNT(D$2:D427)</f>
        <v>2.0001134117517402E-2</v>
      </c>
      <c r="J427">
        <f t="shared" si="833"/>
        <v>1.0380911286984882</v>
      </c>
      <c r="L427">
        <f ca="1">VARA(C$2:C427)</f>
        <v>0</v>
      </c>
      <c r="M427">
        <f t="shared" ca="1" si="834"/>
        <v>0</v>
      </c>
      <c r="N427">
        <f t="shared" ca="1" si="843"/>
        <v>0</v>
      </c>
      <c r="O427" t="b">
        <f ca="1">IF(OR(O426,M427*MIN((B427-B$2)*Analysis!$B$19,1)&gt;Analysis!$B$18),TRUE,FALSE)</f>
        <v>0</v>
      </c>
      <c r="P427" t="b">
        <f>IF(OR('Flight Input'!U427=3,'Flight Input'!U427=9),TRUE,FALSE)</f>
        <v>0</v>
      </c>
      <c r="Q427">
        <f ca="1">IF(O427,Q426,SUM(C$2:C427)/COUNT(C$2:C427))+(Analysis!$D$14-500)/1000000</f>
        <v>1.1E-4</v>
      </c>
      <c r="R427">
        <f t="shared" ca="1" si="835"/>
        <v>0</v>
      </c>
      <c r="S427">
        <f t="shared" ca="1" si="844"/>
        <v>0</v>
      </c>
      <c r="T427">
        <f t="shared" si="836"/>
        <v>0</v>
      </c>
      <c r="U427">
        <f>IF($P427,T427*Analysis!$B$28+Analysis!$B$29,0)</f>
        <v>0</v>
      </c>
      <c r="V427">
        <f>U427-'Flight Input'!$AE427</f>
        <v>0</v>
      </c>
      <c r="W427">
        <f ca="1">MEDIAN2(R427,Analysis!$B$5,2)</f>
        <v>0</v>
      </c>
      <c r="X427">
        <f t="shared" ref="X427:Y427" ca="1" si="923">X426+W427*$D427</f>
        <v>0</v>
      </c>
      <c r="Y427">
        <f t="shared" ca="1" si="923"/>
        <v>0</v>
      </c>
      <c r="AA427">
        <f ca="1">AVERAGE2(W427,Analysis!$B$6,2)</f>
        <v>0</v>
      </c>
      <c r="AB427">
        <f t="shared" ref="AB427:AC427" ca="1" si="924">AB426+AA427*$D427</f>
        <v>0</v>
      </c>
      <c r="AC427">
        <f t="shared" ca="1" si="924"/>
        <v>0</v>
      </c>
      <c r="AF427">
        <f ca="1">IF(B427&gt;0,C427-Analysis!$B$14,0)</f>
        <v>0</v>
      </c>
      <c r="AG427">
        <f t="shared" ca="1" si="839"/>
        <v>0</v>
      </c>
      <c r="AH427">
        <f t="shared" ca="1" si="840"/>
        <v>0</v>
      </c>
      <c r="AI427">
        <f ca="1">IF(AND(B427&gt;Analysis!$B$39,B427&lt;Analysis!$B$40),FilterInput(AF427,Analysis!$B$34,Analysis!$B$35),0)</f>
        <v>0</v>
      </c>
      <c r="AJ427">
        <f ca="1">MEDIAN2(AI427,Analysis!$B$5,2)</f>
        <v>0</v>
      </c>
      <c r="AK427">
        <f ca="1">AVERAGE2(AJ427,Analysis!$B$6,2)</f>
        <v>0</v>
      </c>
      <c r="AL427">
        <f ca="1">INTEGRAL2(R427,$B427,AL426,R426,$B426,Analysis!$B$22)</f>
        <v>0</v>
      </c>
      <c r="AM427">
        <f ca="1">IF(AND(B427&lt;Analysis!$B$40,B427&gt;0),INTEGRAL2(AL427,$B427,AM426,AL426,$B426,Analysis!$B$23),0)</f>
        <v>0</v>
      </c>
      <c r="AN427">
        <f>IF($P427,AM427*Analysis!$B$30+Analysis!$B$31,0)</f>
        <v>0</v>
      </c>
      <c r="AO427">
        <f>AN427-'Flight Input'!$AE427</f>
        <v>0</v>
      </c>
      <c r="AQ427">
        <f>Analysis!$B$36*'Flight Input'!AE427+IF('Flight Input'!AE427 &gt; 0,Analysis!$B$37,0)</f>
        <v>0</v>
      </c>
      <c r="AR427">
        <f ca="1">_xlfn.COVARIANCE.P($AN$102:$AN$1102,'Flight Input'!AE427:AE1427)</f>
        <v>-1.9673090699200254E-2</v>
      </c>
    </row>
    <row r="428" spans="1:44" x14ac:dyDescent="0.3">
      <c r="A428">
        <v>426</v>
      </c>
      <c r="B428">
        <f>'Flight Input'!T428</f>
        <v>8.5196310000028461</v>
      </c>
      <c r="C428">
        <f ca="1">INDIRECT(CONCATENATE("'Flight Input'!",Analysis!$B$2,A428+2))</f>
        <v>0</v>
      </c>
      <c r="D428">
        <f t="shared" si="832"/>
        <v>1.9149000057950616E-2</v>
      </c>
      <c r="F428">
        <f t="shared" ca="1" si="841"/>
        <v>0</v>
      </c>
      <c r="G428">
        <f t="shared" ca="1" si="842"/>
        <v>0</v>
      </c>
      <c r="I428">
        <f>SUM(D$2:D428)/COUNT(D$2:D428)</f>
        <v>1.9999133802823581E-2</v>
      </c>
      <c r="J428">
        <f t="shared" si="833"/>
        <v>0.9574914717179932</v>
      </c>
      <c r="L428">
        <f ca="1">VARA(C$2:C428)</f>
        <v>0</v>
      </c>
      <c r="M428">
        <f t="shared" ca="1" si="834"/>
        <v>0</v>
      </c>
      <c r="N428">
        <f t="shared" ca="1" si="843"/>
        <v>0</v>
      </c>
      <c r="O428" t="b">
        <f ca="1">IF(OR(O427,M428*MIN((B428-B$2)*Analysis!$B$19,1)&gt;Analysis!$B$18),TRUE,FALSE)</f>
        <v>0</v>
      </c>
      <c r="P428" t="b">
        <f>IF(OR('Flight Input'!U428=3,'Flight Input'!U428=9),TRUE,FALSE)</f>
        <v>0</v>
      </c>
      <c r="Q428">
        <f ca="1">IF(O428,Q427,SUM(C$2:C428)/COUNT(C$2:C428))+(Analysis!$D$14-500)/1000000</f>
        <v>1.1E-4</v>
      </c>
      <c r="R428">
        <f t="shared" ca="1" si="835"/>
        <v>0</v>
      </c>
      <c r="S428">
        <f t="shared" ca="1" si="844"/>
        <v>0</v>
      </c>
      <c r="T428">
        <f t="shared" si="836"/>
        <v>0</v>
      </c>
      <c r="U428">
        <f>IF($P428,T428*Analysis!$B$28+Analysis!$B$29,0)</f>
        <v>0</v>
      </c>
      <c r="V428">
        <f>U428-'Flight Input'!$AE428</f>
        <v>0</v>
      </c>
      <c r="W428">
        <f ca="1">MEDIAN2(R428,Analysis!$B$5,2)</f>
        <v>0</v>
      </c>
      <c r="X428">
        <f t="shared" ref="X428:Y428" ca="1" si="925">X427+W428*$D428</f>
        <v>0</v>
      </c>
      <c r="Y428">
        <f t="shared" ca="1" si="925"/>
        <v>0</v>
      </c>
      <c r="AA428">
        <f ca="1">AVERAGE2(W428,Analysis!$B$6,2)</f>
        <v>0</v>
      </c>
      <c r="AB428">
        <f t="shared" ref="AB428:AC428" ca="1" si="926">AB427+AA428*$D428</f>
        <v>0</v>
      </c>
      <c r="AC428">
        <f t="shared" ca="1" si="926"/>
        <v>0</v>
      </c>
      <c r="AF428">
        <f ca="1">IF(B428&gt;0,C428-Analysis!$B$14,0)</f>
        <v>0</v>
      </c>
      <c r="AG428">
        <f t="shared" ca="1" si="839"/>
        <v>0</v>
      </c>
      <c r="AH428">
        <f t="shared" ca="1" si="840"/>
        <v>0</v>
      </c>
      <c r="AI428">
        <f ca="1">IF(AND(B428&gt;Analysis!$B$39,B428&lt;Analysis!$B$40),FilterInput(AF428,Analysis!$B$34,Analysis!$B$35),0)</f>
        <v>0</v>
      </c>
      <c r="AJ428">
        <f ca="1">MEDIAN2(AI428,Analysis!$B$5,2)</f>
        <v>0</v>
      </c>
      <c r="AK428">
        <f ca="1">AVERAGE2(AJ428,Analysis!$B$6,2)</f>
        <v>0</v>
      </c>
      <c r="AL428">
        <f ca="1">INTEGRAL2(R428,$B428,AL427,R427,$B427,Analysis!$B$22)</f>
        <v>0</v>
      </c>
      <c r="AM428">
        <f ca="1">IF(AND(B428&lt;Analysis!$B$40,B428&gt;0),INTEGRAL2(AL428,$B428,AM427,AL427,$B427,Analysis!$B$23),0)</f>
        <v>0</v>
      </c>
      <c r="AN428">
        <f>IF($P428,AM428*Analysis!$B$30+Analysis!$B$31,0)</f>
        <v>0</v>
      </c>
      <c r="AO428">
        <f>AN428-'Flight Input'!$AE428</f>
        <v>0</v>
      </c>
      <c r="AQ428">
        <f>Analysis!$B$36*'Flight Input'!AE428+IF('Flight Input'!AE428 &gt; 0,Analysis!$B$37,0)</f>
        <v>0</v>
      </c>
      <c r="AR428">
        <f ca="1">_xlfn.COVARIANCE.P($AN$102:$AN$1102,'Flight Input'!AE428:AE1428)</f>
        <v>-1.9621502170748966E-2</v>
      </c>
    </row>
    <row r="429" spans="1:44" x14ac:dyDescent="0.3">
      <c r="A429">
        <v>427</v>
      </c>
      <c r="B429">
        <f>'Flight Input'!T429</f>
        <v>8.533943000016734</v>
      </c>
      <c r="C429">
        <f ca="1">INDIRECT(CONCATENATE("'Flight Input'!",Analysis!$B$2,A429+2))</f>
        <v>0</v>
      </c>
      <c r="D429">
        <f t="shared" si="832"/>
        <v>1.4312000013887882E-2</v>
      </c>
      <c r="F429">
        <f t="shared" ca="1" si="841"/>
        <v>0</v>
      </c>
      <c r="G429">
        <f t="shared" ca="1" si="842"/>
        <v>0</v>
      </c>
      <c r="I429">
        <f>SUM(D$2:D429)/COUNT(D$2:D429)</f>
        <v>1.9985814988329589E-2</v>
      </c>
      <c r="J429">
        <f t="shared" si="833"/>
        <v>0.71610790064078722</v>
      </c>
      <c r="L429">
        <f ca="1">VARA(C$2:C429)</f>
        <v>0</v>
      </c>
      <c r="M429">
        <f t="shared" ca="1" si="834"/>
        <v>0</v>
      </c>
      <c r="N429">
        <f t="shared" ca="1" si="843"/>
        <v>0</v>
      </c>
      <c r="O429" t="b">
        <f ca="1">IF(OR(O428,M429*MIN((B429-B$2)*Analysis!$B$19,1)&gt;Analysis!$B$18),TRUE,FALSE)</f>
        <v>0</v>
      </c>
      <c r="P429" t="b">
        <f>IF(OR('Flight Input'!U429=3,'Flight Input'!U429=9),TRUE,FALSE)</f>
        <v>0</v>
      </c>
      <c r="Q429">
        <f ca="1">IF(O429,Q428,SUM(C$2:C429)/COUNT(C$2:C429))+(Analysis!$D$14-500)/1000000</f>
        <v>1.1E-4</v>
      </c>
      <c r="R429">
        <f t="shared" ca="1" si="835"/>
        <v>0</v>
      </c>
      <c r="S429">
        <f t="shared" ca="1" si="844"/>
        <v>0</v>
      </c>
      <c r="T429">
        <f t="shared" si="836"/>
        <v>0</v>
      </c>
      <c r="U429">
        <f>IF($P429,T429*Analysis!$B$28+Analysis!$B$29,0)</f>
        <v>0</v>
      </c>
      <c r="V429">
        <f>U429-'Flight Input'!$AE429</f>
        <v>0</v>
      </c>
      <c r="W429">
        <f ca="1">MEDIAN2(R429,Analysis!$B$5,2)</f>
        <v>0</v>
      </c>
      <c r="X429">
        <f t="shared" ref="X429:Y429" ca="1" si="927">X428+W429*$D429</f>
        <v>0</v>
      </c>
      <c r="Y429">
        <f t="shared" ca="1" si="927"/>
        <v>0</v>
      </c>
      <c r="AA429">
        <f ca="1">AVERAGE2(W429,Analysis!$B$6,2)</f>
        <v>0</v>
      </c>
      <c r="AB429">
        <f t="shared" ref="AB429:AC429" ca="1" si="928">AB428+AA429*$D429</f>
        <v>0</v>
      </c>
      <c r="AC429">
        <f t="shared" ca="1" si="928"/>
        <v>0</v>
      </c>
      <c r="AF429">
        <f ca="1">IF(B429&gt;0,C429-Analysis!$B$14,0)</f>
        <v>0</v>
      </c>
      <c r="AG429">
        <f t="shared" ca="1" si="839"/>
        <v>0</v>
      </c>
      <c r="AH429">
        <f t="shared" ca="1" si="840"/>
        <v>0</v>
      </c>
      <c r="AI429">
        <f ca="1">IF(AND(B429&gt;Analysis!$B$39,B429&lt;Analysis!$B$40),FilterInput(AF429,Analysis!$B$34,Analysis!$B$35),0)</f>
        <v>0</v>
      </c>
      <c r="AJ429">
        <f ca="1">MEDIAN2(AI429,Analysis!$B$5,2)</f>
        <v>0</v>
      </c>
      <c r="AK429">
        <f ca="1">AVERAGE2(AJ429,Analysis!$B$6,2)</f>
        <v>0</v>
      </c>
      <c r="AL429">
        <f ca="1">INTEGRAL2(R429,$B429,AL428,R428,$B428,Analysis!$B$22)</f>
        <v>0</v>
      </c>
      <c r="AM429">
        <f ca="1">IF(AND(B429&lt;Analysis!$B$40,B429&gt;0),INTEGRAL2(AL429,$B429,AM428,AL428,$B428,Analysis!$B$23),0)</f>
        <v>0</v>
      </c>
      <c r="AN429">
        <f>IF($P429,AM429*Analysis!$B$30+Analysis!$B$31,0)</f>
        <v>0</v>
      </c>
      <c r="AO429">
        <f>AN429-'Flight Input'!$AE429</f>
        <v>0</v>
      </c>
      <c r="AQ429">
        <f>Analysis!$B$36*'Flight Input'!AE429+IF('Flight Input'!AE429 &gt; 0,Analysis!$B$37,0)</f>
        <v>0</v>
      </c>
      <c r="AR429">
        <f ca="1">_xlfn.COVARIANCE.P($AN$102:$AN$1102,'Flight Input'!AE429:AE1429)</f>
        <v>-1.9569533061579051E-2</v>
      </c>
    </row>
    <row r="430" spans="1:44" x14ac:dyDescent="0.3">
      <c r="A430">
        <v>428</v>
      </c>
      <c r="B430">
        <f>'Flight Input'!T430</f>
        <v>8.5603780000237748</v>
      </c>
      <c r="C430">
        <f ca="1">INDIRECT(CONCATENATE("'Flight Input'!",Analysis!$B$2,A430+2))</f>
        <v>0</v>
      </c>
      <c r="D430">
        <f t="shared" si="832"/>
        <v>2.6435000007040799E-2</v>
      </c>
      <c r="F430">
        <f t="shared" ca="1" si="841"/>
        <v>0</v>
      </c>
      <c r="G430">
        <f t="shared" ca="1" si="842"/>
        <v>0</v>
      </c>
      <c r="I430">
        <f>SUM(D$2:D430)/COUNT(D$2:D430)</f>
        <v>2.000088317762564E-2</v>
      </c>
      <c r="J430">
        <f t="shared" si="833"/>
        <v>1.3216916359279975</v>
      </c>
      <c r="L430">
        <f ca="1">VARA(C$2:C430)</f>
        <v>0</v>
      </c>
      <c r="M430">
        <f t="shared" ca="1" si="834"/>
        <v>0</v>
      </c>
      <c r="N430">
        <f t="shared" ca="1" si="843"/>
        <v>0</v>
      </c>
      <c r="O430" t="b">
        <f ca="1">IF(OR(O429,M430*MIN((B430-B$2)*Analysis!$B$19,1)&gt;Analysis!$B$18),TRUE,FALSE)</f>
        <v>0</v>
      </c>
      <c r="P430" t="b">
        <f>IF(OR('Flight Input'!U430=3,'Flight Input'!U430=9),TRUE,FALSE)</f>
        <v>0</v>
      </c>
      <c r="Q430">
        <f ca="1">IF(O430,Q429,SUM(C$2:C430)/COUNT(C$2:C430))+(Analysis!$D$14-500)/1000000</f>
        <v>1.1E-4</v>
      </c>
      <c r="R430">
        <f t="shared" ca="1" si="835"/>
        <v>0</v>
      </c>
      <c r="S430">
        <f t="shared" ca="1" si="844"/>
        <v>0</v>
      </c>
      <c r="T430">
        <f t="shared" si="836"/>
        <v>0</v>
      </c>
      <c r="U430">
        <f>IF($P430,T430*Analysis!$B$28+Analysis!$B$29,0)</f>
        <v>0</v>
      </c>
      <c r="V430">
        <f>U430-'Flight Input'!$AE430</f>
        <v>0</v>
      </c>
      <c r="W430">
        <f ca="1">MEDIAN2(R430,Analysis!$B$5,2)</f>
        <v>0</v>
      </c>
      <c r="X430">
        <f t="shared" ref="X430:Y430" ca="1" si="929">X429+W430*$D430</f>
        <v>0</v>
      </c>
      <c r="Y430">
        <f t="shared" ca="1" si="929"/>
        <v>0</v>
      </c>
      <c r="AA430">
        <f ca="1">AVERAGE2(W430,Analysis!$B$6,2)</f>
        <v>0</v>
      </c>
      <c r="AB430">
        <f t="shared" ref="AB430:AC430" ca="1" si="930">AB429+AA430*$D430</f>
        <v>0</v>
      </c>
      <c r="AC430">
        <f t="shared" ca="1" si="930"/>
        <v>0</v>
      </c>
      <c r="AF430">
        <f ca="1">IF(B430&gt;0,C430-Analysis!$B$14,0)</f>
        <v>0</v>
      </c>
      <c r="AG430">
        <f t="shared" ca="1" si="839"/>
        <v>0</v>
      </c>
      <c r="AH430">
        <f t="shared" ca="1" si="840"/>
        <v>0</v>
      </c>
      <c r="AI430">
        <f ca="1">IF(AND(B430&gt;Analysis!$B$39,B430&lt;Analysis!$B$40),FilterInput(AF430,Analysis!$B$34,Analysis!$B$35),0)</f>
        <v>0</v>
      </c>
      <c r="AJ430">
        <f ca="1">MEDIAN2(AI430,Analysis!$B$5,2)</f>
        <v>0</v>
      </c>
      <c r="AK430">
        <f ca="1">AVERAGE2(AJ430,Analysis!$B$6,2)</f>
        <v>0</v>
      </c>
      <c r="AL430">
        <f ca="1">INTEGRAL2(R430,$B430,AL429,R429,$B429,Analysis!$B$22)</f>
        <v>0</v>
      </c>
      <c r="AM430">
        <f ca="1">IF(AND(B430&lt;Analysis!$B$40,B430&gt;0),INTEGRAL2(AL430,$B430,AM429,AL429,$B429,Analysis!$B$23),0)</f>
        <v>0</v>
      </c>
      <c r="AN430">
        <f>IF($P430,AM430*Analysis!$B$30+Analysis!$B$31,0)</f>
        <v>0</v>
      </c>
      <c r="AO430">
        <f>AN430-'Flight Input'!$AE430</f>
        <v>0</v>
      </c>
      <c r="AQ430">
        <f>Analysis!$B$36*'Flight Input'!AE430+IF('Flight Input'!AE430 &gt; 0,Analysis!$B$37,0)</f>
        <v>0</v>
      </c>
      <c r="AR430">
        <f ca="1">_xlfn.COVARIANCE.P($AN$102:$AN$1102,'Flight Input'!AE430:AE1430)</f>
        <v>-1.9517180712949871E-2</v>
      </c>
    </row>
    <row r="431" spans="1:44" x14ac:dyDescent="0.3">
      <c r="A431">
        <v>429</v>
      </c>
      <c r="B431">
        <f>'Flight Input'!T431</f>
        <v>8.578235000022687</v>
      </c>
      <c r="C431">
        <f ca="1">INDIRECT(CONCATENATE("'Flight Input'!",Analysis!$B$2,A431+2))</f>
        <v>0</v>
      </c>
      <c r="D431">
        <f t="shared" si="832"/>
        <v>1.7856999998912215E-2</v>
      </c>
      <c r="F431">
        <f t="shared" ca="1" si="841"/>
        <v>0</v>
      </c>
      <c r="G431">
        <f t="shared" ca="1" si="842"/>
        <v>0</v>
      </c>
      <c r="I431">
        <f>SUM(D$2:D431)/COUNT(D$2:D431)</f>
        <v>1.9995885780938666E-2</v>
      </c>
      <c r="J431">
        <f t="shared" si="833"/>
        <v>0.89303370676054916</v>
      </c>
      <c r="L431">
        <f ca="1">VARA(C$2:C431)</f>
        <v>0</v>
      </c>
      <c r="M431">
        <f t="shared" ca="1" si="834"/>
        <v>0</v>
      </c>
      <c r="N431">
        <f t="shared" ca="1" si="843"/>
        <v>0</v>
      </c>
      <c r="O431" t="b">
        <f ca="1">IF(OR(O430,M431*MIN((B431-B$2)*Analysis!$B$19,1)&gt;Analysis!$B$18),TRUE,FALSE)</f>
        <v>0</v>
      </c>
      <c r="P431" t="b">
        <f>IF(OR('Flight Input'!U431=3,'Flight Input'!U431=9),TRUE,FALSE)</f>
        <v>0</v>
      </c>
      <c r="Q431">
        <f ca="1">IF(O431,Q430,SUM(C$2:C431)/COUNT(C$2:C431))+(Analysis!$D$14-500)/1000000</f>
        <v>1.1E-4</v>
      </c>
      <c r="R431">
        <f t="shared" ca="1" si="835"/>
        <v>0</v>
      </c>
      <c r="S431">
        <f t="shared" ca="1" si="844"/>
        <v>0</v>
      </c>
      <c r="T431">
        <f t="shared" si="836"/>
        <v>0</v>
      </c>
      <c r="U431">
        <f>IF($P431,T431*Analysis!$B$28+Analysis!$B$29,0)</f>
        <v>0</v>
      </c>
      <c r="V431">
        <f>U431-'Flight Input'!$AE431</f>
        <v>0</v>
      </c>
      <c r="W431">
        <f ca="1">MEDIAN2(R431,Analysis!$B$5,2)</f>
        <v>0</v>
      </c>
      <c r="X431">
        <f t="shared" ref="X431:Y431" ca="1" si="931">X430+W431*$D431</f>
        <v>0</v>
      </c>
      <c r="Y431">
        <f t="shared" ca="1" si="931"/>
        <v>0</v>
      </c>
      <c r="AA431">
        <f ca="1">AVERAGE2(W431,Analysis!$B$6,2)</f>
        <v>0</v>
      </c>
      <c r="AB431">
        <f t="shared" ref="AB431:AC431" ca="1" si="932">AB430+AA431*$D431</f>
        <v>0</v>
      </c>
      <c r="AC431">
        <f t="shared" ca="1" si="932"/>
        <v>0</v>
      </c>
      <c r="AF431">
        <f ca="1">IF(B431&gt;0,C431-Analysis!$B$14,0)</f>
        <v>0</v>
      </c>
      <c r="AG431">
        <f t="shared" ca="1" si="839"/>
        <v>0</v>
      </c>
      <c r="AH431">
        <f t="shared" ca="1" si="840"/>
        <v>0</v>
      </c>
      <c r="AI431">
        <f ca="1">IF(AND(B431&gt;Analysis!$B$39,B431&lt;Analysis!$B$40),FilterInput(AF431,Analysis!$B$34,Analysis!$B$35),0)</f>
        <v>0</v>
      </c>
      <c r="AJ431">
        <f ca="1">MEDIAN2(AI431,Analysis!$B$5,2)</f>
        <v>0</v>
      </c>
      <c r="AK431">
        <f ca="1">AVERAGE2(AJ431,Analysis!$B$6,2)</f>
        <v>0</v>
      </c>
      <c r="AL431">
        <f ca="1">INTEGRAL2(R431,$B431,AL430,R430,$B430,Analysis!$B$22)</f>
        <v>0</v>
      </c>
      <c r="AM431">
        <f ca="1">IF(AND(B431&lt;Analysis!$B$40,B431&gt;0),INTEGRAL2(AL431,$B431,AM430,AL430,$B430,Analysis!$B$23),0)</f>
        <v>0</v>
      </c>
      <c r="AN431">
        <f>IF($P431,AM431*Analysis!$B$30+Analysis!$B$31,0)</f>
        <v>0</v>
      </c>
      <c r="AO431">
        <f>AN431-'Flight Input'!$AE431</f>
        <v>0</v>
      </c>
      <c r="AQ431">
        <f>Analysis!$B$36*'Flight Input'!AE431+IF('Flight Input'!AE431 &gt; 0,Analysis!$B$37,0)</f>
        <v>0</v>
      </c>
      <c r="AR431">
        <f ca="1">_xlfn.COVARIANCE.P($AN$102:$AN$1102,'Flight Input'!AE431:AE1431)</f>
        <v>-1.9464442444864439E-2</v>
      </c>
    </row>
    <row r="432" spans="1:44" x14ac:dyDescent="0.3">
      <c r="A432">
        <v>430</v>
      </c>
      <c r="B432">
        <f>'Flight Input'!T432</f>
        <v>8.5990890000248328</v>
      </c>
      <c r="C432">
        <f ca="1">INDIRECT(CONCATENATE("'Flight Input'!",Analysis!$B$2,A432+2))</f>
        <v>0</v>
      </c>
      <c r="D432">
        <f t="shared" si="832"/>
        <v>2.0854000002145767E-2</v>
      </c>
      <c r="F432">
        <f t="shared" ca="1" si="841"/>
        <v>0</v>
      </c>
      <c r="G432">
        <f t="shared" ca="1" si="842"/>
        <v>0</v>
      </c>
      <c r="I432">
        <f>SUM(D$2:D432)/COUNT(D$2:D432)</f>
        <v>1.9997881395406588E-2</v>
      </c>
      <c r="J432">
        <f t="shared" si="833"/>
        <v>1.0428104652593762</v>
      </c>
      <c r="L432">
        <f ca="1">VARA(C$2:C432)</f>
        <v>0</v>
      </c>
      <c r="M432">
        <f t="shared" ca="1" si="834"/>
        <v>0</v>
      </c>
      <c r="N432">
        <f t="shared" ca="1" si="843"/>
        <v>0</v>
      </c>
      <c r="O432" t="b">
        <f ca="1">IF(OR(O431,M432*MIN((B432-B$2)*Analysis!$B$19,1)&gt;Analysis!$B$18),TRUE,FALSE)</f>
        <v>0</v>
      </c>
      <c r="P432" t="b">
        <f>IF(OR('Flight Input'!U432=3,'Flight Input'!U432=9),TRUE,FALSE)</f>
        <v>0</v>
      </c>
      <c r="Q432">
        <f ca="1">IF(O432,Q431,SUM(C$2:C432)/COUNT(C$2:C432))+(Analysis!$D$14-500)/1000000</f>
        <v>1.1E-4</v>
      </c>
      <c r="R432">
        <f t="shared" ca="1" si="835"/>
        <v>0</v>
      </c>
      <c r="S432">
        <f t="shared" ca="1" si="844"/>
        <v>0</v>
      </c>
      <c r="T432">
        <f t="shared" si="836"/>
        <v>0</v>
      </c>
      <c r="U432">
        <f>IF($P432,T432*Analysis!$B$28+Analysis!$B$29,0)</f>
        <v>0</v>
      </c>
      <c r="V432">
        <f>U432-'Flight Input'!$AE432</f>
        <v>0</v>
      </c>
      <c r="W432">
        <f ca="1">MEDIAN2(R432,Analysis!$B$5,2)</f>
        <v>0</v>
      </c>
      <c r="X432">
        <f t="shared" ref="X432:Y432" ca="1" si="933">X431+W432*$D432</f>
        <v>0</v>
      </c>
      <c r="Y432">
        <f t="shared" ca="1" si="933"/>
        <v>0</v>
      </c>
      <c r="AA432">
        <f ca="1">AVERAGE2(W432,Analysis!$B$6,2)</f>
        <v>0</v>
      </c>
      <c r="AB432">
        <f t="shared" ref="AB432:AC432" ca="1" si="934">AB431+AA432*$D432</f>
        <v>0</v>
      </c>
      <c r="AC432">
        <f t="shared" ca="1" si="934"/>
        <v>0</v>
      </c>
      <c r="AF432">
        <f ca="1">IF(B432&gt;0,C432-Analysis!$B$14,0)</f>
        <v>0</v>
      </c>
      <c r="AG432">
        <f t="shared" ca="1" si="839"/>
        <v>0</v>
      </c>
      <c r="AH432">
        <f t="shared" ca="1" si="840"/>
        <v>0</v>
      </c>
      <c r="AI432">
        <f ca="1">IF(AND(B432&gt;Analysis!$B$39,B432&lt;Analysis!$B$40),FilterInput(AF432,Analysis!$B$34,Analysis!$B$35),0)</f>
        <v>0</v>
      </c>
      <c r="AJ432">
        <f ca="1">MEDIAN2(AI432,Analysis!$B$5,2)</f>
        <v>0</v>
      </c>
      <c r="AK432">
        <f ca="1">AVERAGE2(AJ432,Analysis!$B$6,2)</f>
        <v>0</v>
      </c>
      <c r="AL432">
        <f ca="1">INTEGRAL2(R432,$B432,AL431,R431,$B431,Analysis!$B$22)</f>
        <v>0</v>
      </c>
      <c r="AM432">
        <f ca="1">IF(AND(B432&lt;Analysis!$B$40,B432&gt;0),INTEGRAL2(AL432,$B432,AM431,AL431,$B431,Analysis!$B$23),0)</f>
        <v>0</v>
      </c>
      <c r="AN432">
        <f>IF($P432,AM432*Analysis!$B$30+Analysis!$B$31,0)</f>
        <v>0</v>
      </c>
      <c r="AO432">
        <f>AN432-'Flight Input'!$AE432</f>
        <v>0</v>
      </c>
      <c r="AQ432">
        <f>Analysis!$B$36*'Flight Input'!AE432+IF('Flight Input'!AE432 &gt; 0,Analysis!$B$37,0)</f>
        <v>0</v>
      </c>
      <c r="AR432">
        <f ca="1">_xlfn.COVARIANCE.P($AN$102:$AN$1102,'Flight Input'!AE432:AE1432)</f>
        <v>-1.9411315555873859E-2</v>
      </c>
    </row>
    <row r="433" spans="1:44" x14ac:dyDescent="0.3">
      <c r="A433">
        <v>431</v>
      </c>
      <c r="B433">
        <f>'Flight Input'!T433</f>
        <v>8.6184839999768883</v>
      </c>
      <c r="C433">
        <f ca="1">INDIRECT(CONCATENATE("'Flight Input'!",Analysis!$B$2,A433+2))</f>
        <v>0</v>
      </c>
      <c r="D433">
        <f t="shared" si="832"/>
        <v>1.9394999952055514E-2</v>
      </c>
      <c r="F433">
        <f t="shared" ca="1" si="841"/>
        <v>0</v>
      </c>
      <c r="G433">
        <f t="shared" ca="1" si="842"/>
        <v>0</v>
      </c>
      <c r="I433">
        <f>SUM(D$2:D433)/COUNT(D$2:D433)</f>
        <v>1.9996482598554265E-2</v>
      </c>
      <c r="J433">
        <f t="shared" si="833"/>
        <v>0.96992057760487149</v>
      </c>
      <c r="L433">
        <f ca="1">VARA(C$2:C433)</f>
        <v>0</v>
      </c>
      <c r="M433">
        <f t="shared" ca="1" si="834"/>
        <v>0</v>
      </c>
      <c r="N433">
        <f t="shared" ca="1" si="843"/>
        <v>0</v>
      </c>
      <c r="O433" t="b">
        <f ca="1">IF(OR(O432,M433*MIN((B433-B$2)*Analysis!$B$19,1)&gt;Analysis!$B$18),TRUE,FALSE)</f>
        <v>0</v>
      </c>
      <c r="P433" t="b">
        <f>IF(OR('Flight Input'!U433=3,'Flight Input'!U433=9),TRUE,FALSE)</f>
        <v>0</v>
      </c>
      <c r="Q433">
        <f ca="1">IF(O433,Q432,SUM(C$2:C433)/COUNT(C$2:C433))+(Analysis!$D$14-500)/1000000</f>
        <v>1.1E-4</v>
      </c>
      <c r="R433">
        <f t="shared" ca="1" si="835"/>
        <v>0</v>
      </c>
      <c r="S433">
        <f t="shared" ca="1" si="844"/>
        <v>0</v>
      </c>
      <c r="T433">
        <f t="shared" si="836"/>
        <v>0</v>
      </c>
      <c r="U433">
        <f>IF($P433,T433*Analysis!$B$28+Analysis!$B$29,0)</f>
        <v>0</v>
      </c>
      <c r="V433">
        <f>U433-'Flight Input'!$AE433</f>
        <v>0</v>
      </c>
      <c r="W433">
        <f ca="1">MEDIAN2(R433,Analysis!$B$5,2)</f>
        <v>0</v>
      </c>
      <c r="X433">
        <f t="shared" ref="X433:Y433" ca="1" si="935">X432+W433*$D433</f>
        <v>0</v>
      </c>
      <c r="Y433">
        <f t="shared" ca="1" si="935"/>
        <v>0</v>
      </c>
      <c r="AA433">
        <f ca="1">AVERAGE2(W433,Analysis!$B$6,2)</f>
        <v>0</v>
      </c>
      <c r="AB433">
        <f t="shared" ref="AB433:AC433" ca="1" si="936">AB432+AA433*$D433</f>
        <v>0</v>
      </c>
      <c r="AC433">
        <f t="shared" ca="1" si="936"/>
        <v>0</v>
      </c>
      <c r="AF433">
        <f ca="1">IF(B433&gt;0,C433-Analysis!$B$14,0)</f>
        <v>0</v>
      </c>
      <c r="AG433">
        <f t="shared" ca="1" si="839"/>
        <v>0</v>
      </c>
      <c r="AH433">
        <f t="shared" ca="1" si="840"/>
        <v>0</v>
      </c>
      <c r="AI433">
        <f ca="1">IF(AND(B433&gt;Analysis!$B$39,B433&lt;Analysis!$B$40),FilterInput(AF433,Analysis!$B$34,Analysis!$B$35),0)</f>
        <v>0</v>
      </c>
      <c r="AJ433">
        <f ca="1">MEDIAN2(AI433,Analysis!$B$5,2)</f>
        <v>0</v>
      </c>
      <c r="AK433">
        <f ca="1">AVERAGE2(AJ433,Analysis!$B$6,2)</f>
        <v>0</v>
      </c>
      <c r="AL433">
        <f ca="1">INTEGRAL2(R433,$B433,AL432,R432,$B432,Analysis!$B$22)</f>
        <v>0</v>
      </c>
      <c r="AM433">
        <f ca="1">IF(AND(B433&lt;Analysis!$B$40,B433&gt;0),INTEGRAL2(AL433,$B433,AM432,AL432,$B432,Analysis!$B$23),0)</f>
        <v>0</v>
      </c>
      <c r="AN433">
        <f>IF($P433,AM433*Analysis!$B$30+Analysis!$B$31,0)</f>
        <v>0</v>
      </c>
      <c r="AO433">
        <f>AN433-'Flight Input'!$AE433</f>
        <v>0</v>
      </c>
      <c r="AQ433">
        <f>Analysis!$B$36*'Flight Input'!AE433+IF('Flight Input'!AE433 &gt; 0,Analysis!$B$37,0)</f>
        <v>0</v>
      </c>
      <c r="AR433">
        <f ca="1">_xlfn.COVARIANCE.P($AN$102:$AN$1102,'Flight Input'!AE433:AE1433)</f>
        <v>-1.9357797322877297E-2</v>
      </c>
    </row>
    <row r="434" spans="1:44" x14ac:dyDescent="0.3">
      <c r="A434">
        <v>432</v>
      </c>
      <c r="B434">
        <f>'Flight Input'!T434</f>
        <v>8.63903299998492</v>
      </c>
      <c r="C434">
        <f ca="1">INDIRECT(CONCATENATE("'Flight Input'!",Analysis!$B$2,A434+2))</f>
        <v>0</v>
      </c>
      <c r="D434">
        <f t="shared" si="832"/>
        <v>2.0549000008031726E-2</v>
      </c>
      <c r="F434">
        <f t="shared" ca="1" si="841"/>
        <v>0</v>
      </c>
      <c r="G434">
        <f t="shared" ca="1" si="842"/>
        <v>0</v>
      </c>
      <c r="I434">
        <f>SUM(D$2:D434)/COUNT(D$2:D434)</f>
        <v>1.9997761574039166E-2</v>
      </c>
      <c r="J434">
        <f t="shared" si="833"/>
        <v>1.0275650068109707</v>
      </c>
      <c r="L434">
        <f ca="1">VARA(C$2:C434)</f>
        <v>0</v>
      </c>
      <c r="M434">
        <f t="shared" ca="1" si="834"/>
        <v>0</v>
      </c>
      <c r="N434">
        <f t="shared" ca="1" si="843"/>
        <v>0</v>
      </c>
      <c r="O434" t="b">
        <f ca="1">IF(OR(O433,M434*MIN((B434-B$2)*Analysis!$B$19,1)&gt;Analysis!$B$18),TRUE,FALSE)</f>
        <v>0</v>
      </c>
      <c r="P434" t="b">
        <f>IF(OR('Flight Input'!U434=3,'Flight Input'!U434=9),TRUE,FALSE)</f>
        <v>0</v>
      </c>
      <c r="Q434">
        <f ca="1">IF(O434,Q433,SUM(C$2:C434)/COUNT(C$2:C434))+(Analysis!$D$14-500)/1000000</f>
        <v>1.1E-4</v>
      </c>
      <c r="R434">
        <f t="shared" ca="1" si="835"/>
        <v>0</v>
      </c>
      <c r="S434">
        <f t="shared" ca="1" si="844"/>
        <v>0</v>
      </c>
      <c r="T434">
        <f t="shared" si="836"/>
        <v>0</v>
      </c>
      <c r="U434">
        <f>IF($P434,T434*Analysis!$B$28+Analysis!$B$29,0)</f>
        <v>0</v>
      </c>
      <c r="V434">
        <f>U434-'Flight Input'!$AE434</f>
        <v>0</v>
      </c>
      <c r="W434">
        <f ca="1">MEDIAN2(R434,Analysis!$B$5,2)</f>
        <v>0</v>
      </c>
      <c r="X434">
        <f t="shared" ref="X434:Y434" ca="1" si="937">X433+W434*$D434</f>
        <v>0</v>
      </c>
      <c r="Y434">
        <f t="shared" ca="1" si="937"/>
        <v>0</v>
      </c>
      <c r="AA434">
        <f ca="1">AVERAGE2(W434,Analysis!$B$6,2)</f>
        <v>0</v>
      </c>
      <c r="AB434">
        <f t="shared" ref="AB434:AC434" ca="1" si="938">AB433+AA434*$D434</f>
        <v>0</v>
      </c>
      <c r="AC434">
        <f t="shared" ca="1" si="938"/>
        <v>0</v>
      </c>
      <c r="AF434">
        <f ca="1">IF(B434&gt;0,C434-Analysis!$B$14,0)</f>
        <v>0</v>
      </c>
      <c r="AG434">
        <f t="shared" ca="1" si="839"/>
        <v>0</v>
      </c>
      <c r="AH434">
        <f t="shared" ca="1" si="840"/>
        <v>0</v>
      </c>
      <c r="AI434">
        <f ca="1">IF(AND(B434&gt;Analysis!$B$39,B434&lt;Analysis!$B$40),FilterInput(AF434,Analysis!$B$34,Analysis!$B$35),0)</f>
        <v>0</v>
      </c>
      <c r="AJ434">
        <f ca="1">MEDIAN2(AI434,Analysis!$B$5,2)</f>
        <v>0</v>
      </c>
      <c r="AK434">
        <f ca="1">AVERAGE2(AJ434,Analysis!$B$6,2)</f>
        <v>0</v>
      </c>
      <c r="AL434">
        <f ca="1">INTEGRAL2(R434,$B434,AL433,R433,$B433,Analysis!$B$22)</f>
        <v>0</v>
      </c>
      <c r="AM434">
        <f ca="1">IF(AND(B434&lt;Analysis!$B$40,B434&gt;0),INTEGRAL2(AL434,$B434,AM433,AL433,$B433,Analysis!$B$23),0)</f>
        <v>0</v>
      </c>
      <c r="AN434">
        <f>IF($P434,AM434*Analysis!$B$30+Analysis!$B$31,0)</f>
        <v>0</v>
      </c>
      <c r="AO434">
        <f>AN434-'Flight Input'!$AE434</f>
        <v>0</v>
      </c>
      <c r="AQ434">
        <f>Analysis!$B$36*'Flight Input'!AE434+IF('Flight Input'!AE434 &gt; 0,Analysis!$B$37,0)</f>
        <v>0</v>
      </c>
      <c r="AR434">
        <f ca="1">_xlfn.COVARIANCE.P($AN$102:$AN$1102,'Flight Input'!AE434:AE1434)</f>
        <v>-1.9303885000921582E-2</v>
      </c>
    </row>
    <row r="435" spans="1:44" x14ac:dyDescent="0.3">
      <c r="A435">
        <v>433</v>
      </c>
      <c r="B435">
        <f>'Flight Input'!T435</f>
        <v>8.6596999999601394</v>
      </c>
      <c r="C435">
        <f ca="1">INDIRECT(CONCATENATE("'Flight Input'!",Analysis!$B$2,A435+2))</f>
        <v>0</v>
      </c>
      <c r="D435">
        <f t="shared" si="832"/>
        <v>2.0666999975219369E-2</v>
      </c>
      <c r="F435">
        <f t="shared" ca="1" si="841"/>
        <v>0</v>
      </c>
      <c r="G435">
        <f t="shared" ca="1" si="842"/>
        <v>0</v>
      </c>
      <c r="I435">
        <f>SUM(D$2:D435)/COUNT(D$2:D435)</f>
        <v>1.9999307159261293E-2</v>
      </c>
      <c r="J435">
        <f t="shared" si="833"/>
        <v>1.0333857973499287</v>
      </c>
      <c r="L435">
        <f ca="1">VARA(C$2:C435)</f>
        <v>0</v>
      </c>
      <c r="M435">
        <f t="shared" ca="1" si="834"/>
        <v>0</v>
      </c>
      <c r="N435">
        <f t="shared" ca="1" si="843"/>
        <v>0</v>
      </c>
      <c r="O435" t="b">
        <f ca="1">IF(OR(O434,M435*MIN((B435-B$2)*Analysis!$B$19,1)&gt;Analysis!$B$18),TRUE,FALSE)</f>
        <v>0</v>
      </c>
      <c r="P435" t="b">
        <f>IF(OR('Flight Input'!U435=3,'Flight Input'!U435=9),TRUE,FALSE)</f>
        <v>0</v>
      </c>
      <c r="Q435">
        <f ca="1">IF(O435,Q434,SUM(C$2:C435)/COUNT(C$2:C435))+(Analysis!$D$14-500)/1000000</f>
        <v>1.1E-4</v>
      </c>
      <c r="R435">
        <f t="shared" ca="1" si="835"/>
        <v>0</v>
      </c>
      <c r="S435">
        <f t="shared" ca="1" si="844"/>
        <v>0</v>
      </c>
      <c r="T435">
        <f t="shared" si="836"/>
        <v>0</v>
      </c>
      <c r="U435">
        <f>IF($P435,T435*Analysis!$B$28+Analysis!$B$29,0)</f>
        <v>0</v>
      </c>
      <c r="V435">
        <f>U435-'Flight Input'!$AE435</f>
        <v>0</v>
      </c>
      <c r="W435">
        <f ca="1">MEDIAN2(R435,Analysis!$B$5,2)</f>
        <v>0</v>
      </c>
      <c r="X435">
        <f t="shared" ref="X435:Y435" ca="1" si="939">X434+W435*$D435</f>
        <v>0</v>
      </c>
      <c r="Y435">
        <f t="shared" ca="1" si="939"/>
        <v>0</v>
      </c>
      <c r="AA435">
        <f ca="1">AVERAGE2(W435,Analysis!$B$6,2)</f>
        <v>0</v>
      </c>
      <c r="AB435">
        <f t="shared" ref="AB435:AC435" ca="1" si="940">AB434+AA435*$D435</f>
        <v>0</v>
      </c>
      <c r="AC435">
        <f t="shared" ca="1" si="940"/>
        <v>0</v>
      </c>
      <c r="AF435">
        <f ca="1">IF(B435&gt;0,C435-Analysis!$B$14,0)</f>
        <v>0</v>
      </c>
      <c r="AG435">
        <f t="shared" ca="1" si="839"/>
        <v>0</v>
      </c>
      <c r="AH435">
        <f t="shared" ca="1" si="840"/>
        <v>0</v>
      </c>
      <c r="AI435">
        <f ca="1">IF(AND(B435&gt;Analysis!$B$39,B435&lt;Analysis!$B$40),FilterInput(AF435,Analysis!$B$34,Analysis!$B$35),0)</f>
        <v>0</v>
      </c>
      <c r="AJ435">
        <f ca="1">MEDIAN2(AI435,Analysis!$B$5,2)</f>
        <v>0</v>
      </c>
      <c r="AK435">
        <f ca="1">AVERAGE2(AJ435,Analysis!$B$6,2)</f>
        <v>0</v>
      </c>
      <c r="AL435">
        <f ca="1">INTEGRAL2(R435,$B435,AL434,R434,$B434,Analysis!$B$22)</f>
        <v>0</v>
      </c>
      <c r="AM435">
        <f ca="1">IF(AND(B435&lt;Analysis!$B$40,B435&gt;0),INTEGRAL2(AL435,$B435,AM434,AL434,$B434,Analysis!$B$23),0)</f>
        <v>0</v>
      </c>
      <c r="AN435">
        <f>IF($P435,AM435*Analysis!$B$30+Analysis!$B$31,0)</f>
        <v>0</v>
      </c>
      <c r="AO435">
        <f>AN435-'Flight Input'!$AE435</f>
        <v>0</v>
      </c>
      <c r="AQ435">
        <f>Analysis!$B$36*'Flight Input'!AE435+IF('Flight Input'!AE435 &gt; 0,Analysis!$B$37,0)</f>
        <v>0</v>
      </c>
      <c r="AR435">
        <f ca="1">_xlfn.COVARIANCE.P($AN$102:$AN$1102,'Flight Input'!AE435:AE1435)</f>
        <v>-1.9249575822998945E-2</v>
      </c>
    </row>
    <row r="436" spans="1:44" x14ac:dyDescent="0.3">
      <c r="A436">
        <v>434</v>
      </c>
      <c r="B436">
        <f>'Flight Input'!T436</f>
        <v>8.680547000025399</v>
      </c>
      <c r="C436">
        <f ca="1">INDIRECT(CONCATENATE("'Flight Input'!",Analysis!$B$2,A436+2))</f>
        <v>0</v>
      </c>
      <c r="D436">
        <f t="shared" si="832"/>
        <v>2.0847000065259635E-2</v>
      </c>
      <c r="F436">
        <f t="shared" ca="1" si="841"/>
        <v>0</v>
      </c>
      <c r="G436">
        <f t="shared" ca="1" si="842"/>
        <v>0</v>
      </c>
      <c r="I436">
        <f>SUM(D$2:D436)/COUNT(D$2:D436)</f>
        <v>2.0001260368722119E-2</v>
      </c>
      <c r="J436">
        <f t="shared" si="833"/>
        <v>1.042284320135149</v>
      </c>
      <c r="L436">
        <f ca="1">VARA(C$2:C436)</f>
        <v>0</v>
      </c>
      <c r="M436">
        <f t="shared" ca="1" si="834"/>
        <v>0</v>
      </c>
      <c r="N436">
        <f t="shared" ca="1" si="843"/>
        <v>0</v>
      </c>
      <c r="O436" t="b">
        <f ca="1">IF(OR(O435,M436*MIN((B436-B$2)*Analysis!$B$19,1)&gt;Analysis!$B$18),TRUE,FALSE)</f>
        <v>0</v>
      </c>
      <c r="P436" t="b">
        <f>IF(OR('Flight Input'!U436=3,'Flight Input'!U436=9),TRUE,FALSE)</f>
        <v>0</v>
      </c>
      <c r="Q436">
        <f ca="1">IF(O436,Q435,SUM(C$2:C436)/COUNT(C$2:C436))+(Analysis!$D$14-500)/1000000</f>
        <v>1.1E-4</v>
      </c>
      <c r="R436">
        <f t="shared" ca="1" si="835"/>
        <v>0</v>
      </c>
      <c r="S436">
        <f t="shared" ca="1" si="844"/>
        <v>0</v>
      </c>
      <c r="T436">
        <f t="shared" si="836"/>
        <v>0</v>
      </c>
      <c r="U436">
        <f>IF($P436,T436*Analysis!$B$28+Analysis!$B$29,0)</f>
        <v>0</v>
      </c>
      <c r="V436">
        <f>U436-'Flight Input'!$AE436</f>
        <v>0</v>
      </c>
      <c r="W436">
        <f ca="1">MEDIAN2(R436,Analysis!$B$5,2)</f>
        <v>0</v>
      </c>
      <c r="X436">
        <f t="shared" ref="X436:Y436" ca="1" si="941">X435+W436*$D436</f>
        <v>0</v>
      </c>
      <c r="Y436">
        <f t="shared" ca="1" si="941"/>
        <v>0</v>
      </c>
      <c r="AA436">
        <f ca="1">AVERAGE2(W436,Analysis!$B$6,2)</f>
        <v>0</v>
      </c>
      <c r="AB436">
        <f t="shared" ref="AB436:AC436" ca="1" si="942">AB435+AA436*$D436</f>
        <v>0</v>
      </c>
      <c r="AC436">
        <f t="shared" ca="1" si="942"/>
        <v>0</v>
      </c>
      <c r="AF436">
        <f ca="1">IF(B436&gt;0,C436-Analysis!$B$14,0)</f>
        <v>0</v>
      </c>
      <c r="AG436">
        <f t="shared" ca="1" si="839"/>
        <v>0</v>
      </c>
      <c r="AH436">
        <f t="shared" ca="1" si="840"/>
        <v>0</v>
      </c>
      <c r="AI436">
        <f ca="1">IF(AND(B436&gt;Analysis!$B$39,B436&lt;Analysis!$B$40),FilterInput(AF436,Analysis!$B$34,Analysis!$B$35),0)</f>
        <v>0</v>
      </c>
      <c r="AJ436">
        <f ca="1">MEDIAN2(AI436,Analysis!$B$5,2)</f>
        <v>0</v>
      </c>
      <c r="AK436">
        <f ca="1">AVERAGE2(AJ436,Analysis!$B$6,2)</f>
        <v>0</v>
      </c>
      <c r="AL436">
        <f ca="1">INTEGRAL2(R436,$B436,AL435,R435,$B435,Analysis!$B$22)</f>
        <v>0</v>
      </c>
      <c r="AM436">
        <f ca="1">IF(AND(B436&lt;Analysis!$B$40,B436&gt;0),INTEGRAL2(AL436,$B436,AM435,AL435,$B435,Analysis!$B$23),0)</f>
        <v>0</v>
      </c>
      <c r="AN436">
        <f>IF($P436,AM436*Analysis!$B$30+Analysis!$B$31,0)</f>
        <v>0</v>
      </c>
      <c r="AO436">
        <f>AN436-'Flight Input'!$AE436</f>
        <v>0</v>
      </c>
      <c r="AQ436">
        <f>Analysis!$B$36*'Flight Input'!AE436+IF('Flight Input'!AE436 &gt; 0,Analysis!$B$37,0)</f>
        <v>0</v>
      </c>
      <c r="AR436">
        <f ca="1">_xlfn.COVARIANCE.P($AN$102:$AN$1102,'Flight Input'!AE436:AE1436)</f>
        <v>-1.9194866999840063E-2</v>
      </c>
    </row>
    <row r="437" spans="1:44" x14ac:dyDescent="0.3">
      <c r="A437">
        <v>435</v>
      </c>
      <c r="B437">
        <f>'Flight Input'!T437</f>
        <v>8.6991060000145808</v>
      </c>
      <c r="C437">
        <f ca="1">INDIRECT(CONCATENATE("'Flight Input'!",Analysis!$B$2,A437+2))</f>
        <v>0</v>
      </c>
      <c r="D437">
        <f t="shared" si="832"/>
        <v>1.8558999989181757E-2</v>
      </c>
      <c r="F437">
        <f t="shared" ca="1" si="841"/>
        <v>0</v>
      </c>
      <c r="G437">
        <f t="shared" ca="1" si="842"/>
        <v>0</v>
      </c>
      <c r="I437">
        <f>SUM(D$2:D437)/COUNT(D$2:D437)</f>
        <v>1.9997944827619726E-2</v>
      </c>
      <c r="J437">
        <f t="shared" si="833"/>
        <v>0.92804536411908678</v>
      </c>
      <c r="L437">
        <f ca="1">VARA(C$2:C437)</f>
        <v>0</v>
      </c>
      <c r="M437">
        <f t="shared" ca="1" si="834"/>
        <v>0</v>
      </c>
      <c r="N437">
        <f t="shared" ca="1" si="843"/>
        <v>0</v>
      </c>
      <c r="O437" t="b">
        <f ca="1">IF(OR(O436,M437*MIN((B437-B$2)*Analysis!$B$19,1)&gt;Analysis!$B$18),TRUE,FALSE)</f>
        <v>0</v>
      </c>
      <c r="P437" t="b">
        <f>IF(OR('Flight Input'!U437=3,'Flight Input'!U437=9),TRUE,FALSE)</f>
        <v>0</v>
      </c>
      <c r="Q437">
        <f ca="1">IF(O437,Q436,SUM(C$2:C437)/COUNT(C$2:C437))+(Analysis!$D$14-500)/1000000</f>
        <v>1.1E-4</v>
      </c>
      <c r="R437">
        <f t="shared" ca="1" si="835"/>
        <v>0</v>
      </c>
      <c r="S437">
        <f t="shared" ca="1" si="844"/>
        <v>0</v>
      </c>
      <c r="T437">
        <f t="shared" si="836"/>
        <v>0</v>
      </c>
      <c r="U437">
        <f>IF($P437,T437*Analysis!$B$28+Analysis!$B$29,0)</f>
        <v>0</v>
      </c>
      <c r="V437">
        <f>U437-'Flight Input'!$AE437</f>
        <v>0</v>
      </c>
      <c r="W437">
        <f ca="1">MEDIAN2(R437,Analysis!$B$5,2)</f>
        <v>0</v>
      </c>
      <c r="X437">
        <f t="shared" ref="X437:Y437" ca="1" si="943">X436+W437*$D437</f>
        <v>0</v>
      </c>
      <c r="Y437">
        <f t="shared" ca="1" si="943"/>
        <v>0</v>
      </c>
      <c r="AA437">
        <f ca="1">AVERAGE2(W437,Analysis!$B$6,2)</f>
        <v>0</v>
      </c>
      <c r="AB437">
        <f t="shared" ref="AB437:AC437" ca="1" si="944">AB436+AA437*$D437</f>
        <v>0</v>
      </c>
      <c r="AC437">
        <f t="shared" ca="1" si="944"/>
        <v>0</v>
      </c>
      <c r="AF437">
        <f ca="1">IF(B437&gt;0,C437-Analysis!$B$14,0)</f>
        <v>0</v>
      </c>
      <c r="AG437">
        <f t="shared" ca="1" si="839"/>
        <v>0</v>
      </c>
      <c r="AH437">
        <f t="shared" ca="1" si="840"/>
        <v>0</v>
      </c>
      <c r="AI437">
        <f ca="1">IF(AND(B437&gt;Analysis!$B$39,B437&lt;Analysis!$B$40),FilterInput(AF437,Analysis!$B$34,Analysis!$B$35),0)</f>
        <v>0</v>
      </c>
      <c r="AJ437">
        <f ca="1">MEDIAN2(AI437,Analysis!$B$5,2)</f>
        <v>0</v>
      </c>
      <c r="AK437">
        <f ca="1">AVERAGE2(AJ437,Analysis!$B$6,2)</f>
        <v>0</v>
      </c>
      <c r="AL437">
        <f ca="1">INTEGRAL2(R437,$B437,AL436,R436,$B436,Analysis!$B$22)</f>
        <v>0</v>
      </c>
      <c r="AM437">
        <f ca="1">IF(AND(B437&lt;Analysis!$B$40,B437&gt;0),INTEGRAL2(AL437,$B437,AM436,AL436,$B436,Analysis!$B$23),0)</f>
        <v>0</v>
      </c>
      <c r="AN437">
        <f>IF($P437,AM437*Analysis!$B$30+Analysis!$B$31,0)</f>
        <v>0</v>
      </c>
      <c r="AO437">
        <f>AN437-'Flight Input'!$AE437</f>
        <v>0</v>
      </c>
      <c r="AQ437">
        <f>Analysis!$B$36*'Flight Input'!AE437+IF('Flight Input'!AE437 &gt; 0,Analysis!$B$37,0)</f>
        <v>0</v>
      </c>
      <c r="AR437">
        <f ca="1">_xlfn.COVARIANCE.P($AN$102:$AN$1102,'Flight Input'!AE437:AE1437)</f>
        <v>-1.9139755719708704E-2</v>
      </c>
    </row>
    <row r="438" spans="1:44" x14ac:dyDescent="0.3">
      <c r="A438">
        <v>436</v>
      </c>
      <c r="B438">
        <f>'Flight Input'!T438</f>
        <v>8.7199509999481961</v>
      </c>
      <c r="C438">
        <f ca="1">INDIRECT(CONCATENATE("'Flight Input'!",Analysis!$B$2,A438+2))</f>
        <v>0</v>
      </c>
      <c r="D438">
        <f t="shared" si="832"/>
        <v>2.0844999933615327E-2</v>
      </c>
      <c r="F438">
        <f t="shared" ca="1" si="841"/>
        <v>0</v>
      </c>
      <c r="G438">
        <f t="shared" ca="1" si="842"/>
        <v>0</v>
      </c>
      <c r="I438">
        <f>SUM(D$2:D438)/COUNT(D$2:D438)</f>
        <v>1.9999887614560084E-2</v>
      </c>
      <c r="J438">
        <f t="shared" si="833"/>
        <v>1.0422558533998958</v>
      </c>
      <c r="L438">
        <f ca="1">VARA(C$2:C438)</f>
        <v>0</v>
      </c>
      <c r="M438">
        <f t="shared" ca="1" si="834"/>
        <v>0</v>
      </c>
      <c r="N438">
        <f t="shared" ca="1" si="843"/>
        <v>0</v>
      </c>
      <c r="O438" t="b">
        <f ca="1">IF(OR(O437,M438*MIN((B438-B$2)*Analysis!$B$19,1)&gt;Analysis!$B$18),TRUE,FALSE)</f>
        <v>0</v>
      </c>
      <c r="P438" t="b">
        <f>IF(OR('Flight Input'!U438=3,'Flight Input'!U438=9),TRUE,FALSE)</f>
        <v>0</v>
      </c>
      <c r="Q438">
        <f ca="1">IF(O438,Q437,SUM(C$2:C438)/COUNT(C$2:C438))+(Analysis!$D$14-500)/1000000</f>
        <v>1.1E-4</v>
      </c>
      <c r="R438">
        <f t="shared" ca="1" si="835"/>
        <v>0</v>
      </c>
      <c r="S438">
        <f t="shared" ca="1" si="844"/>
        <v>0</v>
      </c>
      <c r="T438">
        <f t="shared" si="836"/>
        <v>0</v>
      </c>
      <c r="U438">
        <f>IF($P438,T438*Analysis!$B$28+Analysis!$B$29,0)</f>
        <v>0</v>
      </c>
      <c r="V438">
        <f>U438-'Flight Input'!$AE438</f>
        <v>0</v>
      </c>
      <c r="W438">
        <f ca="1">MEDIAN2(R438,Analysis!$B$5,2)</f>
        <v>0</v>
      </c>
      <c r="X438">
        <f t="shared" ref="X438:Y438" ca="1" si="945">X437+W438*$D438</f>
        <v>0</v>
      </c>
      <c r="Y438">
        <f t="shared" ca="1" si="945"/>
        <v>0</v>
      </c>
      <c r="AA438">
        <f ca="1">AVERAGE2(W438,Analysis!$B$6,2)</f>
        <v>0</v>
      </c>
      <c r="AB438">
        <f t="shared" ref="AB438:AC438" ca="1" si="946">AB437+AA438*$D438</f>
        <v>0</v>
      </c>
      <c r="AC438">
        <f t="shared" ca="1" si="946"/>
        <v>0</v>
      </c>
      <c r="AF438">
        <f ca="1">IF(B438&gt;0,C438-Analysis!$B$14,0)</f>
        <v>0</v>
      </c>
      <c r="AG438">
        <f t="shared" ca="1" si="839"/>
        <v>0</v>
      </c>
      <c r="AH438">
        <f t="shared" ca="1" si="840"/>
        <v>0</v>
      </c>
      <c r="AI438">
        <f ca="1">IF(AND(B438&gt;Analysis!$B$39,B438&lt;Analysis!$B$40),FilterInput(AF438,Analysis!$B$34,Analysis!$B$35),0)</f>
        <v>0</v>
      </c>
      <c r="AJ438">
        <f ca="1">MEDIAN2(AI438,Analysis!$B$5,2)</f>
        <v>0</v>
      </c>
      <c r="AK438">
        <f ca="1">AVERAGE2(AJ438,Analysis!$B$6,2)</f>
        <v>0</v>
      </c>
      <c r="AL438">
        <f ca="1">INTEGRAL2(R438,$B438,AL437,R437,$B437,Analysis!$B$22)</f>
        <v>0</v>
      </c>
      <c r="AM438">
        <f ca="1">IF(AND(B438&lt;Analysis!$B$40,B438&gt;0),INTEGRAL2(AL438,$B438,AM437,AL437,$B437,Analysis!$B$23),0)</f>
        <v>0</v>
      </c>
      <c r="AN438">
        <f>IF($P438,AM438*Analysis!$B$30+Analysis!$B$31,0)</f>
        <v>0</v>
      </c>
      <c r="AO438">
        <f>AN438-'Flight Input'!$AE438</f>
        <v>0</v>
      </c>
      <c r="AQ438">
        <f>Analysis!$B$36*'Flight Input'!AE438+IF('Flight Input'!AE438 &gt; 0,Analysis!$B$37,0)</f>
        <v>0</v>
      </c>
      <c r="AR438">
        <f ca="1">_xlfn.COVARIANCE.P($AN$102:$AN$1102,'Flight Input'!AE438:AE1438)</f>
        <v>-1.9084239148189908E-2</v>
      </c>
    </row>
    <row r="439" spans="1:44" x14ac:dyDescent="0.3">
      <c r="A439">
        <v>437</v>
      </c>
      <c r="B439">
        <f>'Flight Input'!T439</f>
        <v>8.7393050000537187</v>
      </c>
      <c r="C439">
        <f ca="1">INDIRECT(CONCATENATE("'Flight Input'!",Analysis!$B$2,A439+2))</f>
        <v>0</v>
      </c>
      <c r="D439">
        <f t="shared" si="832"/>
        <v>1.9354000105522573E-2</v>
      </c>
      <c r="F439">
        <f t="shared" ca="1" si="841"/>
        <v>0</v>
      </c>
      <c r="G439">
        <f t="shared" ca="1" si="842"/>
        <v>0</v>
      </c>
      <c r="I439">
        <f>SUM(D$2:D439)/COUNT(D$2:D439)</f>
        <v>1.9998409611106906E-2</v>
      </c>
      <c r="J439">
        <f t="shared" si="833"/>
        <v>0.96777696236272537</v>
      </c>
      <c r="L439">
        <f ca="1">VARA(C$2:C439)</f>
        <v>0</v>
      </c>
      <c r="M439">
        <f t="shared" ca="1" si="834"/>
        <v>0</v>
      </c>
      <c r="N439">
        <f t="shared" ca="1" si="843"/>
        <v>0</v>
      </c>
      <c r="O439" t="b">
        <f ca="1">IF(OR(O438,M439*MIN((B439-B$2)*Analysis!$B$19,1)&gt;Analysis!$B$18),TRUE,FALSE)</f>
        <v>0</v>
      </c>
      <c r="P439" t="b">
        <f>IF(OR('Flight Input'!U439=3,'Flight Input'!U439=9),TRUE,FALSE)</f>
        <v>0</v>
      </c>
      <c r="Q439">
        <f ca="1">IF(O439,Q438,SUM(C$2:C439)/COUNT(C$2:C439))+(Analysis!$D$14-500)/1000000</f>
        <v>1.1E-4</v>
      </c>
      <c r="R439">
        <f t="shared" ca="1" si="835"/>
        <v>0</v>
      </c>
      <c r="S439">
        <f t="shared" ca="1" si="844"/>
        <v>0</v>
      </c>
      <c r="T439">
        <f t="shared" si="836"/>
        <v>0</v>
      </c>
      <c r="U439">
        <f>IF($P439,T439*Analysis!$B$28+Analysis!$B$29,0)</f>
        <v>0</v>
      </c>
      <c r="V439">
        <f>U439-'Flight Input'!$AE439</f>
        <v>0</v>
      </c>
      <c r="W439">
        <f ca="1">MEDIAN2(R439,Analysis!$B$5,2)</f>
        <v>0</v>
      </c>
      <c r="X439">
        <f t="shared" ref="X439:Y439" ca="1" si="947">X438+W439*$D439</f>
        <v>0</v>
      </c>
      <c r="Y439">
        <f t="shared" ca="1" si="947"/>
        <v>0</v>
      </c>
      <c r="AA439">
        <f ca="1">AVERAGE2(W439,Analysis!$B$6,2)</f>
        <v>0</v>
      </c>
      <c r="AB439">
        <f t="shared" ref="AB439:AC439" ca="1" si="948">AB438+AA439*$D439</f>
        <v>0</v>
      </c>
      <c r="AC439">
        <f t="shared" ca="1" si="948"/>
        <v>0</v>
      </c>
      <c r="AF439">
        <f ca="1">IF(B439&gt;0,C439-Analysis!$B$14,0)</f>
        <v>0</v>
      </c>
      <c r="AG439">
        <f t="shared" ca="1" si="839"/>
        <v>0</v>
      </c>
      <c r="AH439">
        <f t="shared" ca="1" si="840"/>
        <v>0</v>
      </c>
      <c r="AI439">
        <f ca="1">IF(AND(B439&gt;Analysis!$B$39,B439&lt;Analysis!$B$40),FilterInput(AF439,Analysis!$B$34,Analysis!$B$35),0)</f>
        <v>0</v>
      </c>
      <c r="AJ439">
        <f ca="1">MEDIAN2(AI439,Analysis!$B$5,2)</f>
        <v>0</v>
      </c>
      <c r="AK439">
        <f ca="1">AVERAGE2(AJ439,Analysis!$B$6,2)</f>
        <v>0</v>
      </c>
      <c r="AL439">
        <f ca="1">INTEGRAL2(R439,$B439,AL438,R438,$B438,Analysis!$B$22)</f>
        <v>0</v>
      </c>
      <c r="AM439">
        <f ca="1">IF(AND(B439&lt;Analysis!$B$40,B439&gt;0),INTEGRAL2(AL439,$B439,AM438,AL438,$B438,Analysis!$B$23),0)</f>
        <v>0</v>
      </c>
      <c r="AN439">
        <f>IF($P439,AM439*Analysis!$B$30+Analysis!$B$31,0)</f>
        <v>0</v>
      </c>
      <c r="AO439">
        <f>AN439-'Flight Input'!$AE439</f>
        <v>0</v>
      </c>
      <c r="AQ439">
        <f>Analysis!$B$36*'Flight Input'!AE439+IF('Flight Input'!AE439 &gt; 0,Analysis!$B$37,0)</f>
        <v>0</v>
      </c>
      <c r="AR439">
        <f ca="1">_xlfn.COVARIANCE.P($AN$102:$AN$1102,'Flight Input'!AE439:AE1439)</f>
        <v>-1.9028314427980576E-2</v>
      </c>
    </row>
    <row r="440" spans="1:44" x14ac:dyDescent="0.3">
      <c r="A440">
        <v>438</v>
      </c>
      <c r="B440">
        <f>'Flight Input'!T440</f>
        <v>8.7594459999818355</v>
      </c>
      <c r="C440">
        <f ca="1">INDIRECT(CONCATENATE("'Flight Input'!",Analysis!$B$2,A440+2))</f>
        <v>0</v>
      </c>
      <c r="D440">
        <f t="shared" si="832"/>
        <v>2.0140999928116798E-2</v>
      </c>
      <c r="F440">
        <f t="shared" ca="1" si="841"/>
        <v>0</v>
      </c>
      <c r="G440">
        <f t="shared" ca="1" si="842"/>
        <v>0</v>
      </c>
      <c r="I440">
        <f>SUM(D$2:D440)/COUNT(D$2:D440)</f>
        <v>1.999873515977588E-2</v>
      </c>
      <c r="J440">
        <f t="shared" si="833"/>
        <v>1.0071136883010012</v>
      </c>
      <c r="L440">
        <f ca="1">VARA(C$2:C440)</f>
        <v>0</v>
      </c>
      <c r="M440">
        <f t="shared" ca="1" si="834"/>
        <v>0</v>
      </c>
      <c r="N440">
        <f t="shared" ca="1" si="843"/>
        <v>0</v>
      </c>
      <c r="O440" t="b">
        <f ca="1">IF(OR(O439,M440*MIN((B440-B$2)*Analysis!$B$19,1)&gt;Analysis!$B$18),TRUE,FALSE)</f>
        <v>0</v>
      </c>
      <c r="P440" t="b">
        <f>IF(OR('Flight Input'!U440=3,'Flight Input'!U440=9),TRUE,FALSE)</f>
        <v>0</v>
      </c>
      <c r="Q440">
        <f ca="1">IF(O440,Q439,SUM(C$2:C440)/COUNT(C$2:C440))+(Analysis!$D$14-500)/1000000</f>
        <v>1.1E-4</v>
      </c>
      <c r="R440">
        <f t="shared" ca="1" si="835"/>
        <v>0</v>
      </c>
      <c r="S440">
        <f t="shared" ca="1" si="844"/>
        <v>0</v>
      </c>
      <c r="T440">
        <f t="shared" si="836"/>
        <v>0</v>
      </c>
      <c r="U440">
        <f>IF($P440,T440*Analysis!$B$28+Analysis!$B$29,0)</f>
        <v>0</v>
      </c>
      <c r="V440">
        <f>U440-'Flight Input'!$AE440</f>
        <v>0</v>
      </c>
      <c r="W440">
        <f ca="1">MEDIAN2(R440,Analysis!$B$5,2)</f>
        <v>0</v>
      </c>
      <c r="X440">
        <f t="shared" ref="X440:Y440" ca="1" si="949">X439+W440*$D440</f>
        <v>0</v>
      </c>
      <c r="Y440">
        <f t="shared" ca="1" si="949"/>
        <v>0</v>
      </c>
      <c r="AA440">
        <f ca="1">AVERAGE2(W440,Analysis!$B$6,2)</f>
        <v>0</v>
      </c>
      <c r="AB440">
        <f t="shared" ref="AB440:AC440" ca="1" si="950">AB439+AA440*$D440</f>
        <v>0</v>
      </c>
      <c r="AC440">
        <f t="shared" ca="1" si="950"/>
        <v>0</v>
      </c>
      <c r="AF440">
        <f ca="1">IF(B440&gt;0,C440-Analysis!$B$14,0)</f>
        <v>0</v>
      </c>
      <c r="AG440">
        <f t="shared" ca="1" si="839"/>
        <v>0</v>
      </c>
      <c r="AH440">
        <f t="shared" ca="1" si="840"/>
        <v>0</v>
      </c>
      <c r="AI440">
        <f ca="1">IF(AND(B440&gt;Analysis!$B$39,B440&lt;Analysis!$B$40),FilterInput(AF440,Analysis!$B$34,Analysis!$B$35),0)</f>
        <v>0</v>
      </c>
      <c r="AJ440">
        <f ca="1">MEDIAN2(AI440,Analysis!$B$5,2)</f>
        <v>0</v>
      </c>
      <c r="AK440">
        <f ca="1">AVERAGE2(AJ440,Analysis!$B$6,2)</f>
        <v>0</v>
      </c>
      <c r="AL440">
        <f ca="1">INTEGRAL2(R440,$B440,AL439,R439,$B439,Analysis!$B$22)</f>
        <v>0</v>
      </c>
      <c r="AM440">
        <f ca="1">IF(AND(B440&lt;Analysis!$B$40,B440&gt;0),INTEGRAL2(AL440,$B440,AM439,AL439,$B439,Analysis!$B$23),0)</f>
        <v>0</v>
      </c>
      <c r="AN440">
        <f>IF($P440,AM440*Analysis!$B$30+Analysis!$B$31,0)</f>
        <v>0</v>
      </c>
      <c r="AO440">
        <f>AN440-'Flight Input'!$AE440</f>
        <v>0</v>
      </c>
      <c r="AQ440">
        <f>Analysis!$B$36*'Flight Input'!AE440+IF('Flight Input'!AE440 &gt; 0,Analysis!$B$37,0)</f>
        <v>0</v>
      </c>
      <c r="AR440">
        <f ca="1">_xlfn.COVARIANCE.P($AN$102:$AN$1102,'Flight Input'!AE440:AE1440)</f>
        <v>-1.8971978678672775E-2</v>
      </c>
    </row>
    <row r="441" spans="1:44" x14ac:dyDescent="0.3">
      <c r="A441">
        <v>439</v>
      </c>
      <c r="B441">
        <f>'Flight Input'!T441</f>
        <v>8.7795390000101179</v>
      </c>
      <c r="C441">
        <f ca="1">INDIRECT(CONCATENATE("'Flight Input'!",Analysis!$B$2,A441+2))</f>
        <v>0</v>
      </c>
      <c r="D441">
        <f t="shared" si="832"/>
        <v>2.0093000028282404E-2</v>
      </c>
      <c r="F441">
        <f t="shared" ca="1" si="841"/>
        <v>0</v>
      </c>
      <c r="G441">
        <f t="shared" ca="1" si="842"/>
        <v>0</v>
      </c>
      <c r="I441">
        <f>SUM(D$2:D441)/COUNT(D$2:D441)</f>
        <v>1.9998949886127833E-2</v>
      </c>
      <c r="J441">
        <f t="shared" si="833"/>
        <v>1.0047027540290907</v>
      </c>
      <c r="L441">
        <f ca="1">VARA(C$2:C441)</f>
        <v>0</v>
      </c>
      <c r="M441">
        <f t="shared" ca="1" si="834"/>
        <v>0</v>
      </c>
      <c r="N441">
        <f t="shared" ca="1" si="843"/>
        <v>0</v>
      </c>
      <c r="O441" t="b">
        <f ca="1">IF(OR(O440,M441*MIN((B441-B$2)*Analysis!$B$19,1)&gt;Analysis!$B$18),TRUE,FALSE)</f>
        <v>0</v>
      </c>
      <c r="P441" t="b">
        <f>IF(OR('Flight Input'!U441=3,'Flight Input'!U441=9),TRUE,FALSE)</f>
        <v>0</v>
      </c>
      <c r="Q441">
        <f ca="1">IF(O441,Q440,SUM(C$2:C441)/COUNT(C$2:C441))+(Analysis!$D$14-500)/1000000</f>
        <v>1.1E-4</v>
      </c>
      <c r="R441">
        <f t="shared" ca="1" si="835"/>
        <v>0</v>
      </c>
      <c r="S441">
        <f t="shared" ca="1" si="844"/>
        <v>0</v>
      </c>
      <c r="T441">
        <f t="shared" si="836"/>
        <v>0</v>
      </c>
      <c r="U441">
        <f>IF($P441,T441*Analysis!$B$28+Analysis!$B$29,0)</f>
        <v>0</v>
      </c>
      <c r="V441">
        <f>U441-'Flight Input'!$AE441</f>
        <v>0</v>
      </c>
      <c r="W441">
        <f ca="1">MEDIAN2(R441,Analysis!$B$5,2)</f>
        <v>0</v>
      </c>
      <c r="X441">
        <f t="shared" ref="X441:Y441" ca="1" si="951">X440+W441*$D441</f>
        <v>0</v>
      </c>
      <c r="Y441">
        <f t="shared" ca="1" si="951"/>
        <v>0</v>
      </c>
      <c r="AA441">
        <f ca="1">AVERAGE2(W441,Analysis!$B$6,2)</f>
        <v>0</v>
      </c>
      <c r="AB441">
        <f t="shared" ref="AB441:AC441" ca="1" si="952">AB440+AA441*$D441</f>
        <v>0</v>
      </c>
      <c r="AC441">
        <f t="shared" ca="1" si="952"/>
        <v>0</v>
      </c>
      <c r="AF441">
        <f ca="1">IF(B441&gt;0,C441-Analysis!$B$14,0)</f>
        <v>0</v>
      </c>
      <c r="AG441">
        <f t="shared" ca="1" si="839"/>
        <v>0</v>
      </c>
      <c r="AH441">
        <f t="shared" ca="1" si="840"/>
        <v>0</v>
      </c>
      <c r="AI441">
        <f ca="1">IF(AND(B441&gt;Analysis!$B$39,B441&lt;Analysis!$B$40),FilterInput(AF441,Analysis!$B$34,Analysis!$B$35),0)</f>
        <v>0</v>
      </c>
      <c r="AJ441">
        <f ca="1">MEDIAN2(AI441,Analysis!$B$5,2)</f>
        <v>0</v>
      </c>
      <c r="AK441">
        <f ca="1">AVERAGE2(AJ441,Analysis!$B$6,2)</f>
        <v>0</v>
      </c>
      <c r="AL441">
        <f ca="1">INTEGRAL2(R441,$B441,AL440,R440,$B440,Analysis!$B$22)</f>
        <v>0</v>
      </c>
      <c r="AM441">
        <f ca="1">IF(AND(B441&lt;Analysis!$B$40,B441&gt;0),INTEGRAL2(AL441,$B441,AM440,AL440,$B440,Analysis!$B$23),0)</f>
        <v>0</v>
      </c>
      <c r="AN441">
        <f>IF($P441,AM441*Analysis!$B$30+Analysis!$B$31,0)</f>
        <v>0</v>
      </c>
      <c r="AO441">
        <f>AN441-'Flight Input'!$AE441</f>
        <v>0</v>
      </c>
      <c r="AQ441">
        <f>Analysis!$B$36*'Flight Input'!AE441+IF('Flight Input'!AE441 &gt; 0,Analysis!$B$37,0)</f>
        <v>0</v>
      </c>
      <c r="AR441">
        <f ca="1">_xlfn.COVARIANCE.P($AN$102:$AN$1102,'Flight Input'!AE441:AE1441)</f>
        <v>-1.8915228996539888E-2</v>
      </c>
    </row>
    <row r="442" spans="1:44" x14ac:dyDescent="0.3">
      <c r="A442">
        <v>440</v>
      </c>
      <c r="B442">
        <f>'Flight Input'!T442</f>
        <v>8.8006270000478253</v>
      </c>
      <c r="C442">
        <f ca="1">INDIRECT(CONCATENATE("'Flight Input'!",Analysis!$B$2,A442+2))</f>
        <v>0</v>
      </c>
      <c r="D442">
        <f t="shared" si="832"/>
        <v>2.1088000037707388E-2</v>
      </c>
      <c r="F442">
        <f t="shared" ca="1" si="841"/>
        <v>0</v>
      </c>
      <c r="G442">
        <f t="shared" ca="1" si="842"/>
        <v>0</v>
      </c>
      <c r="I442">
        <f>SUM(D$2:D442)/COUNT(D$2:D442)</f>
        <v>2.0001425000108694E-2</v>
      </c>
      <c r="J442">
        <f t="shared" si="833"/>
        <v>1.0543248812318518</v>
      </c>
      <c r="L442">
        <f ca="1">VARA(C$2:C442)</f>
        <v>0</v>
      </c>
      <c r="M442">
        <f t="shared" ca="1" si="834"/>
        <v>0</v>
      </c>
      <c r="N442">
        <f t="shared" ca="1" si="843"/>
        <v>0</v>
      </c>
      <c r="O442" t="b">
        <f ca="1">IF(OR(O441,M442*MIN((B442-B$2)*Analysis!$B$19,1)&gt;Analysis!$B$18),TRUE,FALSE)</f>
        <v>0</v>
      </c>
      <c r="P442" t="b">
        <f>IF(OR('Flight Input'!U442=3,'Flight Input'!U442=9),TRUE,FALSE)</f>
        <v>0</v>
      </c>
      <c r="Q442">
        <f ca="1">IF(O442,Q441,SUM(C$2:C442)/COUNT(C$2:C442))+(Analysis!$D$14-500)/1000000</f>
        <v>1.1E-4</v>
      </c>
      <c r="R442">
        <f t="shared" ca="1" si="835"/>
        <v>0</v>
      </c>
      <c r="S442">
        <f t="shared" ca="1" si="844"/>
        <v>0</v>
      </c>
      <c r="T442">
        <f t="shared" si="836"/>
        <v>0</v>
      </c>
      <c r="U442">
        <f>IF($P442,T442*Analysis!$B$28+Analysis!$B$29,0)</f>
        <v>0</v>
      </c>
      <c r="V442">
        <f>U442-'Flight Input'!$AE442</f>
        <v>0</v>
      </c>
      <c r="W442">
        <f ca="1">MEDIAN2(R442,Analysis!$B$5,2)</f>
        <v>0</v>
      </c>
      <c r="X442">
        <f t="shared" ref="X442:Y442" ca="1" si="953">X441+W442*$D442</f>
        <v>0</v>
      </c>
      <c r="Y442">
        <f t="shared" ca="1" si="953"/>
        <v>0</v>
      </c>
      <c r="AA442">
        <f ca="1">AVERAGE2(W442,Analysis!$B$6,2)</f>
        <v>0</v>
      </c>
      <c r="AB442">
        <f t="shared" ref="AB442:AC442" ca="1" si="954">AB441+AA442*$D442</f>
        <v>0</v>
      </c>
      <c r="AC442">
        <f t="shared" ca="1" si="954"/>
        <v>0</v>
      </c>
      <c r="AF442">
        <f ca="1">IF(B442&gt;0,C442-Analysis!$B$14,0)</f>
        <v>0</v>
      </c>
      <c r="AG442">
        <f t="shared" ca="1" si="839"/>
        <v>0</v>
      </c>
      <c r="AH442">
        <f t="shared" ca="1" si="840"/>
        <v>0</v>
      </c>
      <c r="AI442">
        <f ca="1">IF(AND(B442&gt;Analysis!$B$39,B442&lt;Analysis!$B$40),FilterInput(AF442,Analysis!$B$34,Analysis!$B$35),0)</f>
        <v>0</v>
      </c>
      <c r="AJ442">
        <f ca="1">MEDIAN2(AI442,Analysis!$B$5,2)</f>
        <v>0</v>
      </c>
      <c r="AK442">
        <f ca="1">AVERAGE2(AJ442,Analysis!$B$6,2)</f>
        <v>0</v>
      </c>
      <c r="AL442">
        <f ca="1">INTEGRAL2(R442,$B442,AL441,R441,$B441,Analysis!$B$22)</f>
        <v>0</v>
      </c>
      <c r="AM442">
        <f ca="1">IF(AND(B442&lt;Analysis!$B$40,B442&gt;0),INTEGRAL2(AL442,$B442,AM441,AL441,$B441,Analysis!$B$23),0)</f>
        <v>0</v>
      </c>
      <c r="AN442">
        <f>IF($P442,AM442*Analysis!$B$30+Analysis!$B$31,0)</f>
        <v>0</v>
      </c>
      <c r="AO442">
        <f>AN442-'Flight Input'!$AE442</f>
        <v>0</v>
      </c>
      <c r="AQ442">
        <f>Analysis!$B$36*'Flight Input'!AE442+IF('Flight Input'!AE442 &gt; 0,Analysis!$B$37,0)</f>
        <v>0</v>
      </c>
      <c r="AR442">
        <f ca="1">_xlfn.COVARIANCE.P($AN$102:$AN$1102,'Flight Input'!AE442:AE1442)</f>
        <v>-1.8858062454315306E-2</v>
      </c>
    </row>
    <row r="443" spans="1:44" x14ac:dyDescent="0.3">
      <c r="A443">
        <v>441</v>
      </c>
      <c r="B443">
        <f>'Flight Input'!T443</f>
        <v>8.8213789999717847</v>
      </c>
      <c r="C443">
        <f ca="1">INDIRECT(CONCATENATE("'Flight Input'!",Analysis!$B$2,A443+2))</f>
        <v>0</v>
      </c>
      <c r="D443">
        <f t="shared" si="832"/>
        <v>2.0751999923959374E-2</v>
      </c>
      <c r="F443">
        <f t="shared" ca="1" si="841"/>
        <v>0</v>
      </c>
      <c r="G443">
        <f t="shared" ca="1" si="842"/>
        <v>0</v>
      </c>
      <c r="I443">
        <f>SUM(D$2:D443)/COUNT(D$2:D443)</f>
        <v>2.0003126984063004E-2</v>
      </c>
      <c r="J443">
        <f t="shared" si="833"/>
        <v>1.0374377936256174</v>
      </c>
      <c r="L443">
        <f ca="1">VARA(C$2:C443)</f>
        <v>0</v>
      </c>
      <c r="M443">
        <f t="shared" ca="1" si="834"/>
        <v>0</v>
      </c>
      <c r="N443">
        <f t="shared" ca="1" si="843"/>
        <v>0</v>
      </c>
      <c r="O443" t="b">
        <f ca="1">IF(OR(O442,M443*MIN((B443-B$2)*Analysis!$B$19,1)&gt;Analysis!$B$18),TRUE,FALSE)</f>
        <v>0</v>
      </c>
      <c r="P443" t="b">
        <f>IF(OR('Flight Input'!U443=3,'Flight Input'!U443=9),TRUE,FALSE)</f>
        <v>0</v>
      </c>
      <c r="Q443">
        <f ca="1">IF(O443,Q442,SUM(C$2:C443)/COUNT(C$2:C443))+(Analysis!$D$14-500)/1000000</f>
        <v>1.1E-4</v>
      </c>
      <c r="R443">
        <f t="shared" ca="1" si="835"/>
        <v>0</v>
      </c>
      <c r="S443">
        <f t="shared" ca="1" si="844"/>
        <v>0</v>
      </c>
      <c r="T443">
        <f t="shared" si="836"/>
        <v>0</v>
      </c>
      <c r="U443">
        <f>IF($P443,T443*Analysis!$B$28+Analysis!$B$29,0)</f>
        <v>0</v>
      </c>
      <c r="V443">
        <f>U443-'Flight Input'!$AE443</f>
        <v>0</v>
      </c>
      <c r="W443">
        <f ca="1">MEDIAN2(R443,Analysis!$B$5,2)</f>
        <v>0</v>
      </c>
      <c r="X443">
        <f t="shared" ref="X443:Y443" ca="1" si="955">X442+W443*$D443</f>
        <v>0</v>
      </c>
      <c r="Y443">
        <f t="shared" ca="1" si="955"/>
        <v>0</v>
      </c>
      <c r="AA443">
        <f ca="1">AVERAGE2(W443,Analysis!$B$6,2)</f>
        <v>0</v>
      </c>
      <c r="AB443">
        <f t="shared" ref="AB443:AC443" ca="1" si="956">AB442+AA443*$D443</f>
        <v>0</v>
      </c>
      <c r="AC443">
        <f t="shared" ca="1" si="956"/>
        <v>0</v>
      </c>
      <c r="AF443">
        <f ca="1">IF(B443&gt;0,C443-Analysis!$B$14,0)</f>
        <v>0</v>
      </c>
      <c r="AG443">
        <f t="shared" ca="1" si="839"/>
        <v>0</v>
      </c>
      <c r="AH443">
        <f t="shared" ca="1" si="840"/>
        <v>0</v>
      </c>
      <c r="AI443">
        <f ca="1">IF(AND(B443&gt;Analysis!$B$39,B443&lt;Analysis!$B$40),FilterInput(AF443,Analysis!$B$34,Analysis!$B$35),0)</f>
        <v>0</v>
      </c>
      <c r="AJ443">
        <f ca="1">MEDIAN2(AI443,Analysis!$B$5,2)</f>
        <v>0</v>
      </c>
      <c r="AK443">
        <f ca="1">AVERAGE2(AJ443,Analysis!$B$6,2)</f>
        <v>0</v>
      </c>
      <c r="AL443">
        <f ca="1">INTEGRAL2(R443,$B443,AL442,R442,$B442,Analysis!$B$22)</f>
        <v>0</v>
      </c>
      <c r="AM443">
        <f ca="1">IF(AND(B443&lt;Analysis!$B$40,B443&gt;0),INTEGRAL2(AL443,$B443,AM442,AL442,$B442,Analysis!$B$23),0)</f>
        <v>0</v>
      </c>
      <c r="AN443">
        <f>IF($P443,AM443*Analysis!$B$30+Analysis!$B$31,0)</f>
        <v>0</v>
      </c>
      <c r="AO443">
        <f>AN443-'Flight Input'!$AE443</f>
        <v>0</v>
      </c>
      <c r="AQ443">
        <f>Analysis!$B$36*'Flight Input'!AE443+IF('Flight Input'!AE443 &gt; 0,Analysis!$B$37,0)</f>
        <v>0</v>
      </c>
      <c r="AR443">
        <f ca="1">_xlfn.COVARIANCE.P($AN$102:$AN$1102,'Flight Input'!AE443:AE1443)</f>
        <v>-1.8800476100973639E-2</v>
      </c>
    </row>
    <row r="444" spans="1:44" x14ac:dyDescent="0.3">
      <c r="A444">
        <v>442</v>
      </c>
      <c r="B444">
        <f>'Flight Input'!T444</f>
        <v>8.8396039999788627</v>
      </c>
      <c r="C444">
        <f ca="1">INDIRECT(CONCATENATE("'Flight Input'!",Analysis!$B$2,A444+2))</f>
        <v>0</v>
      </c>
      <c r="D444">
        <f t="shared" si="832"/>
        <v>1.8225000007078052E-2</v>
      </c>
      <c r="F444">
        <f t="shared" ca="1" si="841"/>
        <v>0</v>
      </c>
      <c r="G444">
        <f t="shared" ca="1" si="842"/>
        <v>0</v>
      </c>
      <c r="I444">
        <f>SUM(D$2:D444)/COUNT(D$2:D444)</f>
        <v>1.9999104072350369E-2</v>
      </c>
      <c r="J444">
        <f t="shared" si="833"/>
        <v>0.91129082288615648</v>
      </c>
      <c r="L444">
        <f ca="1">VARA(C$2:C444)</f>
        <v>0</v>
      </c>
      <c r="M444">
        <f t="shared" ca="1" si="834"/>
        <v>0</v>
      </c>
      <c r="N444">
        <f t="shared" ca="1" si="843"/>
        <v>0</v>
      </c>
      <c r="O444" t="b">
        <f ca="1">IF(OR(O443,M444*MIN((B444-B$2)*Analysis!$B$19,1)&gt;Analysis!$B$18),TRUE,FALSE)</f>
        <v>0</v>
      </c>
      <c r="P444" t="b">
        <f>IF(OR('Flight Input'!U444=3,'Flight Input'!U444=9),TRUE,FALSE)</f>
        <v>0</v>
      </c>
      <c r="Q444">
        <f ca="1">IF(O444,Q443,SUM(C$2:C444)/COUNT(C$2:C444))+(Analysis!$D$14-500)/1000000</f>
        <v>1.1E-4</v>
      </c>
      <c r="R444">
        <f t="shared" ca="1" si="835"/>
        <v>0</v>
      </c>
      <c r="S444">
        <f t="shared" ca="1" si="844"/>
        <v>0</v>
      </c>
      <c r="T444">
        <f t="shared" si="836"/>
        <v>0</v>
      </c>
      <c r="U444">
        <f>IF($P444,T444*Analysis!$B$28+Analysis!$B$29,0)</f>
        <v>0</v>
      </c>
      <c r="V444">
        <f>U444-'Flight Input'!$AE444</f>
        <v>0</v>
      </c>
      <c r="W444">
        <f ca="1">MEDIAN2(R444,Analysis!$B$5,2)</f>
        <v>0</v>
      </c>
      <c r="X444">
        <f t="shared" ref="X444:Y444" ca="1" si="957">X443+W444*$D444</f>
        <v>0</v>
      </c>
      <c r="Y444">
        <f t="shared" ca="1" si="957"/>
        <v>0</v>
      </c>
      <c r="AA444">
        <f ca="1">AVERAGE2(W444,Analysis!$B$6,2)</f>
        <v>0</v>
      </c>
      <c r="AB444">
        <f t="shared" ref="AB444:AC444" ca="1" si="958">AB443+AA444*$D444</f>
        <v>0</v>
      </c>
      <c r="AC444">
        <f t="shared" ca="1" si="958"/>
        <v>0</v>
      </c>
      <c r="AF444">
        <f ca="1">IF(B444&gt;0,C444-Analysis!$B$14,0)</f>
        <v>0</v>
      </c>
      <c r="AG444">
        <f t="shared" ca="1" si="839"/>
        <v>0</v>
      </c>
      <c r="AH444">
        <f t="shared" ca="1" si="840"/>
        <v>0</v>
      </c>
      <c r="AI444">
        <f ca="1">IF(AND(B444&gt;Analysis!$B$39,B444&lt;Analysis!$B$40),FilterInput(AF444,Analysis!$B$34,Analysis!$B$35),0)</f>
        <v>0</v>
      </c>
      <c r="AJ444">
        <f ca="1">MEDIAN2(AI444,Analysis!$B$5,2)</f>
        <v>0</v>
      </c>
      <c r="AK444">
        <f ca="1">AVERAGE2(AJ444,Analysis!$B$6,2)</f>
        <v>0</v>
      </c>
      <c r="AL444">
        <f ca="1">INTEGRAL2(R444,$B444,AL443,R443,$B443,Analysis!$B$22)</f>
        <v>0</v>
      </c>
      <c r="AM444">
        <f ca="1">IF(AND(B444&lt;Analysis!$B$40,B444&gt;0),INTEGRAL2(AL444,$B444,AM443,AL443,$B443,Analysis!$B$23),0)</f>
        <v>0</v>
      </c>
      <c r="AN444">
        <f>IF($P444,AM444*Analysis!$B$30+Analysis!$B$31,0)</f>
        <v>0</v>
      </c>
      <c r="AO444">
        <f>AN444-'Flight Input'!$AE444</f>
        <v>0</v>
      </c>
      <c r="AQ444">
        <f>Analysis!$B$36*'Flight Input'!AE444+IF('Flight Input'!AE444 &gt; 0,Analysis!$B$37,0)</f>
        <v>0</v>
      </c>
      <c r="AR444">
        <f ca="1">_xlfn.COVARIANCE.P($AN$102:$AN$1102,'Flight Input'!AE444:AE1444)</f>
        <v>-1.8742466961505881E-2</v>
      </c>
    </row>
    <row r="445" spans="1:44" x14ac:dyDescent="0.3">
      <c r="A445">
        <v>443</v>
      </c>
      <c r="B445">
        <f>'Flight Input'!T445</f>
        <v>8.8607130000600591</v>
      </c>
      <c r="C445">
        <f ca="1">INDIRECT(CONCATENATE("'Flight Input'!",Analysis!$B$2,A445+2))</f>
        <v>0</v>
      </c>
      <c r="D445">
        <f t="shared" si="832"/>
        <v>2.1109000081196427E-2</v>
      </c>
      <c r="F445">
        <f t="shared" ca="1" si="841"/>
        <v>0</v>
      </c>
      <c r="G445">
        <f t="shared" ca="1" si="842"/>
        <v>0</v>
      </c>
      <c r="I445">
        <f>SUM(D$2:D445)/COUNT(D$2:D445)</f>
        <v>2.0001609480948215E-2</v>
      </c>
      <c r="J445">
        <f t="shared" si="833"/>
        <v>1.0553650745607754</v>
      </c>
      <c r="L445">
        <f ca="1">VARA(C$2:C445)</f>
        <v>0</v>
      </c>
      <c r="M445">
        <f t="shared" ca="1" si="834"/>
        <v>0</v>
      </c>
      <c r="N445">
        <f t="shared" ca="1" si="843"/>
        <v>0</v>
      </c>
      <c r="O445" t="b">
        <f ca="1">IF(OR(O444,M445*MIN((B445-B$2)*Analysis!$B$19,1)&gt;Analysis!$B$18),TRUE,FALSE)</f>
        <v>0</v>
      </c>
      <c r="P445" t="b">
        <f>IF(OR('Flight Input'!U445=3,'Flight Input'!U445=9),TRUE,FALSE)</f>
        <v>0</v>
      </c>
      <c r="Q445">
        <f ca="1">IF(O445,Q444,SUM(C$2:C445)/COUNT(C$2:C445))+(Analysis!$D$14-500)/1000000</f>
        <v>1.1E-4</v>
      </c>
      <c r="R445">
        <f t="shared" ca="1" si="835"/>
        <v>0</v>
      </c>
      <c r="S445">
        <f t="shared" ca="1" si="844"/>
        <v>0</v>
      </c>
      <c r="T445">
        <f t="shared" si="836"/>
        <v>0</v>
      </c>
      <c r="U445">
        <f>IF($P445,T445*Analysis!$B$28+Analysis!$B$29,0)</f>
        <v>0</v>
      </c>
      <c r="V445">
        <f>U445-'Flight Input'!$AE445</f>
        <v>0</v>
      </c>
      <c r="W445">
        <f ca="1">MEDIAN2(R445,Analysis!$B$5,2)</f>
        <v>0</v>
      </c>
      <c r="X445">
        <f t="shared" ref="X445:Y445" ca="1" si="959">X444+W445*$D445</f>
        <v>0</v>
      </c>
      <c r="Y445">
        <f t="shared" ca="1" si="959"/>
        <v>0</v>
      </c>
      <c r="AA445">
        <f ca="1">AVERAGE2(W445,Analysis!$B$6,2)</f>
        <v>0</v>
      </c>
      <c r="AB445">
        <f t="shared" ref="AB445:AC445" ca="1" si="960">AB444+AA445*$D445</f>
        <v>0</v>
      </c>
      <c r="AC445">
        <f t="shared" ca="1" si="960"/>
        <v>0</v>
      </c>
      <c r="AF445">
        <f ca="1">IF(B445&gt;0,C445-Analysis!$B$14,0)</f>
        <v>0</v>
      </c>
      <c r="AG445">
        <f t="shared" ca="1" si="839"/>
        <v>0</v>
      </c>
      <c r="AH445">
        <f t="shared" ca="1" si="840"/>
        <v>0</v>
      </c>
      <c r="AI445">
        <f ca="1">IF(AND(B445&gt;Analysis!$B$39,B445&lt;Analysis!$B$40),FilterInput(AF445,Analysis!$B$34,Analysis!$B$35),0)</f>
        <v>0</v>
      </c>
      <c r="AJ445">
        <f ca="1">MEDIAN2(AI445,Analysis!$B$5,2)</f>
        <v>0</v>
      </c>
      <c r="AK445">
        <f ca="1">AVERAGE2(AJ445,Analysis!$B$6,2)</f>
        <v>0</v>
      </c>
      <c r="AL445">
        <f ca="1">INTEGRAL2(R445,$B445,AL444,R444,$B444,Analysis!$B$22)</f>
        <v>0</v>
      </c>
      <c r="AM445">
        <f ca="1">IF(AND(B445&lt;Analysis!$B$40,B445&gt;0),INTEGRAL2(AL445,$B445,AM444,AL444,$B444,Analysis!$B$23),0)</f>
        <v>0</v>
      </c>
      <c r="AN445">
        <f>IF($P445,AM445*Analysis!$B$30+Analysis!$B$31,0)</f>
        <v>0</v>
      </c>
      <c r="AO445">
        <f>AN445-'Flight Input'!$AE445</f>
        <v>0</v>
      </c>
      <c r="AQ445">
        <f>Analysis!$B$36*'Flight Input'!AE445+IF('Flight Input'!AE445 &gt; 0,Analysis!$B$37,0)</f>
        <v>0</v>
      </c>
      <c r="AR445">
        <f ca="1">_xlfn.COVARIANCE.P($AN$102:$AN$1102,'Flight Input'!AE445:AE1445)</f>
        <v>-1.8684032036693443E-2</v>
      </c>
    </row>
    <row r="446" spans="1:44" x14ac:dyDescent="0.3">
      <c r="A446">
        <v>444</v>
      </c>
      <c r="B446">
        <f>'Flight Input'!T446</f>
        <v>8.87579600000754</v>
      </c>
      <c r="C446">
        <f ca="1">INDIRECT(CONCATENATE("'Flight Input'!",Analysis!$B$2,A446+2))</f>
        <v>0</v>
      </c>
      <c r="D446">
        <f t="shared" si="832"/>
        <v>1.5082999947480857E-2</v>
      </c>
      <c r="F446">
        <f t="shared" ca="1" si="841"/>
        <v>0</v>
      </c>
      <c r="G446">
        <f t="shared" ca="1" si="842"/>
        <v>0</v>
      </c>
      <c r="I446">
        <f>SUM(D$2:D446)/COUNT(D$2:D446)</f>
        <v>1.9990531531548512E-2</v>
      </c>
      <c r="J446">
        <f t="shared" si="833"/>
        <v>0.75450719875443417</v>
      </c>
      <c r="L446">
        <f ca="1">VARA(C$2:C446)</f>
        <v>0</v>
      </c>
      <c r="M446">
        <f t="shared" ca="1" si="834"/>
        <v>0</v>
      </c>
      <c r="N446">
        <f t="shared" ca="1" si="843"/>
        <v>0</v>
      </c>
      <c r="O446" t="b">
        <f ca="1">IF(OR(O445,M446*MIN((B446-B$2)*Analysis!$B$19,1)&gt;Analysis!$B$18),TRUE,FALSE)</f>
        <v>0</v>
      </c>
      <c r="P446" t="b">
        <f>IF(OR('Flight Input'!U446=3,'Flight Input'!U446=9),TRUE,FALSE)</f>
        <v>0</v>
      </c>
      <c r="Q446">
        <f ca="1">IF(O446,Q445,SUM(C$2:C446)/COUNT(C$2:C446))+(Analysis!$D$14-500)/1000000</f>
        <v>1.1E-4</v>
      </c>
      <c r="R446">
        <f t="shared" ca="1" si="835"/>
        <v>0</v>
      </c>
      <c r="S446">
        <f t="shared" ca="1" si="844"/>
        <v>0</v>
      </c>
      <c r="T446">
        <f t="shared" si="836"/>
        <v>0</v>
      </c>
      <c r="U446">
        <f>IF($P446,T446*Analysis!$B$28+Analysis!$B$29,0)</f>
        <v>0</v>
      </c>
      <c r="V446">
        <f>U446-'Flight Input'!$AE446</f>
        <v>0</v>
      </c>
      <c r="W446">
        <f ca="1">MEDIAN2(R446,Analysis!$B$5,2)</f>
        <v>0</v>
      </c>
      <c r="X446">
        <f t="shared" ref="X446:Y446" ca="1" si="961">X445+W446*$D446</f>
        <v>0</v>
      </c>
      <c r="Y446">
        <f t="shared" ca="1" si="961"/>
        <v>0</v>
      </c>
      <c r="AA446">
        <f ca="1">AVERAGE2(W446,Analysis!$B$6,2)</f>
        <v>0</v>
      </c>
      <c r="AB446">
        <f t="shared" ref="AB446:AC446" ca="1" si="962">AB445+AA446*$D446</f>
        <v>0</v>
      </c>
      <c r="AC446">
        <f t="shared" ca="1" si="962"/>
        <v>0</v>
      </c>
      <c r="AF446">
        <f ca="1">IF(B446&gt;0,C446-Analysis!$B$14,0)</f>
        <v>0</v>
      </c>
      <c r="AG446">
        <f t="shared" ca="1" si="839"/>
        <v>0</v>
      </c>
      <c r="AH446">
        <f t="shared" ca="1" si="840"/>
        <v>0</v>
      </c>
      <c r="AI446">
        <f ca="1">IF(AND(B446&gt;Analysis!$B$39,B446&lt;Analysis!$B$40),FilterInput(AF446,Analysis!$B$34,Analysis!$B$35),0)</f>
        <v>0</v>
      </c>
      <c r="AJ446">
        <f ca="1">MEDIAN2(AI446,Analysis!$B$5,2)</f>
        <v>0</v>
      </c>
      <c r="AK446">
        <f ca="1">AVERAGE2(AJ446,Analysis!$B$6,2)</f>
        <v>0</v>
      </c>
      <c r="AL446">
        <f ca="1">INTEGRAL2(R446,$B446,AL445,R445,$B445,Analysis!$B$22)</f>
        <v>0</v>
      </c>
      <c r="AM446">
        <f ca="1">IF(AND(B446&lt;Analysis!$B$40,B446&gt;0),INTEGRAL2(AL446,$B446,AM445,AL445,$B445,Analysis!$B$23),0)</f>
        <v>0</v>
      </c>
      <c r="AN446">
        <f>IF($P446,AM446*Analysis!$B$30+Analysis!$B$31,0)</f>
        <v>0</v>
      </c>
      <c r="AO446">
        <f>AN446-'Flight Input'!$AE446</f>
        <v>0</v>
      </c>
      <c r="AQ446">
        <f>Analysis!$B$36*'Flight Input'!AE446+IF('Flight Input'!AE446 &gt; 0,Analysis!$B$37,0)</f>
        <v>0</v>
      </c>
      <c r="AR446">
        <f ca="1">_xlfn.COVARIANCE.P($AN$102:$AN$1102,'Flight Input'!AE446:AE1446)</f>
        <v>-1.8625168302880739E-2</v>
      </c>
    </row>
    <row r="447" spans="1:44" x14ac:dyDescent="0.3">
      <c r="A447">
        <v>445</v>
      </c>
      <c r="B447">
        <f>'Flight Input'!T447</f>
        <v>8.8961089999647811</v>
      </c>
      <c r="C447">
        <f ca="1">INDIRECT(CONCATENATE("'Flight Input'!",Analysis!$B$2,A447+2))</f>
        <v>0</v>
      </c>
      <c r="D447">
        <f t="shared" si="832"/>
        <v>2.0312999957241118E-2</v>
      </c>
      <c r="F447">
        <f t="shared" ca="1" si="841"/>
        <v>0</v>
      </c>
      <c r="G447">
        <f t="shared" ca="1" si="842"/>
        <v>0</v>
      </c>
      <c r="I447">
        <f>SUM(D$2:D447)/COUNT(D$2:D447)</f>
        <v>1.9991256179696139E-2</v>
      </c>
      <c r="J447">
        <f t="shared" si="833"/>
        <v>1.0160942251278713</v>
      </c>
      <c r="L447">
        <f ca="1">VARA(C$2:C447)</f>
        <v>0</v>
      </c>
      <c r="M447">
        <f t="shared" ca="1" si="834"/>
        <v>0</v>
      </c>
      <c r="N447">
        <f t="shared" ca="1" si="843"/>
        <v>0</v>
      </c>
      <c r="O447" t="b">
        <f ca="1">IF(OR(O446,M447*MIN((B447-B$2)*Analysis!$B$19,1)&gt;Analysis!$B$18),TRUE,FALSE)</f>
        <v>0</v>
      </c>
      <c r="P447" t="b">
        <f>IF(OR('Flight Input'!U447=3,'Flight Input'!U447=9),TRUE,FALSE)</f>
        <v>0</v>
      </c>
      <c r="Q447">
        <f ca="1">IF(O447,Q446,SUM(C$2:C447)/COUNT(C$2:C447))+(Analysis!$D$14-500)/1000000</f>
        <v>1.1E-4</v>
      </c>
      <c r="R447">
        <f t="shared" ca="1" si="835"/>
        <v>0</v>
      </c>
      <c r="S447">
        <f t="shared" ca="1" si="844"/>
        <v>0</v>
      </c>
      <c r="T447">
        <f t="shared" si="836"/>
        <v>0</v>
      </c>
      <c r="U447">
        <f>IF($P447,T447*Analysis!$B$28+Analysis!$B$29,0)</f>
        <v>0</v>
      </c>
      <c r="V447">
        <f>U447-'Flight Input'!$AE447</f>
        <v>0</v>
      </c>
      <c r="W447">
        <f ca="1">MEDIAN2(R447,Analysis!$B$5,2)</f>
        <v>0</v>
      </c>
      <c r="X447">
        <f t="shared" ref="X447:Y447" ca="1" si="963">X446+W447*$D447</f>
        <v>0</v>
      </c>
      <c r="Y447">
        <f t="shared" ca="1" si="963"/>
        <v>0</v>
      </c>
      <c r="AA447">
        <f ca="1">AVERAGE2(W447,Analysis!$B$6,2)</f>
        <v>0</v>
      </c>
      <c r="AB447">
        <f t="shared" ref="AB447:AC447" ca="1" si="964">AB446+AA447*$D447</f>
        <v>0</v>
      </c>
      <c r="AC447">
        <f t="shared" ca="1" si="964"/>
        <v>0</v>
      </c>
      <c r="AF447">
        <f ca="1">IF(B447&gt;0,C447-Analysis!$B$14,0)</f>
        <v>0</v>
      </c>
      <c r="AG447">
        <f t="shared" ca="1" si="839"/>
        <v>0</v>
      </c>
      <c r="AH447">
        <f t="shared" ca="1" si="840"/>
        <v>0</v>
      </c>
      <c r="AI447">
        <f ca="1">IF(AND(B447&gt;Analysis!$B$39,B447&lt;Analysis!$B$40),FilterInput(AF447,Analysis!$B$34,Analysis!$B$35),0)</f>
        <v>0</v>
      </c>
      <c r="AJ447">
        <f ca="1">MEDIAN2(AI447,Analysis!$B$5,2)</f>
        <v>0</v>
      </c>
      <c r="AK447">
        <f ca="1">AVERAGE2(AJ447,Analysis!$B$6,2)</f>
        <v>0</v>
      </c>
      <c r="AL447">
        <f ca="1">INTEGRAL2(R447,$B447,AL446,R446,$B446,Analysis!$B$22)</f>
        <v>0</v>
      </c>
      <c r="AM447">
        <f ca="1">IF(AND(B447&lt;Analysis!$B$40,B447&gt;0),INTEGRAL2(AL447,$B447,AM446,AL446,$B446,Analysis!$B$23),0)</f>
        <v>0</v>
      </c>
      <c r="AN447">
        <f>IF($P447,AM447*Analysis!$B$30+Analysis!$B$31,0)</f>
        <v>0</v>
      </c>
      <c r="AO447">
        <f>AN447-'Flight Input'!$AE447</f>
        <v>0</v>
      </c>
      <c r="AQ447">
        <f>Analysis!$B$36*'Flight Input'!AE447+IF('Flight Input'!AE447 &gt; 0,Analysis!$B$37,0)</f>
        <v>0</v>
      </c>
      <c r="AR447">
        <f ca="1">_xlfn.COVARIANCE.P($AN$102:$AN$1102,'Flight Input'!AE447:AE1447)</f>
        <v>-1.8565872711743456E-2</v>
      </c>
    </row>
    <row r="448" spans="1:44" x14ac:dyDescent="0.3">
      <c r="A448">
        <v>446</v>
      </c>
      <c r="B448">
        <f>'Flight Input'!T448</f>
        <v>8.9201990000437945</v>
      </c>
      <c r="C448">
        <f ca="1">INDIRECT(CONCATENATE("'Flight Input'!",Analysis!$B$2,A448+2))</f>
        <v>0</v>
      </c>
      <c r="D448">
        <f t="shared" si="832"/>
        <v>2.4090000079013407E-2</v>
      </c>
      <c r="F448">
        <f t="shared" ca="1" si="841"/>
        <v>0</v>
      </c>
      <c r="G448">
        <f t="shared" ca="1" si="842"/>
        <v>0</v>
      </c>
      <c r="I448">
        <f>SUM(D$2:D448)/COUNT(D$2:D448)</f>
        <v>2.0000446188439002E-2</v>
      </c>
      <c r="J448">
        <f t="shared" si="833"/>
        <v>1.2044731328513221</v>
      </c>
      <c r="L448">
        <f ca="1">VARA(C$2:C448)</f>
        <v>0</v>
      </c>
      <c r="M448">
        <f t="shared" ca="1" si="834"/>
        <v>0</v>
      </c>
      <c r="N448">
        <f t="shared" ca="1" si="843"/>
        <v>0</v>
      </c>
      <c r="O448" t="b">
        <f ca="1">IF(OR(O447,M448*MIN((B448-B$2)*Analysis!$B$19,1)&gt;Analysis!$B$18),TRUE,FALSE)</f>
        <v>0</v>
      </c>
      <c r="P448" t="b">
        <f>IF(OR('Flight Input'!U448=3,'Flight Input'!U448=9),TRUE,FALSE)</f>
        <v>0</v>
      </c>
      <c r="Q448">
        <f ca="1">IF(O448,Q447,SUM(C$2:C448)/COUNT(C$2:C448))+(Analysis!$D$14-500)/1000000</f>
        <v>1.1E-4</v>
      </c>
      <c r="R448">
        <f t="shared" ca="1" si="835"/>
        <v>0</v>
      </c>
      <c r="S448">
        <f t="shared" ca="1" si="844"/>
        <v>0</v>
      </c>
      <c r="T448">
        <f t="shared" si="836"/>
        <v>0</v>
      </c>
      <c r="U448">
        <f>IF($P448,T448*Analysis!$B$28+Analysis!$B$29,0)</f>
        <v>0</v>
      </c>
      <c r="V448">
        <f>U448-'Flight Input'!$AE448</f>
        <v>0</v>
      </c>
      <c r="W448">
        <f ca="1">MEDIAN2(R448,Analysis!$B$5,2)</f>
        <v>0</v>
      </c>
      <c r="X448">
        <f t="shared" ref="X448:Y448" ca="1" si="965">X447+W448*$D448</f>
        <v>0</v>
      </c>
      <c r="Y448">
        <f t="shared" ca="1" si="965"/>
        <v>0</v>
      </c>
      <c r="AA448">
        <f ca="1">AVERAGE2(W448,Analysis!$B$6,2)</f>
        <v>0</v>
      </c>
      <c r="AB448">
        <f t="shared" ref="AB448:AC448" ca="1" si="966">AB447+AA448*$D448</f>
        <v>0</v>
      </c>
      <c r="AC448">
        <f t="shared" ca="1" si="966"/>
        <v>0</v>
      </c>
      <c r="AF448">
        <f ca="1">IF(B448&gt;0,C448-Analysis!$B$14,0)</f>
        <v>0</v>
      </c>
      <c r="AG448">
        <f t="shared" ca="1" si="839"/>
        <v>0</v>
      </c>
      <c r="AH448">
        <f t="shared" ca="1" si="840"/>
        <v>0</v>
      </c>
      <c r="AI448">
        <f ca="1">IF(AND(B448&gt;Analysis!$B$39,B448&lt;Analysis!$B$40),FilterInput(AF448,Analysis!$B$34,Analysis!$B$35),0)</f>
        <v>0</v>
      </c>
      <c r="AJ448">
        <f ca="1">MEDIAN2(AI448,Analysis!$B$5,2)</f>
        <v>0</v>
      </c>
      <c r="AK448">
        <f ca="1">AVERAGE2(AJ448,Analysis!$B$6,2)</f>
        <v>0</v>
      </c>
      <c r="AL448">
        <f ca="1">INTEGRAL2(R448,$B448,AL447,R447,$B447,Analysis!$B$22)</f>
        <v>0</v>
      </c>
      <c r="AM448">
        <f ca="1">IF(AND(B448&lt;Analysis!$B$40,B448&gt;0),INTEGRAL2(AL448,$B448,AM447,AL447,$B447,Analysis!$B$23),0)</f>
        <v>0</v>
      </c>
      <c r="AN448">
        <f>IF($P448,AM448*Analysis!$B$30+Analysis!$B$31,0)</f>
        <v>0</v>
      </c>
      <c r="AO448">
        <f>AN448-'Flight Input'!$AE448</f>
        <v>0</v>
      </c>
      <c r="AQ448">
        <f>Analysis!$B$36*'Flight Input'!AE448+IF('Flight Input'!AE448 &gt; 0,Analysis!$B$37,0)</f>
        <v>0</v>
      </c>
      <c r="AR448">
        <f ca="1">_xlfn.COVARIANCE.P($AN$102:$AN$1102,'Flight Input'!AE448:AE1448)</f>
        <v>-1.8506142190056328E-2</v>
      </c>
    </row>
    <row r="449" spans="1:44" x14ac:dyDescent="0.3">
      <c r="A449">
        <v>447</v>
      </c>
      <c r="B449">
        <f>'Flight Input'!T449</f>
        <v>8.9365750000579283</v>
      </c>
      <c r="C449">
        <f ca="1">INDIRECT(CONCATENATE("'Flight Input'!",Analysis!$B$2,A449+2))</f>
        <v>0</v>
      </c>
      <c r="D449">
        <f t="shared" si="832"/>
        <v>1.6376000014133751E-2</v>
      </c>
      <c r="F449">
        <f t="shared" ca="1" si="841"/>
        <v>0</v>
      </c>
      <c r="G449">
        <f t="shared" ca="1" si="842"/>
        <v>0</v>
      </c>
      <c r="I449">
        <f>SUM(D$2:D449)/COUNT(D$2:D449)</f>
        <v>1.9992337807735856E-2</v>
      </c>
      <c r="J449">
        <f t="shared" si="833"/>
        <v>0.81911381108202386</v>
      </c>
      <c r="L449">
        <f ca="1">VARA(C$2:C449)</f>
        <v>0</v>
      </c>
      <c r="M449">
        <f t="shared" ca="1" si="834"/>
        <v>0</v>
      </c>
      <c r="N449">
        <f t="shared" ca="1" si="843"/>
        <v>0</v>
      </c>
      <c r="O449" t="b">
        <f ca="1">IF(OR(O448,M449*MIN((B449-B$2)*Analysis!$B$19,1)&gt;Analysis!$B$18),TRUE,FALSE)</f>
        <v>0</v>
      </c>
      <c r="P449" t="b">
        <f>IF(OR('Flight Input'!U449=3,'Flight Input'!U449=9),TRUE,FALSE)</f>
        <v>0</v>
      </c>
      <c r="Q449">
        <f ca="1">IF(O449,Q448,SUM(C$2:C449)/COUNT(C$2:C449))+(Analysis!$D$14-500)/1000000</f>
        <v>1.1E-4</v>
      </c>
      <c r="R449">
        <f t="shared" ca="1" si="835"/>
        <v>0</v>
      </c>
      <c r="S449">
        <f t="shared" ca="1" si="844"/>
        <v>0</v>
      </c>
      <c r="T449">
        <f t="shared" si="836"/>
        <v>0</v>
      </c>
      <c r="U449">
        <f>IF($P449,T449*Analysis!$B$28+Analysis!$B$29,0)</f>
        <v>0</v>
      </c>
      <c r="V449">
        <f>U449-'Flight Input'!$AE449</f>
        <v>0</v>
      </c>
      <c r="W449">
        <f ca="1">MEDIAN2(R449,Analysis!$B$5,2)</f>
        <v>0</v>
      </c>
      <c r="X449">
        <f t="shared" ref="X449:Y449" ca="1" si="967">X448+W449*$D449</f>
        <v>0</v>
      </c>
      <c r="Y449">
        <f t="shared" ca="1" si="967"/>
        <v>0</v>
      </c>
      <c r="AA449">
        <f ca="1">AVERAGE2(W449,Analysis!$B$6,2)</f>
        <v>0</v>
      </c>
      <c r="AB449">
        <f t="shared" ref="AB449:AC449" ca="1" si="968">AB448+AA449*$D449</f>
        <v>0</v>
      </c>
      <c r="AC449">
        <f t="shared" ca="1" si="968"/>
        <v>0</v>
      </c>
      <c r="AF449">
        <f ca="1">IF(B449&gt;0,C449-Analysis!$B$14,0)</f>
        <v>0</v>
      </c>
      <c r="AG449">
        <f t="shared" ca="1" si="839"/>
        <v>0</v>
      </c>
      <c r="AH449">
        <f t="shared" ca="1" si="840"/>
        <v>0</v>
      </c>
      <c r="AI449">
        <f ca="1">IF(AND(B449&gt;Analysis!$B$39,B449&lt;Analysis!$B$40),FilterInput(AF449,Analysis!$B$34,Analysis!$B$35),0)</f>
        <v>0</v>
      </c>
      <c r="AJ449">
        <f ca="1">MEDIAN2(AI449,Analysis!$B$5,2)</f>
        <v>0</v>
      </c>
      <c r="AK449">
        <f ca="1">AVERAGE2(AJ449,Analysis!$B$6,2)</f>
        <v>0</v>
      </c>
      <c r="AL449">
        <f ca="1">INTEGRAL2(R449,$B449,AL448,R448,$B448,Analysis!$B$22)</f>
        <v>0</v>
      </c>
      <c r="AM449">
        <f ca="1">IF(AND(B449&lt;Analysis!$B$40,B449&gt;0),INTEGRAL2(AL449,$B449,AM448,AL448,$B448,Analysis!$B$23),0)</f>
        <v>0</v>
      </c>
      <c r="AN449">
        <f>IF($P449,AM449*Analysis!$B$30+Analysis!$B$31,0)</f>
        <v>0</v>
      </c>
      <c r="AO449">
        <f>AN449-'Flight Input'!$AE449</f>
        <v>0</v>
      </c>
      <c r="AQ449">
        <f>Analysis!$B$36*'Flight Input'!AE449+IF('Flight Input'!AE449 &gt; 0,Analysis!$B$37,0)</f>
        <v>0</v>
      </c>
      <c r="AR449">
        <f ca="1">_xlfn.COVARIANCE.P($AN$102:$AN$1102,'Flight Input'!AE449:AE1449)</f>
        <v>-1.8445973639455816E-2</v>
      </c>
    </row>
    <row r="450" spans="1:44" x14ac:dyDescent="0.3">
      <c r="A450">
        <v>448</v>
      </c>
      <c r="B450">
        <f>'Flight Input'!T450</f>
        <v>8.9632879999699071</v>
      </c>
      <c r="C450">
        <f ca="1">INDIRECT(CONCATENATE("'Flight Input'!",Analysis!$B$2,A450+2))</f>
        <v>0</v>
      </c>
      <c r="D450">
        <f t="shared" si="832"/>
        <v>2.6712999911978841E-2</v>
      </c>
      <c r="F450">
        <f t="shared" ca="1" si="841"/>
        <v>0</v>
      </c>
      <c r="G450">
        <f t="shared" ca="1" si="842"/>
        <v>0</v>
      </c>
      <c r="I450">
        <f>SUM(D$2:D450)/COUNT(D$2:D450)</f>
        <v>2.0007339285647113E-2</v>
      </c>
      <c r="J450">
        <f t="shared" si="833"/>
        <v>1.3351600395531975</v>
      </c>
      <c r="L450">
        <f ca="1">VARA(C$2:C450)</f>
        <v>0</v>
      </c>
      <c r="M450">
        <f t="shared" ca="1" si="834"/>
        <v>0</v>
      </c>
      <c r="N450">
        <f t="shared" ca="1" si="843"/>
        <v>0</v>
      </c>
      <c r="O450" t="b">
        <f ca="1">IF(OR(O449,M450*MIN((B450-B$2)*Analysis!$B$19,1)&gt;Analysis!$B$18),TRUE,FALSE)</f>
        <v>0</v>
      </c>
      <c r="P450" t="b">
        <f>IF(OR('Flight Input'!U450=3,'Flight Input'!U450=9),TRUE,FALSE)</f>
        <v>0</v>
      </c>
      <c r="Q450">
        <f ca="1">IF(O450,Q449,SUM(C$2:C450)/COUNT(C$2:C450))+(Analysis!$D$14-500)/1000000</f>
        <v>1.1E-4</v>
      </c>
      <c r="R450">
        <f t="shared" ca="1" si="835"/>
        <v>0</v>
      </c>
      <c r="S450">
        <f t="shared" ca="1" si="844"/>
        <v>0</v>
      </c>
      <c r="T450">
        <f t="shared" si="836"/>
        <v>0</v>
      </c>
      <c r="U450">
        <f>IF($P450,T450*Analysis!$B$28+Analysis!$B$29,0)</f>
        <v>0</v>
      </c>
      <c r="V450">
        <f>U450-'Flight Input'!$AE450</f>
        <v>0</v>
      </c>
      <c r="W450">
        <f ca="1">MEDIAN2(R450,Analysis!$B$5,2)</f>
        <v>0</v>
      </c>
      <c r="X450">
        <f t="shared" ref="X450:Y450" ca="1" si="969">X449+W450*$D450</f>
        <v>0</v>
      </c>
      <c r="Y450">
        <f t="shared" ca="1" si="969"/>
        <v>0</v>
      </c>
      <c r="AA450">
        <f ca="1">AVERAGE2(W450,Analysis!$B$6,2)</f>
        <v>0</v>
      </c>
      <c r="AB450">
        <f t="shared" ref="AB450:AC450" ca="1" si="970">AB449+AA450*$D450</f>
        <v>0</v>
      </c>
      <c r="AC450">
        <f t="shared" ca="1" si="970"/>
        <v>0</v>
      </c>
      <c r="AF450">
        <f ca="1">IF(B450&gt;0,C450-Analysis!$B$14,0)</f>
        <v>0</v>
      </c>
      <c r="AG450">
        <f t="shared" ca="1" si="839"/>
        <v>0</v>
      </c>
      <c r="AH450">
        <f t="shared" ca="1" si="840"/>
        <v>0</v>
      </c>
      <c r="AI450">
        <f ca="1">IF(AND(B450&gt;Analysis!$B$39,B450&lt;Analysis!$B$40),FilterInput(AF450,Analysis!$B$34,Analysis!$B$35),0)</f>
        <v>0</v>
      </c>
      <c r="AJ450">
        <f ca="1">MEDIAN2(AI450,Analysis!$B$5,2)</f>
        <v>0</v>
      </c>
      <c r="AK450">
        <f ca="1">AVERAGE2(AJ450,Analysis!$B$6,2)</f>
        <v>0</v>
      </c>
      <c r="AL450">
        <f ca="1">INTEGRAL2(R450,$B450,AL449,R449,$B449,Analysis!$B$22)</f>
        <v>0</v>
      </c>
      <c r="AM450">
        <f ca="1">IF(AND(B450&lt;Analysis!$B$40,B450&gt;0),INTEGRAL2(AL450,$B450,AM449,AL449,$B449,Analysis!$B$23),0)</f>
        <v>0</v>
      </c>
      <c r="AN450">
        <f>IF($P450,AM450*Analysis!$B$30+Analysis!$B$31,0)</f>
        <v>0</v>
      </c>
      <c r="AO450">
        <f>AN450-'Flight Input'!$AE450</f>
        <v>0</v>
      </c>
      <c r="AQ450">
        <f>Analysis!$B$36*'Flight Input'!AE450+IF('Flight Input'!AE450 &gt; 0,Analysis!$B$37,0)</f>
        <v>0</v>
      </c>
      <c r="AR450">
        <f ca="1">_xlfn.COVARIANCE.P($AN$102:$AN$1102,'Flight Input'!AE450:AE1450)</f>
        <v>-1.8385363936203124E-2</v>
      </c>
    </row>
    <row r="451" spans="1:44" x14ac:dyDescent="0.3">
      <c r="A451">
        <v>449</v>
      </c>
      <c r="B451">
        <f>'Flight Input'!T451</f>
        <v>8.980582999996841</v>
      </c>
      <c r="C451">
        <f ca="1">INDIRECT(CONCATENATE("'Flight Input'!",Analysis!$B$2,A451+2))</f>
        <v>0</v>
      </c>
      <c r="D451">
        <f t="shared" ref="D451:D514" si="971">B451-B450</f>
        <v>1.7295000026933849E-2</v>
      </c>
      <c r="F451">
        <f t="shared" ca="1" si="841"/>
        <v>0</v>
      </c>
      <c r="G451">
        <f t="shared" ca="1" si="842"/>
        <v>0</v>
      </c>
      <c r="I451">
        <f>SUM(D$2:D451)/COUNT(D$2:D451)</f>
        <v>2.0001298440972919E-2</v>
      </c>
      <c r="J451">
        <f t="shared" ref="J451:J514" si="972">D451/I451</f>
        <v>0.86469386364961276</v>
      </c>
      <c r="L451">
        <f ca="1">VARA(C$2:C451)</f>
        <v>0</v>
      </c>
      <c r="M451">
        <f t="shared" ref="M451:M514" ca="1" si="973">(L451-L450)/D451</f>
        <v>0</v>
      </c>
      <c r="N451">
        <f t="shared" ca="1" si="843"/>
        <v>0</v>
      </c>
      <c r="O451" t="b">
        <f ca="1">IF(OR(O450,M451*MIN((B451-B$2)*Analysis!$B$19,1)&gt;Analysis!$B$18),TRUE,FALSE)</f>
        <v>0</v>
      </c>
      <c r="P451" t="b">
        <f>IF(OR('Flight Input'!U451=3,'Flight Input'!U451=9),TRUE,FALSE)</f>
        <v>0</v>
      </c>
      <c r="Q451">
        <f ca="1">IF(O451,Q450,SUM(C$2:C451)/COUNT(C$2:C451))+(Analysis!$D$14-500)/1000000</f>
        <v>1.1E-4</v>
      </c>
      <c r="R451">
        <f t="shared" ref="R451:R514" ca="1" si="974">IF(O451,C451-Q451,0)</f>
        <v>0</v>
      </c>
      <c r="S451">
        <f t="shared" ca="1" si="844"/>
        <v>0</v>
      </c>
      <c r="T451">
        <f t="shared" ref="T451:T514" si="975">IF(P451,T450+S451*$D451,0)</f>
        <v>0</v>
      </c>
      <c r="U451">
        <f>IF($P451,T451*Analysis!$B$28+Analysis!$B$29,0)</f>
        <v>0</v>
      </c>
      <c r="V451">
        <f>U451-'Flight Input'!$AE451</f>
        <v>0</v>
      </c>
      <c r="W451">
        <f ca="1">MEDIAN2(R451,Analysis!$B$5,2)</f>
        <v>0</v>
      </c>
      <c r="X451">
        <f t="shared" ref="X451:Y451" ca="1" si="976">X450+W451*$D451</f>
        <v>0</v>
      </c>
      <c r="Y451">
        <f t="shared" ca="1" si="976"/>
        <v>0</v>
      </c>
      <c r="AA451">
        <f ca="1">AVERAGE2(W451,Analysis!$B$6,2)</f>
        <v>0</v>
      </c>
      <c r="AB451">
        <f t="shared" ref="AB451:AC451" ca="1" si="977">AB450+AA451*$D451</f>
        <v>0</v>
      </c>
      <c r="AC451">
        <f t="shared" ca="1" si="977"/>
        <v>0</v>
      </c>
      <c r="AF451">
        <f ca="1">IF(B451&gt;0,C451-Analysis!$B$14,0)</f>
        <v>0</v>
      </c>
      <c r="AG451">
        <f t="shared" ref="AG451:AG514" ca="1" si="978">IF(B451&gt;0,AG450+AF451*$D451,0)</f>
        <v>0</v>
      </c>
      <c r="AH451">
        <f t="shared" ref="AH451:AH514" ca="1" si="979">IF(B451&gt;0,AH450+AG451*$D451,0)</f>
        <v>0</v>
      </c>
      <c r="AI451">
        <f ca="1">IF(AND(B451&gt;Analysis!$B$39,B451&lt;Analysis!$B$40),FilterInput(AF451,Analysis!$B$34,Analysis!$B$35),0)</f>
        <v>0</v>
      </c>
      <c r="AJ451">
        <f ca="1">MEDIAN2(AI451,Analysis!$B$5,2)</f>
        <v>0</v>
      </c>
      <c r="AK451">
        <f ca="1">AVERAGE2(AJ451,Analysis!$B$6,2)</f>
        <v>0</v>
      </c>
      <c r="AL451">
        <f ca="1">INTEGRAL2(R451,$B451,AL450,R450,$B450,Analysis!$B$22)</f>
        <v>0</v>
      </c>
      <c r="AM451">
        <f ca="1">IF(AND(B451&lt;Analysis!$B$40,B451&gt;0),INTEGRAL2(AL451,$B451,AM450,AL450,$B450,Analysis!$B$23),0)</f>
        <v>0</v>
      </c>
      <c r="AN451">
        <f>IF($P451,AM451*Analysis!$B$30+Analysis!$B$31,0)</f>
        <v>0</v>
      </c>
      <c r="AO451">
        <f>AN451-'Flight Input'!$AE451</f>
        <v>0</v>
      </c>
      <c r="AQ451">
        <f>Analysis!$B$36*'Flight Input'!AE451+IF('Flight Input'!AE451 &gt; 0,Analysis!$B$37,0)</f>
        <v>0</v>
      </c>
      <c r="AR451">
        <f ca="1">_xlfn.COVARIANCE.P($AN$102:$AN$1102,'Flight Input'!AE451:AE1451)</f>
        <v>-1.8324309930942247E-2</v>
      </c>
    </row>
    <row r="452" spans="1:44" x14ac:dyDescent="0.3">
      <c r="A452">
        <v>450</v>
      </c>
      <c r="B452">
        <f>'Flight Input'!T452</f>
        <v>9.0007060000207275</v>
      </c>
      <c r="C452">
        <f ca="1">INDIRECT(CONCATENATE("'Flight Input'!",Analysis!$B$2,A452+2))</f>
        <v>0</v>
      </c>
      <c r="D452">
        <f t="shared" si="971"/>
        <v>2.0123000023886561E-2</v>
      </c>
      <c r="F452">
        <f t="shared" ref="F452:F515" ca="1" si="980">F451+C452*$D452</f>
        <v>0</v>
      </c>
      <c r="G452">
        <f t="shared" ref="G452:G515" ca="1" si="981">G451+F452*$D452</f>
        <v>0</v>
      </c>
      <c r="I452">
        <f>SUM(D$2:D452)/COUNT(D$2:D452)</f>
        <v>2.0001568888934951E-2</v>
      </c>
      <c r="J452">
        <f t="shared" si="972"/>
        <v>1.0060710805050292</v>
      </c>
      <c r="L452">
        <f ca="1">VARA(C$2:C452)</f>
        <v>0</v>
      </c>
      <c r="M452">
        <f t="shared" ca="1" si="973"/>
        <v>0</v>
      </c>
      <c r="N452">
        <f t="shared" ref="N452:N515" ca="1" si="982">(C452-C451)/D452</f>
        <v>0</v>
      </c>
      <c r="O452" t="b">
        <f ca="1">IF(OR(O451,M452*MIN((B452-B$2)*Analysis!$B$19,1)&gt;Analysis!$B$18),TRUE,FALSE)</f>
        <v>0</v>
      </c>
      <c r="P452" t="b">
        <f>IF(OR('Flight Input'!U452=3,'Flight Input'!U452=9),TRUE,FALSE)</f>
        <v>0</v>
      </c>
      <c r="Q452">
        <f ca="1">IF(O452,Q451,SUM(C$2:C452)/COUNT(C$2:C452))+(Analysis!$D$14-500)/1000000</f>
        <v>1.1E-4</v>
      </c>
      <c r="R452">
        <f t="shared" ca="1" si="974"/>
        <v>0</v>
      </c>
      <c r="S452">
        <f t="shared" ref="S452:S515" ca="1" si="983">S451+R452*$D452</f>
        <v>0</v>
      </c>
      <c r="T452">
        <f t="shared" si="975"/>
        <v>0</v>
      </c>
      <c r="U452">
        <f>IF($P452,T452*Analysis!$B$28+Analysis!$B$29,0)</f>
        <v>0</v>
      </c>
      <c r="V452">
        <f>U452-'Flight Input'!$AE452</f>
        <v>0</v>
      </c>
      <c r="W452">
        <f ca="1">MEDIAN2(R452,Analysis!$B$5,2)</f>
        <v>0</v>
      </c>
      <c r="X452">
        <f t="shared" ref="X452:Y452" ca="1" si="984">X451+W452*$D452</f>
        <v>0</v>
      </c>
      <c r="Y452">
        <f t="shared" ca="1" si="984"/>
        <v>0</v>
      </c>
      <c r="AA452">
        <f ca="1">AVERAGE2(W452,Analysis!$B$6,2)</f>
        <v>0</v>
      </c>
      <c r="AB452">
        <f t="shared" ref="AB452:AC452" ca="1" si="985">AB451+AA452*$D452</f>
        <v>0</v>
      </c>
      <c r="AC452">
        <f t="shared" ca="1" si="985"/>
        <v>0</v>
      </c>
      <c r="AF452">
        <f ca="1">IF(B452&gt;0,C452-Analysis!$B$14,0)</f>
        <v>0</v>
      </c>
      <c r="AG452">
        <f t="shared" ca="1" si="978"/>
        <v>0</v>
      </c>
      <c r="AH452">
        <f t="shared" ca="1" si="979"/>
        <v>0</v>
      </c>
      <c r="AI452">
        <f ca="1">IF(AND(B452&gt;Analysis!$B$39,B452&lt;Analysis!$B$40),FilterInput(AF452,Analysis!$B$34,Analysis!$B$35),0)</f>
        <v>0</v>
      </c>
      <c r="AJ452">
        <f ca="1">MEDIAN2(AI452,Analysis!$B$5,2)</f>
        <v>0</v>
      </c>
      <c r="AK452">
        <f ca="1">AVERAGE2(AJ452,Analysis!$B$6,2)</f>
        <v>0</v>
      </c>
      <c r="AL452">
        <f ca="1">INTEGRAL2(R452,$B452,AL451,R451,$B451,Analysis!$B$22)</f>
        <v>0</v>
      </c>
      <c r="AM452">
        <f ca="1">IF(AND(B452&lt;Analysis!$B$40,B452&gt;0),INTEGRAL2(AL452,$B452,AM451,AL451,$B451,Analysis!$B$23),0)</f>
        <v>0</v>
      </c>
      <c r="AN452">
        <f>IF($P452,AM452*Analysis!$B$30+Analysis!$B$31,0)</f>
        <v>0</v>
      </c>
      <c r="AO452">
        <f>AN452-'Flight Input'!$AE452</f>
        <v>0</v>
      </c>
      <c r="AQ452">
        <f>Analysis!$B$36*'Flight Input'!AE452+IF('Flight Input'!AE452 &gt; 0,Analysis!$B$37,0)</f>
        <v>0</v>
      </c>
      <c r="AR452">
        <f ca="1">_xlfn.COVARIANCE.P($AN$102:$AN$1102,'Flight Input'!AE452:AE1452)</f>
        <v>-1.8262808448457214E-2</v>
      </c>
    </row>
    <row r="453" spans="1:44" x14ac:dyDescent="0.3">
      <c r="A453">
        <v>451</v>
      </c>
      <c r="B453">
        <f>'Flight Input'!T453</f>
        <v>9.0176869999850169</v>
      </c>
      <c r="C453">
        <f ca="1">INDIRECT(CONCATENATE("'Flight Input'!",Analysis!$B$2,A453+2))</f>
        <v>0</v>
      </c>
      <c r="D453">
        <f t="shared" si="971"/>
        <v>1.6980999964289367E-2</v>
      </c>
      <c r="F453">
        <f t="shared" ca="1" si="980"/>
        <v>0</v>
      </c>
      <c r="G453">
        <f t="shared" ca="1" si="981"/>
        <v>0</v>
      </c>
      <c r="I453">
        <f>SUM(D$2:D453)/COUNT(D$2:D453)</f>
        <v>1.9994871396862565E-2</v>
      </c>
      <c r="J453">
        <f t="shared" si="972"/>
        <v>0.84926777608351556</v>
      </c>
      <c r="L453">
        <f ca="1">VARA(C$2:C453)</f>
        <v>0</v>
      </c>
      <c r="M453">
        <f t="shared" ca="1" si="973"/>
        <v>0</v>
      </c>
      <c r="N453">
        <f t="shared" ca="1" si="982"/>
        <v>0</v>
      </c>
      <c r="O453" t="b">
        <f ca="1">IF(OR(O452,M453*MIN((B453-B$2)*Analysis!$B$19,1)&gt;Analysis!$B$18),TRUE,FALSE)</f>
        <v>0</v>
      </c>
      <c r="P453" t="b">
        <f>IF(OR('Flight Input'!U453=3,'Flight Input'!U453=9),TRUE,FALSE)</f>
        <v>0</v>
      </c>
      <c r="Q453">
        <f ca="1">IF(O453,Q452,SUM(C$2:C453)/COUNT(C$2:C453))+(Analysis!$D$14-500)/1000000</f>
        <v>1.1E-4</v>
      </c>
      <c r="R453">
        <f t="shared" ca="1" si="974"/>
        <v>0</v>
      </c>
      <c r="S453">
        <f t="shared" ca="1" si="983"/>
        <v>0</v>
      </c>
      <c r="T453">
        <f t="shared" si="975"/>
        <v>0</v>
      </c>
      <c r="U453">
        <f>IF($P453,T453*Analysis!$B$28+Analysis!$B$29,0)</f>
        <v>0</v>
      </c>
      <c r="V453">
        <f>U453-'Flight Input'!$AE453</f>
        <v>0</v>
      </c>
      <c r="W453">
        <f ca="1">MEDIAN2(R453,Analysis!$B$5,2)</f>
        <v>0</v>
      </c>
      <c r="X453">
        <f t="shared" ref="X453:Y453" ca="1" si="986">X452+W453*$D453</f>
        <v>0</v>
      </c>
      <c r="Y453">
        <f t="shared" ca="1" si="986"/>
        <v>0</v>
      </c>
      <c r="AA453">
        <f ca="1">AVERAGE2(W453,Analysis!$B$6,2)</f>
        <v>0</v>
      </c>
      <c r="AB453">
        <f t="shared" ref="AB453:AC453" ca="1" si="987">AB452+AA453*$D453</f>
        <v>0</v>
      </c>
      <c r="AC453">
        <f t="shared" ca="1" si="987"/>
        <v>0</v>
      </c>
      <c r="AF453">
        <f ca="1">IF(B453&gt;0,C453-Analysis!$B$14,0)</f>
        <v>0</v>
      </c>
      <c r="AG453">
        <f t="shared" ca="1" si="978"/>
        <v>0</v>
      </c>
      <c r="AH453">
        <f t="shared" ca="1" si="979"/>
        <v>0</v>
      </c>
      <c r="AI453">
        <f ca="1">IF(AND(B453&gt;Analysis!$B$39,B453&lt;Analysis!$B$40),FilterInput(AF453,Analysis!$B$34,Analysis!$B$35),0)</f>
        <v>0</v>
      </c>
      <c r="AJ453">
        <f ca="1">MEDIAN2(AI453,Analysis!$B$5,2)</f>
        <v>0</v>
      </c>
      <c r="AK453">
        <f ca="1">AVERAGE2(AJ453,Analysis!$B$6,2)</f>
        <v>0</v>
      </c>
      <c r="AL453">
        <f ca="1">INTEGRAL2(R453,$B453,AL452,R452,$B452,Analysis!$B$22)</f>
        <v>0</v>
      </c>
      <c r="AM453">
        <f ca="1">IF(AND(B453&lt;Analysis!$B$40,B453&gt;0),INTEGRAL2(AL453,$B453,AM452,AL452,$B452,Analysis!$B$23),0)</f>
        <v>0</v>
      </c>
      <c r="AN453">
        <f>IF($P453,AM453*Analysis!$B$30+Analysis!$B$31,0)</f>
        <v>0</v>
      </c>
      <c r="AO453">
        <f>AN453-'Flight Input'!$AE453</f>
        <v>0</v>
      </c>
      <c r="AQ453">
        <f>Analysis!$B$36*'Flight Input'!AE453+IF('Flight Input'!AE453 &gt; 0,Analysis!$B$37,0)</f>
        <v>0</v>
      </c>
      <c r="AR453">
        <f ca="1">_xlfn.COVARIANCE.P($AN$102:$AN$1102,'Flight Input'!AE453:AE1453)</f>
        <v>-1.8200856287425217E-2</v>
      </c>
    </row>
    <row r="454" spans="1:44" x14ac:dyDescent="0.3">
      <c r="A454">
        <v>452</v>
      </c>
      <c r="B454">
        <f>'Flight Input'!T454</f>
        <v>9.0407750000013039</v>
      </c>
      <c r="C454">
        <f ca="1">INDIRECT(CONCATENATE("'Flight Input'!",Analysis!$B$2,A454+2))</f>
        <v>0</v>
      </c>
      <c r="D454">
        <f t="shared" si="971"/>
        <v>2.3088000016286969E-2</v>
      </c>
      <c r="F454">
        <f t="shared" ca="1" si="980"/>
        <v>0</v>
      </c>
      <c r="G454">
        <f t="shared" ca="1" si="981"/>
        <v>0</v>
      </c>
      <c r="I454">
        <f>SUM(D$2:D454)/COUNT(D$2:D454)</f>
        <v>2.0001714601772795E-2</v>
      </c>
      <c r="J454">
        <f t="shared" si="972"/>
        <v>1.1543010424836593</v>
      </c>
      <c r="L454">
        <f ca="1">VARA(C$2:C454)</f>
        <v>0</v>
      </c>
      <c r="M454">
        <f t="shared" ca="1" si="973"/>
        <v>0</v>
      </c>
      <c r="N454">
        <f t="shared" ca="1" si="982"/>
        <v>0</v>
      </c>
      <c r="O454" t="b">
        <f ca="1">IF(OR(O453,M454*MIN((B454-B$2)*Analysis!$B$19,1)&gt;Analysis!$B$18),TRUE,FALSE)</f>
        <v>0</v>
      </c>
      <c r="P454" t="b">
        <f>IF(OR('Flight Input'!U454=3,'Flight Input'!U454=9),TRUE,FALSE)</f>
        <v>0</v>
      </c>
      <c r="Q454">
        <f ca="1">IF(O454,Q453,SUM(C$2:C454)/COUNT(C$2:C454))+(Analysis!$D$14-500)/1000000</f>
        <v>1.1E-4</v>
      </c>
      <c r="R454">
        <f t="shared" ca="1" si="974"/>
        <v>0</v>
      </c>
      <c r="S454">
        <f t="shared" ca="1" si="983"/>
        <v>0</v>
      </c>
      <c r="T454">
        <f t="shared" si="975"/>
        <v>0</v>
      </c>
      <c r="U454">
        <f>IF($P454,T454*Analysis!$B$28+Analysis!$B$29,0)</f>
        <v>0</v>
      </c>
      <c r="V454">
        <f>U454-'Flight Input'!$AE454</f>
        <v>0</v>
      </c>
      <c r="W454">
        <f ca="1">MEDIAN2(R454,Analysis!$B$5,2)</f>
        <v>0</v>
      </c>
      <c r="X454">
        <f t="shared" ref="X454:Y454" ca="1" si="988">X453+W454*$D454</f>
        <v>0</v>
      </c>
      <c r="Y454">
        <f t="shared" ca="1" si="988"/>
        <v>0</v>
      </c>
      <c r="AA454">
        <f ca="1">AVERAGE2(W454,Analysis!$B$6,2)</f>
        <v>0</v>
      </c>
      <c r="AB454">
        <f t="shared" ref="AB454:AC454" ca="1" si="989">AB453+AA454*$D454</f>
        <v>0</v>
      </c>
      <c r="AC454">
        <f t="shared" ca="1" si="989"/>
        <v>0</v>
      </c>
      <c r="AF454">
        <f ca="1">IF(B454&gt;0,C454-Analysis!$B$14,0)</f>
        <v>0</v>
      </c>
      <c r="AG454">
        <f t="shared" ca="1" si="978"/>
        <v>0</v>
      </c>
      <c r="AH454">
        <f t="shared" ca="1" si="979"/>
        <v>0</v>
      </c>
      <c r="AI454">
        <f ca="1">IF(AND(B454&gt;Analysis!$B$39,B454&lt;Analysis!$B$40),FilterInput(AF454,Analysis!$B$34,Analysis!$B$35),0)</f>
        <v>0</v>
      </c>
      <c r="AJ454">
        <f ca="1">MEDIAN2(AI454,Analysis!$B$5,2)</f>
        <v>0</v>
      </c>
      <c r="AK454">
        <f ca="1">AVERAGE2(AJ454,Analysis!$B$6,2)</f>
        <v>0</v>
      </c>
      <c r="AL454">
        <f ca="1">INTEGRAL2(R454,$B454,AL453,R453,$B453,Analysis!$B$22)</f>
        <v>0</v>
      </c>
      <c r="AM454">
        <f ca="1">IF(AND(B454&lt;Analysis!$B$40,B454&gt;0),INTEGRAL2(AL454,$B454,AM453,AL453,$B453,Analysis!$B$23),0)</f>
        <v>0</v>
      </c>
      <c r="AN454">
        <f>IF($P454,AM454*Analysis!$B$30+Analysis!$B$31,0)</f>
        <v>0</v>
      </c>
      <c r="AO454">
        <f>AN454-'Flight Input'!$AE454</f>
        <v>0</v>
      </c>
      <c r="AQ454">
        <f>Analysis!$B$36*'Flight Input'!AE454+IF('Flight Input'!AE454 &gt; 0,Analysis!$B$37,0)</f>
        <v>0</v>
      </c>
      <c r="AR454">
        <f ca="1">_xlfn.COVARIANCE.P($AN$102:$AN$1102,'Flight Input'!AE454:AE1454)</f>
        <v>-1.8138450220167215E-2</v>
      </c>
    </row>
    <row r="455" spans="1:44" x14ac:dyDescent="0.3">
      <c r="A455">
        <v>453</v>
      </c>
      <c r="B455">
        <f>'Flight Input'!T455</f>
        <v>9.0583900000201538</v>
      </c>
      <c r="C455">
        <f ca="1">INDIRECT(CONCATENATE("'Flight Input'!",Analysis!$B$2,A455+2))</f>
        <v>0</v>
      </c>
      <c r="D455">
        <f t="shared" si="971"/>
        <v>1.7615000018849969E-2</v>
      </c>
      <c r="F455">
        <f t="shared" ca="1" si="980"/>
        <v>0</v>
      </c>
      <c r="G455">
        <f t="shared" ca="1" si="981"/>
        <v>0</v>
      </c>
      <c r="I455">
        <f>SUM(D$2:D455)/COUNT(D$2:D455)</f>
        <v>1.9996445916159278E-2</v>
      </c>
      <c r="J455">
        <f t="shared" si="972"/>
        <v>0.88090654172775551</v>
      </c>
      <c r="L455">
        <f ca="1">VARA(C$2:C455)</f>
        <v>0</v>
      </c>
      <c r="M455">
        <f t="shared" ca="1" si="973"/>
        <v>0</v>
      </c>
      <c r="N455">
        <f t="shared" ca="1" si="982"/>
        <v>0</v>
      </c>
      <c r="O455" t="b">
        <f ca="1">IF(OR(O454,M455*MIN((B455-B$2)*Analysis!$B$19,1)&gt;Analysis!$B$18),TRUE,FALSE)</f>
        <v>0</v>
      </c>
      <c r="P455" t="b">
        <f>IF(OR('Flight Input'!U455=3,'Flight Input'!U455=9),TRUE,FALSE)</f>
        <v>0</v>
      </c>
      <c r="Q455">
        <f ca="1">IF(O455,Q454,SUM(C$2:C455)/COUNT(C$2:C455))+(Analysis!$D$14-500)/1000000</f>
        <v>1.1E-4</v>
      </c>
      <c r="R455">
        <f t="shared" ca="1" si="974"/>
        <v>0</v>
      </c>
      <c r="S455">
        <f t="shared" ca="1" si="983"/>
        <v>0</v>
      </c>
      <c r="T455">
        <f t="shared" si="975"/>
        <v>0</v>
      </c>
      <c r="U455">
        <f>IF($P455,T455*Analysis!$B$28+Analysis!$B$29,0)</f>
        <v>0</v>
      </c>
      <c r="V455">
        <f>U455-'Flight Input'!$AE455</f>
        <v>0</v>
      </c>
      <c r="W455">
        <f ca="1">MEDIAN2(R455,Analysis!$B$5,2)</f>
        <v>0</v>
      </c>
      <c r="X455">
        <f t="shared" ref="X455:Y455" ca="1" si="990">X454+W455*$D455</f>
        <v>0</v>
      </c>
      <c r="Y455">
        <f t="shared" ca="1" si="990"/>
        <v>0</v>
      </c>
      <c r="AA455">
        <f ca="1">AVERAGE2(W455,Analysis!$B$6,2)</f>
        <v>0</v>
      </c>
      <c r="AB455">
        <f t="shared" ref="AB455:AC455" ca="1" si="991">AB454+AA455*$D455</f>
        <v>0</v>
      </c>
      <c r="AC455">
        <f t="shared" ca="1" si="991"/>
        <v>0</v>
      </c>
      <c r="AF455">
        <f ca="1">IF(B455&gt;0,C455-Analysis!$B$14,0)</f>
        <v>0</v>
      </c>
      <c r="AG455">
        <f t="shared" ca="1" si="978"/>
        <v>0</v>
      </c>
      <c r="AH455">
        <f t="shared" ca="1" si="979"/>
        <v>0</v>
      </c>
      <c r="AI455">
        <f ca="1">IF(AND(B455&gt;Analysis!$B$39,B455&lt;Analysis!$B$40),FilterInput(AF455,Analysis!$B$34,Analysis!$B$35),0)</f>
        <v>0</v>
      </c>
      <c r="AJ455">
        <f ca="1">MEDIAN2(AI455,Analysis!$B$5,2)</f>
        <v>0</v>
      </c>
      <c r="AK455">
        <f ca="1">AVERAGE2(AJ455,Analysis!$B$6,2)</f>
        <v>0</v>
      </c>
      <c r="AL455">
        <f ca="1">INTEGRAL2(R455,$B455,AL454,R454,$B454,Analysis!$B$22)</f>
        <v>0</v>
      </c>
      <c r="AM455">
        <f ca="1">IF(AND(B455&lt;Analysis!$B$40,B455&gt;0),INTEGRAL2(AL455,$B455,AM454,AL454,$B454,Analysis!$B$23),0)</f>
        <v>0</v>
      </c>
      <c r="AN455">
        <f>IF($P455,AM455*Analysis!$B$30+Analysis!$B$31,0)</f>
        <v>0</v>
      </c>
      <c r="AO455">
        <f>AN455-'Flight Input'!$AE455</f>
        <v>0</v>
      </c>
      <c r="AQ455">
        <f>Analysis!$B$36*'Flight Input'!AE455+IF('Flight Input'!AE455 &gt; 0,Analysis!$B$37,0)</f>
        <v>0</v>
      </c>
      <c r="AR455">
        <f ca="1">_xlfn.COVARIANCE.P($AN$102:$AN$1102,'Flight Input'!AE455:AE1455)</f>
        <v>-1.8075586992397738E-2</v>
      </c>
    </row>
    <row r="456" spans="1:44" x14ac:dyDescent="0.3">
      <c r="A456">
        <v>454</v>
      </c>
      <c r="B456">
        <f>'Flight Input'!T456</f>
        <v>9.0776060000061989</v>
      </c>
      <c r="C456">
        <f ca="1">INDIRECT(CONCATENATE("'Flight Input'!",Analysis!$B$2,A456+2))</f>
        <v>0</v>
      </c>
      <c r="D456">
        <f t="shared" si="971"/>
        <v>1.9215999986045063E-2</v>
      </c>
      <c r="F456">
        <f t="shared" ca="1" si="980"/>
        <v>0</v>
      </c>
      <c r="G456">
        <f t="shared" ca="1" si="981"/>
        <v>0</v>
      </c>
      <c r="I456">
        <f>SUM(D$2:D456)/COUNT(D$2:D456)</f>
        <v>1.9994726872260352E-2</v>
      </c>
      <c r="J456">
        <f t="shared" si="972"/>
        <v>0.96105338716601052</v>
      </c>
      <c r="L456">
        <f ca="1">VARA(C$2:C456)</f>
        <v>0</v>
      </c>
      <c r="M456">
        <f t="shared" ca="1" si="973"/>
        <v>0</v>
      </c>
      <c r="N456">
        <f t="shared" ca="1" si="982"/>
        <v>0</v>
      </c>
      <c r="O456" t="b">
        <f ca="1">IF(OR(O455,M456*MIN((B456-B$2)*Analysis!$B$19,1)&gt;Analysis!$B$18),TRUE,FALSE)</f>
        <v>0</v>
      </c>
      <c r="P456" t="b">
        <f>IF(OR('Flight Input'!U456=3,'Flight Input'!U456=9),TRUE,FALSE)</f>
        <v>0</v>
      </c>
      <c r="Q456">
        <f ca="1">IF(O456,Q455,SUM(C$2:C456)/COUNT(C$2:C456))+(Analysis!$D$14-500)/1000000</f>
        <v>1.1E-4</v>
      </c>
      <c r="R456">
        <f t="shared" ca="1" si="974"/>
        <v>0</v>
      </c>
      <c r="S456">
        <f t="shared" ca="1" si="983"/>
        <v>0</v>
      </c>
      <c r="T456">
        <f t="shared" si="975"/>
        <v>0</v>
      </c>
      <c r="U456">
        <f>IF($P456,T456*Analysis!$B$28+Analysis!$B$29,0)</f>
        <v>0</v>
      </c>
      <c r="V456">
        <f>U456-'Flight Input'!$AE456</f>
        <v>0</v>
      </c>
      <c r="W456">
        <f ca="1">MEDIAN2(R456,Analysis!$B$5,2)</f>
        <v>0</v>
      </c>
      <c r="X456">
        <f t="shared" ref="X456:Y456" ca="1" si="992">X455+W456*$D456</f>
        <v>0</v>
      </c>
      <c r="Y456">
        <f t="shared" ca="1" si="992"/>
        <v>0</v>
      </c>
      <c r="AA456">
        <f ca="1">AVERAGE2(W456,Analysis!$B$6,2)</f>
        <v>0</v>
      </c>
      <c r="AB456">
        <f t="shared" ref="AB456:AC456" ca="1" si="993">AB455+AA456*$D456</f>
        <v>0</v>
      </c>
      <c r="AC456">
        <f t="shared" ca="1" si="993"/>
        <v>0</v>
      </c>
      <c r="AF456">
        <f ca="1">IF(B456&gt;0,C456-Analysis!$B$14,0)</f>
        <v>0</v>
      </c>
      <c r="AG456">
        <f t="shared" ca="1" si="978"/>
        <v>0</v>
      </c>
      <c r="AH456">
        <f t="shared" ca="1" si="979"/>
        <v>0</v>
      </c>
      <c r="AI456">
        <f ca="1">IF(AND(B456&gt;Analysis!$B$39,B456&lt;Analysis!$B$40),FilterInput(AF456,Analysis!$B$34,Analysis!$B$35),0)</f>
        <v>0</v>
      </c>
      <c r="AJ456">
        <f ca="1">MEDIAN2(AI456,Analysis!$B$5,2)</f>
        <v>0</v>
      </c>
      <c r="AK456">
        <f ca="1">AVERAGE2(AJ456,Analysis!$B$6,2)</f>
        <v>0</v>
      </c>
      <c r="AL456">
        <f ca="1">INTEGRAL2(R456,$B456,AL455,R455,$B455,Analysis!$B$22)</f>
        <v>0</v>
      </c>
      <c r="AM456">
        <f ca="1">IF(AND(B456&lt;Analysis!$B$40,B456&gt;0),INTEGRAL2(AL456,$B456,AM455,AL455,$B455,Analysis!$B$23),0)</f>
        <v>0</v>
      </c>
      <c r="AN456">
        <f>IF($P456,AM456*Analysis!$B$30+Analysis!$B$31,0)</f>
        <v>0</v>
      </c>
      <c r="AO456">
        <f>AN456-'Flight Input'!$AE456</f>
        <v>0</v>
      </c>
      <c r="AQ456">
        <f>Analysis!$B$36*'Flight Input'!AE456+IF('Flight Input'!AE456 &gt; 0,Analysis!$B$37,0)</f>
        <v>0</v>
      </c>
      <c r="AR456">
        <f ca="1">_xlfn.COVARIANCE.P($AN$102:$AN$1102,'Flight Input'!AE456:AE1456)</f>
        <v>-1.8012263322969086E-2</v>
      </c>
    </row>
    <row r="457" spans="1:44" x14ac:dyDescent="0.3">
      <c r="A457">
        <v>455</v>
      </c>
      <c r="B457">
        <f>'Flight Input'!T457</f>
        <v>9.0970710000256076</v>
      </c>
      <c r="C457">
        <f ca="1">INDIRECT(CONCATENATE("'Flight Input'!",Analysis!$B$2,A457+2))</f>
        <v>0</v>
      </c>
      <c r="D457">
        <f t="shared" si="971"/>
        <v>1.9465000019408762E-2</v>
      </c>
      <c r="F457">
        <f t="shared" ca="1" si="980"/>
        <v>0</v>
      </c>
      <c r="G457">
        <f t="shared" ca="1" si="981"/>
        <v>0</v>
      </c>
      <c r="I457">
        <f>SUM(D$2:D457)/COUNT(D$2:D457)</f>
        <v>1.9993562637418919E-2</v>
      </c>
      <c r="J457">
        <f t="shared" si="972"/>
        <v>0.97356335998763288</v>
      </c>
      <c r="L457">
        <f ca="1">VARA(C$2:C457)</f>
        <v>0</v>
      </c>
      <c r="M457">
        <f t="shared" ca="1" si="973"/>
        <v>0</v>
      </c>
      <c r="N457">
        <f t="shared" ca="1" si="982"/>
        <v>0</v>
      </c>
      <c r="O457" t="b">
        <f ca="1">IF(OR(O456,M457*MIN((B457-B$2)*Analysis!$B$19,1)&gt;Analysis!$B$18),TRUE,FALSE)</f>
        <v>0</v>
      </c>
      <c r="P457" t="b">
        <f>IF(OR('Flight Input'!U457=3,'Flight Input'!U457=9),TRUE,FALSE)</f>
        <v>0</v>
      </c>
      <c r="Q457">
        <f ca="1">IF(O457,Q456,SUM(C$2:C457)/COUNT(C$2:C457))+(Analysis!$D$14-500)/1000000</f>
        <v>1.1E-4</v>
      </c>
      <c r="R457">
        <f t="shared" ca="1" si="974"/>
        <v>0</v>
      </c>
      <c r="S457">
        <f t="shared" ca="1" si="983"/>
        <v>0</v>
      </c>
      <c r="T457">
        <f t="shared" si="975"/>
        <v>0</v>
      </c>
      <c r="U457">
        <f>IF($P457,T457*Analysis!$B$28+Analysis!$B$29,0)</f>
        <v>0</v>
      </c>
      <c r="V457">
        <f>U457-'Flight Input'!$AE457</f>
        <v>0</v>
      </c>
      <c r="W457">
        <f ca="1">MEDIAN2(R457,Analysis!$B$5,2)</f>
        <v>0</v>
      </c>
      <c r="X457">
        <f t="shared" ref="X457:Y457" ca="1" si="994">X456+W457*$D457</f>
        <v>0</v>
      </c>
      <c r="Y457">
        <f t="shared" ca="1" si="994"/>
        <v>0</v>
      </c>
      <c r="AA457">
        <f ca="1">AVERAGE2(W457,Analysis!$B$6,2)</f>
        <v>0</v>
      </c>
      <c r="AB457">
        <f t="shared" ref="AB457:AC457" ca="1" si="995">AB456+AA457*$D457</f>
        <v>0</v>
      </c>
      <c r="AC457">
        <f t="shared" ca="1" si="995"/>
        <v>0</v>
      </c>
      <c r="AF457">
        <f ca="1">IF(B457&gt;0,C457-Analysis!$B$14,0)</f>
        <v>0</v>
      </c>
      <c r="AG457">
        <f t="shared" ca="1" si="978"/>
        <v>0</v>
      </c>
      <c r="AH457">
        <f t="shared" ca="1" si="979"/>
        <v>0</v>
      </c>
      <c r="AI457">
        <f ca="1">IF(AND(B457&gt;Analysis!$B$39,B457&lt;Analysis!$B$40),FilterInput(AF457,Analysis!$B$34,Analysis!$B$35),0)</f>
        <v>0</v>
      </c>
      <c r="AJ457">
        <f ca="1">MEDIAN2(AI457,Analysis!$B$5,2)</f>
        <v>0</v>
      </c>
      <c r="AK457">
        <f ca="1">AVERAGE2(AJ457,Analysis!$B$6,2)</f>
        <v>0</v>
      </c>
      <c r="AL457">
        <f ca="1">INTEGRAL2(R457,$B457,AL456,R456,$B456,Analysis!$B$22)</f>
        <v>0</v>
      </c>
      <c r="AM457">
        <f ca="1">IF(AND(B457&lt;Analysis!$B$40,B457&gt;0),INTEGRAL2(AL457,$B457,AM456,AL456,$B456,Analysis!$B$23),0)</f>
        <v>0</v>
      </c>
      <c r="AN457">
        <f>IF($P457,AM457*Analysis!$B$30+Analysis!$B$31,0)</f>
        <v>0</v>
      </c>
      <c r="AO457">
        <f>AN457-'Flight Input'!$AE457</f>
        <v>0</v>
      </c>
      <c r="AQ457">
        <f>Analysis!$B$36*'Flight Input'!AE457+IF('Flight Input'!AE457 &gt; 0,Analysis!$B$37,0)</f>
        <v>0</v>
      </c>
      <c r="AR457">
        <f ca="1">_xlfn.COVARIANCE.P($AN$102:$AN$1102,'Flight Input'!AE457:AE1457)</f>
        <v>-1.7948475903614532E-2</v>
      </c>
    </row>
    <row r="458" spans="1:44" x14ac:dyDescent="0.3">
      <c r="A458">
        <v>456</v>
      </c>
      <c r="B458">
        <f>'Flight Input'!T458</f>
        <v>9.1199849999975413</v>
      </c>
      <c r="C458">
        <f ca="1">INDIRECT(CONCATENATE("'Flight Input'!",Analysis!$B$2,A458+2))</f>
        <v>0</v>
      </c>
      <c r="D458">
        <f t="shared" si="971"/>
        <v>2.2913999971933663E-2</v>
      </c>
      <c r="F458">
        <f t="shared" ca="1" si="980"/>
        <v>0</v>
      </c>
      <c r="G458">
        <f t="shared" ca="1" si="981"/>
        <v>0</v>
      </c>
      <c r="I458">
        <f>SUM(D$2:D458)/COUNT(D$2:D458)</f>
        <v>1.9999967105257765E-2</v>
      </c>
      <c r="J458">
        <f t="shared" si="972"/>
        <v>1.1457018829750891</v>
      </c>
      <c r="L458">
        <f ca="1">VARA(C$2:C458)</f>
        <v>0</v>
      </c>
      <c r="M458">
        <f t="shared" ca="1" si="973"/>
        <v>0</v>
      </c>
      <c r="N458">
        <f t="shared" ca="1" si="982"/>
        <v>0</v>
      </c>
      <c r="O458" t="b">
        <f ca="1">IF(OR(O457,M458*MIN((B458-B$2)*Analysis!$B$19,1)&gt;Analysis!$B$18),TRUE,FALSE)</f>
        <v>0</v>
      </c>
      <c r="P458" t="b">
        <f>IF(OR('Flight Input'!U458=3,'Flight Input'!U458=9),TRUE,FALSE)</f>
        <v>0</v>
      </c>
      <c r="Q458">
        <f ca="1">IF(O458,Q457,SUM(C$2:C458)/COUNT(C$2:C458))+(Analysis!$D$14-500)/1000000</f>
        <v>1.1E-4</v>
      </c>
      <c r="R458">
        <f t="shared" ca="1" si="974"/>
        <v>0</v>
      </c>
      <c r="S458">
        <f t="shared" ca="1" si="983"/>
        <v>0</v>
      </c>
      <c r="T458">
        <f t="shared" si="975"/>
        <v>0</v>
      </c>
      <c r="U458">
        <f>IF($P458,T458*Analysis!$B$28+Analysis!$B$29,0)</f>
        <v>0</v>
      </c>
      <c r="V458">
        <f>U458-'Flight Input'!$AE458</f>
        <v>0</v>
      </c>
      <c r="W458">
        <f ca="1">MEDIAN2(R458,Analysis!$B$5,2)</f>
        <v>0</v>
      </c>
      <c r="X458">
        <f t="shared" ref="X458:Y458" ca="1" si="996">X457+W458*$D458</f>
        <v>0</v>
      </c>
      <c r="Y458">
        <f t="shared" ca="1" si="996"/>
        <v>0</v>
      </c>
      <c r="AA458">
        <f ca="1">AVERAGE2(W458,Analysis!$B$6,2)</f>
        <v>0</v>
      </c>
      <c r="AB458">
        <f t="shared" ref="AB458:AC458" ca="1" si="997">AB457+AA458*$D458</f>
        <v>0</v>
      </c>
      <c r="AC458">
        <f t="shared" ca="1" si="997"/>
        <v>0</v>
      </c>
      <c r="AF458">
        <f ca="1">IF(B458&gt;0,C458-Analysis!$B$14,0)</f>
        <v>0</v>
      </c>
      <c r="AG458">
        <f t="shared" ca="1" si="978"/>
        <v>0</v>
      </c>
      <c r="AH458">
        <f t="shared" ca="1" si="979"/>
        <v>0</v>
      </c>
      <c r="AI458">
        <f ca="1">IF(AND(B458&gt;Analysis!$B$39,B458&lt;Analysis!$B$40),FilterInput(AF458,Analysis!$B$34,Analysis!$B$35),0)</f>
        <v>0</v>
      </c>
      <c r="AJ458">
        <f ca="1">MEDIAN2(AI458,Analysis!$B$5,2)</f>
        <v>0</v>
      </c>
      <c r="AK458">
        <f ca="1">AVERAGE2(AJ458,Analysis!$B$6,2)</f>
        <v>0</v>
      </c>
      <c r="AL458">
        <f ca="1">INTEGRAL2(R458,$B458,AL457,R457,$B457,Analysis!$B$22)</f>
        <v>0</v>
      </c>
      <c r="AM458">
        <f ca="1">IF(AND(B458&lt;Analysis!$B$40,B458&gt;0),INTEGRAL2(AL458,$B458,AM457,AL457,$B457,Analysis!$B$23),0)</f>
        <v>0</v>
      </c>
      <c r="AN458">
        <f>IF($P458,AM458*Analysis!$B$30+Analysis!$B$31,0)</f>
        <v>0</v>
      </c>
      <c r="AO458">
        <f>AN458-'Flight Input'!$AE458</f>
        <v>0</v>
      </c>
      <c r="AQ458">
        <f>Analysis!$B$36*'Flight Input'!AE458+IF('Flight Input'!AE458 &gt; 0,Analysis!$B$37,0)</f>
        <v>0</v>
      </c>
      <c r="AR458">
        <f ca="1">_xlfn.COVARIANCE.P($AN$102:$AN$1102,'Flight Input'!AE458:AE1458)</f>
        <v>-1.788422139868822E-2</v>
      </c>
    </row>
    <row r="459" spans="1:44" x14ac:dyDescent="0.3">
      <c r="A459">
        <v>457</v>
      </c>
      <c r="B459">
        <f>'Flight Input'!T459</f>
        <v>9.1255959999980405</v>
      </c>
      <c r="C459">
        <f ca="1">INDIRECT(CONCATENATE("'Flight Input'!",Analysis!$B$2,A459+2))</f>
        <v>0</v>
      </c>
      <c r="D459">
        <f t="shared" si="971"/>
        <v>5.6110000004991889E-3</v>
      </c>
      <c r="F459">
        <f t="shared" ca="1" si="980"/>
        <v>0</v>
      </c>
      <c r="G459">
        <f t="shared" ca="1" si="981"/>
        <v>0</v>
      </c>
      <c r="I459">
        <f>SUM(D$2:D459)/COUNT(D$2:D459)</f>
        <v>1.9968481400433349E-2</v>
      </c>
      <c r="J459">
        <f t="shared" si="972"/>
        <v>0.28099282504163892</v>
      </c>
      <c r="L459">
        <f ca="1">VARA(C$2:C459)</f>
        <v>0</v>
      </c>
      <c r="M459">
        <f t="shared" ca="1" si="973"/>
        <v>0</v>
      </c>
      <c r="N459">
        <f t="shared" ca="1" si="982"/>
        <v>0</v>
      </c>
      <c r="O459" t="b">
        <f ca="1">IF(OR(O458,M459*MIN((B459-B$2)*Analysis!$B$19,1)&gt;Analysis!$B$18),TRUE,FALSE)</f>
        <v>0</v>
      </c>
      <c r="P459" t="b">
        <f>IF(OR('Flight Input'!U459=3,'Flight Input'!U459=9),TRUE,FALSE)</f>
        <v>0</v>
      </c>
      <c r="Q459">
        <f ca="1">IF(O459,Q458,SUM(C$2:C459)/COUNT(C$2:C459))+(Analysis!$D$14-500)/1000000</f>
        <v>1.1E-4</v>
      </c>
      <c r="R459">
        <f t="shared" ca="1" si="974"/>
        <v>0</v>
      </c>
      <c r="S459">
        <f t="shared" ca="1" si="983"/>
        <v>0</v>
      </c>
      <c r="T459">
        <f t="shared" si="975"/>
        <v>0</v>
      </c>
      <c r="U459">
        <f>IF($P459,T459*Analysis!$B$28+Analysis!$B$29,0)</f>
        <v>0</v>
      </c>
      <c r="V459">
        <f>U459-'Flight Input'!$AE459</f>
        <v>0</v>
      </c>
      <c r="W459">
        <f ca="1">MEDIAN2(R459,Analysis!$B$5,2)</f>
        <v>0</v>
      </c>
      <c r="X459">
        <f t="shared" ref="X459:Y459" ca="1" si="998">X458+W459*$D459</f>
        <v>0</v>
      </c>
      <c r="Y459">
        <f t="shared" ca="1" si="998"/>
        <v>0</v>
      </c>
      <c r="AA459">
        <f ca="1">AVERAGE2(W459,Analysis!$B$6,2)</f>
        <v>0</v>
      </c>
      <c r="AB459">
        <f t="shared" ref="AB459:AC459" ca="1" si="999">AB458+AA459*$D459</f>
        <v>0</v>
      </c>
      <c r="AC459">
        <f t="shared" ca="1" si="999"/>
        <v>0</v>
      </c>
      <c r="AF459">
        <f ca="1">IF(B459&gt;0,C459-Analysis!$B$14,0)</f>
        <v>0</v>
      </c>
      <c r="AG459">
        <f t="shared" ca="1" si="978"/>
        <v>0</v>
      </c>
      <c r="AH459">
        <f t="shared" ca="1" si="979"/>
        <v>0</v>
      </c>
      <c r="AI459">
        <f ca="1">IF(AND(B459&gt;Analysis!$B$39,B459&lt;Analysis!$B$40),FilterInput(AF459,Analysis!$B$34,Analysis!$B$35),0)</f>
        <v>0</v>
      </c>
      <c r="AJ459">
        <f ca="1">MEDIAN2(AI459,Analysis!$B$5,2)</f>
        <v>0</v>
      </c>
      <c r="AK459">
        <f ca="1">AVERAGE2(AJ459,Analysis!$B$6,2)</f>
        <v>0</v>
      </c>
      <c r="AL459">
        <f ca="1">INTEGRAL2(R459,$B459,AL458,R458,$B458,Analysis!$B$22)</f>
        <v>0</v>
      </c>
      <c r="AM459">
        <f ca="1">IF(AND(B459&lt;Analysis!$B$40,B459&gt;0),INTEGRAL2(AL459,$B459,AM458,AL458,$B458,Analysis!$B$23),0)</f>
        <v>0</v>
      </c>
      <c r="AN459">
        <f>IF($P459,AM459*Analysis!$B$30+Analysis!$B$31,0)</f>
        <v>0</v>
      </c>
      <c r="AO459">
        <f>AN459-'Flight Input'!$AE459</f>
        <v>0</v>
      </c>
      <c r="AQ459">
        <f>Analysis!$B$36*'Flight Input'!AE459+IF('Flight Input'!AE459 &gt; 0,Analysis!$B$37,0)</f>
        <v>0</v>
      </c>
      <c r="AR459">
        <f ca="1">_xlfn.COVARIANCE.P($AN$102:$AN$1102,'Flight Input'!AE459:AE1459)</f>
        <v>-1.7819496444902775E-2</v>
      </c>
    </row>
    <row r="460" spans="1:44" x14ac:dyDescent="0.3">
      <c r="A460">
        <v>458</v>
      </c>
      <c r="B460">
        <f>'Flight Input'!T460</f>
        <v>9.159233000013046</v>
      </c>
      <c r="C460">
        <f ca="1">INDIRECT(CONCATENATE("'Flight Input'!",Analysis!$B$2,A460+2))</f>
        <v>0</v>
      </c>
      <c r="D460">
        <f t="shared" si="971"/>
        <v>3.3637000015005469E-2</v>
      </c>
      <c r="F460">
        <f t="shared" ca="1" si="980"/>
        <v>0</v>
      </c>
      <c r="G460">
        <f t="shared" ca="1" si="981"/>
        <v>0</v>
      </c>
      <c r="I460">
        <f>SUM(D$2:D460)/COUNT(D$2:D460)</f>
        <v>1.9998325327539403E-2</v>
      </c>
      <c r="J460">
        <f t="shared" si="972"/>
        <v>1.6819908399372046</v>
      </c>
      <c r="L460">
        <f ca="1">VARA(C$2:C460)</f>
        <v>0</v>
      </c>
      <c r="M460">
        <f t="shared" ca="1" si="973"/>
        <v>0</v>
      </c>
      <c r="N460">
        <f t="shared" ca="1" si="982"/>
        <v>0</v>
      </c>
      <c r="O460" t="b">
        <f ca="1">IF(OR(O459,M460*MIN((B460-B$2)*Analysis!$B$19,1)&gt;Analysis!$B$18),TRUE,FALSE)</f>
        <v>0</v>
      </c>
      <c r="P460" t="b">
        <f>IF(OR('Flight Input'!U460=3,'Flight Input'!U460=9),TRUE,FALSE)</f>
        <v>0</v>
      </c>
      <c r="Q460">
        <f ca="1">IF(O460,Q459,SUM(C$2:C460)/COUNT(C$2:C460))+(Analysis!$D$14-500)/1000000</f>
        <v>1.1E-4</v>
      </c>
      <c r="R460">
        <f t="shared" ca="1" si="974"/>
        <v>0</v>
      </c>
      <c r="S460">
        <f t="shared" ca="1" si="983"/>
        <v>0</v>
      </c>
      <c r="T460">
        <f t="shared" si="975"/>
        <v>0</v>
      </c>
      <c r="U460">
        <f>IF($P460,T460*Analysis!$B$28+Analysis!$B$29,0)</f>
        <v>0</v>
      </c>
      <c r="V460">
        <f>U460-'Flight Input'!$AE460</f>
        <v>0</v>
      </c>
      <c r="W460">
        <f ca="1">MEDIAN2(R460,Analysis!$B$5,2)</f>
        <v>0</v>
      </c>
      <c r="X460">
        <f t="shared" ref="X460:Y460" ca="1" si="1000">X459+W460*$D460</f>
        <v>0</v>
      </c>
      <c r="Y460">
        <f t="shared" ca="1" si="1000"/>
        <v>0</v>
      </c>
      <c r="AA460">
        <f ca="1">AVERAGE2(W460,Analysis!$B$6,2)</f>
        <v>0</v>
      </c>
      <c r="AB460">
        <f t="shared" ref="AB460:AC460" ca="1" si="1001">AB459+AA460*$D460</f>
        <v>0</v>
      </c>
      <c r="AC460">
        <f t="shared" ca="1" si="1001"/>
        <v>0</v>
      </c>
      <c r="AF460">
        <f ca="1">IF(B460&gt;0,C460-Analysis!$B$14,0)</f>
        <v>0</v>
      </c>
      <c r="AG460">
        <f t="shared" ca="1" si="978"/>
        <v>0</v>
      </c>
      <c r="AH460">
        <f t="shared" ca="1" si="979"/>
        <v>0</v>
      </c>
      <c r="AI460">
        <f ca="1">IF(AND(B460&gt;Analysis!$B$39,B460&lt;Analysis!$B$40),FilterInput(AF460,Analysis!$B$34,Analysis!$B$35),0)</f>
        <v>0</v>
      </c>
      <c r="AJ460">
        <f ca="1">MEDIAN2(AI460,Analysis!$B$5,2)</f>
        <v>0</v>
      </c>
      <c r="AK460">
        <f ca="1">AVERAGE2(AJ460,Analysis!$B$6,2)</f>
        <v>0</v>
      </c>
      <c r="AL460">
        <f ca="1">INTEGRAL2(R460,$B460,AL459,R459,$B459,Analysis!$B$22)</f>
        <v>0</v>
      </c>
      <c r="AM460">
        <f ca="1">IF(AND(B460&lt;Analysis!$B$40,B460&gt;0),INTEGRAL2(AL460,$B460,AM459,AL459,$B459,Analysis!$B$23),0)</f>
        <v>0</v>
      </c>
      <c r="AN460">
        <f>IF($P460,AM460*Analysis!$B$30+Analysis!$B$31,0)</f>
        <v>0</v>
      </c>
      <c r="AO460">
        <f>AN460-'Flight Input'!$AE460</f>
        <v>0</v>
      </c>
      <c r="AQ460">
        <f>Analysis!$B$36*'Flight Input'!AE460+IF('Flight Input'!AE460 &gt; 0,Analysis!$B$37,0)</f>
        <v>0</v>
      </c>
      <c r="AR460">
        <f ca="1">_xlfn.COVARIANCE.P($AN$102:$AN$1102,'Flight Input'!AE460:AE1460)</f>
        <v>-1.7754297651062772E-2</v>
      </c>
    </row>
    <row r="461" spans="1:44" x14ac:dyDescent="0.3">
      <c r="A461">
        <v>459</v>
      </c>
      <c r="B461">
        <f>'Flight Input'!T461</f>
        <v>9.1816790000302717</v>
      </c>
      <c r="C461">
        <f ca="1">INDIRECT(CONCATENATE("'Flight Input'!",Analysis!$B$2,A461+2))</f>
        <v>0</v>
      </c>
      <c r="D461">
        <f t="shared" si="971"/>
        <v>2.2446000017225742E-2</v>
      </c>
      <c r="F461">
        <f t="shared" ca="1" si="980"/>
        <v>0</v>
      </c>
      <c r="G461">
        <f t="shared" ca="1" si="981"/>
        <v>0</v>
      </c>
      <c r="I461">
        <f>SUM(D$2:D461)/COUNT(D$2:D461)</f>
        <v>2.0003657952135667E-2</v>
      </c>
      <c r="J461">
        <f t="shared" si="972"/>
        <v>1.1220947724128287</v>
      </c>
      <c r="L461">
        <f ca="1">VARA(C$2:C461)</f>
        <v>0</v>
      </c>
      <c r="M461">
        <f t="shared" ca="1" si="973"/>
        <v>0</v>
      </c>
      <c r="N461">
        <f t="shared" ca="1" si="982"/>
        <v>0</v>
      </c>
      <c r="O461" t="b">
        <f ca="1">IF(OR(O460,M461*MIN((B461-B$2)*Analysis!$B$19,1)&gt;Analysis!$B$18),TRUE,FALSE)</f>
        <v>0</v>
      </c>
      <c r="P461" t="b">
        <f>IF(OR('Flight Input'!U461=3,'Flight Input'!U461=9),TRUE,FALSE)</f>
        <v>0</v>
      </c>
      <c r="Q461">
        <f ca="1">IF(O461,Q460,SUM(C$2:C461)/COUNT(C$2:C461))+(Analysis!$D$14-500)/1000000</f>
        <v>1.1E-4</v>
      </c>
      <c r="R461">
        <f t="shared" ca="1" si="974"/>
        <v>0</v>
      </c>
      <c r="S461">
        <f t="shared" ca="1" si="983"/>
        <v>0</v>
      </c>
      <c r="T461">
        <f t="shared" si="975"/>
        <v>0</v>
      </c>
      <c r="U461">
        <f>IF($P461,T461*Analysis!$B$28+Analysis!$B$29,0)</f>
        <v>0</v>
      </c>
      <c r="V461">
        <f>U461-'Flight Input'!$AE461</f>
        <v>0</v>
      </c>
      <c r="W461">
        <f ca="1">MEDIAN2(R461,Analysis!$B$5,2)</f>
        <v>0</v>
      </c>
      <c r="X461">
        <f t="shared" ref="X461:Y461" ca="1" si="1002">X460+W461*$D461</f>
        <v>0</v>
      </c>
      <c r="Y461">
        <f t="shared" ca="1" si="1002"/>
        <v>0</v>
      </c>
      <c r="AA461">
        <f ca="1">AVERAGE2(W461,Analysis!$B$6,2)</f>
        <v>0</v>
      </c>
      <c r="AB461">
        <f t="shared" ref="AB461:AC461" ca="1" si="1003">AB460+AA461*$D461</f>
        <v>0</v>
      </c>
      <c r="AC461">
        <f t="shared" ca="1" si="1003"/>
        <v>0</v>
      </c>
      <c r="AF461">
        <f ca="1">IF(B461&gt;0,C461-Analysis!$B$14,0)</f>
        <v>0</v>
      </c>
      <c r="AG461">
        <f t="shared" ca="1" si="978"/>
        <v>0</v>
      </c>
      <c r="AH461">
        <f t="shared" ca="1" si="979"/>
        <v>0</v>
      </c>
      <c r="AI461">
        <f ca="1">IF(AND(B461&gt;Analysis!$B$39,B461&lt;Analysis!$B$40),FilterInput(AF461,Analysis!$B$34,Analysis!$B$35),0)</f>
        <v>0</v>
      </c>
      <c r="AJ461">
        <f ca="1">MEDIAN2(AI461,Analysis!$B$5,2)</f>
        <v>0</v>
      </c>
      <c r="AK461">
        <f ca="1">AVERAGE2(AJ461,Analysis!$B$6,2)</f>
        <v>0</v>
      </c>
      <c r="AL461">
        <f ca="1">INTEGRAL2(R461,$B461,AL460,R460,$B460,Analysis!$B$22)</f>
        <v>0</v>
      </c>
      <c r="AM461">
        <f ca="1">IF(AND(B461&lt;Analysis!$B$40,B461&gt;0),INTEGRAL2(AL461,$B461,AM460,AL460,$B460,Analysis!$B$23),0)</f>
        <v>0</v>
      </c>
      <c r="AN461">
        <f>IF($P461,AM461*Analysis!$B$30+Analysis!$B$31,0)</f>
        <v>0</v>
      </c>
      <c r="AO461">
        <f>AN461-'Flight Input'!$AE461</f>
        <v>0</v>
      </c>
      <c r="AQ461">
        <f>Analysis!$B$36*'Flight Input'!AE461+IF('Flight Input'!AE461 &gt; 0,Analysis!$B$37,0)</f>
        <v>0</v>
      </c>
      <c r="AR461">
        <f ca="1">_xlfn.COVARIANCE.P($AN$102:$AN$1102,'Flight Input'!AE461:AE1461)</f>
        <v>-1.768862159779622E-2</v>
      </c>
    </row>
    <row r="462" spans="1:44" x14ac:dyDescent="0.3">
      <c r="A462">
        <v>460</v>
      </c>
      <c r="B462">
        <f>'Flight Input'!T462</f>
        <v>9.1966470000334084</v>
      </c>
      <c r="C462">
        <f ca="1">INDIRECT(CONCATENATE("'Flight Input'!",Analysis!$B$2,A462+2))</f>
        <v>0</v>
      </c>
      <c r="D462">
        <f t="shared" si="971"/>
        <v>1.4968000003136694E-2</v>
      </c>
      <c r="F462">
        <f t="shared" ca="1" si="980"/>
        <v>0</v>
      </c>
      <c r="G462">
        <f t="shared" ca="1" si="981"/>
        <v>0</v>
      </c>
      <c r="I462">
        <f>SUM(D$2:D462)/COUNT(D$2:D462)</f>
        <v>1.9992710869637845E-2</v>
      </c>
      <c r="J462">
        <f t="shared" si="972"/>
        <v>0.74867285886017665</v>
      </c>
      <c r="L462">
        <f ca="1">VARA(C$2:C462)</f>
        <v>0</v>
      </c>
      <c r="M462">
        <f t="shared" ca="1" si="973"/>
        <v>0</v>
      </c>
      <c r="N462">
        <f t="shared" ca="1" si="982"/>
        <v>0</v>
      </c>
      <c r="O462" t="b">
        <f ca="1">IF(OR(O461,M462*MIN((B462-B$2)*Analysis!$B$19,1)&gt;Analysis!$B$18),TRUE,FALSE)</f>
        <v>0</v>
      </c>
      <c r="P462" t="b">
        <f>IF(OR('Flight Input'!U462=3,'Flight Input'!U462=9),TRUE,FALSE)</f>
        <v>0</v>
      </c>
      <c r="Q462">
        <f ca="1">IF(O462,Q461,SUM(C$2:C462)/COUNT(C$2:C462))+(Analysis!$D$14-500)/1000000</f>
        <v>1.1E-4</v>
      </c>
      <c r="R462">
        <f t="shared" ca="1" si="974"/>
        <v>0</v>
      </c>
      <c r="S462">
        <f t="shared" ca="1" si="983"/>
        <v>0</v>
      </c>
      <c r="T462">
        <f t="shared" si="975"/>
        <v>0</v>
      </c>
      <c r="U462">
        <f>IF($P462,T462*Analysis!$B$28+Analysis!$B$29,0)</f>
        <v>0</v>
      </c>
      <c r="V462">
        <f>U462-'Flight Input'!$AE462</f>
        <v>0</v>
      </c>
      <c r="W462">
        <f ca="1">MEDIAN2(R462,Analysis!$B$5,2)</f>
        <v>0</v>
      </c>
      <c r="X462">
        <f t="shared" ref="X462:Y462" ca="1" si="1004">X461+W462*$D462</f>
        <v>0</v>
      </c>
      <c r="Y462">
        <f t="shared" ca="1" si="1004"/>
        <v>0</v>
      </c>
      <c r="AA462">
        <f ca="1">AVERAGE2(W462,Analysis!$B$6,2)</f>
        <v>0</v>
      </c>
      <c r="AB462">
        <f t="shared" ref="AB462:AC462" ca="1" si="1005">AB461+AA462*$D462</f>
        <v>0</v>
      </c>
      <c r="AC462">
        <f t="shared" ca="1" si="1005"/>
        <v>0</v>
      </c>
      <c r="AF462">
        <f ca="1">IF(B462&gt;0,C462-Analysis!$B$14,0)</f>
        <v>0</v>
      </c>
      <c r="AG462">
        <f t="shared" ca="1" si="978"/>
        <v>0</v>
      </c>
      <c r="AH462">
        <f t="shared" ca="1" si="979"/>
        <v>0</v>
      </c>
      <c r="AI462">
        <f ca="1">IF(AND(B462&gt;Analysis!$B$39,B462&lt;Analysis!$B$40),FilterInput(AF462,Analysis!$B$34,Analysis!$B$35),0)</f>
        <v>0</v>
      </c>
      <c r="AJ462">
        <f ca="1">MEDIAN2(AI462,Analysis!$B$5,2)</f>
        <v>0</v>
      </c>
      <c r="AK462">
        <f ca="1">AVERAGE2(AJ462,Analysis!$B$6,2)</f>
        <v>0</v>
      </c>
      <c r="AL462">
        <f ca="1">INTEGRAL2(R462,$B462,AL461,R461,$B461,Analysis!$B$22)</f>
        <v>0</v>
      </c>
      <c r="AM462">
        <f ca="1">IF(AND(B462&lt;Analysis!$B$40,B462&gt;0),INTEGRAL2(AL462,$B462,AM461,AL461,$B461,Analysis!$B$23),0)</f>
        <v>0</v>
      </c>
      <c r="AN462">
        <f>IF($P462,AM462*Analysis!$B$30+Analysis!$B$31,0)</f>
        <v>0</v>
      </c>
      <c r="AO462">
        <f>AN462-'Flight Input'!$AE462</f>
        <v>0</v>
      </c>
      <c r="AQ462">
        <f>Analysis!$B$36*'Flight Input'!AE462+IF('Flight Input'!AE462 &gt; 0,Analysis!$B$37,0)</f>
        <v>0</v>
      </c>
      <c r="AR462">
        <f ca="1">_xlfn.COVARIANCE.P($AN$102:$AN$1102,'Flight Input'!AE462:AE1462)</f>
        <v>-1.7622464837282747E-2</v>
      </c>
    </row>
    <row r="463" spans="1:44" x14ac:dyDescent="0.3">
      <c r="A463">
        <v>461</v>
      </c>
      <c r="B463">
        <f>'Flight Input'!T463</f>
        <v>9.2181949999649078</v>
      </c>
      <c r="C463">
        <f ca="1">INDIRECT(CONCATENATE("'Flight Input'!",Analysis!$B$2,A463+2))</f>
        <v>0</v>
      </c>
      <c r="D463">
        <f t="shared" si="971"/>
        <v>2.1547999931499362E-2</v>
      </c>
      <c r="F463">
        <f t="shared" ca="1" si="980"/>
        <v>0</v>
      </c>
      <c r="G463">
        <f t="shared" ca="1" si="981"/>
        <v>0</v>
      </c>
      <c r="I463">
        <f>SUM(D$2:D463)/COUNT(D$2:D463)</f>
        <v>1.9996084598622361E-2</v>
      </c>
      <c r="J463">
        <f t="shared" si="972"/>
        <v>1.0776109605469424</v>
      </c>
      <c r="L463">
        <f ca="1">VARA(C$2:C463)</f>
        <v>0</v>
      </c>
      <c r="M463">
        <f t="shared" ca="1" si="973"/>
        <v>0</v>
      </c>
      <c r="N463">
        <f t="shared" ca="1" si="982"/>
        <v>0</v>
      </c>
      <c r="O463" t="b">
        <f ca="1">IF(OR(O462,M463*MIN((B463-B$2)*Analysis!$B$19,1)&gt;Analysis!$B$18),TRUE,FALSE)</f>
        <v>0</v>
      </c>
      <c r="P463" t="b">
        <f>IF(OR('Flight Input'!U463=3,'Flight Input'!U463=9),TRUE,FALSE)</f>
        <v>0</v>
      </c>
      <c r="Q463">
        <f ca="1">IF(O463,Q462,SUM(C$2:C463)/COUNT(C$2:C463))+(Analysis!$D$14-500)/1000000</f>
        <v>1.1E-4</v>
      </c>
      <c r="R463">
        <f t="shared" ca="1" si="974"/>
        <v>0</v>
      </c>
      <c r="S463">
        <f t="shared" ca="1" si="983"/>
        <v>0</v>
      </c>
      <c r="T463">
        <f t="shared" si="975"/>
        <v>0</v>
      </c>
      <c r="U463">
        <f>IF($P463,T463*Analysis!$B$28+Analysis!$B$29,0)</f>
        <v>0</v>
      </c>
      <c r="V463">
        <f>U463-'Flight Input'!$AE463</f>
        <v>0</v>
      </c>
      <c r="W463">
        <f ca="1">MEDIAN2(R463,Analysis!$B$5,2)</f>
        <v>0</v>
      </c>
      <c r="X463">
        <f t="shared" ref="X463:Y463" ca="1" si="1006">X462+W463*$D463</f>
        <v>0</v>
      </c>
      <c r="Y463">
        <f t="shared" ca="1" si="1006"/>
        <v>0</v>
      </c>
      <c r="AA463">
        <f ca="1">AVERAGE2(W463,Analysis!$B$6,2)</f>
        <v>0</v>
      </c>
      <c r="AB463">
        <f t="shared" ref="AB463:AC463" ca="1" si="1007">AB462+AA463*$D463</f>
        <v>0</v>
      </c>
      <c r="AC463">
        <f t="shared" ca="1" si="1007"/>
        <v>0</v>
      </c>
      <c r="AF463">
        <f ca="1">IF(B463&gt;0,C463-Analysis!$B$14,0)</f>
        <v>0</v>
      </c>
      <c r="AG463">
        <f t="shared" ca="1" si="978"/>
        <v>0</v>
      </c>
      <c r="AH463">
        <f t="shared" ca="1" si="979"/>
        <v>0</v>
      </c>
      <c r="AI463">
        <f ca="1">IF(AND(B463&gt;Analysis!$B$39,B463&lt;Analysis!$B$40),FilterInput(AF463,Analysis!$B$34,Analysis!$B$35),0)</f>
        <v>0</v>
      </c>
      <c r="AJ463">
        <f ca="1">MEDIAN2(AI463,Analysis!$B$5,2)</f>
        <v>0</v>
      </c>
      <c r="AK463">
        <f ca="1">AVERAGE2(AJ463,Analysis!$B$6,2)</f>
        <v>0</v>
      </c>
      <c r="AL463">
        <f ca="1">INTEGRAL2(R463,$B463,AL462,R462,$B462,Analysis!$B$22)</f>
        <v>0</v>
      </c>
      <c r="AM463">
        <f ca="1">IF(AND(B463&lt;Analysis!$B$40,B463&gt;0),INTEGRAL2(AL463,$B463,AM462,AL462,$B462,Analysis!$B$23),0)</f>
        <v>0</v>
      </c>
      <c r="AN463">
        <f>IF($P463,AM463*Analysis!$B$30+Analysis!$B$31,0)</f>
        <v>0</v>
      </c>
      <c r="AO463">
        <f>AN463-'Flight Input'!$AE463</f>
        <v>0</v>
      </c>
      <c r="AQ463">
        <f>Analysis!$B$36*'Flight Input'!AE463+IF('Flight Input'!AE463 &gt; 0,Analysis!$B$37,0)</f>
        <v>0</v>
      </c>
      <c r="AR463">
        <f ca="1">_xlfn.COVARIANCE.P($AN$102:$AN$1102,'Flight Input'!AE463:AE1463)</f>
        <v>-1.7555823892979515E-2</v>
      </c>
    </row>
    <row r="464" spans="1:44" x14ac:dyDescent="0.3">
      <c r="A464">
        <v>462</v>
      </c>
      <c r="B464">
        <f>'Flight Input'!T464</f>
        <v>9.2368290000595152</v>
      </c>
      <c r="C464">
        <f ca="1">INDIRECT(CONCATENATE("'Flight Input'!",Analysis!$B$2,A464+2))</f>
        <v>0</v>
      </c>
      <c r="D464">
        <f t="shared" si="971"/>
        <v>1.8634000094607472E-2</v>
      </c>
      <c r="F464">
        <f t="shared" ca="1" si="980"/>
        <v>0</v>
      </c>
      <c r="G464">
        <f t="shared" ca="1" si="981"/>
        <v>0</v>
      </c>
      <c r="I464">
        <f>SUM(D$2:D464)/COUNT(D$2:D464)</f>
        <v>1.9993136363765183E-2</v>
      </c>
      <c r="J464">
        <f t="shared" si="972"/>
        <v>0.93201985699347512</v>
      </c>
      <c r="L464">
        <f ca="1">VARA(C$2:C464)</f>
        <v>0</v>
      </c>
      <c r="M464">
        <f t="shared" ca="1" si="973"/>
        <v>0</v>
      </c>
      <c r="N464">
        <f t="shared" ca="1" si="982"/>
        <v>0</v>
      </c>
      <c r="O464" t="b">
        <f ca="1">IF(OR(O463,M464*MIN((B464-B$2)*Analysis!$B$19,1)&gt;Analysis!$B$18),TRUE,FALSE)</f>
        <v>0</v>
      </c>
      <c r="P464" t="b">
        <f>IF(OR('Flight Input'!U464=3,'Flight Input'!U464=9),TRUE,FALSE)</f>
        <v>0</v>
      </c>
      <c r="Q464">
        <f ca="1">IF(O464,Q463,SUM(C$2:C464)/COUNT(C$2:C464))+(Analysis!$D$14-500)/1000000</f>
        <v>1.1E-4</v>
      </c>
      <c r="R464">
        <f t="shared" ca="1" si="974"/>
        <v>0</v>
      </c>
      <c r="S464">
        <f t="shared" ca="1" si="983"/>
        <v>0</v>
      </c>
      <c r="T464">
        <f t="shared" si="975"/>
        <v>0</v>
      </c>
      <c r="U464">
        <f>IF($P464,T464*Analysis!$B$28+Analysis!$B$29,0)</f>
        <v>0</v>
      </c>
      <c r="V464">
        <f>U464-'Flight Input'!$AE464</f>
        <v>0</v>
      </c>
      <c r="W464">
        <f ca="1">MEDIAN2(R464,Analysis!$B$5,2)</f>
        <v>0</v>
      </c>
      <c r="X464">
        <f t="shared" ref="X464:Y464" ca="1" si="1008">X463+W464*$D464</f>
        <v>0</v>
      </c>
      <c r="Y464">
        <f t="shared" ca="1" si="1008"/>
        <v>0</v>
      </c>
      <c r="AA464">
        <f ca="1">AVERAGE2(W464,Analysis!$B$6,2)</f>
        <v>0</v>
      </c>
      <c r="AB464">
        <f t="shared" ref="AB464:AC464" ca="1" si="1009">AB463+AA464*$D464</f>
        <v>0</v>
      </c>
      <c r="AC464">
        <f t="shared" ca="1" si="1009"/>
        <v>0</v>
      </c>
      <c r="AF464">
        <f ca="1">IF(B464&gt;0,C464-Analysis!$B$14,0)</f>
        <v>0</v>
      </c>
      <c r="AG464">
        <f t="shared" ca="1" si="978"/>
        <v>0</v>
      </c>
      <c r="AH464">
        <f t="shared" ca="1" si="979"/>
        <v>0</v>
      </c>
      <c r="AI464">
        <f ca="1">IF(AND(B464&gt;Analysis!$B$39,B464&lt;Analysis!$B$40),FilterInput(AF464,Analysis!$B$34,Analysis!$B$35),0)</f>
        <v>0</v>
      </c>
      <c r="AJ464">
        <f ca="1">MEDIAN2(AI464,Analysis!$B$5,2)</f>
        <v>0</v>
      </c>
      <c r="AK464">
        <f ca="1">AVERAGE2(AJ464,Analysis!$B$6,2)</f>
        <v>0</v>
      </c>
      <c r="AL464">
        <f ca="1">INTEGRAL2(R464,$B464,AL463,R463,$B463,Analysis!$B$22)</f>
        <v>0</v>
      </c>
      <c r="AM464">
        <f ca="1">IF(AND(B464&lt;Analysis!$B$40,B464&gt;0),INTEGRAL2(AL464,$B464,AM463,AL463,$B463,Analysis!$B$23),0)</f>
        <v>0</v>
      </c>
      <c r="AN464">
        <f>IF($P464,AM464*Analysis!$B$30+Analysis!$B$31,0)</f>
        <v>0</v>
      </c>
      <c r="AO464">
        <f>AN464-'Flight Input'!$AE464</f>
        <v>0</v>
      </c>
      <c r="AQ464">
        <f>Analysis!$B$36*'Flight Input'!AE464+IF('Flight Input'!AE464 &gt; 0,Analysis!$B$37,0)</f>
        <v>0</v>
      </c>
      <c r="AR464">
        <f ca="1">_xlfn.COVARIANCE.P($AN$102:$AN$1102,'Flight Input'!AE464:AE1464)</f>
        <v>-1.7488695259342619E-2</v>
      </c>
    </row>
    <row r="465" spans="1:44" x14ac:dyDescent="0.3">
      <c r="A465">
        <v>463</v>
      </c>
      <c r="B465">
        <f>'Flight Input'!T465</f>
        <v>9.2570800000103191</v>
      </c>
      <c r="C465">
        <f ca="1">INDIRECT(CONCATENATE("'Flight Input'!",Analysis!$B$2,A465+2))</f>
        <v>0</v>
      </c>
      <c r="D465">
        <f t="shared" si="971"/>
        <v>2.0250999950803816E-2</v>
      </c>
      <c r="F465">
        <f t="shared" ca="1" si="980"/>
        <v>0</v>
      </c>
      <c r="G465">
        <f t="shared" ca="1" si="981"/>
        <v>0</v>
      </c>
      <c r="I465">
        <f>SUM(D$2:D465)/COUNT(D$2:D465)</f>
        <v>1.9993693304557924E-2</v>
      </c>
      <c r="J465">
        <f t="shared" si="972"/>
        <v>1.0128693904786084</v>
      </c>
      <c r="L465">
        <f ca="1">VARA(C$2:C465)</f>
        <v>0</v>
      </c>
      <c r="M465">
        <f t="shared" ca="1" si="973"/>
        <v>0</v>
      </c>
      <c r="N465">
        <f t="shared" ca="1" si="982"/>
        <v>0</v>
      </c>
      <c r="O465" t="b">
        <f ca="1">IF(OR(O464,M465*MIN((B465-B$2)*Analysis!$B$19,1)&gt;Analysis!$B$18),TRUE,FALSE)</f>
        <v>0</v>
      </c>
      <c r="P465" t="b">
        <f>IF(OR('Flight Input'!U465=3,'Flight Input'!U465=9),TRUE,FALSE)</f>
        <v>0</v>
      </c>
      <c r="Q465">
        <f ca="1">IF(O465,Q464,SUM(C$2:C465)/COUNT(C$2:C465))+(Analysis!$D$14-500)/1000000</f>
        <v>1.1E-4</v>
      </c>
      <c r="R465">
        <f t="shared" ca="1" si="974"/>
        <v>0</v>
      </c>
      <c r="S465">
        <f t="shared" ca="1" si="983"/>
        <v>0</v>
      </c>
      <c r="T465">
        <f t="shared" si="975"/>
        <v>0</v>
      </c>
      <c r="U465">
        <f>IF($P465,T465*Analysis!$B$28+Analysis!$B$29,0)</f>
        <v>0</v>
      </c>
      <c r="V465">
        <f>U465-'Flight Input'!$AE465</f>
        <v>0</v>
      </c>
      <c r="W465">
        <f ca="1">MEDIAN2(R465,Analysis!$B$5,2)</f>
        <v>0</v>
      </c>
      <c r="X465">
        <f t="shared" ref="X465:Y465" ca="1" si="1010">X464+W465*$D465</f>
        <v>0</v>
      </c>
      <c r="Y465">
        <f t="shared" ca="1" si="1010"/>
        <v>0</v>
      </c>
      <c r="AA465">
        <f ca="1">AVERAGE2(W465,Analysis!$B$6,2)</f>
        <v>0</v>
      </c>
      <c r="AB465">
        <f t="shared" ref="AB465:AC465" ca="1" si="1011">AB464+AA465*$D465</f>
        <v>0</v>
      </c>
      <c r="AC465">
        <f t="shared" ca="1" si="1011"/>
        <v>0</v>
      </c>
      <c r="AF465">
        <f ca="1">IF(B465&gt;0,C465-Analysis!$B$14,0)</f>
        <v>0</v>
      </c>
      <c r="AG465">
        <f t="shared" ca="1" si="978"/>
        <v>0</v>
      </c>
      <c r="AH465">
        <f t="shared" ca="1" si="979"/>
        <v>0</v>
      </c>
      <c r="AI465">
        <f ca="1">IF(AND(B465&gt;Analysis!$B$39,B465&lt;Analysis!$B$40),FilterInput(AF465,Analysis!$B$34,Analysis!$B$35),0)</f>
        <v>0</v>
      </c>
      <c r="AJ465">
        <f ca="1">MEDIAN2(AI465,Analysis!$B$5,2)</f>
        <v>0</v>
      </c>
      <c r="AK465">
        <f ca="1">AVERAGE2(AJ465,Analysis!$B$6,2)</f>
        <v>0</v>
      </c>
      <c r="AL465">
        <f ca="1">INTEGRAL2(R465,$B465,AL464,R464,$B464,Analysis!$B$22)</f>
        <v>0</v>
      </c>
      <c r="AM465">
        <f ca="1">IF(AND(B465&lt;Analysis!$B$40,B465&gt;0),INTEGRAL2(AL465,$B465,AM464,AL464,$B464,Analysis!$B$23),0)</f>
        <v>0</v>
      </c>
      <c r="AN465">
        <f>IF($P465,AM465*Analysis!$B$30+Analysis!$B$31,0)</f>
        <v>0</v>
      </c>
      <c r="AO465">
        <f>AN465-'Flight Input'!$AE465</f>
        <v>0</v>
      </c>
      <c r="AQ465">
        <f>Analysis!$B$36*'Flight Input'!AE465+IF('Flight Input'!AE465 &gt; 0,Analysis!$B$37,0)</f>
        <v>0</v>
      </c>
      <c r="AR465">
        <f ca="1">_xlfn.COVARIANCE.P($AN$102:$AN$1102,'Flight Input'!AE465:AE1465)</f>
        <v>-1.7421075401546651E-2</v>
      </c>
    </row>
    <row r="466" spans="1:44" x14ac:dyDescent="0.3">
      <c r="A466">
        <v>464</v>
      </c>
      <c r="B466">
        <f>'Flight Input'!T466</f>
        <v>9.2808590000495315</v>
      </c>
      <c r="C466">
        <f ca="1">INDIRECT(CONCATENATE("'Flight Input'!",Analysis!$B$2,A466+2))</f>
        <v>0</v>
      </c>
      <c r="D466">
        <f t="shared" si="971"/>
        <v>2.3779000039212406E-2</v>
      </c>
      <c r="F466">
        <f t="shared" ca="1" si="980"/>
        <v>0</v>
      </c>
      <c r="G466">
        <f t="shared" ca="1" si="981"/>
        <v>0</v>
      </c>
      <c r="I466">
        <f>SUM(D$2:D466)/COUNT(D$2:D466)</f>
        <v>2.0001851293210197E-2</v>
      </c>
      <c r="J466">
        <f t="shared" si="972"/>
        <v>1.1888399573935635</v>
      </c>
      <c r="L466">
        <f ca="1">VARA(C$2:C466)</f>
        <v>0</v>
      </c>
      <c r="M466">
        <f t="shared" ca="1" si="973"/>
        <v>0</v>
      </c>
      <c r="N466">
        <f t="shared" ca="1" si="982"/>
        <v>0</v>
      </c>
      <c r="O466" t="b">
        <f ca="1">IF(OR(O465,M466*MIN((B466-B$2)*Analysis!$B$19,1)&gt;Analysis!$B$18),TRUE,FALSE)</f>
        <v>0</v>
      </c>
      <c r="P466" t="b">
        <f>IF(OR('Flight Input'!U466=3,'Flight Input'!U466=9),TRUE,FALSE)</f>
        <v>0</v>
      </c>
      <c r="Q466">
        <f ca="1">IF(O466,Q465,SUM(C$2:C466)/COUNT(C$2:C466))+(Analysis!$D$14-500)/1000000</f>
        <v>1.1E-4</v>
      </c>
      <c r="R466">
        <f t="shared" ca="1" si="974"/>
        <v>0</v>
      </c>
      <c r="S466">
        <f t="shared" ca="1" si="983"/>
        <v>0</v>
      </c>
      <c r="T466">
        <f t="shared" si="975"/>
        <v>0</v>
      </c>
      <c r="U466">
        <f>IF($P466,T466*Analysis!$B$28+Analysis!$B$29,0)</f>
        <v>0</v>
      </c>
      <c r="V466">
        <f>U466-'Flight Input'!$AE466</f>
        <v>0</v>
      </c>
      <c r="W466">
        <f ca="1">MEDIAN2(R466,Analysis!$B$5,2)</f>
        <v>0</v>
      </c>
      <c r="X466">
        <f t="shared" ref="X466:Y466" ca="1" si="1012">X465+W466*$D466</f>
        <v>0</v>
      </c>
      <c r="Y466">
        <f t="shared" ca="1" si="1012"/>
        <v>0</v>
      </c>
      <c r="AA466">
        <f ca="1">AVERAGE2(W466,Analysis!$B$6,2)</f>
        <v>0</v>
      </c>
      <c r="AB466">
        <f t="shared" ref="AB466:AC466" ca="1" si="1013">AB465+AA466*$D466</f>
        <v>0</v>
      </c>
      <c r="AC466">
        <f t="shared" ca="1" si="1013"/>
        <v>0</v>
      </c>
      <c r="AF466">
        <f ca="1">IF(B466&gt;0,C466-Analysis!$B$14,0)</f>
        <v>0</v>
      </c>
      <c r="AG466">
        <f t="shared" ca="1" si="978"/>
        <v>0</v>
      </c>
      <c r="AH466">
        <f t="shared" ca="1" si="979"/>
        <v>0</v>
      </c>
      <c r="AI466">
        <f ca="1">IF(AND(B466&gt;Analysis!$B$39,B466&lt;Analysis!$B$40),FilterInput(AF466,Analysis!$B$34,Analysis!$B$35),0)</f>
        <v>0</v>
      </c>
      <c r="AJ466">
        <f ca="1">MEDIAN2(AI466,Analysis!$B$5,2)</f>
        <v>0</v>
      </c>
      <c r="AK466">
        <f ca="1">AVERAGE2(AJ466,Analysis!$B$6,2)</f>
        <v>0</v>
      </c>
      <c r="AL466">
        <f ca="1">INTEGRAL2(R466,$B466,AL465,R465,$B465,Analysis!$B$22)</f>
        <v>0</v>
      </c>
      <c r="AM466">
        <f ca="1">IF(AND(B466&lt;Analysis!$B$40,B466&gt;0),INTEGRAL2(AL466,$B466,AM465,AL465,$B465,Analysis!$B$23),0)</f>
        <v>0</v>
      </c>
      <c r="AN466">
        <f>IF($P466,AM466*Analysis!$B$30+Analysis!$B$31,0)</f>
        <v>0</v>
      </c>
      <c r="AO466">
        <f>AN466-'Flight Input'!$AE466</f>
        <v>0</v>
      </c>
      <c r="AQ466">
        <f>Analysis!$B$36*'Flight Input'!AE466+IF('Flight Input'!AE466 &gt; 0,Analysis!$B$37,0)</f>
        <v>0</v>
      </c>
      <c r="AR466">
        <f ca="1">_xlfn.COVARIANCE.P($AN$102:$AN$1102,'Flight Input'!AE466:AE1466)</f>
        <v>-1.7352960755200698E-2</v>
      </c>
    </row>
    <row r="467" spans="1:44" x14ac:dyDescent="0.3">
      <c r="A467">
        <v>465</v>
      </c>
      <c r="B467">
        <f>'Flight Input'!T467</f>
        <v>9.2985030000563711</v>
      </c>
      <c r="C467">
        <f ca="1">INDIRECT(CONCATENATE("'Flight Input'!",Analysis!$B$2,A467+2))</f>
        <v>0</v>
      </c>
      <c r="D467">
        <f t="shared" si="971"/>
        <v>1.7644000006839633E-2</v>
      </c>
      <c r="F467">
        <f t="shared" ca="1" si="980"/>
        <v>0</v>
      </c>
      <c r="G467">
        <f t="shared" ca="1" si="981"/>
        <v>0</v>
      </c>
      <c r="I467">
        <f>SUM(D$2:D467)/COUNT(D$2:D467)</f>
        <v>1.9996780645282517E-2</v>
      </c>
      <c r="J467">
        <f t="shared" si="972"/>
        <v>0.88234202894064684</v>
      </c>
      <c r="L467">
        <f ca="1">VARA(C$2:C467)</f>
        <v>0</v>
      </c>
      <c r="M467">
        <f t="shared" ca="1" si="973"/>
        <v>0</v>
      </c>
      <c r="N467">
        <f t="shared" ca="1" si="982"/>
        <v>0</v>
      </c>
      <c r="O467" t="b">
        <f ca="1">IF(OR(O466,M467*MIN((B467-B$2)*Analysis!$B$19,1)&gt;Analysis!$B$18),TRUE,FALSE)</f>
        <v>0</v>
      </c>
      <c r="P467" t="b">
        <f>IF(OR('Flight Input'!U467=3,'Flight Input'!U467=9),TRUE,FALSE)</f>
        <v>0</v>
      </c>
      <c r="Q467">
        <f ca="1">IF(O467,Q466,SUM(C$2:C467)/COUNT(C$2:C467))+(Analysis!$D$14-500)/1000000</f>
        <v>1.1E-4</v>
      </c>
      <c r="R467">
        <f t="shared" ca="1" si="974"/>
        <v>0</v>
      </c>
      <c r="S467">
        <f t="shared" ca="1" si="983"/>
        <v>0</v>
      </c>
      <c r="T467">
        <f t="shared" si="975"/>
        <v>0</v>
      </c>
      <c r="U467">
        <f>IF($P467,T467*Analysis!$B$28+Analysis!$B$29,0)</f>
        <v>0</v>
      </c>
      <c r="V467">
        <f>U467-'Flight Input'!$AE467</f>
        <v>0</v>
      </c>
      <c r="W467">
        <f ca="1">MEDIAN2(R467,Analysis!$B$5,2)</f>
        <v>0</v>
      </c>
      <c r="X467">
        <f t="shared" ref="X467:Y467" ca="1" si="1014">X466+W467*$D467</f>
        <v>0</v>
      </c>
      <c r="Y467">
        <f t="shared" ca="1" si="1014"/>
        <v>0</v>
      </c>
      <c r="AA467">
        <f ca="1">AVERAGE2(W467,Analysis!$B$6,2)</f>
        <v>0</v>
      </c>
      <c r="AB467">
        <f t="shared" ref="AB467:AC467" ca="1" si="1015">AB466+AA467*$D467</f>
        <v>0</v>
      </c>
      <c r="AC467">
        <f t="shared" ca="1" si="1015"/>
        <v>0</v>
      </c>
      <c r="AF467">
        <f ca="1">IF(B467&gt;0,C467-Analysis!$B$14,0)</f>
        <v>0</v>
      </c>
      <c r="AG467">
        <f t="shared" ca="1" si="978"/>
        <v>0</v>
      </c>
      <c r="AH467">
        <f t="shared" ca="1" si="979"/>
        <v>0</v>
      </c>
      <c r="AI467">
        <f ca="1">IF(AND(B467&gt;Analysis!$B$39,B467&lt;Analysis!$B$40),FilterInput(AF467,Analysis!$B$34,Analysis!$B$35),0)</f>
        <v>0</v>
      </c>
      <c r="AJ467">
        <f ca="1">MEDIAN2(AI467,Analysis!$B$5,2)</f>
        <v>0</v>
      </c>
      <c r="AK467">
        <f ca="1">AVERAGE2(AJ467,Analysis!$B$6,2)</f>
        <v>0</v>
      </c>
      <c r="AL467">
        <f ca="1">INTEGRAL2(R467,$B467,AL466,R466,$B466,Analysis!$B$22)</f>
        <v>0</v>
      </c>
      <c r="AM467">
        <f ca="1">IF(AND(B467&lt;Analysis!$B$40,B467&gt;0),INTEGRAL2(AL467,$B467,AM466,AL466,$B466,Analysis!$B$23),0)</f>
        <v>0</v>
      </c>
      <c r="AN467">
        <f>IF($P467,AM467*Analysis!$B$30+Analysis!$B$31,0)</f>
        <v>0</v>
      </c>
      <c r="AO467">
        <f>AN467-'Flight Input'!$AE467</f>
        <v>0</v>
      </c>
      <c r="AQ467">
        <f>Analysis!$B$36*'Flight Input'!AE467+IF('Flight Input'!AE467 &gt; 0,Analysis!$B$37,0)</f>
        <v>0</v>
      </c>
      <c r="AR467">
        <f ca="1">_xlfn.COVARIANCE.P($AN$102:$AN$1102,'Flight Input'!AE467:AE1467)</f>
        <v>-1.7284347726061206E-2</v>
      </c>
    </row>
    <row r="468" spans="1:44" x14ac:dyDescent="0.3">
      <c r="A468">
        <v>466</v>
      </c>
      <c r="B468">
        <f>'Flight Input'!T468</f>
        <v>9.3194000000366941</v>
      </c>
      <c r="C468">
        <f ca="1">INDIRECT(CONCATENATE("'Flight Input'!",Analysis!$B$2,A468+2))</f>
        <v>0</v>
      </c>
      <c r="D468">
        <f t="shared" si="971"/>
        <v>2.0896999980323017E-2</v>
      </c>
      <c r="F468">
        <f t="shared" ca="1" si="980"/>
        <v>0</v>
      </c>
      <c r="G468">
        <f t="shared" ca="1" si="981"/>
        <v>0</v>
      </c>
      <c r="I468">
        <f>SUM(D$2:D468)/COUNT(D$2:D468)</f>
        <v>1.9998712446430675E-2</v>
      </c>
      <c r="J468">
        <f t="shared" si="972"/>
        <v>1.0449172683640773</v>
      </c>
      <c r="L468">
        <f ca="1">VARA(C$2:C468)</f>
        <v>0</v>
      </c>
      <c r="M468">
        <f t="shared" ca="1" si="973"/>
        <v>0</v>
      </c>
      <c r="N468">
        <f t="shared" ca="1" si="982"/>
        <v>0</v>
      </c>
      <c r="O468" t="b">
        <f ca="1">IF(OR(O467,M468*MIN((B468-B$2)*Analysis!$B$19,1)&gt;Analysis!$B$18),TRUE,FALSE)</f>
        <v>0</v>
      </c>
      <c r="P468" t="b">
        <f>IF(OR('Flight Input'!U468=3,'Flight Input'!U468=9),TRUE,FALSE)</f>
        <v>0</v>
      </c>
      <c r="Q468">
        <f ca="1">IF(O468,Q467,SUM(C$2:C468)/COUNT(C$2:C468))+(Analysis!$D$14-500)/1000000</f>
        <v>1.1E-4</v>
      </c>
      <c r="R468">
        <f t="shared" ca="1" si="974"/>
        <v>0</v>
      </c>
      <c r="S468">
        <f t="shared" ca="1" si="983"/>
        <v>0</v>
      </c>
      <c r="T468">
        <f t="shared" si="975"/>
        <v>0</v>
      </c>
      <c r="U468">
        <f>IF($P468,T468*Analysis!$B$28+Analysis!$B$29,0)</f>
        <v>0</v>
      </c>
      <c r="V468">
        <f>U468-'Flight Input'!$AE468</f>
        <v>0</v>
      </c>
      <c r="W468">
        <f ca="1">MEDIAN2(R468,Analysis!$B$5,2)</f>
        <v>0</v>
      </c>
      <c r="X468">
        <f t="shared" ref="X468:Y468" ca="1" si="1016">X467+W468*$D468</f>
        <v>0</v>
      </c>
      <c r="Y468">
        <f t="shared" ca="1" si="1016"/>
        <v>0</v>
      </c>
      <c r="AA468">
        <f ca="1">AVERAGE2(W468,Analysis!$B$6,2)</f>
        <v>0</v>
      </c>
      <c r="AB468">
        <f t="shared" ref="AB468:AC468" ca="1" si="1017">AB467+AA468*$D468</f>
        <v>0</v>
      </c>
      <c r="AC468">
        <f t="shared" ca="1" si="1017"/>
        <v>0</v>
      </c>
      <c r="AF468">
        <f ca="1">IF(B468&gt;0,C468-Analysis!$B$14,0)</f>
        <v>0</v>
      </c>
      <c r="AG468">
        <f t="shared" ca="1" si="978"/>
        <v>0</v>
      </c>
      <c r="AH468">
        <f t="shared" ca="1" si="979"/>
        <v>0</v>
      </c>
      <c r="AI468">
        <f ca="1">IF(AND(B468&gt;Analysis!$B$39,B468&lt;Analysis!$B$40),FilterInput(AF468,Analysis!$B$34,Analysis!$B$35),0)</f>
        <v>0</v>
      </c>
      <c r="AJ468">
        <f ca="1">MEDIAN2(AI468,Analysis!$B$5,2)</f>
        <v>0</v>
      </c>
      <c r="AK468">
        <f ca="1">AVERAGE2(AJ468,Analysis!$B$6,2)</f>
        <v>0</v>
      </c>
      <c r="AL468">
        <f ca="1">INTEGRAL2(R468,$B468,AL467,R467,$B467,Analysis!$B$22)</f>
        <v>0</v>
      </c>
      <c r="AM468">
        <f ca="1">IF(AND(B468&lt;Analysis!$B$40,B468&gt;0),INTEGRAL2(AL468,$B468,AM467,AL467,$B467,Analysis!$B$23),0)</f>
        <v>0</v>
      </c>
      <c r="AN468">
        <f>IF($P468,AM468*Analysis!$B$30+Analysis!$B$31,0)</f>
        <v>0</v>
      </c>
      <c r="AO468">
        <f>AN468-'Flight Input'!$AE468</f>
        <v>0</v>
      </c>
      <c r="AQ468">
        <f>Analysis!$B$36*'Flight Input'!AE468+IF('Flight Input'!AE468 &gt; 0,Analysis!$B$37,0)</f>
        <v>0</v>
      </c>
      <c r="AR468">
        <f ca="1">_xlfn.COVARIANCE.P($AN$102:$AN$1102,'Flight Input'!AE468:AE1468)</f>
        <v>-1.7215232689741525E-2</v>
      </c>
    </row>
    <row r="469" spans="1:44" x14ac:dyDescent="0.3">
      <c r="A469">
        <v>467</v>
      </c>
      <c r="B469">
        <f>'Flight Input'!T469</f>
        <v>9.3404840000439435</v>
      </c>
      <c r="C469">
        <f ca="1">INDIRECT(CONCATENATE("'Flight Input'!",Analysis!$B$2,A469+2))</f>
        <v>0</v>
      </c>
      <c r="D469">
        <f t="shared" si="971"/>
        <v>2.1084000007249415E-2</v>
      </c>
      <c r="F469">
        <f t="shared" ca="1" si="980"/>
        <v>0</v>
      </c>
      <c r="G469">
        <f t="shared" ca="1" si="981"/>
        <v>0</v>
      </c>
      <c r="I469">
        <f>SUM(D$2:D469)/COUNT(D$2:D469)</f>
        <v>2.000103640266369E-2</v>
      </c>
      <c r="J469">
        <f t="shared" si="972"/>
        <v>1.054145374408773</v>
      </c>
      <c r="L469">
        <f ca="1">VARA(C$2:C469)</f>
        <v>0</v>
      </c>
      <c r="M469">
        <f t="shared" ca="1" si="973"/>
        <v>0</v>
      </c>
      <c r="N469">
        <f t="shared" ca="1" si="982"/>
        <v>0</v>
      </c>
      <c r="O469" t="b">
        <f ca="1">IF(OR(O468,M469*MIN((B469-B$2)*Analysis!$B$19,1)&gt;Analysis!$B$18),TRUE,FALSE)</f>
        <v>0</v>
      </c>
      <c r="P469" t="b">
        <f>IF(OR('Flight Input'!U469=3,'Flight Input'!U469=9),TRUE,FALSE)</f>
        <v>0</v>
      </c>
      <c r="Q469">
        <f ca="1">IF(O469,Q468,SUM(C$2:C469)/COUNT(C$2:C469))+(Analysis!$D$14-500)/1000000</f>
        <v>1.1E-4</v>
      </c>
      <c r="R469">
        <f t="shared" ca="1" si="974"/>
        <v>0</v>
      </c>
      <c r="S469">
        <f t="shared" ca="1" si="983"/>
        <v>0</v>
      </c>
      <c r="T469">
        <f t="shared" si="975"/>
        <v>0</v>
      </c>
      <c r="U469">
        <f>IF($P469,T469*Analysis!$B$28+Analysis!$B$29,0)</f>
        <v>0</v>
      </c>
      <c r="V469">
        <f>U469-'Flight Input'!$AE469</f>
        <v>0</v>
      </c>
      <c r="W469">
        <f ca="1">MEDIAN2(R469,Analysis!$B$5,2)</f>
        <v>0</v>
      </c>
      <c r="X469">
        <f t="shared" ref="X469:Y469" ca="1" si="1018">X468+W469*$D469</f>
        <v>0</v>
      </c>
      <c r="Y469">
        <f t="shared" ca="1" si="1018"/>
        <v>0</v>
      </c>
      <c r="AA469">
        <f ca="1">AVERAGE2(W469,Analysis!$B$6,2)</f>
        <v>0</v>
      </c>
      <c r="AB469">
        <f t="shared" ref="AB469:AC469" ca="1" si="1019">AB468+AA469*$D469</f>
        <v>0</v>
      </c>
      <c r="AC469">
        <f t="shared" ca="1" si="1019"/>
        <v>0</v>
      </c>
      <c r="AF469">
        <f ca="1">IF(B469&gt;0,C469-Analysis!$B$14,0)</f>
        <v>0</v>
      </c>
      <c r="AG469">
        <f t="shared" ca="1" si="978"/>
        <v>0</v>
      </c>
      <c r="AH469">
        <f t="shared" ca="1" si="979"/>
        <v>0</v>
      </c>
      <c r="AI469">
        <f ca="1">IF(AND(B469&gt;Analysis!$B$39,B469&lt;Analysis!$B$40),FilterInput(AF469,Analysis!$B$34,Analysis!$B$35),0)</f>
        <v>0</v>
      </c>
      <c r="AJ469">
        <f ca="1">MEDIAN2(AI469,Analysis!$B$5,2)</f>
        <v>0</v>
      </c>
      <c r="AK469">
        <f ca="1">AVERAGE2(AJ469,Analysis!$B$6,2)</f>
        <v>0</v>
      </c>
      <c r="AL469">
        <f ca="1">INTEGRAL2(R469,$B469,AL468,R468,$B468,Analysis!$B$22)</f>
        <v>0</v>
      </c>
      <c r="AM469">
        <f ca="1">IF(AND(B469&lt;Analysis!$B$40,B469&gt;0),INTEGRAL2(AL469,$B469,AM468,AL468,$B468,Analysis!$B$23),0)</f>
        <v>0</v>
      </c>
      <c r="AN469">
        <f>IF($P469,AM469*Analysis!$B$30+Analysis!$B$31,0)</f>
        <v>0</v>
      </c>
      <c r="AO469">
        <f>AN469-'Flight Input'!$AE469</f>
        <v>0</v>
      </c>
      <c r="AQ469">
        <f>Analysis!$B$36*'Flight Input'!AE469+IF('Flight Input'!AE469 &gt; 0,Analysis!$B$37,0)</f>
        <v>0</v>
      </c>
      <c r="AR469">
        <f ca="1">_xlfn.COVARIANCE.P($AN$102:$AN$1102,'Flight Input'!AE469:AE1469)</f>
        <v>-1.7145611991418536E-2</v>
      </c>
    </row>
    <row r="470" spans="1:44" x14ac:dyDescent="0.3">
      <c r="A470">
        <v>468</v>
      </c>
      <c r="B470">
        <f>'Flight Input'!T470</f>
        <v>9.3573140000225976</v>
      </c>
      <c r="C470">
        <f ca="1">INDIRECT(CONCATENATE("'Flight Input'!",Analysis!$B$2,A470+2))</f>
        <v>0</v>
      </c>
      <c r="D470">
        <f t="shared" si="971"/>
        <v>1.6829999978654087E-2</v>
      </c>
      <c r="F470">
        <f t="shared" ca="1" si="980"/>
        <v>0</v>
      </c>
      <c r="G470">
        <f t="shared" ca="1" si="981"/>
        <v>0</v>
      </c>
      <c r="I470">
        <f>SUM(D$2:D470)/COUNT(D$2:D470)</f>
        <v>1.9994260683808968E-2</v>
      </c>
      <c r="J470">
        <f t="shared" si="972"/>
        <v>0.84174154997802697</v>
      </c>
      <c r="L470">
        <f ca="1">VARA(C$2:C470)</f>
        <v>0</v>
      </c>
      <c r="M470">
        <f t="shared" ca="1" si="973"/>
        <v>0</v>
      </c>
      <c r="N470">
        <f t="shared" ca="1" si="982"/>
        <v>0</v>
      </c>
      <c r="O470" t="b">
        <f ca="1">IF(OR(O469,M470*MIN((B470-B$2)*Analysis!$B$19,1)&gt;Analysis!$B$18),TRUE,FALSE)</f>
        <v>0</v>
      </c>
      <c r="P470" t="b">
        <f>IF(OR('Flight Input'!U470=3,'Flight Input'!U470=9),TRUE,FALSE)</f>
        <v>0</v>
      </c>
      <c r="Q470">
        <f ca="1">IF(O470,Q469,SUM(C$2:C470)/COUNT(C$2:C470))+(Analysis!$D$14-500)/1000000</f>
        <v>1.1E-4</v>
      </c>
      <c r="R470">
        <f t="shared" ca="1" si="974"/>
        <v>0</v>
      </c>
      <c r="S470">
        <f t="shared" ca="1" si="983"/>
        <v>0</v>
      </c>
      <c r="T470">
        <f t="shared" si="975"/>
        <v>0</v>
      </c>
      <c r="U470">
        <f>IF($P470,T470*Analysis!$B$28+Analysis!$B$29,0)</f>
        <v>0</v>
      </c>
      <c r="V470">
        <f>U470-'Flight Input'!$AE470</f>
        <v>0</v>
      </c>
      <c r="W470">
        <f ca="1">MEDIAN2(R470,Analysis!$B$5,2)</f>
        <v>0</v>
      </c>
      <c r="X470">
        <f t="shared" ref="X470:Y470" ca="1" si="1020">X469+W470*$D470</f>
        <v>0</v>
      </c>
      <c r="Y470">
        <f t="shared" ca="1" si="1020"/>
        <v>0</v>
      </c>
      <c r="AA470">
        <f ca="1">AVERAGE2(W470,Analysis!$B$6,2)</f>
        <v>0</v>
      </c>
      <c r="AB470">
        <f t="shared" ref="AB470:AC470" ca="1" si="1021">AB469+AA470*$D470</f>
        <v>0</v>
      </c>
      <c r="AC470">
        <f t="shared" ca="1" si="1021"/>
        <v>0</v>
      </c>
      <c r="AF470">
        <f ca="1">IF(B470&gt;0,C470-Analysis!$B$14,0)</f>
        <v>0</v>
      </c>
      <c r="AG470">
        <f t="shared" ca="1" si="978"/>
        <v>0</v>
      </c>
      <c r="AH470">
        <f t="shared" ca="1" si="979"/>
        <v>0</v>
      </c>
      <c r="AI470">
        <f ca="1">IF(AND(B470&gt;Analysis!$B$39,B470&lt;Analysis!$B$40),FilterInput(AF470,Analysis!$B$34,Analysis!$B$35),0)</f>
        <v>0</v>
      </c>
      <c r="AJ470">
        <f ca="1">MEDIAN2(AI470,Analysis!$B$5,2)</f>
        <v>0</v>
      </c>
      <c r="AK470">
        <f ca="1">AVERAGE2(AJ470,Analysis!$B$6,2)</f>
        <v>0</v>
      </c>
      <c r="AL470">
        <f ca="1">INTEGRAL2(R470,$B470,AL469,R469,$B469,Analysis!$B$22)</f>
        <v>0</v>
      </c>
      <c r="AM470">
        <f ca="1">IF(AND(B470&lt;Analysis!$B$40,B470&gt;0),INTEGRAL2(AL470,$B470,AM469,AL469,$B469,Analysis!$B$23),0)</f>
        <v>0</v>
      </c>
      <c r="AN470">
        <f>IF($P470,AM470*Analysis!$B$30+Analysis!$B$31,0)</f>
        <v>0</v>
      </c>
      <c r="AO470">
        <f>AN470-'Flight Input'!$AE470</f>
        <v>0</v>
      </c>
      <c r="AQ470">
        <f>Analysis!$B$36*'Flight Input'!AE470+IF('Flight Input'!AE470 &gt; 0,Analysis!$B$37,0)</f>
        <v>0</v>
      </c>
      <c r="AR470">
        <f ca="1">_xlfn.COVARIANCE.P($AN$102:$AN$1102,'Flight Input'!AE470:AE1470)</f>
        <v>-1.7075481945535726E-2</v>
      </c>
    </row>
    <row r="471" spans="1:44" x14ac:dyDescent="0.3">
      <c r="A471">
        <v>469</v>
      </c>
      <c r="B471">
        <f>'Flight Input'!T471</f>
        <v>9.3796180000063032</v>
      </c>
      <c r="C471">
        <f ca="1">INDIRECT(CONCATENATE("'Flight Input'!",Analysis!$B$2,A471+2))</f>
        <v>0</v>
      </c>
      <c r="D471">
        <f t="shared" si="971"/>
        <v>2.230399998370558E-2</v>
      </c>
      <c r="F471">
        <f t="shared" ca="1" si="980"/>
        <v>0</v>
      </c>
      <c r="G471">
        <f t="shared" ca="1" si="981"/>
        <v>0</v>
      </c>
      <c r="I471">
        <f>SUM(D$2:D471)/COUNT(D$2:D471)</f>
        <v>1.9999185501079538E-2</v>
      </c>
      <c r="J471">
        <f t="shared" si="972"/>
        <v>1.1152454174947091</v>
      </c>
      <c r="L471">
        <f ca="1">VARA(C$2:C471)</f>
        <v>0</v>
      </c>
      <c r="M471">
        <f t="shared" ca="1" si="973"/>
        <v>0</v>
      </c>
      <c r="N471">
        <f t="shared" ca="1" si="982"/>
        <v>0</v>
      </c>
      <c r="O471" t="b">
        <f ca="1">IF(OR(O470,M471*MIN((B471-B$2)*Analysis!$B$19,1)&gt;Analysis!$B$18),TRUE,FALSE)</f>
        <v>0</v>
      </c>
      <c r="P471" t="b">
        <f>IF(OR('Flight Input'!U471=3,'Flight Input'!U471=9),TRUE,FALSE)</f>
        <v>0</v>
      </c>
      <c r="Q471">
        <f ca="1">IF(O471,Q470,SUM(C$2:C471)/COUNT(C$2:C471))+(Analysis!$D$14-500)/1000000</f>
        <v>1.1E-4</v>
      </c>
      <c r="R471">
        <f t="shared" ca="1" si="974"/>
        <v>0</v>
      </c>
      <c r="S471">
        <f t="shared" ca="1" si="983"/>
        <v>0</v>
      </c>
      <c r="T471">
        <f t="shared" si="975"/>
        <v>0</v>
      </c>
      <c r="U471">
        <f>IF($P471,T471*Analysis!$B$28+Analysis!$B$29,0)</f>
        <v>0</v>
      </c>
      <c r="V471">
        <f>U471-'Flight Input'!$AE471</f>
        <v>0</v>
      </c>
      <c r="W471">
        <f ca="1">MEDIAN2(R471,Analysis!$B$5,2)</f>
        <v>0</v>
      </c>
      <c r="X471">
        <f t="shared" ref="X471:Y471" ca="1" si="1022">X470+W471*$D471</f>
        <v>0</v>
      </c>
      <c r="Y471">
        <f t="shared" ca="1" si="1022"/>
        <v>0</v>
      </c>
      <c r="AA471">
        <f ca="1">AVERAGE2(W471,Analysis!$B$6,2)</f>
        <v>0</v>
      </c>
      <c r="AB471">
        <f t="shared" ref="AB471:AC471" ca="1" si="1023">AB470+AA471*$D471</f>
        <v>0</v>
      </c>
      <c r="AC471">
        <f t="shared" ca="1" si="1023"/>
        <v>0</v>
      </c>
      <c r="AF471">
        <f ca="1">IF(B471&gt;0,C471-Analysis!$B$14,0)</f>
        <v>0</v>
      </c>
      <c r="AG471">
        <f t="shared" ca="1" si="978"/>
        <v>0</v>
      </c>
      <c r="AH471">
        <f t="shared" ca="1" si="979"/>
        <v>0</v>
      </c>
      <c r="AI471">
        <f ca="1">IF(AND(B471&gt;Analysis!$B$39,B471&lt;Analysis!$B$40),FilterInput(AF471,Analysis!$B$34,Analysis!$B$35),0)</f>
        <v>0</v>
      </c>
      <c r="AJ471">
        <f ca="1">MEDIAN2(AI471,Analysis!$B$5,2)</f>
        <v>0</v>
      </c>
      <c r="AK471">
        <f ca="1">AVERAGE2(AJ471,Analysis!$B$6,2)</f>
        <v>0</v>
      </c>
      <c r="AL471">
        <f ca="1">INTEGRAL2(R471,$B471,AL470,R470,$B470,Analysis!$B$22)</f>
        <v>0</v>
      </c>
      <c r="AM471">
        <f ca="1">IF(AND(B471&lt;Analysis!$B$40,B471&gt;0),INTEGRAL2(AL471,$B471,AM470,AL470,$B470,Analysis!$B$23),0)</f>
        <v>0</v>
      </c>
      <c r="AN471">
        <f>IF($P471,AM471*Analysis!$B$30+Analysis!$B$31,0)</f>
        <v>0</v>
      </c>
      <c r="AO471">
        <f>AN471-'Flight Input'!$AE471</f>
        <v>0</v>
      </c>
      <c r="AQ471">
        <f>Analysis!$B$36*'Flight Input'!AE471+IF('Flight Input'!AE471 &gt; 0,Analysis!$B$37,0)</f>
        <v>0</v>
      </c>
      <c r="AR471">
        <f ca="1">_xlfn.COVARIANCE.P($AN$102:$AN$1102,'Flight Input'!AE471:AE1471)</f>
        <v>-1.7004838835502942E-2</v>
      </c>
    </row>
    <row r="472" spans="1:44" x14ac:dyDescent="0.3">
      <c r="A472">
        <v>470</v>
      </c>
      <c r="B472">
        <f>'Flight Input'!T472</f>
        <v>9.3993270000210032</v>
      </c>
      <c r="C472">
        <f ca="1">INDIRECT(CONCATENATE("'Flight Input'!",Analysis!$B$2,A472+2))</f>
        <v>0</v>
      </c>
      <c r="D472">
        <f t="shared" si="971"/>
        <v>1.9709000014699996E-2</v>
      </c>
      <c r="F472">
        <f t="shared" ca="1" si="980"/>
        <v>0</v>
      </c>
      <c r="G472">
        <f t="shared" ca="1" si="981"/>
        <v>0</v>
      </c>
      <c r="I472">
        <f>SUM(D$2:D472)/COUNT(D$2:D472)</f>
        <v>1.9998568085151072E-2</v>
      </c>
      <c r="J472">
        <f t="shared" si="972"/>
        <v>0.9855205598111757</v>
      </c>
      <c r="L472">
        <f ca="1">VARA(C$2:C472)</f>
        <v>0</v>
      </c>
      <c r="M472">
        <f t="shared" ca="1" si="973"/>
        <v>0</v>
      </c>
      <c r="N472">
        <f t="shared" ca="1" si="982"/>
        <v>0</v>
      </c>
      <c r="O472" t="b">
        <f ca="1">IF(OR(O471,M472*MIN((B472-B$2)*Analysis!$B$19,1)&gt;Analysis!$B$18),TRUE,FALSE)</f>
        <v>0</v>
      </c>
      <c r="P472" t="b">
        <f>IF(OR('Flight Input'!U472=3,'Flight Input'!U472=9),TRUE,FALSE)</f>
        <v>0</v>
      </c>
      <c r="Q472">
        <f ca="1">IF(O472,Q471,SUM(C$2:C472)/COUNT(C$2:C472))+(Analysis!$D$14-500)/1000000</f>
        <v>1.1E-4</v>
      </c>
      <c r="R472">
        <f t="shared" ca="1" si="974"/>
        <v>0</v>
      </c>
      <c r="S472">
        <f t="shared" ca="1" si="983"/>
        <v>0</v>
      </c>
      <c r="T472">
        <f t="shared" si="975"/>
        <v>0</v>
      </c>
      <c r="U472">
        <f>IF($P472,T472*Analysis!$B$28+Analysis!$B$29,0)</f>
        <v>0</v>
      </c>
      <c r="V472">
        <f>U472-'Flight Input'!$AE472</f>
        <v>0</v>
      </c>
      <c r="W472">
        <f ca="1">MEDIAN2(R472,Analysis!$B$5,2)</f>
        <v>0</v>
      </c>
      <c r="X472">
        <f t="shared" ref="X472:Y472" ca="1" si="1024">X471+W472*$D472</f>
        <v>0</v>
      </c>
      <c r="Y472">
        <f t="shared" ca="1" si="1024"/>
        <v>0</v>
      </c>
      <c r="AA472">
        <f ca="1">AVERAGE2(W472,Analysis!$B$6,2)</f>
        <v>0</v>
      </c>
      <c r="AB472">
        <f t="shared" ref="AB472:AC472" ca="1" si="1025">AB471+AA472*$D472</f>
        <v>0</v>
      </c>
      <c r="AC472">
        <f t="shared" ca="1" si="1025"/>
        <v>0</v>
      </c>
      <c r="AF472">
        <f ca="1">IF(B472&gt;0,C472-Analysis!$B$14,0)</f>
        <v>0</v>
      </c>
      <c r="AG472">
        <f t="shared" ca="1" si="978"/>
        <v>0</v>
      </c>
      <c r="AH472">
        <f t="shared" ca="1" si="979"/>
        <v>0</v>
      </c>
      <c r="AI472">
        <f ca="1">IF(AND(B472&gt;Analysis!$B$39,B472&lt;Analysis!$B$40),FilterInput(AF472,Analysis!$B$34,Analysis!$B$35),0)</f>
        <v>0</v>
      </c>
      <c r="AJ472">
        <f ca="1">MEDIAN2(AI472,Analysis!$B$5,2)</f>
        <v>0</v>
      </c>
      <c r="AK472">
        <f ca="1">AVERAGE2(AJ472,Analysis!$B$6,2)</f>
        <v>0</v>
      </c>
      <c r="AL472">
        <f ca="1">INTEGRAL2(R472,$B472,AL471,R471,$B471,Analysis!$B$22)</f>
        <v>0</v>
      </c>
      <c r="AM472">
        <f ca="1">IF(AND(B472&lt;Analysis!$B$40,B472&gt;0),INTEGRAL2(AL472,$B472,AM471,AL471,$B471,Analysis!$B$23),0)</f>
        <v>0</v>
      </c>
      <c r="AN472">
        <f>IF($P472,AM472*Analysis!$B$30+Analysis!$B$31,0)</f>
        <v>0</v>
      </c>
      <c r="AO472">
        <f>AN472-'Flight Input'!$AE472</f>
        <v>0</v>
      </c>
      <c r="AQ472">
        <f>Analysis!$B$36*'Flight Input'!AE472+IF('Flight Input'!AE472 &gt; 0,Analysis!$B$37,0)</f>
        <v>0</v>
      </c>
      <c r="AR472">
        <f ca="1">_xlfn.COVARIANCE.P($AN$102:$AN$1102,'Flight Input'!AE472:AE1472)</f>
        <v>-1.6933678913392827E-2</v>
      </c>
    </row>
    <row r="473" spans="1:44" x14ac:dyDescent="0.3">
      <c r="A473">
        <v>471</v>
      </c>
      <c r="B473">
        <f>'Flight Input'!T473</f>
        <v>9.4204100000206381</v>
      </c>
      <c r="C473">
        <f ca="1">INDIRECT(CONCATENATE("'Flight Input'!",Analysis!$B$2,A473+2))</f>
        <v>0</v>
      </c>
      <c r="D473">
        <f t="shared" si="971"/>
        <v>2.1082999999634922E-2</v>
      </c>
      <c r="F473">
        <f t="shared" ca="1" si="980"/>
        <v>0</v>
      </c>
      <c r="G473">
        <f t="shared" ca="1" si="981"/>
        <v>0</v>
      </c>
      <c r="I473">
        <f>SUM(D$2:D473)/COUNT(D$2:D473)</f>
        <v>2.0000870488366535E-2</v>
      </c>
      <c r="J473">
        <f t="shared" si="972"/>
        <v>1.0541041207130362</v>
      </c>
      <c r="L473">
        <f ca="1">VARA(C$2:C473)</f>
        <v>0</v>
      </c>
      <c r="M473">
        <f t="shared" ca="1" si="973"/>
        <v>0</v>
      </c>
      <c r="N473">
        <f t="shared" ca="1" si="982"/>
        <v>0</v>
      </c>
      <c r="O473" t="b">
        <f ca="1">IF(OR(O472,M473*MIN((B473-B$2)*Analysis!$B$19,1)&gt;Analysis!$B$18),TRUE,FALSE)</f>
        <v>0</v>
      </c>
      <c r="P473" t="b">
        <f>IF(OR('Flight Input'!U473=3,'Flight Input'!U473=9),TRUE,FALSE)</f>
        <v>0</v>
      </c>
      <c r="Q473">
        <f ca="1">IF(O473,Q472,SUM(C$2:C473)/COUNT(C$2:C473))+(Analysis!$D$14-500)/1000000</f>
        <v>1.1E-4</v>
      </c>
      <c r="R473">
        <f t="shared" ca="1" si="974"/>
        <v>0</v>
      </c>
      <c r="S473">
        <f t="shared" ca="1" si="983"/>
        <v>0</v>
      </c>
      <c r="T473">
        <f t="shared" si="975"/>
        <v>0</v>
      </c>
      <c r="U473">
        <f>IF($P473,T473*Analysis!$B$28+Analysis!$B$29,0)</f>
        <v>0</v>
      </c>
      <c r="V473">
        <f>U473-'Flight Input'!$AE473</f>
        <v>0</v>
      </c>
      <c r="W473">
        <f ca="1">MEDIAN2(R473,Analysis!$B$5,2)</f>
        <v>0</v>
      </c>
      <c r="X473">
        <f t="shared" ref="X473:Y473" ca="1" si="1026">X472+W473*$D473</f>
        <v>0</v>
      </c>
      <c r="Y473">
        <f t="shared" ca="1" si="1026"/>
        <v>0</v>
      </c>
      <c r="AA473">
        <f ca="1">AVERAGE2(W473,Analysis!$B$6,2)</f>
        <v>0</v>
      </c>
      <c r="AB473">
        <f t="shared" ref="AB473:AC473" ca="1" si="1027">AB472+AA473*$D473</f>
        <v>0</v>
      </c>
      <c r="AC473">
        <f t="shared" ca="1" si="1027"/>
        <v>0</v>
      </c>
      <c r="AF473">
        <f ca="1">IF(B473&gt;0,C473-Analysis!$B$14,0)</f>
        <v>0</v>
      </c>
      <c r="AG473">
        <f t="shared" ca="1" si="978"/>
        <v>0</v>
      </c>
      <c r="AH473">
        <f t="shared" ca="1" si="979"/>
        <v>0</v>
      </c>
      <c r="AI473">
        <f ca="1">IF(AND(B473&gt;Analysis!$B$39,B473&lt;Analysis!$B$40),FilterInput(AF473,Analysis!$B$34,Analysis!$B$35),0)</f>
        <v>0</v>
      </c>
      <c r="AJ473">
        <f ca="1">MEDIAN2(AI473,Analysis!$B$5,2)</f>
        <v>0</v>
      </c>
      <c r="AK473">
        <f ca="1">AVERAGE2(AJ473,Analysis!$B$6,2)</f>
        <v>0</v>
      </c>
      <c r="AL473">
        <f ca="1">INTEGRAL2(R473,$B473,AL472,R472,$B472,Analysis!$B$22)</f>
        <v>0</v>
      </c>
      <c r="AM473">
        <f ca="1">IF(AND(B473&lt;Analysis!$B$40,B473&gt;0),INTEGRAL2(AL473,$B473,AM472,AL472,$B472,Analysis!$B$23),0)</f>
        <v>0</v>
      </c>
      <c r="AN473">
        <f>IF($P473,AM473*Analysis!$B$30+Analysis!$B$31,0)</f>
        <v>0</v>
      </c>
      <c r="AO473">
        <f>AN473-'Flight Input'!$AE473</f>
        <v>0</v>
      </c>
      <c r="AQ473">
        <f>Analysis!$B$36*'Flight Input'!AE473+IF('Flight Input'!AE473 &gt; 0,Analysis!$B$37,0)</f>
        <v>0</v>
      </c>
      <c r="AR473">
        <f ca="1">_xlfn.COVARIANCE.P($AN$102:$AN$1102,'Flight Input'!AE473:AE1473)</f>
        <v>-1.6861998399634155E-2</v>
      </c>
    </row>
    <row r="474" spans="1:44" x14ac:dyDescent="0.3">
      <c r="A474">
        <v>472</v>
      </c>
      <c r="B474">
        <f>'Flight Input'!T474</f>
        <v>9.4395129999611527</v>
      </c>
      <c r="C474">
        <f ca="1">INDIRECT(CONCATENATE("'Flight Input'!",Analysis!$B$2,A474+2))</f>
        <v>0</v>
      </c>
      <c r="D474">
        <f t="shared" si="971"/>
        <v>1.9102999940514565E-2</v>
      </c>
      <c r="F474">
        <f t="shared" ca="1" si="980"/>
        <v>0</v>
      </c>
      <c r="G474">
        <f t="shared" ca="1" si="981"/>
        <v>0</v>
      </c>
      <c r="I474">
        <f>SUM(D$2:D474)/COUNT(D$2:D474)</f>
        <v>1.999896822025668E-2</v>
      </c>
      <c r="J474">
        <f t="shared" si="972"/>
        <v>0.95519927478885625</v>
      </c>
      <c r="L474">
        <f ca="1">VARA(C$2:C474)</f>
        <v>0</v>
      </c>
      <c r="M474">
        <f t="shared" ca="1" si="973"/>
        <v>0</v>
      </c>
      <c r="N474">
        <f t="shared" ca="1" si="982"/>
        <v>0</v>
      </c>
      <c r="O474" t="b">
        <f ca="1">IF(OR(O473,M474*MIN((B474-B$2)*Analysis!$B$19,1)&gt;Analysis!$B$18),TRUE,FALSE)</f>
        <v>0</v>
      </c>
      <c r="P474" t="b">
        <f>IF(OR('Flight Input'!U474=3,'Flight Input'!U474=9),TRUE,FALSE)</f>
        <v>0</v>
      </c>
      <c r="Q474">
        <f ca="1">IF(O474,Q473,SUM(C$2:C474)/COUNT(C$2:C474))+(Analysis!$D$14-500)/1000000</f>
        <v>1.1E-4</v>
      </c>
      <c r="R474">
        <f t="shared" ca="1" si="974"/>
        <v>0</v>
      </c>
      <c r="S474">
        <f t="shared" ca="1" si="983"/>
        <v>0</v>
      </c>
      <c r="T474">
        <f t="shared" si="975"/>
        <v>0</v>
      </c>
      <c r="U474">
        <f>IF($P474,T474*Analysis!$B$28+Analysis!$B$29,0)</f>
        <v>0</v>
      </c>
      <c r="V474">
        <f>U474-'Flight Input'!$AE474</f>
        <v>0</v>
      </c>
      <c r="W474">
        <f ca="1">MEDIAN2(R474,Analysis!$B$5,2)</f>
        <v>0</v>
      </c>
      <c r="X474">
        <f t="shared" ref="X474:Y474" ca="1" si="1028">X473+W474*$D474</f>
        <v>0</v>
      </c>
      <c r="Y474">
        <f t="shared" ca="1" si="1028"/>
        <v>0</v>
      </c>
      <c r="AA474">
        <f ca="1">AVERAGE2(W474,Analysis!$B$6,2)</f>
        <v>0</v>
      </c>
      <c r="AB474">
        <f t="shared" ref="AB474:AC474" ca="1" si="1029">AB473+AA474*$D474</f>
        <v>0</v>
      </c>
      <c r="AC474">
        <f t="shared" ca="1" si="1029"/>
        <v>0</v>
      </c>
      <c r="AF474">
        <f ca="1">IF(B474&gt;0,C474-Analysis!$B$14,0)</f>
        <v>0</v>
      </c>
      <c r="AG474">
        <f t="shared" ca="1" si="978"/>
        <v>0</v>
      </c>
      <c r="AH474">
        <f t="shared" ca="1" si="979"/>
        <v>0</v>
      </c>
      <c r="AI474">
        <f ca="1">IF(AND(B474&gt;Analysis!$B$39,B474&lt;Analysis!$B$40),FilterInput(AF474,Analysis!$B$34,Analysis!$B$35),0)</f>
        <v>0</v>
      </c>
      <c r="AJ474">
        <f ca="1">MEDIAN2(AI474,Analysis!$B$5,2)</f>
        <v>0</v>
      </c>
      <c r="AK474">
        <f ca="1">AVERAGE2(AJ474,Analysis!$B$6,2)</f>
        <v>0</v>
      </c>
      <c r="AL474">
        <f ca="1">INTEGRAL2(R474,$B474,AL473,R473,$B473,Analysis!$B$22)</f>
        <v>0</v>
      </c>
      <c r="AM474">
        <f ca="1">IF(AND(B474&lt;Analysis!$B$40,B474&gt;0),INTEGRAL2(AL474,$B474,AM473,AL473,$B473,Analysis!$B$23),0)</f>
        <v>0</v>
      </c>
      <c r="AN474">
        <f>IF($P474,AM474*Analysis!$B$30+Analysis!$B$31,0)</f>
        <v>0</v>
      </c>
      <c r="AO474">
        <f>AN474-'Flight Input'!$AE474</f>
        <v>0</v>
      </c>
      <c r="AQ474">
        <f>Analysis!$B$36*'Flight Input'!AE474+IF('Flight Input'!AE474 &gt; 0,Analysis!$B$37,0)</f>
        <v>0</v>
      </c>
      <c r="AR474">
        <f ca="1">_xlfn.COVARIANCE.P($AN$102:$AN$1102,'Flight Input'!AE474:AE1474)</f>
        <v>-1.6789793482701008E-2</v>
      </c>
    </row>
    <row r="475" spans="1:44" x14ac:dyDescent="0.3">
      <c r="A475">
        <v>473</v>
      </c>
      <c r="B475">
        <f>'Flight Input'!T475</f>
        <v>9.4620819999836385</v>
      </c>
      <c r="C475">
        <f ca="1">INDIRECT(CONCATENATE("'Flight Input'!",Analysis!$B$2,A475+2))</f>
        <v>0</v>
      </c>
      <c r="D475">
        <f t="shared" si="971"/>
        <v>2.2569000022485852E-2</v>
      </c>
      <c r="F475">
        <f t="shared" ca="1" si="980"/>
        <v>0</v>
      </c>
      <c r="G475">
        <f t="shared" ca="1" si="981"/>
        <v>0</v>
      </c>
      <c r="I475">
        <f>SUM(D$2:D475)/COUNT(D$2:D475)</f>
        <v>2.0004401691297333E-2</v>
      </c>
      <c r="J475">
        <f t="shared" si="972"/>
        <v>1.1282017013437706</v>
      </c>
      <c r="L475">
        <f ca="1">VARA(C$2:C475)</f>
        <v>0</v>
      </c>
      <c r="M475">
        <f t="shared" ca="1" si="973"/>
        <v>0</v>
      </c>
      <c r="N475">
        <f t="shared" ca="1" si="982"/>
        <v>0</v>
      </c>
      <c r="O475" t="b">
        <f ca="1">IF(OR(O474,M475*MIN((B475-B$2)*Analysis!$B$19,1)&gt;Analysis!$B$18),TRUE,FALSE)</f>
        <v>0</v>
      </c>
      <c r="P475" t="b">
        <f>IF(OR('Flight Input'!U475=3,'Flight Input'!U475=9),TRUE,FALSE)</f>
        <v>0</v>
      </c>
      <c r="Q475">
        <f ca="1">IF(O475,Q474,SUM(C$2:C475)/COUNT(C$2:C475))+(Analysis!$D$14-500)/1000000</f>
        <v>1.1E-4</v>
      </c>
      <c r="R475">
        <f t="shared" ca="1" si="974"/>
        <v>0</v>
      </c>
      <c r="S475">
        <f t="shared" ca="1" si="983"/>
        <v>0</v>
      </c>
      <c r="T475">
        <f t="shared" si="975"/>
        <v>0</v>
      </c>
      <c r="U475">
        <f>IF($P475,T475*Analysis!$B$28+Analysis!$B$29,0)</f>
        <v>0</v>
      </c>
      <c r="V475">
        <f>U475-'Flight Input'!$AE475</f>
        <v>0</v>
      </c>
      <c r="W475">
        <f ca="1">MEDIAN2(R475,Analysis!$B$5,2)</f>
        <v>0</v>
      </c>
      <c r="X475">
        <f t="shared" ref="X475:Y475" ca="1" si="1030">X474+W475*$D475</f>
        <v>0</v>
      </c>
      <c r="Y475">
        <f t="shared" ca="1" si="1030"/>
        <v>0</v>
      </c>
      <c r="AA475">
        <f ca="1">AVERAGE2(W475,Analysis!$B$6,2)</f>
        <v>0</v>
      </c>
      <c r="AB475">
        <f t="shared" ref="AB475:AC475" ca="1" si="1031">AB474+AA475*$D475</f>
        <v>0</v>
      </c>
      <c r="AC475">
        <f t="shared" ca="1" si="1031"/>
        <v>0</v>
      </c>
      <c r="AF475">
        <f ca="1">IF(B475&gt;0,C475-Analysis!$B$14,0)</f>
        <v>0</v>
      </c>
      <c r="AG475">
        <f t="shared" ca="1" si="978"/>
        <v>0</v>
      </c>
      <c r="AH475">
        <f t="shared" ca="1" si="979"/>
        <v>0</v>
      </c>
      <c r="AI475">
        <f ca="1">IF(AND(B475&gt;Analysis!$B$39,B475&lt;Analysis!$B$40),FilterInput(AF475,Analysis!$B$34,Analysis!$B$35),0)</f>
        <v>0</v>
      </c>
      <c r="AJ475">
        <f ca="1">MEDIAN2(AI475,Analysis!$B$5,2)</f>
        <v>0</v>
      </c>
      <c r="AK475">
        <f ca="1">AVERAGE2(AJ475,Analysis!$B$6,2)</f>
        <v>0</v>
      </c>
      <c r="AL475">
        <f ca="1">INTEGRAL2(R475,$B475,AL474,R474,$B474,Analysis!$B$22)</f>
        <v>0</v>
      </c>
      <c r="AM475">
        <f ca="1">IF(AND(B475&lt;Analysis!$B$40,B475&gt;0),INTEGRAL2(AL475,$B475,AM474,AL474,$B474,Analysis!$B$23),0)</f>
        <v>0</v>
      </c>
      <c r="AN475">
        <f>IF($P475,AM475*Analysis!$B$30+Analysis!$B$31,0)</f>
        <v>0</v>
      </c>
      <c r="AO475">
        <f>AN475-'Flight Input'!$AE475</f>
        <v>0</v>
      </c>
      <c r="AQ475">
        <f>Analysis!$B$36*'Flight Input'!AE475+IF('Flight Input'!AE475 &gt; 0,Analysis!$B$37,0)</f>
        <v>0</v>
      </c>
      <c r="AR475">
        <f ca="1">_xlfn.COVARIANCE.P($AN$102:$AN$1102,'Flight Input'!AE475:AE1475)</f>
        <v>-1.671706031879918E-2</v>
      </c>
    </row>
    <row r="476" spans="1:44" x14ac:dyDescent="0.3">
      <c r="A476">
        <v>474</v>
      </c>
      <c r="B476">
        <f>'Flight Input'!T476</f>
        <v>9.4798090000404045</v>
      </c>
      <c r="C476">
        <f ca="1">INDIRECT(CONCATENATE("'Flight Input'!",Analysis!$B$2,A476+2))</f>
        <v>0</v>
      </c>
      <c r="D476">
        <f t="shared" si="971"/>
        <v>1.7727000056765974E-2</v>
      </c>
      <c r="F476">
        <f t="shared" ca="1" si="980"/>
        <v>0</v>
      </c>
      <c r="G476">
        <f t="shared" ca="1" si="981"/>
        <v>0</v>
      </c>
      <c r="I476">
        <f>SUM(D$2:D476)/COUNT(D$2:D476)</f>
        <v>1.9999597046498743E-2</v>
      </c>
      <c r="J476">
        <f t="shared" si="972"/>
        <v>0.88636786108995003</v>
      </c>
      <c r="L476">
        <f ca="1">VARA(C$2:C476)</f>
        <v>0</v>
      </c>
      <c r="M476">
        <f t="shared" ca="1" si="973"/>
        <v>0</v>
      </c>
      <c r="N476">
        <f t="shared" ca="1" si="982"/>
        <v>0</v>
      </c>
      <c r="O476" t="b">
        <f ca="1">IF(OR(O475,M476*MIN((B476-B$2)*Analysis!$B$19,1)&gt;Analysis!$B$18),TRUE,FALSE)</f>
        <v>0</v>
      </c>
      <c r="P476" t="b">
        <f>IF(OR('Flight Input'!U476=3,'Flight Input'!U476=9),TRUE,FALSE)</f>
        <v>0</v>
      </c>
      <c r="Q476">
        <f ca="1">IF(O476,Q475,SUM(C$2:C476)/COUNT(C$2:C476))+(Analysis!$D$14-500)/1000000</f>
        <v>1.1E-4</v>
      </c>
      <c r="R476">
        <f t="shared" ca="1" si="974"/>
        <v>0</v>
      </c>
      <c r="S476">
        <f t="shared" ca="1" si="983"/>
        <v>0</v>
      </c>
      <c r="T476">
        <f t="shared" si="975"/>
        <v>0</v>
      </c>
      <c r="U476">
        <f>IF($P476,T476*Analysis!$B$28+Analysis!$B$29,0)</f>
        <v>0</v>
      </c>
      <c r="V476">
        <f>U476-'Flight Input'!$AE476</f>
        <v>0</v>
      </c>
      <c r="W476">
        <f ca="1">MEDIAN2(R476,Analysis!$B$5,2)</f>
        <v>0</v>
      </c>
      <c r="X476">
        <f t="shared" ref="X476:Y476" ca="1" si="1032">X475+W476*$D476</f>
        <v>0</v>
      </c>
      <c r="Y476">
        <f t="shared" ca="1" si="1032"/>
        <v>0</v>
      </c>
      <c r="AA476">
        <f ca="1">AVERAGE2(W476,Analysis!$B$6,2)</f>
        <v>0</v>
      </c>
      <c r="AB476">
        <f t="shared" ref="AB476:AC476" ca="1" si="1033">AB475+AA476*$D476</f>
        <v>0</v>
      </c>
      <c r="AC476">
        <f t="shared" ca="1" si="1033"/>
        <v>0</v>
      </c>
      <c r="AF476">
        <f ca="1">IF(B476&gt;0,C476-Analysis!$B$14,0)</f>
        <v>0</v>
      </c>
      <c r="AG476">
        <f t="shared" ca="1" si="978"/>
        <v>0</v>
      </c>
      <c r="AH476">
        <f t="shared" ca="1" si="979"/>
        <v>0</v>
      </c>
      <c r="AI476">
        <f ca="1">IF(AND(B476&gt;Analysis!$B$39,B476&lt;Analysis!$B$40),FilterInput(AF476,Analysis!$B$34,Analysis!$B$35),0)</f>
        <v>0</v>
      </c>
      <c r="AJ476">
        <f ca="1">MEDIAN2(AI476,Analysis!$B$5,2)</f>
        <v>0</v>
      </c>
      <c r="AK476">
        <f ca="1">AVERAGE2(AJ476,Analysis!$B$6,2)</f>
        <v>0</v>
      </c>
      <c r="AL476">
        <f ca="1">INTEGRAL2(R476,$B476,AL475,R475,$B475,Analysis!$B$22)</f>
        <v>0</v>
      </c>
      <c r="AM476">
        <f ca="1">IF(AND(B476&lt;Analysis!$B$40,B476&gt;0),INTEGRAL2(AL476,$B476,AM475,AL475,$B475,Analysis!$B$23),0)</f>
        <v>0</v>
      </c>
      <c r="AN476">
        <f>IF($P476,AM476*Analysis!$B$30+Analysis!$B$31,0)</f>
        <v>0</v>
      </c>
      <c r="AO476">
        <f>AN476-'Flight Input'!$AE476</f>
        <v>0</v>
      </c>
      <c r="AQ476">
        <f>Analysis!$B$36*'Flight Input'!AE476+IF('Flight Input'!AE476 &gt; 0,Analysis!$B$37,0)</f>
        <v>0</v>
      </c>
      <c r="AR476">
        <f ca="1">_xlfn.COVARIANCE.P($AN$102:$AN$1102,'Flight Input'!AE476:AE1476)</f>
        <v>-1.6643795031548614E-2</v>
      </c>
    </row>
    <row r="477" spans="1:44" x14ac:dyDescent="0.3">
      <c r="A477">
        <v>475</v>
      </c>
      <c r="B477">
        <f>'Flight Input'!T477</f>
        <v>9.500603000051342</v>
      </c>
      <c r="C477">
        <f ca="1">INDIRECT(CONCATENATE("'Flight Input'!",Analysis!$B$2,A477+2))</f>
        <v>0</v>
      </c>
      <c r="D477">
        <f t="shared" si="971"/>
        <v>2.0794000010937452E-2</v>
      </c>
      <c r="F477">
        <f t="shared" ca="1" si="980"/>
        <v>0</v>
      </c>
      <c r="G477">
        <f t="shared" ca="1" si="981"/>
        <v>0</v>
      </c>
      <c r="I477">
        <f>SUM(D$2:D477)/COUNT(D$2:D477)</f>
        <v>2.0001269473792299E-2</v>
      </c>
      <c r="J477">
        <f t="shared" si="972"/>
        <v>1.0396340111403364</v>
      </c>
      <c r="L477">
        <f ca="1">VARA(C$2:C477)</f>
        <v>0</v>
      </c>
      <c r="M477">
        <f t="shared" ca="1" si="973"/>
        <v>0</v>
      </c>
      <c r="N477">
        <f t="shared" ca="1" si="982"/>
        <v>0</v>
      </c>
      <c r="O477" t="b">
        <f ca="1">IF(OR(O476,M477*MIN((B477-B$2)*Analysis!$B$19,1)&gt;Analysis!$B$18),TRUE,FALSE)</f>
        <v>0</v>
      </c>
      <c r="P477" t="b">
        <f>IF(OR('Flight Input'!U477=3,'Flight Input'!U477=9),TRUE,FALSE)</f>
        <v>0</v>
      </c>
      <c r="Q477">
        <f ca="1">IF(O477,Q476,SUM(C$2:C477)/COUNT(C$2:C477))+(Analysis!$D$14-500)/1000000</f>
        <v>1.1E-4</v>
      </c>
      <c r="R477">
        <f t="shared" ca="1" si="974"/>
        <v>0</v>
      </c>
      <c r="S477">
        <f t="shared" ca="1" si="983"/>
        <v>0</v>
      </c>
      <c r="T477">
        <f t="shared" si="975"/>
        <v>0</v>
      </c>
      <c r="U477">
        <f>IF($P477,T477*Analysis!$B$28+Analysis!$B$29,0)</f>
        <v>0</v>
      </c>
      <c r="V477">
        <f>U477-'Flight Input'!$AE477</f>
        <v>0</v>
      </c>
      <c r="W477">
        <f ca="1">MEDIAN2(R477,Analysis!$B$5,2)</f>
        <v>0</v>
      </c>
      <c r="X477">
        <f t="shared" ref="X477:Y477" ca="1" si="1034">X476+W477*$D477</f>
        <v>0</v>
      </c>
      <c r="Y477">
        <f t="shared" ca="1" si="1034"/>
        <v>0</v>
      </c>
      <c r="AA477">
        <f ca="1">AVERAGE2(W477,Analysis!$B$6,2)</f>
        <v>0</v>
      </c>
      <c r="AB477">
        <f t="shared" ref="AB477:AC477" ca="1" si="1035">AB476+AA477*$D477</f>
        <v>0</v>
      </c>
      <c r="AC477">
        <f t="shared" ca="1" si="1035"/>
        <v>0</v>
      </c>
      <c r="AF477">
        <f ca="1">IF(B477&gt;0,C477-Analysis!$B$14,0)</f>
        <v>0</v>
      </c>
      <c r="AG477">
        <f t="shared" ca="1" si="978"/>
        <v>0</v>
      </c>
      <c r="AH477">
        <f t="shared" ca="1" si="979"/>
        <v>0</v>
      </c>
      <c r="AI477">
        <f ca="1">IF(AND(B477&gt;Analysis!$B$39,B477&lt;Analysis!$B$40),FilterInput(AF477,Analysis!$B$34,Analysis!$B$35),0)</f>
        <v>0</v>
      </c>
      <c r="AJ477">
        <f ca="1">MEDIAN2(AI477,Analysis!$B$5,2)</f>
        <v>0</v>
      </c>
      <c r="AK477">
        <f ca="1">AVERAGE2(AJ477,Analysis!$B$6,2)</f>
        <v>0</v>
      </c>
      <c r="AL477">
        <f ca="1">INTEGRAL2(R477,$B477,AL476,R476,$B476,Analysis!$B$22)</f>
        <v>0</v>
      </c>
      <c r="AM477">
        <f ca="1">IF(AND(B477&lt;Analysis!$B$40,B477&gt;0),INTEGRAL2(AL477,$B477,AM476,AL476,$B476,Analysis!$B$23),0)</f>
        <v>0</v>
      </c>
      <c r="AN477">
        <f>IF($P477,AM477*Analysis!$B$30+Analysis!$B$31,0)</f>
        <v>0</v>
      </c>
      <c r="AO477">
        <f>AN477-'Flight Input'!$AE477</f>
        <v>0</v>
      </c>
      <c r="AQ477">
        <f>Analysis!$B$36*'Flight Input'!AE477+IF('Flight Input'!AE477 &gt; 0,Analysis!$B$37,0)</f>
        <v>0</v>
      </c>
      <c r="AR477">
        <f ca="1">_xlfn.COVARIANCE.P($AN$102:$AN$1102,'Flight Input'!AE477:AE1477)</f>
        <v>-1.6569993711662338E-2</v>
      </c>
    </row>
    <row r="478" spans="1:44" x14ac:dyDescent="0.3">
      <c r="A478">
        <v>476</v>
      </c>
      <c r="B478">
        <f>'Flight Input'!T478</f>
        <v>9.5165890000062063</v>
      </c>
      <c r="C478">
        <f ca="1">INDIRECT(CONCATENATE("'Flight Input'!",Analysis!$B$2,A478+2))</f>
        <v>0</v>
      </c>
      <c r="D478">
        <f t="shared" si="971"/>
        <v>1.5985999954864383E-2</v>
      </c>
      <c r="F478">
        <f t="shared" ca="1" si="980"/>
        <v>0</v>
      </c>
      <c r="G478">
        <f t="shared" ca="1" si="981"/>
        <v>0</v>
      </c>
      <c r="I478">
        <f>SUM(D$2:D478)/COUNT(D$2:D478)</f>
        <v>1.9992834033626485E-2</v>
      </c>
      <c r="J478">
        <f t="shared" si="972"/>
        <v>0.79958648823759049</v>
      </c>
      <c r="L478">
        <f ca="1">VARA(C$2:C478)</f>
        <v>0</v>
      </c>
      <c r="M478">
        <f t="shared" ca="1" si="973"/>
        <v>0</v>
      </c>
      <c r="N478">
        <f t="shared" ca="1" si="982"/>
        <v>0</v>
      </c>
      <c r="O478" t="b">
        <f ca="1">IF(OR(O477,M478*MIN((B478-B$2)*Analysis!$B$19,1)&gt;Analysis!$B$18),TRUE,FALSE)</f>
        <v>0</v>
      </c>
      <c r="P478" t="b">
        <f>IF(OR('Flight Input'!U478=3,'Flight Input'!U478=9),TRUE,FALSE)</f>
        <v>0</v>
      </c>
      <c r="Q478">
        <f ca="1">IF(O478,Q477,SUM(C$2:C478)/COUNT(C$2:C478))+(Analysis!$D$14-500)/1000000</f>
        <v>1.1E-4</v>
      </c>
      <c r="R478">
        <f t="shared" ca="1" si="974"/>
        <v>0</v>
      </c>
      <c r="S478">
        <f t="shared" ca="1" si="983"/>
        <v>0</v>
      </c>
      <c r="T478">
        <f t="shared" si="975"/>
        <v>0</v>
      </c>
      <c r="U478">
        <f>IF($P478,T478*Analysis!$B$28+Analysis!$B$29,0)</f>
        <v>0</v>
      </c>
      <c r="V478">
        <f>U478-'Flight Input'!$AE478</f>
        <v>0</v>
      </c>
      <c r="W478">
        <f ca="1">MEDIAN2(R478,Analysis!$B$5,2)</f>
        <v>0</v>
      </c>
      <c r="X478">
        <f t="shared" ref="X478:Y478" ca="1" si="1036">X477+W478*$D478</f>
        <v>0</v>
      </c>
      <c r="Y478">
        <f t="shared" ca="1" si="1036"/>
        <v>0</v>
      </c>
      <c r="AA478">
        <f ca="1">AVERAGE2(W478,Analysis!$B$6,2)</f>
        <v>0</v>
      </c>
      <c r="AB478">
        <f t="shared" ref="AB478:AC478" ca="1" si="1037">AB477+AA478*$D478</f>
        <v>0</v>
      </c>
      <c r="AC478">
        <f t="shared" ca="1" si="1037"/>
        <v>0</v>
      </c>
      <c r="AF478">
        <f ca="1">IF(B478&gt;0,C478-Analysis!$B$14,0)</f>
        <v>0</v>
      </c>
      <c r="AG478">
        <f t="shared" ca="1" si="978"/>
        <v>0</v>
      </c>
      <c r="AH478">
        <f t="shared" ca="1" si="979"/>
        <v>0</v>
      </c>
      <c r="AI478">
        <f ca="1">IF(AND(B478&gt;Analysis!$B$39,B478&lt;Analysis!$B$40),FilterInput(AF478,Analysis!$B$34,Analysis!$B$35),0)</f>
        <v>0</v>
      </c>
      <c r="AJ478">
        <f ca="1">MEDIAN2(AI478,Analysis!$B$5,2)</f>
        <v>0</v>
      </c>
      <c r="AK478">
        <f ca="1">AVERAGE2(AJ478,Analysis!$B$6,2)</f>
        <v>0</v>
      </c>
      <c r="AL478">
        <f ca="1">INTEGRAL2(R478,$B478,AL477,R477,$B477,Analysis!$B$22)</f>
        <v>0</v>
      </c>
      <c r="AM478">
        <f ca="1">IF(AND(B478&lt;Analysis!$B$40,B478&gt;0),INTEGRAL2(AL478,$B478,AM477,AL477,$B477,Analysis!$B$23),0)</f>
        <v>0</v>
      </c>
      <c r="AN478">
        <f>IF($P478,AM478*Analysis!$B$30+Analysis!$B$31,0)</f>
        <v>0</v>
      </c>
      <c r="AO478">
        <f>AN478-'Flight Input'!$AE478</f>
        <v>0</v>
      </c>
      <c r="AQ478">
        <f>Analysis!$B$36*'Flight Input'!AE478+IF('Flight Input'!AE478 &gt; 0,Analysis!$B$37,0)</f>
        <v>0</v>
      </c>
      <c r="AR478">
        <f ca="1">_xlfn.COVARIANCE.P($AN$102:$AN$1102,'Flight Input'!AE478:AE1478)</f>
        <v>-1.649565241662216E-2</v>
      </c>
    </row>
    <row r="479" spans="1:44" x14ac:dyDescent="0.3">
      <c r="A479">
        <v>477</v>
      </c>
      <c r="B479">
        <f>'Flight Input'!T479</f>
        <v>9.5385089999763295</v>
      </c>
      <c r="C479">
        <f ca="1">INDIRECT(CONCATENATE("'Flight Input'!",Analysis!$B$2,A479+2))</f>
        <v>0</v>
      </c>
      <c r="D479">
        <f t="shared" si="971"/>
        <v>2.1919999970123172E-2</v>
      </c>
      <c r="F479">
        <f t="shared" ca="1" si="980"/>
        <v>0</v>
      </c>
      <c r="G479">
        <f t="shared" ca="1" si="981"/>
        <v>0</v>
      </c>
      <c r="I479">
        <f>SUM(D$2:D479)/COUNT(D$2:D479)</f>
        <v>1.9996874213786854E-2</v>
      </c>
      <c r="J479">
        <f t="shared" si="972"/>
        <v>1.0961713183658683</v>
      </c>
      <c r="L479">
        <f ca="1">VARA(C$2:C479)</f>
        <v>0</v>
      </c>
      <c r="M479">
        <f t="shared" ca="1" si="973"/>
        <v>0</v>
      </c>
      <c r="N479">
        <f t="shared" ca="1" si="982"/>
        <v>0</v>
      </c>
      <c r="O479" t="b">
        <f ca="1">IF(OR(O478,M479*MIN((B479-B$2)*Analysis!$B$19,1)&gt;Analysis!$B$18),TRUE,FALSE)</f>
        <v>0</v>
      </c>
      <c r="P479" t="b">
        <f>IF(OR('Flight Input'!U479=3,'Flight Input'!U479=9),TRUE,FALSE)</f>
        <v>0</v>
      </c>
      <c r="Q479">
        <f ca="1">IF(O479,Q478,SUM(C$2:C479)/COUNT(C$2:C479))+(Analysis!$D$14-500)/1000000</f>
        <v>1.1E-4</v>
      </c>
      <c r="R479">
        <f t="shared" ca="1" si="974"/>
        <v>0</v>
      </c>
      <c r="S479">
        <f t="shared" ca="1" si="983"/>
        <v>0</v>
      </c>
      <c r="T479">
        <f t="shared" si="975"/>
        <v>0</v>
      </c>
      <c r="U479">
        <f>IF($P479,T479*Analysis!$B$28+Analysis!$B$29,0)</f>
        <v>0</v>
      </c>
      <c r="V479">
        <f>U479-'Flight Input'!$AE479</f>
        <v>0</v>
      </c>
      <c r="W479">
        <f ca="1">MEDIAN2(R479,Analysis!$B$5,2)</f>
        <v>0</v>
      </c>
      <c r="X479">
        <f t="shared" ref="X479:Y479" ca="1" si="1038">X478+W479*$D479</f>
        <v>0</v>
      </c>
      <c r="Y479">
        <f t="shared" ca="1" si="1038"/>
        <v>0</v>
      </c>
      <c r="AA479">
        <f ca="1">AVERAGE2(W479,Analysis!$B$6,2)</f>
        <v>0</v>
      </c>
      <c r="AB479">
        <f t="shared" ref="AB479:AC479" ca="1" si="1039">AB478+AA479*$D479</f>
        <v>0</v>
      </c>
      <c r="AC479">
        <f t="shared" ca="1" si="1039"/>
        <v>0</v>
      </c>
      <c r="AF479">
        <f ca="1">IF(B479&gt;0,C479-Analysis!$B$14,0)</f>
        <v>0</v>
      </c>
      <c r="AG479">
        <f t="shared" ca="1" si="978"/>
        <v>0</v>
      </c>
      <c r="AH479">
        <f t="shared" ca="1" si="979"/>
        <v>0</v>
      </c>
      <c r="AI479">
        <f ca="1">IF(AND(B479&gt;Analysis!$B$39,B479&lt;Analysis!$B$40),FilterInput(AF479,Analysis!$B$34,Analysis!$B$35),0)</f>
        <v>0</v>
      </c>
      <c r="AJ479">
        <f ca="1">MEDIAN2(AI479,Analysis!$B$5,2)</f>
        <v>0</v>
      </c>
      <c r="AK479">
        <f ca="1">AVERAGE2(AJ479,Analysis!$B$6,2)</f>
        <v>0</v>
      </c>
      <c r="AL479">
        <f ca="1">INTEGRAL2(R479,$B479,AL478,R478,$B478,Analysis!$B$22)</f>
        <v>0</v>
      </c>
      <c r="AM479">
        <f ca="1">IF(AND(B479&lt;Analysis!$B$40,B479&gt;0),INTEGRAL2(AL479,$B479,AM478,AL478,$B478,Analysis!$B$23),0)</f>
        <v>0</v>
      </c>
      <c r="AN479">
        <f>IF($P479,AM479*Analysis!$B$30+Analysis!$B$31,0)</f>
        <v>0</v>
      </c>
      <c r="AO479">
        <f>AN479-'Flight Input'!$AE479</f>
        <v>0</v>
      </c>
      <c r="AQ479">
        <f>Analysis!$B$36*'Flight Input'!AE479+IF('Flight Input'!AE479 &gt; 0,Analysis!$B$37,0)</f>
        <v>0</v>
      </c>
      <c r="AR479">
        <f ca="1">_xlfn.COVARIANCE.P($AN$102:$AN$1102,'Flight Input'!AE479:AE1479)</f>
        <v>-1.6420767170349657E-2</v>
      </c>
    </row>
    <row r="480" spans="1:44" x14ac:dyDescent="0.3">
      <c r="A480">
        <v>478</v>
      </c>
      <c r="B480">
        <f>'Flight Input'!T480</f>
        <v>9.5598920000484213</v>
      </c>
      <c r="C480">
        <f ca="1">INDIRECT(CONCATENATE("'Flight Input'!",Analysis!$B$2,A480+2))</f>
        <v>0</v>
      </c>
      <c r="D480">
        <f t="shared" si="971"/>
        <v>2.1383000072091818E-2</v>
      </c>
      <c r="F480">
        <f t="shared" ca="1" si="980"/>
        <v>0</v>
      </c>
      <c r="G480">
        <f t="shared" ca="1" si="981"/>
        <v>0</v>
      </c>
      <c r="I480">
        <f>SUM(D$2:D480)/COUNT(D$2:D480)</f>
        <v>1.9999774058678706E-2</v>
      </c>
      <c r="J480">
        <f t="shared" si="972"/>
        <v>1.0691620819992651</v>
      </c>
      <c r="L480">
        <f ca="1">VARA(C$2:C480)</f>
        <v>0</v>
      </c>
      <c r="M480">
        <f t="shared" ca="1" si="973"/>
        <v>0</v>
      </c>
      <c r="N480">
        <f t="shared" ca="1" si="982"/>
        <v>0</v>
      </c>
      <c r="O480" t="b">
        <f ca="1">IF(OR(O479,M480*MIN((B480-B$2)*Analysis!$B$19,1)&gt;Analysis!$B$18),TRUE,FALSE)</f>
        <v>0</v>
      </c>
      <c r="P480" t="b">
        <f>IF(OR('Flight Input'!U480=3,'Flight Input'!U480=9),TRUE,FALSE)</f>
        <v>0</v>
      </c>
      <c r="Q480">
        <f ca="1">IF(O480,Q479,SUM(C$2:C480)/COUNT(C$2:C480))+(Analysis!$D$14-500)/1000000</f>
        <v>1.1E-4</v>
      </c>
      <c r="R480">
        <f t="shared" ca="1" si="974"/>
        <v>0</v>
      </c>
      <c r="S480">
        <f t="shared" ca="1" si="983"/>
        <v>0</v>
      </c>
      <c r="T480">
        <f t="shared" si="975"/>
        <v>0</v>
      </c>
      <c r="U480">
        <f>IF($P480,T480*Analysis!$B$28+Analysis!$B$29,0)</f>
        <v>0</v>
      </c>
      <c r="V480">
        <f>U480-'Flight Input'!$AE480</f>
        <v>0</v>
      </c>
      <c r="W480">
        <f ca="1">MEDIAN2(R480,Analysis!$B$5,2)</f>
        <v>0</v>
      </c>
      <c r="X480">
        <f t="shared" ref="X480:Y480" ca="1" si="1040">X479+W480*$D480</f>
        <v>0</v>
      </c>
      <c r="Y480">
        <f t="shared" ca="1" si="1040"/>
        <v>0</v>
      </c>
      <c r="AA480">
        <f ca="1">AVERAGE2(W480,Analysis!$B$6,2)</f>
        <v>0</v>
      </c>
      <c r="AB480">
        <f t="shared" ref="AB480:AC480" ca="1" si="1041">AB479+AA480*$D480</f>
        <v>0</v>
      </c>
      <c r="AC480">
        <f t="shared" ca="1" si="1041"/>
        <v>0</v>
      </c>
      <c r="AF480">
        <f ca="1">IF(B480&gt;0,C480-Analysis!$B$14,0)</f>
        <v>0</v>
      </c>
      <c r="AG480">
        <f t="shared" ca="1" si="978"/>
        <v>0</v>
      </c>
      <c r="AH480">
        <f t="shared" ca="1" si="979"/>
        <v>0</v>
      </c>
      <c r="AI480">
        <f ca="1">IF(AND(B480&gt;Analysis!$B$39,B480&lt;Analysis!$B$40),FilterInput(AF480,Analysis!$B$34,Analysis!$B$35),0)</f>
        <v>0</v>
      </c>
      <c r="AJ480">
        <f ca="1">MEDIAN2(AI480,Analysis!$B$5,2)</f>
        <v>0</v>
      </c>
      <c r="AK480">
        <f ca="1">AVERAGE2(AJ480,Analysis!$B$6,2)</f>
        <v>0</v>
      </c>
      <c r="AL480">
        <f ca="1">INTEGRAL2(R480,$B480,AL479,R479,$B479,Analysis!$B$22)</f>
        <v>0</v>
      </c>
      <c r="AM480">
        <f ca="1">IF(AND(B480&lt;Analysis!$B$40,B480&gt;0),INTEGRAL2(AL480,$B480,AM479,AL479,$B479,Analysis!$B$23),0)</f>
        <v>0</v>
      </c>
      <c r="AN480">
        <f>IF($P480,AM480*Analysis!$B$30+Analysis!$B$31,0)</f>
        <v>0</v>
      </c>
      <c r="AO480">
        <f>AN480-'Flight Input'!$AE480</f>
        <v>0</v>
      </c>
      <c r="AQ480">
        <f>Analysis!$B$36*'Flight Input'!AE480+IF('Flight Input'!AE480 &gt; 0,Analysis!$B$37,0)</f>
        <v>0</v>
      </c>
      <c r="AR480">
        <f ca="1">_xlfn.COVARIANCE.P($AN$102:$AN$1102,'Flight Input'!AE480:AE1480)</f>
        <v>-1.6345333962874915E-2</v>
      </c>
    </row>
    <row r="481" spans="1:44" x14ac:dyDescent="0.3">
      <c r="A481">
        <v>479</v>
      </c>
      <c r="B481">
        <f>'Flight Input'!T481</f>
        <v>9.5771510000340641</v>
      </c>
      <c r="C481">
        <f ca="1">INDIRECT(CONCATENATE("'Flight Input'!",Analysis!$B$2,A481+2))</f>
        <v>0</v>
      </c>
      <c r="D481">
        <f t="shared" si="971"/>
        <v>1.7258999985642731E-2</v>
      </c>
      <c r="F481">
        <f t="shared" ca="1" si="980"/>
        <v>0</v>
      </c>
      <c r="G481">
        <f t="shared" ca="1" si="981"/>
        <v>0</v>
      </c>
      <c r="I481">
        <f>SUM(D$2:D481)/COUNT(D$2:D481)</f>
        <v>1.9994052192137922E-2</v>
      </c>
      <c r="J481">
        <f t="shared" si="972"/>
        <v>0.86320670866455629</v>
      </c>
      <c r="L481">
        <f ca="1">VARA(C$2:C481)</f>
        <v>0</v>
      </c>
      <c r="M481">
        <f t="shared" ca="1" si="973"/>
        <v>0</v>
      </c>
      <c r="N481">
        <f t="shared" ca="1" si="982"/>
        <v>0</v>
      </c>
      <c r="O481" t="b">
        <f ca="1">IF(OR(O480,M481*MIN((B481-B$2)*Analysis!$B$19,1)&gt;Analysis!$B$18),TRUE,FALSE)</f>
        <v>0</v>
      </c>
      <c r="P481" t="b">
        <f>IF(OR('Flight Input'!U481=3,'Flight Input'!U481=9),TRUE,FALSE)</f>
        <v>0</v>
      </c>
      <c r="Q481">
        <f ca="1">IF(O481,Q480,SUM(C$2:C481)/COUNT(C$2:C481))+(Analysis!$D$14-500)/1000000</f>
        <v>1.1E-4</v>
      </c>
      <c r="R481">
        <f t="shared" ca="1" si="974"/>
        <v>0</v>
      </c>
      <c r="S481">
        <f t="shared" ca="1" si="983"/>
        <v>0</v>
      </c>
      <c r="T481">
        <f t="shared" si="975"/>
        <v>0</v>
      </c>
      <c r="U481">
        <f>IF($P481,T481*Analysis!$B$28+Analysis!$B$29,0)</f>
        <v>0</v>
      </c>
      <c r="V481">
        <f>U481-'Flight Input'!$AE481</f>
        <v>0</v>
      </c>
      <c r="W481">
        <f ca="1">MEDIAN2(R481,Analysis!$B$5,2)</f>
        <v>0</v>
      </c>
      <c r="X481">
        <f t="shared" ref="X481:Y481" ca="1" si="1042">X480+W481*$D481</f>
        <v>0</v>
      </c>
      <c r="Y481">
        <f t="shared" ca="1" si="1042"/>
        <v>0</v>
      </c>
      <c r="AA481">
        <f ca="1">AVERAGE2(W481,Analysis!$B$6,2)</f>
        <v>0</v>
      </c>
      <c r="AB481">
        <f t="shared" ref="AB481:AC481" ca="1" si="1043">AB480+AA481*$D481</f>
        <v>0</v>
      </c>
      <c r="AC481">
        <f t="shared" ca="1" si="1043"/>
        <v>0</v>
      </c>
      <c r="AF481">
        <f ca="1">IF(B481&gt;0,C481-Analysis!$B$14,0)</f>
        <v>0</v>
      </c>
      <c r="AG481">
        <f t="shared" ca="1" si="978"/>
        <v>0</v>
      </c>
      <c r="AH481">
        <f t="shared" ca="1" si="979"/>
        <v>0</v>
      </c>
      <c r="AI481">
        <f ca="1">IF(AND(B481&gt;Analysis!$B$39,B481&lt;Analysis!$B$40),FilterInput(AF481,Analysis!$B$34,Analysis!$B$35),0)</f>
        <v>0</v>
      </c>
      <c r="AJ481">
        <f ca="1">MEDIAN2(AI481,Analysis!$B$5,2)</f>
        <v>0</v>
      </c>
      <c r="AK481">
        <f ca="1">AVERAGE2(AJ481,Analysis!$B$6,2)</f>
        <v>0</v>
      </c>
      <c r="AL481">
        <f ca="1">INTEGRAL2(R481,$B481,AL480,R480,$B480,Analysis!$B$22)</f>
        <v>0</v>
      </c>
      <c r="AM481">
        <f ca="1">IF(AND(B481&lt;Analysis!$B$40,B481&gt;0),INTEGRAL2(AL481,$B481,AM480,AL480,$B480,Analysis!$B$23),0)</f>
        <v>0</v>
      </c>
      <c r="AN481">
        <f>IF($P481,AM481*Analysis!$B$30+Analysis!$B$31,0)</f>
        <v>0</v>
      </c>
      <c r="AO481">
        <f>AN481-'Flight Input'!$AE481</f>
        <v>0</v>
      </c>
      <c r="AQ481">
        <f>Analysis!$B$36*'Flight Input'!AE481+IF('Flight Input'!AE481 &gt; 0,Analysis!$B$37,0)</f>
        <v>0</v>
      </c>
      <c r="AR481">
        <f ca="1">_xlfn.COVARIANCE.P($AN$102:$AN$1102,'Flight Input'!AE481:AE1481)</f>
        <v>-1.6269348749999996E-2</v>
      </c>
    </row>
    <row r="482" spans="1:44" x14ac:dyDescent="0.3">
      <c r="A482">
        <v>480</v>
      </c>
      <c r="B482">
        <f>'Flight Input'!T482</f>
        <v>9.5990870000096038</v>
      </c>
      <c r="C482">
        <f ca="1">INDIRECT(CONCATENATE("'Flight Input'!",Analysis!$B$2,A482+2))</f>
        <v>0</v>
      </c>
      <c r="D482">
        <f t="shared" si="971"/>
        <v>2.1935999975539744E-2</v>
      </c>
      <c r="F482">
        <f t="shared" ca="1" si="980"/>
        <v>0</v>
      </c>
      <c r="G482">
        <f t="shared" ca="1" si="981"/>
        <v>0</v>
      </c>
      <c r="I482">
        <f>SUM(D$2:D482)/COUNT(D$2:D482)</f>
        <v>1.9998097916686674E-2</v>
      </c>
      <c r="J482">
        <f t="shared" si="972"/>
        <v>1.0969043189470564</v>
      </c>
      <c r="L482">
        <f ca="1">VARA(C$2:C482)</f>
        <v>0</v>
      </c>
      <c r="M482">
        <f t="shared" ca="1" si="973"/>
        <v>0</v>
      </c>
      <c r="N482">
        <f t="shared" ca="1" si="982"/>
        <v>0</v>
      </c>
      <c r="O482" t="b">
        <f ca="1">IF(OR(O481,M482*MIN((B482-B$2)*Analysis!$B$19,1)&gt;Analysis!$B$18),TRUE,FALSE)</f>
        <v>0</v>
      </c>
      <c r="P482" t="b">
        <f>IF(OR('Flight Input'!U482=3,'Flight Input'!U482=9),TRUE,FALSE)</f>
        <v>0</v>
      </c>
      <c r="Q482">
        <f ca="1">IF(O482,Q481,SUM(C$2:C482)/COUNT(C$2:C482))+(Analysis!$D$14-500)/1000000</f>
        <v>1.1E-4</v>
      </c>
      <c r="R482">
        <f t="shared" ca="1" si="974"/>
        <v>0</v>
      </c>
      <c r="S482">
        <f t="shared" ca="1" si="983"/>
        <v>0</v>
      </c>
      <c r="T482">
        <f t="shared" si="975"/>
        <v>0</v>
      </c>
      <c r="U482">
        <f>IF($P482,T482*Analysis!$B$28+Analysis!$B$29,0)</f>
        <v>0</v>
      </c>
      <c r="V482">
        <f>U482-'Flight Input'!$AE482</f>
        <v>0</v>
      </c>
      <c r="W482">
        <f ca="1">MEDIAN2(R482,Analysis!$B$5,2)</f>
        <v>0</v>
      </c>
      <c r="X482">
        <f t="shared" ref="X482:Y482" ca="1" si="1044">X481+W482*$D482</f>
        <v>0</v>
      </c>
      <c r="Y482">
        <f t="shared" ca="1" si="1044"/>
        <v>0</v>
      </c>
      <c r="AA482">
        <f ca="1">AVERAGE2(W482,Analysis!$B$6,2)</f>
        <v>0</v>
      </c>
      <c r="AB482">
        <f t="shared" ref="AB482:AC482" ca="1" si="1045">AB481+AA482*$D482</f>
        <v>0</v>
      </c>
      <c r="AC482">
        <f t="shared" ca="1" si="1045"/>
        <v>0</v>
      </c>
      <c r="AF482">
        <f ca="1">IF(B482&gt;0,C482-Analysis!$B$14,0)</f>
        <v>0</v>
      </c>
      <c r="AG482">
        <f t="shared" ca="1" si="978"/>
        <v>0</v>
      </c>
      <c r="AH482">
        <f t="shared" ca="1" si="979"/>
        <v>0</v>
      </c>
      <c r="AI482">
        <f ca="1">IF(AND(B482&gt;Analysis!$B$39,B482&lt;Analysis!$B$40),FilterInput(AF482,Analysis!$B$34,Analysis!$B$35),0)</f>
        <v>0</v>
      </c>
      <c r="AJ482">
        <f ca="1">MEDIAN2(AI482,Analysis!$B$5,2)</f>
        <v>0</v>
      </c>
      <c r="AK482">
        <f ca="1">AVERAGE2(AJ482,Analysis!$B$6,2)</f>
        <v>0</v>
      </c>
      <c r="AL482">
        <f ca="1">INTEGRAL2(R482,$B482,AL481,R481,$B481,Analysis!$B$22)</f>
        <v>0</v>
      </c>
      <c r="AM482">
        <f ca="1">IF(AND(B482&lt;Analysis!$B$40,B482&gt;0),INTEGRAL2(AL482,$B482,AM481,AL481,$B481,Analysis!$B$23),0)</f>
        <v>0</v>
      </c>
      <c r="AN482">
        <f>IF($P482,AM482*Analysis!$B$30+Analysis!$B$31,0)</f>
        <v>0</v>
      </c>
      <c r="AO482">
        <f>AN482-'Flight Input'!$AE482</f>
        <v>0</v>
      </c>
      <c r="AQ482">
        <f>Analysis!$B$36*'Flight Input'!AE482+IF('Flight Input'!AE482 &gt; 0,Analysis!$B$37,0)</f>
        <v>0</v>
      </c>
      <c r="AR482">
        <f ca="1">_xlfn.COVARIANCE.P($AN$102:$AN$1102,'Flight Input'!AE482:AE1482)</f>
        <v>-1.6192807452959812E-2</v>
      </c>
    </row>
    <row r="483" spans="1:44" x14ac:dyDescent="0.3">
      <c r="A483">
        <v>481</v>
      </c>
      <c r="B483">
        <f>'Flight Input'!T483</f>
        <v>9.619107999955304</v>
      </c>
      <c r="C483">
        <f ca="1">INDIRECT(CONCATENATE("'Flight Input'!",Analysis!$B$2,A483+2))</f>
        <v>0</v>
      </c>
      <c r="D483">
        <f t="shared" si="971"/>
        <v>2.0020999945700169E-2</v>
      </c>
      <c r="F483">
        <f t="shared" ca="1" si="980"/>
        <v>0</v>
      </c>
      <c r="G483">
        <f t="shared" ca="1" si="981"/>
        <v>0</v>
      </c>
      <c r="I483">
        <f>SUM(D$2:D483)/COUNT(D$2:D483)</f>
        <v>1.9998145530052608E-2</v>
      </c>
      <c r="J483">
        <f t="shared" si="972"/>
        <v>1.001142826749271</v>
      </c>
      <c r="L483">
        <f ca="1">VARA(C$2:C483)</f>
        <v>0</v>
      </c>
      <c r="M483">
        <f t="shared" ca="1" si="973"/>
        <v>0</v>
      </c>
      <c r="N483">
        <f t="shared" ca="1" si="982"/>
        <v>0</v>
      </c>
      <c r="O483" t="b">
        <f ca="1">IF(OR(O482,M483*MIN((B483-B$2)*Analysis!$B$19,1)&gt;Analysis!$B$18),TRUE,FALSE)</f>
        <v>0</v>
      </c>
      <c r="P483" t="b">
        <f>IF(OR('Flight Input'!U483=3,'Flight Input'!U483=9),TRUE,FALSE)</f>
        <v>0</v>
      </c>
      <c r="Q483">
        <f ca="1">IF(O483,Q482,SUM(C$2:C483)/COUNT(C$2:C483))+(Analysis!$D$14-500)/1000000</f>
        <v>1.1E-4</v>
      </c>
      <c r="R483">
        <f t="shared" ca="1" si="974"/>
        <v>0</v>
      </c>
      <c r="S483">
        <f t="shared" ca="1" si="983"/>
        <v>0</v>
      </c>
      <c r="T483">
        <f t="shared" si="975"/>
        <v>0</v>
      </c>
      <c r="U483">
        <f>IF($P483,T483*Analysis!$B$28+Analysis!$B$29,0)</f>
        <v>0</v>
      </c>
      <c r="V483">
        <f>U483-'Flight Input'!$AE483</f>
        <v>0</v>
      </c>
      <c r="W483">
        <f ca="1">MEDIAN2(R483,Analysis!$B$5,2)</f>
        <v>0</v>
      </c>
      <c r="X483">
        <f t="shared" ref="X483:Y483" ca="1" si="1046">X482+W483*$D483</f>
        <v>0</v>
      </c>
      <c r="Y483">
        <f t="shared" ca="1" si="1046"/>
        <v>0</v>
      </c>
      <c r="AA483">
        <f ca="1">AVERAGE2(W483,Analysis!$B$6,2)</f>
        <v>0</v>
      </c>
      <c r="AB483">
        <f t="shared" ref="AB483:AC483" ca="1" si="1047">AB482+AA483*$D483</f>
        <v>0</v>
      </c>
      <c r="AC483">
        <f t="shared" ca="1" si="1047"/>
        <v>0</v>
      </c>
      <c r="AF483">
        <f ca="1">IF(B483&gt;0,C483-Analysis!$B$14,0)</f>
        <v>0</v>
      </c>
      <c r="AG483">
        <f t="shared" ca="1" si="978"/>
        <v>0</v>
      </c>
      <c r="AH483">
        <f t="shared" ca="1" si="979"/>
        <v>0</v>
      </c>
      <c r="AI483">
        <f ca="1">IF(AND(B483&gt;Analysis!$B$39,B483&lt;Analysis!$B$40),FilterInput(AF483,Analysis!$B$34,Analysis!$B$35),0)</f>
        <v>0</v>
      </c>
      <c r="AJ483">
        <f ca="1">MEDIAN2(AI483,Analysis!$B$5,2)</f>
        <v>0</v>
      </c>
      <c r="AK483">
        <f ca="1">AVERAGE2(AJ483,Analysis!$B$6,2)</f>
        <v>0</v>
      </c>
      <c r="AL483">
        <f ca="1">INTEGRAL2(R483,$B483,AL482,R482,$B482,Analysis!$B$22)</f>
        <v>0</v>
      </c>
      <c r="AM483">
        <f ca="1">IF(AND(B483&lt;Analysis!$B$40,B483&gt;0),INTEGRAL2(AL483,$B483,AM482,AL482,$B482,Analysis!$B$23),0)</f>
        <v>0</v>
      </c>
      <c r="AN483">
        <f>IF($P483,AM483*Analysis!$B$30+Analysis!$B$31,0)</f>
        <v>0</v>
      </c>
      <c r="AO483">
        <f>AN483-'Flight Input'!$AE483</f>
        <v>0</v>
      </c>
      <c r="AQ483">
        <f>Analysis!$B$36*'Flight Input'!AE483+IF('Flight Input'!AE483 &gt; 0,Analysis!$B$37,0)</f>
        <v>0</v>
      </c>
      <c r="AR483">
        <f ca="1">_xlfn.COVARIANCE.P($AN$102:$AN$1102,'Flight Input'!AE483:AE1483)</f>
        <v>-1.6115705958078277E-2</v>
      </c>
    </row>
    <row r="484" spans="1:44" x14ac:dyDescent="0.3">
      <c r="A484">
        <v>482</v>
      </c>
      <c r="B484">
        <f>'Flight Input'!T484</f>
        <v>9.6445979999843985</v>
      </c>
      <c r="C484">
        <f ca="1">INDIRECT(CONCATENATE("'Flight Input'!",Analysis!$B$2,A484+2))</f>
        <v>0</v>
      </c>
      <c r="D484">
        <f t="shared" si="971"/>
        <v>2.5490000029094517E-2</v>
      </c>
      <c r="F484">
        <f t="shared" ca="1" si="980"/>
        <v>0</v>
      </c>
      <c r="G484">
        <f t="shared" ca="1" si="981"/>
        <v>0</v>
      </c>
      <c r="I484">
        <f>SUM(D$2:D484)/COUNT(D$2:D484)</f>
        <v>2.000953941905477E-2</v>
      </c>
      <c r="J484">
        <f t="shared" si="972"/>
        <v>1.2738923917869289</v>
      </c>
      <c r="L484">
        <f ca="1">VARA(C$2:C484)</f>
        <v>0</v>
      </c>
      <c r="M484">
        <f t="shared" ca="1" si="973"/>
        <v>0</v>
      </c>
      <c r="N484">
        <f t="shared" ca="1" si="982"/>
        <v>0</v>
      </c>
      <c r="O484" t="b">
        <f ca="1">IF(OR(O483,M484*MIN((B484-B$2)*Analysis!$B$19,1)&gt;Analysis!$B$18),TRUE,FALSE)</f>
        <v>0</v>
      </c>
      <c r="P484" t="b">
        <f>IF(OR('Flight Input'!U484=3,'Flight Input'!U484=9),TRUE,FALSE)</f>
        <v>0</v>
      </c>
      <c r="Q484">
        <f ca="1">IF(O484,Q483,SUM(C$2:C484)/COUNT(C$2:C484))+(Analysis!$D$14-500)/1000000</f>
        <v>1.1E-4</v>
      </c>
      <c r="R484">
        <f t="shared" ca="1" si="974"/>
        <v>0</v>
      </c>
      <c r="S484">
        <f t="shared" ca="1" si="983"/>
        <v>0</v>
      </c>
      <c r="T484">
        <f t="shared" si="975"/>
        <v>0</v>
      </c>
      <c r="U484">
        <f>IF($P484,T484*Analysis!$B$28+Analysis!$B$29,0)</f>
        <v>0</v>
      </c>
      <c r="V484">
        <f>U484-'Flight Input'!$AE484</f>
        <v>0</v>
      </c>
      <c r="W484">
        <f ca="1">MEDIAN2(R484,Analysis!$B$5,2)</f>
        <v>0</v>
      </c>
      <c r="X484">
        <f t="shared" ref="X484:Y484" ca="1" si="1048">X483+W484*$D484</f>
        <v>0</v>
      </c>
      <c r="Y484">
        <f t="shared" ca="1" si="1048"/>
        <v>0</v>
      </c>
      <c r="AA484">
        <f ca="1">AVERAGE2(W484,Analysis!$B$6,2)</f>
        <v>0</v>
      </c>
      <c r="AB484">
        <f t="shared" ref="AB484:AC484" ca="1" si="1049">AB483+AA484*$D484</f>
        <v>0</v>
      </c>
      <c r="AC484">
        <f t="shared" ca="1" si="1049"/>
        <v>0</v>
      </c>
      <c r="AF484">
        <f ca="1">IF(B484&gt;0,C484-Analysis!$B$14,0)</f>
        <v>0</v>
      </c>
      <c r="AG484">
        <f t="shared" ca="1" si="978"/>
        <v>0</v>
      </c>
      <c r="AH484">
        <f t="shared" ca="1" si="979"/>
        <v>0</v>
      </c>
      <c r="AI484">
        <f ca="1">IF(AND(B484&gt;Analysis!$B$39,B484&lt;Analysis!$B$40),FilterInput(AF484,Analysis!$B$34,Analysis!$B$35),0)</f>
        <v>0</v>
      </c>
      <c r="AJ484">
        <f ca="1">MEDIAN2(AI484,Analysis!$B$5,2)</f>
        <v>0</v>
      </c>
      <c r="AK484">
        <f ca="1">AVERAGE2(AJ484,Analysis!$B$6,2)</f>
        <v>0</v>
      </c>
      <c r="AL484">
        <f ca="1">INTEGRAL2(R484,$B484,AL483,R483,$B483,Analysis!$B$22)</f>
        <v>0</v>
      </c>
      <c r="AM484">
        <f ca="1">IF(AND(B484&lt;Analysis!$B$40,B484&gt;0),INTEGRAL2(AL484,$B484,AM483,AL483,$B483,Analysis!$B$23),0)</f>
        <v>0</v>
      </c>
      <c r="AN484">
        <f>IF($P484,AM484*Analysis!$B$30+Analysis!$B$31,0)</f>
        <v>0</v>
      </c>
      <c r="AO484">
        <f>AN484-'Flight Input'!$AE484</f>
        <v>0</v>
      </c>
      <c r="AQ484">
        <f>Analysis!$B$36*'Flight Input'!AE484+IF('Flight Input'!AE484 &gt; 0,Analysis!$B$37,0)</f>
        <v>0</v>
      </c>
      <c r="AR484">
        <f ca="1">_xlfn.COVARIANCE.P($AN$102:$AN$1102,'Flight Input'!AE484:AE1484)</f>
        <v>-1.6038040116420939E-2</v>
      </c>
    </row>
    <row r="485" spans="1:44" x14ac:dyDescent="0.3">
      <c r="A485">
        <v>483</v>
      </c>
      <c r="B485">
        <f>'Flight Input'!T485</f>
        <v>9.6600570000009611</v>
      </c>
      <c r="C485">
        <f ca="1">INDIRECT(CONCATENATE("'Flight Input'!",Analysis!$B$2,A485+2))</f>
        <v>0</v>
      </c>
      <c r="D485">
        <f t="shared" si="971"/>
        <v>1.5459000016562641E-2</v>
      </c>
      <c r="F485">
        <f t="shared" ca="1" si="980"/>
        <v>0</v>
      </c>
      <c r="G485">
        <f t="shared" ca="1" si="981"/>
        <v>0</v>
      </c>
      <c r="I485">
        <f>SUM(D$2:D485)/COUNT(D$2:D485)</f>
        <v>2.000011801242435E-2</v>
      </c>
      <c r="J485">
        <f t="shared" si="972"/>
        <v>0.77294543996986897</v>
      </c>
      <c r="L485">
        <f ca="1">VARA(C$2:C485)</f>
        <v>0</v>
      </c>
      <c r="M485">
        <f t="shared" ca="1" si="973"/>
        <v>0</v>
      </c>
      <c r="N485">
        <f t="shared" ca="1" si="982"/>
        <v>0</v>
      </c>
      <c r="O485" t="b">
        <f ca="1">IF(OR(O484,M485*MIN((B485-B$2)*Analysis!$B$19,1)&gt;Analysis!$B$18),TRUE,FALSE)</f>
        <v>0</v>
      </c>
      <c r="P485" t="b">
        <f>IF(OR('Flight Input'!U485=3,'Flight Input'!U485=9),TRUE,FALSE)</f>
        <v>0</v>
      </c>
      <c r="Q485">
        <f ca="1">IF(O485,Q484,SUM(C$2:C485)/COUNT(C$2:C485))+(Analysis!$D$14-500)/1000000</f>
        <v>1.1E-4</v>
      </c>
      <c r="R485">
        <f t="shared" ca="1" si="974"/>
        <v>0</v>
      </c>
      <c r="S485">
        <f t="shared" ca="1" si="983"/>
        <v>0</v>
      </c>
      <c r="T485">
        <f t="shared" si="975"/>
        <v>0</v>
      </c>
      <c r="U485">
        <f>IF($P485,T485*Analysis!$B$28+Analysis!$B$29,0)</f>
        <v>0</v>
      </c>
      <c r="V485">
        <f>U485-'Flight Input'!$AE485</f>
        <v>0</v>
      </c>
      <c r="W485">
        <f ca="1">MEDIAN2(R485,Analysis!$B$5,2)</f>
        <v>0</v>
      </c>
      <c r="X485">
        <f t="shared" ref="X485:Y485" ca="1" si="1050">X484+W485*$D485</f>
        <v>0</v>
      </c>
      <c r="Y485">
        <f t="shared" ca="1" si="1050"/>
        <v>0</v>
      </c>
      <c r="AA485">
        <f ca="1">AVERAGE2(W485,Analysis!$B$6,2)</f>
        <v>0</v>
      </c>
      <c r="AB485">
        <f t="shared" ref="AB485:AC485" ca="1" si="1051">AB484+AA485*$D485</f>
        <v>0</v>
      </c>
      <c r="AC485">
        <f t="shared" ca="1" si="1051"/>
        <v>0</v>
      </c>
      <c r="AF485">
        <f ca="1">IF(B485&gt;0,C485-Analysis!$B$14,0)</f>
        <v>0</v>
      </c>
      <c r="AG485">
        <f t="shared" ca="1" si="978"/>
        <v>0</v>
      </c>
      <c r="AH485">
        <f t="shared" ca="1" si="979"/>
        <v>0</v>
      </c>
      <c r="AI485">
        <f ca="1">IF(AND(B485&gt;Analysis!$B$39,B485&lt;Analysis!$B$40),FilterInput(AF485,Analysis!$B$34,Analysis!$B$35),0)</f>
        <v>0</v>
      </c>
      <c r="AJ485">
        <f ca="1">MEDIAN2(AI485,Analysis!$B$5,2)</f>
        <v>0</v>
      </c>
      <c r="AK485">
        <f ca="1">AVERAGE2(AJ485,Analysis!$B$6,2)</f>
        <v>0</v>
      </c>
      <c r="AL485">
        <f ca="1">INTEGRAL2(R485,$B485,AL484,R484,$B484,Analysis!$B$22)</f>
        <v>0</v>
      </c>
      <c r="AM485">
        <f ca="1">IF(AND(B485&lt;Analysis!$B$40,B485&gt;0),INTEGRAL2(AL485,$B485,AM484,AL484,$B484,Analysis!$B$23),0)</f>
        <v>0</v>
      </c>
      <c r="AN485">
        <f>IF($P485,AM485*Analysis!$B$30+Analysis!$B$31,0)</f>
        <v>0</v>
      </c>
      <c r="AO485">
        <f>AN485-'Flight Input'!$AE485</f>
        <v>0</v>
      </c>
      <c r="AQ485">
        <f>Analysis!$B$36*'Flight Input'!AE485+IF('Flight Input'!AE485 &gt; 0,Analysis!$B$37,0)</f>
        <v>0</v>
      </c>
      <c r="AR485">
        <f ca="1">_xlfn.COVARIANCE.P($AN$102:$AN$1102,'Flight Input'!AE485:AE1485)</f>
        <v>-1.5959805743443682E-2</v>
      </c>
    </row>
    <row r="486" spans="1:44" x14ac:dyDescent="0.3">
      <c r="A486">
        <v>484</v>
      </c>
      <c r="B486">
        <f>'Flight Input'!T486</f>
        <v>9.6796590000158176</v>
      </c>
      <c r="C486">
        <f ca="1">INDIRECT(CONCATENATE("'Flight Input'!",Analysis!$B$2,A486+2))</f>
        <v>0</v>
      </c>
      <c r="D486">
        <f t="shared" si="971"/>
        <v>1.9602000014856458E-2</v>
      </c>
      <c r="F486">
        <f t="shared" ca="1" si="980"/>
        <v>0</v>
      </c>
      <c r="G486">
        <f t="shared" ca="1" si="981"/>
        <v>0</v>
      </c>
      <c r="I486">
        <f>SUM(D$2:D486)/COUNT(D$2:D486)</f>
        <v>1.9999295454578136E-2</v>
      </c>
      <c r="J486">
        <f t="shared" si="972"/>
        <v>0.98013452820755587</v>
      </c>
      <c r="L486">
        <f ca="1">VARA(C$2:C486)</f>
        <v>0</v>
      </c>
      <c r="M486">
        <f t="shared" ca="1" si="973"/>
        <v>0</v>
      </c>
      <c r="N486">
        <f t="shared" ca="1" si="982"/>
        <v>0</v>
      </c>
      <c r="O486" t="b">
        <f ca="1">IF(OR(O485,M486*MIN((B486-B$2)*Analysis!$B$19,1)&gt;Analysis!$B$18),TRUE,FALSE)</f>
        <v>0</v>
      </c>
      <c r="P486" t="b">
        <f>IF(OR('Flight Input'!U486=3,'Flight Input'!U486=9),TRUE,FALSE)</f>
        <v>0</v>
      </c>
      <c r="Q486">
        <f ca="1">IF(O486,Q485,SUM(C$2:C486)/COUNT(C$2:C486))+(Analysis!$D$14-500)/1000000</f>
        <v>1.1E-4</v>
      </c>
      <c r="R486">
        <f t="shared" ca="1" si="974"/>
        <v>0</v>
      </c>
      <c r="S486">
        <f t="shared" ca="1" si="983"/>
        <v>0</v>
      </c>
      <c r="T486">
        <f t="shared" si="975"/>
        <v>0</v>
      </c>
      <c r="U486">
        <f>IF($P486,T486*Analysis!$B$28+Analysis!$B$29,0)</f>
        <v>0</v>
      </c>
      <c r="V486">
        <f>U486-'Flight Input'!$AE486</f>
        <v>0</v>
      </c>
      <c r="W486">
        <f ca="1">MEDIAN2(R486,Analysis!$B$5,2)</f>
        <v>0</v>
      </c>
      <c r="X486">
        <f t="shared" ref="X486:Y486" ca="1" si="1052">X485+W486*$D486</f>
        <v>0</v>
      </c>
      <c r="Y486">
        <f t="shared" ca="1" si="1052"/>
        <v>0</v>
      </c>
      <c r="AA486">
        <f ca="1">AVERAGE2(W486,Analysis!$B$6,2)</f>
        <v>0</v>
      </c>
      <c r="AB486">
        <f t="shared" ref="AB486:AC486" ca="1" si="1053">AB485+AA486*$D486</f>
        <v>0</v>
      </c>
      <c r="AC486">
        <f t="shared" ca="1" si="1053"/>
        <v>0</v>
      </c>
      <c r="AF486">
        <f ca="1">IF(B486&gt;0,C486-Analysis!$B$14,0)</f>
        <v>0</v>
      </c>
      <c r="AG486">
        <f t="shared" ca="1" si="978"/>
        <v>0</v>
      </c>
      <c r="AH486">
        <f t="shared" ca="1" si="979"/>
        <v>0</v>
      </c>
      <c r="AI486">
        <f ca="1">IF(AND(B486&gt;Analysis!$B$39,B486&lt;Analysis!$B$40),FilterInput(AF486,Analysis!$B$34,Analysis!$B$35),0)</f>
        <v>0</v>
      </c>
      <c r="AJ486">
        <f ca="1">MEDIAN2(AI486,Analysis!$B$5,2)</f>
        <v>0</v>
      </c>
      <c r="AK486">
        <f ca="1">AVERAGE2(AJ486,Analysis!$B$6,2)</f>
        <v>0</v>
      </c>
      <c r="AL486">
        <f ca="1">INTEGRAL2(R486,$B486,AL485,R485,$B485,Analysis!$B$22)</f>
        <v>0</v>
      </c>
      <c r="AM486">
        <f ca="1">IF(AND(B486&lt;Analysis!$B$40,B486&gt;0),INTEGRAL2(AL486,$B486,AM485,AL485,$B485,Analysis!$B$23),0)</f>
        <v>0</v>
      </c>
      <c r="AN486">
        <f>IF($P486,AM486*Analysis!$B$30+Analysis!$B$31,0)</f>
        <v>0</v>
      </c>
      <c r="AO486">
        <f>AN486-'Flight Input'!$AE486</f>
        <v>0</v>
      </c>
      <c r="AQ486">
        <f>Analysis!$B$36*'Flight Input'!AE486+IF('Flight Input'!AE486 &gt; 0,Analysis!$B$37,0)</f>
        <v>0</v>
      </c>
      <c r="AR486">
        <f ca="1">_xlfn.COVARIANCE.P($AN$102:$AN$1102,'Flight Input'!AE486:AE1486)</f>
        <v>-1.5880998618637274E-2</v>
      </c>
    </row>
    <row r="487" spans="1:44" x14ac:dyDescent="0.3">
      <c r="A487">
        <v>485</v>
      </c>
      <c r="B487">
        <f>'Flight Input'!T487</f>
        <v>9.700520999962464</v>
      </c>
      <c r="C487">
        <f ca="1">INDIRECT(CONCATENATE("'Flight Input'!",Analysis!$B$2,A487+2))</f>
        <v>0</v>
      </c>
      <c r="D487">
        <f t="shared" si="971"/>
        <v>2.0861999946646392E-2</v>
      </c>
      <c r="F487">
        <f t="shared" ca="1" si="980"/>
        <v>0</v>
      </c>
      <c r="G487">
        <f t="shared" ca="1" si="981"/>
        <v>0</v>
      </c>
      <c r="I487">
        <f>SUM(D$2:D487)/COUNT(D$2:D487)</f>
        <v>2.0001074226726728E-2</v>
      </c>
      <c r="J487">
        <f t="shared" si="972"/>
        <v>1.043043974046616</v>
      </c>
      <c r="L487">
        <f ca="1">VARA(C$2:C487)</f>
        <v>0</v>
      </c>
      <c r="M487">
        <f t="shared" ca="1" si="973"/>
        <v>0</v>
      </c>
      <c r="N487">
        <f t="shared" ca="1" si="982"/>
        <v>0</v>
      </c>
      <c r="O487" t="b">
        <f ca="1">IF(OR(O486,M487*MIN((B487-B$2)*Analysis!$B$19,1)&gt;Analysis!$B$18),TRUE,FALSE)</f>
        <v>0</v>
      </c>
      <c r="P487" t="b">
        <f>IF(OR('Flight Input'!U487=3,'Flight Input'!U487=9),TRUE,FALSE)</f>
        <v>0</v>
      </c>
      <c r="Q487">
        <f ca="1">IF(O487,Q486,SUM(C$2:C487)/COUNT(C$2:C487))+(Analysis!$D$14-500)/1000000</f>
        <v>1.1E-4</v>
      </c>
      <c r="R487">
        <f t="shared" ca="1" si="974"/>
        <v>0</v>
      </c>
      <c r="S487">
        <f t="shared" ca="1" si="983"/>
        <v>0</v>
      </c>
      <c r="T487">
        <f t="shared" si="975"/>
        <v>0</v>
      </c>
      <c r="U487">
        <f>IF($P487,T487*Analysis!$B$28+Analysis!$B$29,0)</f>
        <v>0</v>
      </c>
      <c r="V487">
        <f>U487-'Flight Input'!$AE487</f>
        <v>0</v>
      </c>
      <c r="W487">
        <f ca="1">MEDIAN2(R487,Analysis!$B$5,2)</f>
        <v>0</v>
      </c>
      <c r="X487">
        <f t="shared" ref="X487:Y487" ca="1" si="1054">X486+W487*$D487</f>
        <v>0</v>
      </c>
      <c r="Y487">
        <f t="shared" ca="1" si="1054"/>
        <v>0</v>
      </c>
      <c r="AA487">
        <f ca="1">AVERAGE2(W487,Analysis!$B$6,2)</f>
        <v>0</v>
      </c>
      <c r="AB487">
        <f t="shared" ref="AB487:AC487" ca="1" si="1055">AB486+AA487*$D487</f>
        <v>0</v>
      </c>
      <c r="AC487">
        <f t="shared" ca="1" si="1055"/>
        <v>0</v>
      </c>
      <c r="AF487">
        <f ca="1">IF(B487&gt;0,C487-Analysis!$B$14,0)</f>
        <v>0</v>
      </c>
      <c r="AG487">
        <f t="shared" ca="1" si="978"/>
        <v>0</v>
      </c>
      <c r="AH487">
        <f t="shared" ca="1" si="979"/>
        <v>0</v>
      </c>
      <c r="AI487">
        <f ca="1">IF(AND(B487&gt;Analysis!$B$39,B487&lt;Analysis!$B$40),FilterInput(AF487,Analysis!$B$34,Analysis!$B$35),0)</f>
        <v>0</v>
      </c>
      <c r="AJ487">
        <f ca="1">MEDIAN2(AI487,Analysis!$B$5,2)</f>
        <v>0</v>
      </c>
      <c r="AK487">
        <f ca="1">AVERAGE2(AJ487,Analysis!$B$6,2)</f>
        <v>0</v>
      </c>
      <c r="AL487">
        <f ca="1">INTEGRAL2(R487,$B487,AL486,R486,$B486,Analysis!$B$22)</f>
        <v>0</v>
      </c>
      <c r="AM487">
        <f ca="1">IF(AND(B487&lt;Analysis!$B$40,B487&gt;0),INTEGRAL2(AL487,$B487,AM486,AL486,$B486,Analysis!$B$23),0)</f>
        <v>0</v>
      </c>
      <c r="AN487">
        <f>IF($P487,AM487*Analysis!$B$30+Analysis!$B$31,0)</f>
        <v>0</v>
      </c>
      <c r="AO487">
        <f>AN487-'Flight Input'!$AE487</f>
        <v>0</v>
      </c>
      <c r="AQ487">
        <f>Analysis!$B$36*'Flight Input'!AE487+IF('Flight Input'!AE487 &gt; 0,Analysis!$B$37,0)</f>
        <v>0</v>
      </c>
      <c r="AR487">
        <f ca="1">_xlfn.COVARIANCE.P($AN$102:$AN$1102,'Flight Input'!AE487:AE1487)</f>
        <v>-1.580161448516753E-2</v>
      </c>
    </row>
    <row r="488" spans="1:44" x14ac:dyDescent="0.3">
      <c r="A488">
        <v>486</v>
      </c>
      <c r="B488">
        <f>'Flight Input'!T488</f>
        <v>9.7155359999742359</v>
      </c>
      <c r="C488">
        <f ca="1">INDIRECT(CONCATENATE("'Flight Input'!",Analysis!$B$2,A488+2))</f>
        <v>0</v>
      </c>
      <c r="D488">
        <f t="shared" si="971"/>
        <v>1.5015000011771917E-2</v>
      </c>
      <c r="F488">
        <f t="shared" ca="1" si="980"/>
        <v>0</v>
      </c>
      <c r="G488">
        <f t="shared" ca="1" si="981"/>
        <v>0</v>
      </c>
      <c r="I488">
        <f>SUM(D$2:D488)/COUNT(D$2:D488)</f>
        <v>1.9990814814761802E-2</v>
      </c>
      <c r="J488">
        <f t="shared" si="972"/>
        <v>0.75109494789999265</v>
      </c>
      <c r="L488">
        <f ca="1">VARA(C$2:C488)</f>
        <v>0</v>
      </c>
      <c r="M488">
        <f t="shared" ca="1" si="973"/>
        <v>0</v>
      </c>
      <c r="N488">
        <f t="shared" ca="1" si="982"/>
        <v>0</v>
      </c>
      <c r="O488" t="b">
        <f ca="1">IF(OR(O487,M488*MIN((B488-B$2)*Analysis!$B$19,1)&gt;Analysis!$B$18),TRUE,FALSE)</f>
        <v>0</v>
      </c>
      <c r="P488" t="b">
        <f>IF(OR('Flight Input'!U488=3,'Flight Input'!U488=9),TRUE,FALSE)</f>
        <v>0</v>
      </c>
      <c r="Q488">
        <f ca="1">IF(O488,Q487,SUM(C$2:C488)/COUNT(C$2:C488))+(Analysis!$D$14-500)/1000000</f>
        <v>1.1E-4</v>
      </c>
      <c r="R488">
        <f t="shared" ca="1" si="974"/>
        <v>0</v>
      </c>
      <c r="S488">
        <f t="shared" ca="1" si="983"/>
        <v>0</v>
      </c>
      <c r="T488">
        <f t="shared" si="975"/>
        <v>0</v>
      </c>
      <c r="U488">
        <f>IF($P488,T488*Analysis!$B$28+Analysis!$B$29,0)</f>
        <v>0</v>
      </c>
      <c r="V488">
        <f>U488-'Flight Input'!$AE488</f>
        <v>0</v>
      </c>
      <c r="W488">
        <f ca="1">MEDIAN2(R488,Analysis!$B$5,2)</f>
        <v>0</v>
      </c>
      <c r="X488">
        <f t="shared" ref="X488:Y488" ca="1" si="1056">X487+W488*$D488</f>
        <v>0</v>
      </c>
      <c r="Y488">
        <f t="shared" ca="1" si="1056"/>
        <v>0</v>
      </c>
      <c r="AA488">
        <f ca="1">AVERAGE2(W488,Analysis!$B$6,2)</f>
        <v>0</v>
      </c>
      <c r="AB488">
        <f t="shared" ref="AB488:AC488" ca="1" si="1057">AB487+AA488*$D488</f>
        <v>0</v>
      </c>
      <c r="AC488">
        <f t="shared" ca="1" si="1057"/>
        <v>0</v>
      </c>
      <c r="AF488">
        <f ca="1">IF(B488&gt;0,C488-Analysis!$B$14,0)</f>
        <v>0</v>
      </c>
      <c r="AG488">
        <f t="shared" ca="1" si="978"/>
        <v>0</v>
      </c>
      <c r="AH488">
        <f t="shared" ca="1" si="979"/>
        <v>0</v>
      </c>
      <c r="AI488">
        <f ca="1">IF(AND(B488&gt;Analysis!$B$39,B488&lt;Analysis!$B$40),FilterInput(AF488,Analysis!$B$34,Analysis!$B$35),0)</f>
        <v>0</v>
      </c>
      <c r="AJ488">
        <f ca="1">MEDIAN2(AI488,Analysis!$B$5,2)</f>
        <v>0</v>
      </c>
      <c r="AK488">
        <f ca="1">AVERAGE2(AJ488,Analysis!$B$6,2)</f>
        <v>0</v>
      </c>
      <c r="AL488">
        <f ca="1">INTEGRAL2(R488,$B488,AL487,R487,$B487,Analysis!$B$22)</f>
        <v>0</v>
      </c>
      <c r="AM488">
        <f ca="1">IF(AND(B488&lt;Analysis!$B$40,B488&gt;0),INTEGRAL2(AL488,$B488,AM487,AL487,$B487,Analysis!$B$23),0)</f>
        <v>0</v>
      </c>
      <c r="AN488">
        <f>IF($P488,AM488*Analysis!$B$30+Analysis!$B$31,0)</f>
        <v>0</v>
      </c>
      <c r="AO488">
        <f>AN488-'Flight Input'!$AE488</f>
        <v>0</v>
      </c>
      <c r="AQ488">
        <f>Analysis!$B$36*'Flight Input'!AE488+IF('Flight Input'!AE488 &gt; 0,Analysis!$B$37,0)</f>
        <v>0</v>
      </c>
      <c r="AR488">
        <f ca="1">_xlfn.COVARIANCE.P($AN$102:$AN$1102,'Flight Input'!AE488:AE1488)</f>
        <v>-1.5721649049512201E-2</v>
      </c>
    </row>
    <row r="489" spans="1:44" x14ac:dyDescent="0.3">
      <c r="A489">
        <v>487</v>
      </c>
      <c r="B489">
        <f>'Flight Input'!T489</f>
        <v>9.7402770000044256</v>
      </c>
      <c r="C489">
        <f ca="1">INDIRECT(CONCATENATE("'Flight Input'!",Analysis!$B$2,A489+2))</f>
        <v>0</v>
      </c>
      <c r="D489">
        <f t="shared" si="971"/>
        <v>2.4741000030189753E-2</v>
      </c>
      <c r="F489">
        <f t="shared" ca="1" si="980"/>
        <v>0</v>
      </c>
      <c r="G489">
        <f t="shared" ca="1" si="981"/>
        <v>0</v>
      </c>
      <c r="I489">
        <f>SUM(D$2:D489)/COUNT(D$2:D489)</f>
        <v>2.0000568788510115E-2</v>
      </c>
      <c r="J489">
        <f t="shared" si="972"/>
        <v>1.2370148215186216</v>
      </c>
      <c r="L489">
        <f ca="1">VARA(C$2:C489)</f>
        <v>0</v>
      </c>
      <c r="M489">
        <f t="shared" ca="1" si="973"/>
        <v>0</v>
      </c>
      <c r="N489">
        <f t="shared" ca="1" si="982"/>
        <v>0</v>
      </c>
      <c r="O489" t="b">
        <f ca="1">IF(OR(O488,M489*MIN((B489-B$2)*Analysis!$B$19,1)&gt;Analysis!$B$18),TRUE,FALSE)</f>
        <v>0</v>
      </c>
      <c r="P489" t="b">
        <f>IF(OR('Flight Input'!U489=3,'Flight Input'!U489=9),TRUE,FALSE)</f>
        <v>0</v>
      </c>
      <c r="Q489">
        <f ca="1">IF(O489,Q488,SUM(C$2:C489)/COUNT(C$2:C489))+(Analysis!$D$14-500)/1000000</f>
        <v>1.1E-4</v>
      </c>
      <c r="R489">
        <f t="shared" ca="1" si="974"/>
        <v>0</v>
      </c>
      <c r="S489">
        <f t="shared" ca="1" si="983"/>
        <v>0</v>
      </c>
      <c r="T489">
        <f t="shared" si="975"/>
        <v>0</v>
      </c>
      <c r="U489">
        <f>IF($P489,T489*Analysis!$B$28+Analysis!$B$29,0)</f>
        <v>0</v>
      </c>
      <c r="V489">
        <f>U489-'Flight Input'!$AE489</f>
        <v>0</v>
      </c>
      <c r="W489">
        <f ca="1">MEDIAN2(R489,Analysis!$B$5,2)</f>
        <v>0</v>
      </c>
      <c r="X489">
        <f t="shared" ref="X489:Y489" ca="1" si="1058">X488+W489*$D489</f>
        <v>0</v>
      </c>
      <c r="Y489">
        <f t="shared" ca="1" si="1058"/>
        <v>0</v>
      </c>
      <c r="AA489">
        <f ca="1">AVERAGE2(W489,Analysis!$B$6,2)</f>
        <v>0</v>
      </c>
      <c r="AB489">
        <f t="shared" ref="AB489:AC489" ca="1" si="1059">AB488+AA489*$D489</f>
        <v>0</v>
      </c>
      <c r="AC489">
        <f t="shared" ca="1" si="1059"/>
        <v>0</v>
      </c>
      <c r="AF489">
        <f ca="1">IF(B489&gt;0,C489-Analysis!$B$14,0)</f>
        <v>0</v>
      </c>
      <c r="AG489">
        <f t="shared" ca="1" si="978"/>
        <v>0</v>
      </c>
      <c r="AH489">
        <f t="shared" ca="1" si="979"/>
        <v>0</v>
      </c>
      <c r="AI489">
        <f ca="1">IF(AND(B489&gt;Analysis!$B$39,B489&lt;Analysis!$B$40),FilterInput(AF489,Analysis!$B$34,Analysis!$B$35),0)</f>
        <v>0</v>
      </c>
      <c r="AJ489">
        <f ca="1">MEDIAN2(AI489,Analysis!$B$5,2)</f>
        <v>0</v>
      </c>
      <c r="AK489">
        <f ca="1">AVERAGE2(AJ489,Analysis!$B$6,2)</f>
        <v>0</v>
      </c>
      <c r="AL489">
        <f ca="1">INTEGRAL2(R489,$B489,AL488,R488,$B488,Analysis!$B$22)</f>
        <v>0</v>
      </c>
      <c r="AM489">
        <f ca="1">IF(AND(B489&lt;Analysis!$B$40,B489&gt;0),INTEGRAL2(AL489,$B489,AM488,AL488,$B488,Analysis!$B$23),0)</f>
        <v>0</v>
      </c>
      <c r="AN489">
        <f>IF($P489,AM489*Analysis!$B$30+Analysis!$B$31,0)</f>
        <v>0</v>
      </c>
      <c r="AO489">
        <f>AN489-'Flight Input'!$AE489</f>
        <v>0</v>
      </c>
      <c r="AQ489">
        <f>Analysis!$B$36*'Flight Input'!AE489+IF('Flight Input'!AE489 &gt; 0,Analysis!$B$37,0)</f>
        <v>0</v>
      </c>
      <c r="AR489">
        <f ca="1">_xlfn.COVARIANCE.P($AN$102:$AN$1102,'Flight Input'!AE489:AE1489)</f>
        <v>-1.5641097981092804E-2</v>
      </c>
    </row>
    <row r="490" spans="1:44" x14ac:dyDescent="0.3">
      <c r="A490">
        <v>488</v>
      </c>
      <c r="B490">
        <f>'Flight Input'!T490</f>
        <v>9.7500330000184476</v>
      </c>
      <c r="C490">
        <f ca="1">INDIRECT(CONCATENATE("'Flight Input'!",Analysis!$B$2,A490+2))</f>
        <v>0</v>
      </c>
      <c r="D490">
        <f t="shared" si="971"/>
        <v>9.7560000140219927E-3</v>
      </c>
      <c r="F490">
        <f t="shared" ca="1" si="980"/>
        <v>0</v>
      </c>
      <c r="G490">
        <f t="shared" ca="1" si="981"/>
        <v>0</v>
      </c>
      <c r="I490">
        <f>SUM(D$2:D490)/COUNT(D$2:D490)</f>
        <v>1.9979575819709935E-2</v>
      </c>
      <c r="J490">
        <f t="shared" si="972"/>
        <v>0.48829865569006015</v>
      </c>
      <c r="L490">
        <f ca="1">VARA(C$2:C490)</f>
        <v>0</v>
      </c>
      <c r="M490">
        <f t="shared" ca="1" si="973"/>
        <v>0</v>
      </c>
      <c r="N490">
        <f t="shared" ca="1" si="982"/>
        <v>0</v>
      </c>
      <c r="O490" t="b">
        <f ca="1">IF(OR(O489,M490*MIN((B490-B$2)*Analysis!$B$19,1)&gt;Analysis!$B$18),TRUE,FALSE)</f>
        <v>0</v>
      </c>
      <c r="P490" t="b">
        <f>IF(OR('Flight Input'!U490=3,'Flight Input'!U490=9),TRUE,FALSE)</f>
        <v>0</v>
      </c>
      <c r="Q490">
        <f ca="1">IF(O490,Q489,SUM(C$2:C490)/COUNT(C$2:C490))+(Analysis!$D$14-500)/1000000</f>
        <v>1.1E-4</v>
      </c>
      <c r="R490">
        <f t="shared" ca="1" si="974"/>
        <v>0</v>
      </c>
      <c r="S490">
        <f t="shared" ca="1" si="983"/>
        <v>0</v>
      </c>
      <c r="T490">
        <f t="shared" si="975"/>
        <v>0</v>
      </c>
      <c r="U490">
        <f>IF($P490,T490*Analysis!$B$28+Analysis!$B$29,0)</f>
        <v>0</v>
      </c>
      <c r="V490">
        <f>U490-'Flight Input'!$AE490</f>
        <v>0</v>
      </c>
      <c r="W490">
        <f ca="1">MEDIAN2(R490,Analysis!$B$5,2)</f>
        <v>0</v>
      </c>
      <c r="X490">
        <f t="shared" ref="X490:Y490" ca="1" si="1060">X489+W490*$D490</f>
        <v>0</v>
      </c>
      <c r="Y490">
        <f t="shared" ca="1" si="1060"/>
        <v>0</v>
      </c>
      <c r="AA490">
        <f ca="1">AVERAGE2(W490,Analysis!$B$6,2)</f>
        <v>0</v>
      </c>
      <c r="AB490">
        <f t="shared" ref="AB490:AC490" ca="1" si="1061">AB489+AA490*$D490</f>
        <v>0</v>
      </c>
      <c r="AC490">
        <f t="shared" ca="1" si="1061"/>
        <v>0</v>
      </c>
      <c r="AF490">
        <f ca="1">IF(B490&gt;0,C490-Analysis!$B$14,0)</f>
        <v>0</v>
      </c>
      <c r="AG490">
        <f t="shared" ca="1" si="978"/>
        <v>0</v>
      </c>
      <c r="AH490">
        <f t="shared" ca="1" si="979"/>
        <v>0</v>
      </c>
      <c r="AI490">
        <f ca="1">IF(AND(B490&gt;Analysis!$B$39,B490&lt;Analysis!$B$40),FilterInput(AF490,Analysis!$B$34,Analysis!$B$35),0)</f>
        <v>0</v>
      </c>
      <c r="AJ490">
        <f ca="1">MEDIAN2(AI490,Analysis!$B$5,2)</f>
        <v>0</v>
      </c>
      <c r="AK490">
        <f ca="1">AVERAGE2(AJ490,Analysis!$B$6,2)</f>
        <v>0</v>
      </c>
      <c r="AL490">
        <f ca="1">INTEGRAL2(R490,$B490,AL489,R489,$B489,Analysis!$B$22)</f>
        <v>0</v>
      </c>
      <c r="AM490">
        <f ca="1">IF(AND(B490&lt;Analysis!$B$40,B490&gt;0),INTEGRAL2(AL490,$B490,AM489,AL489,$B489,Analysis!$B$23),0)</f>
        <v>0</v>
      </c>
      <c r="AN490">
        <f>IF($P490,AM490*Analysis!$B$30+Analysis!$B$31,0)</f>
        <v>0</v>
      </c>
      <c r="AO490">
        <f>AN490-'Flight Input'!$AE490</f>
        <v>0</v>
      </c>
      <c r="AQ490">
        <f>Analysis!$B$36*'Flight Input'!AE490+IF('Flight Input'!AE490 &gt; 0,Analysis!$B$37,0)</f>
        <v>0</v>
      </c>
      <c r="AR490">
        <f ca="1">_xlfn.COVARIANCE.P($AN$102:$AN$1102,'Flight Input'!AE490:AE1490)</f>
        <v>-1.5559956911902512E-2</v>
      </c>
    </row>
    <row r="491" spans="1:44" x14ac:dyDescent="0.3">
      <c r="A491">
        <v>489</v>
      </c>
      <c r="B491">
        <f>'Flight Input'!T491</f>
        <v>9.7760130000533536</v>
      </c>
      <c r="C491">
        <f ca="1">INDIRECT(CONCATENATE("'Flight Input'!",Analysis!$B$2,A491+2))</f>
        <v>0</v>
      </c>
      <c r="D491">
        <f t="shared" si="971"/>
        <v>2.598000003490597E-2</v>
      </c>
      <c r="F491">
        <f t="shared" ca="1" si="980"/>
        <v>0</v>
      </c>
      <c r="G491">
        <f t="shared" ca="1" si="981"/>
        <v>0</v>
      </c>
      <c r="I491">
        <f>SUM(D$2:D491)/COUNT(D$2:D491)</f>
        <v>1.999184662587598E-2</v>
      </c>
      <c r="J491">
        <f t="shared" si="972"/>
        <v>1.2995297793691236</v>
      </c>
      <c r="L491">
        <f ca="1">VARA(C$2:C491)</f>
        <v>0</v>
      </c>
      <c r="M491">
        <f t="shared" ca="1" si="973"/>
        <v>0</v>
      </c>
      <c r="N491">
        <f t="shared" ca="1" si="982"/>
        <v>0</v>
      </c>
      <c r="O491" t="b">
        <f ca="1">IF(OR(O490,M491*MIN((B491-B$2)*Analysis!$B$19,1)&gt;Analysis!$B$18),TRUE,FALSE)</f>
        <v>0</v>
      </c>
      <c r="P491" t="b">
        <f>IF(OR('Flight Input'!U491=3,'Flight Input'!U491=9),TRUE,FALSE)</f>
        <v>0</v>
      </c>
      <c r="Q491">
        <f ca="1">IF(O491,Q490,SUM(C$2:C491)/COUNT(C$2:C491))+(Analysis!$D$14-500)/1000000</f>
        <v>1.1E-4</v>
      </c>
      <c r="R491">
        <f t="shared" ca="1" si="974"/>
        <v>0</v>
      </c>
      <c r="S491">
        <f t="shared" ca="1" si="983"/>
        <v>0</v>
      </c>
      <c r="T491">
        <f t="shared" si="975"/>
        <v>0</v>
      </c>
      <c r="U491">
        <f>IF($P491,T491*Analysis!$B$28+Analysis!$B$29,0)</f>
        <v>0</v>
      </c>
      <c r="V491">
        <f>U491-'Flight Input'!$AE491</f>
        <v>0</v>
      </c>
      <c r="W491">
        <f ca="1">MEDIAN2(R491,Analysis!$B$5,2)</f>
        <v>0</v>
      </c>
      <c r="X491">
        <f t="shared" ref="X491:Y491" ca="1" si="1062">X490+W491*$D491</f>
        <v>0</v>
      </c>
      <c r="Y491">
        <f t="shared" ca="1" si="1062"/>
        <v>0</v>
      </c>
      <c r="AA491">
        <f ca="1">AVERAGE2(W491,Analysis!$B$6,2)</f>
        <v>0</v>
      </c>
      <c r="AB491">
        <f t="shared" ref="AB491:AC491" ca="1" si="1063">AB490+AA491*$D491</f>
        <v>0</v>
      </c>
      <c r="AC491">
        <f t="shared" ca="1" si="1063"/>
        <v>0</v>
      </c>
      <c r="AF491">
        <f ca="1">IF(B491&gt;0,C491-Analysis!$B$14,0)</f>
        <v>0</v>
      </c>
      <c r="AG491">
        <f t="shared" ca="1" si="978"/>
        <v>0</v>
      </c>
      <c r="AH491">
        <f t="shared" ca="1" si="979"/>
        <v>0</v>
      </c>
      <c r="AI491">
        <f ca="1">IF(AND(B491&gt;Analysis!$B$39,B491&lt;Analysis!$B$40),FilterInput(AF491,Analysis!$B$34,Analysis!$B$35),0)</f>
        <v>0</v>
      </c>
      <c r="AJ491">
        <f ca="1">MEDIAN2(AI491,Analysis!$B$5,2)</f>
        <v>0</v>
      </c>
      <c r="AK491">
        <f ca="1">AVERAGE2(AJ491,Analysis!$B$6,2)</f>
        <v>0</v>
      </c>
      <c r="AL491">
        <f ca="1">INTEGRAL2(R491,$B491,AL490,R490,$B490,Analysis!$B$22)</f>
        <v>0</v>
      </c>
      <c r="AM491">
        <f ca="1">IF(AND(B491&lt;Analysis!$B$40,B491&gt;0),INTEGRAL2(AL491,$B491,AM490,AL490,$B490,Analysis!$B$23),0)</f>
        <v>0</v>
      </c>
      <c r="AN491">
        <f>IF($P491,AM491*Analysis!$B$30+Analysis!$B$31,0)</f>
        <v>0</v>
      </c>
      <c r="AO491">
        <f>AN491-'Flight Input'!$AE491</f>
        <v>0</v>
      </c>
      <c r="AQ491">
        <f>Analysis!$B$36*'Flight Input'!AE491+IF('Flight Input'!AE491 &gt; 0,Analysis!$B$37,0)</f>
        <v>0</v>
      </c>
      <c r="AR491">
        <f ca="1">_xlfn.COVARIANCE.P($AN$102:$AN$1102,'Flight Input'!AE491:AE1491)</f>
        <v>-1.5478221436130054E-2</v>
      </c>
    </row>
    <row r="492" spans="1:44" x14ac:dyDescent="0.3">
      <c r="A492">
        <v>490</v>
      </c>
      <c r="B492">
        <f>'Flight Input'!T492</f>
        <v>9.7952270000241697</v>
      </c>
      <c r="C492">
        <f ca="1">INDIRECT(CONCATENATE("'Flight Input'!",Analysis!$B$2,A492+2))</f>
        <v>0</v>
      </c>
      <c r="D492">
        <f t="shared" si="971"/>
        <v>1.9213999970816076E-2</v>
      </c>
      <c r="F492">
        <f t="shared" ca="1" si="980"/>
        <v>0</v>
      </c>
      <c r="G492">
        <f t="shared" ca="1" si="981"/>
        <v>0</v>
      </c>
      <c r="I492">
        <f>SUM(D$2:D492)/COUNT(D$2:D492)</f>
        <v>1.9990259183722794E-2</v>
      </c>
      <c r="J492">
        <f t="shared" si="972"/>
        <v>0.96116812664746276</v>
      </c>
      <c r="L492">
        <f ca="1">VARA(C$2:C492)</f>
        <v>0</v>
      </c>
      <c r="M492">
        <f t="shared" ca="1" si="973"/>
        <v>0</v>
      </c>
      <c r="N492">
        <f t="shared" ca="1" si="982"/>
        <v>0</v>
      </c>
      <c r="O492" t="b">
        <f ca="1">IF(OR(O491,M492*MIN((B492-B$2)*Analysis!$B$19,1)&gt;Analysis!$B$18),TRUE,FALSE)</f>
        <v>0</v>
      </c>
      <c r="P492" t="b">
        <f>IF(OR('Flight Input'!U492=3,'Flight Input'!U492=9),TRUE,FALSE)</f>
        <v>0</v>
      </c>
      <c r="Q492">
        <f ca="1">IF(O492,Q491,SUM(C$2:C492)/COUNT(C$2:C492))+(Analysis!$D$14-500)/1000000</f>
        <v>1.1E-4</v>
      </c>
      <c r="R492">
        <f t="shared" ca="1" si="974"/>
        <v>0</v>
      </c>
      <c r="S492">
        <f t="shared" ca="1" si="983"/>
        <v>0</v>
      </c>
      <c r="T492">
        <f t="shared" si="975"/>
        <v>0</v>
      </c>
      <c r="U492">
        <f>IF($P492,T492*Analysis!$B$28+Analysis!$B$29,0)</f>
        <v>0</v>
      </c>
      <c r="V492">
        <f>U492-'Flight Input'!$AE492</f>
        <v>0</v>
      </c>
      <c r="W492">
        <f ca="1">MEDIAN2(R492,Analysis!$B$5,2)</f>
        <v>0</v>
      </c>
      <c r="X492">
        <f t="shared" ref="X492:Y492" ca="1" si="1064">X491+W492*$D492</f>
        <v>0</v>
      </c>
      <c r="Y492">
        <f t="shared" ca="1" si="1064"/>
        <v>0</v>
      </c>
      <c r="AA492">
        <f ca="1">AVERAGE2(W492,Analysis!$B$6,2)</f>
        <v>0</v>
      </c>
      <c r="AB492">
        <f t="shared" ref="AB492:AC492" ca="1" si="1065">AB491+AA492*$D492</f>
        <v>0</v>
      </c>
      <c r="AC492">
        <f t="shared" ca="1" si="1065"/>
        <v>0</v>
      </c>
      <c r="AF492">
        <f ca="1">IF(B492&gt;0,C492-Analysis!$B$14,0)</f>
        <v>0</v>
      </c>
      <c r="AG492">
        <f t="shared" ca="1" si="978"/>
        <v>0</v>
      </c>
      <c r="AH492">
        <f t="shared" ca="1" si="979"/>
        <v>0</v>
      </c>
      <c r="AI492">
        <f ca="1">IF(AND(B492&gt;Analysis!$B$39,B492&lt;Analysis!$B$40),FilterInput(AF492,Analysis!$B$34,Analysis!$B$35),0)</f>
        <v>0</v>
      </c>
      <c r="AJ492">
        <f ca="1">MEDIAN2(AI492,Analysis!$B$5,2)</f>
        <v>0</v>
      </c>
      <c r="AK492">
        <f ca="1">AVERAGE2(AJ492,Analysis!$B$6,2)</f>
        <v>0</v>
      </c>
      <c r="AL492">
        <f ca="1">INTEGRAL2(R492,$B492,AL491,R491,$B491,Analysis!$B$22)</f>
        <v>0</v>
      </c>
      <c r="AM492">
        <f ca="1">IF(AND(B492&lt;Analysis!$B$40,B492&gt;0),INTEGRAL2(AL492,$B492,AM491,AL491,$B491,Analysis!$B$23),0)</f>
        <v>0</v>
      </c>
      <c r="AN492">
        <f>IF($P492,AM492*Analysis!$B$30+Analysis!$B$31,0)</f>
        <v>0</v>
      </c>
      <c r="AO492">
        <f>AN492-'Flight Input'!$AE492</f>
        <v>0</v>
      </c>
      <c r="AQ492">
        <f>Analysis!$B$36*'Flight Input'!AE492+IF('Flight Input'!AE492 &gt; 0,Analysis!$B$37,0)</f>
        <v>0</v>
      </c>
      <c r="AR492">
        <f ca="1">_xlfn.COVARIANCE.P($AN$102:$AN$1102,'Flight Input'!AE492:AE1492)</f>
        <v>-1.5395887109778843E-2</v>
      </c>
    </row>
    <row r="493" spans="1:44" x14ac:dyDescent="0.3">
      <c r="A493">
        <v>491</v>
      </c>
      <c r="B493">
        <f>'Flight Input'!T493</f>
        <v>9.8152919999556616</v>
      </c>
      <c r="C493">
        <f ca="1">INDIRECT(CONCATENATE("'Flight Input'!",Analysis!$B$2,A493+2))</f>
        <v>0</v>
      </c>
      <c r="D493">
        <f t="shared" si="971"/>
        <v>2.0064999931491911E-2</v>
      </c>
      <c r="F493">
        <f t="shared" ca="1" si="980"/>
        <v>0</v>
      </c>
      <c r="G493">
        <f t="shared" ca="1" si="981"/>
        <v>0</v>
      </c>
      <c r="I493">
        <f>SUM(D$2:D493)/COUNT(D$2:D493)</f>
        <v>1.9990411405205015E-2</v>
      </c>
      <c r="J493">
        <f t="shared" si="972"/>
        <v>1.0037312151698627</v>
      </c>
      <c r="L493">
        <f ca="1">VARA(C$2:C493)</f>
        <v>0</v>
      </c>
      <c r="M493">
        <f t="shared" ca="1" si="973"/>
        <v>0</v>
      </c>
      <c r="N493">
        <f t="shared" ca="1" si="982"/>
        <v>0</v>
      </c>
      <c r="O493" t="b">
        <f ca="1">IF(OR(O492,M493*MIN((B493-B$2)*Analysis!$B$19,1)&gt;Analysis!$B$18),TRUE,FALSE)</f>
        <v>0</v>
      </c>
      <c r="P493" t="b">
        <f>IF(OR('Flight Input'!U493=3,'Flight Input'!U493=9),TRUE,FALSE)</f>
        <v>0</v>
      </c>
      <c r="Q493">
        <f ca="1">IF(O493,Q492,SUM(C$2:C493)/COUNT(C$2:C493))+(Analysis!$D$14-500)/1000000</f>
        <v>1.1E-4</v>
      </c>
      <c r="R493">
        <f t="shared" ca="1" si="974"/>
        <v>0</v>
      </c>
      <c r="S493">
        <f t="shared" ca="1" si="983"/>
        <v>0</v>
      </c>
      <c r="T493">
        <f t="shared" si="975"/>
        <v>0</v>
      </c>
      <c r="U493">
        <f>IF($P493,T493*Analysis!$B$28+Analysis!$B$29,0)</f>
        <v>0</v>
      </c>
      <c r="V493">
        <f>U493-'Flight Input'!$AE493</f>
        <v>0</v>
      </c>
      <c r="W493">
        <f ca="1">MEDIAN2(R493,Analysis!$B$5,2)</f>
        <v>0</v>
      </c>
      <c r="X493">
        <f t="shared" ref="X493:Y493" ca="1" si="1066">X492+W493*$D493</f>
        <v>0</v>
      </c>
      <c r="Y493">
        <f t="shared" ca="1" si="1066"/>
        <v>0</v>
      </c>
      <c r="AA493">
        <f ca="1">AVERAGE2(W493,Analysis!$B$6,2)</f>
        <v>0</v>
      </c>
      <c r="AB493">
        <f t="shared" ref="AB493:AC493" ca="1" si="1067">AB492+AA493*$D493</f>
        <v>0</v>
      </c>
      <c r="AC493">
        <f t="shared" ca="1" si="1067"/>
        <v>0</v>
      </c>
      <c r="AF493">
        <f ca="1">IF(B493&gt;0,C493-Analysis!$B$14,0)</f>
        <v>0</v>
      </c>
      <c r="AG493">
        <f t="shared" ca="1" si="978"/>
        <v>0</v>
      </c>
      <c r="AH493">
        <f t="shared" ca="1" si="979"/>
        <v>0</v>
      </c>
      <c r="AI493">
        <f ca="1">IF(AND(B493&gt;Analysis!$B$39,B493&lt;Analysis!$B$40),FilterInput(AF493,Analysis!$B$34,Analysis!$B$35),0)</f>
        <v>0</v>
      </c>
      <c r="AJ493">
        <f ca="1">MEDIAN2(AI493,Analysis!$B$5,2)</f>
        <v>0</v>
      </c>
      <c r="AK493">
        <f ca="1">AVERAGE2(AJ493,Analysis!$B$6,2)</f>
        <v>0</v>
      </c>
      <c r="AL493">
        <f ca="1">INTEGRAL2(R493,$B493,AL492,R492,$B492,Analysis!$B$22)</f>
        <v>0</v>
      </c>
      <c r="AM493">
        <f ca="1">IF(AND(B493&lt;Analysis!$B$40,B493&gt;0),INTEGRAL2(AL493,$B493,AM492,AL492,$B492,Analysis!$B$23),0)</f>
        <v>0</v>
      </c>
      <c r="AN493">
        <f>IF($P493,AM493*Analysis!$B$30+Analysis!$B$31,0)</f>
        <v>0</v>
      </c>
      <c r="AO493">
        <f>AN493-'Flight Input'!$AE493</f>
        <v>0</v>
      </c>
      <c r="AQ493">
        <f>Analysis!$B$36*'Flight Input'!AE493+IF('Flight Input'!AE493 &gt; 0,Analysis!$B$37,0)</f>
        <v>0</v>
      </c>
      <c r="AR493">
        <f ca="1">_xlfn.COVARIANCE.P($AN$102:$AN$1102,'Flight Input'!AE493:AE1493)</f>
        <v>-1.5312949450281967E-2</v>
      </c>
    </row>
    <row r="494" spans="1:44" x14ac:dyDescent="0.3">
      <c r="A494">
        <v>492</v>
      </c>
      <c r="B494">
        <f>'Flight Input'!T494</f>
        <v>9.8409669999964535</v>
      </c>
      <c r="C494">
        <f ca="1">INDIRECT(CONCATENATE("'Flight Input'!",Analysis!$B$2,A494+2))</f>
        <v>0</v>
      </c>
      <c r="D494">
        <f t="shared" si="971"/>
        <v>2.5675000040791929E-2</v>
      </c>
      <c r="F494">
        <f t="shared" ca="1" si="980"/>
        <v>0</v>
      </c>
      <c r="G494">
        <f t="shared" ca="1" si="981"/>
        <v>0</v>
      </c>
      <c r="I494">
        <f>SUM(D$2:D494)/COUNT(D$2:D494)</f>
        <v>2.0001965447147264E-2</v>
      </c>
      <c r="J494">
        <f t="shared" si="972"/>
        <v>1.2836238572971723</v>
      </c>
      <c r="L494">
        <f ca="1">VARA(C$2:C494)</f>
        <v>0</v>
      </c>
      <c r="M494">
        <f t="shared" ca="1" si="973"/>
        <v>0</v>
      </c>
      <c r="N494">
        <f t="shared" ca="1" si="982"/>
        <v>0</v>
      </c>
      <c r="O494" t="b">
        <f ca="1">IF(OR(O493,M494*MIN((B494-B$2)*Analysis!$B$19,1)&gt;Analysis!$B$18),TRUE,FALSE)</f>
        <v>0</v>
      </c>
      <c r="P494" t="b">
        <f>IF(OR('Flight Input'!U494=3,'Flight Input'!U494=9),TRUE,FALSE)</f>
        <v>0</v>
      </c>
      <c r="Q494">
        <f ca="1">IF(O494,Q493,SUM(C$2:C494)/COUNT(C$2:C494))+(Analysis!$D$14-500)/1000000</f>
        <v>1.1E-4</v>
      </c>
      <c r="R494">
        <f t="shared" ca="1" si="974"/>
        <v>0</v>
      </c>
      <c r="S494">
        <f t="shared" ca="1" si="983"/>
        <v>0</v>
      </c>
      <c r="T494">
        <f t="shared" si="975"/>
        <v>0</v>
      </c>
      <c r="U494">
        <f>IF($P494,T494*Analysis!$B$28+Analysis!$B$29,0)</f>
        <v>0</v>
      </c>
      <c r="V494">
        <f>U494-'Flight Input'!$AE494</f>
        <v>0</v>
      </c>
      <c r="W494">
        <f ca="1">MEDIAN2(R494,Analysis!$B$5,2)</f>
        <v>0</v>
      </c>
      <c r="X494">
        <f t="shared" ref="X494:Y494" ca="1" si="1068">X493+W494*$D494</f>
        <v>0</v>
      </c>
      <c r="Y494">
        <f t="shared" ca="1" si="1068"/>
        <v>0</v>
      </c>
      <c r="AA494">
        <f ca="1">AVERAGE2(W494,Analysis!$B$6,2)</f>
        <v>0</v>
      </c>
      <c r="AB494">
        <f t="shared" ref="AB494:AC494" ca="1" si="1069">AB493+AA494*$D494</f>
        <v>0</v>
      </c>
      <c r="AC494">
        <f t="shared" ca="1" si="1069"/>
        <v>0</v>
      </c>
      <c r="AF494">
        <f ca="1">IF(B494&gt;0,C494-Analysis!$B$14,0)</f>
        <v>0</v>
      </c>
      <c r="AG494">
        <f t="shared" ca="1" si="978"/>
        <v>0</v>
      </c>
      <c r="AH494">
        <f t="shared" ca="1" si="979"/>
        <v>0</v>
      </c>
      <c r="AI494">
        <f ca="1">IF(AND(B494&gt;Analysis!$B$39,B494&lt;Analysis!$B$40),FilterInput(AF494,Analysis!$B$34,Analysis!$B$35),0)</f>
        <v>0</v>
      </c>
      <c r="AJ494">
        <f ca="1">MEDIAN2(AI494,Analysis!$B$5,2)</f>
        <v>0</v>
      </c>
      <c r="AK494">
        <f ca="1">AVERAGE2(AJ494,Analysis!$B$6,2)</f>
        <v>0</v>
      </c>
      <c r="AL494">
        <f ca="1">INTEGRAL2(R494,$B494,AL493,R493,$B493,Analysis!$B$22)</f>
        <v>0</v>
      </c>
      <c r="AM494">
        <f ca="1">IF(AND(B494&lt;Analysis!$B$40,B494&gt;0),INTEGRAL2(AL494,$B494,AM493,AL493,$B493,Analysis!$B$23),0)</f>
        <v>0</v>
      </c>
      <c r="AN494">
        <f>IF($P494,AM494*Analysis!$B$30+Analysis!$B$31,0)</f>
        <v>0</v>
      </c>
      <c r="AO494">
        <f>AN494-'Flight Input'!$AE494</f>
        <v>0</v>
      </c>
      <c r="AQ494">
        <f>Analysis!$B$36*'Flight Input'!AE494+IF('Flight Input'!AE494 &gt; 0,Analysis!$B$37,0)</f>
        <v>0</v>
      </c>
      <c r="AR494">
        <f ca="1">_xlfn.COVARIANCE.P($AN$102:$AN$1102,'Flight Input'!AE494:AE1494)</f>
        <v>-1.5229403936112561E-2</v>
      </c>
    </row>
    <row r="495" spans="1:44" x14ac:dyDescent="0.3">
      <c r="A495">
        <v>493</v>
      </c>
      <c r="B495">
        <f>'Flight Input'!T495</f>
        <v>9.8566629999550059</v>
      </c>
      <c r="C495">
        <f ca="1">INDIRECT(CONCATENATE("'Flight Input'!",Analysis!$B$2,A495+2))</f>
        <v>0</v>
      </c>
      <c r="D495">
        <f t="shared" si="971"/>
        <v>1.569599995855242E-2</v>
      </c>
      <c r="F495">
        <f t="shared" ca="1" si="980"/>
        <v>0</v>
      </c>
      <c r="G495">
        <f t="shared" ca="1" si="981"/>
        <v>0</v>
      </c>
      <c r="I495">
        <f>SUM(D$2:D495)/COUNT(D$2:D495)</f>
        <v>1.9993231237231249E-2</v>
      </c>
      <c r="J495">
        <f t="shared" si="972"/>
        <v>0.7850656940996833</v>
      </c>
      <c r="L495">
        <f ca="1">VARA(C$2:C495)</f>
        <v>0</v>
      </c>
      <c r="M495">
        <f t="shared" ca="1" si="973"/>
        <v>0</v>
      </c>
      <c r="N495">
        <f t="shared" ca="1" si="982"/>
        <v>0</v>
      </c>
      <c r="O495" t="b">
        <f ca="1">IF(OR(O494,M495*MIN((B495-B$2)*Analysis!$B$19,1)&gt;Analysis!$B$18),TRUE,FALSE)</f>
        <v>0</v>
      </c>
      <c r="P495" t="b">
        <f>IF(OR('Flight Input'!U495=3,'Flight Input'!U495=9),TRUE,FALSE)</f>
        <v>0</v>
      </c>
      <c r="Q495">
        <f ca="1">IF(O495,Q494,SUM(C$2:C495)/COUNT(C$2:C495))+(Analysis!$D$14-500)/1000000</f>
        <v>1.1E-4</v>
      </c>
      <c r="R495">
        <f t="shared" ca="1" si="974"/>
        <v>0</v>
      </c>
      <c r="S495">
        <f t="shared" ca="1" si="983"/>
        <v>0</v>
      </c>
      <c r="T495">
        <f t="shared" si="975"/>
        <v>0</v>
      </c>
      <c r="U495">
        <f>IF($P495,T495*Analysis!$B$28+Analysis!$B$29,0)</f>
        <v>0</v>
      </c>
      <c r="V495">
        <f>U495-'Flight Input'!$AE495</f>
        <v>0</v>
      </c>
      <c r="W495">
        <f ca="1">MEDIAN2(R495,Analysis!$B$5,2)</f>
        <v>0</v>
      </c>
      <c r="X495">
        <f t="shared" ref="X495:Y495" ca="1" si="1070">X494+W495*$D495</f>
        <v>0</v>
      </c>
      <c r="Y495">
        <f t="shared" ca="1" si="1070"/>
        <v>0</v>
      </c>
      <c r="AA495">
        <f ca="1">AVERAGE2(W495,Analysis!$B$6,2)</f>
        <v>0</v>
      </c>
      <c r="AB495">
        <f t="shared" ref="AB495:AC495" ca="1" si="1071">AB494+AA495*$D495</f>
        <v>0</v>
      </c>
      <c r="AC495">
        <f t="shared" ca="1" si="1071"/>
        <v>0</v>
      </c>
      <c r="AF495">
        <f ca="1">IF(B495&gt;0,C495-Analysis!$B$14,0)</f>
        <v>0</v>
      </c>
      <c r="AG495">
        <f t="shared" ca="1" si="978"/>
        <v>0</v>
      </c>
      <c r="AH495">
        <f t="shared" ca="1" si="979"/>
        <v>0</v>
      </c>
      <c r="AI495">
        <f ca="1">IF(AND(B495&gt;Analysis!$B$39,B495&lt;Analysis!$B$40),FilterInput(AF495,Analysis!$B$34,Analysis!$B$35),0)</f>
        <v>0</v>
      </c>
      <c r="AJ495">
        <f ca="1">MEDIAN2(AI495,Analysis!$B$5,2)</f>
        <v>0</v>
      </c>
      <c r="AK495">
        <f ca="1">AVERAGE2(AJ495,Analysis!$B$6,2)</f>
        <v>0</v>
      </c>
      <c r="AL495">
        <f ca="1">INTEGRAL2(R495,$B495,AL494,R494,$B494,Analysis!$B$22)</f>
        <v>0</v>
      </c>
      <c r="AM495">
        <f ca="1">IF(AND(B495&lt;Analysis!$B$40,B495&gt;0),INTEGRAL2(AL495,$B495,AM494,AL494,$B494,Analysis!$B$23),0)</f>
        <v>0</v>
      </c>
      <c r="AN495">
        <f>IF($P495,AM495*Analysis!$B$30+Analysis!$B$31,0)</f>
        <v>0</v>
      </c>
      <c r="AO495">
        <f>AN495-'Flight Input'!$AE495</f>
        <v>0</v>
      </c>
      <c r="AQ495">
        <f>Analysis!$B$36*'Flight Input'!AE495+IF('Flight Input'!AE495 &gt; 0,Analysis!$B$37,0)</f>
        <v>0</v>
      </c>
      <c r="AR495">
        <f ca="1">_xlfn.COVARIANCE.P($AN$102:$AN$1102,'Flight Input'!AE495:AE1495)</f>
        <v>-1.5145246006389746E-2</v>
      </c>
    </row>
    <row r="496" spans="1:44" x14ac:dyDescent="0.3">
      <c r="A496">
        <v>494</v>
      </c>
      <c r="B496">
        <f>'Flight Input'!T496</f>
        <v>9.8814009999623522</v>
      </c>
      <c r="C496">
        <f ca="1">INDIRECT(CONCATENATE("'Flight Input'!",Analysis!$B$2,A496+2))</f>
        <v>0</v>
      </c>
      <c r="D496">
        <f t="shared" si="971"/>
        <v>2.4738000007346272E-2</v>
      </c>
      <c r="F496">
        <f t="shared" ca="1" si="980"/>
        <v>0</v>
      </c>
      <c r="G496">
        <f t="shared" ca="1" si="981"/>
        <v>0</v>
      </c>
      <c r="I496">
        <f>SUM(D$2:D496)/COUNT(D$2:D496)</f>
        <v>2.0002836032312454E-2</v>
      </c>
      <c r="J496">
        <f t="shared" si="972"/>
        <v>1.2367246308165833</v>
      </c>
      <c r="L496">
        <f ca="1">VARA(C$2:C496)</f>
        <v>0</v>
      </c>
      <c r="M496">
        <f t="shared" ca="1" si="973"/>
        <v>0</v>
      </c>
      <c r="N496">
        <f t="shared" ca="1" si="982"/>
        <v>0</v>
      </c>
      <c r="O496" t="b">
        <f ca="1">IF(OR(O495,M496*MIN((B496-B$2)*Analysis!$B$19,1)&gt;Analysis!$B$18),TRUE,FALSE)</f>
        <v>0</v>
      </c>
      <c r="P496" t="b">
        <f>IF(OR('Flight Input'!U496=3,'Flight Input'!U496=9),TRUE,FALSE)</f>
        <v>0</v>
      </c>
      <c r="Q496">
        <f ca="1">IF(O496,Q495,SUM(C$2:C496)/COUNT(C$2:C496))+(Analysis!$D$14-500)/1000000</f>
        <v>1.1E-4</v>
      </c>
      <c r="R496">
        <f t="shared" ca="1" si="974"/>
        <v>0</v>
      </c>
      <c r="S496">
        <f t="shared" ca="1" si="983"/>
        <v>0</v>
      </c>
      <c r="T496">
        <f t="shared" si="975"/>
        <v>0</v>
      </c>
      <c r="U496">
        <f>IF($P496,T496*Analysis!$B$28+Analysis!$B$29,0)</f>
        <v>0</v>
      </c>
      <c r="V496">
        <f>U496-'Flight Input'!$AE496</f>
        <v>0</v>
      </c>
      <c r="W496">
        <f ca="1">MEDIAN2(R496,Analysis!$B$5,2)</f>
        <v>0</v>
      </c>
      <c r="X496">
        <f t="shared" ref="X496:Y496" ca="1" si="1072">X495+W496*$D496</f>
        <v>0</v>
      </c>
      <c r="Y496">
        <f t="shared" ca="1" si="1072"/>
        <v>0</v>
      </c>
      <c r="AA496">
        <f ca="1">AVERAGE2(W496,Analysis!$B$6,2)</f>
        <v>0</v>
      </c>
      <c r="AB496">
        <f t="shared" ref="AB496:AC496" ca="1" si="1073">AB495+AA496*$D496</f>
        <v>0</v>
      </c>
      <c r="AC496">
        <f t="shared" ca="1" si="1073"/>
        <v>0</v>
      </c>
      <c r="AF496">
        <f ca="1">IF(B496&gt;0,C496-Analysis!$B$14,0)</f>
        <v>0</v>
      </c>
      <c r="AG496">
        <f t="shared" ca="1" si="978"/>
        <v>0</v>
      </c>
      <c r="AH496">
        <f t="shared" ca="1" si="979"/>
        <v>0</v>
      </c>
      <c r="AI496">
        <f ca="1">IF(AND(B496&gt;Analysis!$B$39,B496&lt;Analysis!$B$40),FilterInput(AF496,Analysis!$B$34,Analysis!$B$35),0)</f>
        <v>0</v>
      </c>
      <c r="AJ496">
        <f ca="1">MEDIAN2(AI496,Analysis!$B$5,2)</f>
        <v>0</v>
      </c>
      <c r="AK496">
        <f ca="1">AVERAGE2(AJ496,Analysis!$B$6,2)</f>
        <v>0</v>
      </c>
      <c r="AL496">
        <f ca="1">INTEGRAL2(R496,$B496,AL495,R495,$B495,Analysis!$B$22)</f>
        <v>0</v>
      </c>
      <c r="AM496">
        <f ca="1">IF(AND(B496&lt;Analysis!$B$40,B496&gt;0),INTEGRAL2(AL496,$B496,AM495,AL495,$B495,Analysis!$B$23),0)</f>
        <v>0</v>
      </c>
      <c r="AN496">
        <f>IF($P496,AM496*Analysis!$B$30+Analysis!$B$31,0)</f>
        <v>0</v>
      </c>
      <c r="AO496">
        <f>AN496-'Flight Input'!$AE496</f>
        <v>0</v>
      </c>
      <c r="AQ496">
        <f>Analysis!$B$36*'Flight Input'!AE496+IF('Flight Input'!AE496 &gt; 0,Analysis!$B$37,0)</f>
        <v>0</v>
      </c>
      <c r="AR496">
        <f ca="1">_xlfn.COVARIANCE.P($AN$102:$AN$1102,'Flight Input'!AE496:AE1496)</f>
        <v>-1.5060471060479991E-2</v>
      </c>
    </row>
    <row r="497" spans="1:44" x14ac:dyDescent="0.3">
      <c r="A497">
        <v>495</v>
      </c>
      <c r="B497">
        <f>'Flight Input'!T497</f>
        <v>9.8957540000556037</v>
      </c>
      <c r="C497">
        <f ca="1">INDIRECT(CONCATENATE("'Flight Input'!",Analysis!$B$2,A497+2))</f>
        <v>0</v>
      </c>
      <c r="D497">
        <f t="shared" si="971"/>
        <v>1.4353000093251467E-2</v>
      </c>
      <c r="F497">
        <f t="shared" ca="1" si="980"/>
        <v>0</v>
      </c>
      <c r="G497">
        <f t="shared" ca="1" si="981"/>
        <v>0</v>
      </c>
      <c r="I497">
        <f>SUM(D$2:D497)/COUNT(D$2:D497)</f>
        <v>1.9991422222334552E-2</v>
      </c>
      <c r="J497">
        <f t="shared" si="972"/>
        <v>0.71795792883690879</v>
      </c>
      <c r="L497">
        <f ca="1">VARA(C$2:C497)</f>
        <v>0</v>
      </c>
      <c r="M497">
        <f t="shared" ca="1" si="973"/>
        <v>0</v>
      </c>
      <c r="N497">
        <f t="shared" ca="1" si="982"/>
        <v>0</v>
      </c>
      <c r="O497" t="b">
        <f ca="1">IF(OR(O496,M497*MIN((B497-B$2)*Analysis!$B$19,1)&gt;Analysis!$B$18),TRUE,FALSE)</f>
        <v>0</v>
      </c>
      <c r="P497" t="b">
        <f>IF(OR('Flight Input'!U497=3,'Flight Input'!U497=9),TRUE,FALSE)</f>
        <v>0</v>
      </c>
      <c r="Q497">
        <f ca="1">IF(O497,Q496,SUM(C$2:C497)/COUNT(C$2:C497))+(Analysis!$D$14-500)/1000000</f>
        <v>1.1E-4</v>
      </c>
      <c r="R497">
        <f t="shared" ca="1" si="974"/>
        <v>0</v>
      </c>
      <c r="S497">
        <f t="shared" ca="1" si="983"/>
        <v>0</v>
      </c>
      <c r="T497">
        <f t="shared" si="975"/>
        <v>0</v>
      </c>
      <c r="U497">
        <f>IF($P497,T497*Analysis!$B$28+Analysis!$B$29,0)</f>
        <v>0</v>
      </c>
      <c r="V497">
        <f>U497-'Flight Input'!$AE497</f>
        <v>0</v>
      </c>
      <c r="W497">
        <f ca="1">MEDIAN2(R497,Analysis!$B$5,2)</f>
        <v>0</v>
      </c>
      <c r="X497">
        <f t="shared" ref="X497:Y497" ca="1" si="1074">X496+W497*$D497</f>
        <v>0</v>
      </c>
      <c r="Y497">
        <f t="shared" ca="1" si="1074"/>
        <v>0</v>
      </c>
      <c r="AA497">
        <f ca="1">AVERAGE2(W497,Analysis!$B$6,2)</f>
        <v>0</v>
      </c>
      <c r="AB497">
        <f t="shared" ref="AB497:AC497" ca="1" si="1075">AB496+AA497*$D497</f>
        <v>0</v>
      </c>
      <c r="AC497">
        <f t="shared" ca="1" si="1075"/>
        <v>0</v>
      </c>
      <c r="AF497">
        <f ca="1">IF(B497&gt;0,C497-Analysis!$B$14,0)</f>
        <v>0</v>
      </c>
      <c r="AG497">
        <f t="shared" ca="1" si="978"/>
        <v>0</v>
      </c>
      <c r="AH497">
        <f t="shared" ca="1" si="979"/>
        <v>0</v>
      </c>
      <c r="AI497">
        <f ca="1">IF(AND(B497&gt;Analysis!$B$39,B497&lt;Analysis!$B$40),FilterInput(AF497,Analysis!$B$34,Analysis!$B$35),0)</f>
        <v>0</v>
      </c>
      <c r="AJ497">
        <f ca="1">MEDIAN2(AI497,Analysis!$B$5,2)</f>
        <v>0</v>
      </c>
      <c r="AK497">
        <f ca="1">AVERAGE2(AJ497,Analysis!$B$6,2)</f>
        <v>0</v>
      </c>
      <c r="AL497">
        <f ca="1">INTEGRAL2(R497,$B497,AL496,R496,$B496,Analysis!$B$22)</f>
        <v>0</v>
      </c>
      <c r="AM497">
        <f ca="1">IF(AND(B497&lt;Analysis!$B$40,B497&gt;0),INTEGRAL2(AL497,$B497,AM496,AL496,$B496,Analysis!$B$23),0)</f>
        <v>0</v>
      </c>
      <c r="AN497">
        <f>IF($P497,AM497*Analysis!$B$30+Analysis!$B$31,0)</f>
        <v>0</v>
      </c>
      <c r="AO497">
        <f>AN497-'Flight Input'!$AE497</f>
        <v>0</v>
      </c>
      <c r="AQ497">
        <f>Analysis!$B$36*'Flight Input'!AE497+IF('Flight Input'!AE497 &gt; 0,Analysis!$B$37,0)</f>
        <v>0</v>
      </c>
      <c r="AR497">
        <f ca="1">_xlfn.COVARIANCE.P($AN$102:$AN$1102,'Flight Input'!AE497:AE1497)</f>
        <v>-1.4975074457593723E-2</v>
      </c>
    </row>
    <row r="498" spans="1:44" x14ac:dyDescent="0.3">
      <c r="A498">
        <v>496</v>
      </c>
      <c r="B498">
        <f>'Flight Input'!T498</f>
        <v>9.9200910000363365</v>
      </c>
      <c r="C498">
        <f ca="1">INDIRECT(CONCATENATE("'Flight Input'!",Analysis!$B$2,A498+2))</f>
        <v>0</v>
      </c>
      <c r="D498">
        <f t="shared" si="971"/>
        <v>2.4336999980732799E-2</v>
      </c>
      <c r="F498">
        <f t="shared" ca="1" si="980"/>
        <v>0</v>
      </c>
      <c r="G498">
        <f t="shared" ca="1" si="981"/>
        <v>0</v>
      </c>
      <c r="I498">
        <f>SUM(D$2:D498)/COUNT(D$2:D498)</f>
        <v>2.0000183467815194E-2</v>
      </c>
      <c r="J498">
        <f t="shared" si="972"/>
        <v>1.2168388364985012</v>
      </c>
      <c r="L498">
        <f ca="1">VARA(C$2:C498)</f>
        <v>0</v>
      </c>
      <c r="M498">
        <f t="shared" ca="1" si="973"/>
        <v>0</v>
      </c>
      <c r="N498">
        <f t="shared" ca="1" si="982"/>
        <v>0</v>
      </c>
      <c r="O498" t="b">
        <f ca="1">IF(OR(O497,M498*MIN((B498-B$2)*Analysis!$B$19,1)&gt;Analysis!$B$18),TRUE,FALSE)</f>
        <v>0</v>
      </c>
      <c r="P498" t="b">
        <f>IF(OR('Flight Input'!U498=3,'Flight Input'!U498=9),TRUE,FALSE)</f>
        <v>0</v>
      </c>
      <c r="Q498">
        <f ca="1">IF(O498,Q497,SUM(C$2:C498)/COUNT(C$2:C498))+(Analysis!$D$14-500)/1000000</f>
        <v>1.1E-4</v>
      </c>
      <c r="R498">
        <f t="shared" ca="1" si="974"/>
        <v>0</v>
      </c>
      <c r="S498">
        <f t="shared" ca="1" si="983"/>
        <v>0</v>
      </c>
      <c r="T498">
        <f t="shared" si="975"/>
        <v>0</v>
      </c>
      <c r="U498">
        <f>IF($P498,T498*Analysis!$B$28+Analysis!$B$29,0)</f>
        <v>0</v>
      </c>
      <c r="V498">
        <f>U498-'Flight Input'!$AE498</f>
        <v>0</v>
      </c>
      <c r="W498">
        <f ca="1">MEDIAN2(R498,Analysis!$B$5,2)</f>
        <v>0</v>
      </c>
      <c r="X498">
        <f t="shared" ref="X498:Y498" ca="1" si="1076">X497+W498*$D498</f>
        <v>0</v>
      </c>
      <c r="Y498">
        <f t="shared" ca="1" si="1076"/>
        <v>0</v>
      </c>
      <c r="AA498">
        <f ca="1">AVERAGE2(W498,Analysis!$B$6,2)</f>
        <v>0</v>
      </c>
      <c r="AB498">
        <f t="shared" ref="AB498:AC498" ca="1" si="1077">AB497+AA498*$D498</f>
        <v>0</v>
      </c>
      <c r="AC498">
        <f t="shared" ca="1" si="1077"/>
        <v>0</v>
      </c>
      <c r="AF498">
        <f ca="1">IF(B498&gt;0,C498-Analysis!$B$14,0)</f>
        <v>0</v>
      </c>
      <c r="AG498">
        <f t="shared" ca="1" si="978"/>
        <v>0</v>
      </c>
      <c r="AH498">
        <f t="shared" ca="1" si="979"/>
        <v>0</v>
      </c>
      <c r="AI498">
        <f ca="1">IF(AND(B498&gt;Analysis!$B$39,B498&lt;Analysis!$B$40),FilterInput(AF498,Analysis!$B$34,Analysis!$B$35),0)</f>
        <v>0</v>
      </c>
      <c r="AJ498">
        <f ca="1">MEDIAN2(AI498,Analysis!$B$5,2)</f>
        <v>0</v>
      </c>
      <c r="AK498">
        <f ca="1">AVERAGE2(AJ498,Analysis!$B$6,2)</f>
        <v>0</v>
      </c>
      <c r="AL498">
        <f ca="1">INTEGRAL2(R498,$B498,AL497,R497,$B497,Analysis!$B$22)</f>
        <v>0</v>
      </c>
      <c r="AM498">
        <f ca="1">IF(AND(B498&lt;Analysis!$B$40,B498&gt;0),INTEGRAL2(AL498,$B498,AM497,AL497,$B497,Analysis!$B$23),0)</f>
        <v>0</v>
      </c>
      <c r="AN498">
        <f>IF($P498,AM498*Analysis!$B$30+Analysis!$B$31,0)</f>
        <v>0</v>
      </c>
      <c r="AO498">
        <f>AN498-'Flight Input'!$AE498</f>
        <v>0</v>
      </c>
      <c r="AQ498">
        <f>Analysis!$B$36*'Flight Input'!AE498+IF('Flight Input'!AE498 &gt; 0,Analysis!$B$37,0)</f>
        <v>0</v>
      </c>
      <c r="AR498">
        <f ca="1">_xlfn.COVARIANCE.P($AN$102:$AN$1102,'Flight Input'!AE498:AE1498)</f>
        <v>-1.4889051516377297E-2</v>
      </c>
    </row>
    <row r="499" spans="1:44" x14ac:dyDescent="0.3">
      <c r="A499">
        <v>497</v>
      </c>
      <c r="B499">
        <f>'Flight Input'!T499</f>
        <v>9.9365870000328869</v>
      </c>
      <c r="C499">
        <f ca="1">INDIRECT(CONCATENATE("'Flight Input'!",Analysis!$B$2,A499+2))</f>
        <v>0</v>
      </c>
      <c r="D499">
        <f t="shared" si="971"/>
        <v>1.6495999996550381E-2</v>
      </c>
      <c r="F499">
        <f t="shared" ca="1" si="980"/>
        <v>0</v>
      </c>
      <c r="G499">
        <f t="shared" ca="1" si="981"/>
        <v>0</v>
      </c>
      <c r="I499">
        <f>SUM(D$2:D499)/COUNT(D$2:D499)</f>
        <v>1.9993132796846856E-2</v>
      </c>
      <c r="J499">
        <f t="shared" si="972"/>
        <v>0.8250833005596796</v>
      </c>
      <c r="L499">
        <f ca="1">VARA(C$2:C499)</f>
        <v>0</v>
      </c>
      <c r="M499">
        <f t="shared" ca="1" si="973"/>
        <v>0</v>
      </c>
      <c r="N499">
        <f t="shared" ca="1" si="982"/>
        <v>0</v>
      </c>
      <c r="O499" t="b">
        <f ca="1">IF(OR(O498,M499*MIN((B499-B$2)*Analysis!$B$19,1)&gt;Analysis!$B$18),TRUE,FALSE)</f>
        <v>0</v>
      </c>
      <c r="P499" t="b">
        <f>IF(OR('Flight Input'!U499=3,'Flight Input'!U499=9),TRUE,FALSE)</f>
        <v>0</v>
      </c>
      <c r="Q499">
        <f ca="1">IF(O499,Q498,SUM(C$2:C499)/COUNT(C$2:C499))+(Analysis!$D$14-500)/1000000</f>
        <v>1.1E-4</v>
      </c>
      <c r="R499">
        <f t="shared" ca="1" si="974"/>
        <v>0</v>
      </c>
      <c r="S499">
        <f t="shared" ca="1" si="983"/>
        <v>0</v>
      </c>
      <c r="T499">
        <f t="shared" si="975"/>
        <v>0</v>
      </c>
      <c r="U499">
        <f>IF($P499,T499*Analysis!$B$28+Analysis!$B$29,0)</f>
        <v>0</v>
      </c>
      <c r="V499">
        <f>U499-'Flight Input'!$AE499</f>
        <v>0</v>
      </c>
      <c r="W499">
        <f ca="1">MEDIAN2(R499,Analysis!$B$5,2)</f>
        <v>0</v>
      </c>
      <c r="X499">
        <f t="shared" ref="X499:Y499" ca="1" si="1078">X498+W499*$D499</f>
        <v>0</v>
      </c>
      <c r="Y499">
        <f t="shared" ca="1" si="1078"/>
        <v>0</v>
      </c>
      <c r="AA499">
        <f ca="1">AVERAGE2(W499,Analysis!$B$6,2)</f>
        <v>0</v>
      </c>
      <c r="AB499">
        <f t="shared" ref="AB499:AC499" ca="1" si="1079">AB498+AA499*$D499</f>
        <v>0</v>
      </c>
      <c r="AC499">
        <f t="shared" ca="1" si="1079"/>
        <v>0</v>
      </c>
      <c r="AF499">
        <f ca="1">IF(B499&gt;0,C499-Analysis!$B$14,0)</f>
        <v>0</v>
      </c>
      <c r="AG499">
        <f t="shared" ca="1" si="978"/>
        <v>0</v>
      </c>
      <c r="AH499">
        <f t="shared" ca="1" si="979"/>
        <v>0</v>
      </c>
      <c r="AI499">
        <f ca="1">IF(AND(B499&gt;Analysis!$B$39,B499&lt;Analysis!$B$40),FilterInput(AF499,Analysis!$B$34,Analysis!$B$35),0)</f>
        <v>0</v>
      </c>
      <c r="AJ499">
        <f ca="1">MEDIAN2(AI499,Analysis!$B$5,2)</f>
        <v>0</v>
      </c>
      <c r="AK499">
        <f ca="1">AVERAGE2(AJ499,Analysis!$B$6,2)</f>
        <v>0</v>
      </c>
      <c r="AL499">
        <f ca="1">INTEGRAL2(R499,$B499,AL498,R498,$B498,Analysis!$B$22)</f>
        <v>0</v>
      </c>
      <c r="AM499">
        <f ca="1">IF(AND(B499&lt;Analysis!$B$40,B499&gt;0),INTEGRAL2(AL499,$B499,AM498,AL498,$B498,Analysis!$B$23),0)</f>
        <v>0</v>
      </c>
      <c r="AN499">
        <f>IF($P499,AM499*Analysis!$B$30+Analysis!$B$31,0)</f>
        <v>0</v>
      </c>
      <c r="AO499">
        <f>AN499-'Flight Input'!$AE499</f>
        <v>0</v>
      </c>
      <c r="AQ499">
        <f>Analysis!$B$36*'Flight Input'!AE499+IF('Flight Input'!AE499 &gt; 0,Analysis!$B$37,0)</f>
        <v>0</v>
      </c>
      <c r="AR499">
        <f ca="1">_xlfn.COVARIANCE.P($AN$102:$AN$1102,'Flight Input'!AE499:AE1499)</f>
        <v>-1.4802397514500465E-2</v>
      </c>
    </row>
    <row r="500" spans="1:44" x14ac:dyDescent="0.3">
      <c r="A500">
        <v>498</v>
      </c>
      <c r="B500">
        <f>'Flight Input'!T500</f>
        <v>9.9577740000095218</v>
      </c>
      <c r="C500">
        <f ca="1">INDIRECT(CONCATENATE("'Flight Input'!",Analysis!$B$2,A500+2))</f>
        <v>0</v>
      </c>
      <c r="D500">
        <f t="shared" si="971"/>
        <v>2.1186999976634979E-2</v>
      </c>
      <c r="F500">
        <f t="shared" ca="1" si="980"/>
        <v>0</v>
      </c>
      <c r="G500">
        <f t="shared" ca="1" si="981"/>
        <v>0</v>
      </c>
      <c r="I500">
        <f>SUM(D$2:D500)/COUNT(D$2:D500)</f>
        <v>1.9995530120501048E-2</v>
      </c>
      <c r="J500">
        <f t="shared" si="972"/>
        <v>1.0595868100997403</v>
      </c>
      <c r="L500">
        <f ca="1">VARA(C$2:C500)</f>
        <v>0</v>
      </c>
      <c r="M500">
        <f t="shared" ca="1" si="973"/>
        <v>0</v>
      </c>
      <c r="N500">
        <f t="shared" ca="1" si="982"/>
        <v>0</v>
      </c>
      <c r="O500" t="b">
        <f ca="1">IF(OR(O499,M500*MIN((B500-B$2)*Analysis!$B$19,1)&gt;Analysis!$B$18),TRUE,FALSE)</f>
        <v>0</v>
      </c>
      <c r="P500" t="b">
        <f>IF(OR('Flight Input'!U500=3,'Flight Input'!U500=9),TRUE,FALSE)</f>
        <v>0</v>
      </c>
      <c r="Q500">
        <f ca="1">IF(O500,Q499,SUM(C$2:C500)/COUNT(C$2:C500))+(Analysis!$D$14-500)/1000000</f>
        <v>1.1E-4</v>
      </c>
      <c r="R500">
        <f t="shared" ca="1" si="974"/>
        <v>0</v>
      </c>
      <c r="S500">
        <f t="shared" ca="1" si="983"/>
        <v>0</v>
      </c>
      <c r="T500">
        <f t="shared" si="975"/>
        <v>0</v>
      </c>
      <c r="U500">
        <f>IF($P500,T500*Analysis!$B$28+Analysis!$B$29,0)</f>
        <v>0</v>
      </c>
      <c r="V500">
        <f>U500-'Flight Input'!$AE500</f>
        <v>0</v>
      </c>
      <c r="W500">
        <f ca="1">MEDIAN2(R500,Analysis!$B$5,2)</f>
        <v>0</v>
      </c>
      <c r="X500">
        <f t="shared" ref="X500:Y500" ca="1" si="1080">X499+W500*$D500</f>
        <v>0</v>
      </c>
      <c r="Y500">
        <f t="shared" ca="1" si="1080"/>
        <v>0</v>
      </c>
      <c r="AA500">
        <f ca="1">AVERAGE2(W500,Analysis!$B$6,2)</f>
        <v>0</v>
      </c>
      <c r="AB500">
        <f t="shared" ref="AB500:AC500" ca="1" si="1081">AB499+AA500*$D500</f>
        <v>0</v>
      </c>
      <c r="AC500">
        <f t="shared" ca="1" si="1081"/>
        <v>0</v>
      </c>
      <c r="AF500">
        <f ca="1">IF(B500&gt;0,C500-Analysis!$B$14,0)</f>
        <v>0</v>
      </c>
      <c r="AG500">
        <f t="shared" ca="1" si="978"/>
        <v>0</v>
      </c>
      <c r="AH500">
        <f t="shared" ca="1" si="979"/>
        <v>0</v>
      </c>
      <c r="AI500">
        <f ca="1">IF(AND(B500&gt;Analysis!$B$39,B500&lt;Analysis!$B$40),FilterInput(AF500,Analysis!$B$34,Analysis!$B$35),0)</f>
        <v>0</v>
      </c>
      <c r="AJ500">
        <f ca="1">MEDIAN2(AI500,Analysis!$B$5,2)</f>
        <v>0</v>
      </c>
      <c r="AK500">
        <f ca="1">AVERAGE2(AJ500,Analysis!$B$6,2)</f>
        <v>0</v>
      </c>
      <c r="AL500">
        <f ca="1">INTEGRAL2(R500,$B500,AL499,R499,$B499,Analysis!$B$22)</f>
        <v>0</v>
      </c>
      <c r="AM500">
        <f ca="1">IF(AND(B500&lt;Analysis!$B$40,B500&gt;0),INTEGRAL2(AL500,$B500,AM499,AL499,$B499,Analysis!$B$23),0)</f>
        <v>0</v>
      </c>
      <c r="AN500">
        <f>IF($P500,AM500*Analysis!$B$30+Analysis!$B$31,0)</f>
        <v>0</v>
      </c>
      <c r="AO500">
        <f>AN500-'Flight Input'!$AE500</f>
        <v>0</v>
      </c>
      <c r="AQ500">
        <f>Analysis!$B$36*'Flight Input'!AE500+IF('Flight Input'!AE500 &gt; 0,Analysis!$B$37,0)</f>
        <v>0</v>
      </c>
      <c r="AR500">
        <f ca="1">_xlfn.COVARIANCE.P($AN$102:$AN$1102,'Flight Input'!AE500:AE1500)</f>
        <v>-1.4715107688238553E-2</v>
      </c>
    </row>
    <row r="501" spans="1:44" x14ac:dyDescent="0.3">
      <c r="A501">
        <v>499</v>
      </c>
      <c r="B501">
        <f>'Flight Input'!T501</f>
        <v>9.977292999974452</v>
      </c>
      <c r="C501">
        <f ca="1">INDIRECT(CONCATENATE("'Flight Input'!",Analysis!$B$2,A501+2))</f>
        <v>0</v>
      </c>
      <c r="D501">
        <f t="shared" si="971"/>
        <v>1.9518999964930117E-2</v>
      </c>
      <c r="F501">
        <f t="shared" ca="1" si="980"/>
        <v>0</v>
      </c>
      <c r="G501">
        <f t="shared" ca="1" si="981"/>
        <v>0</v>
      </c>
      <c r="I501">
        <f>SUM(D$2:D501)/COUNT(D$2:D501)</f>
        <v>1.9994575150249404E-2</v>
      </c>
      <c r="J501">
        <f t="shared" si="972"/>
        <v>0.97621478917428484</v>
      </c>
      <c r="L501">
        <f ca="1">VARA(C$2:C501)</f>
        <v>0</v>
      </c>
      <c r="M501">
        <f t="shared" ca="1" si="973"/>
        <v>0</v>
      </c>
      <c r="N501">
        <f t="shared" ca="1" si="982"/>
        <v>0</v>
      </c>
      <c r="O501" t="b">
        <f ca="1">IF(OR(O500,M501*MIN((B501-B$2)*Analysis!$B$19,1)&gt;Analysis!$B$18),TRUE,FALSE)</f>
        <v>0</v>
      </c>
      <c r="P501" t="b">
        <f>IF(OR('Flight Input'!U501=3,'Flight Input'!U501=9),TRUE,FALSE)</f>
        <v>0</v>
      </c>
      <c r="Q501">
        <f ca="1">IF(O501,Q500,SUM(C$2:C501)/COUNT(C$2:C501))+(Analysis!$D$14-500)/1000000</f>
        <v>1.1E-4</v>
      </c>
      <c r="R501">
        <f t="shared" ca="1" si="974"/>
        <v>0</v>
      </c>
      <c r="S501">
        <f t="shared" ca="1" si="983"/>
        <v>0</v>
      </c>
      <c r="T501">
        <f t="shared" si="975"/>
        <v>0</v>
      </c>
      <c r="U501">
        <f>IF($P501,T501*Analysis!$B$28+Analysis!$B$29,0)</f>
        <v>0</v>
      </c>
      <c r="V501">
        <f>U501-'Flight Input'!$AE501</f>
        <v>0</v>
      </c>
      <c r="W501">
        <f ca="1">MEDIAN2(R501,Analysis!$B$5,2)</f>
        <v>0</v>
      </c>
      <c r="X501">
        <f t="shared" ref="X501:Y501" ca="1" si="1082">X500+W501*$D501</f>
        <v>0</v>
      </c>
      <c r="Y501">
        <f t="shared" ca="1" si="1082"/>
        <v>0</v>
      </c>
      <c r="AA501">
        <f ca="1">AVERAGE2(W501,Analysis!$B$6,2)</f>
        <v>0</v>
      </c>
      <c r="AB501">
        <f t="shared" ref="AB501:AC501" ca="1" si="1083">AB500+AA501*$D501</f>
        <v>0</v>
      </c>
      <c r="AC501">
        <f t="shared" ca="1" si="1083"/>
        <v>0</v>
      </c>
      <c r="AF501">
        <f ca="1">IF(B501&gt;0,C501-Analysis!$B$14,0)</f>
        <v>0</v>
      </c>
      <c r="AG501">
        <f t="shared" ca="1" si="978"/>
        <v>0</v>
      </c>
      <c r="AH501">
        <f t="shared" ca="1" si="979"/>
        <v>0</v>
      </c>
      <c r="AI501">
        <f ca="1">IF(AND(B501&gt;Analysis!$B$39,B501&lt;Analysis!$B$40),FilterInput(AF501,Analysis!$B$34,Analysis!$B$35),0)</f>
        <v>0</v>
      </c>
      <c r="AJ501">
        <f ca="1">MEDIAN2(AI501,Analysis!$B$5,2)</f>
        <v>0</v>
      </c>
      <c r="AK501">
        <f ca="1">AVERAGE2(AJ501,Analysis!$B$6,2)</f>
        <v>0</v>
      </c>
      <c r="AL501">
        <f ca="1">INTEGRAL2(R501,$B501,AL500,R500,$B500,Analysis!$B$22)</f>
        <v>0</v>
      </c>
      <c r="AM501">
        <f ca="1">IF(AND(B501&lt;Analysis!$B$40,B501&gt;0),INTEGRAL2(AL501,$B501,AM500,AL500,$B500,Analysis!$B$23),0)</f>
        <v>0</v>
      </c>
      <c r="AN501">
        <f>IF($P501,AM501*Analysis!$B$30+Analysis!$B$31,0)</f>
        <v>0</v>
      </c>
      <c r="AO501">
        <f>AN501-'Flight Input'!$AE501</f>
        <v>0</v>
      </c>
      <c r="AQ501">
        <f>Analysis!$B$36*'Flight Input'!AE501+IF('Flight Input'!AE501 &gt; 0,Analysis!$B$37,0)</f>
        <v>0</v>
      </c>
      <c r="AR501">
        <f ca="1">_xlfn.COVARIANCE.P($AN$102:$AN$1102,'Flight Input'!AE501:AE1501)</f>
        <v>-1.462717723204995E-2</v>
      </c>
    </row>
    <row r="502" spans="1:44" x14ac:dyDescent="0.3">
      <c r="A502">
        <v>500</v>
      </c>
      <c r="B502">
        <f>'Flight Input'!T502</f>
        <v>9.9994579999474809</v>
      </c>
      <c r="C502">
        <f ca="1">INDIRECT(CONCATENATE("'Flight Input'!",Analysis!$B$2,A502+2))</f>
        <v>0</v>
      </c>
      <c r="D502">
        <f t="shared" si="971"/>
        <v>2.2164999973028898E-2</v>
      </c>
      <c r="F502">
        <f t="shared" ca="1" si="980"/>
        <v>0</v>
      </c>
      <c r="G502">
        <f t="shared" ca="1" si="981"/>
        <v>0</v>
      </c>
      <c r="I502">
        <f>SUM(D$2:D502)/COUNT(D$2:D502)</f>
        <v>1.9998915999894961E-2</v>
      </c>
      <c r="J502">
        <f t="shared" si="972"/>
        <v>1.108310069063009</v>
      </c>
      <c r="L502">
        <f ca="1">VARA(C$2:C502)</f>
        <v>0</v>
      </c>
      <c r="M502">
        <f t="shared" ca="1" si="973"/>
        <v>0</v>
      </c>
      <c r="N502">
        <f t="shared" ca="1" si="982"/>
        <v>0</v>
      </c>
      <c r="O502" t="b">
        <f ca="1">IF(OR(O501,M502*MIN((B502-B$2)*Analysis!$B$19,1)&gt;Analysis!$B$18),TRUE,FALSE)</f>
        <v>0</v>
      </c>
      <c r="P502" t="b">
        <f>IF(OR('Flight Input'!U502=3,'Flight Input'!U502=9),TRUE,FALSE)</f>
        <v>0</v>
      </c>
      <c r="Q502">
        <f ca="1">IF(O502,Q501,SUM(C$2:C502)/COUNT(C$2:C502))+(Analysis!$D$14-500)/1000000</f>
        <v>1.1E-4</v>
      </c>
      <c r="R502">
        <f t="shared" ca="1" si="974"/>
        <v>0</v>
      </c>
      <c r="S502">
        <f t="shared" ca="1" si="983"/>
        <v>0</v>
      </c>
      <c r="T502">
        <f t="shared" si="975"/>
        <v>0</v>
      </c>
      <c r="U502">
        <f>IF($P502,T502*Analysis!$B$28+Analysis!$B$29,0)</f>
        <v>0</v>
      </c>
      <c r="V502">
        <f>U502-'Flight Input'!$AE502</f>
        <v>0</v>
      </c>
      <c r="W502">
        <f ca="1">MEDIAN2(R502,Analysis!$B$5,2)</f>
        <v>0</v>
      </c>
      <c r="X502">
        <f t="shared" ref="X502:Y502" ca="1" si="1084">X501+W502*$D502</f>
        <v>0</v>
      </c>
      <c r="Y502">
        <f t="shared" ca="1" si="1084"/>
        <v>0</v>
      </c>
      <c r="AA502">
        <f ca="1">AVERAGE2(W502,Analysis!$B$6,2)</f>
        <v>0</v>
      </c>
      <c r="AB502">
        <f t="shared" ref="AB502:AC502" ca="1" si="1085">AB501+AA502*$D502</f>
        <v>0</v>
      </c>
      <c r="AC502">
        <f t="shared" ca="1" si="1085"/>
        <v>0</v>
      </c>
      <c r="AF502">
        <f ca="1">IF(B502&gt;0,C502-Analysis!$B$14,0)</f>
        <v>0</v>
      </c>
      <c r="AG502">
        <f t="shared" ca="1" si="978"/>
        <v>0</v>
      </c>
      <c r="AH502">
        <f t="shared" ca="1" si="979"/>
        <v>0</v>
      </c>
      <c r="AI502">
        <f ca="1">IF(AND(B502&gt;Analysis!$B$39,B502&lt;Analysis!$B$40),FilterInput(AF502,Analysis!$B$34,Analysis!$B$35),0)</f>
        <v>0</v>
      </c>
      <c r="AJ502">
        <f ca="1">MEDIAN2(AI502,Analysis!$B$5,2)</f>
        <v>0</v>
      </c>
      <c r="AK502">
        <f ca="1">AVERAGE2(AJ502,Analysis!$B$6,2)</f>
        <v>0</v>
      </c>
      <c r="AL502">
        <f ca="1">INTEGRAL2(R502,$B502,AL501,R501,$B501,Analysis!$B$22)</f>
        <v>0</v>
      </c>
      <c r="AM502">
        <f ca="1">IF(AND(B502&lt;Analysis!$B$40,B502&gt;0),INTEGRAL2(AL502,$B502,AM501,AL501,$B501,Analysis!$B$23),0)</f>
        <v>0</v>
      </c>
      <c r="AN502">
        <f>IF($P502,AM502*Analysis!$B$30+Analysis!$B$31,0)</f>
        <v>0</v>
      </c>
      <c r="AO502">
        <f>AN502-'Flight Input'!$AE502</f>
        <v>0</v>
      </c>
      <c r="AQ502">
        <f>Analysis!$B$36*'Flight Input'!AE502+IF('Flight Input'!AE502 &gt; 0,Analysis!$B$37,0)</f>
        <v>0</v>
      </c>
      <c r="AR502">
        <f ca="1">_xlfn.COVARIANCE.P($AN$102:$AN$1102,'Flight Input'!AE502:AE1502)</f>
        <v>-1.4538601298148846E-2</v>
      </c>
    </row>
    <row r="503" spans="1:44" x14ac:dyDescent="0.3">
      <c r="A503">
        <v>501</v>
      </c>
      <c r="B503">
        <f>'Flight Input'!T503</f>
        <v>10.01670399995055</v>
      </c>
      <c r="C503">
        <f ca="1">INDIRECT(CONCATENATE("'Flight Input'!",Analysis!$B$2,A503+2))</f>
        <v>0</v>
      </c>
      <c r="D503">
        <f t="shared" si="971"/>
        <v>1.7246000003069639E-2</v>
      </c>
      <c r="F503">
        <f t="shared" ca="1" si="980"/>
        <v>0</v>
      </c>
      <c r="G503">
        <f t="shared" ca="1" si="981"/>
        <v>0</v>
      </c>
      <c r="I503">
        <f>SUM(D$2:D503)/COUNT(D$2:D503)</f>
        <v>1.9993421157585928E-2</v>
      </c>
      <c r="J503">
        <f t="shared" si="972"/>
        <v>0.86258374027829354</v>
      </c>
      <c r="L503">
        <f ca="1">VARA(C$2:C503)</f>
        <v>0</v>
      </c>
      <c r="M503">
        <f t="shared" ca="1" si="973"/>
        <v>0</v>
      </c>
      <c r="N503">
        <f t="shared" ca="1" si="982"/>
        <v>0</v>
      </c>
      <c r="O503" t="b">
        <f ca="1">IF(OR(O502,M503*MIN((B503-B$2)*Analysis!$B$19,1)&gt;Analysis!$B$18),TRUE,FALSE)</f>
        <v>0</v>
      </c>
      <c r="P503" t="b">
        <f>IF(OR('Flight Input'!U503=3,'Flight Input'!U503=9),TRUE,FALSE)</f>
        <v>0</v>
      </c>
      <c r="Q503">
        <f ca="1">IF(O503,Q502,SUM(C$2:C503)/COUNT(C$2:C503))+(Analysis!$D$14-500)/1000000</f>
        <v>1.1E-4</v>
      </c>
      <c r="R503">
        <f t="shared" ca="1" si="974"/>
        <v>0</v>
      </c>
      <c r="S503">
        <f t="shared" ca="1" si="983"/>
        <v>0</v>
      </c>
      <c r="T503">
        <f t="shared" si="975"/>
        <v>0</v>
      </c>
      <c r="U503">
        <f>IF($P503,T503*Analysis!$B$28+Analysis!$B$29,0)</f>
        <v>0</v>
      </c>
      <c r="V503">
        <f>U503-'Flight Input'!$AE503</f>
        <v>0</v>
      </c>
      <c r="W503">
        <f ca="1">MEDIAN2(R503,Analysis!$B$5,2)</f>
        <v>0</v>
      </c>
      <c r="X503">
        <f t="shared" ref="X503:Y503" ca="1" si="1086">X502+W503*$D503</f>
        <v>0</v>
      </c>
      <c r="Y503">
        <f t="shared" ca="1" si="1086"/>
        <v>0</v>
      </c>
      <c r="AA503">
        <f ca="1">AVERAGE2(W503,Analysis!$B$6,2)</f>
        <v>0</v>
      </c>
      <c r="AB503">
        <f t="shared" ref="AB503:AC503" ca="1" si="1087">AB502+AA503*$D503</f>
        <v>0</v>
      </c>
      <c r="AC503">
        <f t="shared" ca="1" si="1087"/>
        <v>0</v>
      </c>
      <c r="AF503">
        <f ca="1">IF(B503&gt;0,C503-Analysis!$B$14,0)</f>
        <v>0</v>
      </c>
      <c r="AG503">
        <f t="shared" ca="1" si="978"/>
        <v>0</v>
      </c>
      <c r="AH503">
        <f t="shared" ca="1" si="979"/>
        <v>0</v>
      </c>
      <c r="AI503">
        <f ca="1">IF(AND(B503&gt;Analysis!$B$39,B503&lt;Analysis!$B$40),FilterInput(AF503,Analysis!$B$34,Analysis!$B$35),0)</f>
        <v>0</v>
      </c>
      <c r="AJ503">
        <f ca="1">MEDIAN2(AI503,Analysis!$B$5,2)</f>
        <v>0</v>
      </c>
      <c r="AK503">
        <f ca="1">AVERAGE2(AJ503,Analysis!$B$6,2)</f>
        <v>0</v>
      </c>
      <c r="AL503">
        <f ca="1">INTEGRAL2(R503,$B503,AL502,R502,$B502,Analysis!$B$22)</f>
        <v>0</v>
      </c>
      <c r="AM503">
        <f ca="1">IF(AND(B503&lt;Analysis!$B$40,B503&gt;0),INTEGRAL2(AL503,$B503,AM502,AL502,$B502,Analysis!$B$23),0)</f>
        <v>0</v>
      </c>
      <c r="AN503">
        <f>IF($P503,AM503*Analysis!$B$30+Analysis!$B$31,0)</f>
        <v>0</v>
      </c>
      <c r="AO503">
        <f>AN503-'Flight Input'!$AE503</f>
        <v>0</v>
      </c>
      <c r="AQ503">
        <f>Analysis!$B$36*'Flight Input'!AE503+IF('Flight Input'!AE503 &gt; 0,Analysis!$B$37,0)</f>
        <v>0</v>
      </c>
      <c r="AR503">
        <f ca="1">_xlfn.COVARIANCE.P($AN$102:$AN$1102,'Flight Input'!AE503:AE1503)</f>
        <v>-1.444937499607256E-2</v>
      </c>
    </row>
    <row r="504" spans="1:44" x14ac:dyDescent="0.3">
      <c r="A504">
        <v>502</v>
      </c>
      <c r="B504">
        <f>'Flight Input'!T504</f>
        <v>10.039923000033014</v>
      </c>
      <c r="C504">
        <f ca="1">INDIRECT(CONCATENATE("'Flight Input'!",Analysis!$B$2,A504+2))</f>
        <v>0</v>
      </c>
      <c r="D504">
        <f t="shared" si="971"/>
        <v>2.3219000082463026E-2</v>
      </c>
      <c r="F504">
        <f t="shared" ca="1" si="980"/>
        <v>0</v>
      </c>
      <c r="G504">
        <f t="shared" ca="1" si="981"/>
        <v>0</v>
      </c>
      <c r="I504">
        <f>SUM(D$2:D504)/COUNT(D$2:D504)</f>
        <v>1.999984661361158E-2</v>
      </c>
      <c r="J504">
        <f t="shared" si="972"/>
        <v>1.1609589078878506</v>
      </c>
      <c r="L504">
        <f ca="1">VARA(C$2:C504)</f>
        <v>0</v>
      </c>
      <c r="M504">
        <f t="shared" ca="1" si="973"/>
        <v>0</v>
      </c>
      <c r="N504">
        <f t="shared" ca="1" si="982"/>
        <v>0</v>
      </c>
      <c r="O504" t="b">
        <f ca="1">IF(OR(O503,M504*MIN((B504-B$2)*Analysis!$B$19,1)&gt;Analysis!$B$18),TRUE,FALSE)</f>
        <v>0</v>
      </c>
      <c r="P504" t="b">
        <f>IF(OR('Flight Input'!U504=3,'Flight Input'!U504=9),TRUE,FALSE)</f>
        <v>0</v>
      </c>
      <c r="Q504">
        <f ca="1">IF(O504,Q503,SUM(C$2:C504)/COUNT(C$2:C504))+(Analysis!$D$14-500)/1000000</f>
        <v>1.1E-4</v>
      </c>
      <c r="R504">
        <f t="shared" ca="1" si="974"/>
        <v>0</v>
      </c>
      <c r="S504">
        <f t="shared" ca="1" si="983"/>
        <v>0</v>
      </c>
      <c r="T504">
        <f t="shared" si="975"/>
        <v>0</v>
      </c>
      <c r="U504">
        <f>IF($P504,T504*Analysis!$B$28+Analysis!$B$29,0)</f>
        <v>0</v>
      </c>
      <c r="V504">
        <f>U504-'Flight Input'!$AE504</f>
        <v>0</v>
      </c>
      <c r="W504">
        <f ca="1">MEDIAN2(R504,Analysis!$B$5,2)</f>
        <v>0</v>
      </c>
      <c r="X504">
        <f t="shared" ref="X504:Y504" ca="1" si="1088">X503+W504*$D504</f>
        <v>0</v>
      </c>
      <c r="Y504">
        <f t="shared" ca="1" si="1088"/>
        <v>0</v>
      </c>
      <c r="AA504">
        <f ca="1">AVERAGE2(W504,Analysis!$B$6,2)</f>
        <v>0</v>
      </c>
      <c r="AB504">
        <f t="shared" ref="AB504:AC504" ca="1" si="1089">AB503+AA504*$D504</f>
        <v>0</v>
      </c>
      <c r="AC504">
        <f t="shared" ca="1" si="1089"/>
        <v>0</v>
      </c>
      <c r="AF504">
        <f ca="1">IF(B504&gt;0,C504-Analysis!$B$14,0)</f>
        <v>0</v>
      </c>
      <c r="AG504">
        <f t="shared" ca="1" si="978"/>
        <v>0</v>
      </c>
      <c r="AH504">
        <f t="shared" ca="1" si="979"/>
        <v>0</v>
      </c>
      <c r="AI504">
        <f ca="1">IF(AND(B504&gt;Analysis!$B$39,B504&lt;Analysis!$B$40),FilterInput(AF504,Analysis!$B$34,Analysis!$B$35),0)</f>
        <v>0</v>
      </c>
      <c r="AJ504">
        <f ca="1">MEDIAN2(AI504,Analysis!$B$5,2)</f>
        <v>0</v>
      </c>
      <c r="AK504">
        <f ca="1">AVERAGE2(AJ504,Analysis!$B$6,2)</f>
        <v>0</v>
      </c>
      <c r="AL504">
        <f ca="1">INTEGRAL2(R504,$B504,AL503,R503,$B503,Analysis!$B$22)</f>
        <v>0</v>
      </c>
      <c r="AM504">
        <f ca="1">IF(AND(B504&lt;Analysis!$B$40,B504&gt;0),INTEGRAL2(AL504,$B504,AM503,AL503,$B503,Analysis!$B$23),0)</f>
        <v>0</v>
      </c>
      <c r="AN504">
        <f>IF($P504,AM504*Analysis!$B$30+Analysis!$B$31,0)</f>
        <v>0</v>
      </c>
      <c r="AO504">
        <f>AN504-'Flight Input'!$AE504</f>
        <v>0</v>
      </c>
      <c r="AQ504">
        <f>Analysis!$B$36*'Flight Input'!AE504+IF('Flight Input'!AE504 &gt; 0,Analysis!$B$37,0)</f>
        <v>0</v>
      </c>
      <c r="AR504">
        <f ca="1">_xlfn.COVARIANCE.P($AN$102:$AN$1102,'Flight Input'!AE504:AE1504)</f>
        <v>-1.4359493392244072E-2</v>
      </c>
    </row>
    <row r="505" spans="1:44" x14ac:dyDescent="0.3">
      <c r="A505">
        <v>503</v>
      </c>
      <c r="B505">
        <f>'Flight Input'!T505</f>
        <v>10.060375000000931</v>
      </c>
      <c r="C505">
        <f ca="1">INDIRECT(CONCATENATE("'Flight Input'!",Analysis!$B$2,A505+2))</f>
        <v>0</v>
      </c>
      <c r="D505">
        <f t="shared" si="971"/>
        <v>2.04519999679178E-2</v>
      </c>
      <c r="F505">
        <f t="shared" ca="1" si="980"/>
        <v>0</v>
      </c>
      <c r="G505">
        <f t="shared" ca="1" si="981"/>
        <v>0</v>
      </c>
      <c r="I505">
        <f>SUM(D$2:D505)/COUNT(D$2:D505)</f>
        <v>2.0000745526840818E-2</v>
      </c>
      <c r="J505">
        <f t="shared" si="972"/>
        <v>1.0225618810294548</v>
      </c>
      <c r="L505">
        <f ca="1">VARA(C$2:C505)</f>
        <v>0</v>
      </c>
      <c r="M505">
        <f t="shared" ca="1" si="973"/>
        <v>0</v>
      </c>
      <c r="N505">
        <f t="shared" ca="1" si="982"/>
        <v>0</v>
      </c>
      <c r="O505" t="b">
        <f ca="1">IF(OR(O504,M505*MIN((B505-B$2)*Analysis!$B$19,1)&gt;Analysis!$B$18),TRUE,FALSE)</f>
        <v>0</v>
      </c>
      <c r="P505" t="b">
        <f>IF(OR('Flight Input'!U505=3,'Flight Input'!U505=9),TRUE,FALSE)</f>
        <v>0</v>
      </c>
      <c r="Q505">
        <f ca="1">IF(O505,Q504,SUM(C$2:C505)/COUNT(C$2:C505))+(Analysis!$D$14-500)/1000000</f>
        <v>1.1E-4</v>
      </c>
      <c r="R505">
        <f t="shared" ca="1" si="974"/>
        <v>0</v>
      </c>
      <c r="S505">
        <f t="shared" ca="1" si="983"/>
        <v>0</v>
      </c>
      <c r="T505">
        <f t="shared" si="975"/>
        <v>0</v>
      </c>
      <c r="U505">
        <f>IF($P505,T505*Analysis!$B$28+Analysis!$B$29,0)</f>
        <v>0</v>
      </c>
      <c r="V505">
        <f>U505-'Flight Input'!$AE505</f>
        <v>0</v>
      </c>
      <c r="W505">
        <f ca="1">MEDIAN2(R505,Analysis!$B$5,2)</f>
        <v>0</v>
      </c>
      <c r="X505">
        <f t="shared" ref="X505:Y505" ca="1" si="1090">X504+W505*$D505</f>
        <v>0</v>
      </c>
      <c r="Y505">
        <f t="shared" ca="1" si="1090"/>
        <v>0</v>
      </c>
      <c r="AA505">
        <f ca="1">AVERAGE2(W505,Analysis!$B$6,2)</f>
        <v>0</v>
      </c>
      <c r="AB505">
        <f t="shared" ref="AB505:AC505" ca="1" si="1091">AB504+AA505*$D505</f>
        <v>0</v>
      </c>
      <c r="AC505">
        <f t="shared" ca="1" si="1091"/>
        <v>0</v>
      </c>
      <c r="AF505">
        <f ca="1">IF(B505&gt;0,C505-Analysis!$B$14,0)</f>
        <v>0</v>
      </c>
      <c r="AG505">
        <f t="shared" ca="1" si="978"/>
        <v>0</v>
      </c>
      <c r="AH505">
        <f t="shared" ca="1" si="979"/>
        <v>0</v>
      </c>
      <c r="AI505">
        <f ca="1">IF(AND(B505&gt;Analysis!$B$39,B505&lt;Analysis!$B$40),FilterInput(AF505,Analysis!$B$34,Analysis!$B$35),0)</f>
        <v>0</v>
      </c>
      <c r="AJ505">
        <f ca="1">MEDIAN2(AI505,Analysis!$B$5,2)</f>
        <v>0</v>
      </c>
      <c r="AK505">
        <f ca="1">AVERAGE2(AJ505,Analysis!$B$6,2)</f>
        <v>0</v>
      </c>
      <c r="AL505">
        <f ca="1">INTEGRAL2(R505,$B505,AL504,R504,$B504,Analysis!$B$22)</f>
        <v>0</v>
      </c>
      <c r="AM505">
        <f ca="1">IF(AND(B505&lt;Analysis!$B$40,B505&gt;0),INTEGRAL2(AL505,$B505,AM504,AL504,$B504,Analysis!$B$23),0)</f>
        <v>0</v>
      </c>
      <c r="AN505">
        <f>IF($P505,AM505*Analysis!$B$30+Analysis!$B$31,0)</f>
        <v>0</v>
      </c>
      <c r="AO505">
        <f>AN505-'Flight Input'!$AE505</f>
        <v>0</v>
      </c>
      <c r="AQ505">
        <f>Analysis!$B$36*'Flight Input'!AE505+IF('Flight Input'!AE505 &gt; 0,Analysis!$B$37,0)</f>
        <v>0</v>
      </c>
      <c r="AR505">
        <f ca="1">_xlfn.COVARIANCE.P($AN$102:$AN$1102,'Flight Input'!AE505:AE1505)</f>
        <v>-1.4268951509529485E-2</v>
      </c>
    </row>
    <row r="506" spans="1:44" x14ac:dyDescent="0.3">
      <c r="A506">
        <v>504</v>
      </c>
      <c r="B506">
        <f>'Flight Input'!T506</f>
        <v>10.077722999965772</v>
      </c>
      <c r="C506">
        <f ca="1">INDIRECT(CONCATENATE("'Flight Input'!",Analysis!$B$2,A506+2))</f>
        <v>0</v>
      </c>
      <c r="D506">
        <f t="shared" si="971"/>
        <v>1.734799996484071E-2</v>
      </c>
      <c r="F506">
        <f t="shared" ca="1" si="980"/>
        <v>0</v>
      </c>
      <c r="G506">
        <f t="shared" ca="1" si="981"/>
        <v>0</v>
      </c>
      <c r="I506">
        <f>SUM(D$2:D506)/COUNT(D$2:D506)</f>
        <v>1.999548214278923E-2</v>
      </c>
      <c r="J506">
        <f t="shared" si="972"/>
        <v>0.86759598198019672</v>
      </c>
      <c r="L506">
        <f ca="1">VARA(C$2:C506)</f>
        <v>0</v>
      </c>
      <c r="M506">
        <f t="shared" ca="1" si="973"/>
        <v>0</v>
      </c>
      <c r="N506">
        <f t="shared" ca="1" si="982"/>
        <v>0</v>
      </c>
      <c r="O506" t="b">
        <f ca="1">IF(OR(O505,M506*MIN((B506-B$2)*Analysis!$B$19,1)&gt;Analysis!$B$18),TRUE,FALSE)</f>
        <v>0</v>
      </c>
      <c r="P506" t="b">
        <f>IF(OR('Flight Input'!U506=3,'Flight Input'!U506=9),TRUE,FALSE)</f>
        <v>0</v>
      </c>
      <c r="Q506">
        <f ca="1">IF(O506,Q505,SUM(C$2:C506)/COUNT(C$2:C506))+(Analysis!$D$14-500)/1000000</f>
        <v>1.1E-4</v>
      </c>
      <c r="R506">
        <f t="shared" ca="1" si="974"/>
        <v>0</v>
      </c>
      <c r="S506">
        <f t="shared" ca="1" si="983"/>
        <v>0</v>
      </c>
      <c r="T506">
        <f t="shared" si="975"/>
        <v>0</v>
      </c>
      <c r="U506">
        <f>IF($P506,T506*Analysis!$B$28+Analysis!$B$29,0)</f>
        <v>0</v>
      </c>
      <c r="V506">
        <f>U506-'Flight Input'!$AE506</f>
        <v>0</v>
      </c>
      <c r="W506">
        <f ca="1">MEDIAN2(R506,Analysis!$B$5,2)</f>
        <v>0</v>
      </c>
      <c r="X506">
        <f t="shared" ref="X506:Y506" ca="1" si="1092">X505+W506*$D506</f>
        <v>0</v>
      </c>
      <c r="Y506">
        <f t="shared" ca="1" si="1092"/>
        <v>0</v>
      </c>
      <c r="AA506">
        <f ca="1">AVERAGE2(W506,Analysis!$B$6,2)</f>
        <v>0</v>
      </c>
      <c r="AB506">
        <f t="shared" ref="AB506:AC506" ca="1" si="1093">AB505+AA506*$D506</f>
        <v>0</v>
      </c>
      <c r="AC506">
        <f t="shared" ca="1" si="1093"/>
        <v>0</v>
      </c>
      <c r="AF506">
        <f ca="1">IF(B506&gt;0,C506-Analysis!$B$14,0)</f>
        <v>0</v>
      </c>
      <c r="AG506">
        <f t="shared" ca="1" si="978"/>
        <v>0</v>
      </c>
      <c r="AH506">
        <f t="shared" ca="1" si="979"/>
        <v>0</v>
      </c>
      <c r="AI506">
        <f ca="1">IF(AND(B506&gt;Analysis!$B$39,B506&lt;Analysis!$B$40),FilterInput(AF506,Analysis!$B$34,Analysis!$B$35),0)</f>
        <v>0</v>
      </c>
      <c r="AJ506">
        <f ca="1">MEDIAN2(AI506,Analysis!$B$5,2)</f>
        <v>0</v>
      </c>
      <c r="AK506">
        <f ca="1">AVERAGE2(AJ506,Analysis!$B$6,2)</f>
        <v>0</v>
      </c>
      <c r="AL506">
        <f ca="1">INTEGRAL2(R506,$B506,AL505,R505,$B505,Analysis!$B$22)</f>
        <v>0</v>
      </c>
      <c r="AM506">
        <f ca="1">IF(AND(B506&lt;Analysis!$B$40,B506&gt;0),INTEGRAL2(AL506,$B506,AM505,AL505,$B505,Analysis!$B$23),0)</f>
        <v>0</v>
      </c>
      <c r="AN506">
        <f>IF($P506,AM506*Analysis!$B$30+Analysis!$B$31,0)</f>
        <v>0</v>
      </c>
      <c r="AO506">
        <f>AN506-'Flight Input'!$AE506</f>
        <v>0</v>
      </c>
      <c r="AQ506">
        <f>Analysis!$B$36*'Flight Input'!AE506+IF('Flight Input'!AE506 &gt; 0,Analysis!$B$37,0)</f>
        <v>0</v>
      </c>
      <c r="AR506">
        <f ca="1">_xlfn.COVARIANCE.P($AN$102:$AN$1102,'Flight Input'!AE506:AE1506)</f>
        <v>-1.4177744326789596E-2</v>
      </c>
    </row>
    <row r="507" spans="1:44" x14ac:dyDescent="0.3">
      <c r="A507">
        <v>505</v>
      </c>
      <c r="B507">
        <f>'Flight Input'!T507</f>
        <v>10.097316000028513</v>
      </c>
      <c r="C507">
        <f ca="1">INDIRECT(CONCATENATE("'Flight Input'!",Analysis!$B$2,A507+2))</f>
        <v>0</v>
      </c>
      <c r="D507">
        <f t="shared" si="971"/>
        <v>1.9593000062741339E-2</v>
      </c>
      <c r="F507">
        <f t="shared" ca="1" si="980"/>
        <v>0</v>
      </c>
      <c r="G507">
        <f t="shared" ca="1" si="981"/>
        <v>0</v>
      </c>
      <c r="I507">
        <f>SUM(D$2:D507)/COUNT(D$2:D507)</f>
        <v>1.9994685148571313E-2</v>
      </c>
      <c r="J507">
        <f t="shared" si="972"/>
        <v>0.97991040704841126</v>
      </c>
      <c r="L507">
        <f ca="1">VARA(C$2:C507)</f>
        <v>0</v>
      </c>
      <c r="M507">
        <f t="shared" ca="1" si="973"/>
        <v>0</v>
      </c>
      <c r="N507">
        <f t="shared" ca="1" si="982"/>
        <v>0</v>
      </c>
      <c r="O507" t="b">
        <f ca="1">IF(OR(O506,M507*MIN((B507-B$2)*Analysis!$B$19,1)&gt;Analysis!$B$18),TRUE,FALSE)</f>
        <v>0</v>
      </c>
      <c r="P507" t="b">
        <f>IF(OR('Flight Input'!U507=3,'Flight Input'!U507=9),TRUE,FALSE)</f>
        <v>0</v>
      </c>
      <c r="Q507">
        <f ca="1">IF(O507,Q506,SUM(C$2:C507)/COUNT(C$2:C507))+(Analysis!$D$14-500)/1000000</f>
        <v>1.1E-4</v>
      </c>
      <c r="R507">
        <f t="shared" ca="1" si="974"/>
        <v>0</v>
      </c>
      <c r="S507">
        <f t="shared" ca="1" si="983"/>
        <v>0</v>
      </c>
      <c r="T507">
        <f t="shared" si="975"/>
        <v>0</v>
      </c>
      <c r="U507">
        <f>IF($P507,T507*Analysis!$B$28+Analysis!$B$29,0)</f>
        <v>0</v>
      </c>
      <c r="V507">
        <f>U507-'Flight Input'!$AE507</f>
        <v>0</v>
      </c>
      <c r="W507">
        <f ca="1">MEDIAN2(R507,Analysis!$B$5,2)</f>
        <v>0</v>
      </c>
      <c r="X507">
        <f t="shared" ref="X507:Y507" ca="1" si="1094">X506+W507*$D507</f>
        <v>0</v>
      </c>
      <c r="Y507">
        <f t="shared" ca="1" si="1094"/>
        <v>0</v>
      </c>
      <c r="AA507">
        <f ca="1">AVERAGE2(W507,Analysis!$B$6,2)</f>
        <v>0</v>
      </c>
      <c r="AB507">
        <f t="shared" ref="AB507:AC507" ca="1" si="1095">AB506+AA507*$D507</f>
        <v>0</v>
      </c>
      <c r="AC507">
        <f t="shared" ca="1" si="1095"/>
        <v>0</v>
      </c>
      <c r="AF507">
        <f ca="1">IF(B507&gt;0,C507-Analysis!$B$14,0)</f>
        <v>0</v>
      </c>
      <c r="AG507">
        <f t="shared" ca="1" si="978"/>
        <v>0</v>
      </c>
      <c r="AH507">
        <f t="shared" ca="1" si="979"/>
        <v>0</v>
      </c>
      <c r="AI507">
        <f ca="1">IF(AND(B507&gt;Analysis!$B$39,B507&lt;Analysis!$B$40),FilterInput(AF507,Analysis!$B$34,Analysis!$B$35),0)</f>
        <v>0</v>
      </c>
      <c r="AJ507">
        <f ca="1">MEDIAN2(AI507,Analysis!$B$5,2)</f>
        <v>0</v>
      </c>
      <c r="AK507">
        <f ca="1">AVERAGE2(AJ507,Analysis!$B$6,2)</f>
        <v>0</v>
      </c>
      <c r="AL507">
        <f ca="1">INTEGRAL2(R507,$B507,AL506,R506,$B506,Analysis!$B$22)</f>
        <v>0</v>
      </c>
      <c r="AM507">
        <f ca="1">IF(AND(B507&lt;Analysis!$B$40,B507&gt;0),INTEGRAL2(AL507,$B507,AM506,AL506,$B506,Analysis!$B$23),0)</f>
        <v>0</v>
      </c>
      <c r="AN507">
        <f>IF($P507,AM507*Analysis!$B$30+Analysis!$B$31,0)</f>
        <v>0</v>
      </c>
      <c r="AO507">
        <f>AN507-'Flight Input'!$AE507</f>
        <v>0</v>
      </c>
      <c r="AQ507">
        <f>Analysis!$B$36*'Flight Input'!AE507+IF('Flight Input'!AE507 &gt; 0,Analysis!$B$37,0)</f>
        <v>0</v>
      </c>
      <c r="AR507">
        <f ca="1">_xlfn.COVARIANCE.P($AN$102:$AN$1102,'Flight Input'!AE507:AE1507)</f>
        <v>-1.4085866778427329E-2</v>
      </c>
    </row>
    <row r="508" spans="1:44" x14ac:dyDescent="0.3">
      <c r="A508">
        <v>506</v>
      </c>
      <c r="B508">
        <f>'Flight Input'!T508</f>
        <v>10.119221000000834</v>
      </c>
      <c r="C508">
        <f ca="1">INDIRECT(CONCATENATE("'Flight Input'!",Analysis!$B$2,A508+2))</f>
        <v>0</v>
      </c>
      <c r="D508">
        <f t="shared" si="971"/>
        <v>2.1904999972321093E-2</v>
      </c>
      <c r="F508">
        <f t="shared" ca="1" si="980"/>
        <v>0</v>
      </c>
      <c r="G508">
        <f t="shared" ca="1" si="981"/>
        <v>0</v>
      </c>
      <c r="I508">
        <f>SUM(D$2:D508)/COUNT(D$2:D508)</f>
        <v>1.9998460474309948E-2</v>
      </c>
      <c r="J508">
        <f t="shared" si="972"/>
        <v>1.095334313381787</v>
      </c>
      <c r="L508">
        <f ca="1">VARA(C$2:C508)</f>
        <v>0</v>
      </c>
      <c r="M508">
        <f t="shared" ca="1" si="973"/>
        <v>0</v>
      </c>
      <c r="N508">
        <f t="shared" ca="1" si="982"/>
        <v>0</v>
      </c>
      <c r="O508" t="b">
        <f ca="1">IF(OR(O507,M508*MIN((B508-B$2)*Analysis!$B$19,1)&gt;Analysis!$B$18),TRUE,FALSE)</f>
        <v>0</v>
      </c>
      <c r="P508" t="b">
        <f>IF(OR('Flight Input'!U508=3,'Flight Input'!U508=9),TRUE,FALSE)</f>
        <v>0</v>
      </c>
      <c r="Q508">
        <f ca="1">IF(O508,Q507,SUM(C$2:C508)/COUNT(C$2:C508))+(Analysis!$D$14-500)/1000000</f>
        <v>1.1E-4</v>
      </c>
      <c r="R508">
        <f t="shared" ca="1" si="974"/>
        <v>0</v>
      </c>
      <c r="S508">
        <f t="shared" ca="1" si="983"/>
        <v>0</v>
      </c>
      <c r="T508">
        <f t="shared" si="975"/>
        <v>0</v>
      </c>
      <c r="U508">
        <f>IF($P508,T508*Analysis!$B$28+Analysis!$B$29,0)</f>
        <v>0</v>
      </c>
      <c r="V508">
        <f>U508-'Flight Input'!$AE508</f>
        <v>0</v>
      </c>
      <c r="W508">
        <f ca="1">MEDIAN2(R508,Analysis!$B$5,2)</f>
        <v>0</v>
      </c>
      <c r="X508">
        <f t="shared" ref="X508:Y508" ca="1" si="1096">X507+W508*$D508</f>
        <v>0</v>
      </c>
      <c r="Y508">
        <f t="shared" ca="1" si="1096"/>
        <v>0</v>
      </c>
      <c r="AA508">
        <f ca="1">AVERAGE2(W508,Analysis!$B$6,2)</f>
        <v>0</v>
      </c>
      <c r="AB508">
        <f t="shared" ref="AB508:AC508" ca="1" si="1097">AB507+AA508*$D508</f>
        <v>0</v>
      </c>
      <c r="AC508">
        <f t="shared" ca="1" si="1097"/>
        <v>0</v>
      </c>
      <c r="AF508">
        <f ca="1">IF(B508&gt;0,C508-Analysis!$B$14,0)</f>
        <v>0</v>
      </c>
      <c r="AG508">
        <f t="shared" ca="1" si="978"/>
        <v>0</v>
      </c>
      <c r="AH508">
        <f t="shared" ca="1" si="979"/>
        <v>0</v>
      </c>
      <c r="AI508">
        <f ca="1">IF(AND(B508&gt;Analysis!$B$39,B508&lt;Analysis!$B$40),FilterInput(AF508,Analysis!$B$34,Analysis!$B$35),0)</f>
        <v>0</v>
      </c>
      <c r="AJ508">
        <f ca="1">MEDIAN2(AI508,Analysis!$B$5,2)</f>
        <v>0</v>
      </c>
      <c r="AK508">
        <f ca="1">AVERAGE2(AJ508,Analysis!$B$6,2)</f>
        <v>0</v>
      </c>
      <c r="AL508">
        <f ca="1">INTEGRAL2(R508,$B508,AL507,R507,$B507,Analysis!$B$22)</f>
        <v>0</v>
      </c>
      <c r="AM508">
        <f ca="1">IF(AND(B508&lt;Analysis!$B$40,B508&gt;0),INTEGRAL2(AL508,$B508,AM507,AL507,$B507,Analysis!$B$23),0)</f>
        <v>0</v>
      </c>
      <c r="AN508">
        <f>IF($P508,AM508*Analysis!$B$30+Analysis!$B$31,0)</f>
        <v>0</v>
      </c>
      <c r="AO508">
        <f>AN508-'Flight Input'!$AE508</f>
        <v>0</v>
      </c>
      <c r="AQ508">
        <f>Analysis!$B$36*'Flight Input'!AE508+IF('Flight Input'!AE508 &gt; 0,Analysis!$B$37,0)</f>
        <v>0</v>
      </c>
      <c r="AR508">
        <f ca="1">_xlfn.COVARIANCE.P($AN$102:$AN$1102,'Flight Input'!AE508:AE1508)</f>
        <v>-1.3993313753928639E-2</v>
      </c>
    </row>
    <row r="509" spans="1:44" x14ac:dyDescent="0.3">
      <c r="A509">
        <v>507</v>
      </c>
      <c r="B509">
        <f>'Flight Input'!T509</f>
        <v>10.137963999994099</v>
      </c>
      <c r="C509">
        <f ca="1">INDIRECT(CONCATENATE("'Flight Input'!",Analysis!$B$2,A509+2))</f>
        <v>0</v>
      </c>
      <c r="D509">
        <f t="shared" si="971"/>
        <v>1.8742999993264675E-2</v>
      </c>
      <c r="F509">
        <f t="shared" ca="1" si="980"/>
        <v>0</v>
      </c>
      <c r="G509">
        <f t="shared" ca="1" si="981"/>
        <v>0</v>
      </c>
      <c r="I509">
        <f>SUM(D$2:D509)/COUNT(D$2:D509)</f>
        <v>1.9995984220895661E-2</v>
      </c>
      <c r="J509">
        <f t="shared" si="972"/>
        <v>0.9373382068224666</v>
      </c>
      <c r="L509">
        <f ca="1">VARA(C$2:C509)</f>
        <v>0</v>
      </c>
      <c r="M509">
        <f t="shared" ca="1" si="973"/>
        <v>0</v>
      </c>
      <c r="N509">
        <f t="shared" ca="1" si="982"/>
        <v>0</v>
      </c>
      <c r="O509" t="b">
        <f ca="1">IF(OR(O508,M509*MIN((B509-B$2)*Analysis!$B$19,1)&gt;Analysis!$B$18),TRUE,FALSE)</f>
        <v>0</v>
      </c>
      <c r="P509" t="b">
        <f>IF(OR('Flight Input'!U509=3,'Flight Input'!U509=9),TRUE,FALSE)</f>
        <v>0</v>
      </c>
      <c r="Q509">
        <f ca="1">IF(O509,Q508,SUM(C$2:C509)/COUNT(C$2:C509))+(Analysis!$D$14-500)/1000000</f>
        <v>1.1E-4</v>
      </c>
      <c r="R509">
        <f t="shared" ca="1" si="974"/>
        <v>0</v>
      </c>
      <c r="S509">
        <f t="shared" ca="1" si="983"/>
        <v>0</v>
      </c>
      <c r="T509">
        <f t="shared" si="975"/>
        <v>0</v>
      </c>
      <c r="U509">
        <f>IF($P509,T509*Analysis!$B$28+Analysis!$B$29,0)</f>
        <v>0</v>
      </c>
      <c r="V509">
        <f>U509-'Flight Input'!$AE509</f>
        <v>0</v>
      </c>
      <c r="W509">
        <f ca="1">MEDIAN2(R509,Analysis!$B$5,2)</f>
        <v>0</v>
      </c>
      <c r="X509">
        <f t="shared" ref="X509:Y509" ca="1" si="1098">X508+W509*$D509</f>
        <v>0</v>
      </c>
      <c r="Y509">
        <f t="shared" ca="1" si="1098"/>
        <v>0</v>
      </c>
      <c r="AA509">
        <f ca="1">AVERAGE2(W509,Analysis!$B$6,2)</f>
        <v>0</v>
      </c>
      <c r="AB509">
        <f t="shared" ref="AB509:AC509" ca="1" si="1099">AB508+AA509*$D509</f>
        <v>0</v>
      </c>
      <c r="AC509">
        <f t="shared" ca="1" si="1099"/>
        <v>0</v>
      </c>
      <c r="AF509">
        <f ca="1">IF(B509&gt;0,C509-Analysis!$B$14,0)</f>
        <v>0</v>
      </c>
      <c r="AG509">
        <f t="shared" ca="1" si="978"/>
        <v>0</v>
      </c>
      <c r="AH509">
        <f t="shared" ca="1" si="979"/>
        <v>0</v>
      </c>
      <c r="AI509">
        <f ca="1">IF(AND(B509&gt;Analysis!$B$39,B509&lt;Analysis!$B$40),FilterInput(AF509,Analysis!$B$34,Analysis!$B$35),0)</f>
        <v>0</v>
      </c>
      <c r="AJ509">
        <f ca="1">MEDIAN2(AI509,Analysis!$B$5,2)</f>
        <v>0</v>
      </c>
      <c r="AK509">
        <f ca="1">AVERAGE2(AJ509,Analysis!$B$6,2)</f>
        <v>0</v>
      </c>
      <c r="AL509">
        <f ca="1">INTEGRAL2(R509,$B509,AL508,R508,$B508,Analysis!$B$22)</f>
        <v>0</v>
      </c>
      <c r="AM509">
        <f ca="1">IF(AND(B509&lt;Analysis!$B$40,B509&gt;0),INTEGRAL2(AL509,$B509,AM508,AL508,$B508,Analysis!$B$23),0)</f>
        <v>0</v>
      </c>
      <c r="AN509">
        <f>IF($P509,AM509*Analysis!$B$30+Analysis!$B$31,0)</f>
        <v>0</v>
      </c>
      <c r="AO509">
        <f>AN509-'Flight Input'!$AE509</f>
        <v>0</v>
      </c>
      <c r="AQ509">
        <f>Analysis!$B$36*'Flight Input'!AE509+IF('Flight Input'!AE509 &gt; 0,Analysis!$B$37,0)</f>
        <v>0</v>
      </c>
      <c r="AR509">
        <f ca="1">_xlfn.COVARIANCE.P($AN$102:$AN$1102,'Flight Input'!AE509:AE1509)</f>
        <v>-1.3900080097398463E-2</v>
      </c>
    </row>
    <row r="510" spans="1:44" x14ac:dyDescent="0.3">
      <c r="A510">
        <v>508</v>
      </c>
      <c r="B510">
        <f>'Flight Input'!T510</f>
        <v>10.157314999960363</v>
      </c>
      <c r="C510">
        <f ca="1">INDIRECT(CONCATENATE("'Flight Input'!",Analysis!$B$2,A510+2))</f>
        <v>0</v>
      </c>
      <c r="D510">
        <f t="shared" si="971"/>
        <v>1.9350999966263771E-2</v>
      </c>
      <c r="F510">
        <f t="shared" ca="1" si="980"/>
        <v>0</v>
      </c>
      <c r="G510">
        <f t="shared" ca="1" si="981"/>
        <v>0</v>
      </c>
      <c r="I510">
        <f>SUM(D$2:D510)/COUNT(D$2:D510)</f>
        <v>1.9994714566851108E-2</v>
      </c>
      <c r="J510">
        <f t="shared" si="972"/>
        <v>0.96780576194598245</v>
      </c>
      <c r="L510">
        <f ca="1">VARA(C$2:C510)</f>
        <v>0</v>
      </c>
      <c r="M510">
        <f t="shared" ca="1" si="973"/>
        <v>0</v>
      </c>
      <c r="N510">
        <f t="shared" ca="1" si="982"/>
        <v>0</v>
      </c>
      <c r="O510" t="b">
        <f ca="1">IF(OR(O509,M510*MIN((B510-B$2)*Analysis!$B$19,1)&gt;Analysis!$B$18),TRUE,FALSE)</f>
        <v>0</v>
      </c>
      <c r="P510" t="b">
        <f>IF(OR('Flight Input'!U510=3,'Flight Input'!U510=9),TRUE,FALSE)</f>
        <v>0</v>
      </c>
      <c r="Q510">
        <f ca="1">IF(O510,Q509,SUM(C$2:C510)/COUNT(C$2:C510))+(Analysis!$D$14-500)/1000000</f>
        <v>1.1E-4</v>
      </c>
      <c r="R510">
        <f t="shared" ca="1" si="974"/>
        <v>0</v>
      </c>
      <c r="S510">
        <f t="shared" ca="1" si="983"/>
        <v>0</v>
      </c>
      <c r="T510">
        <f t="shared" si="975"/>
        <v>0</v>
      </c>
      <c r="U510">
        <f>IF($P510,T510*Analysis!$B$28+Analysis!$B$29,0)</f>
        <v>0</v>
      </c>
      <c r="V510">
        <f>U510-'Flight Input'!$AE510</f>
        <v>0</v>
      </c>
      <c r="W510">
        <f ca="1">MEDIAN2(R510,Analysis!$B$5,2)</f>
        <v>0</v>
      </c>
      <c r="X510">
        <f t="shared" ref="X510:Y510" ca="1" si="1100">X509+W510*$D510</f>
        <v>0</v>
      </c>
      <c r="Y510">
        <f t="shared" ca="1" si="1100"/>
        <v>0</v>
      </c>
      <c r="AA510">
        <f ca="1">AVERAGE2(W510,Analysis!$B$6,2)</f>
        <v>0</v>
      </c>
      <c r="AB510">
        <f t="shared" ref="AB510:AC510" ca="1" si="1101">AB509+AA510*$D510</f>
        <v>0</v>
      </c>
      <c r="AC510">
        <f t="shared" ca="1" si="1101"/>
        <v>0</v>
      </c>
      <c r="AF510">
        <f ca="1">IF(B510&gt;0,C510-Analysis!$B$14,0)</f>
        <v>0</v>
      </c>
      <c r="AG510">
        <f t="shared" ca="1" si="978"/>
        <v>0</v>
      </c>
      <c r="AH510">
        <f t="shared" ca="1" si="979"/>
        <v>0</v>
      </c>
      <c r="AI510">
        <f ca="1">IF(AND(B510&gt;Analysis!$B$39,B510&lt;Analysis!$B$40),FilterInput(AF510,Analysis!$B$34,Analysis!$B$35),0)</f>
        <v>0</v>
      </c>
      <c r="AJ510">
        <f ca="1">MEDIAN2(AI510,Analysis!$B$5,2)</f>
        <v>0</v>
      </c>
      <c r="AK510">
        <f ca="1">AVERAGE2(AJ510,Analysis!$B$6,2)</f>
        <v>0</v>
      </c>
      <c r="AL510">
        <f ca="1">INTEGRAL2(R510,$B510,AL509,R509,$B509,Analysis!$B$22)</f>
        <v>0</v>
      </c>
      <c r="AM510">
        <f ca="1">IF(AND(B510&lt;Analysis!$B$40,B510&gt;0),INTEGRAL2(AL510,$B510,AM509,AL509,$B509,Analysis!$B$23),0)</f>
        <v>0</v>
      </c>
      <c r="AN510">
        <f>IF($P510,AM510*Analysis!$B$30+Analysis!$B$31,0)</f>
        <v>0</v>
      </c>
      <c r="AO510">
        <f>AN510-'Flight Input'!$AE510</f>
        <v>0</v>
      </c>
      <c r="AQ510">
        <f>Analysis!$B$36*'Flight Input'!AE510+IF('Flight Input'!AE510 &gt; 0,Analysis!$B$37,0)</f>
        <v>0</v>
      </c>
      <c r="AR510">
        <f ca="1">_xlfn.COVARIANCE.P($AN$102:$AN$1102,'Flight Input'!AE510:AE1510)</f>
        <v>-1.380616060709146E-2</v>
      </c>
    </row>
    <row r="511" spans="1:44" x14ac:dyDescent="0.3">
      <c r="A511">
        <v>509</v>
      </c>
      <c r="B511">
        <f>'Flight Input'!T511</f>
        <v>10.174873000010848</v>
      </c>
      <c r="C511">
        <f ca="1">INDIRECT(CONCATENATE("'Flight Input'!",Analysis!$B$2,A511+2))</f>
        <v>0</v>
      </c>
      <c r="D511">
        <f t="shared" si="971"/>
        <v>1.7558000050485134E-2</v>
      </c>
      <c r="F511">
        <f t="shared" ca="1" si="980"/>
        <v>0</v>
      </c>
      <c r="G511">
        <f t="shared" ca="1" si="981"/>
        <v>0</v>
      </c>
      <c r="I511">
        <f>SUM(D$2:D511)/COUNT(D$2:D511)</f>
        <v>1.9989927308469251E-2</v>
      </c>
      <c r="J511">
        <f t="shared" si="972"/>
        <v>0.87834236610986738</v>
      </c>
      <c r="L511">
        <f ca="1">VARA(C$2:C511)</f>
        <v>0</v>
      </c>
      <c r="M511">
        <f t="shared" ca="1" si="973"/>
        <v>0</v>
      </c>
      <c r="N511">
        <f t="shared" ca="1" si="982"/>
        <v>0</v>
      </c>
      <c r="O511" t="b">
        <f ca="1">IF(OR(O510,M511*MIN((B511-B$2)*Analysis!$B$19,1)&gt;Analysis!$B$18),TRUE,FALSE)</f>
        <v>0</v>
      </c>
      <c r="P511" t="b">
        <f>IF(OR('Flight Input'!U511=3,'Flight Input'!U511=9),TRUE,FALSE)</f>
        <v>0</v>
      </c>
      <c r="Q511">
        <f ca="1">IF(O511,Q510,SUM(C$2:C511)/COUNT(C$2:C511))+(Analysis!$D$14-500)/1000000</f>
        <v>1.1E-4</v>
      </c>
      <c r="R511">
        <f t="shared" ca="1" si="974"/>
        <v>0</v>
      </c>
      <c r="S511">
        <f t="shared" ca="1" si="983"/>
        <v>0</v>
      </c>
      <c r="T511">
        <f t="shared" si="975"/>
        <v>0</v>
      </c>
      <c r="U511">
        <f>IF($P511,T511*Analysis!$B$28+Analysis!$B$29,0)</f>
        <v>0</v>
      </c>
      <c r="V511">
        <f>U511-'Flight Input'!$AE511</f>
        <v>0</v>
      </c>
      <c r="W511">
        <f ca="1">MEDIAN2(R511,Analysis!$B$5,2)</f>
        <v>0</v>
      </c>
      <c r="X511">
        <f t="shared" ref="X511:Y511" ca="1" si="1102">X510+W511*$D511</f>
        <v>0</v>
      </c>
      <c r="Y511">
        <f t="shared" ca="1" si="1102"/>
        <v>0</v>
      </c>
      <c r="AA511">
        <f ca="1">AVERAGE2(W511,Analysis!$B$6,2)</f>
        <v>0</v>
      </c>
      <c r="AB511">
        <f t="shared" ref="AB511:AC511" ca="1" si="1103">AB510+AA511*$D511</f>
        <v>0</v>
      </c>
      <c r="AC511">
        <f t="shared" ca="1" si="1103"/>
        <v>0</v>
      </c>
      <c r="AF511">
        <f ca="1">IF(B511&gt;0,C511-Analysis!$B$14,0)</f>
        <v>0</v>
      </c>
      <c r="AG511">
        <f t="shared" ca="1" si="978"/>
        <v>0</v>
      </c>
      <c r="AH511">
        <f t="shared" ca="1" si="979"/>
        <v>0</v>
      </c>
      <c r="AI511">
        <f ca="1">IF(AND(B511&gt;Analysis!$B$39,B511&lt;Analysis!$B$40),FilterInput(AF511,Analysis!$B$34,Analysis!$B$35),0)</f>
        <v>0</v>
      </c>
      <c r="AJ511">
        <f ca="1">MEDIAN2(AI511,Analysis!$B$5,2)</f>
        <v>0</v>
      </c>
      <c r="AK511">
        <f ca="1">AVERAGE2(AJ511,Analysis!$B$6,2)</f>
        <v>0</v>
      </c>
      <c r="AL511">
        <f ca="1">INTEGRAL2(R511,$B511,AL510,R510,$B510,Analysis!$B$22)</f>
        <v>0</v>
      </c>
      <c r="AM511">
        <f ca="1">IF(AND(B511&lt;Analysis!$B$40,B511&gt;0),INTEGRAL2(AL511,$B511,AM510,AL510,$B510,Analysis!$B$23),0)</f>
        <v>0</v>
      </c>
      <c r="AN511">
        <f>IF($P511,AM511*Analysis!$B$30+Analysis!$B$31,0)</f>
        <v>0</v>
      </c>
      <c r="AO511">
        <f>AN511-'Flight Input'!$AE511</f>
        <v>0</v>
      </c>
      <c r="AQ511">
        <f>Analysis!$B$36*'Flight Input'!AE511+IF('Flight Input'!AE511 &gt; 0,Analysis!$B$37,0)</f>
        <v>0</v>
      </c>
      <c r="AR511">
        <f ca="1">_xlfn.COVARIANCE.P($AN$102:$AN$1102,'Flight Input'!AE511:AE1511)</f>
        <v>-1.371155003493685E-2</v>
      </c>
    </row>
    <row r="512" spans="1:44" x14ac:dyDescent="0.3">
      <c r="A512">
        <v>510</v>
      </c>
      <c r="B512">
        <f>'Flight Input'!T512</f>
        <v>10.199563000001945</v>
      </c>
      <c r="C512">
        <f ca="1">INDIRECT(CONCATENATE("'Flight Input'!",Analysis!$B$2,A512+2))</f>
        <v>0</v>
      </c>
      <c r="D512">
        <f t="shared" si="971"/>
        <v>2.4689999991096556E-2</v>
      </c>
      <c r="F512">
        <f t="shared" ca="1" si="980"/>
        <v>0</v>
      </c>
      <c r="G512">
        <f t="shared" ca="1" si="981"/>
        <v>0</v>
      </c>
      <c r="I512">
        <f>SUM(D$2:D512)/COUNT(D$2:D512)</f>
        <v>1.9999143137258715E-2</v>
      </c>
      <c r="J512">
        <f t="shared" si="972"/>
        <v>1.2345528916735788</v>
      </c>
      <c r="L512">
        <f ca="1">VARA(C$2:C512)</f>
        <v>0</v>
      </c>
      <c r="M512">
        <f t="shared" ca="1" si="973"/>
        <v>0</v>
      </c>
      <c r="N512">
        <f t="shared" ca="1" si="982"/>
        <v>0</v>
      </c>
      <c r="O512" t="b">
        <f ca="1">IF(OR(O511,M512*MIN((B512-B$2)*Analysis!$B$19,1)&gt;Analysis!$B$18),TRUE,FALSE)</f>
        <v>0</v>
      </c>
      <c r="P512" t="b">
        <f>IF(OR('Flight Input'!U512=3,'Flight Input'!U512=9),TRUE,FALSE)</f>
        <v>0</v>
      </c>
      <c r="Q512">
        <f ca="1">IF(O512,Q511,SUM(C$2:C512)/COUNT(C$2:C512))+(Analysis!$D$14-500)/1000000</f>
        <v>1.1E-4</v>
      </c>
      <c r="R512">
        <f t="shared" ca="1" si="974"/>
        <v>0</v>
      </c>
      <c r="S512">
        <f t="shared" ca="1" si="983"/>
        <v>0</v>
      </c>
      <c r="T512">
        <f t="shared" si="975"/>
        <v>0</v>
      </c>
      <c r="U512">
        <f>IF($P512,T512*Analysis!$B$28+Analysis!$B$29,0)</f>
        <v>0</v>
      </c>
      <c r="V512">
        <f>U512-'Flight Input'!$AE512</f>
        <v>0</v>
      </c>
      <c r="W512">
        <f ca="1">MEDIAN2(R512,Analysis!$B$5,2)</f>
        <v>0</v>
      </c>
      <c r="X512">
        <f t="shared" ref="X512:Y512" ca="1" si="1104">X511+W512*$D512</f>
        <v>0</v>
      </c>
      <c r="Y512">
        <f t="shared" ca="1" si="1104"/>
        <v>0</v>
      </c>
      <c r="AA512">
        <f ca="1">AVERAGE2(W512,Analysis!$B$6,2)</f>
        <v>0</v>
      </c>
      <c r="AB512">
        <f t="shared" ref="AB512:AC512" ca="1" si="1105">AB511+AA512*$D512</f>
        <v>0</v>
      </c>
      <c r="AC512">
        <f t="shared" ca="1" si="1105"/>
        <v>0</v>
      </c>
      <c r="AF512">
        <f ca="1">IF(B512&gt;0,C512-Analysis!$B$14,0)</f>
        <v>0</v>
      </c>
      <c r="AG512">
        <f t="shared" ca="1" si="978"/>
        <v>0</v>
      </c>
      <c r="AH512">
        <f t="shared" ca="1" si="979"/>
        <v>0</v>
      </c>
      <c r="AI512">
        <f ca="1">IF(AND(B512&gt;Analysis!$B$39,B512&lt;Analysis!$B$40),FilterInput(AF512,Analysis!$B$34,Analysis!$B$35),0)</f>
        <v>0</v>
      </c>
      <c r="AJ512">
        <f ca="1">MEDIAN2(AI512,Analysis!$B$5,2)</f>
        <v>0</v>
      </c>
      <c r="AK512">
        <f ca="1">AVERAGE2(AJ512,Analysis!$B$6,2)</f>
        <v>0</v>
      </c>
      <c r="AL512">
        <f ca="1">INTEGRAL2(R512,$B512,AL511,R511,$B511,Analysis!$B$22)</f>
        <v>0</v>
      </c>
      <c r="AM512">
        <f ca="1">IF(AND(B512&lt;Analysis!$B$40,B512&gt;0),INTEGRAL2(AL512,$B512,AM511,AL511,$B511,Analysis!$B$23),0)</f>
        <v>0</v>
      </c>
      <c r="AN512">
        <f>IF($P512,AM512*Analysis!$B$30+Analysis!$B$31,0)</f>
        <v>0</v>
      </c>
      <c r="AO512">
        <f>AN512-'Flight Input'!$AE512</f>
        <v>0</v>
      </c>
      <c r="AQ512">
        <f>Analysis!$B$36*'Flight Input'!AE512+IF('Flight Input'!AE512 &gt; 0,Analysis!$B$37,0)</f>
        <v>0</v>
      </c>
      <c r="AR512">
        <f ca="1">_xlfn.COVARIANCE.P($AN$102:$AN$1102,'Flight Input'!AE512:AE1512)</f>
        <v>-1.3616243086057262E-2</v>
      </c>
    </row>
    <row r="513" spans="1:44" x14ac:dyDescent="0.3">
      <c r="A513">
        <v>511</v>
      </c>
      <c r="B513">
        <f>'Flight Input'!T513</f>
        <v>10.219870000029914</v>
      </c>
      <c r="C513">
        <f ca="1">INDIRECT(CONCATENATE("'Flight Input'!",Analysis!$B$2,A513+2))</f>
        <v>0</v>
      </c>
      <c r="D513">
        <f t="shared" si="971"/>
        <v>2.030700002796948E-2</v>
      </c>
      <c r="F513">
        <f t="shared" ca="1" si="980"/>
        <v>0</v>
      </c>
      <c r="G513">
        <f t="shared" ca="1" si="981"/>
        <v>0</v>
      </c>
      <c r="I513">
        <f>SUM(D$2:D513)/COUNT(D$2:D513)</f>
        <v>1.9999745596927423E-2</v>
      </c>
      <c r="J513">
        <f t="shared" si="972"/>
        <v>1.0153629169707667</v>
      </c>
      <c r="L513">
        <f ca="1">VARA(C$2:C513)</f>
        <v>0</v>
      </c>
      <c r="M513">
        <f t="shared" ca="1" si="973"/>
        <v>0</v>
      </c>
      <c r="N513">
        <f t="shared" ca="1" si="982"/>
        <v>0</v>
      </c>
      <c r="O513" t="b">
        <f ca="1">IF(OR(O512,M513*MIN((B513-B$2)*Analysis!$B$19,1)&gt;Analysis!$B$18),TRUE,FALSE)</f>
        <v>0</v>
      </c>
      <c r="P513" t="b">
        <f>IF(OR('Flight Input'!U513=3,'Flight Input'!U513=9),TRUE,FALSE)</f>
        <v>0</v>
      </c>
      <c r="Q513">
        <f ca="1">IF(O513,Q512,SUM(C$2:C513)/COUNT(C$2:C513))+(Analysis!$D$14-500)/1000000</f>
        <v>1.1E-4</v>
      </c>
      <c r="R513">
        <f t="shared" ca="1" si="974"/>
        <v>0</v>
      </c>
      <c r="S513">
        <f t="shared" ca="1" si="983"/>
        <v>0</v>
      </c>
      <c r="T513">
        <f t="shared" si="975"/>
        <v>0</v>
      </c>
      <c r="U513">
        <f>IF($P513,T513*Analysis!$B$28+Analysis!$B$29,0)</f>
        <v>0</v>
      </c>
      <c r="V513">
        <f>U513-'Flight Input'!$AE513</f>
        <v>0</v>
      </c>
      <c r="W513">
        <f ca="1">MEDIAN2(R513,Analysis!$B$5,2)</f>
        <v>0</v>
      </c>
      <c r="X513">
        <f t="shared" ref="X513:Y513" ca="1" si="1106">X512+W513*$D513</f>
        <v>0</v>
      </c>
      <c r="Y513">
        <f t="shared" ca="1" si="1106"/>
        <v>0</v>
      </c>
      <c r="AA513">
        <f ca="1">AVERAGE2(W513,Analysis!$B$6,2)</f>
        <v>0</v>
      </c>
      <c r="AB513">
        <f t="shared" ref="AB513:AC513" ca="1" si="1107">AB512+AA513*$D513</f>
        <v>0</v>
      </c>
      <c r="AC513">
        <f t="shared" ca="1" si="1107"/>
        <v>0</v>
      </c>
      <c r="AF513">
        <f ca="1">IF(B513&gt;0,C513-Analysis!$B$14,0)</f>
        <v>0</v>
      </c>
      <c r="AG513">
        <f t="shared" ca="1" si="978"/>
        <v>0</v>
      </c>
      <c r="AH513">
        <f t="shared" ca="1" si="979"/>
        <v>0</v>
      </c>
      <c r="AI513">
        <f ca="1">IF(AND(B513&gt;Analysis!$B$39,B513&lt;Analysis!$B$40),FilterInput(AF513,Analysis!$B$34,Analysis!$B$35),0)</f>
        <v>0</v>
      </c>
      <c r="AJ513">
        <f ca="1">MEDIAN2(AI513,Analysis!$B$5,2)</f>
        <v>0</v>
      </c>
      <c r="AK513">
        <f ca="1">AVERAGE2(AJ513,Analysis!$B$6,2)</f>
        <v>0</v>
      </c>
      <c r="AL513">
        <f ca="1">INTEGRAL2(R513,$B513,AL512,R512,$B512,Analysis!$B$22)</f>
        <v>0</v>
      </c>
      <c r="AM513">
        <f ca="1">IF(AND(B513&lt;Analysis!$B$40,B513&gt;0),INTEGRAL2(AL513,$B513,AM512,AL512,$B512,Analysis!$B$23),0)</f>
        <v>0</v>
      </c>
      <c r="AN513">
        <f>IF($P513,AM513*Analysis!$B$30+Analysis!$B$31,0)</f>
        <v>0</v>
      </c>
      <c r="AO513">
        <f>AN513-'Flight Input'!$AE513</f>
        <v>0</v>
      </c>
      <c r="AQ513">
        <f>Analysis!$B$36*'Flight Input'!AE513+IF('Flight Input'!AE513 &gt; 0,Analysis!$B$37,0)</f>
        <v>0</v>
      </c>
      <c r="AR513">
        <f ca="1">_xlfn.COVARIANCE.P($AN$102:$AN$1102,'Flight Input'!AE513:AE1513)</f>
        <v>-1.3520234418282548E-2</v>
      </c>
    </row>
    <row r="514" spans="1:44" x14ac:dyDescent="0.3">
      <c r="A514">
        <v>512</v>
      </c>
      <c r="B514">
        <f>'Flight Input'!T514</f>
        <v>10.239966999972239</v>
      </c>
      <c r="C514">
        <f ca="1">INDIRECT(CONCATENATE("'Flight Input'!",Analysis!$B$2,A514+2))</f>
        <v>0</v>
      </c>
      <c r="D514">
        <f t="shared" si="971"/>
        <v>2.0096999942325056E-2</v>
      </c>
      <c r="F514">
        <f t="shared" ca="1" si="980"/>
        <v>0</v>
      </c>
      <c r="G514">
        <f t="shared" ca="1" si="981"/>
        <v>0</v>
      </c>
      <c r="I514">
        <f>SUM(D$2:D514)/COUNT(D$2:D514)</f>
        <v>1.999993554682078E-2</v>
      </c>
      <c r="J514">
        <f t="shared" si="972"/>
        <v>1.0048532354155364</v>
      </c>
      <c r="L514">
        <f ca="1">VARA(C$2:C514)</f>
        <v>0</v>
      </c>
      <c r="M514">
        <f t="shared" ca="1" si="973"/>
        <v>0</v>
      </c>
      <c r="N514">
        <f t="shared" ca="1" si="982"/>
        <v>0</v>
      </c>
      <c r="O514" t="b">
        <f ca="1">IF(OR(O513,M514*MIN((B514-B$2)*Analysis!$B$19,1)&gt;Analysis!$B$18),TRUE,FALSE)</f>
        <v>0</v>
      </c>
      <c r="P514" t="b">
        <f>IF(OR('Flight Input'!U514=3,'Flight Input'!U514=9),TRUE,FALSE)</f>
        <v>0</v>
      </c>
      <c r="Q514">
        <f ca="1">IF(O514,Q513,SUM(C$2:C514)/COUNT(C$2:C514))+(Analysis!$D$14-500)/1000000</f>
        <v>1.1E-4</v>
      </c>
      <c r="R514">
        <f t="shared" ca="1" si="974"/>
        <v>0</v>
      </c>
      <c r="S514">
        <f t="shared" ca="1" si="983"/>
        <v>0</v>
      </c>
      <c r="T514">
        <f t="shared" si="975"/>
        <v>0</v>
      </c>
      <c r="U514">
        <f>IF($P514,T514*Analysis!$B$28+Analysis!$B$29,0)</f>
        <v>0</v>
      </c>
      <c r="V514">
        <f>U514-'Flight Input'!$AE514</f>
        <v>0</v>
      </c>
      <c r="W514">
        <f ca="1">MEDIAN2(R514,Analysis!$B$5,2)</f>
        <v>0</v>
      </c>
      <c r="X514">
        <f t="shared" ref="X514:Y514" ca="1" si="1108">X513+W514*$D514</f>
        <v>0</v>
      </c>
      <c r="Y514">
        <f t="shared" ca="1" si="1108"/>
        <v>0</v>
      </c>
      <c r="AA514">
        <f ca="1">AVERAGE2(W514,Analysis!$B$6,2)</f>
        <v>0</v>
      </c>
      <c r="AB514">
        <f t="shared" ref="AB514:AC514" ca="1" si="1109">AB513+AA514*$D514</f>
        <v>0</v>
      </c>
      <c r="AC514">
        <f t="shared" ca="1" si="1109"/>
        <v>0</v>
      </c>
      <c r="AF514">
        <f ca="1">IF(B514&gt;0,C514-Analysis!$B$14,0)</f>
        <v>0</v>
      </c>
      <c r="AG514">
        <f t="shared" ca="1" si="978"/>
        <v>0</v>
      </c>
      <c r="AH514">
        <f t="shared" ca="1" si="979"/>
        <v>0</v>
      </c>
      <c r="AI514">
        <f ca="1">IF(AND(B514&gt;Analysis!$B$39,B514&lt;Analysis!$B$40),FilterInput(AF514,Analysis!$B$34,Analysis!$B$35),0)</f>
        <v>0</v>
      </c>
      <c r="AJ514">
        <f ca="1">MEDIAN2(AI514,Analysis!$B$5,2)</f>
        <v>0</v>
      </c>
      <c r="AK514">
        <f ca="1">AVERAGE2(AJ514,Analysis!$B$6,2)</f>
        <v>0</v>
      </c>
      <c r="AL514">
        <f ca="1">INTEGRAL2(R514,$B514,AL513,R513,$B513,Analysis!$B$22)</f>
        <v>0</v>
      </c>
      <c r="AM514">
        <f ca="1">IF(AND(B514&lt;Analysis!$B$40,B514&gt;0),INTEGRAL2(AL514,$B514,AM513,AL513,$B513,Analysis!$B$23),0)</f>
        <v>0</v>
      </c>
      <c r="AN514">
        <f>IF($P514,AM514*Analysis!$B$30+Analysis!$B$31,0)</f>
        <v>0</v>
      </c>
      <c r="AO514">
        <f>AN514-'Flight Input'!$AE514</f>
        <v>0</v>
      </c>
      <c r="AQ514">
        <f>Analysis!$B$36*'Flight Input'!AE514+IF('Flight Input'!AE514 &gt; 0,Analysis!$B$37,0)</f>
        <v>0</v>
      </c>
      <c r="AR514">
        <f ca="1">_xlfn.COVARIANCE.P($AN$102:$AN$1102,'Flight Input'!AE514:AE1514)</f>
        <v>-1.3423518641657315E-2</v>
      </c>
    </row>
    <row r="515" spans="1:44" x14ac:dyDescent="0.3">
      <c r="A515">
        <v>513</v>
      </c>
      <c r="B515">
        <f>'Flight Input'!T515</f>
        <v>10.259353999979794</v>
      </c>
      <c r="C515">
        <f ca="1">INDIRECT(CONCATENATE("'Flight Input'!",Analysis!$B$2,A515+2))</f>
        <v>0</v>
      </c>
      <c r="D515">
        <f t="shared" ref="D515:D578" si="1110">B515-B514</f>
        <v>1.9387000007554889E-2</v>
      </c>
      <c r="F515">
        <f t="shared" ca="1" si="980"/>
        <v>0</v>
      </c>
      <c r="G515">
        <f t="shared" ca="1" si="981"/>
        <v>0</v>
      </c>
      <c r="I515">
        <f>SUM(D$2:D515)/COUNT(D$2:D515)</f>
        <v>1.9998740740701352E-2</v>
      </c>
      <c r="J515">
        <f t="shared" ref="J515:J578" si="1111">D515/I515</f>
        <v>0.96941103737089551</v>
      </c>
      <c r="L515">
        <f ca="1">VARA(C$2:C515)</f>
        <v>0</v>
      </c>
      <c r="M515">
        <f t="shared" ref="M515:M578" ca="1" si="1112">(L515-L514)/D515</f>
        <v>0</v>
      </c>
      <c r="N515">
        <f t="shared" ca="1" si="982"/>
        <v>0</v>
      </c>
      <c r="O515" t="b">
        <f ca="1">IF(OR(O514,M515*MIN((B515-B$2)*Analysis!$B$19,1)&gt;Analysis!$B$18),TRUE,FALSE)</f>
        <v>0</v>
      </c>
      <c r="P515" t="b">
        <f>IF(OR('Flight Input'!U515=3,'Flight Input'!U515=9),TRUE,FALSE)</f>
        <v>0</v>
      </c>
      <c r="Q515">
        <f ca="1">IF(O515,Q514,SUM(C$2:C515)/COUNT(C$2:C515))+(Analysis!$D$14-500)/1000000</f>
        <v>1.1E-4</v>
      </c>
      <c r="R515">
        <f t="shared" ref="R515:R578" ca="1" si="1113">IF(O515,C515-Q515,0)</f>
        <v>0</v>
      </c>
      <c r="S515">
        <f t="shared" ca="1" si="983"/>
        <v>0</v>
      </c>
      <c r="T515">
        <f t="shared" ref="T515:T578" si="1114">IF(P515,T514+S515*$D515,0)</f>
        <v>0</v>
      </c>
      <c r="U515">
        <f>IF($P515,T515*Analysis!$B$28+Analysis!$B$29,0)</f>
        <v>0</v>
      </c>
      <c r="V515">
        <f>U515-'Flight Input'!$AE515</f>
        <v>0</v>
      </c>
      <c r="W515">
        <f ca="1">MEDIAN2(R515,Analysis!$B$5,2)</f>
        <v>0</v>
      </c>
      <c r="X515">
        <f t="shared" ref="X515:Y515" ca="1" si="1115">X514+W515*$D515</f>
        <v>0</v>
      </c>
      <c r="Y515">
        <f t="shared" ca="1" si="1115"/>
        <v>0</v>
      </c>
      <c r="AA515">
        <f ca="1">AVERAGE2(W515,Analysis!$B$6,2)</f>
        <v>0</v>
      </c>
      <c r="AB515">
        <f t="shared" ref="AB515:AC515" ca="1" si="1116">AB514+AA515*$D515</f>
        <v>0</v>
      </c>
      <c r="AC515">
        <f t="shared" ca="1" si="1116"/>
        <v>0</v>
      </c>
      <c r="AF515">
        <f ca="1">IF(B515&gt;0,C515-Analysis!$B$14,0)</f>
        <v>0</v>
      </c>
      <c r="AG515">
        <f t="shared" ref="AG515:AG578" ca="1" si="1117">IF(B515&gt;0,AG514+AF515*$D515,0)</f>
        <v>0</v>
      </c>
      <c r="AH515">
        <f t="shared" ref="AH515:AH578" ca="1" si="1118">IF(B515&gt;0,AH514+AG515*$D515,0)</f>
        <v>0</v>
      </c>
      <c r="AI515">
        <f ca="1">IF(AND(B515&gt;Analysis!$B$39,B515&lt;Analysis!$B$40),FilterInput(AF515,Analysis!$B$34,Analysis!$B$35),0)</f>
        <v>0</v>
      </c>
      <c r="AJ515">
        <f ca="1">MEDIAN2(AI515,Analysis!$B$5,2)</f>
        <v>0</v>
      </c>
      <c r="AK515">
        <f ca="1">AVERAGE2(AJ515,Analysis!$B$6,2)</f>
        <v>0</v>
      </c>
      <c r="AL515">
        <f ca="1">INTEGRAL2(R515,$B515,AL514,R514,$B514,Analysis!$B$22)</f>
        <v>0</v>
      </c>
      <c r="AM515">
        <f ca="1">IF(AND(B515&lt;Analysis!$B$40,B515&gt;0),INTEGRAL2(AL515,$B515,AM514,AL514,$B514,Analysis!$B$23),0)</f>
        <v>0</v>
      </c>
      <c r="AN515">
        <f>IF($P515,AM515*Analysis!$B$30+Analysis!$B$31,0)</f>
        <v>0</v>
      </c>
      <c r="AO515">
        <f>AN515-'Flight Input'!$AE515</f>
        <v>0</v>
      </c>
      <c r="AQ515">
        <f>Analysis!$B$36*'Flight Input'!AE515+IF('Flight Input'!AE515 &gt; 0,Analysis!$B$37,0)</f>
        <v>0</v>
      </c>
      <c r="AR515">
        <f ca="1">_xlfn.COVARIANCE.P($AN$102:$AN$1102,'Flight Input'!AE515:AE1515)</f>
        <v>-1.3326090317942711E-2</v>
      </c>
    </row>
    <row r="516" spans="1:44" x14ac:dyDescent="0.3">
      <c r="A516">
        <v>514</v>
      </c>
      <c r="B516">
        <f>'Flight Input'!T516</f>
        <v>10.278371999971569</v>
      </c>
      <c r="C516">
        <f ca="1">INDIRECT(CONCATENATE("'Flight Input'!",Analysis!$B$2,A516+2))</f>
        <v>0</v>
      </c>
      <c r="D516">
        <f t="shared" si="1110"/>
        <v>1.9017999991774559E-2</v>
      </c>
      <c r="F516">
        <f t="shared" ref="F516:F579" ca="1" si="1119">F515+C516*$D516</f>
        <v>0</v>
      </c>
      <c r="G516">
        <f t="shared" ref="G516:G579" ca="1" si="1120">G515+F516*$D516</f>
        <v>0</v>
      </c>
      <c r="I516">
        <f>SUM(D$2:D516)/COUNT(D$2:D516)</f>
        <v>1.9996832684769587E-2</v>
      </c>
      <c r="J516">
        <f t="shared" si="1111"/>
        <v>0.95105061344337061</v>
      </c>
      <c r="L516">
        <f ca="1">VARA(C$2:C516)</f>
        <v>0</v>
      </c>
      <c r="M516">
        <f t="shared" ca="1" si="1112"/>
        <v>0</v>
      </c>
      <c r="N516">
        <f t="shared" ref="N516:N579" ca="1" si="1121">(C516-C515)/D516</f>
        <v>0</v>
      </c>
      <c r="O516" t="b">
        <f ca="1">IF(OR(O515,M516*MIN((B516-B$2)*Analysis!$B$19,1)&gt;Analysis!$B$18),TRUE,FALSE)</f>
        <v>0</v>
      </c>
      <c r="P516" t="b">
        <f>IF(OR('Flight Input'!U516=3,'Flight Input'!U516=9),TRUE,FALSE)</f>
        <v>0</v>
      </c>
      <c r="Q516">
        <f ca="1">IF(O516,Q515,SUM(C$2:C516)/COUNT(C$2:C516))+(Analysis!$D$14-500)/1000000</f>
        <v>1.1E-4</v>
      </c>
      <c r="R516">
        <f t="shared" ca="1" si="1113"/>
        <v>0</v>
      </c>
      <c r="S516">
        <f t="shared" ref="S516:S579" ca="1" si="1122">S515+R516*$D516</f>
        <v>0</v>
      </c>
      <c r="T516">
        <f t="shared" si="1114"/>
        <v>0</v>
      </c>
      <c r="U516">
        <f>IF($P516,T516*Analysis!$B$28+Analysis!$B$29,0)</f>
        <v>0</v>
      </c>
      <c r="V516">
        <f>U516-'Flight Input'!$AE516</f>
        <v>0</v>
      </c>
      <c r="W516">
        <f ca="1">MEDIAN2(R516,Analysis!$B$5,2)</f>
        <v>0</v>
      </c>
      <c r="X516">
        <f t="shared" ref="X516:Y516" ca="1" si="1123">X515+W516*$D516</f>
        <v>0</v>
      </c>
      <c r="Y516">
        <f t="shared" ca="1" si="1123"/>
        <v>0</v>
      </c>
      <c r="AA516">
        <f ca="1">AVERAGE2(W516,Analysis!$B$6,2)</f>
        <v>0</v>
      </c>
      <c r="AB516">
        <f t="shared" ref="AB516:AC516" ca="1" si="1124">AB515+AA516*$D516</f>
        <v>0</v>
      </c>
      <c r="AC516">
        <f t="shared" ca="1" si="1124"/>
        <v>0</v>
      </c>
      <c r="AF516">
        <f ca="1">IF(B516&gt;0,C516-Analysis!$B$14,0)</f>
        <v>0</v>
      </c>
      <c r="AG516">
        <f t="shared" ca="1" si="1117"/>
        <v>0</v>
      </c>
      <c r="AH516">
        <f t="shared" ca="1" si="1118"/>
        <v>0</v>
      </c>
      <c r="AI516">
        <f ca="1">IF(AND(B516&gt;Analysis!$B$39,B516&lt;Analysis!$B$40),FilterInput(AF516,Analysis!$B$34,Analysis!$B$35),0)</f>
        <v>0</v>
      </c>
      <c r="AJ516">
        <f ca="1">MEDIAN2(AI516,Analysis!$B$5,2)</f>
        <v>0</v>
      </c>
      <c r="AK516">
        <f ca="1">AVERAGE2(AJ516,Analysis!$B$6,2)</f>
        <v>0</v>
      </c>
      <c r="AL516">
        <f ca="1">INTEGRAL2(R516,$B516,AL515,R515,$B515,Analysis!$B$22)</f>
        <v>0</v>
      </c>
      <c r="AM516">
        <f ca="1">IF(AND(B516&lt;Analysis!$B$40,B516&gt;0),INTEGRAL2(AL516,$B516,AM515,AL515,$B515,Analysis!$B$23),0)</f>
        <v>0</v>
      </c>
      <c r="AN516">
        <f>IF($P516,AM516*Analysis!$B$30+Analysis!$B$31,0)</f>
        <v>0</v>
      </c>
      <c r="AO516">
        <f>AN516-'Flight Input'!$AE516</f>
        <v>0</v>
      </c>
      <c r="AQ516">
        <f>Analysis!$B$36*'Flight Input'!AE516+IF('Flight Input'!AE516 &gt; 0,Analysis!$B$37,0)</f>
        <v>0</v>
      </c>
      <c r="AR516">
        <f ca="1">_xlfn.COVARIANCE.P($AN$102:$AN$1102,'Flight Input'!AE516:AE1516)</f>
        <v>-1.3227943960112011E-2</v>
      </c>
    </row>
    <row r="517" spans="1:44" x14ac:dyDescent="0.3">
      <c r="A517">
        <v>515</v>
      </c>
      <c r="B517">
        <f>'Flight Input'!T517</f>
        <v>10.298110999981873</v>
      </c>
      <c r="C517">
        <f ca="1">INDIRECT(CONCATENATE("'Flight Input'!",Analysis!$B$2,A517+2))</f>
        <v>0</v>
      </c>
      <c r="D517">
        <f t="shared" si="1110"/>
        <v>1.9739000010304153E-2</v>
      </c>
      <c r="F517">
        <f t="shared" ca="1" si="1119"/>
        <v>0</v>
      </c>
      <c r="G517">
        <f t="shared" ca="1" si="1120"/>
        <v>0</v>
      </c>
      <c r="I517">
        <f>SUM(D$2:D517)/COUNT(D$2:D517)</f>
        <v>1.9996332038799754E-2</v>
      </c>
      <c r="J517">
        <f t="shared" si="1111"/>
        <v>0.98713103843263417</v>
      </c>
      <c r="L517">
        <f ca="1">VARA(C$2:C517)</f>
        <v>0</v>
      </c>
      <c r="M517">
        <f t="shared" ca="1" si="1112"/>
        <v>0</v>
      </c>
      <c r="N517">
        <f t="shared" ca="1" si="1121"/>
        <v>0</v>
      </c>
      <c r="O517" t="b">
        <f ca="1">IF(OR(O516,M517*MIN((B517-B$2)*Analysis!$B$19,1)&gt;Analysis!$B$18),TRUE,FALSE)</f>
        <v>0</v>
      </c>
      <c r="P517" t="b">
        <f>IF(OR('Flight Input'!U517=3,'Flight Input'!U517=9),TRUE,FALSE)</f>
        <v>0</v>
      </c>
      <c r="Q517">
        <f ca="1">IF(O517,Q516,SUM(C$2:C517)/COUNT(C$2:C517))+(Analysis!$D$14-500)/1000000</f>
        <v>1.1E-4</v>
      </c>
      <c r="R517">
        <f t="shared" ca="1" si="1113"/>
        <v>0</v>
      </c>
      <c r="S517">
        <f t="shared" ca="1" si="1122"/>
        <v>0</v>
      </c>
      <c r="T517">
        <f t="shared" si="1114"/>
        <v>0</v>
      </c>
      <c r="U517">
        <f>IF($P517,T517*Analysis!$B$28+Analysis!$B$29,0)</f>
        <v>0</v>
      </c>
      <c r="V517">
        <f>U517-'Flight Input'!$AE517</f>
        <v>0</v>
      </c>
      <c r="W517">
        <f ca="1">MEDIAN2(R517,Analysis!$B$5,2)</f>
        <v>0</v>
      </c>
      <c r="X517">
        <f t="shared" ref="X517:Y517" ca="1" si="1125">X516+W517*$D517</f>
        <v>0</v>
      </c>
      <c r="Y517">
        <f t="shared" ca="1" si="1125"/>
        <v>0</v>
      </c>
      <c r="AA517">
        <f ca="1">AVERAGE2(W517,Analysis!$B$6,2)</f>
        <v>0</v>
      </c>
      <c r="AB517">
        <f t="shared" ref="AB517:AC517" ca="1" si="1126">AB516+AA517*$D517</f>
        <v>0</v>
      </c>
      <c r="AC517">
        <f t="shared" ca="1" si="1126"/>
        <v>0</v>
      </c>
      <c r="AF517">
        <f ca="1">IF(B517&gt;0,C517-Analysis!$B$14,0)</f>
        <v>0</v>
      </c>
      <c r="AG517">
        <f t="shared" ca="1" si="1117"/>
        <v>0</v>
      </c>
      <c r="AH517">
        <f t="shared" ca="1" si="1118"/>
        <v>0</v>
      </c>
      <c r="AI517">
        <f ca="1">IF(AND(B517&gt;Analysis!$B$39,B517&lt;Analysis!$B$40),FilterInput(AF517,Analysis!$B$34,Analysis!$B$35),0)</f>
        <v>0</v>
      </c>
      <c r="AJ517">
        <f ca="1">MEDIAN2(AI517,Analysis!$B$5,2)</f>
        <v>0</v>
      </c>
      <c r="AK517">
        <f ca="1">AVERAGE2(AJ517,Analysis!$B$6,2)</f>
        <v>0</v>
      </c>
      <c r="AL517">
        <f ca="1">INTEGRAL2(R517,$B517,AL516,R516,$B516,Analysis!$B$22)</f>
        <v>0</v>
      </c>
      <c r="AM517">
        <f ca="1">IF(AND(B517&lt;Analysis!$B$40,B517&gt;0),INTEGRAL2(AL517,$B517,AM516,AL516,$B516,Analysis!$B$23),0)</f>
        <v>0</v>
      </c>
      <c r="AN517">
        <f>IF($P517,AM517*Analysis!$B$30+Analysis!$B$31,0)</f>
        <v>0</v>
      </c>
      <c r="AO517">
        <f>AN517-'Flight Input'!$AE517</f>
        <v>0</v>
      </c>
      <c r="AQ517">
        <f>Analysis!$B$36*'Flight Input'!AE517+IF('Flight Input'!AE517 &gt; 0,Analysis!$B$37,0)</f>
        <v>0</v>
      </c>
      <c r="AR517">
        <f ca="1">_xlfn.COVARIANCE.P($AN$102:$AN$1102,'Flight Input'!AE517:AE1517)</f>
        <v>-1.3129074031840715E-2</v>
      </c>
    </row>
    <row r="518" spans="1:44" x14ac:dyDescent="0.3">
      <c r="A518">
        <v>516</v>
      </c>
      <c r="B518">
        <f>'Flight Input'!T518</f>
        <v>10.313628999982029</v>
      </c>
      <c r="C518">
        <f ca="1">INDIRECT(CONCATENATE("'Flight Input'!",Analysis!$B$2,A518+2))</f>
        <v>0</v>
      </c>
      <c r="D518">
        <f t="shared" si="1110"/>
        <v>1.5518000000156462E-2</v>
      </c>
      <c r="F518">
        <f t="shared" ca="1" si="1119"/>
        <v>0</v>
      </c>
      <c r="G518">
        <f t="shared" ca="1" si="1120"/>
        <v>0</v>
      </c>
      <c r="I518">
        <f>SUM(D$2:D518)/COUNT(D$2:D518)</f>
        <v>1.9987653100740365E-2</v>
      </c>
      <c r="J518">
        <f t="shared" si="1111"/>
        <v>0.77637929385424731</v>
      </c>
      <c r="L518">
        <f ca="1">VARA(C$2:C518)</f>
        <v>0</v>
      </c>
      <c r="M518">
        <f t="shared" ca="1" si="1112"/>
        <v>0</v>
      </c>
      <c r="N518">
        <f t="shared" ca="1" si="1121"/>
        <v>0</v>
      </c>
      <c r="O518" t="b">
        <f ca="1">IF(OR(O517,M518*MIN((B518-B$2)*Analysis!$B$19,1)&gt;Analysis!$B$18),TRUE,FALSE)</f>
        <v>0</v>
      </c>
      <c r="P518" t="b">
        <f>IF(OR('Flight Input'!U518=3,'Flight Input'!U518=9),TRUE,FALSE)</f>
        <v>0</v>
      </c>
      <c r="Q518">
        <f ca="1">IF(O518,Q517,SUM(C$2:C518)/COUNT(C$2:C518))+(Analysis!$D$14-500)/1000000</f>
        <v>1.1E-4</v>
      </c>
      <c r="R518">
        <f t="shared" ca="1" si="1113"/>
        <v>0</v>
      </c>
      <c r="S518">
        <f t="shared" ca="1" si="1122"/>
        <v>0</v>
      </c>
      <c r="T518">
        <f t="shared" si="1114"/>
        <v>0</v>
      </c>
      <c r="U518">
        <f>IF($P518,T518*Analysis!$B$28+Analysis!$B$29,0)</f>
        <v>0</v>
      </c>
      <c r="V518">
        <f>U518-'Flight Input'!$AE518</f>
        <v>0</v>
      </c>
      <c r="W518">
        <f ca="1">MEDIAN2(R518,Analysis!$B$5,2)</f>
        <v>0</v>
      </c>
      <c r="X518">
        <f t="shared" ref="X518:Y518" ca="1" si="1127">X517+W518*$D518</f>
        <v>0</v>
      </c>
      <c r="Y518">
        <f t="shared" ca="1" si="1127"/>
        <v>0</v>
      </c>
      <c r="AA518">
        <f ca="1">AVERAGE2(W518,Analysis!$B$6,2)</f>
        <v>0</v>
      </c>
      <c r="AB518">
        <f t="shared" ref="AB518:AC518" ca="1" si="1128">AB517+AA518*$D518</f>
        <v>0</v>
      </c>
      <c r="AC518">
        <f t="shared" ca="1" si="1128"/>
        <v>0</v>
      </c>
      <c r="AF518">
        <f ca="1">IF(B518&gt;0,C518-Analysis!$B$14,0)</f>
        <v>0</v>
      </c>
      <c r="AG518">
        <f t="shared" ca="1" si="1117"/>
        <v>0</v>
      </c>
      <c r="AH518">
        <f t="shared" ca="1" si="1118"/>
        <v>0</v>
      </c>
      <c r="AI518">
        <f ca="1">IF(AND(B518&gt;Analysis!$B$39,B518&lt;Analysis!$B$40),FilterInput(AF518,Analysis!$B$34,Analysis!$B$35),0)</f>
        <v>0</v>
      </c>
      <c r="AJ518">
        <f ca="1">MEDIAN2(AI518,Analysis!$B$5,2)</f>
        <v>0</v>
      </c>
      <c r="AK518">
        <f ca="1">AVERAGE2(AJ518,Analysis!$B$6,2)</f>
        <v>0</v>
      </c>
      <c r="AL518">
        <f ca="1">INTEGRAL2(R518,$B518,AL517,R517,$B517,Analysis!$B$22)</f>
        <v>0</v>
      </c>
      <c r="AM518">
        <f ca="1">IF(AND(B518&lt;Analysis!$B$40,B518&gt;0),INTEGRAL2(AL518,$B518,AM517,AL517,$B517,Analysis!$B$23),0)</f>
        <v>0</v>
      </c>
      <c r="AN518">
        <f>IF($P518,AM518*Analysis!$B$30+Analysis!$B$31,0)</f>
        <v>0</v>
      </c>
      <c r="AO518">
        <f>AN518-'Flight Input'!$AE518</f>
        <v>0</v>
      </c>
      <c r="AQ518">
        <f>Analysis!$B$36*'Flight Input'!AE518+IF('Flight Input'!AE518 &gt; 0,Analysis!$B$37,0)</f>
        <v>0</v>
      </c>
      <c r="AR518">
        <f ca="1">_xlfn.COVARIANCE.P($AN$102:$AN$1102,'Flight Input'!AE518:AE1518)</f>
        <v>-1.3029474946989776E-2</v>
      </c>
    </row>
    <row r="519" spans="1:44" x14ac:dyDescent="0.3">
      <c r="A519">
        <v>517</v>
      </c>
      <c r="B519">
        <f>'Flight Input'!T519</f>
        <v>10.339198000030592</v>
      </c>
      <c r="C519">
        <f ca="1">INDIRECT(CONCATENATE("'Flight Input'!",Analysis!$B$2,A519+2))</f>
        <v>0</v>
      </c>
      <c r="D519">
        <f t="shared" si="1110"/>
        <v>2.5569000048562884E-2</v>
      </c>
      <c r="F519">
        <f t="shared" ca="1" si="1119"/>
        <v>0</v>
      </c>
      <c r="G519">
        <f t="shared" ca="1" si="1120"/>
        <v>0</v>
      </c>
      <c r="I519">
        <f>SUM(D$2:D519)/COUNT(D$2:D519)</f>
        <v>1.9998448742805788E-2</v>
      </c>
      <c r="J519">
        <f t="shared" si="1111"/>
        <v>1.2785491703580778</v>
      </c>
      <c r="L519">
        <f ca="1">VARA(C$2:C519)</f>
        <v>0</v>
      </c>
      <c r="M519">
        <f t="shared" ca="1" si="1112"/>
        <v>0</v>
      </c>
      <c r="N519">
        <f t="shared" ca="1" si="1121"/>
        <v>0</v>
      </c>
      <c r="O519" t="b">
        <f ca="1">IF(OR(O518,M519*MIN((B519-B$2)*Analysis!$B$19,1)&gt;Analysis!$B$18),TRUE,FALSE)</f>
        <v>0</v>
      </c>
      <c r="P519" t="b">
        <f>IF(OR('Flight Input'!U519=3,'Flight Input'!U519=9),TRUE,FALSE)</f>
        <v>0</v>
      </c>
      <c r="Q519">
        <f ca="1">IF(O519,Q518,SUM(C$2:C519)/COUNT(C$2:C519))+(Analysis!$D$14-500)/1000000</f>
        <v>1.1E-4</v>
      </c>
      <c r="R519">
        <f t="shared" ca="1" si="1113"/>
        <v>0</v>
      </c>
      <c r="S519">
        <f t="shared" ca="1" si="1122"/>
        <v>0</v>
      </c>
      <c r="T519">
        <f t="shared" si="1114"/>
        <v>0</v>
      </c>
      <c r="U519">
        <f>IF($P519,T519*Analysis!$B$28+Analysis!$B$29,0)</f>
        <v>0</v>
      </c>
      <c r="V519">
        <f>U519-'Flight Input'!$AE519</f>
        <v>0</v>
      </c>
      <c r="W519">
        <f ca="1">MEDIAN2(R519,Analysis!$B$5,2)</f>
        <v>0</v>
      </c>
      <c r="X519">
        <f t="shared" ref="X519:Y519" ca="1" si="1129">X518+W519*$D519</f>
        <v>0</v>
      </c>
      <c r="Y519">
        <f t="shared" ca="1" si="1129"/>
        <v>0</v>
      </c>
      <c r="AA519">
        <f ca="1">AVERAGE2(W519,Analysis!$B$6,2)</f>
        <v>0</v>
      </c>
      <c r="AB519">
        <f t="shared" ref="AB519:AC519" ca="1" si="1130">AB518+AA519*$D519</f>
        <v>0</v>
      </c>
      <c r="AC519">
        <f t="shared" ca="1" si="1130"/>
        <v>0</v>
      </c>
      <c r="AF519">
        <f ca="1">IF(B519&gt;0,C519-Analysis!$B$14,0)</f>
        <v>0</v>
      </c>
      <c r="AG519">
        <f t="shared" ca="1" si="1117"/>
        <v>0</v>
      </c>
      <c r="AH519">
        <f t="shared" ca="1" si="1118"/>
        <v>0</v>
      </c>
      <c r="AI519">
        <f ca="1">IF(AND(B519&gt;Analysis!$B$39,B519&lt;Analysis!$B$40),FilterInput(AF519,Analysis!$B$34,Analysis!$B$35),0)</f>
        <v>0</v>
      </c>
      <c r="AJ519">
        <f ca="1">MEDIAN2(AI519,Analysis!$B$5,2)</f>
        <v>0</v>
      </c>
      <c r="AK519">
        <f ca="1">AVERAGE2(AJ519,Analysis!$B$6,2)</f>
        <v>0</v>
      </c>
      <c r="AL519">
        <f ca="1">INTEGRAL2(R519,$B519,AL518,R518,$B518,Analysis!$B$22)</f>
        <v>0</v>
      </c>
      <c r="AM519">
        <f ca="1">IF(AND(B519&lt;Analysis!$B$40,B519&gt;0),INTEGRAL2(AL519,$B519,AM518,AL518,$B518,Analysis!$B$23),0)</f>
        <v>0</v>
      </c>
      <c r="AN519">
        <f>IF($P519,AM519*Analysis!$B$30+Analysis!$B$31,0)</f>
        <v>0</v>
      </c>
      <c r="AO519">
        <f>AN519-'Flight Input'!$AE519</f>
        <v>0</v>
      </c>
      <c r="AQ519">
        <f>Analysis!$B$36*'Flight Input'!AE519+IF('Flight Input'!AE519 &gt; 0,Analysis!$B$37,0)</f>
        <v>0</v>
      </c>
      <c r="AR519">
        <f ca="1">_xlfn.COVARIANCE.P($AN$102:$AN$1102,'Flight Input'!AE519:AE1519)</f>
        <v>-1.2929141069083142E-2</v>
      </c>
    </row>
    <row r="520" spans="1:44" x14ac:dyDescent="0.3">
      <c r="A520">
        <v>518</v>
      </c>
      <c r="B520">
        <f>'Flight Input'!T520</f>
        <v>10.358756999950856</v>
      </c>
      <c r="C520">
        <f ca="1">INDIRECT(CONCATENATE("'Flight Input'!",Analysis!$B$2,A520+2))</f>
        <v>0</v>
      </c>
      <c r="D520">
        <f t="shared" si="1110"/>
        <v>1.9558999920263886E-2</v>
      </c>
      <c r="F520">
        <f t="shared" ca="1" si="1119"/>
        <v>0</v>
      </c>
      <c r="G520">
        <f t="shared" ca="1" si="1120"/>
        <v>0</v>
      </c>
      <c r="I520">
        <f>SUM(D$2:D520)/COUNT(D$2:D520)</f>
        <v>1.9997600386005513E-2</v>
      </c>
      <c r="J520">
        <f t="shared" si="1111"/>
        <v>0.97806734521765104</v>
      </c>
      <c r="L520">
        <f ca="1">VARA(C$2:C520)</f>
        <v>0</v>
      </c>
      <c r="M520">
        <f t="shared" ca="1" si="1112"/>
        <v>0</v>
      </c>
      <c r="N520">
        <f t="shared" ca="1" si="1121"/>
        <v>0</v>
      </c>
      <c r="O520" t="b">
        <f ca="1">IF(OR(O519,M520*MIN((B520-B$2)*Analysis!$B$19,1)&gt;Analysis!$B$18),TRUE,FALSE)</f>
        <v>0</v>
      </c>
      <c r="P520" t="b">
        <f>IF(OR('Flight Input'!U520=3,'Flight Input'!U520=9),TRUE,FALSE)</f>
        <v>0</v>
      </c>
      <c r="Q520">
        <f ca="1">IF(O520,Q519,SUM(C$2:C520)/COUNT(C$2:C520))+(Analysis!$D$14-500)/1000000</f>
        <v>1.1E-4</v>
      </c>
      <c r="R520">
        <f t="shared" ca="1" si="1113"/>
        <v>0</v>
      </c>
      <c r="S520">
        <f t="shared" ca="1" si="1122"/>
        <v>0</v>
      </c>
      <c r="T520">
        <f t="shared" si="1114"/>
        <v>0</v>
      </c>
      <c r="U520">
        <f>IF($P520,T520*Analysis!$B$28+Analysis!$B$29,0)</f>
        <v>0</v>
      </c>
      <c r="V520">
        <f>U520-'Flight Input'!$AE520</f>
        <v>0</v>
      </c>
      <c r="W520">
        <f ca="1">MEDIAN2(R520,Analysis!$B$5,2)</f>
        <v>0</v>
      </c>
      <c r="X520">
        <f t="shared" ref="X520:Y520" ca="1" si="1131">X519+W520*$D520</f>
        <v>0</v>
      </c>
      <c r="Y520">
        <f t="shared" ca="1" si="1131"/>
        <v>0</v>
      </c>
      <c r="AA520">
        <f ca="1">AVERAGE2(W520,Analysis!$B$6,2)</f>
        <v>0</v>
      </c>
      <c r="AB520">
        <f t="shared" ref="AB520:AC520" ca="1" si="1132">AB519+AA520*$D520</f>
        <v>0</v>
      </c>
      <c r="AC520">
        <f t="shared" ca="1" si="1132"/>
        <v>0</v>
      </c>
      <c r="AF520">
        <f ca="1">IF(B520&gt;0,C520-Analysis!$B$14,0)</f>
        <v>0</v>
      </c>
      <c r="AG520">
        <f t="shared" ca="1" si="1117"/>
        <v>0</v>
      </c>
      <c r="AH520">
        <f t="shared" ca="1" si="1118"/>
        <v>0</v>
      </c>
      <c r="AI520">
        <f ca="1">IF(AND(B520&gt;Analysis!$B$39,B520&lt;Analysis!$B$40),FilterInput(AF520,Analysis!$B$34,Analysis!$B$35),0)</f>
        <v>0</v>
      </c>
      <c r="AJ520">
        <f ca="1">MEDIAN2(AI520,Analysis!$B$5,2)</f>
        <v>0</v>
      </c>
      <c r="AK520">
        <f ca="1">AVERAGE2(AJ520,Analysis!$B$6,2)</f>
        <v>0</v>
      </c>
      <c r="AL520">
        <f ca="1">INTEGRAL2(R520,$B520,AL519,R519,$B519,Analysis!$B$22)</f>
        <v>0</v>
      </c>
      <c r="AM520">
        <f ca="1">IF(AND(B520&lt;Analysis!$B$40,B520&gt;0),INTEGRAL2(AL520,$B520,AM519,AL519,$B519,Analysis!$B$23),0)</f>
        <v>0</v>
      </c>
      <c r="AN520">
        <f>IF($P520,AM520*Analysis!$B$30+Analysis!$B$31,0)</f>
        <v>0</v>
      </c>
      <c r="AO520">
        <f>AN520-'Flight Input'!$AE520</f>
        <v>0</v>
      </c>
      <c r="AQ520">
        <f>Analysis!$B$36*'Flight Input'!AE520+IF('Flight Input'!AE520 &gt; 0,Analysis!$B$37,0)</f>
        <v>0</v>
      </c>
      <c r="AR520">
        <f ca="1">_xlfn.COVARIANCE.P($AN$102:$AN$1102,'Flight Input'!AE520:AE1520)</f>
        <v>-1.2828066710778746E-2</v>
      </c>
    </row>
    <row r="521" spans="1:44" x14ac:dyDescent="0.3">
      <c r="A521">
        <v>519</v>
      </c>
      <c r="B521">
        <f>'Flight Input'!T521</f>
        <v>10.378777000005357</v>
      </c>
      <c r="C521">
        <f ca="1">INDIRECT(CONCATENATE("'Flight Input'!",Analysis!$B$2,A521+2))</f>
        <v>0</v>
      </c>
      <c r="D521">
        <f t="shared" si="1110"/>
        <v>2.0020000054500997E-2</v>
      </c>
      <c r="F521">
        <f t="shared" ca="1" si="1119"/>
        <v>0</v>
      </c>
      <c r="G521">
        <f t="shared" ca="1" si="1120"/>
        <v>0</v>
      </c>
      <c r="I521">
        <f>SUM(D$2:D521)/COUNT(D$2:D521)</f>
        <v>1.9997643545289705E-2</v>
      </c>
      <c r="J521">
        <f t="shared" si="1111"/>
        <v>1.001117957181338</v>
      </c>
      <c r="L521">
        <f ca="1">VARA(C$2:C521)</f>
        <v>0</v>
      </c>
      <c r="M521">
        <f t="shared" ca="1" si="1112"/>
        <v>0</v>
      </c>
      <c r="N521">
        <f t="shared" ca="1" si="1121"/>
        <v>0</v>
      </c>
      <c r="O521" t="b">
        <f ca="1">IF(OR(O520,M521*MIN((B521-B$2)*Analysis!$B$19,1)&gt;Analysis!$B$18),TRUE,FALSE)</f>
        <v>0</v>
      </c>
      <c r="P521" t="b">
        <f>IF(OR('Flight Input'!U521=3,'Flight Input'!U521=9),TRUE,FALSE)</f>
        <v>0</v>
      </c>
      <c r="Q521">
        <f ca="1">IF(O521,Q520,SUM(C$2:C521)/COUNT(C$2:C521))+(Analysis!$D$14-500)/1000000</f>
        <v>1.1E-4</v>
      </c>
      <c r="R521">
        <f t="shared" ca="1" si="1113"/>
        <v>0</v>
      </c>
      <c r="S521">
        <f t="shared" ca="1" si="1122"/>
        <v>0</v>
      </c>
      <c r="T521">
        <f t="shared" si="1114"/>
        <v>0</v>
      </c>
      <c r="U521">
        <f>IF($P521,T521*Analysis!$B$28+Analysis!$B$29,0)</f>
        <v>0</v>
      </c>
      <c r="V521">
        <f>U521-'Flight Input'!$AE521</f>
        <v>0</v>
      </c>
      <c r="W521">
        <f ca="1">MEDIAN2(R521,Analysis!$B$5,2)</f>
        <v>0</v>
      </c>
      <c r="X521">
        <f t="shared" ref="X521:Y521" ca="1" si="1133">X520+W521*$D521</f>
        <v>0</v>
      </c>
      <c r="Y521">
        <f t="shared" ca="1" si="1133"/>
        <v>0</v>
      </c>
      <c r="AA521">
        <f ca="1">AVERAGE2(W521,Analysis!$B$6,2)</f>
        <v>0</v>
      </c>
      <c r="AB521">
        <f t="shared" ref="AB521:AC521" ca="1" si="1134">AB520+AA521*$D521</f>
        <v>0</v>
      </c>
      <c r="AC521">
        <f t="shared" ca="1" si="1134"/>
        <v>0</v>
      </c>
      <c r="AF521">
        <f ca="1">IF(B521&gt;0,C521-Analysis!$B$14,0)</f>
        <v>0</v>
      </c>
      <c r="AG521">
        <f t="shared" ca="1" si="1117"/>
        <v>0</v>
      </c>
      <c r="AH521">
        <f t="shared" ca="1" si="1118"/>
        <v>0</v>
      </c>
      <c r="AI521">
        <f ca="1">IF(AND(B521&gt;Analysis!$B$39,B521&lt;Analysis!$B$40),FilterInput(AF521,Analysis!$B$34,Analysis!$B$35),0)</f>
        <v>0</v>
      </c>
      <c r="AJ521">
        <f ca="1">MEDIAN2(AI521,Analysis!$B$5,2)</f>
        <v>0</v>
      </c>
      <c r="AK521">
        <f ca="1">AVERAGE2(AJ521,Analysis!$B$6,2)</f>
        <v>0</v>
      </c>
      <c r="AL521">
        <f ca="1">INTEGRAL2(R521,$B521,AL520,R520,$B520,Analysis!$B$22)</f>
        <v>0</v>
      </c>
      <c r="AM521">
        <f ca="1">IF(AND(B521&lt;Analysis!$B$40,B521&gt;0),INTEGRAL2(AL521,$B521,AM520,AL520,$B520,Analysis!$B$23),0)</f>
        <v>0</v>
      </c>
      <c r="AN521">
        <f>IF($P521,AM521*Analysis!$B$30+Analysis!$B$31,0)</f>
        <v>0</v>
      </c>
      <c r="AO521">
        <f>AN521-'Flight Input'!$AE521</f>
        <v>0</v>
      </c>
      <c r="AQ521">
        <f>Analysis!$B$36*'Flight Input'!AE521+IF('Flight Input'!AE521 &gt; 0,Analysis!$B$37,0)</f>
        <v>0</v>
      </c>
      <c r="AR521">
        <f ca="1">_xlfn.COVARIANCE.P($AN$102:$AN$1102,'Flight Input'!AE521:AE1521)</f>
        <v>-1.2726246133333318E-2</v>
      </c>
    </row>
    <row r="522" spans="1:44" x14ac:dyDescent="0.3">
      <c r="A522">
        <v>520</v>
      </c>
      <c r="B522">
        <f>'Flight Input'!T522</f>
        <v>10.390427000005729</v>
      </c>
      <c r="C522">
        <f ca="1">INDIRECT(CONCATENATE("'Flight Input'!",Analysis!$B$2,A522+2))</f>
        <v>0</v>
      </c>
      <c r="D522">
        <f t="shared" si="1110"/>
        <v>1.1650000000372529E-2</v>
      </c>
      <c r="F522">
        <f t="shared" ca="1" si="1119"/>
        <v>0</v>
      </c>
      <c r="G522">
        <f t="shared" ca="1" si="1120"/>
        <v>0</v>
      </c>
      <c r="I522">
        <f>SUM(D$2:D522)/COUNT(D$2:D522)</f>
        <v>1.9981590384626404E-2</v>
      </c>
      <c r="J522">
        <f t="shared" si="1111"/>
        <v>0.58303667406453785</v>
      </c>
      <c r="L522">
        <f ca="1">VARA(C$2:C522)</f>
        <v>0</v>
      </c>
      <c r="M522">
        <f t="shared" ca="1" si="1112"/>
        <v>0</v>
      </c>
      <c r="N522">
        <f t="shared" ca="1" si="1121"/>
        <v>0</v>
      </c>
      <c r="O522" t="b">
        <f ca="1">IF(OR(O521,M522*MIN((B522-B$2)*Analysis!$B$19,1)&gt;Analysis!$B$18),TRUE,FALSE)</f>
        <v>0</v>
      </c>
      <c r="P522" t="b">
        <f>IF(OR('Flight Input'!U522=3,'Flight Input'!U522=9),TRUE,FALSE)</f>
        <v>0</v>
      </c>
      <c r="Q522">
        <f ca="1">IF(O522,Q521,SUM(C$2:C522)/COUNT(C$2:C522))+(Analysis!$D$14-500)/1000000</f>
        <v>1.1E-4</v>
      </c>
      <c r="R522">
        <f t="shared" ca="1" si="1113"/>
        <v>0</v>
      </c>
      <c r="S522">
        <f t="shared" ca="1" si="1122"/>
        <v>0</v>
      </c>
      <c r="T522">
        <f t="shared" si="1114"/>
        <v>0</v>
      </c>
      <c r="U522">
        <f>IF($P522,T522*Analysis!$B$28+Analysis!$B$29,0)</f>
        <v>0</v>
      </c>
      <c r="V522">
        <f>U522-'Flight Input'!$AE522</f>
        <v>0</v>
      </c>
      <c r="W522">
        <f ca="1">MEDIAN2(R522,Analysis!$B$5,2)</f>
        <v>0</v>
      </c>
      <c r="X522">
        <f t="shared" ref="X522:Y522" ca="1" si="1135">X521+W522*$D522</f>
        <v>0</v>
      </c>
      <c r="Y522">
        <f t="shared" ca="1" si="1135"/>
        <v>0</v>
      </c>
      <c r="AA522">
        <f ca="1">AVERAGE2(W522,Analysis!$B$6,2)</f>
        <v>0</v>
      </c>
      <c r="AB522">
        <f t="shared" ref="AB522:AC522" ca="1" si="1136">AB521+AA522*$D522</f>
        <v>0</v>
      </c>
      <c r="AC522">
        <f t="shared" ca="1" si="1136"/>
        <v>0</v>
      </c>
      <c r="AF522">
        <f ca="1">IF(B522&gt;0,C522-Analysis!$B$14,0)</f>
        <v>0</v>
      </c>
      <c r="AG522">
        <f t="shared" ca="1" si="1117"/>
        <v>0</v>
      </c>
      <c r="AH522">
        <f t="shared" ca="1" si="1118"/>
        <v>0</v>
      </c>
      <c r="AI522">
        <f ca="1">IF(AND(B522&gt;Analysis!$B$39,B522&lt;Analysis!$B$40),FilterInput(AF522,Analysis!$B$34,Analysis!$B$35),0)</f>
        <v>0</v>
      </c>
      <c r="AJ522">
        <f ca="1">MEDIAN2(AI522,Analysis!$B$5,2)</f>
        <v>0</v>
      </c>
      <c r="AK522">
        <f ca="1">AVERAGE2(AJ522,Analysis!$B$6,2)</f>
        <v>0</v>
      </c>
      <c r="AL522">
        <f ca="1">INTEGRAL2(R522,$B522,AL521,R521,$B521,Analysis!$B$22)</f>
        <v>0</v>
      </c>
      <c r="AM522">
        <f ca="1">IF(AND(B522&lt;Analysis!$B$40,B522&gt;0),INTEGRAL2(AL522,$B522,AM521,AL521,$B521,Analysis!$B$23),0)</f>
        <v>0</v>
      </c>
      <c r="AN522">
        <f>IF($P522,AM522*Analysis!$B$30+Analysis!$B$31,0)</f>
        <v>0</v>
      </c>
      <c r="AO522">
        <f>AN522-'Flight Input'!$AE522</f>
        <v>0</v>
      </c>
      <c r="AQ522">
        <f>Analysis!$B$36*'Flight Input'!AE522+IF('Flight Input'!AE522 &gt; 0,Analysis!$B$37,0)</f>
        <v>0</v>
      </c>
      <c r="AR522">
        <f ca="1">_xlfn.COVARIANCE.P($AN$102:$AN$1102,'Flight Input'!AE522:AE1522)</f>
        <v>-1.2623673546060348E-2</v>
      </c>
    </row>
    <row r="523" spans="1:44" x14ac:dyDescent="0.3">
      <c r="A523">
        <v>521</v>
      </c>
      <c r="B523">
        <f>'Flight Input'!T523</f>
        <v>10.420910999993794</v>
      </c>
      <c r="C523">
        <f ca="1">INDIRECT(CONCATENATE("'Flight Input'!",Analysis!$B$2,A523+2))</f>
        <v>0</v>
      </c>
      <c r="D523">
        <f t="shared" si="1110"/>
        <v>3.048399998806417E-2</v>
      </c>
      <c r="F523">
        <f t="shared" ca="1" si="1119"/>
        <v>0</v>
      </c>
      <c r="G523">
        <f t="shared" ca="1" si="1120"/>
        <v>0</v>
      </c>
      <c r="I523">
        <f>SUM(D$2:D523)/COUNT(D$2:D523)</f>
        <v>2.0001748560448739E-2</v>
      </c>
      <c r="J523">
        <f t="shared" si="1111"/>
        <v>1.5240667532609089</v>
      </c>
      <c r="L523">
        <f ca="1">VARA(C$2:C523)</f>
        <v>0</v>
      </c>
      <c r="M523">
        <f t="shared" ca="1" si="1112"/>
        <v>0</v>
      </c>
      <c r="N523">
        <f t="shared" ca="1" si="1121"/>
        <v>0</v>
      </c>
      <c r="O523" t="b">
        <f ca="1">IF(OR(O522,M523*MIN((B523-B$2)*Analysis!$B$19,1)&gt;Analysis!$B$18),TRUE,FALSE)</f>
        <v>0</v>
      </c>
      <c r="P523" t="b">
        <f>IF(OR('Flight Input'!U523=3,'Flight Input'!U523=9),TRUE,FALSE)</f>
        <v>0</v>
      </c>
      <c r="Q523">
        <f ca="1">IF(O523,Q522,SUM(C$2:C523)/COUNT(C$2:C523))+(Analysis!$D$14-500)/1000000</f>
        <v>1.1E-4</v>
      </c>
      <c r="R523">
        <f t="shared" ca="1" si="1113"/>
        <v>0</v>
      </c>
      <c r="S523">
        <f t="shared" ca="1" si="1122"/>
        <v>0</v>
      </c>
      <c r="T523">
        <f t="shared" si="1114"/>
        <v>0</v>
      </c>
      <c r="U523">
        <f>IF($P523,T523*Analysis!$B$28+Analysis!$B$29,0)</f>
        <v>0</v>
      </c>
      <c r="V523">
        <f>U523-'Flight Input'!$AE523</f>
        <v>0</v>
      </c>
      <c r="W523">
        <f ca="1">MEDIAN2(R523,Analysis!$B$5,2)</f>
        <v>0</v>
      </c>
      <c r="X523">
        <f t="shared" ref="X523:Y523" ca="1" si="1137">X522+W523*$D523</f>
        <v>0</v>
      </c>
      <c r="Y523">
        <f t="shared" ca="1" si="1137"/>
        <v>0</v>
      </c>
      <c r="AA523">
        <f ca="1">AVERAGE2(W523,Analysis!$B$6,2)</f>
        <v>0</v>
      </c>
      <c r="AB523">
        <f t="shared" ref="AB523:AC523" ca="1" si="1138">AB522+AA523*$D523</f>
        <v>0</v>
      </c>
      <c r="AC523">
        <f t="shared" ca="1" si="1138"/>
        <v>0</v>
      </c>
      <c r="AF523">
        <f ca="1">IF(B523&gt;0,C523-Analysis!$B$14,0)</f>
        <v>0</v>
      </c>
      <c r="AG523">
        <f t="shared" ca="1" si="1117"/>
        <v>0</v>
      </c>
      <c r="AH523">
        <f t="shared" ca="1" si="1118"/>
        <v>0</v>
      </c>
      <c r="AI523">
        <f ca="1">IF(AND(B523&gt;Analysis!$B$39,B523&lt;Analysis!$B$40),FilterInput(AF523,Analysis!$B$34,Analysis!$B$35),0)</f>
        <v>0</v>
      </c>
      <c r="AJ523">
        <f ca="1">MEDIAN2(AI523,Analysis!$B$5,2)</f>
        <v>0</v>
      </c>
      <c r="AK523">
        <f ca="1">AVERAGE2(AJ523,Analysis!$B$6,2)</f>
        <v>0</v>
      </c>
      <c r="AL523">
        <f ca="1">INTEGRAL2(R523,$B523,AL522,R522,$B522,Analysis!$B$22)</f>
        <v>0</v>
      </c>
      <c r="AM523">
        <f ca="1">IF(AND(B523&lt;Analysis!$B$40,B523&gt;0),INTEGRAL2(AL523,$B523,AM522,AL522,$B522,Analysis!$B$23),0)</f>
        <v>0</v>
      </c>
      <c r="AN523">
        <f>IF($P523,AM523*Analysis!$B$30+Analysis!$B$31,0)</f>
        <v>0</v>
      </c>
      <c r="AO523">
        <f>AN523-'Flight Input'!$AE523</f>
        <v>0</v>
      </c>
      <c r="AQ523">
        <f>Analysis!$B$36*'Flight Input'!AE523+IF('Flight Input'!AE523 &gt; 0,Analysis!$B$37,0)</f>
        <v>0</v>
      </c>
      <c r="AR523">
        <f ca="1">_xlfn.COVARIANCE.P($AN$102:$AN$1102,'Flight Input'!AE523:AE1523)</f>
        <v>-1.2520343105781805E-2</v>
      </c>
    </row>
    <row r="524" spans="1:44" x14ac:dyDescent="0.3">
      <c r="A524">
        <v>522</v>
      </c>
      <c r="B524">
        <f>'Flight Input'!T524</f>
        <v>10.439847000059672</v>
      </c>
      <c r="C524">
        <f ca="1">INDIRECT(CONCATENATE("'Flight Input'!",Analysis!$B$2,A524+2))</f>
        <v>0</v>
      </c>
      <c r="D524">
        <f t="shared" si="1110"/>
        <v>1.8936000065878034E-2</v>
      </c>
      <c r="F524">
        <f t="shared" ca="1" si="1119"/>
        <v>0</v>
      </c>
      <c r="G524">
        <f t="shared" ca="1" si="1120"/>
        <v>0</v>
      </c>
      <c r="I524">
        <f>SUM(D$2:D524)/COUNT(D$2:D524)</f>
        <v>1.9999706896666039E-2</v>
      </c>
      <c r="J524">
        <f t="shared" si="1111"/>
        <v>0.94681387900913061</v>
      </c>
      <c r="L524">
        <f ca="1">VARA(C$2:C524)</f>
        <v>0</v>
      </c>
      <c r="M524">
        <f t="shared" ca="1" si="1112"/>
        <v>0</v>
      </c>
      <c r="N524">
        <f t="shared" ca="1" si="1121"/>
        <v>0</v>
      </c>
      <c r="O524" t="b">
        <f ca="1">IF(OR(O523,M524*MIN((B524-B$2)*Analysis!$B$19,1)&gt;Analysis!$B$18),TRUE,FALSE)</f>
        <v>0</v>
      </c>
      <c r="P524" t="b">
        <f>IF(OR('Flight Input'!U524=3,'Flight Input'!U524=9),TRUE,FALSE)</f>
        <v>0</v>
      </c>
      <c r="Q524">
        <f ca="1">IF(O524,Q523,SUM(C$2:C524)/COUNT(C$2:C524))+(Analysis!$D$14-500)/1000000</f>
        <v>1.1E-4</v>
      </c>
      <c r="R524">
        <f t="shared" ca="1" si="1113"/>
        <v>0</v>
      </c>
      <c r="S524">
        <f t="shared" ca="1" si="1122"/>
        <v>0</v>
      </c>
      <c r="T524">
        <f t="shared" si="1114"/>
        <v>0</v>
      </c>
      <c r="U524">
        <f>IF($P524,T524*Analysis!$B$28+Analysis!$B$29,0)</f>
        <v>0</v>
      </c>
      <c r="V524">
        <f>U524-'Flight Input'!$AE524</f>
        <v>0</v>
      </c>
      <c r="W524">
        <f ca="1">MEDIAN2(R524,Analysis!$B$5,2)</f>
        <v>0</v>
      </c>
      <c r="X524">
        <f t="shared" ref="X524:Y524" ca="1" si="1139">X523+W524*$D524</f>
        <v>0</v>
      </c>
      <c r="Y524">
        <f t="shared" ca="1" si="1139"/>
        <v>0</v>
      </c>
      <c r="AA524">
        <f ca="1">AVERAGE2(W524,Analysis!$B$6,2)</f>
        <v>0</v>
      </c>
      <c r="AB524">
        <f t="shared" ref="AB524:AC524" ca="1" si="1140">AB523+AA524*$D524</f>
        <v>0</v>
      </c>
      <c r="AC524">
        <f t="shared" ca="1" si="1140"/>
        <v>0</v>
      </c>
      <c r="AF524">
        <f ca="1">IF(B524&gt;0,C524-Analysis!$B$14,0)</f>
        <v>0</v>
      </c>
      <c r="AG524">
        <f t="shared" ca="1" si="1117"/>
        <v>0</v>
      </c>
      <c r="AH524">
        <f t="shared" ca="1" si="1118"/>
        <v>0</v>
      </c>
      <c r="AI524">
        <f ca="1">IF(AND(B524&gt;Analysis!$B$39,B524&lt;Analysis!$B$40),FilterInput(AF524,Analysis!$B$34,Analysis!$B$35),0)</f>
        <v>0</v>
      </c>
      <c r="AJ524">
        <f ca="1">MEDIAN2(AI524,Analysis!$B$5,2)</f>
        <v>0</v>
      </c>
      <c r="AK524">
        <f ca="1">AVERAGE2(AJ524,Analysis!$B$6,2)</f>
        <v>0</v>
      </c>
      <c r="AL524">
        <f ca="1">INTEGRAL2(R524,$B524,AL523,R523,$B523,Analysis!$B$22)</f>
        <v>0</v>
      </c>
      <c r="AM524">
        <f ca="1">IF(AND(B524&lt;Analysis!$B$40,B524&gt;0),INTEGRAL2(AL524,$B524,AM523,AL523,$B523,Analysis!$B$23),0)</f>
        <v>0</v>
      </c>
      <c r="AN524">
        <f>IF($P524,AM524*Analysis!$B$30+Analysis!$B$31,0)</f>
        <v>0</v>
      </c>
      <c r="AO524">
        <f>AN524-'Flight Input'!$AE524</f>
        <v>0</v>
      </c>
      <c r="AQ524">
        <f>Analysis!$B$36*'Flight Input'!AE524+IF('Flight Input'!AE524 &gt; 0,Analysis!$B$37,0)</f>
        <v>0</v>
      </c>
      <c r="AR524">
        <f ca="1">_xlfn.COVARIANCE.P($AN$102:$AN$1102,'Flight Input'!AE524:AE1524)</f>
        <v>-1.2416248916273173E-2</v>
      </c>
    </row>
    <row r="525" spans="1:44" x14ac:dyDescent="0.3">
      <c r="A525">
        <v>523</v>
      </c>
      <c r="B525">
        <f>'Flight Input'!T525</f>
        <v>10.459666999988258</v>
      </c>
      <c r="C525">
        <f ca="1">INDIRECT(CONCATENATE("'Flight Input'!",Analysis!$B$2,A525+2))</f>
        <v>0</v>
      </c>
      <c r="D525">
        <f t="shared" si="1110"/>
        <v>1.9819999928586185E-2</v>
      </c>
      <c r="F525">
        <f t="shared" ca="1" si="1119"/>
        <v>0</v>
      </c>
      <c r="G525">
        <f t="shared" ca="1" si="1120"/>
        <v>0</v>
      </c>
      <c r="I525">
        <f>SUM(D$2:D525)/COUNT(D$2:D525)</f>
        <v>1.9999363288696479E-2</v>
      </c>
      <c r="J525">
        <f t="shared" si="1111"/>
        <v>0.99103154647869873</v>
      </c>
      <c r="L525">
        <f ca="1">VARA(C$2:C525)</f>
        <v>0</v>
      </c>
      <c r="M525">
        <f t="shared" ca="1" si="1112"/>
        <v>0</v>
      </c>
      <c r="N525">
        <f t="shared" ca="1" si="1121"/>
        <v>0</v>
      </c>
      <c r="O525" t="b">
        <f ca="1">IF(OR(O524,M525*MIN((B525-B$2)*Analysis!$B$19,1)&gt;Analysis!$B$18),TRUE,FALSE)</f>
        <v>0</v>
      </c>
      <c r="P525" t="b">
        <f>IF(OR('Flight Input'!U525=3,'Flight Input'!U525=9),TRUE,FALSE)</f>
        <v>0</v>
      </c>
      <c r="Q525">
        <f ca="1">IF(O525,Q524,SUM(C$2:C525)/COUNT(C$2:C525))+(Analysis!$D$14-500)/1000000</f>
        <v>1.1E-4</v>
      </c>
      <c r="R525">
        <f t="shared" ca="1" si="1113"/>
        <v>0</v>
      </c>
      <c r="S525">
        <f t="shared" ca="1" si="1122"/>
        <v>0</v>
      </c>
      <c r="T525">
        <f t="shared" si="1114"/>
        <v>0</v>
      </c>
      <c r="U525">
        <f>IF($P525,T525*Analysis!$B$28+Analysis!$B$29,0)</f>
        <v>0</v>
      </c>
      <c r="V525">
        <f>U525-'Flight Input'!$AE525</f>
        <v>0</v>
      </c>
      <c r="W525">
        <f ca="1">MEDIAN2(R525,Analysis!$B$5,2)</f>
        <v>0</v>
      </c>
      <c r="X525">
        <f t="shared" ref="X525:Y525" ca="1" si="1141">X524+W525*$D525</f>
        <v>0</v>
      </c>
      <c r="Y525">
        <f t="shared" ca="1" si="1141"/>
        <v>0</v>
      </c>
      <c r="AA525">
        <f ca="1">AVERAGE2(W525,Analysis!$B$6,2)</f>
        <v>0</v>
      </c>
      <c r="AB525">
        <f t="shared" ref="AB525:AC525" ca="1" si="1142">AB524+AA525*$D525</f>
        <v>0</v>
      </c>
      <c r="AC525">
        <f t="shared" ca="1" si="1142"/>
        <v>0</v>
      </c>
      <c r="AF525">
        <f ca="1">IF(B525&gt;0,C525-Analysis!$B$14,0)</f>
        <v>0</v>
      </c>
      <c r="AG525">
        <f t="shared" ca="1" si="1117"/>
        <v>0</v>
      </c>
      <c r="AH525">
        <f t="shared" ca="1" si="1118"/>
        <v>0</v>
      </c>
      <c r="AI525">
        <f ca="1">IF(AND(B525&gt;Analysis!$B$39,B525&lt;Analysis!$B$40),FilterInput(AF525,Analysis!$B$34,Analysis!$B$35),0)</f>
        <v>0</v>
      </c>
      <c r="AJ525">
        <f ca="1">MEDIAN2(AI525,Analysis!$B$5,2)</f>
        <v>0</v>
      </c>
      <c r="AK525">
        <f ca="1">AVERAGE2(AJ525,Analysis!$B$6,2)</f>
        <v>0</v>
      </c>
      <c r="AL525">
        <f ca="1">INTEGRAL2(R525,$B525,AL524,R524,$B524,Analysis!$B$22)</f>
        <v>0</v>
      </c>
      <c r="AM525">
        <f ca="1">IF(AND(B525&lt;Analysis!$B$40,B525&gt;0),INTEGRAL2(AL525,$B525,AM524,AL524,$B524,Analysis!$B$23),0)</f>
        <v>0</v>
      </c>
      <c r="AN525">
        <f>IF($P525,AM525*Analysis!$B$30+Analysis!$B$31,0)</f>
        <v>0</v>
      </c>
      <c r="AO525">
        <f>AN525-'Flight Input'!$AE525</f>
        <v>0</v>
      </c>
      <c r="AQ525">
        <f>Analysis!$B$36*'Flight Input'!AE525+IF('Flight Input'!AE525 &gt; 0,Analysis!$B$37,0)</f>
        <v>0</v>
      </c>
      <c r="AR525">
        <f ca="1">_xlfn.COVARIANCE.P($AN$102:$AN$1102,'Flight Input'!AE525:AE1525)</f>
        <v>-1.2311385027701474E-2</v>
      </c>
    </row>
    <row r="526" spans="1:44" x14ac:dyDescent="0.3">
      <c r="A526">
        <v>524</v>
      </c>
      <c r="B526">
        <f>'Flight Input'!T526</f>
        <v>10.476400000043213</v>
      </c>
      <c r="C526">
        <f ca="1">INDIRECT(CONCATENATE("'Flight Input'!",Analysis!$B$2,A526+2))</f>
        <v>0</v>
      </c>
      <c r="D526">
        <f t="shared" si="1110"/>
        <v>1.6733000054955482E-2</v>
      </c>
      <c r="F526">
        <f t="shared" ca="1" si="1119"/>
        <v>0</v>
      </c>
      <c r="G526">
        <f t="shared" ca="1" si="1120"/>
        <v>0</v>
      </c>
      <c r="I526">
        <f>SUM(D$2:D526)/COUNT(D$2:D526)</f>
        <v>1.9993129771074834E-2</v>
      </c>
      <c r="J526">
        <f t="shared" si="1111"/>
        <v>0.8369375003589502</v>
      </c>
      <c r="L526">
        <f ca="1">VARA(C$2:C526)</f>
        <v>0</v>
      </c>
      <c r="M526">
        <f t="shared" ca="1" si="1112"/>
        <v>0</v>
      </c>
      <c r="N526">
        <f t="shared" ca="1" si="1121"/>
        <v>0</v>
      </c>
      <c r="O526" t="b">
        <f ca="1">IF(OR(O525,M526*MIN((B526-B$2)*Analysis!$B$19,1)&gt;Analysis!$B$18),TRUE,FALSE)</f>
        <v>0</v>
      </c>
      <c r="P526" t="b">
        <f>IF(OR('Flight Input'!U526=3,'Flight Input'!U526=9),TRUE,FALSE)</f>
        <v>0</v>
      </c>
      <c r="Q526">
        <f ca="1">IF(O526,Q525,SUM(C$2:C526)/COUNT(C$2:C526))+(Analysis!$D$14-500)/1000000</f>
        <v>1.1E-4</v>
      </c>
      <c r="R526">
        <f t="shared" ca="1" si="1113"/>
        <v>0</v>
      </c>
      <c r="S526">
        <f t="shared" ca="1" si="1122"/>
        <v>0</v>
      </c>
      <c r="T526">
        <f t="shared" si="1114"/>
        <v>0</v>
      </c>
      <c r="U526">
        <f>IF($P526,T526*Analysis!$B$28+Analysis!$B$29,0)</f>
        <v>0</v>
      </c>
      <c r="V526">
        <f>U526-'Flight Input'!$AE526</f>
        <v>0</v>
      </c>
      <c r="W526">
        <f ca="1">MEDIAN2(R526,Analysis!$B$5,2)</f>
        <v>0</v>
      </c>
      <c r="X526">
        <f t="shared" ref="X526:Y526" ca="1" si="1143">X525+W526*$D526</f>
        <v>0</v>
      </c>
      <c r="Y526">
        <f t="shared" ca="1" si="1143"/>
        <v>0</v>
      </c>
      <c r="AA526">
        <f ca="1">AVERAGE2(W526,Analysis!$B$6,2)</f>
        <v>0</v>
      </c>
      <c r="AB526">
        <f t="shared" ref="AB526:AC526" ca="1" si="1144">AB525+AA526*$D526</f>
        <v>0</v>
      </c>
      <c r="AC526">
        <f t="shared" ca="1" si="1144"/>
        <v>0</v>
      </c>
      <c r="AF526">
        <f ca="1">IF(B526&gt;0,C526-Analysis!$B$14,0)</f>
        <v>0</v>
      </c>
      <c r="AG526">
        <f t="shared" ca="1" si="1117"/>
        <v>0</v>
      </c>
      <c r="AH526">
        <f t="shared" ca="1" si="1118"/>
        <v>0</v>
      </c>
      <c r="AI526">
        <f ca="1">IF(AND(B526&gt;Analysis!$B$39,B526&lt;Analysis!$B$40),FilterInput(AF526,Analysis!$B$34,Analysis!$B$35),0)</f>
        <v>0</v>
      </c>
      <c r="AJ526">
        <f ca="1">MEDIAN2(AI526,Analysis!$B$5,2)</f>
        <v>0</v>
      </c>
      <c r="AK526">
        <f ca="1">AVERAGE2(AJ526,Analysis!$B$6,2)</f>
        <v>0</v>
      </c>
      <c r="AL526">
        <f ca="1">INTEGRAL2(R526,$B526,AL525,R525,$B525,Analysis!$B$22)</f>
        <v>0</v>
      </c>
      <c r="AM526">
        <f ca="1">IF(AND(B526&lt;Analysis!$B$40,B526&gt;0),INTEGRAL2(AL526,$B526,AM525,AL525,$B525,Analysis!$B$23),0)</f>
        <v>0</v>
      </c>
      <c r="AN526">
        <f>IF($P526,AM526*Analysis!$B$30+Analysis!$B$31,0)</f>
        <v>0</v>
      </c>
      <c r="AO526">
        <f>AN526-'Flight Input'!$AE526</f>
        <v>0</v>
      </c>
      <c r="AQ526">
        <f>Analysis!$B$36*'Flight Input'!AE526+IF('Flight Input'!AE526 &gt; 0,Analysis!$B$37,0)</f>
        <v>0</v>
      </c>
      <c r="AR526">
        <f ca="1">_xlfn.COVARIANCE.P($AN$102:$AN$1102,'Flight Input'!AE526:AE1526)</f>
        <v>-1.2205745436056794E-2</v>
      </c>
    </row>
    <row r="527" spans="1:44" x14ac:dyDescent="0.3">
      <c r="A527">
        <v>525</v>
      </c>
      <c r="B527">
        <f>'Flight Input'!T527</f>
        <v>10.498046000022441</v>
      </c>
      <c r="C527">
        <f ca="1">INDIRECT(CONCATENATE("'Flight Input'!",Analysis!$B$2,A527+2))</f>
        <v>0</v>
      </c>
      <c r="D527">
        <f t="shared" si="1110"/>
        <v>2.1645999979227781E-2</v>
      </c>
      <c r="F527">
        <f t="shared" ca="1" si="1119"/>
        <v>0</v>
      </c>
      <c r="G527">
        <f t="shared" ca="1" si="1120"/>
        <v>0</v>
      </c>
      <c r="I527">
        <f>SUM(D$2:D527)/COUNT(D$2:D527)</f>
        <v>1.9996278095280842E-2</v>
      </c>
      <c r="J527">
        <f t="shared" si="1111"/>
        <v>1.0825014473236536</v>
      </c>
      <c r="L527">
        <f ca="1">VARA(C$2:C527)</f>
        <v>0</v>
      </c>
      <c r="M527">
        <f t="shared" ca="1" si="1112"/>
        <v>0</v>
      </c>
      <c r="N527">
        <f t="shared" ca="1" si="1121"/>
        <v>0</v>
      </c>
      <c r="O527" t="b">
        <f ca="1">IF(OR(O526,M527*MIN((B527-B$2)*Analysis!$B$19,1)&gt;Analysis!$B$18),TRUE,FALSE)</f>
        <v>0</v>
      </c>
      <c r="P527" t="b">
        <f>IF(OR('Flight Input'!U527=3,'Flight Input'!U527=9),TRUE,FALSE)</f>
        <v>0</v>
      </c>
      <c r="Q527">
        <f ca="1">IF(O527,Q526,SUM(C$2:C527)/COUNT(C$2:C527))+(Analysis!$D$14-500)/1000000</f>
        <v>1.1E-4</v>
      </c>
      <c r="R527">
        <f t="shared" ca="1" si="1113"/>
        <v>0</v>
      </c>
      <c r="S527">
        <f t="shared" ca="1" si="1122"/>
        <v>0</v>
      </c>
      <c r="T527">
        <f t="shared" si="1114"/>
        <v>0</v>
      </c>
      <c r="U527">
        <f>IF($P527,T527*Analysis!$B$28+Analysis!$B$29,0)</f>
        <v>0</v>
      </c>
      <c r="V527">
        <f>U527-'Flight Input'!$AE527</f>
        <v>0</v>
      </c>
      <c r="W527">
        <f ca="1">MEDIAN2(R527,Analysis!$B$5,2)</f>
        <v>0</v>
      </c>
      <c r="X527">
        <f t="shared" ref="X527:Y527" ca="1" si="1145">X526+W527*$D527</f>
        <v>0</v>
      </c>
      <c r="Y527">
        <f t="shared" ca="1" si="1145"/>
        <v>0</v>
      </c>
      <c r="AA527">
        <f ca="1">AVERAGE2(W527,Analysis!$B$6,2)</f>
        <v>0</v>
      </c>
      <c r="AB527">
        <f t="shared" ref="AB527:AC527" ca="1" si="1146">AB526+AA527*$D527</f>
        <v>0</v>
      </c>
      <c r="AC527">
        <f t="shared" ca="1" si="1146"/>
        <v>0</v>
      </c>
      <c r="AF527">
        <f ca="1">IF(B527&gt;0,C527-Analysis!$B$14,0)</f>
        <v>0</v>
      </c>
      <c r="AG527">
        <f t="shared" ca="1" si="1117"/>
        <v>0</v>
      </c>
      <c r="AH527">
        <f t="shared" ca="1" si="1118"/>
        <v>0</v>
      </c>
      <c r="AI527">
        <f ca="1">IF(AND(B527&gt;Analysis!$B$39,B527&lt;Analysis!$B$40),FilterInput(AF527,Analysis!$B$34,Analysis!$B$35),0)</f>
        <v>0</v>
      </c>
      <c r="AJ527">
        <f ca="1">MEDIAN2(AI527,Analysis!$B$5,2)</f>
        <v>0</v>
      </c>
      <c r="AK527">
        <f ca="1">AVERAGE2(AJ527,Analysis!$B$6,2)</f>
        <v>0</v>
      </c>
      <c r="AL527">
        <f ca="1">INTEGRAL2(R527,$B527,AL526,R526,$B526,Analysis!$B$22)</f>
        <v>0</v>
      </c>
      <c r="AM527">
        <f ca="1">IF(AND(B527&lt;Analysis!$B$40,B527&gt;0),INTEGRAL2(AL527,$B527,AM526,AL526,$B526,Analysis!$B$23),0)</f>
        <v>0</v>
      </c>
      <c r="AN527">
        <f>IF($P527,AM527*Analysis!$B$30+Analysis!$B$31,0)</f>
        <v>0</v>
      </c>
      <c r="AO527">
        <f>AN527-'Flight Input'!$AE527</f>
        <v>0</v>
      </c>
      <c r="AQ527">
        <f>Analysis!$B$36*'Flight Input'!AE527+IF('Flight Input'!AE527 &gt; 0,Analysis!$B$37,0)</f>
        <v>0</v>
      </c>
      <c r="AR527">
        <f ca="1">_xlfn.COVARIANCE.P($AN$102:$AN$1102,'Flight Input'!AE527:AE1527)</f>
        <v>-1.2099324082576629E-2</v>
      </c>
    </row>
    <row r="528" spans="1:44" x14ac:dyDescent="0.3">
      <c r="A528">
        <v>526</v>
      </c>
      <c r="B528">
        <f>'Flight Input'!T528</f>
        <v>10.51925500005018</v>
      </c>
      <c r="C528">
        <f ca="1">INDIRECT(CONCATENATE("'Flight Input'!",Analysis!$B$2,A528+2))</f>
        <v>0</v>
      </c>
      <c r="D528">
        <f t="shared" si="1110"/>
        <v>2.1209000027738512E-2</v>
      </c>
      <c r="F528">
        <f t="shared" ca="1" si="1119"/>
        <v>0</v>
      </c>
      <c r="G528">
        <f t="shared" ca="1" si="1120"/>
        <v>0</v>
      </c>
      <c r="I528">
        <f>SUM(D$2:D528)/COUNT(D$2:D528)</f>
        <v>1.9998583650285513E-2</v>
      </c>
      <c r="J528">
        <f t="shared" si="1111"/>
        <v>1.0605251051084168</v>
      </c>
      <c r="L528">
        <f ca="1">VARA(C$2:C528)</f>
        <v>0</v>
      </c>
      <c r="M528">
        <f t="shared" ca="1" si="1112"/>
        <v>0</v>
      </c>
      <c r="N528">
        <f t="shared" ca="1" si="1121"/>
        <v>0</v>
      </c>
      <c r="O528" t="b">
        <f ca="1">IF(OR(O527,M528*MIN((B528-B$2)*Analysis!$B$19,1)&gt;Analysis!$B$18),TRUE,FALSE)</f>
        <v>0</v>
      </c>
      <c r="P528" t="b">
        <f>IF(OR('Flight Input'!U528=3,'Flight Input'!U528=9),TRUE,FALSE)</f>
        <v>0</v>
      </c>
      <c r="Q528">
        <f ca="1">IF(O528,Q527,SUM(C$2:C528)/COUNT(C$2:C528))+(Analysis!$D$14-500)/1000000</f>
        <v>1.1E-4</v>
      </c>
      <c r="R528">
        <f t="shared" ca="1" si="1113"/>
        <v>0</v>
      </c>
      <c r="S528">
        <f t="shared" ca="1" si="1122"/>
        <v>0</v>
      </c>
      <c r="T528">
        <f t="shared" si="1114"/>
        <v>0</v>
      </c>
      <c r="U528">
        <f>IF($P528,T528*Analysis!$B$28+Analysis!$B$29,0)</f>
        <v>0</v>
      </c>
      <c r="V528">
        <f>U528-'Flight Input'!$AE528</f>
        <v>0</v>
      </c>
      <c r="W528">
        <f ca="1">MEDIAN2(R528,Analysis!$B$5,2)</f>
        <v>0</v>
      </c>
      <c r="X528">
        <f t="shared" ref="X528:Y528" ca="1" si="1147">X527+W528*$D528</f>
        <v>0</v>
      </c>
      <c r="Y528">
        <f t="shared" ca="1" si="1147"/>
        <v>0</v>
      </c>
      <c r="AA528">
        <f ca="1">AVERAGE2(W528,Analysis!$B$6,2)</f>
        <v>0</v>
      </c>
      <c r="AB528">
        <f t="shared" ref="AB528:AC528" ca="1" si="1148">AB527+AA528*$D528</f>
        <v>0</v>
      </c>
      <c r="AC528">
        <f t="shared" ca="1" si="1148"/>
        <v>0</v>
      </c>
      <c r="AF528">
        <f ca="1">IF(B528&gt;0,C528-Analysis!$B$14,0)</f>
        <v>0</v>
      </c>
      <c r="AG528">
        <f t="shared" ca="1" si="1117"/>
        <v>0</v>
      </c>
      <c r="AH528">
        <f t="shared" ca="1" si="1118"/>
        <v>0</v>
      </c>
      <c r="AI528">
        <f ca="1">IF(AND(B528&gt;Analysis!$B$39,B528&lt;Analysis!$B$40),FilterInput(AF528,Analysis!$B$34,Analysis!$B$35),0)</f>
        <v>0</v>
      </c>
      <c r="AJ528">
        <f ca="1">MEDIAN2(AI528,Analysis!$B$5,2)</f>
        <v>0</v>
      </c>
      <c r="AK528">
        <f ca="1">AVERAGE2(AJ528,Analysis!$B$6,2)</f>
        <v>0</v>
      </c>
      <c r="AL528">
        <f ca="1">INTEGRAL2(R528,$B528,AL527,R527,$B527,Analysis!$B$22)</f>
        <v>0</v>
      </c>
      <c r="AM528">
        <f ca="1">IF(AND(B528&lt;Analysis!$B$40,B528&gt;0),INTEGRAL2(AL528,$B528,AM527,AL527,$B527,Analysis!$B$23),0)</f>
        <v>0</v>
      </c>
      <c r="AN528">
        <f>IF($P528,AM528*Analysis!$B$30+Analysis!$B$31,0)</f>
        <v>0</v>
      </c>
      <c r="AO528">
        <f>AN528-'Flight Input'!$AE528</f>
        <v>0</v>
      </c>
      <c r="AQ528">
        <f>Analysis!$B$36*'Flight Input'!AE528+IF('Flight Input'!AE528 &gt; 0,Analysis!$B$37,0)</f>
        <v>0</v>
      </c>
      <c r="AR528">
        <f ca="1">_xlfn.COVARIANCE.P($AN$102:$AN$1102,'Flight Input'!AE528:AE1528)</f>
        <v>-1.1992114853163262E-2</v>
      </c>
    </row>
    <row r="529" spans="1:44" x14ac:dyDescent="0.3">
      <c r="A529">
        <v>527</v>
      </c>
      <c r="B529">
        <f>'Flight Input'!T529</f>
        <v>10.534388000029139</v>
      </c>
      <c r="C529">
        <f ca="1">INDIRECT(CONCATENATE("'Flight Input'!",Analysis!$B$2,A529+2))</f>
        <v>0</v>
      </c>
      <c r="D529">
        <f t="shared" si="1110"/>
        <v>1.513299997895956E-2</v>
      </c>
      <c r="F529">
        <f t="shared" ca="1" si="1119"/>
        <v>0</v>
      </c>
      <c r="G529">
        <f t="shared" ca="1" si="1120"/>
        <v>0</v>
      </c>
      <c r="I529">
        <f>SUM(D$2:D529)/COUNT(D$2:D529)</f>
        <v>1.9989351043698558E-2</v>
      </c>
      <c r="J529">
        <f t="shared" si="1111"/>
        <v>0.75705309021175482</v>
      </c>
      <c r="L529">
        <f ca="1">VARA(C$2:C529)</f>
        <v>0</v>
      </c>
      <c r="M529">
        <f t="shared" ca="1" si="1112"/>
        <v>0</v>
      </c>
      <c r="N529">
        <f t="shared" ca="1" si="1121"/>
        <v>0</v>
      </c>
      <c r="O529" t="b">
        <f ca="1">IF(OR(O528,M529*MIN((B529-B$2)*Analysis!$B$19,1)&gt;Analysis!$B$18),TRUE,FALSE)</f>
        <v>0</v>
      </c>
      <c r="P529" t="b">
        <f>IF(OR('Flight Input'!U529=3,'Flight Input'!U529=9),TRUE,FALSE)</f>
        <v>0</v>
      </c>
      <c r="Q529">
        <f ca="1">IF(O529,Q528,SUM(C$2:C529)/COUNT(C$2:C529))+(Analysis!$D$14-500)/1000000</f>
        <v>1.1E-4</v>
      </c>
      <c r="R529">
        <f t="shared" ca="1" si="1113"/>
        <v>0</v>
      </c>
      <c r="S529">
        <f t="shared" ca="1" si="1122"/>
        <v>0</v>
      </c>
      <c r="T529">
        <f t="shared" si="1114"/>
        <v>0</v>
      </c>
      <c r="U529">
        <f>IF($P529,T529*Analysis!$B$28+Analysis!$B$29,0)</f>
        <v>0</v>
      </c>
      <c r="V529">
        <f>U529-'Flight Input'!$AE529</f>
        <v>0</v>
      </c>
      <c r="W529">
        <f ca="1">MEDIAN2(R529,Analysis!$B$5,2)</f>
        <v>0</v>
      </c>
      <c r="X529">
        <f t="shared" ref="X529:Y529" ca="1" si="1149">X528+W529*$D529</f>
        <v>0</v>
      </c>
      <c r="Y529">
        <f t="shared" ca="1" si="1149"/>
        <v>0</v>
      </c>
      <c r="AA529">
        <f ca="1">AVERAGE2(W529,Analysis!$B$6,2)</f>
        <v>0</v>
      </c>
      <c r="AB529">
        <f t="shared" ref="AB529:AC529" ca="1" si="1150">AB528+AA529*$D529</f>
        <v>0</v>
      </c>
      <c r="AC529">
        <f t="shared" ca="1" si="1150"/>
        <v>0</v>
      </c>
      <c r="AF529">
        <f ca="1">IF(B529&gt;0,C529-Analysis!$B$14,0)</f>
        <v>0</v>
      </c>
      <c r="AG529">
        <f t="shared" ca="1" si="1117"/>
        <v>0</v>
      </c>
      <c r="AH529">
        <f t="shared" ca="1" si="1118"/>
        <v>0</v>
      </c>
      <c r="AI529">
        <f ca="1">IF(AND(B529&gt;Analysis!$B$39,B529&lt;Analysis!$B$40),FilterInput(AF529,Analysis!$B$34,Analysis!$B$35),0)</f>
        <v>0</v>
      </c>
      <c r="AJ529">
        <f ca="1">MEDIAN2(AI529,Analysis!$B$5,2)</f>
        <v>0</v>
      </c>
      <c r="AK529">
        <f ca="1">AVERAGE2(AJ529,Analysis!$B$6,2)</f>
        <v>0</v>
      </c>
      <c r="AL529">
        <f ca="1">INTEGRAL2(R529,$B529,AL528,R528,$B528,Analysis!$B$22)</f>
        <v>0</v>
      </c>
      <c r="AM529">
        <f ca="1">IF(AND(B529&lt;Analysis!$B$40,B529&gt;0),INTEGRAL2(AL529,$B529,AM528,AL528,$B528,Analysis!$B$23),0)</f>
        <v>0</v>
      </c>
      <c r="AN529">
        <f>IF($P529,AM529*Analysis!$B$30+Analysis!$B$31,0)</f>
        <v>0</v>
      </c>
      <c r="AO529">
        <f>AN529-'Flight Input'!$AE529</f>
        <v>0</v>
      </c>
      <c r="AQ529">
        <f>Analysis!$B$36*'Flight Input'!AE529+IF('Flight Input'!AE529 &gt; 0,Analysis!$B$37,0)</f>
        <v>0</v>
      </c>
      <c r="AR529">
        <f ca="1">_xlfn.COVARIANCE.P($AN$102:$AN$1102,'Flight Input'!AE529:AE1529)</f>
        <v>-1.1884111577793991E-2</v>
      </c>
    </row>
    <row r="530" spans="1:44" x14ac:dyDescent="0.3">
      <c r="A530">
        <v>528</v>
      </c>
      <c r="B530">
        <f>'Flight Input'!T530</f>
        <v>10.559767000027932</v>
      </c>
      <c r="C530">
        <f ca="1">INDIRECT(CONCATENATE("'Flight Input'!",Analysis!$B$2,A530+2))</f>
        <v>0</v>
      </c>
      <c r="D530">
        <f t="shared" si="1110"/>
        <v>2.5378999998793006E-2</v>
      </c>
      <c r="F530">
        <f t="shared" ca="1" si="1119"/>
        <v>0</v>
      </c>
      <c r="G530">
        <f t="shared" ca="1" si="1120"/>
        <v>0</v>
      </c>
      <c r="I530">
        <f>SUM(D$2:D530)/COUNT(D$2:D530)</f>
        <v>1.9999558712174115E-2</v>
      </c>
      <c r="J530">
        <f t="shared" si="1111"/>
        <v>1.2689779991667678</v>
      </c>
      <c r="L530">
        <f ca="1">VARA(C$2:C530)</f>
        <v>0</v>
      </c>
      <c r="M530">
        <f t="shared" ca="1" si="1112"/>
        <v>0</v>
      </c>
      <c r="N530">
        <f t="shared" ca="1" si="1121"/>
        <v>0</v>
      </c>
      <c r="O530" t="b">
        <f ca="1">IF(OR(O529,M530*MIN((B530-B$2)*Analysis!$B$19,1)&gt;Analysis!$B$18),TRUE,FALSE)</f>
        <v>0</v>
      </c>
      <c r="P530" t="b">
        <f>IF(OR('Flight Input'!U530=3,'Flight Input'!U530=9),TRUE,FALSE)</f>
        <v>0</v>
      </c>
      <c r="Q530">
        <f ca="1">IF(O530,Q529,SUM(C$2:C530)/COUNT(C$2:C530))+(Analysis!$D$14-500)/1000000</f>
        <v>1.1E-4</v>
      </c>
      <c r="R530">
        <f t="shared" ca="1" si="1113"/>
        <v>0</v>
      </c>
      <c r="S530">
        <f t="shared" ca="1" si="1122"/>
        <v>0</v>
      </c>
      <c r="T530">
        <f t="shared" si="1114"/>
        <v>0</v>
      </c>
      <c r="U530">
        <f>IF($P530,T530*Analysis!$B$28+Analysis!$B$29,0)</f>
        <v>0</v>
      </c>
      <c r="V530">
        <f>U530-'Flight Input'!$AE530</f>
        <v>0</v>
      </c>
      <c r="W530">
        <f ca="1">MEDIAN2(R530,Analysis!$B$5,2)</f>
        <v>0</v>
      </c>
      <c r="X530">
        <f t="shared" ref="X530:Y530" ca="1" si="1151">X529+W530*$D530</f>
        <v>0</v>
      </c>
      <c r="Y530">
        <f t="shared" ca="1" si="1151"/>
        <v>0</v>
      </c>
      <c r="AA530">
        <f ca="1">AVERAGE2(W530,Analysis!$B$6,2)</f>
        <v>0</v>
      </c>
      <c r="AB530">
        <f t="shared" ref="AB530:AC530" ca="1" si="1152">AB529+AA530*$D530</f>
        <v>0</v>
      </c>
      <c r="AC530">
        <f t="shared" ca="1" si="1152"/>
        <v>0</v>
      </c>
      <c r="AF530">
        <f ca="1">IF(B530&gt;0,C530-Analysis!$B$14,0)</f>
        <v>0</v>
      </c>
      <c r="AG530">
        <f t="shared" ca="1" si="1117"/>
        <v>0</v>
      </c>
      <c r="AH530">
        <f t="shared" ca="1" si="1118"/>
        <v>0</v>
      </c>
      <c r="AI530">
        <f ca="1">IF(AND(B530&gt;Analysis!$B$39,B530&lt;Analysis!$B$40),FilterInput(AF530,Analysis!$B$34,Analysis!$B$35),0)</f>
        <v>0</v>
      </c>
      <c r="AJ530">
        <f ca="1">MEDIAN2(AI530,Analysis!$B$5,2)</f>
        <v>0</v>
      </c>
      <c r="AK530">
        <f ca="1">AVERAGE2(AJ530,Analysis!$B$6,2)</f>
        <v>0</v>
      </c>
      <c r="AL530">
        <f ca="1">INTEGRAL2(R530,$B530,AL529,R529,$B529,Analysis!$B$22)</f>
        <v>0</v>
      </c>
      <c r="AM530">
        <f ca="1">IF(AND(B530&lt;Analysis!$B$40,B530&gt;0),INTEGRAL2(AL530,$B530,AM529,AL529,$B529,Analysis!$B$23),0)</f>
        <v>0</v>
      </c>
      <c r="AN530">
        <f>IF($P530,AM530*Analysis!$B$30+Analysis!$B$31,0)</f>
        <v>0</v>
      </c>
      <c r="AO530">
        <f>AN530-'Flight Input'!$AE530</f>
        <v>0</v>
      </c>
      <c r="AQ530">
        <f>Analysis!$B$36*'Flight Input'!AE530+IF('Flight Input'!AE530 &gt; 0,Analysis!$B$37,0)</f>
        <v>0</v>
      </c>
      <c r="AR530">
        <f ca="1">_xlfn.COVARIANCE.P($AN$102:$AN$1102,'Flight Input'!AE530:AE1530)</f>
        <v>-1.1775308029924356E-2</v>
      </c>
    </row>
    <row r="531" spans="1:44" x14ac:dyDescent="0.3">
      <c r="A531">
        <v>529</v>
      </c>
      <c r="B531">
        <f>'Flight Input'!T531</f>
        <v>10.579802999971434</v>
      </c>
      <c r="C531">
        <f ca="1">INDIRECT(CONCATENATE("'Flight Input'!",Analysis!$B$2,A531+2))</f>
        <v>0</v>
      </c>
      <c r="D531">
        <f t="shared" si="1110"/>
        <v>2.0035999943502247E-2</v>
      </c>
      <c r="F531">
        <f t="shared" ca="1" si="1119"/>
        <v>0</v>
      </c>
      <c r="G531">
        <f t="shared" ca="1" si="1120"/>
        <v>0</v>
      </c>
      <c r="I531">
        <f>SUM(D$2:D531)/COUNT(D$2:D531)</f>
        <v>1.9999627599189856E-2</v>
      </c>
      <c r="J531">
        <f t="shared" si="1111"/>
        <v>1.0018186510789764</v>
      </c>
      <c r="L531">
        <f ca="1">VARA(C$2:C531)</f>
        <v>0</v>
      </c>
      <c r="M531">
        <f t="shared" ca="1" si="1112"/>
        <v>0</v>
      </c>
      <c r="N531">
        <f t="shared" ca="1" si="1121"/>
        <v>0</v>
      </c>
      <c r="O531" t="b">
        <f ca="1">IF(OR(O530,M531*MIN((B531-B$2)*Analysis!$B$19,1)&gt;Analysis!$B$18),TRUE,FALSE)</f>
        <v>0</v>
      </c>
      <c r="P531" t="b">
        <f>IF(OR('Flight Input'!U531=3,'Flight Input'!U531=9),TRUE,FALSE)</f>
        <v>0</v>
      </c>
      <c r="Q531">
        <f ca="1">IF(O531,Q530,SUM(C$2:C531)/COUNT(C$2:C531))+(Analysis!$D$14-500)/1000000</f>
        <v>1.1E-4</v>
      </c>
      <c r="R531">
        <f t="shared" ca="1" si="1113"/>
        <v>0</v>
      </c>
      <c r="S531">
        <f t="shared" ca="1" si="1122"/>
        <v>0</v>
      </c>
      <c r="T531">
        <f t="shared" si="1114"/>
        <v>0</v>
      </c>
      <c r="U531">
        <f>IF($P531,T531*Analysis!$B$28+Analysis!$B$29,0)</f>
        <v>0</v>
      </c>
      <c r="V531">
        <f>U531-'Flight Input'!$AE531</f>
        <v>0</v>
      </c>
      <c r="W531">
        <f ca="1">MEDIAN2(R531,Analysis!$B$5,2)</f>
        <v>0</v>
      </c>
      <c r="X531">
        <f t="shared" ref="X531:Y531" ca="1" si="1153">X530+W531*$D531</f>
        <v>0</v>
      </c>
      <c r="Y531">
        <f t="shared" ca="1" si="1153"/>
        <v>0</v>
      </c>
      <c r="AA531">
        <f ca="1">AVERAGE2(W531,Analysis!$B$6,2)</f>
        <v>0</v>
      </c>
      <c r="AB531">
        <f t="shared" ref="AB531:AC531" ca="1" si="1154">AB530+AA531*$D531</f>
        <v>0</v>
      </c>
      <c r="AC531">
        <f t="shared" ca="1" si="1154"/>
        <v>0</v>
      </c>
      <c r="AF531">
        <f ca="1">IF(B531&gt;0,C531-Analysis!$B$14,0)</f>
        <v>0</v>
      </c>
      <c r="AG531">
        <f t="shared" ca="1" si="1117"/>
        <v>0</v>
      </c>
      <c r="AH531">
        <f t="shared" ca="1" si="1118"/>
        <v>0</v>
      </c>
      <c r="AI531">
        <f ca="1">IF(AND(B531&gt;Analysis!$B$39,B531&lt;Analysis!$B$40),FilterInput(AF531,Analysis!$B$34,Analysis!$B$35),0)</f>
        <v>0</v>
      </c>
      <c r="AJ531">
        <f ca="1">MEDIAN2(AI531,Analysis!$B$5,2)</f>
        <v>0</v>
      </c>
      <c r="AK531">
        <f ca="1">AVERAGE2(AJ531,Analysis!$B$6,2)</f>
        <v>0</v>
      </c>
      <c r="AL531">
        <f ca="1">INTEGRAL2(R531,$B531,AL530,R530,$B530,Analysis!$B$22)</f>
        <v>0</v>
      </c>
      <c r="AM531">
        <f ca="1">IF(AND(B531&lt;Analysis!$B$40,B531&gt;0),INTEGRAL2(AL531,$B531,AM530,AL530,$B530,Analysis!$B$23),0)</f>
        <v>0</v>
      </c>
      <c r="AN531">
        <f>IF($P531,AM531*Analysis!$B$30+Analysis!$B$31,0)</f>
        <v>0</v>
      </c>
      <c r="AO531">
        <f>AN531-'Flight Input'!$AE531</f>
        <v>0</v>
      </c>
      <c r="AQ531">
        <f>Analysis!$B$36*'Flight Input'!AE531+IF('Flight Input'!AE531 &gt; 0,Analysis!$B$37,0)</f>
        <v>0</v>
      </c>
      <c r="AR531">
        <f ca="1">_xlfn.COVARIANCE.P($AN$102:$AN$1102,'Flight Input'!AE531:AE1531)</f>
        <v>-1.1665697925883385E-2</v>
      </c>
    </row>
    <row r="532" spans="1:44" x14ac:dyDescent="0.3">
      <c r="A532">
        <v>530</v>
      </c>
      <c r="B532">
        <f>'Flight Input'!T532</f>
        <v>10.599821000010706</v>
      </c>
      <c r="C532">
        <f ca="1">INDIRECT(CONCATENATE("'Flight Input'!",Analysis!$B$2,A532+2))</f>
        <v>0</v>
      </c>
      <c r="D532">
        <f t="shared" si="1110"/>
        <v>2.001800003927201E-2</v>
      </c>
      <c r="F532">
        <f t="shared" ca="1" si="1119"/>
        <v>0</v>
      </c>
      <c r="G532">
        <f t="shared" ca="1" si="1120"/>
        <v>0</v>
      </c>
      <c r="I532">
        <f>SUM(D$2:D532)/COUNT(D$2:D532)</f>
        <v>1.9999662264171145E-2</v>
      </c>
      <c r="J532">
        <f t="shared" si="1111"/>
        <v>1.0009169042386139</v>
      </c>
      <c r="L532">
        <f ca="1">VARA(C$2:C532)</f>
        <v>0</v>
      </c>
      <c r="M532">
        <f t="shared" ca="1" si="1112"/>
        <v>0</v>
      </c>
      <c r="N532">
        <f t="shared" ca="1" si="1121"/>
        <v>0</v>
      </c>
      <c r="O532" t="b">
        <f ca="1">IF(OR(O531,M532*MIN((B532-B$2)*Analysis!$B$19,1)&gt;Analysis!$B$18),TRUE,FALSE)</f>
        <v>0</v>
      </c>
      <c r="P532" t="b">
        <f>IF(OR('Flight Input'!U532=3,'Flight Input'!U532=9),TRUE,FALSE)</f>
        <v>0</v>
      </c>
      <c r="Q532">
        <f ca="1">IF(O532,Q531,SUM(C$2:C532)/COUNT(C$2:C532))+(Analysis!$D$14-500)/1000000</f>
        <v>1.1E-4</v>
      </c>
      <c r="R532">
        <f t="shared" ca="1" si="1113"/>
        <v>0</v>
      </c>
      <c r="S532">
        <f t="shared" ca="1" si="1122"/>
        <v>0</v>
      </c>
      <c r="T532">
        <f t="shared" si="1114"/>
        <v>0</v>
      </c>
      <c r="U532">
        <f>IF($P532,T532*Analysis!$B$28+Analysis!$B$29,0)</f>
        <v>0</v>
      </c>
      <c r="V532">
        <f>U532-'Flight Input'!$AE532</f>
        <v>0</v>
      </c>
      <c r="W532">
        <f ca="1">MEDIAN2(R532,Analysis!$B$5,2)</f>
        <v>0</v>
      </c>
      <c r="X532">
        <f t="shared" ref="X532:Y532" ca="1" si="1155">X531+W532*$D532</f>
        <v>0</v>
      </c>
      <c r="Y532">
        <f t="shared" ca="1" si="1155"/>
        <v>0</v>
      </c>
      <c r="AA532">
        <f ca="1">AVERAGE2(W532,Analysis!$B$6,2)</f>
        <v>0</v>
      </c>
      <c r="AB532">
        <f t="shared" ref="AB532:AC532" ca="1" si="1156">AB531+AA532*$D532</f>
        <v>0</v>
      </c>
      <c r="AC532">
        <f t="shared" ca="1" si="1156"/>
        <v>0</v>
      </c>
      <c r="AF532">
        <f ca="1">IF(B532&gt;0,C532-Analysis!$B$14,0)</f>
        <v>0</v>
      </c>
      <c r="AG532">
        <f t="shared" ca="1" si="1117"/>
        <v>0</v>
      </c>
      <c r="AH532">
        <f t="shared" ca="1" si="1118"/>
        <v>0</v>
      </c>
      <c r="AI532">
        <f ca="1">IF(AND(B532&gt;Analysis!$B$39,B532&lt;Analysis!$B$40),FilterInput(AF532,Analysis!$B$34,Analysis!$B$35),0)</f>
        <v>0</v>
      </c>
      <c r="AJ532">
        <f ca="1">MEDIAN2(AI532,Analysis!$B$5,2)</f>
        <v>0</v>
      </c>
      <c r="AK532">
        <f ca="1">AVERAGE2(AJ532,Analysis!$B$6,2)</f>
        <v>0</v>
      </c>
      <c r="AL532">
        <f ca="1">INTEGRAL2(R532,$B532,AL531,R531,$B531,Analysis!$B$22)</f>
        <v>0</v>
      </c>
      <c r="AM532">
        <f ca="1">IF(AND(B532&lt;Analysis!$B$40,B532&gt;0),INTEGRAL2(AL532,$B532,AM531,AL531,$B531,Analysis!$B$23),0)</f>
        <v>0</v>
      </c>
      <c r="AN532">
        <f>IF($P532,AM532*Analysis!$B$30+Analysis!$B$31,0)</f>
        <v>0</v>
      </c>
      <c r="AO532">
        <f>AN532-'Flight Input'!$AE532</f>
        <v>0</v>
      </c>
      <c r="AQ532">
        <f>Analysis!$B$36*'Flight Input'!AE532+IF('Flight Input'!AE532 &gt; 0,Analysis!$B$37,0)</f>
        <v>0</v>
      </c>
      <c r="AR532">
        <f ca="1">_xlfn.COVARIANCE.P($AN$102:$AN$1102,'Flight Input'!AE532:AE1532)</f>
        <v>-1.1555274924262279E-2</v>
      </c>
    </row>
    <row r="533" spans="1:44" x14ac:dyDescent="0.3">
      <c r="A533">
        <v>531</v>
      </c>
      <c r="B533">
        <f>'Flight Input'!T533</f>
        <v>10.620945999980904</v>
      </c>
      <c r="C533">
        <f ca="1">INDIRECT(CONCATENATE("'Flight Input'!",Analysis!$B$2,A533+2))</f>
        <v>0</v>
      </c>
      <c r="D533">
        <f t="shared" si="1110"/>
        <v>2.1124999970197678E-2</v>
      </c>
      <c r="F533">
        <f t="shared" ca="1" si="1119"/>
        <v>0</v>
      </c>
      <c r="G533">
        <f t="shared" ca="1" si="1120"/>
        <v>0</v>
      </c>
      <c r="I533">
        <f>SUM(D$2:D533)/COUNT(D$2:D533)</f>
        <v>2.0001781544220158E-2</v>
      </c>
      <c r="J533">
        <f t="shared" si="1111"/>
        <v>1.0561559190862222</v>
      </c>
      <c r="L533">
        <f ca="1">VARA(C$2:C533)</f>
        <v>0</v>
      </c>
      <c r="M533">
        <f t="shared" ca="1" si="1112"/>
        <v>0</v>
      </c>
      <c r="N533">
        <f t="shared" ca="1" si="1121"/>
        <v>0</v>
      </c>
      <c r="O533" t="b">
        <f ca="1">IF(OR(O532,M533*MIN((B533-B$2)*Analysis!$B$19,1)&gt;Analysis!$B$18),TRUE,FALSE)</f>
        <v>0</v>
      </c>
      <c r="P533" t="b">
        <f>IF(OR('Flight Input'!U533=3,'Flight Input'!U533=9),TRUE,FALSE)</f>
        <v>0</v>
      </c>
      <c r="Q533">
        <f ca="1">IF(O533,Q532,SUM(C$2:C533)/COUNT(C$2:C533))+(Analysis!$D$14-500)/1000000</f>
        <v>1.1E-4</v>
      </c>
      <c r="R533">
        <f t="shared" ca="1" si="1113"/>
        <v>0</v>
      </c>
      <c r="S533">
        <f t="shared" ca="1" si="1122"/>
        <v>0</v>
      </c>
      <c r="T533">
        <f t="shared" si="1114"/>
        <v>0</v>
      </c>
      <c r="U533">
        <f>IF($P533,T533*Analysis!$B$28+Analysis!$B$29,0)</f>
        <v>0</v>
      </c>
      <c r="V533">
        <f>U533-'Flight Input'!$AE533</f>
        <v>0</v>
      </c>
      <c r="W533">
        <f ca="1">MEDIAN2(R533,Analysis!$B$5,2)</f>
        <v>0</v>
      </c>
      <c r="X533">
        <f t="shared" ref="X533:Y533" ca="1" si="1157">X532+W533*$D533</f>
        <v>0</v>
      </c>
      <c r="Y533">
        <f t="shared" ca="1" si="1157"/>
        <v>0</v>
      </c>
      <c r="AA533">
        <f ca="1">AVERAGE2(W533,Analysis!$B$6,2)</f>
        <v>0</v>
      </c>
      <c r="AB533">
        <f t="shared" ref="AB533:AC533" ca="1" si="1158">AB532+AA533*$D533</f>
        <v>0</v>
      </c>
      <c r="AC533">
        <f t="shared" ca="1" si="1158"/>
        <v>0</v>
      </c>
      <c r="AF533">
        <f ca="1">IF(B533&gt;0,C533-Analysis!$B$14,0)</f>
        <v>0</v>
      </c>
      <c r="AG533">
        <f t="shared" ca="1" si="1117"/>
        <v>0</v>
      </c>
      <c r="AH533">
        <f t="shared" ca="1" si="1118"/>
        <v>0</v>
      </c>
      <c r="AI533">
        <f ca="1">IF(AND(B533&gt;Analysis!$B$39,B533&lt;Analysis!$B$40),FilterInput(AF533,Analysis!$B$34,Analysis!$B$35),0)</f>
        <v>0</v>
      </c>
      <c r="AJ533">
        <f ca="1">MEDIAN2(AI533,Analysis!$B$5,2)</f>
        <v>0</v>
      </c>
      <c r="AK533">
        <f ca="1">AVERAGE2(AJ533,Analysis!$B$6,2)</f>
        <v>0</v>
      </c>
      <c r="AL533">
        <f ca="1">INTEGRAL2(R533,$B533,AL532,R532,$B532,Analysis!$B$22)</f>
        <v>0</v>
      </c>
      <c r="AM533">
        <f ca="1">IF(AND(B533&lt;Analysis!$B$40,B533&gt;0),INTEGRAL2(AL533,$B533,AM532,AL532,$B532,Analysis!$B$23),0)</f>
        <v>0</v>
      </c>
      <c r="AN533">
        <f>IF($P533,AM533*Analysis!$B$30+Analysis!$B$31,0)</f>
        <v>0</v>
      </c>
      <c r="AO533">
        <f>AN533-'Flight Input'!$AE533</f>
        <v>0</v>
      </c>
      <c r="AQ533">
        <f>Analysis!$B$36*'Flight Input'!AE533+IF('Flight Input'!AE533 &gt; 0,Analysis!$B$37,0)</f>
        <v>0</v>
      </c>
      <c r="AR533">
        <f ca="1">_xlfn.COVARIANCE.P($AN$102:$AN$1102,'Flight Input'!AE533:AE1533)</f>
        <v>-1.1444032625295013E-2</v>
      </c>
    </row>
    <row r="534" spans="1:44" x14ac:dyDescent="0.3">
      <c r="A534">
        <v>532</v>
      </c>
      <c r="B534">
        <f>'Flight Input'!T534</f>
        <v>10.636505999951623</v>
      </c>
      <c r="C534">
        <f ca="1">INDIRECT(CONCATENATE("'Flight Input'!",Analysis!$B$2,A534+2))</f>
        <v>0</v>
      </c>
      <c r="D534">
        <f t="shared" si="1110"/>
        <v>1.5559999970719218E-2</v>
      </c>
      <c r="F534">
        <f t="shared" ca="1" si="1119"/>
        <v>0</v>
      </c>
      <c r="G534">
        <f t="shared" ca="1" si="1120"/>
        <v>0</v>
      </c>
      <c r="I534">
        <f>SUM(D$2:D534)/COUNT(D$2:D534)</f>
        <v>1.9993432330736135E-2</v>
      </c>
      <c r="J534">
        <f t="shared" si="1111"/>
        <v>0.77825556479357727</v>
      </c>
      <c r="L534">
        <f ca="1">VARA(C$2:C534)</f>
        <v>0</v>
      </c>
      <c r="M534">
        <f t="shared" ca="1" si="1112"/>
        <v>0</v>
      </c>
      <c r="N534">
        <f t="shared" ca="1" si="1121"/>
        <v>0</v>
      </c>
      <c r="O534" t="b">
        <f ca="1">IF(OR(O533,M534*MIN((B534-B$2)*Analysis!$B$19,1)&gt;Analysis!$B$18),TRUE,FALSE)</f>
        <v>0</v>
      </c>
      <c r="P534" t="b">
        <f>IF(OR('Flight Input'!U534=3,'Flight Input'!U534=9),TRUE,FALSE)</f>
        <v>0</v>
      </c>
      <c r="Q534">
        <f ca="1">IF(O534,Q533,SUM(C$2:C534)/COUNT(C$2:C534))+(Analysis!$D$14-500)/1000000</f>
        <v>1.1E-4</v>
      </c>
      <c r="R534">
        <f t="shared" ca="1" si="1113"/>
        <v>0</v>
      </c>
      <c r="S534">
        <f t="shared" ca="1" si="1122"/>
        <v>0</v>
      </c>
      <c r="T534">
        <f t="shared" si="1114"/>
        <v>0</v>
      </c>
      <c r="U534">
        <f>IF($P534,T534*Analysis!$B$28+Analysis!$B$29,0)</f>
        <v>0</v>
      </c>
      <c r="V534">
        <f>U534-'Flight Input'!$AE534</f>
        <v>0</v>
      </c>
      <c r="W534">
        <f ca="1">MEDIAN2(R534,Analysis!$B$5,2)</f>
        <v>0</v>
      </c>
      <c r="X534">
        <f t="shared" ref="X534:Y534" ca="1" si="1159">X533+W534*$D534</f>
        <v>0</v>
      </c>
      <c r="Y534">
        <f t="shared" ca="1" si="1159"/>
        <v>0</v>
      </c>
      <c r="AA534">
        <f ca="1">AVERAGE2(W534,Analysis!$B$6,2)</f>
        <v>0</v>
      </c>
      <c r="AB534">
        <f t="shared" ref="AB534:AC534" ca="1" si="1160">AB533+AA534*$D534</f>
        <v>0</v>
      </c>
      <c r="AC534">
        <f t="shared" ca="1" si="1160"/>
        <v>0</v>
      </c>
      <c r="AF534">
        <f ca="1">IF(B534&gt;0,C534-Analysis!$B$14,0)</f>
        <v>0</v>
      </c>
      <c r="AG534">
        <f t="shared" ca="1" si="1117"/>
        <v>0</v>
      </c>
      <c r="AH534">
        <f t="shared" ca="1" si="1118"/>
        <v>0</v>
      </c>
      <c r="AI534">
        <f ca="1">IF(AND(B534&gt;Analysis!$B$39,B534&lt;Analysis!$B$40),FilterInput(AF534,Analysis!$B$34,Analysis!$B$35),0)</f>
        <v>0</v>
      </c>
      <c r="AJ534">
        <f ca="1">MEDIAN2(AI534,Analysis!$B$5,2)</f>
        <v>0</v>
      </c>
      <c r="AK534">
        <f ca="1">AVERAGE2(AJ534,Analysis!$B$6,2)</f>
        <v>0</v>
      </c>
      <c r="AL534">
        <f ca="1">INTEGRAL2(R534,$B534,AL533,R533,$B533,Analysis!$B$22)</f>
        <v>0</v>
      </c>
      <c r="AM534">
        <f ca="1">IF(AND(B534&lt;Analysis!$B$40,B534&gt;0),INTEGRAL2(AL534,$B534,AM533,AL533,$B533,Analysis!$B$23),0)</f>
        <v>0</v>
      </c>
      <c r="AN534">
        <f>IF($P534,AM534*Analysis!$B$30+Analysis!$B$31,0)</f>
        <v>0</v>
      </c>
      <c r="AO534">
        <f>AN534-'Flight Input'!$AE534</f>
        <v>0</v>
      </c>
      <c r="AQ534">
        <f>Analysis!$B$36*'Flight Input'!AE534+IF('Flight Input'!AE534 &gt; 0,Analysis!$B$37,0)</f>
        <v>0</v>
      </c>
      <c r="AR534">
        <f ca="1">_xlfn.COVARIANCE.P($AN$102:$AN$1102,'Flight Input'!AE534:AE1534)</f>
        <v>-1.1331964570231208E-2</v>
      </c>
    </row>
    <row r="535" spans="1:44" x14ac:dyDescent="0.3">
      <c r="A535">
        <v>533</v>
      </c>
      <c r="B535">
        <f>'Flight Input'!T535</f>
        <v>10.660448999959044</v>
      </c>
      <c r="C535">
        <f ca="1">INDIRECT(CONCATENATE("'Flight Input'!",Analysis!$B$2,A535+2))</f>
        <v>0</v>
      </c>
      <c r="D535">
        <f t="shared" si="1110"/>
        <v>2.3943000007420778E-2</v>
      </c>
      <c r="F535">
        <f t="shared" ca="1" si="1119"/>
        <v>0</v>
      </c>
      <c r="G535">
        <f t="shared" ca="1" si="1120"/>
        <v>0</v>
      </c>
      <c r="I535">
        <f>SUM(D$2:D535)/COUNT(D$2:D535)</f>
        <v>2.0000842401424097E-2</v>
      </c>
      <c r="J535">
        <f t="shared" si="1111"/>
        <v>1.1970995784515552</v>
      </c>
      <c r="L535">
        <f ca="1">VARA(C$2:C535)</f>
        <v>0</v>
      </c>
      <c r="M535">
        <f t="shared" ca="1" si="1112"/>
        <v>0</v>
      </c>
      <c r="N535">
        <f t="shared" ca="1" si="1121"/>
        <v>0</v>
      </c>
      <c r="O535" t="b">
        <f ca="1">IF(OR(O534,M535*MIN((B535-B$2)*Analysis!$B$19,1)&gt;Analysis!$B$18),TRUE,FALSE)</f>
        <v>0</v>
      </c>
      <c r="P535" t="b">
        <f>IF(OR('Flight Input'!U535=3,'Flight Input'!U535=9),TRUE,FALSE)</f>
        <v>0</v>
      </c>
      <c r="Q535">
        <f ca="1">IF(O535,Q534,SUM(C$2:C535)/COUNT(C$2:C535))+(Analysis!$D$14-500)/1000000</f>
        <v>1.1E-4</v>
      </c>
      <c r="R535">
        <f t="shared" ca="1" si="1113"/>
        <v>0</v>
      </c>
      <c r="S535">
        <f t="shared" ca="1" si="1122"/>
        <v>0</v>
      </c>
      <c r="T535">
        <f t="shared" si="1114"/>
        <v>0</v>
      </c>
      <c r="U535">
        <f>IF($P535,T535*Analysis!$B$28+Analysis!$B$29,0)</f>
        <v>0</v>
      </c>
      <c r="V535">
        <f>U535-'Flight Input'!$AE535</f>
        <v>0</v>
      </c>
      <c r="W535">
        <f ca="1">MEDIAN2(R535,Analysis!$B$5,2)</f>
        <v>0</v>
      </c>
      <c r="X535">
        <f t="shared" ref="X535:Y535" ca="1" si="1161">X534+W535*$D535</f>
        <v>0</v>
      </c>
      <c r="Y535">
        <f t="shared" ca="1" si="1161"/>
        <v>0</v>
      </c>
      <c r="AA535">
        <f ca="1">AVERAGE2(W535,Analysis!$B$6,2)</f>
        <v>0</v>
      </c>
      <c r="AB535">
        <f t="shared" ref="AB535:AC535" ca="1" si="1162">AB534+AA535*$D535</f>
        <v>0</v>
      </c>
      <c r="AC535">
        <f t="shared" ca="1" si="1162"/>
        <v>0</v>
      </c>
      <c r="AF535">
        <f ca="1">IF(B535&gt;0,C535-Analysis!$B$14,0)</f>
        <v>0</v>
      </c>
      <c r="AG535">
        <f t="shared" ca="1" si="1117"/>
        <v>0</v>
      </c>
      <c r="AH535">
        <f t="shared" ca="1" si="1118"/>
        <v>0</v>
      </c>
      <c r="AI535">
        <f ca="1">IF(AND(B535&gt;Analysis!$B$39,B535&lt;Analysis!$B$40),FilterInput(AF535,Analysis!$B$34,Analysis!$B$35),0)</f>
        <v>0</v>
      </c>
      <c r="AJ535">
        <f ca="1">MEDIAN2(AI535,Analysis!$B$5,2)</f>
        <v>0</v>
      </c>
      <c r="AK535">
        <f ca="1">AVERAGE2(AJ535,Analysis!$B$6,2)</f>
        <v>0</v>
      </c>
      <c r="AL535">
        <f ca="1">INTEGRAL2(R535,$B535,AL534,R534,$B534,Analysis!$B$22)</f>
        <v>0</v>
      </c>
      <c r="AM535">
        <f ca="1">IF(AND(B535&lt;Analysis!$B$40,B535&gt;0),INTEGRAL2(AL535,$B535,AM534,AL534,$B534,Analysis!$B$23),0)</f>
        <v>0</v>
      </c>
      <c r="AN535">
        <f>IF($P535,AM535*Analysis!$B$30+Analysis!$B$31,0)</f>
        <v>0</v>
      </c>
      <c r="AO535">
        <f>AN535-'Flight Input'!$AE535</f>
        <v>0</v>
      </c>
      <c r="AQ535">
        <f>Analysis!$B$36*'Flight Input'!AE535+IF('Flight Input'!AE535 &gt; 0,Analysis!$B$37,0)</f>
        <v>0</v>
      </c>
      <c r="AR535">
        <f ca="1">_xlfn.COVARIANCE.P($AN$102:$AN$1102,'Flight Input'!AE535:AE1535)</f>
        <v>-1.1219064240701673E-2</v>
      </c>
    </row>
    <row r="536" spans="1:44" x14ac:dyDescent="0.3">
      <c r="A536">
        <v>534</v>
      </c>
      <c r="B536">
        <f>'Flight Input'!T536</f>
        <v>10.680596000049263</v>
      </c>
      <c r="C536">
        <f ca="1">INDIRECT(CONCATENATE("'Flight Input'!",Analysis!$B$2,A536+2))</f>
        <v>0</v>
      </c>
      <c r="D536">
        <f t="shared" si="1110"/>
        <v>2.014700009021908E-2</v>
      </c>
      <c r="F536">
        <f t="shared" ca="1" si="1119"/>
        <v>0</v>
      </c>
      <c r="G536">
        <f t="shared" ca="1" si="1120"/>
        <v>0</v>
      </c>
      <c r="I536">
        <f>SUM(D$2:D536)/COUNT(D$2:D536)</f>
        <v>2.0001116104961168E-2</v>
      </c>
      <c r="J536">
        <f t="shared" si="1111"/>
        <v>1.007293792231011</v>
      </c>
      <c r="L536">
        <f ca="1">VARA(C$2:C536)</f>
        <v>0</v>
      </c>
      <c r="M536">
        <f t="shared" ca="1" si="1112"/>
        <v>0</v>
      </c>
      <c r="N536">
        <f t="shared" ca="1" si="1121"/>
        <v>0</v>
      </c>
      <c r="O536" t="b">
        <f ca="1">IF(OR(O535,M536*MIN((B536-B$2)*Analysis!$B$19,1)&gt;Analysis!$B$18),TRUE,FALSE)</f>
        <v>0</v>
      </c>
      <c r="P536" t="b">
        <f>IF(OR('Flight Input'!U536=3,'Flight Input'!U536=9),TRUE,FALSE)</f>
        <v>0</v>
      </c>
      <c r="Q536">
        <f ca="1">IF(O536,Q535,SUM(C$2:C536)/COUNT(C$2:C536))+(Analysis!$D$14-500)/1000000</f>
        <v>1.1E-4</v>
      </c>
      <c r="R536">
        <f t="shared" ca="1" si="1113"/>
        <v>0</v>
      </c>
      <c r="S536">
        <f t="shared" ca="1" si="1122"/>
        <v>0</v>
      </c>
      <c r="T536">
        <f t="shared" si="1114"/>
        <v>0</v>
      </c>
      <c r="U536">
        <f>IF($P536,T536*Analysis!$B$28+Analysis!$B$29,0)</f>
        <v>0</v>
      </c>
      <c r="V536">
        <f>U536-'Flight Input'!$AE536</f>
        <v>0</v>
      </c>
      <c r="W536">
        <f ca="1">MEDIAN2(R536,Analysis!$B$5,2)</f>
        <v>0</v>
      </c>
      <c r="X536">
        <f t="shared" ref="X536:Y536" ca="1" si="1163">X535+W536*$D536</f>
        <v>0</v>
      </c>
      <c r="Y536">
        <f t="shared" ca="1" si="1163"/>
        <v>0</v>
      </c>
      <c r="AA536">
        <f ca="1">AVERAGE2(W536,Analysis!$B$6,2)</f>
        <v>0</v>
      </c>
      <c r="AB536">
        <f t="shared" ref="AB536:AC536" ca="1" si="1164">AB535+AA536*$D536</f>
        <v>0</v>
      </c>
      <c r="AC536">
        <f t="shared" ca="1" si="1164"/>
        <v>0</v>
      </c>
      <c r="AF536">
        <f ca="1">IF(B536&gt;0,C536-Analysis!$B$14,0)</f>
        <v>0</v>
      </c>
      <c r="AG536">
        <f t="shared" ca="1" si="1117"/>
        <v>0</v>
      </c>
      <c r="AH536">
        <f t="shared" ca="1" si="1118"/>
        <v>0</v>
      </c>
      <c r="AI536">
        <f ca="1">IF(AND(B536&gt;Analysis!$B$39,B536&lt;Analysis!$B$40),FilterInput(AF536,Analysis!$B$34,Analysis!$B$35),0)</f>
        <v>0</v>
      </c>
      <c r="AJ536">
        <f ca="1">MEDIAN2(AI536,Analysis!$B$5,2)</f>
        <v>0</v>
      </c>
      <c r="AK536">
        <f ca="1">AVERAGE2(AJ536,Analysis!$B$6,2)</f>
        <v>0</v>
      </c>
      <c r="AL536">
        <f ca="1">INTEGRAL2(R536,$B536,AL535,R535,$B535,Analysis!$B$22)</f>
        <v>0</v>
      </c>
      <c r="AM536">
        <f ca="1">IF(AND(B536&lt;Analysis!$B$40,B536&gt;0),INTEGRAL2(AL536,$B536,AM535,AL535,$B535,Analysis!$B$23),0)</f>
        <v>0</v>
      </c>
      <c r="AN536">
        <f>IF($P536,AM536*Analysis!$B$30+Analysis!$B$31,0)</f>
        <v>0</v>
      </c>
      <c r="AO536">
        <f>AN536-'Flight Input'!$AE536</f>
        <v>0</v>
      </c>
      <c r="AQ536">
        <f>Analysis!$B$36*'Flight Input'!AE536+IF('Flight Input'!AE536 &gt; 0,Analysis!$B$37,0)</f>
        <v>0</v>
      </c>
      <c r="AR536">
        <f ca="1">_xlfn.COVARIANCE.P($AN$102:$AN$1102,'Flight Input'!AE536:AE1536)</f>
        <v>-1.1105325058075819E-2</v>
      </c>
    </row>
    <row r="537" spans="1:44" x14ac:dyDescent="0.3">
      <c r="A537">
        <v>535</v>
      </c>
      <c r="B537">
        <f>'Flight Input'!T537</f>
        <v>10.695705999969505</v>
      </c>
      <c r="C537">
        <f ca="1">INDIRECT(CONCATENATE("'Flight Input'!",Analysis!$B$2,A537+2))</f>
        <v>0</v>
      </c>
      <c r="D537">
        <f t="shared" si="1110"/>
        <v>1.5109999920241535E-2</v>
      </c>
      <c r="F537">
        <f t="shared" ca="1" si="1119"/>
        <v>0</v>
      </c>
      <c r="G537">
        <f t="shared" ca="1" si="1120"/>
        <v>0</v>
      </c>
      <c r="I537">
        <f>SUM(D$2:D537)/COUNT(D$2:D537)</f>
        <v>1.9991973831718701E-2</v>
      </c>
      <c r="J537">
        <f t="shared" si="1111"/>
        <v>0.75580330623824832</v>
      </c>
      <c r="L537">
        <f ca="1">VARA(C$2:C537)</f>
        <v>0</v>
      </c>
      <c r="M537">
        <f t="shared" ca="1" si="1112"/>
        <v>0</v>
      </c>
      <c r="N537">
        <f t="shared" ca="1" si="1121"/>
        <v>0</v>
      </c>
      <c r="O537" t="b">
        <f ca="1">IF(OR(O536,M537*MIN((B537-B$2)*Analysis!$B$19,1)&gt;Analysis!$B$18),TRUE,FALSE)</f>
        <v>0</v>
      </c>
      <c r="P537" t="b">
        <f>IF(OR('Flight Input'!U537=3,'Flight Input'!U537=9),TRUE,FALSE)</f>
        <v>0</v>
      </c>
      <c r="Q537">
        <f ca="1">IF(O537,Q536,SUM(C$2:C537)/COUNT(C$2:C537))+(Analysis!$D$14-500)/1000000</f>
        <v>1.1E-4</v>
      </c>
      <c r="R537">
        <f t="shared" ca="1" si="1113"/>
        <v>0</v>
      </c>
      <c r="S537">
        <f t="shared" ca="1" si="1122"/>
        <v>0</v>
      </c>
      <c r="T537">
        <f t="shared" si="1114"/>
        <v>0</v>
      </c>
      <c r="U537">
        <f>IF($P537,T537*Analysis!$B$28+Analysis!$B$29,0)</f>
        <v>0</v>
      </c>
      <c r="V537">
        <f>U537-'Flight Input'!$AE537</f>
        <v>0</v>
      </c>
      <c r="W537">
        <f ca="1">MEDIAN2(R537,Analysis!$B$5,2)</f>
        <v>0</v>
      </c>
      <c r="X537">
        <f t="shared" ref="X537:Y537" ca="1" si="1165">X536+W537*$D537</f>
        <v>0</v>
      </c>
      <c r="Y537">
        <f t="shared" ca="1" si="1165"/>
        <v>0</v>
      </c>
      <c r="AA537">
        <f ca="1">AVERAGE2(W537,Analysis!$B$6,2)</f>
        <v>0</v>
      </c>
      <c r="AB537">
        <f t="shared" ref="AB537:AC537" ca="1" si="1166">AB536+AA537*$D537</f>
        <v>0</v>
      </c>
      <c r="AC537">
        <f t="shared" ca="1" si="1166"/>
        <v>0</v>
      </c>
      <c r="AF537">
        <f ca="1">IF(B537&gt;0,C537-Analysis!$B$14,0)</f>
        <v>0</v>
      </c>
      <c r="AG537">
        <f t="shared" ca="1" si="1117"/>
        <v>0</v>
      </c>
      <c r="AH537">
        <f t="shared" ca="1" si="1118"/>
        <v>0</v>
      </c>
      <c r="AI537">
        <f ca="1">IF(AND(B537&gt;Analysis!$B$39,B537&lt;Analysis!$B$40),FilterInput(AF537,Analysis!$B$34,Analysis!$B$35),0)</f>
        <v>0</v>
      </c>
      <c r="AJ537">
        <f ca="1">MEDIAN2(AI537,Analysis!$B$5,2)</f>
        <v>0</v>
      </c>
      <c r="AK537">
        <f ca="1">AVERAGE2(AJ537,Analysis!$B$6,2)</f>
        <v>0</v>
      </c>
      <c r="AL537">
        <f ca="1">INTEGRAL2(R537,$B537,AL536,R536,$B536,Analysis!$B$22)</f>
        <v>0</v>
      </c>
      <c r="AM537">
        <f ca="1">IF(AND(B537&lt;Analysis!$B$40,B537&gt;0),INTEGRAL2(AL537,$B537,AM536,AL536,$B536,Analysis!$B$23),0)</f>
        <v>0</v>
      </c>
      <c r="AN537">
        <f>IF($P537,AM537*Analysis!$B$30+Analysis!$B$31,0)</f>
        <v>0</v>
      </c>
      <c r="AO537">
        <f>AN537-'Flight Input'!$AE537</f>
        <v>0</v>
      </c>
      <c r="AQ537">
        <f>Analysis!$B$36*'Flight Input'!AE537+IF('Flight Input'!AE537 &gt; 0,Analysis!$B$37,0)</f>
        <v>0</v>
      </c>
      <c r="AR537">
        <f ca="1">_xlfn.COVARIANCE.P($AN$102:$AN$1102,'Flight Input'!AE537:AE1537)</f>
        <v>-1.0990740382811007E-2</v>
      </c>
    </row>
    <row r="538" spans="1:44" x14ac:dyDescent="0.3">
      <c r="A538">
        <v>536</v>
      </c>
      <c r="B538">
        <f>'Flight Input'!T538</f>
        <v>10.716191999963485</v>
      </c>
      <c r="C538">
        <f ca="1">INDIRECT(CONCATENATE("'Flight Input'!",Analysis!$B$2,A538+2))</f>
        <v>0</v>
      </c>
      <c r="D538">
        <f t="shared" si="1110"/>
        <v>2.0485999993979931E-2</v>
      </c>
      <c r="F538">
        <f t="shared" ca="1" si="1119"/>
        <v>0</v>
      </c>
      <c r="G538">
        <f t="shared" ca="1" si="1120"/>
        <v>0</v>
      </c>
      <c r="I538">
        <f>SUM(D$2:D538)/COUNT(D$2:D538)</f>
        <v>1.9992895522319934E-2</v>
      </c>
      <c r="J538">
        <f t="shared" si="1111"/>
        <v>1.0246639848194825</v>
      </c>
      <c r="L538">
        <f ca="1">VARA(C$2:C538)</f>
        <v>0</v>
      </c>
      <c r="M538">
        <f t="shared" ca="1" si="1112"/>
        <v>0</v>
      </c>
      <c r="N538">
        <f t="shared" ca="1" si="1121"/>
        <v>0</v>
      </c>
      <c r="O538" t="b">
        <f ca="1">IF(OR(O537,M538*MIN((B538-B$2)*Analysis!$B$19,1)&gt;Analysis!$B$18),TRUE,FALSE)</f>
        <v>0</v>
      </c>
      <c r="P538" t="b">
        <f>IF(OR('Flight Input'!U538=3,'Flight Input'!U538=9),TRUE,FALSE)</f>
        <v>0</v>
      </c>
      <c r="Q538">
        <f ca="1">IF(O538,Q537,SUM(C$2:C538)/COUNT(C$2:C538))+(Analysis!$D$14-500)/1000000</f>
        <v>1.1E-4</v>
      </c>
      <c r="R538">
        <f t="shared" ca="1" si="1113"/>
        <v>0</v>
      </c>
      <c r="S538">
        <f t="shared" ca="1" si="1122"/>
        <v>0</v>
      </c>
      <c r="T538">
        <f t="shared" si="1114"/>
        <v>0</v>
      </c>
      <c r="U538">
        <f>IF($P538,T538*Analysis!$B$28+Analysis!$B$29,0)</f>
        <v>0</v>
      </c>
      <c r="V538">
        <f>U538-'Flight Input'!$AE538</f>
        <v>0</v>
      </c>
      <c r="W538">
        <f ca="1">MEDIAN2(R538,Analysis!$B$5,2)</f>
        <v>0</v>
      </c>
      <c r="X538">
        <f t="shared" ref="X538:Y538" ca="1" si="1167">X537+W538*$D538</f>
        <v>0</v>
      </c>
      <c r="Y538">
        <f t="shared" ca="1" si="1167"/>
        <v>0</v>
      </c>
      <c r="AA538">
        <f ca="1">AVERAGE2(W538,Analysis!$B$6,2)</f>
        <v>0</v>
      </c>
      <c r="AB538">
        <f t="shared" ref="AB538:AC538" ca="1" si="1168">AB537+AA538*$D538</f>
        <v>0</v>
      </c>
      <c r="AC538">
        <f t="shared" ca="1" si="1168"/>
        <v>0</v>
      </c>
      <c r="AF538">
        <f ca="1">IF(B538&gt;0,C538-Analysis!$B$14,0)</f>
        <v>0</v>
      </c>
      <c r="AG538">
        <f t="shared" ca="1" si="1117"/>
        <v>0</v>
      </c>
      <c r="AH538">
        <f t="shared" ca="1" si="1118"/>
        <v>0</v>
      </c>
      <c r="AI538">
        <f ca="1">IF(AND(B538&gt;Analysis!$B$39,B538&lt;Analysis!$B$40),FilterInput(AF538,Analysis!$B$34,Analysis!$B$35),0)</f>
        <v>0</v>
      </c>
      <c r="AJ538">
        <f ca="1">MEDIAN2(AI538,Analysis!$B$5,2)</f>
        <v>0</v>
      </c>
      <c r="AK538">
        <f ca="1">AVERAGE2(AJ538,Analysis!$B$6,2)</f>
        <v>0</v>
      </c>
      <c r="AL538">
        <f ca="1">INTEGRAL2(R538,$B538,AL537,R537,$B537,Analysis!$B$22)</f>
        <v>0</v>
      </c>
      <c r="AM538">
        <f ca="1">IF(AND(B538&lt;Analysis!$B$40,B538&gt;0),INTEGRAL2(AL538,$B538,AM537,AL537,$B537,Analysis!$B$23),0)</f>
        <v>0</v>
      </c>
      <c r="AN538">
        <f>IF($P538,AM538*Analysis!$B$30+Analysis!$B$31,0)</f>
        <v>0</v>
      </c>
      <c r="AO538">
        <f>AN538-'Flight Input'!$AE538</f>
        <v>0</v>
      </c>
      <c r="AQ538">
        <f>Analysis!$B$36*'Flight Input'!AE538+IF('Flight Input'!AE538 &gt; 0,Analysis!$B$37,0)</f>
        <v>0</v>
      </c>
      <c r="AR538">
        <f ca="1">_xlfn.COVARIANCE.P($AN$102:$AN$1102,'Flight Input'!AE538:AE1538)</f>
        <v>-1.0875303513794189E-2</v>
      </c>
    </row>
    <row r="539" spans="1:44" x14ac:dyDescent="0.3">
      <c r="A539">
        <v>537</v>
      </c>
      <c r="B539">
        <f>'Flight Input'!T539</f>
        <v>10.737490999978036</v>
      </c>
      <c r="C539">
        <f ca="1">INDIRECT(CONCATENATE("'Flight Input'!",Analysis!$B$2,A539+2))</f>
        <v>0</v>
      </c>
      <c r="D539">
        <f t="shared" si="1110"/>
        <v>2.1299000014550984E-2</v>
      </c>
      <c r="F539">
        <f t="shared" ca="1" si="1119"/>
        <v>0</v>
      </c>
      <c r="G539">
        <f t="shared" ca="1" si="1120"/>
        <v>0</v>
      </c>
      <c r="I539">
        <f>SUM(D$2:D539)/COUNT(D$2:D539)</f>
        <v>1.9995327746700254E-2</v>
      </c>
      <c r="J539">
        <f t="shared" si="1111"/>
        <v>1.0651988446683935</v>
      </c>
      <c r="L539">
        <f ca="1">VARA(C$2:C539)</f>
        <v>0</v>
      </c>
      <c r="M539">
        <f t="shared" ca="1" si="1112"/>
        <v>0</v>
      </c>
      <c r="N539">
        <f t="shared" ca="1" si="1121"/>
        <v>0</v>
      </c>
      <c r="O539" t="b">
        <f ca="1">IF(OR(O538,M539*MIN((B539-B$2)*Analysis!$B$19,1)&gt;Analysis!$B$18),TRUE,FALSE)</f>
        <v>0</v>
      </c>
      <c r="P539" t="b">
        <f>IF(OR('Flight Input'!U539=3,'Flight Input'!U539=9),TRUE,FALSE)</f>
        <v>0</v>
      </c>
      <c r="Q539">
        <f ca="1">IF(O539,Q538,SUM(C$2:C539)/COUNT(C$2:C539))+(Analysis!$D$14-500)/1000000</f>
        <v>1.1E-4</v>
      </c>
      <c r="R539">
        <f t="shared" ca="1" si="1113"/>
        <v>0</v>
      </c>
      <c r="S539">
        <f t="shared" ca="1" si="1122"/>
        <v>0</v>
      </c>
      <c r="T539">
        <f t="shared" si="1114"/>
        <v>0</v>
      </c>
      <c r="U539">
        <f>IF($P539,T539*Analysis!$B$28+Analysis!$B$29,0)</f>
        <v>0</v>
      </c>
      <c r="V539">
        <f>U539-'Flight Input'!$AE539</f>
        <v>0</v>
      </c>
      <c r="W539">
        <f ca="1">MEDIAN2(R539,Analysis!$B$5,2)</f>
        <v>0</v>
      </c>
      <c r="X539">
        <f t="shared" ref="X539:Y539" ca="1" si="1169">X538+W539*$D539</f>
        <v>0</v>
      </c>
      <c r="Y539">
        <f t="shared" ca="1" si="1169"/>
        <v>0</v>
      </c>
      <c r="AA539">
        <f ca="1">AVERAGE2(W539,Analysis!$B$6,2)</f>
        <v>0</v>
      </c>
      <c r="AB539">
        <f t="shared" ref="AB539:AC539" ca="1" si="1170">AB538+AA539*$D539</f>
        <v>0</v>
      </c>
      <c r="AC539">
        <f t="shared" ca="1" si="1170"/>
        <v>0</v>
      </c>
      <c r="AF539">
        <f ca="1">IF(B539&gt;0,C539-Analysis!$B$14,0)</f>
        <v>0</v>
      </c>
      <c r="AG539">
        <f t="shared" ca="1" si="1117"/>
        <v>0</v>
      </c>
      <c r="AH539">
        <f t="shared" ca="1" si="1118"/>
        <v>0</v>
      </c>
      <c r="AI539">
        <f ca="1">IF(AND(B539&gt;Analysis!$B$39,B539&lt;Analysis!$B$40),FilterInput(AF539,Analysis!$B$34,Analysis!$B$35),0)</f>
        <v>0</v>
      </c>
      <c r="AJ539">
        <f ca="1">MEDIAN2(AI539,Analysis!$B$5,2)</f>
        <v>0</v>
      </c>
      <c r="AK539">
        <f ca="1">AVERAGE2(AJ539,Analysis!$B$6,2)</f>
        <v>0</v>
      </c>
      <c r="AL539">
        <f ca="1">INTEGRAL2(R539,$B539,AL538,R538,$B538,Analysis!$B$22)</f>
        <v>0</v>
      </c>
      <c r="AM539">
        <f ca="1">IF(AND(B539&lt;Analysis!$B$40,B539&gt;0),INTEGRAL2(AL539,$B539,AM538,AL538,$B538,Analysis!$B$23),0)</f>
        <v>0</v>
      </c>
      <c r="AN539">
        <f>IF($P539,AM539*Analysis!$B$30+Analysis!$B$31,0)</f>
        <v>0</v>
      </c>
      <c r="AO539">
        <f>AN539-'Flight Input'!$AE539</f>
        <v>0</v>
      </c>
      <c r="AQ539">
        <f>Analysis!$B$36*'Flight Input'!AE539+IF('Flight Input'!AE539 &gt; 0,Analysis!$B$37,0)</f>
        <v>0</v>
      </c>
      <c r="AR539">
        <f ca="1">_xlfn.COVARIANCE.P($AN$102:$AN$1102,'Flight Input'!AE539:AE1539)</f>
        <v>-1.0759007687674918E-2</v>
      </c>
    </row>
    <row r="540" spans="1:44" x14ac:dyDescent="0.3">
      <c r="A540">
        <v>538</v>
      </c>
      <c r="B540">
        <f>'Flight Input'!T540</f>
        <v>10.760299999965355</v>
      </c>
      <c r="C540">
        <f ca="1">INDIRECT(CONCATENATE("'Flight Input'!",Analysis!$B$2,A540+2))</f>
        <v>0</v>
      </c>
      <c r="D540">
        <f t="shared" si="1110"/>
        <v>2.2808999987319112E-2</v>
      </c>
      <c r="F540">
        <f t="shared" ca="1" si="1119"/>
        <v>0</v>
      </c>
      <c r="G540">
        <f t="shared" ca="1" si="1120"/>
        <v>0</v>
      </c>
      <c r="I540">
        <f>SUM(D$2:D540)/COUNT(D$2:D540)</f>
        <v>2.0000557620753447E-2</v>
      </c>
      <c r="J540">
        <f t="shared" si="1111"/>
        <v>1.1404182033230665</v>
      </c>
      <c r="L540">
        <f ca="1">VARA(C$2:C540)</f>
        <v>0</v>
      </c>
      <c r="M540">
        <f t="shared" ca="1" si="1112"/>
        <v>0</v>
      </c>
      <c r="N540">
        <f t="shared" ca="1" si="1121"/>
        <v>0</v>
      </c>
      <c r="O540" t="b">
        <f ca="1">IF(OR(O539,M540*MIN((B540-B$2)*Analysis!$B$19,1)&gt;Analysis!$B$18),TRUE,FALSE)</f>
        <v>0</v>
      </c>
      <c r="P540" t="b">
        <f>IF(OR('Flight Input'!U540=3,'Flight Input'!U540=9),TRUE,FALSE)</f>
        <v>0</v>
      </c>
      <c r="Q540">
        <f ca="1">IF(O540,Q539,SUM(C$2:C540)/COUNT(C$2:C540))+(Analysis!$D$14-500)/1000000</f>
        <v>1.1E-4</v>
      </c>
      <c r="R540">
        <f t="shared" ca="1" si="1113"/>
        <v>0</v>
      </c>
      <c r="S540">
        <f t="shared" ca="1" si="1122"/>
        <v>0</v>
      </c>
      <c r="T540">
        <f t="shared" si="1114"/>
        <v>0</v>
      </c>
      <c r="U540">
        <f>IF($P540,T540*Analysis!$B$28+Analysis!$B$29,0)</f>
        <v>0</v>
      </c>
      <c r="V540">
        <f>U540-'Flight Input'!$AE540</f>
        <v>0</v>
      </c>
      <c r="W540">
        <f ca="1">MEDIAN2(R540,Analysis!$B$5,2)</f>
        <v>0</v>
      </c>
      <c r="X540">
        <f t="shared" ref="X540:Y540" ca="1" si="1171">X539+W540*$D540</f>
        <v>0</v>
      </c>
      <c r="Y540">
        <f t="shared" ca="1" si="1171"/>
        <v>0</v>
      </c>
      <c r="AA540">
        <f ca="1">AVERAGE2(W540,Analysis!$B$6,2)</f>
        <v>0</v>
      </c>
      <c r="AB540">
        <f t="shared" ref="AB540:AC540" ca="1" si="1172">AB539+AA540*$D540</f>
        <v>0</v>
      </c>
      <c r="AC540">
        <f t="shared" ca="1" si="1172"/>
        <v>0</v>
      </c>
      <c r="AF540">
        <f ca="1">IF(B540&gt;0,C540-Analysis!$B$14,0)</f>
        <v>0</v>
      </c>
      <c r="AG540">
        <f t="shared" ca="1" si="1117"/>
        <v>0</v>
      </c>
      <c r="AH540">
        <f t="shared" ca="1" si="1118"/>
        <v>0</v>
      </c>
      <c r="AI540">
        <f ca="1">IF(AND(B540&gt;Analysis!$B$39,B540&lt;Analysis!$B$40),FilterInput(AF540,Analysis!$B$34,Analysis!$B$35),0)</f>
        <v>0</v>
      </c>
      <c r="AJ540">
        <f ca="1">MEDIAN2(AI540,Analysis!$B$5,2)</f>
        <v>0</v>
      </c>
      <c r="AK540">
        <f ca="1">AVERAGE2(AJ540,Analysis!$B$6,2)</f>
        <v>0</v>
      </c>
      <c r="AL540">
        <f ca="1">INTEGRAL2(R540,$B540,AL539,R539,$B539,Analysis!$B$22)</f>
        <v>0</v>
      </c>
      <c r="AM540">
        <f ca="1">IF(AND(B540&lt;Analysis!$B$40,B540&gt;0),INTEGRAL2(AL540,$B540,AM539,AL539,$B539,Analysis!$B$23),0)</f>
        <v>0</v>
      </c>
      <c r="AN540">
        <f>IF($P540,AM540*Analysis!$B$30+Analysis!$B$31,0)</f>
        <v>0</v>
      </c>
      <c r="AO540">
        <f>AN540-'Flight Input'!$AE540</f>
        <v>0</v>
      </c>
      <c r="AQ540">
        <f>Analysis!$B$36*'Flight Input'!AE540+IF('Flight Input'!AE540 &gt; 0,Analysis!$B$37,0)</f>
        <v>0</v>
      </c>
      <c r="AR540">
        <f ca="1">_xlfn.COVARIANCE.P($AN$102:$AN$1102,'Flight Input'!AE540:AE1540)</f>
        <v>-1.0641846078190334E-2</v>
      </c>
    </row>
    <row r="541" spans="1:44" x14ac:dyDescent="0.3">
      <c r="A541">
        <v>539</v>
      </c>
      <c r="B541">
        <f>'Flight Input'!T541</f>
        <v>10.775747000006959</v>
      </c>
      <c r="C541">
        <f ca="1">INDIRECT(CONCATENATE("'Flight Input'!",Analysis!$B$2,A541+2))</f>
        <v>0</v>
      </c>
      <c r="D541">
        <f t="shared" si="1110"/>
        <v>1.5447000041604042E-2</v>
      </c>
      <c r="F541">
        <f t="shared" ca="1" si="1119"/>
        <v>0</v>
      </c>
      <c r="G541">
        <f t="shared" ca="1" si="1120"/>
        <v>0</v>
      </c>
      <c r="I541">
        <f>SUM(D$2:D541)/COUNT(D$2:D541)</f>
        <v>1.9992109461979515E-2</v>
      </c>
      <c r="J541">
        <f t="shared" si="1111"/>
        <v>0.77265483519789413</v>
      </c>
      <c r="L541">
        <f ca="1">VARA(C$2:C541)</f>
        <v>0</v>
      </c>
      <c r="M541">
        <f t="shared" ca="1" si="1112"/>
        <v>0</v>
      </c>
      <c r="N541">
        <f t="shared" ca="1" si="1121"/>
        <v>0</v>
      </c>
      <c r="O541" t="b">
        <f ca="1">IF(OR(O540,M541*MIN((B541-B$2)*Analysis!$B$19,1)&gt;Analysis!$B$18),TRUE,FALSE)</f>
        <v>0</v>
      </c>
      <c r="P541" t="b">
        <f>IF(OR('Flight Input'!U541=3,'Flight Input'!U541=9),TRUE,FALSE)</f>
        <v>0</v>
      </c>
      <c r="Q541">
        <f ca="1">IF(O541,Q540,SUM(C$2:C541)/COUNT(C$2:C541))+(Analysis!$D$14-500)/1000000</f>
        <v>1.1E-4</v>
      </c>
      <c r="R541">
        <f t="shared" ca="1" si="1113"/>
        <v>0</v>
      </c>
      <c r="S541">
        <f t="shared" ca="1" si="1122"/>
        <v>0</v>
      </c>
      <c r="T541">
        <f t="shared" si="1114"/>
        <v>0</v>
      </c>
      <c r="U541">
        <f>IF($P541,T541*Analysis!$B$28+Analysis!$B$29,0)</f>
        <v>0</v>
      </c>
      <c r="V541">
        <f>U541-'Flight Input'!$AE541</f>
        <v>0</v>
      </c>
      <c r="W541">
        <f ca="1">MEDIAN2(R541,Analysis!$B$5,2)</f>
        <v>0</v>
      </c>
      <c r="X541">
        <f t="shared" ref="X541:Y541" ca="1" si="1173">X540+W541*$D541</f>
        <v>0</v>
      </c>
      <c r="Y541">
        <f t="shared" ca="1" si="1173"/>
        <v>0</v>
      </c>
      <c r="AA541">
        <f ca="1">AVERAGE2(W541,Analysis!$B$6,2)</f>
        <v>0</v>
      </c>
      <c r="AB541">
        <f t="shared" ref="AB541:AC541" ca="1" si="1174">AB540+AA541*$D541</f>
        <v>0</v>
      </c>
      <c r="AC541">
        <f t="shared" ca="1" si="1174"/>
        <v>0</v>
      </c>
      <c r="AF541">
        <f ca="1">IF(B541&gt;0,C541-Analysis!$B$14,0)</f>
        <v>0</v>
      </c>
      <c r="AG541">
        <f t="shared" ca="1" si="1117"/>
        <v>0</v>
      </c>
      <c r="AH541">
        <f t="shared" ca="1" si="1118"/>
        <v>0</v>
      </c>
      <c r="AI541">
        <f ca="1">IF(AND(B541&gt;Analysis!$B$39,B541&lt;Analysis!$B$40),FilterInput(AF541,Analysis!$B$34,Analysis!$B$35),0)</f>
        <v>0</v>
      </c>
      <c r="AJ541">
        <f ca="1">MEDIAN2(AI541,Analysis!$B$5,2)</f>
        <v>0</v>
      </c>
      <c r="AK541">
        <f ca="1">AVERAGE2(AJ541,Analysis!$B$6,2)</f>
        <v>0</v>
      </c>
      <c r="AL541">
        <f ca="1">INTEGRAL2(R541,$B541,AL540,R540,$B540,Analysis!$B$22)</f>
        <v>0</v>
      </c>
      <c r="AM541">
        <f ca="1">IF(AND(B541&lt;Analysis!$B$40,B541&gt;0),INTEGRAL2(AL541,$B541,AM540,AL540,$B540,Analysis!$B$23),0)</f>
        <v>0</v>
      </c>
      <c r="AN541">
        <f>IF($P541,AM541*Analysis!$B$30+Analysis!$B$31,0)</f>
        <v>0</v>
      </c>
      <c r="AO541">
        <f>AN541-'Flight Input'!$AE541</f>
        <v>0</v>
      </c>
      <c r="AQ541">
        <f>Analysis!$B$36*'Flight Input'!AE541+IF('Flight Input'!AE541 &gt; 0,Analysis!$B$37,0)</f>
        <v>0</v>
      </c>
      <c r="AR541">
        <f ca="1">_xlfn.COVARIANCE.P($AN$102:$AN$1102,'Flight Input'!AE541:AE1541)</f>
        <v>-1.0523811795481569E-2</v>
      </c>
    </row>
    <row r="542" spans="1:44" x14ac:dyDescent="0.3">
      <c r="A542">
        <v>540</v>
      </c>
      <c r="B542">
        <f>'Flight Input'!T542</f>
        <v>10.796753000002354</v>
      </c>
      <c r="C542">
        <f ca="1">INDIRECT(CONCATENATE("'Flight Input'!",Analysis!$B$2,A542+2))</f>
        <v>0</v>
      </c>
      <c r="D542">
        <f t="shared" si="1110"/>
        <v>2.1005999995395541E-2</v>
      </c>
      <c r="F542">
        <f t="shared" ca="1" si="1119"/>
        <v>0</v>
      </c>
      <c r="G542">
        <f t="shared" ca="1" si="1120"/>
        <v>0</v>
      </c>
      <c r="I542">
        <f>SUM(D$2:D542)/COUNT(D$2:D542)</f>
        <v>1.9993987037041396E-2</v>
      </c>
      <c r="J542">
        <f t="shared" si="1111"/>
        <v>1.0506158654839208</v>
      </c>
      <c r="L542">
        <f ca="1">VARA(C$2:C542)</f>
        <v>0</v>
      </c>
      <c r="M542">
        <f t="shared" ca="1" si="1112"/>
        <v>0</v>
      </c>
      <c r="N542">
        <f t="shared" ca="1" si="1121"/>
        <v>0</v>
      </c>
      <c r="O542" t="b">
        <f ca="1">IF(OR(O541,M542*MIN((B542-B$2)*Analysis!$B$19,1)&gt;Analysis!$B$18),TRUE,FALSE)</f>
        <v>0</v>
      </c>
      <c r="P542" t="b">
        <f>IF(OR('Flight Input'!U542=3,'Flight Input'!U542=9),TRUE,FALSE)</f>
        <v>0</v>
      </c>
      <c r="Q542">
        <f ca="1">IF(O542,Q541,SUM(C$2:C542)/COUNT(C$2:C542))+(Analysis!$D$14-500)/1000000</f>
        <v>1.1E-4</v>
      </c>
      <c r="R542">
        <f t="shared" ca="1" si="1113"/>
        <v>0</v>
      </c>
      <c r="S542">
        <f t="shared" ca="1" si="1122"/>
        <v>0</v>
      </c>
      <c r="T542">
        <f t="shared" si="1114"/>
        <v>0</v>
      </c>
      <c r="U542">
        <f>IF($P542,T542*Analysis!$B$28+Analysis!$B$29,0)</f>
        <v>0</v>
      </c>
      <c r="V542">
        <f>U542-'Flight Input'!$AE542</f>
        <v>0</v>
      </c>
      <c r="W542">
        <f ca="1">MEDIAN2(R542,Analysis!$B$5,2)</f>
        <v>0</v>
      </c>
      <c r="X542">
        <f t="shared" ref="X542:Y542" ca="1" si="1175">X541+W542*$D542</f>
        <v>0</v>
      </c>
      <c r="Y542">
        <f t="shared" ca="1" si="1175"/>
        <v>0</v>
      </c>
      <c r="AA542">
        <f ca="1">AVERAGE2(W542,Analysis!$B$6,2)</f>
        <v>0</v>
      </c>
      <c r="AB542">
        <f t="shared" ref="AB542:AC542" ca="1" si="1176">AB541+AA542*$D542</f>
        <v>0</v>
      </c>
      <c r="AC542">
        <f t="shared" ca="1" si="1176"/>
        <v>0</v>
      </c>
      <c r="AF542">
        <f ca="1">IF(B542&gt;0,C542-Analysis!$B$14,0)</f>
        <v>0</v>
      </c>
      <c r="AG542">
        <f t="shared" ca="1" si="1117"/>
        <v>0</v>
      </c>
      <c r="AH542">
        <f t="shared" ca="1" si="1118"/>
        <v>0</v>
      </c>
      <c r="AI542">
        <f ca="1">IF(AND(B542&gt;Analysis!$B$39,B542&lt;Analysis!$B$40),FilterInput(AF542,Analysis!$B$34,Analysis!$B$35),0)</f>
        <v>0</v>
      </c>
      <c r="AJ542">
        <f ca="1">MEDIAN2(AI542,Analysis!$B$5,2)</f>
        <v>0</v>
      </c>
      <c r="AK542">
        <f ca="1">AVERAGE2(AJ542,Analysis!$B$6,2)</f>
        <v>0</v>
      </c>
      <c r="AL542">
        <f ca="1">INTEGRAL2(R542,$B542,AL541,R541,$B541,Analysis!$B$22)</f>
        <v>0</v>
      </c>
      <c r="AM542">
        <f ca="1">IF(AND(B542&lt;Analysis!$B$40,B542&gt;0),INTEGRAL2(AL542,$B542,AM541,AL541,$B541,Analysis!$B$23),0)</f>
        <v>0</v>
      </c>
      <c r="AN542">
        <f>IF($P542,AM542*Analysis!$B$30+Analysis!$B$31,0)</f>
        <v>0</v>
      </c>
      <c r="AO542">
        <f>AN542-'Flight Input'!$AE542</f>
        <v>0</v>
      </c>
      <c r="AQ542">
        <f>Analysis!$B$36*'Flight Input'!AE542+IF('Flight Input'!AE542 &gt; 0,Analysis!$B$37,0)</f>
        <v>0</v>
      </c>
      <c r="AR542">
        <f ca="1">_xlfn.COVARIANCE.P($AN$102:$AN$1102,'Flight Input'!AE542:AE1542)</f>
        <v>-1.0404897885401847E-2</v>
      </c>
    </row>
    <row r="543" spans="1:44" x14ac:dyDescent="0.3">
      <c r="A543">
        <v>541</v>
      </c>
      <c r="B543">
        <f>'Flight Input'!T543</f>
        <v>10.817721999948844</v>
      </c>
      <c r="C543">
        <f ca="1">INDIRECT(CONCATENATE("'Flight Input'!",Analysis!$B$2,A543+2))</f>
        <v>0</v>
      </c>
      <c r="D543">
        <f t="shared" si="1110"/>
        <v>2.096899994648993E-2</v>
      </c>
      <c r="F543">
        <f t="shared" ca="1" si="1119"/>
        <v>0</v>
      </c>
      <c r="G543">
        <f t="shared" ca="1" si="1120"/>
        <v>0</v>
      </c>
      <c r="I543">
        <f>SUM(D$2:D543)/COUNT(D$2:D543)</f>
        <v>1.9995789279018197E-2</v>
      </c>
      <c r="J543">
        <f t="shared" si="1111"/>
        <v>1.0486707803273829</v>
      </c>
      <c r="L543">
        <f ca="1">VARA(C$2:C543)</f>
        <v>0</v>
      </c>
      <c r="M543">
        <f t="shared" ca="1" si="1112"/>
        <v>0</v>
      </c>
      <c r="N543">
        <f t="shared" ca="1" si="1121"/>
        <v>0</v>
      </c>
      <c r="O543" t="b">
        <f ca="1">IF(OR(O542,M543*MIN((B543-B$2)*Analysis!$B$19,1)&gt;Analysis!$B$18),TRUE,FALSE)</f>
        <v>0</v>
      </c>
      <c r="P543" t="b">
        <f>IF(OR('Flight Input'!U543=3,'Flight Input'!U543=9),TRUE,FALSE)</f>
        <v>0</v>
      </c>
      <c r="Q543">
        <f ca="1">IF(O543,Q542,SUM(C$2:C543)/COUNT(C$2:C543))+(Analysis!$D$14-500)/1000000</f>
        <v>1.1E-4</v>
      </c>
      <c r="R543">
        <f t="shared" ca="1" si="1113"/>
        <v>0</v>
      </c>
      <c r="S543">
        <f t="shared" ca="1" si="1122"/>
        <v>0</v>
      </c>
      <c r="T543">
        <f t="shared" si="1114"/>
        <v>0</v>
      </c>
      <c r="U543">
        <f>IF($P543,T543*Analysis!$B$28+Analysis!$B$29,0)</f>
        <v>0</v>
      </c>
      <c r="V543">
        <f>U543-'Flight Input'!$AE543</f>
        <v>0</v>
      </c>
      <c r="W543">
        <f ca="1">MEDIAN2(R543,Analysis!$B$5,2)</f>
        <v>0</v>
      </c>
      <c r="X543">
        <f t="shared" ref="X543:Y543" ca="1" si="1177">X542+W543*$D543</f>
        <v>0</v>
      </c>
      <c r="Y543">
        <f t="shared" ca="1" si="1177"/>
        <v>0</v>
      </c>
      <c r="AA543">
        <f ca="1">AVERAGE2(W543,Analysis!$B$6,2)</f>
        <v>0</v>
      </c>
      <c r="AB543">
        <f t="shared" ref="AB543:AC543" ca="1" si="1178">AB542+AA543*$D543</f>
        <v>0</v>
      </c>
      <c r="AC543">
        <f t="shared" ca="1" si="1178"/>
        <v>0</v>
      </c>
      <c r="AF543">
        <f ca="1">IF(B543&gt;0,C543-Analysis!$B$14,0)</f>
        <v>0</v>
      </c>
      <c r="AG543">
        <f t="shared" ca="1" si="1117"/>
        <v>0</v>
      </c>
      <c r="AH543">
        <f t="shared" ca="1" si="1118"/>
        <v>0</v>
      </c>
      <c r="AI543">
        <f ca="1">IF(AND(B543&gt;Analysis!$B$39,B543&lt;Analysis!$B$40),FilterInput(AF543,Analysis!$B$34,Analysis!$B$35),0)</f>
        <v>0</v>
      </c>
      <c r="AJ543">
        <f ca="1">MEDIAN2(AI543,Analysis!$B$5,2)</f>
        <v>0</v>
      </c>
      <c r="AK543">
        <f ca="1">AVERAGE2(AJ543,Analysis!$B$6,2)</f>
        <v>0</v>
      </c>
      <c r="AL543">
        <f ca="1">INTEGRAL2(R543,$B543,AL542,R542,$B542,Analysis!$B$22)</f>
        <v>0</v>
      </c>
      <c r="AM543">
        <f ca="1">IF(AND(B543&lt;Analysis!$B$40,B543&gt;0),INTEGRAL2(AL543,$B543,AM542,AL542,$B542,Analysis!$B$23),0)</f>
        <v>0</v>
      </c>
      <c r="AN543">
        <f>IF($P543,AM543*Analysis!$B$30+Analysis!$B$31,0)</f>
        <v>0</v>
      </c>
      <c r="AO543">
        <f>AN543-'Flight Input'!$AE543</f>
        <v>0</v>
      </c>
      <c r="AQ543">
        <f>Analysis!$B$36*'Flight Input'!AE543+IF('Flight Input'!AE543 &gt; 0,Analysis!$B$37,0)</f>
        <v>0</v>
      </c>
      <c r="AR543">
        <f ca="1">_xlfn.COVARIANCE.P($AN$102:$AN$1102,'Flight Input'!AE543:AE1543)</f>
        <v>-1.0285097328815482E-2</v>
      </c>
    </row>
    <row r="544" spans="1:44" x14ac:dyDescent="0.3">
      <c r="A544">
        <v>542</v>
      </c>
      <c r="B544">
        <f>'Flight Input'!T544</f>
        <v>10.839033000054769</v>
      </c>
      <c r="C544">
        <f ca="1">INDIRECT(CONCATENATE("'Flight Input'!",Analysis!$B$2,A544+2))</f>
        <v>0</v>
      </c>
      <c r="D544">
        <f t="shared" si="1110"/>
        <v>2.1311000105924904E-2</v>
      </c>
      <c r="F544">
        <f t="shared" ca="1" si="1119"/>
        <v>0</v>
      </c>
      <c r="G544">
        <f t="shared" ca="1" si="1120"/>
        <v>0</v>
      </c>
      <c r="I544">
        <f>SUM(D$2:D544)/COUNT(D$2:D544)</f>
        <v>1.9998215867259722E-2</v>
      </c>
      <c r="J544">
        <f t="shared" si="1111"/>
        <v>1.0656450679090039</v>
      </c>
      <c r="L544">
        <f ca="1">VARA(C$2:C544)</f>
        <v>0</v>
      </c>
      <c r="M544">
        <f t="shared" ca="1" si="1112"/>
        <v>0</v>
      </c>
      <c r="N544">
        <f t="shared" ca="1" si="1121"/>
        <v>0</v>
      </c>
      <c r="O544" t="b">
        <f ca="1">IF(OR(O543,M544*MIN((B544-B$2)*Analysis!$B$19,1)&gt;Analysis!$B$18),TRUE,FALSE)</f>
        <v>0</v>
      </c>
      <c r="P544" t="b">
        <f>IF(OR('Flight Input'!U544=3,'Flight Input'!U544=9),TRUE,FALSE)</f>
        <v>0</v>
      </c>
      <c r="Q544">
        <f ca="1">IF(O544,Q543,SUM(C$2:C544)/COUNT(C$2:C544))+(Analysis!$D$14-500)/1000000</f>
        <v>1.1E-4</v>
      </c>
      <c r="R544">
        <f t="shared" ca="1" si="1113"/>
        <v>0</v>
      </c>
      <c r="S544">
        <f t="shared" ca="1" si="1122"/>
        <v>0</v>
      </c>
      <c r="T544">
        <f t="shared" si="1114"/>
        <v>0</v>
      </c>
      <c r="U544">
        <f>IF($P544,T544*Analysis!$B$28+Analysis!$B$29,0)</f>
        <v>0</v>
      </c>
      <c r="V544">
        <f>U544-'Flight Input'!$AE544</f>
        <v>0</v>
      </c>
      <c r="W544">
        <f ca="1">MEDIAN2(R544,Analysis!$B$5,2)</f>
        <v>0</v>
      </c>
      <c r="X544">
        <f t="shared" ref="X544:Y544" ca="1" si="1179">X543+W544*$D544</f>
        <v>0</v>
      </c>
      <c r="Y544">
        <f t="shared" ca="1" si="1179"/>
        <v>0</v>
      </c>
      <c r="AA544">
        <f ca="1">AVERAGE2(W544,Analysis!$B$6,2)</f>
        <v>0</v>
      </c>
      <c r="AB544">
        <f t="shared" ref="AB544:AC544" ca="1" si="1180">AB543+AA544*$D544</f>
        <v>0</v>
      </c>
      <c r="AC544">
        <f t="shared" ca="1" si="1180"/>
        <v>0</v>
      </c>
      <c r="AF544">
        <f ca="1">IF(B544&gt;0,C544-Analysis!$B$14,0)</f>
        <v>0</v>
      </c>
      <c r="AG544">
        <f t="shared" ca="1" si="1117"/>
        <v>0</v>
      </c>
      <c r="AH544">
        <f t="shared" ca="1" si="1118"/>
        <v>0</v>
      </c>
      <c r="AI544">
        <f ca="1">IF(AND(B544&gt;Analysis!$B$39,B544&lt;Analysis!$B$40),FilterInput(AF544,Analysis!$B$34,Analysis!$B$35),0)</f>
        <v>0</v>
      </c>
      <c r="AJ544">
        <f ca="1">MEDIAN2(AI544,Analysis!$B$5,2)</f>
        <v>0</v>
      </c>
      <c r="AK544">
        <f ca="1">AVERAGE2(AJ544,Analysis!$B$6,2)</f>
        <v>0</v>
      </c>
      <c r="AL544">
        <f ca="1">INTEGRAL2(R544,$B544,AL543,R543,$B543,Analysis!$B$22)</f>
        <v>0</v>
      </c>
      <c r="AM544">
        <f ca="1">IF(AND(B544&lt;Analysis!$B$40,B544&gt;0),INTEGRAL2(AL544,$B544,AM543,AL543,$B543,Analysis!$B$23),0)</f>
        <v>0</v>
      </c>
      <c r="AN544">
        <f>IF($P544,AM544*Analysis!$B$30+Analysis!$B$31,0)</f>
        <v>0</v>
      </c>
      <c r="AO544">
        <f>AN544-'Flight Input'!$AE544</f>
        <v>0</v>
      </c>
      <c r="AQ544">
        <f>Analysis!$B$36*'Flight Input'!AE544+IF('Flight Input'!AE544 &gt; 0,Analysis!$B$37,0)</f>
        <v>0</v>
      </c>
      <c r="AR544">
        <f ca="1">_xlfn.COVARIANCE.P($AN$102:$AN$1102,'Flight Input'!AE544:AE1544)</f>
        <v>-1.01644030408886E-2</v>
      </c>
    </row>
    <row r="545" spans="1:44" x14ac:dyDescent="0.3">
      <c r="A545">
        <v>543</v>
      </c>
      <c r="B545">
        <f>'Flight Input'!T545</f>
        <v>10.856748000020161</v>
      </c>
      <c r="C545">
        <f ca="1">INDIRECT(CONCATENATE("'Flight Input'!",Analysis!$B$2,A545+2))</f>
        <v>0</v>
      </c>
      <c r="D545">
        <f t="shared" si="1110"/>
        <v>1.7714999965392053E-2</v>
      </c>
      <c r="F545">
        <f t="shared" ca="1" si="1119"/>
        <v>0</v>
      </c>
      <c r="G545">
        <f t="shared" ca="1" si="1120"/>
        <v>0</v>
      </c>
      <c r="I545">
        <f>SUM(D$2:D545)/COUNT(D$2:D545)</f>
        <v>1.9994011049760885E-2</v>
      </c>
      <c r="J545">
        <f t="shared" si="1111"/>
        <v>0.88601531335074024</v>
      </c>
      <c r="L545">
        <f ca="1">VARA(C$2:C545)</f>
        <v>0</v>
      </c>
      <c r="M545">
        <f t="shared" ca="1" si="1112"/>
        <v>0</v>
      </c>
      <c r="N545">
        <f t="shared" ca="1" si="1121"/>
        <v>0</v>
      </c>
      <c r="O545" t="b">
        <f ca="1">IF(OR(O544,M545*MIN((B545-B$2)*Analysis!$B$19,1)&gt;Analysis!$B$18),TRUE,FALSE)</f>
        <v>0</v>
      </c>
      <c r="P545" t="b">
        <f>IF(OR('Flight Input'!U545=3,'Flight Input'!U545=9),TRUE,FALSE)</f>
        <v>0</v>
      </c>
      <c r="Q545">
        <f ca="1">IF(O545,Q544,SUM(C$2:C545)/COUNT(C$2:C545))+(Analysis!$D$14-500)/1000000</f>
        <v>1.1E-4</v>
      </c>
      <c r="R545">
        <f t="shared" ca="1" si="1113"/>
        <v>0</v>
      </c>
      <c r="S545">
        <f t="shared" ca="1" si="1122"/>
        <v>0</v>
      </c>
      <c r="T545">
        <f t="shared" si="1114"/>
        <v>0</v>
      </c>
      <c r="U545">
        <f>IF($P545,T545*Analysis!$B$28+Analysis!$B$29,0)</f>
        <v>0</v>
      </c>
      <c r="V545">
        <f>U545-'Flight Input'!$AE545</f>
        <v>0</v>
      </c>
      <c r="W545">
        <f ca="1">MEDIAN2(R545,Analysis!$B$5,2)</f>
        <v>0</v>
      </c>
      <c r="X545">
        <f t="shared" ref="X545:Y545" ca="1" si="1181">X544+W545*$D545</f>
        <v>0</v>
      </c>
      <c r="Y545">
        <f t="shared" ca="1" si="1181"/>
        <v>0</v>
      </c>
      <c r="AA545">
        <f ca="1">AVERAGE2(W545,Analysis!$B$6,2)</f>
        <v>0</v>
      </c>
      <c r="AB545">
        <f t="shared" ref="AB545:AC545" ca="1" si="1182">AB544+AA545*$D545</f>
        <v>0</v>
      </c>
      <c r="AC545">
        <f t="shared" ca="1" si="1182"/>
        <v>0</v>
      </c>
      <c r="AF545">
        <f ca="1">IF(B545&gt;0,C545-Analysis!$B$14,0)</f>
        <v>0</v>
      </c>
      <c r="AG545">
        <f t="shared" ca="1" si="1117"/>
        <v>0</v>
      </c>
      <c r="AH545">
        <f t="shared" ca="1" si="1118"/>
        <v>0</v>
      </c>
      <c r="AI545">
        <f ca="1">IF(AND(B545&gt;Analysis!$B$39,B545&lt;Analysis!$B$40),FilterInput(AF545,Analysis!$B$34,Analysis!$B$35),0)</f>
        <v>0</v>
      </c>
      <c r="AJ545">
        <f ca="1">MEDIAN2(AI545,Analysis!$B$5,2)</f>
        <v>0</v>
      </c>
      <c r="AK545">
        <f ca="1">AVERAGE2(AJ545,Analysis!$B$6,2)</f>
        <v>0</v>
      </c>
      <c r="AL545">
        <f ca="1">INTEGRAL2(R545,$B545,AL544,R544,$B544,Analysis!$B$22)</f>
        <v>0</v>
      </c>
      <c r="AM545">
        <f ca="1">IF(AND(B545&lt;Analysis!$B$40,B545&gt;0),INTEGRAL2(AL545,$B545,AM544,AL544,$B544,Analysis!$B$23),0)</f>
        <v>0</v>
      </c>
      <c r="AN545">
        <f>IF($P545,AM545*Analysis!$B$30+Analysis!$B$31,0)</f>
        <v>0</v>
      </c>
      <c r="AO545">
        <f>AN545-'Flight Input'!$AE545</f>
        <v>0</v>
      </c>
      <c r="AQ545">
        <f>Analysis!$B$36*'Flight Input'!AE545+IF('Flight Input'!AE545 &gt; 0,Analysis!$B$37,0)</f>
        <v>0</v>
      </c>
      <c r="AR545">
        <f ca="1">_xlfn.COVARIANCE.P($AN$102:$AN$1102,'Flight Input'!AE545:AE1545)</f>
        <v>-1.0042807870370356E-2</v>
      </c>
    </row>
    <row r="546" spans="1:44" x14ac:dyDescent="0.3">
      <c r="A546">
        <v>544</v>
      </c>
      <c r="B546">
        <f>'Flight Input'!T546</f>
        <v>10.875146999955177</v>
      </c>
      <c r="C546">
        <f ca="1">INDIRECT(CONCATENATE("'Flight Input'!",Analysis!$B$2,A546+2))</f>
        <v>0</v>
      </c>
      <c r="D546">
        <f t="shared" si="1110"/>
        <v>1.8398999935016036E-2</v>
      </c>
      <c r="F546">
        <f t="shared" ca="1" si="1119"/>
        <v>0</v>
      </c>
      <c r="G546">
        <f t="shared" ca="1" si="1120"/>
        <v>0</v>
      </c>
      <c r="I546">
        <f>SUM(D$2:D546)/COUNT(D$2:D546)</f>
        <v>1.9991079044035253E-2</v>
      </c>
      <c r="J546">
        <f t="shared" si="1111"/>
        <v>0.92036052153501713</v>
      </c>
      <c r="L546">
        <f ca="1">VARA(C$2:C546)</f>
        <v>0</v>
      </c>
      <c r="M546">
        <f t="shared" ca="1" si="1112"/>
        <v>0</v>
      </c>
      <c r="N546">
        <f t="shared" ca="1" si="1121"/>
        <v>0</v>
      </c>
      <c r="O546" t="b">
        <f ca="1">IF(OR(O545,M546*MIN((B546-B$2)*Analysis!$B$19,1)&gt;Analysis!$B$18),TRUE,FALSE)</f>
        <v>0</v>
      </c>
      <c r="P546" t="b">
        <f>IF(OR('Flight Input'!U546=3,'Flight Input'!U546=9),TRUE,FALSE)</f>
        <v>0</v>
      </c>
      <c r="Q546">
        <f ca="1">IF(O546,Q545,SUM(C$2:C546)/COUNT(C$2:C546))+(Analysis!$D$14-500)/1000000</f>
        <v>1.1E-4</v>
      </c>
      <c r="R546">
        <f t="shared" ca="1" si="1113"/>
        <v>0</v>
      </c>
      <c r="S546">
        <f t="shared" ca="1" si="1122"/>
        <v>0</v>
      </c>
      <c r="T546">
        <f t="shared" si="1114"/>
        <v>0</v>
      </c>
      <c r="U546">
        <f>IF($P546,T546*Analysis!$B$28+Analysis!$B$29,0)</f>
        <v>0</v>
      </c>
      <c r="V546">
        <f>U546-'Flight Input'!$AE546</f>
        <v>0</v>
      </c>
      <c r="W546">
        <f ca="1">MEDIAN2(R546,Analysis!$B$5,2)</f>
        <v>0</v>
      </c>
      <c r="X546">
        <f t="shared" ref="X546:Y546" ca="1" si="1183">X545+W546*$D546</f>
        <v>0</v>
      </c>
      <c r="Y546">
        <f t="shared" ca="1" si="1183"/>
        <v>0</v>
      </c>
      <c r="AA546">
        <f ca="1">AVERAGE2(W546,Analysis!$B$6,2)</f>
        <v>0</v>
      </c>
      <c r="AB546">
        <f t="shared" ref="AB546:AC546" ca="1" si="1184">AB545+AA546*$D546</f>
        <v>0</v>
      </c>
      <c r="AC546">
        <f t="shared" ca="1" si="1184"/>
        <v>0</v>
      </c>
      <c r="AF546">
        <f ca="1">IF(B546&gt;0,C546-Analysis!$B$14,0)</f>
        <v>0</v>
      </c>
      <c r="AG546">
        <f t="shared" ca="1" si="1117"/>
        <v>0</v>
      </c>
      <c r="AH546">
        <f t="shared" ca="1" si="1118"/>
        <v>0</v>
      </c>
      <c r="AI546">
        <f ca="1">IF(AND(B546&gt;Analysis!$B$39,B546&lt;Analysis!$B$40),FilterInput(AF546,Analysis!$B$34,Analysis!$B$35),0)</f>
        <v>0</v>
      </c>
      <c r="AJ546">
        <f ca="1">MEDIAN2(AI546,Analysis!$B$5,2)</f>
        <v>0</v>
      </c>
      <c r="AK546">
        <f ca="1">AVERAGE2(AJ546,Analysis!$B$6,2)</f>
        <v>0</v>
      </c>
      <c r="AL546">
        <f ca="1">INTEGRAL2(R546,$B546,AL545,R545,$B545,Analysis!$B$22)</f>
        <v>0</v>
      </c>
      <c r="AM546">
        <f ca="1">IF(AND(B546&lt;Analysis!$B$40,B546&gt;0),INTEGRAL2(AL546,$B546,AM545,AL545,$B545,Analysis!$B$23),0)</f>
        <v>0</v>
      </c>
      <c r="AN546">
        <f>IF($P546,AM546*Analysis!$B$30+Analysis!$B$31,0)</f>
        <v>0</v>
      </c>
      <c r="AO546">
        <f>AN546-'Flight Input'!$AE546</f>
        <v>0</v>
      </c>
      <c r="AQ546">
        <f>Analysis!$B$36*'Flight Input'!AE546+IF('Flight Input'!AE546 &gt; 0,Analysis!$B$37,0)</f>
        <v>0</v>
      </c>
      <c r="AR546">
        <f ca="1">_xlfn.COVARIANCE.P($AN$102:$AN$1102,'Flight Input'!AE546:AE1546)</f>
        <v>-9.9203045988657864E-3</v>
      </c>
    </row>
    <row r="547" spans="1:44" x14ac:dyDescent="0.3">
      <c r="A547">
        <v>545</v>
      </c>
      <c r="B547">
        <f>'Flight Input'!T547</f>
        <v>10.898378000012599</v>
      </c>
      <c r="C547">
        <f ca="1">INDIRECT(CONCATENATE("'Flight Input'!",Analysis!$B$2,A547+2))</f>
        <v>0</v>
      </c>
      <c r="D547">
        <f t="shared" si="1110"/>
        <v>2.3231000057421625E-2</v>
      </c>
      <c r="F547">
        <f t="shared" ca="1" si="1119"/>
        <v>0</v>
      </c>
      <c r="G547">
        <f t="shared" ca="1" si="1120"/>
        <v>0</v>
      </c>
      <c r="I547">
        <f>SUM(D$2:D547)/COUNT(D$2:D547)</f>
        <v>1.9997023853234125E-2</v>
      </c>
      <c r="J547">
        <f t="shared" si="1111"/>
        <v>1.1617228757600579</v>
      </c>
      <c r="L547">
        <f ca="1">VARA(C$2:C547)</f>
        <v>0</v>
      </c>
      <c r="M547">
        <f t="shared" ca="1" si="1112"/>
        <v>0</v>
      </c>
      <c r="N547">
        <f t="shared" ca="1" si="1121"/>
        <v>0</v>
      </c>
      <c r="O547" t="b">
        <f ca="1">IF(OR(O546,M547*MIN((B547-B$2)*Analysis!$B$19,1)&gt;Analysis!$B$18),TRUE,FALSE)</f>
        <v>0</v>
      </c>
      <c r="P547" t="b">
        <f>IF(OR('Flight Input'!U547=3,'Flight Input'!U547=9),TRUE,FALSE)</f>
        <v>0</v>
      </c>
      <c r="Q547">
        <f ca="1">IF(O547,Q546,SUM(C$2:C547)/COUNT(C$2:C547))+(Analysis!$D$14-500)/1000000</f>
        <v>1.1E-4</v>
      </c>
      <c r="R547">
        <f t="shared" ca="1" si="1113"/>
        <v>0</v>
      </c>
      <c r="S547">
        <f t="shared" ca="1" si="1122"/>
        <v>0</v>
      </c>
      <c r="T547">
        <f t="shared" si="1114"/>
        <v>0</v>
      </c>
      <c r="U547">
        <f>IF($P547,T547*Analysis!$B$28+Analysis!$B$29,0)</f>
        <v>0</v>
      </c>
      <c r="V547">
        <f>U547-'Flight Input'!$AE547</f>
        <v>0</v>
      </c>
      <c r="W547">
        <f ca="1">MEDIAN2(R547,Analysis!$B$5,2)</f>
        <v>0</v>
      </c>
      <c r="X547">
        <f t="shared" ref="X547:Y547" ca="1" si="1185">X546+W547*$D547</f>
        <v>0</v>
      </c>
      <c r="Y547">
        <f t="shared" ca="1" si="1185"/>
        <v>0</v>
      </c>
      <c r="AA547">
        <f ca="1">AVERAGE2(W547,Analysis!$B$6,2)</f>
        <v>0</v>
      </c>
      <c r="AB547">
        <f t="shared" ref="AB547:AC547" ca="1" si="1186">AB546+AA547*$D547</f>
        <v>0</v>
      </c>
      <c r="AC547">
        <f t="shared" ca="1" si="1186"/>
        <v>0</v>
      </c>
      <c r="AF547">
        <f ca="1">IF(B547&gt;0,C547-Analysis!$B$14,0)</f>
        <v>0</v>
      </c>
      <c r="AG547">
        <f t="shared" ca="1" si="1117"/>
        <v>0</v>
      </c>
      <c r="AH547">
        <f t="shared" ca="1" si="1118"/>
        <v>0</v>
      </c>
      <c r="AI547">
        <f ca="1">IF(AND(B547&gt;Analysis!$B$39,B547&lt;Analysis!$B$40),FilterInput(AF547,Analysis!$B$34,Analysis!$B$35),0)</f>
        <v>0</v>
      </c>
      <c r="AJ547">
        <f ca="1">MEDIAN2(AI547,Analysis!$B$5,2)</f>
        <v>0</v>
      </c>
      <c r="AK547">
        <f ca="1">AVERAGE2(AJ547,Analysis!$B$6,2)</f>
        <v>0</v>
      </c>
      <c r="AL547">
        <f ca="1">INTEGRAL2(R547,$B547,AL546,R546,$B546,Analysis!$B$22)</f>
        <v>0</v>
      </c>
      <c r="AM547">
        <f ca="1">IF(AND(B547&lt;Analysis!$B$40,B547&gt;0),INTEGRAL2(AL547,$B547,AM546,AL546,$B546,Analysis!$B$23),0)</f>
        <v>0</v>
      </c>
      <c r="AN547">
        <f>IF($P547,AM547*Analysis!$B$30+Analysis!$B$31,0)</f>
        <v>0</v>
      </c>
      <c r="AO547">
        <f>AN547-'Flight Input'!$AE547</f>
        <v>0</v>
      </c>
      <c r="AQ547">
        <f>Analysis!$B$36*'Flight Input'!AE547+IF('Flight Input'!AE547 &gt; 0,Analysis!$B$37,0)</f>
        <v>0</v>
      </c>
      <c r="AR547">
        <f ca="1">_xlfn.COVARIANCE.P($AN$102:$AN$1102,'Flight Input'!AE547:AE1547)</f>
        <v>-9.7968859400988251E-3</v>
      </c>
    </row>
    <row r="548" spans="1:44" x14ac:dyDescent="0.3">
      <c r="A548">
        <v>546</v>
      </c>
      <c r="B548">
        <f>'Flight Input'!T548</f>
        <v>10.913577000028454</v>
      </c>
      <c r="C548">
        <f ca="1">INDIRECT(CONCATENATE("'Flight Input'!",Analysis!$B$2,A548+2))</f>
        <v>0</v>
      </c>
      <c r="D548">
        <f t="shared" si="1110"/>
        <v>1.5199000015854836E-2</v>
      </c>
      <c r="F548">
        <f t="shared" ca="1" si="1119"/>
        <v>0</v>
      </c>
      <c r="G548">
        <f t="shared" ca="1" si="1120"/>
        <v>0</v>
      </c>
      <c r="I548">
        <f>SUM(D$2:D548)/COUNT(D$2:D548)</f>
        <v>1.9988236263788376E-2</v>
      </c>
      <c r="J548">
        <f t="shared" si="1111"/>
        <v>0.76039725642977585</v>
      </c>
      <c r="L548">
        <f ca="1">VARA(C$2:C548)</f>
        <v>0</v>
      </c>
      <c r="M548">
        <f t="shared" ca="1" si="1112"/>
        <v>0</v>
      </c>
      <c r="N548">
        <f t="shared" ca="1" si="1121"/>
        <v>0</v>
      </c>
      <c r="O548" t="b">
        <f ca="1">IF(OR(O547,M548*MIN((B548-B$2)*Analysis!$B$19,1)&gt;Analysis!$B$18),TRUE,FALSE)</f>
        <v>0</v>
      </c>
      <c r="P548" t="b">
        <f>IF(OR('Flight Input'!U548=3,'Flight Input'!U548=9),TRUE,FALSE)</f>
        <v>0</v>
      </c>
      <c r="Q548">
        <f ca="1">IF(O548,Q547,SUM(C$2:C548)/COUNT(C$2:C548))+(Analysis!$D$14-500)/1000000</f>
        <v>1.1E-4</v>
      </c>
      <c r="R548">
        <f t="shared" ca="1" si="1113"/>
        <v>0</v>
      </c>
      <c r="S548">
        <f t="shared" ca="1" si="1122"/>
        <v>0</v>
      </c>
      <c r="T548">
        <f t="shared" si="1114"/>
        <v>0</v>
      </c>
      <c r="U548">
        <f>IF($P548,T548*Analysis!$B$28+Analysis!$B$29,0)</f>
        <v>0</v>
      </c>
      <c r="V548">
        <f>U548-'Flight Input'!$AE548</f>
        <v>0</v>
      </c>
      <c r="W548">
        <f ca="1">MEDIAN2(R548,Analysis!$B$5,2)</f>
        <v>0</v>
      </c>
      <c r="X548">
        <f t="shared" ref="X548:Y548" ca="1" si="1187">X547+W548*$D548</f>
        <v>0</v>
      </c>
      <c r="Y548">
        <f t="shared" ca="1" si="1187"/>
        <v>0</v>
      </c>
      <c r="AA548">
        <f ca="1">AVERAGE2(W548,Analysis!$B$6,2)</f>
        <v>0</v>
      </c>
      <c r="AB548">
        <f t="shared" ref="AB548:AC548" ca="1" si="1188">AB547+AA548*$D548</f>
        <v>0</v>
      </c>
      <c r="AC548">
        <f t="shared" ca="1" si="1188"/>
        <v>0</v>
      </c>
      <c r="AF548">
        <f ca="1">IF(B548&gt;0,C548-Analysis!$B$14,0)</f>
        <v>0</v>
      </c>
      <c r="AG548">
        <f t="shared" ca="1" si="1117"/>
        <v>0</v>
      </c>
      <c r="AH548">
        <f t="shared" ca="1" si="1118"/>
        <v>0</v>
      </c>
      <c r="AI548">
        <f ca="1">IF(AND(B548&gt;Analysis!$B$39,B548&lt;Analysis!$B$40),FilterInput(AF548,Analysis!$B$34,Analysis!$B$35),0)</f>
        <v>0</v>
      </c>
      <c r="AJ548">
        <f ca="1">MEDIAN2(AI548,Analysis!$B$5,2)</f>
        <v>0</v>
      </c>
      <c r="AK548">
        <f ca="1">AVERAGE2(AJ548,Analysis!$B$6,2)</f>
        <v>0</v>
      </c>
      <c r="AL548">
        <f ca="1">INTEGRAL2(R548,$B548,AL547,R547,$B547,Analysis!$B$22)</f>
        <v>0</v>
      </c>
      <c r="AM548">
        <f ca="1">IF(AND(B548&lt;Analysis!$B$40,B548&gt;0),INTEGRAL2(AL548,$B548,AM547,AL547,$B547,Analysis!$B$23),0)</f>
        <v>0</v>
      </c>
      <c r="AN548">
        <f>IF($P548,AM548*Analysis!$B$30+Analysis!$B$31,0)</f>
        <v>0</v>
      </c>
      <c r="AO548">
        <f>AN548-'Flight Input'!$AE548</f>
        <v>0</v>
      </c>
      <c r="AQ548">
        <f>Analysis!$B$36*'Flight Input'!AE548+IF('Flight Input'!AE548 &gt; 0,Analysis!$B$37,0)</f>
        <v>0</v>
      </c>
      <c r="AR548">
        <f ca="1">_xlfn.COVARIANCE.P($AN$102:$AN$1102,'Flight Input'!AE548:AE1548)</f>
        <v>-9.6725445391664926E-3</v>
      </c>
    </row>
    <row r="549" spans="1:44" x14ac:dyDescent="0.3">
      <c r="A549">
        <v>547</v>
      </c>
      <c r="B549">
        <f>'Flight Input'!T549</f>
        <v>10.938708000001498</v>
      </c>
      <c r="C549">
        <f ca="1">INDIRECT(CONCATENATE("'Flight Input'!",Analysis!$B$2,A549+2))</f>
        <v>0</v>
      </c>
      <c r="D549">
        <f t="shared" si="1110"/>
        <v>2.5130999973043799E-2</v>
      </c>
      <c r="F549">
        <f t="shared" ca="1" si="1119"/>
        <v>0</v>
      </c>
      <c r="G549">
        <f t="shared" ca="1" si="1120"/>
        <v>0</v>
      </c>
      <c r="I549">
        <f>SUM(D$2:D549)/COUNT(D$2:D549)</f>
        <v>1.9997638025596887E-2</v>
      </c>
      <c r="J549">
        <f t="shared" si="1111"/>
        <v>1.2566984131264018</v>
      </c>
      <c r="L549">
        <f ca="1">VARA(C$2:C549)</f>
        <v>0</v>
      </c>
      <c r="M549">
        <f t="shared" ca="1" si="1112"/>
        <v>0</v>
      </c>
      <c r="N549">
        <f t="shared" ca="1" si="1121"/>
        <v>0</v>
      </c>
      <c r="O549" t="b">
        <f ca="1">IF(OR(O548,M549*MIN((B549-B$2)*Analysis!$B$19,1)&gt;Analysis!$B$18),TRUE,FALSE)</f>
        <v>0</v>
      </c>
      <c r="P549" t="b">
        <f>IF(OR('Flight Input'!U549=3,'Flight Input'!U549=9),TRUE,FALSE)</f>
        <v>0</v>
      </c>
      <c r="Q549">
        <f ca="1">IF(O549,Q548,SUM(C$2:C549)/COUNT(C$2:C549))+(Analysis!$D$14-500)/1000000</f>
        <v>1.1E-4</v>
      </c>
      <c r="R549">
        <f t="shared" ca="1" si="1113"/>
        <v>0</v>
      </c>
      <c r="S549">
        <f t="shared" ca="1" si="1122"/>
        <v>0</v>
      </c>
      <c r="T549">
        <f t="shared" si="1114"/>
        <v>0</v>
      </c>
      <c r="U549">
        <f>IF($P549,T549*Analysis!$B$28+Analysis!$B$29,0)</f>
        <v>0</v>
      </c>
      <c r="V549">
        <f>U549-'Flight Input'!$AE549</f>
        <v>0</v>
      </c>
      <c r="W549">
        <f ca="1">MEDIAN2(R549,Analysis!$B$5,2)</f>
        <v>0</v>
      </c>
      <c r="X549">
        <f t="shared" ref="X549:Y549" ca="1" si="1189">X548+W549*$D549</f>
        <v>0</v>
      </c>
      <c r="Y549">
        <f t="shared" ca="1" si="1189"/>
        <v>0</v>
      </c>
      <c r="AA549">
        <f ca="1">AVERAGE2(W549,Analysis!$B$6,2)</f>
        <v>0</v>
      </c>
      <c r="AB549">
        <f t="shared" ref="AB549:AC549" ca="1" si="1190">AB548+AA549*$D549</f>
        <v>0</v>
      </c>
      <c r="AC549">
        <f t="shared" ca="1" si="1190"/>
        <v>0</v>
      </c>
      <c r="AF549">
        <f ca="1">IF(B549&gt;0,C549-Analysis!$B$14,0)</f>
        <v>0</v>
      </c>
      <c r="AG549">
        <f t="shared" ca="1" si="1117"/>
        <v>0</v>
      </c>
      <c r="AH549">
        <f t="shared" ca="1" si="1118"/>
        <v>0</v>
      </c>
      <c r="AI549">
        <f ca="1">IF(AND(B549&gt;Analysis!$B$39,B549&lt;Analysis!$B$40),FilterInput(AF549,Analysis!$B$34,Analysis!$B$35),0)</f>
        <v>0</v>
      </c>
      <c r="AJ549">
        <f ca="1">MEDIAN2(AI549,Analysis!$B$5,2)</f>
        <v>0</v>
      </c>
      <c r="AK549">
        <f ca="1">AVERAGE2(AJ549,Analysis!$B$6,2)</f>
        <v>0</v>
      </c>
      <c r="AL549">
        <f ca="1">INTEGRAL2(R549,$B549,AL548,R548,$B548,Analysis!$B$22)</f>
        <v>0</v>
      </c>
      <c r="AM549">
        <f ca="1">IF(AND(B549&lt;Analysis!$B$40,B549&gt;0),INTEGRAL2(AL549,$B549,AM548,AL548,$B548,Analysis!$B$23),0)</f>
        <v>0</v>
      </c>
      <c r="AN549">
        <f>IF($P549,AM549*Analysis!$B$30+Analysis!$B$31,0)</f>
        <v>0</v>
      </c>
      <c r="AO549">
        <f>AN549-'Flight Input'!$AE549</f>
        <v>0</v>
      </c>
      <c r="AQ549">
        <f>Analysis!$B$36*'Flight Input'!AE549+IF('Flight Input'!AE549 &gt; 0,Analysis!$B$37,0)</f>
        <v>0</v>
      </c>
      <c r="AR549">
        <f ca="1">_xlfn.COVARIANCE.P($AN$102:$AN$1102,'Flight Input'!AE549:AE1549)</f>
        <v>-9.5472729717834687E-3</v>
      </c>
    </row>
    <row r="550" spans="1:44" x14ac:dyDescent="0.3">
      <c r="A550">
        <v>548</v>
      </c>
      <c r="B550">
        <f>'Flight Input'!T550</f>
        <v>10.957601999980398</v>
      </c>
      <c r="C550">
        <f ca="1">INDIRECT(CONCATENATE("'Flight Input'!",Analysis!$B$2,A550+2))</f>
        <v>0</v>
      </c>
      <c r="D550">
        <f t="shared" si="1110"/>
        <v>1.8893999978899956E-2</v>
      </c>
      <c r="F550">
        <f t="shared" ca="1" si="1119"/>
        <v>0</v>
      </c>
      <c r="G550">
        <f t="shared" ca="1" si="1120"/>
        <v>0</v>
      </c>
      <c r="I550">
        <f>SUM(D$2:D550)/COUNT(D$2:D550)</f>
        <v>1.999562408755547E-2</v>
      </c>
      <c r="J550">
        <f t="shared" si="1111"/>
        <v>0.94490674040321032</v>
      </c>
      <c r="L550">
        <f ca="1">VARA(C$2:C550)</f>
        <v>0</v>
      </c>
      <c r="M550">
        <f t="shared" ca="1" si="1112"/>
        <v>0</v>
      </c>
      <c r="N550">
        <f t="shared" ca="1" si="1121"/>
        <v>0</v>
      </c>
      <c r="O550" t="b">
        <f ca="1">IF(OR(O549,M550*MIN((B550-B$2)*Analysis!$B$19,1)&gt;Analysis!$B$18),TRUE,FALSE)</f>
        <v>0</v>
      </c>
      <c r="P550" t="b">
        <f>IF(OR('Flight Input'!U550=3,'Flight Input'!U550=9),TRUE,FALSE)</f>
        <v>0</v>
      </c>
      <c r="Q550">
        <f ca="1">IF(O550,Q549,SUM(C$2:C550)/COUNT(C$2:C550))+(Analysis!$D$14-500)/1000000</f>
        <v>1.1E-4</v>
      </c>
      <c r="R550">
        <f t="shared" ca="1" si="1113"/>
        <v>0</v>
      </c>
      <c r="S550">
        <f t="shared" ca="1" si="1122"/>
        <v>0</v>
      </c>
      <c r="T550">
        <f t="shared" si="1114"/>
        <v>0</v>
      </c>
      <c r="U550">
        <f>IF($P550,T550*Analysis!$B$28+Analysis!$B$29,0)</f>
        <v>0</v>
      </c>
      <c r="V550">
        <f>U550-'Flight Input'!$AE550</f>
        <v>0</v>
      </c>
      <c r="W550">
        <f ca="1">MEDIAN2(R550,Analysis!$B$5,2)</f>
        <v>0</v>
      </c>
      <c r="X550">
        <f t="shared" ref="X550:Y550" ca="1" si="1191">X549+W550*$D550</f>
        <v>0</v>
      </c>
      <c r="Y550">
        <f t="shared" ca="1" si="1191"/>
        <v>0</v>
      </c>
      <c r="AA550">
        <f ca="1">AVERAGE2(W550,Analysis!$B$6,2)</f>
        <v>0</v>
      </c>
      <c r="AB550">
        <f t="shared" ref="AB550:AC550" ca="1" si="1192">AB549+AA550*$D550</f>
        <v>0</v>
      </c>
      <c r="AC550">
        <f t="shared" ca="1" si="1192"/>
        <v>0</v>
      </c>
      <c r="AF550">
        <f ca="1">IF(B550&gt;0,C550-Analysis!$B$14,0)</f>
        <v>0</v>
      </c>
      <c r="AG550">
        <f t="shared" ca="1" si="1117"/>
        <v>0</v>
      </c>
      <c r="AH550">
        <f t="shared" ca="1" si="1118"/>
        <v>0</v>
      </c>
      <c r="AI550">
        <f ca="1">IF(AND(B550&gt;Analysis!$B$39,B550&lt;Analysis!$B$40),FilterInput(AF550,Analysis!$B$34,Analysis!$B$35),0)</f>
        <v>0</v>
      </c>
      <c r="AJ550">
        <f ca="1">MEDIAN2(AI550,Analysis!$B$5,2)</f>
        <v>0</v>
      </c>
      <c r="AK550">
        <f ca="1">AVERAGE2(AJ550,Analysis!$B$6,2)</f>
        <v>0</v>
      </c>
      <c r="AL550">
        <f ca="1">INTEGRAL2(R550,$B550,AL549,R549,$B549,Analysis!$B$22)</f>
        <v>0</v>
      </c>
      <c r="AM550">
        <f ca="1">IF(AND(B550&lt;Analysis!$B$40,B550&gt;0),INTEGRAL2(AL550,$B550,AM549,AL549,$B549,Analysis!$B$23),0)</f>
        <v>0</v>
      </c>
      <c r="AN550">
        <f>IF($P550,AM550*Analysis!$B$30+Analysis!$B$31,0)</f>
        <v>0</v>
      </c>
      <c r="AO550">
        <f>AN550-'Flight Input'!$AE550</f>
        <v>0</v>
      </c>
      <c r="AQ550">
        <f>Analysis!$B$36*'Flight Input'!AE550+IF('Flight Input'!AE550 &gt; 0,Analysis!$B$37,0)</f>
        <v>0</v>
      </c>
      <c r="AR550">
        <f ca="1">_xlfn.COVARIANCE.P($AN$102:$AN$1102,'Flight Input'!AE550:AE1550)</f>
        <v>-9.4210637435169064E-3</v>
      </c>
    </row>
    <row r="551" spans="1:44" x14ac:dyDescent="0.3">
      <c r="A551">
        <v>549</v>
      </c>
      <c r="B551">
        <f>'Flight Input'!T551</f>
        <v>10.977610999951139</v>
      </c>
      <c r="C551">
        <f ca="1">INDIRECT(CONCATENATE("'Flight Input'!",Analysis!$B$2,A551+2))</f>
        <v>0</v>
      </c>
      <c r="D551">
        <f t="shared" si="1110"/>
        <v>2.000899997074157E-2</v>
      </c>
      <c r="F551">
        <f t="shared" ca="1" si="1119"/>
        <v>0</v>
      </c>
      <c r="G551">
        <f t="shared" ca="1" si="1120"/>
        <v>0</v>
      </c>
      <c r="I551">
        <f>SUM(D$2:D551)/COUNT(D$2:D551)</f>
        <v>1.999564845164142E-2</v>
      </c>
      <c r="J551">
        <f t="shared" si="1111"/>
        <v>1.00066772123607</v>
      </c>
      <c r="L551">
        <f ca="1">VARA(C$2:C551)</f>
        <v>0</v>
      </c>
      <c r="M551">
        <f t="shared" ca="1" si="1112"/>
        <v>0</v>
      </c>
      <c r="N551">
        <f t="shared" ca="1" si="1121"/>
        <v>0</v>
      </c>
      <c r="O551" t="b">
        <f ca="1">IF(OR(O550,M551*MIN((B551-B$2)*Analysis!$B$19,1)&gt;Analysis!$B$18),TRUE,FALSE)</f>
        <v>0</v>
      </c>
      <c r="P551" t="b">
        <f>IF(OR('Flight Input'!U551=3,'Flight Input'!U551=9),TRUE,FALSE)</f>
        <v>0</v>
      </c>
      <c r="Q551">
        <f ca="1">IF(O551,Q550,SUM(C$2:C551)/COUNT(C$2:C551))+(Analysis!$D$14-500)/1000000</f>
        <v>1.1E-4</v>
      </c>
      <c r="R551">
        <f t="shared" ca="1" si="1113"/>
        <v>0</v>
      </c>
      <c r="S551">
        <f t="shared" ca="1" si="1122"/>
        <v>0</v>
      </c>
      <c r="T551">
        <f t="shared" si="1114"/>
        <v>0</v>
      </c>
      <c r="U551">
        <f>IF($P551,T551*Analysis!$B$28+Analysis!$B$29,0)</f>
        <v>0</v>
      </c>
      <c r="V551">
        <f>U551-'Flight Input'!$AE551</f>
        <v>0</v>
      </c>
      <c r="W551">
        <f ca="1">MEDIAN2(R551,Analysis!$B$5,2)</f>
        <v>0</v>
      </c>
      <c r="X551">
        <f t="shared" ref="X551:Y551" ca="1" si="1193">X550+W551*$D551</f>
        <v>0</v>
      </c>
      <c r="Y551">
        <f t="shared" ca="1" si="1193"/>
        <v>0</v>
      </c>
      <c r="AA551">
        <f ca="1">AVERAGE2(W551,Analysis!$B$6,2)</f>
        <v>0</v>
      </c>
      <c r="AB551">
        <f t="shared" ref="AB551:AC551" ca="1" si="1194">AB550+AA551*$D551</f>
        <v>0</v>
      </c>
      <c r="AC551">
        <f t="shared" ca="1" si="1194"/>
        <v>0</v>
      </c>
      <c r="AF551">
        <f ca="1">IF(B551&gt;0,C551-Analysis!$B$14,0)</f>
        <v>0</v>
      </c>
      <c r="AG551">
        <f t="shared" ca="1" si="1117"/>
        <v>0</v>
      </c>
      <c r="AH551">
        <f t="shared" ca="1" si="1118"/>
        <v>0</v>
      </c>
      <c r="AI551">
        <f ca="1">IF(AND(B551&gt;Analysis!$B$39,B551&lt;Analysis!$B$40),FilterInput(AF551,Analysis!$B$34,Analysis!$B$35),0)</f>
        <v>0</v>
      </c>
      <c r="AJ551">
        <f ca="1">MEDIAN2(AI551,Analysis!$B$5,2)</f>
        <v>0</v>
      </c>
      <c r="AK551">
        <f ca="1">AVERAGE2(AJ551,Analysis!$B$6,2)</f>
        <v>0</v>
      </c>
      <c r="AL551">
        <f ca="1">INTEGRAL2(R551,$B551,AL550,R550,$B550,Analysis!$B$22)</f>
        <v>0</v>
      </c>
      <c r="AM551">
        <f ca="1">IF(AND(B551&lt;Analysis!$B$40,B551&gt;0),INTEGRAL2(AL551,$B551,AM550,AL550,$B550,Analysis!$B$23),0)</f>
        <v>0</v>
      </c>
      <c r="AN551">
        <f>IF($P551,AM551*Analysis!$B$30+Analysis!$B$31,0)</f>
        <v>0</v>
      </c>
      <c r="AO551">
        <f>AN551-'Flight Input'!$AE551</f>
        <v>0</v>
      </c>
      <c r="AQ551">
        <f>Analysis!$B$36*'Flight Input'!AE551+IF('Flight Input'!AE551 &gt; 0,Analysis!$B$37,0)</f>
        <v>0</v>
      </c>
      <c r="AR551">
        <f ca="1">_xlfn.COVARIANCE.P($AN$102:$AN$1102,'Flight Input'!AE551:AE1551)</f>
        <v>-9.2939092890119944E-3</v>
      </c>
    </row>
    <row r="552" spans="1:44" x14ac:dyDescent="0.3">
      <c r="A552">
        <v>550</v>
      </c>
      <c r="B552">
        <f>'Flight Input'!T552</f>
        <v>10.997009000042453</v>
      </c>
      <c r="C552">
        <f ca="1">INDIRECT(CONCATENATE("'Flight Input'!",Analysis!$B$2,A552+2))</f>
        <v>0</v>
      </c>
      <c r="D552">
        <f t="shared" si="1110"/>
        <v>1.9398000091314316E-2</v>
      </c>
      <c r="F552">
        <f t="shared" ca="1" si="1119"/>
        <v>0</v>
      </c>
      <c r="G552">
        <f t="shared" ca="1" si="1120"/>
        <v>0</v>
      </c>
      <c r="I552">
        <f>SUM(D$2:D552)/COUNT(D$2:D552)</f>
        <v>1.9994561818259007E-2</v>
      </c>
      <c r="J552">
        <f t="shared" si="1111"/>
        <v>0.97016380091911236</v>
      </c>
      <c r="L552">
        <f ca="1">VARA(C$2:C552)</f>
        <v>0</v>
      </c>
      <c r="M552">
        <f t="shared" ca="1" si="1112"/>
        <v>0</v>
      </c>
      <c r="N552">
        <f t="shared" ca="1" si="1121"/>
        <v>0</v>
      </c>
      <c r="O552" t="b">
        <f ca="1">IF(OR(O551,M552*MIN((B552-B$2)*Analysis!$B$19,1)&gt;Analysis!$B$18),TRUE,FALSE)</f>
        <v>0</v>
      </c>
      <c r="P552" t="b">
        <f>IF(OR('Flight Input'!U552=3,'Flight Input'!U552=9),TRUE,FALSE)</f>
        <v>0</v>
      </c>
      <c r="Q552">
        <f ca="1">IF(O552,Q551,SUM(C$2:C552)/COUNT(C$2:C552))+(Analysis!$D$14-500)/1000000</f>
        <v>1.1E-4</v>
      </c>
      <c r="R552">
        <f t="shared" ca="1" si="1113"/>
        <v>0</v>
      </c>
      <c r="S552">
        <f t="shared" ca="1" si="1122"/>
        <v>0</v>
      </c>
      <c r="T552">
        <f t="shared" si="1114"/>
        <v>0</v>
      </c>
      <c r="U552">
        <f>IF($P552,T552*Analysis!$B$28+Analysis!$B$29,0)</f>
        <v>0</v>
      </c>
      <c r="V552">
        <f>U552-'Flight Input'!$AE552</f>
        <v>0</v>
      </c>
      <c r="W552">
        <f ca="1">MEDIAN2(R552,Analysis!$B$5,2)</f>
        <v>0</v>
      </c>
      <c r="X552">
        <f t="shared" ref="X552:Y552" ca="1" si="1195">X551+W552*$D552</f>
        <v>0</v>
      </c>
      <c r="Y552">
        <f t="shared" ca="1" si="1195"/>
        <v>0</v>
      </c>
      <c r="AA552">
        <f ca="1">AVERAGE2(W552,Analysis!$B$6,2)</f>
        <v>0</v>
      </c>
      <c r="AB552">
        <f t="shared" ref="AB552:AC552" ca="1" si="1196">AB551+AA552*$D552</f>
        <v>0</v>
      </c>
      <c r="AC552">
        <f t="shared" ca="1" si="1196"/>
        <v>0</v>
      </c>
      <c r="AF552">
        <f ca="1">IF(B552&gt;0,C552-Analysis!$B$14,0)</f>
        <v>0</v>
      </c>
      <c r="AG552">
        <f t="shared" ca="1" si="1117"/>
        <v>0</v>
      </c>
      <c r="AH552">
        <f t="shared" ca="1" si="1118"/>
        <v>0</v>
      </c>
      <c r="AI552">
        <f ca="1">IF(AND(B552&gt;Analysis!$B$39,B552&lt;Analysis!$B$40),FilterInput(AF552,Analysis!$B$34,Analysis!$B$35),0)</f>
        <v>0</v>
      </c>
      <c r="AJ552">
        <f ca="1">MEDIAN2(AI552,Analysis!$B$5,2)</f>
        <v>0</v>
      </c>
      <c r="AK552">
        <f ca="1">AVERAGE2(AJ552,Analysis!$B$6,2)</f>
        <v>0</v>
      </c>
      <c r="AL552">
        <f ca="1">INTEGRAL2(R552,$B552,AL551,R551,$B551,Analysis!$B$22)</f>
        <v>0</v>
      </c>
      <c r="AM552">
        <f ca="1">IF(AND(B552&lt;Analysis!$B$40,B552&gt;0),INTEGRAL2(AL552,$B552,AM551,AL551,$B551,Analysis!$B$23),0)</f>
        <v>0</v>
      </c>
      <c r="AN552">
        <f>IF($P552,AM552*Analysis!$B$30+Analysis!$B$31,0)</f>
        <v>0</v>
      </c>
      <c r="AO552">
        <f>AN552-'Flight Input'!$AE552</f>
        <v>0</v>
      </c>
      <c r="AQ552">
        <f>Analysis!$B$36*'Flight Input'!AE552+IF('Flight Input'!AE552 &gt; 0,Analysis!$B$37,0)</f>
        <v>0</v>
      </c>
      <c r="AR552">
        <f ca="1">_xlfn.COVARIANCE.P($AN$102:$AN$1102,'Flight Input'!AE552:AE1552)</f>
        <v>-9.165801971207168E-3</v>
      </c>
    </row>
    <row r="553" spans="1:44" x14ac:dyDescent="0.3">
      <c r="A553">
        <v>551</v>
      </c>
      <c r="B553">
        <f>'Flight Input'!T553</f>
        <v>11.019544000038877</v>
      </c>
      <c r="C553">
        <f ca="1">INDIRECT(CONCATENATE("'Flight Input'!",Analysis!$B$2,A553+2))</f>
        <v>0</v>
      </c>
      <c r="D553">
        <f t="shared" si="1110"/>
        <v>2.2534999996423721E-2</v>
      </c>
      <c r="F553">
        <f t="shared" ca="1" si="1119"/>
        <v>0</v>
      </c>
      <c r="G553">
        <f t="shared" ca="1" si="1120"/>
        <v>0</v>
      </c>
      <c r="I553">
        <f>SUM(D$2:D553)/COUNT(D$2:D553)</f>
        <v>1.9999172413863661E-2</v>
      </c>
      <c r="J553">
        <f t="shared" si="1111"/>
        <v>1.1267966258844888</v>
      </c>
      <c r="L553">
        <f ca="1">VARA(C$2:C553)</f>
        <v>0</v>
      </c>
      <c r="M553">
        <f t="shared" ca="1" si="1112"/>
        <v>0</v>
      </c>
      <c r="N553">
        <f t="shared" ca="1" si="1121"/>
        <v>0</v>
      </c>
      <c r="O553" t="b">
        <f ca="1">IF(OR(O552,M553*MIN((B553-B$2)*Analysis!$B$19,1)&gt;Analysis!$B$18),TRUE,FALSE)</f>
        <v>0</v>
      </c>
      <c r="P553" t="b">
        <f>IF(OR('Flight Input'!U553=3,'Flight Input'!U553=9),TRUE,FALSE)</f>
        <v>0</v>
      </c>
      <c r="Q553">
        <f ca="1">IF(O553,Q552,SUM(C$2:C553)/COUNT(C$2:C553))+(Analysis!$D$14-500)/1000000</f>
        <v>1.1E-4</v>
      </c>
      <c r="R553">
        <f t="shared" ca="1" si="1113"/>
        <v>0</v>
      </c>
      <c r="S553">
        <f t="shared" ca="1" si="1122"/>
        <v>0</v>
      </c>
      <c r="T553">
        <f t="shared" si="1114"/>
        <v>0</v>
      </c>
      <c r="U553">
        <f>IF($P553,T553*Analysis!$B$28+Analysis!$B$29,0)</f>
        <v>0</v>
      </c>
      <c r="V553">
        <f>U553-'Flight Input'!$AE553</f>
        <v>0</v>
      </c>
      <c r="W553">
        <f ca="1">MEDIAN2(R553,Analysis!$B$5,2)</f>
        <v>0</v>
      </c>
      <c r="X553">
        <f t="shared" ref="X553:Y553" ca="1" si="1197">X552+W553*$D553</f>
        <v>0</v>
      </c>
      <c r="Y553">
        <f t="shared" ca="1" si="1197"/>
        <v>0</v>
      </c>
      <c r="AA553">
        <f ca="1">AVERAGE2(W553,Analysis!$B$6,2)</f>
        <v>0</v>
      </c>
      <c r="AB553">
        <f t="shared" ref="AB553:AC553" ca="1" si="1198">AB552+AA553*$D553</f>
        <v>0</v>
      </c>
      <c r="AC553">
        <f t="shared" ca="1" si="1198"/>
        <v>0</v>
      </c>
      <c r="AF553">
        <f ca="1">IF(B553&gt;0,C553-Analysis!$B$14,0)</f>
        <v>0</v>
      </c>
      <c r="AG553">
        <f t="shared" ca="1" si="1117"/>
        <v>0</v>
      </c>
      <c r="AH553">
        <f t="shared" ca="1" si="1118"/>
        <v>0</v>
      </c>
      <c r="AI553">
        <f ca="1">IF(AND(B553&gt;Analysis!$B$39,B553&lt;Analysis!$B$40),FilterInput(AF553,Analysis!$B$34,Analysis!$B$35),0)</f>
        <v>0</v>
      </c>
      <c r="AJ553">
        <f ca="1">MEDIAN2(AI553,Analysis!$B$5,2)</f>
        <v>0</v>
      </c>
      <c r="AK553">
        <f ca="1">AVERAGE2(AJ553,Analysis!$B$6,2)</f>
        <v>0</v>
      </c>
      <c r="AL553">
        <f ca="1">INTEGRAL2(R553,$B553,AL552,R552,$B552,Analysis!$B$22)</f>
        <v>0</v>
      </c>
      <c r="AM553">
        <f ca="1">IF(AND(B553&lt;Analysis!$B$40,B553&gt;0),INTEGRAL2(AL553,$B553,AM552,AL552,$B552,Analysis!$B$23),0)</f>
        <v>0</v>
      </c>
      <c r="AN553">
        <f>IF($P553,AM553*Analysis!$B$30+Analysis!$B$31,0)</f>
        <v>0</v>
      </c>
      <c r="AO553">
        <f>AN553-'Flight Input'!$AE553</f>
        <v>0</v>
      </c>
      <c r="AQ553">
        <f>Analysis!$B$36*'Flight Input'!AE553+IF('Flight Input'!AE553 &gt; 0,Analysis!$B$37,0)</f>
        <v>0</v>
      </c>
      <c r="AR553">
        <f ca="1">_xlfn.COVARIANCE.P($AN$102:$AN$1102,'Flight Input'!AE553:AE1553)</f>
        <v>-9.0367340805395813E-3</v>
      </c>
    </row>
    <row r="554" spans="1:44" x14ac:dyDescent="0.3">
      <c r="A554">
        <v>552</v>
      </c>
      <c r="B554">
        <f>'Flight Input'!T554</f>
        <v>11.039498000056483</v>
      </c>
      <c r="C554">
        <f ca="1">INDIRECT(CONCATENATE("'Flight Input'!",Analysis!$B$2,A554+2))</f>
        <v>0</v>
      </c>
      <c r="D554">
        <f t="shared" si="1110"/>
        <v>1.9954000017605722E-2</v>
      </c>
      <c r="F554">
        <f t="shared" ca="1" si="1119"/>
        <v>0</v>
      </c>
      <c r="G554">
        <f t="shared" ca="1" si="1120"/>
        <v>0</v>
      </c>
      <c r="I554">
        <f>SUM(D$2:D554)/COUNT(D$2:D554)</f>
        <v>1.9999090579812469E-2</v>
      </c>
      <c r="J554">
        <f t="shared" si="1111"/>
        <v>0.99774536936933211</v>
      </c>
      <c r="L554">
        <f ca="1">VARA(C$2:C554)</f>
        <v>0</v>
      </c>
      <c r="M554">
        <f t="shared" ca="1" si="1112"/>
        <v>0</v>
      </c>
      <c r="N554">
        <f t="shared" ca="1" si="1121"/>
        <v>0</v>
      </c>
      <c r="O554" t="b">
        <f ca="1">IF(OR(O553,M554*MIN((B554-B$2)*Analysis!$B$19,1)&gt;Analysis!$B$18),TRUE,FALSE)</f>
        <v>0</v>
      </c>
      <c r="P554" t="b">
        <f>IF(OR('Flight Input'!U554=3,'Flight Input'!U554=9),TRUE,FALSE)</f>
        <v>0</v>
      </c>
      <c r="Q554">
        <f ca="1">IF(O554,Q553,SUM(C$2:C554)/COUNT(C$2:C554))+(Analysis!$D$14-500)/1000000</f>
        <v>1.1E-4</v>
      </c>
      <c r="R554">
        <f t="shared" ca="1" si="1113"/>
        <v>0</v>
      </c>
      <c r="S554">
        <f t="shared" ca="1" si="1122"/>
        <v>0</v>
      </c>
      <c r="T554">
        <f t="shared" si="1114"/>
        <v>0</v>
      </c>
      <c r="U554">
        <f>IF($P554,T554*Analysis!$B$28+Analysis!$B$29,0)</f>
        <v>0</v>
      </c>
      <c r="V554">
        <f>U554-'Flight Input'!$AE554</f>
        <v>0</v>
      </c>
      <c r="W554">
        <f ca="1">MEDIAN2(R554,Analysis!$B$5,2)</f>
        <v>0</v>
      </c>
      <c r="X554">
        <f t="shared" ref="X554:Y554" ca="1" si="1199">X553+W554*$D554</f>
        <v>0</v>
      </c>
      <c r="Y554">
        <f t="shared" ca="1" si="1199"/>
        <v>0</v>
      </c>
      <c r="AA554">
        <f ca="1">AVERAGE2(W554,Analysis!$B$6,2)</f>
        <v>0</v>
      </c>
      <c r="AB554">
        <f t="shared" ref="AB554:AC554" ca="1" si="1200">AB553+AA554*$D554</f>
        <v>0</v>
      </c>
      <c r="AC554">
        <f t="shared" ca="1" si="1200"/>
        <v>0</v>
      </c>
      <c r="AF554">
        <f ca="1">IF(B554&gt;0,C554-Analysis!$B$14,0)</f>
        <v>0</v>
      </c>
      <c r="AG554">
        <f t="shared" ca="1" si="1117"/>
        <v>0</v>
      </c>
      <c r="AH554">
        <f t="shared" ca="1" si="1118"/>
        <v>0</v>
      </c>
      <c r="AI554">
        <f ca="1">IF(AND(B554&gt;Analysis!$B$39,B554&lt;Analysis!$B$40),FilterInput(AF554,Analysis!$B$34,Analysis!$B$35),0)</f>
        <v>0</v>
      </c>
      <c r="AJ554">
        <f ca="1">MEDIAN2(AI554,Analysis!$B$5,2)</f>
        <v>0</v>
      </c>
      <c r="AK554">
        <f ca="1">AVERAGE2(AJ554,Analysis!$B$6,2)</f>
        <v>0</v>
      </c>
      <c r="AL554">
        <f ca="1">INTEGRAL2(R554,$B554,AL553,R553,$B553,Analysis!$B$22)</f>
        <v>0</v>
      </c>
      <c r="AM554">
        <f ca="1">IF(AND(B554&lt;Analysis!$B$40,B554&gt;0),INTEGRAL2(AL554,$B554,AM553,AL553,$B553,Analysis!$B$23),0)</f>
        <v>0</v>
      </c>
      <c r="AN554">
        <f>IF($P554,AM554*Analysis!$B$30+Analysis!$B$31,0)</f>
        <v>0</v>
      </c>
      <c r="AO554">
        <f>AN554-'Flight Input'!$AE554</f>
        <v>0</v>
      </c>
      <c r="AQ554">
        <f>Analysis!$B$36*'Flight Input'!AE554+IF('Flight Input'!AE554 &gt; 0,Analysis!$B$37,0)</f>
        <v>0</v>
      </c>
      <c r="AR554">
        <f ca="1">_xlfn.COVARIANCE.P($AN$102:$AN$1102,'Flight Input'!AE554:AE1554)</f>
        <v>-8.9066978341405065E-3</v>
      </c>
    </row>
    <row r="555" spans="1:44" x14ac:dyDescent="0.3">
      <c r="A555">
        <v>553</v>
      </c>
      <c r="B555">
        <f>'Flight Input'!T555</f>
        <v>11.06112700002268</v>
      </c>
      <c r="C555">
        <f ca="1">INDIRECT(CONCATENATE("'Flight Input'!",Analysis!$B$2,A555+2))</f>
        <v>0</v>
      </c>
      <c r="D555">
        <f t="shared" si="1110"/>
        <v>2.1628999966196716E-2</v>
      </c>
      <c r="F555">
        <f t="shared" ca="1" si="1119"/>
        <v>0</v>
      </c>
      <c r="G555">
        <f t="shared" ca="1" si="1120"/>
        <v>0</v>
      </c>
      <c r="I555">
        <f>SUM(D$2:D555)/COUNT(D$2:D555)</f>
        <v>2.0002037974724555E-2</v>
      </c>
      <c r="J555">
        <f t="shared" si="1111"/>
        <v>1.0813398111496468</v>
      </c>
      <c r="L555">
        <f ca="1">VARA(C$2:C555)</f>
        <v>0</v>
      </c>
      <c r="M555">
        <f t="shared" ca="1" si="1112"/>
        <v>0</v>
      </c>
      <c r="N555">
        <f t="shared" ca="1" si="1121"/>
        <v>0</v>
      </c>
      <c r="O555" t="b">
        <f ca="1">IF(OR(O554,M555*MIN((B555-B$2)*Analysis!$B$19,1)&gt;Analysis!$B$18),TRUE,FALSE)</f>
        <v>0</v>
      </c>
      <c r="P555" t="b">
        <f>IF(OR('Flight Input'!U555=3,'Flight Input'!U555=9),TRUE,FALSE)</f>
        <v>0</v>
      </c>
      <c r="Q555">
        <f ca="1">IF(O555,Q554,SUM(C$2:C555)/COUNT(C$2:C555))+(Analysis!$D$14-500)/1000000</f>
        <v>1.1E-4</v>
      </c>
      <c r="R555">
        <f t="shared" ca="1" si="1113"/>
        <v>0</v>
      </c>
      <c r="S555">
        <f t="shared" ca="1" si="1122"/>
        <v>0</v>
      </c>
      <c r="T555">
        <f t="shared" si="1114"/>
        <v>0</v>
      </c>
      <c r="U555">
        <f>IF($P555,T555*Analysis!$B$28+Analysis!$B$29,0)</f>
        <v>0</v>
      </c>
      <c r="V555">
        <f>U555-'Flight Input'!$AE555</f>
        <v>0</v>
      </c>
      <c r="W555">
        <f ca="1">MEDIAN2(R555,Analysis!$B$5,2)</f>
        <v>0</v>
      </c>
      <c r="X555">
        <f t="shared" ref="X555:Y555" ca="1" si="1201">X554+W555*$D555</f>
        <v>0</v>
      </c>
      <c r="Y555">
        <f t="shared" ca="1" si="1201"/>
        <v>0</v>
      </c>
      <c r="AA555">
        <f ca="1">AVERAGE2(W555,Analysis!$B$6,2)</f>
        <v>0</v>
      </c>
      <c r="AB555">
        <f t="shared" ref="AB555:AC555" ca="1" si="1202">AB554+AA555*$D555</f>
        <v>0</v>
      </c>
      <c r="AC555">
        <f t="shared" ca="1" si="1202"/>
        <v>0</v>
      </c>
      <c r="AF555">
        <f ca="1">IF(B555&gt;0,C555-Analysis!$B$14,0)</f>
        <v>0</v>
      </c>
      <c r="AG555">
        <f t="shared" ca="1" si="1117"/>
        <v>0</v>
      </c>
      <c r="AH555">
        <f t="shared" ca="1" si="1118"/>
        <v>0</v>
      </c>
      <c r="AI555">
        <f ca="1">IF(AND(B555&gt;Analysis!$B$39,B555&lt;Analysis!$B$40),FilterInput(AF555,Analysis!$B$34,Analysis!$B$35),0)</f>
        <v>0</v>
      </c>
      <c r="AJ555">
        <f ca="1">MEDIAN2(AI555,Analysis!$B$5,2)</f>
        <v>0</v>
      </c>
      <c r="AK555">
        <f ca="1">AVERAGE2(AJ555,Analysis!$B$6,2)</f>
        <v>0</v>
      </c>
      <c r="AL555">
        <f ca="1">INTEGRAL2(R555,$B555,AL554,R554,$B554,Analysis!$B$22)</f>
        <v>0</v>
      </c>
      <c r="AM555">
        <f ca="1">IF(AND(B555&lt;Analysis!$B$40,B555&gt;0),INTEGRAL2(AL555,$B555,AM554,AL554,$B554,Analysis!$B$23),0)</f>
        <v>0</v>
      </c>
      <c r="AN555">
        <f>IF($P555,AM555*Analysis!$B$30+Analysis!$B$31,0)</f>
        <v>0</v>
      </c>
      <c r="AO555">
        <f>AN555-'Flight Input'!$AE555</f>
        <v>0</v>
      </c>
      <c r="AQ555">
        <f>Analysis!$B$36*'Flight Input'!AE555+IF('Flight Input'!AE555 &gt; 0,Analysis!$B$37,0)</f>
        <v>0</v>
      </c>
      <c r="AR555">
        <f ca="1">_xlfn.COVARIANCE.P($AN$102:$AN$1102,'Flight Input'!AE555:AE1555)</f>
        <v>-8.7756853750202979E-3</v>
      </c>
    </row>
    <row r="556" spans="1:44" x14ac:dyDescent="0.3">
      <c r="A556">
        <v>554</v>
      </c>
      <c r="B556">
        <f>'Flight Input'!T556</f>
        <v>11.079026999999769</v>
      </c>
      <c r="C556">
        <f ca="1">INDIRECT(CONCATENATE("'Flight Input'!",Analysis!$B$2,A556+2))</f>
        <v>0</v>
      </c>
      <c r="D556">
        <f t="shared" si="1110"/>
        <v>1.7899999977089465E-2</v>
      </c>
      <c r="F556">
        <f t="shared" ca="1" si="1119"/>
        <v>0</v>
      </c>
      <c r="G556">
        <f t="shared" ca="1" si="1120"/>
        <v>0</v>
      </c>
      <c r="I556">
        <f>SUM(D$2:D556)/COUNT(D$2:D556)</f>
        <v>1.9998243682310051E-2</v>
      </c>
      <c r="J556">
        <f t="shared" si="1111"/>
        <v>0.89507860097351244</v>
      </c>
      <c r="L556">
        <f ca="1">VARA(C$2:C556)</f>
        <v>0</v>
      </c>
      <c r="M556">
        <f t="shared" ca="1" si="1112"/>
        <v>0</v>
      </c>
      <c r="N556">
        <f t="shared" ca="1" si="1121"/>
        <v>0</v>
      </c>
      <c r="O556" t="b">
        <f ca="1">IF(OR(O555,M556*MIN((B556-B$2)*Analysis!$B$19,1)&gt;Analysis!$B$18),TRUE,FALSE)</f>
        <v>0</v>
      </c>
      <c r="P556" t="b">
        <f>IF(OR('Flight Input'!U556=3,'Flight Input'!U556=9),TRUE,FALSE)</f>
        <v>0</v>
      </c>
      <c r="Q556">
        <f ca="1">IF(O556,Q555,SUM(C$2:C556)/COUNT(C$2:C556))+(Analysis!$D$14-500)/1000000</f>
        <v>1.1E-4</v>
      </c>
      <c r="R556">
        <f t="shared" ca="1" si="1113"/>
        <v>0</v>
      </c>
      <c r="S556">
        <f t="shared" ca="1" si="1122"/>
        <v>0</v>
      </c>
      <c r="T556">
        <f t="shared" si="1114"/>
        <v>0</v>
      </c>
      <c r="U556">
        <f>IF($P556,T556*Analysis!$B$28+Analysis!$B$29,0)</f>
        <v>0</v>
      </c>
      <c r="V556">
        <f>U556-'Flight Input'!$AE556</f>
        <v>0</v>
      </c>
      <c r="W556">
        <f ca="1">MEDIAN2(R556,Analysis!$B$5,2)</f>
        <v>0</v>
      </c>
      <c r="X556">
        <f t="shared" ref="X556:Y556" ca="1" si="1203">X555+W556*$D556</f>
        <v>0</v>
      </c>
      <c r="Y556">
        <f t="shared" ca="1" si="1203"/>
        <v>0</v>
      </c>
      <c r="AA556">
        <f ca="1">AVERAGE2(W556,Analysis!$B$6,2)</f>
        <v>0</v>
      </c>
      <c r="AB556">
        <f t="shared" ref="AB556:AC556" ca="1" si="1204">AB555+AA556*$D556</f>
        <v>0</v>
      </c>
      <c r="AC556">
        <f t="shared" ca="1" si="1204"/>
        <v>0</v>
      </c>
      <c r="AF556">
        <f ca="1">IF(B556&gt;0,C556-Analysis!$B$14,0)</f>
        <v>0</v>
      </c>
      <c r="AG556">
        <f t="shared" ca="1" si="1117"/>
        <v>0</v>
      </c>
      <c r="AH556">
        <f t="shared" ca="1" si="1118"/>
        <v>0</v>
      </c>
      <c r="AI556">
        <f ca="1">IF(AND(B556&gt;Analysis!$B$39,B556&lt;Analysis!$B$40),FilterInput(AF556,Analysis!$B$34,Analysis!$B$35),0)</f>
        <v>0</v>
      </c>
      <c r="AJ556">
        <f ca="1">MEDIAN2(AI556,Analysis!$B$5,2)</f>
        <v>0</v>
      </c>
      <c r="AK556">
        <f ca="1">AVERAGE2(AJ556,Analysis!$B$6,2)</f>
        <v>0</v>
      </c>
      <c r="AL556">
        <f ca="1">INTEGRAL2(R556,$B556,AL555,R555,$B555,Analysis!$B$22)</f>
        <v>0</v>
      </c>
      <c r="AM556">
        <f ca="1">IF(AND(B556&lt;Analysis!$B$40,B556&gt;0),INTEGRAL2(AL556,$B556,AM555,AL555,$B555,Analysis!$B$23),0)</f>
        <v>0</v>
      </c>
      <c r="AN556">
        <f>IF($P556,AM556*Analysis!$B$30+Analysis!$B$31,0)</f>
        <v>0</v>
      </c>
      <c r="AO556">
        <f>AN556-'Flight Input'!$AE556</f>
        <v>0</v>
      </c>
      <c r="AQ556">
        <f>Analysis!$B$36*'Flight Input'!AE556+IF('Flight Input'!AE556 &gt; 0,Analysis!$B$37,0)</f>
        <v>0</v>
      </c>
      <c r="AR556">
        <f ca="1">_xlfn.COVARIANCE.P($AN$102:$AN$1102,'Flight Input'!AE556:AE1556)</f>
        <v>-8.6436887712428561E-3</v>
      </c>
    </row>
    <row r="557" spans="1:44" x14ac:dyDescent="0.3">
      <c r="A557">
        <v>555</v>
      </c>
      <c r="B557">
        <f>'Flight Input'!T557</f>
        <v>11.099615999963135</v>
      </c>
      <c r="C557">
        <f ca="1">INDIRECT(CONCATENATE("'Flight Input'!",Analysis!$B$2,A557+2))</f>
        <v>0</v>
      </c>
      <c r="D557">
        <f t="shared" si="1110"/>
        <v>2.0588999963365495E-2</v>
      </c>
      <c r="F557">
        <f t="shared" ca="1" si="1119"/>
        <v>0</v>
      </c>
      <c r="G557">
        <f t="shared" ca="1" si="1120"/>
        <v>0</v>
      </c>
      <c r="I557">
        <f>SUM(D$2:D557)/COUNT(D$2:D557)</f>
        <v>1.9999308108041684E-2</v>
      </c>
      <c r="J557">
        <f t="shared" si="1111"/>
        <v>1.0294856128091101</v>
      </c>
      <c r="L557">
        <f ca="1">VARA(C$2:C557)</f>
        <v>0</v>
      </c>
      <c r="M557">
        <f t="shared" ca="1" si="1112"/>
        <v>0</v>
      </c>
      <c r="N557">
        <f t="shared" ca="1" si="1121"/>
        <v>0</v>
      </c>
      <c r="O557" t="b">
        <f ca="1">IF(OR(O556,M557*MIN((B557-B$2)*Analysis!$B$19,1)&gt;Analysis!$B$18),TRUE,FALSE)</f>
        <v>0</v>
      </c>
      <c r="P557" t="b">
        <f>IF(OR('Flight Input'!U557=3,'Flight Input'!U557=9),TRUE,FALSE)</f>
        <v>0</v>
      </c>
      <c r="Q557">
        <f ca="1">IF(O557,Q556,SUM(C$2:C557)/COUNT(C$2:C557))+(Analysis!$D$14-500)/1000000</f>
        <v>1.1E-4</v>
      </c>
      <c r="R557">
        <f t="shared" ca="1" si="1113"/>
        <v>0</v>
      </c>
      <c r="S557">
        <f t="shared" ca="1" si="1122"/>
        <v>0</v>
      </c>
      <c r="T557">
        <f t="shared" si="1114"/>
        <v>0</v>
      </c>
      <c r="U557">
        <f>IF($P557,T557*Analysis!$B$28+Analysis!$B$29,0)</f>
        <v>0</v>
      </c>
      <c r="V557">
        <f>U557-'Flight Input'!$AE557</f>
        <v>0</v>
      </c>
      <c r="W557">
        <f ca="1">MEDIAN2(R557,Analysis!$B$5,2)</f>
        <v>0</v>
      </c>
      <c r="X557">
        <f t="shared" ref="X557:Y557" ca="1" si="1205">X556+W557*$D557</f>
        <v>0</v>
      </c>
      <c r="Y557">
        <f t="shared" ca="1" si="1205"/>
        <v>0</v>
      </c>
      <c r="AA557">
        <f ca="1">AVERAGE2(W557,Analysis!$B$6,2)</f>
        <v>0</v>
      </c>
      <c r="AB557">
        <f t="shared" ref="AB557:AC557" ca="1" si="1206">AB556+AA557*$D557</f>
        <v>0</v>
      </c>
      <c r="AC557">
        <f t="shared" ca="1" si="1206"/>
        <v>0</v>
      </c>
      <c r="AF557">
        <f ca="1">IF(B557&gt;0,C557-Analysis!$B$14,0)</f>
        <v>0</v>
      </c>
      <c r="AG557">
        <f t="shared" ca="1" si="1117"/>
        <v>0</v>
      </c>
      <c r="AH557">
        <f t="shared" ca="1" si="1118"/>
        <v>0</v>
      </c>
      <c r="AI557">
        <f ca="1">IF(AND(B557&gt;Analysis!$B$39,B557&lt;Analysis!$B$40),FilterInput(AF557,Analysis!$B$34,Analysis!$B$35),0)</f>
        <v>0</v>
      </c>
      <c r="AJ557">
        <f ca="1">MEDIAN2(AI557,Analysis!$B$5,2)</f>
        <v>0</v>
      </c>
      <c r="AK557">
        <f ca="1">AVERAGE2(AJ557,Analysis!$B$6,2)</f>
        <v>0</v>
      </c>
      <c r="AL557">
        <f ca="1">INTEGRAL2(R557,$B557,AL556,R556,$B556,Analysis!$B$22)</f>
        <v>0</v>
      </c>
      <c r="AM557">
        <f ca="1">IF(AND(B557&lt;Analysis!$B$40,B557&gt;0),INTEGRAL2(AL557,$B557,AM556,AL556,$B556,Analysis!$B$23),0)</f>
        <v>0</v>
      </c>
      <c r="AN557">
        <f>IF($P557,AM557*Analysis!$B$30+Analysis!$B$31,0)</f>
        <v>0</v>
      </c>
      <c r="AO557">
        <f>AN557-'Flight Input'!$AE557</f>
        <v>0</v>
      </c>
      <c r="AQ557">
        <f>Analysis!$B$36*'Flight Input'!AE557+IF('Flight Input'!AE557 &gt; 0,Analysis!$B$37,0)</f>
        <v>0</v>
      </c>
      <c r="AR557">
        <f ca="1">_xlfn.COVARIANCE.P($AN$102:$AN$1102,'Flight Input'!AE557:AE1557)</f>
        <v>-8.51070001508979E-3</v>
      </c>
    </row>
    <row r="558" spans="1:44" x14ac:dyDescent="0.3">
      <c r="A558">
        <v>556</v>
      </c>
      <c r="B558">
        <f>'Flight Input'!T558</f>
        <v>11.117971000028774</v>
      </c>
      <c r="C558">
        <f ca="1">INDIRECT(CONCATENATE("'Flight Input'!",Analysis!$B$2,A558+2))</f>
        <v>0</v>
      </c>
      <c r="D558">
        <f t="shared" si="1110"/>
        <v>1.8355000065639615E-2</v>
      </c>
      <c r="F558">
        <f t="shared" ca="1" si="1119"/>
        <v>0</v>
      </c>
      <c r="G558">
        <f t="shared" ca="1" si="1120"/>
        <v>0</v>
      </c>
      <c r="I558">
        <f>SUM(D$2:D558)/COUNT(D$2:D558)</f>
        <v>1.9996350719476211E-2</v>
      </c>
      <c r="J558">
        <f t="shared" si="1111"/>
        <v>0.91791749020295288</v>
      </c>
      <c r="L558">
        <f ca="1">VARA(C$2:C558)</f>
        <v>0</v>
      </c>
      <c r="M558">
        <f t="shared" ca="1" si="1112"/>
        <v>0</v>
      </c>
      <c r="N558">
        <f t="shared" ca="1" si="1121"/>
        <v>0</v>
      </c>
      <c r="O558" t="b">
        <f ca="1">IF(OR(O557,M558*MIN((B558-B$2)*Analysis!$B$19,1)&gt;Analysis!$B$18),TRUE,FALSE)</f>
        <v>0</v>
      </c>
      <c r="P558" t="b">
        <f>IF(OR('Flight Input'!U558=3,'Flight Input'!U558=9),TRUE,FALSE)</f>
        <v>0</v>
      </c>
      <c r="Q558">
        <f ca="1">IF(O558,Q557,SUM(C$2:C558)/COUNT(C$2:C558))+(Analysis!$D$14-500)/1000000</f>
        <v>1.1E-4</v>
      </c>
      <c r="R558">
        <f t="shared" ca="1" si="1113"/>
        <v>0</v>
      </c>
      <c r="S558">
        <f t="shared" ca="1" si="1122"/>
        <v>0</v>
      </c>
      <c r="T558">
        <f t="shared" si="1114"/>
        <v>0</v>
      </c>
      <c r="U558">
        <f>IF($P558,T558*Analysis!$B$28+Analysis!$B$29,0)</f>
        <v>0</v>
      </c>
      <c r="V558">
        <f>U558-'Flight Input'!$AE558</f>
        <v>0</v>
      </c>
      <c r="W558">
        <f ca="1">MEDIAN2(R558,Analysis!$B$5,2)</f>
        <v>0</v>
      </c>
      <c r="X558">
        <f t="shared" ref="X558:Y558" ca="1" si="1207">X557+W558*$D558</f>
        <v>0</v>
      </c>
      <c r="Y558">
        <f t="shared" ca="1" si="1207"/>
        <v>0</v>
      </c>
      <c r="AA558">
        <f ca="1">AVERAGE2(W558,Analysis!$B$6,2)</f>
        <v>0</v>
      </c>
      <c r="AB558">
        <f t="shared" ref="AB558:AC558" ca="1" si="1208">AB557+AA558*$D558</f>
        <v>0</v>
      </c>
      <c r="AC558">
        <f t="shared" ca="1" si="1208"/>
        <v>0</v>
      </c>
      <c r="AF558">
        <f ca="1">IF(B558&gt;0,C558-Analysis!$B$14,0)</f>
        <v>0</v>
      </c>
      <c r="AG558">
        <f t="shared" ca="1" si="1117"/>
        <v>0</v>
      </c>
      <c r="AH558">
        <f t="shared" ca="1" si="1118"/>
        <v>0</v>
      </c>
      <c r="AI558">
        <f ca="1">IF(AND(B558&gt;Analysis!$B$39,B558&lt;Analysis!$B$40),FilterInput(AF558,Analysis!$B$34,Analysis!$B$35),0)</f>
        <v>0</v>
      </c>
      <c r="AJ558">
        <f ca="1">MEDIAN2(AI558,Analysis!$B$5,2)</f>
        <v>0</v>
      </c>
      <c r="AK558">
        <f ca="1">AVERAGE2(AJ558,Analysis!$B$6,2)</f>
        <v>0</v>
      </c>
      <c r="AL558">
        <f ca="1">INTEGRAL2(R558,$B558,AL557,R557,$B557,Analysis!$B$22)</f>
        <v>0</v>
      </c>
      <c r="AM558">
        <f ca="1">IF(AND(B558&lt;Analysis!$B$40,B558&gt;0),INTEGRAL2(AL558,$B558,AM557,AL557,$B557,Analysis!$B$23),0)</f>
        <v>0</v>
      </c>
      <c r="AN558">
        <f>IF($P558,AM558*Analysis!$B$30+Analysis!$B$31,0)</f>
        <v>0</v>
      </c>
      <c r="AO558">
        <f>AN558-'Flight Input'!$AE558</f>
        <v>0</v>
      </c>
      <c r="AQ558">
        <f>Analysis!$B$36*'Flight Input'!AE558+IF('Flight Input'!AE558 &gt; 0,Analysis!$B$37,0)</f>
        <v>0</v>
      </c>
      <c r="AR558">
        <f ca="1">_xlfn.COVARIANCE.P($AN$102:$AN$1102,'Flight Input'!AE558:AE1558)</f>
        <v>-8.3767110222135403E-3</v>
      </c>
    </row>
    <row r="559" spans="1:44" x14ac:dyDescent="0.3">
      <c r="A559">
        <v>557</v>
      </c>
      <c r="B559">
        <f>'Flight Input'!T559</f>
        <v>11.1394020000007</v>
      </c>
      <c r="C559">
        <f ca="1">INDIRECT(CONCATENATE("'Flight Input'!",Analysis!$B$2,A559+2))</f>
        <v>0</v>
      </c>
      <c r="D559">
        <f t="shared" si="1110"/>
        <v>2.1430999971926212E-2</v>
      </c>
      <c r="F559">
        <f t="shared" ca="1" si="1119"/>
        <v>0</v>
      </c>
      <c r="G559">
        <f t="shared" ca="1" si="1120"/>
        <v>0</v>
      </c>
      <c r="I559">
        <f>SUM(D$2:D559)/COUNT(D$2:D559)</f>
        <v>1.9998926391383662E-2</v>
      </c>
      <c r="J559">
        <f t="shared" si="1111"/>
        <v>1.0716075229498092</v>
      </c>
      <c r="L559">
        <f ca="1">VARA(C$2:C559)</f>
        <v>0</v>
      </c>
      <c r="M559">
        <f t="shared" ca="1" si="1112"/>
        <v>0</v>
      </c>
      <c r="N559">
        <f t="shared" ca="1" si="1121"/>
        <v>0</v>
      </c>
      <c r="O559" t="b">
        <f ca="1">IF(OR(O558,M559*MIN((B559-B$2)*Analysis!$B$19,1)&gt;Analysis!$B$18),TRUE,FALSE)</f>
        <v>0</v>
      </c>
      <c r="P559" t="b">
        <f>IF(OR('Flight Input'!U559=3,'Flight Input'!U559=9),TRUE,FALSE)</f>
        <v>0</v>
      </c>
      <c r="Q559">
        <f ca="1">IF(O559,Q558,SUM(C$2:C559)/COUNT(C$2:C559))+(Analysis!$D$14-500)/1000000</f>
        <v>1.1E-4</v>
      </c>
      <c r="R559">
        <f t="shared" ca="1" si="1113"/>
        <v>0</v>
      </c>
      <c r="S559">
        <f t="shared" ca="1" si="1122"/>
        <v>0</v>
      </c>
      <c r="T559">
        <f t="shared" si="1114"/>
        <v>0</v>
      </c>
      <c r="U559">
        <f>IF($P559,T559*Analysis!$B$28+Analysis!$B$29,0)</f>
        <v>0</v>
      </c>
      <c r="V559">
        <f>U559-'Flight Input'!$AE559</f>
        <v>0</v>
      </c>
      <c r="W559">
        <f ca="1">MEDIAN2(R559,Analysis!$B$5,2)</f>
        <v>0</v>
      </c>
      <c r="X559">
        <f t="shared" ref="X559:Y559" ca="1" si="1209">X558+W559*$D559</f>
        <v>0</v>
      </c>
      <c r="Y559">
        <f t="shared" ca="1" si="1209"/>
        <v>0</v>
      </c>
      <c r="AA559">
        <f ca="1">AVERAGE2(W559,Analysis!$B$6,2)</f>
        <v>0</v>
      </c>
      <c r="AB559">
        <f t="shared" ref="AB559:AC559" ca="1" si="1210">AB558+AA559*$D559</f>
        <v>0</v>
      </c>
      <c r="AC559">
        <f t="shared" ca="1" si="1210"/>
        <v>0</v>
      </c>
      <c r="AF559">
        <f ca="1">IF(B559&gt;0,C559-Analysis!$B$14,0)</f>
        <v>0</v>
      </c>
      <c r="AG559">
        <f t="shared" ca="1" si="1117"/>
        <v>0</v>
      </c>
      <c r="AH559">
        <f t="shared" ca="1" si="1118"/>
        <v>0</v>
      </c>
      <c r="AI559">
        <f ca="1">IF(AND(B559&gt;Analysis!$B$39,B559&lt;Analysis!$B$40),FilterInput(AF559,Analysis!$B$34,Analysis!$B$35),0)</f>
        <v>0</v>
      </c>
      <c r="AJ559">
        <f ca="1">MEDIAN2(AI559,Analysis!$B$5,2)</f>
        <v>0</v>
      </c>
      <c r="AK559">
        <f ca="1">AVERAGE2(AJ559,Analysis!$B$6,2)</f>
        <v>0</v>
      </c>
      <c r="AL559">
        <f ca="1">INTEGRAL2(R559,$B559,AL558,R558,$B558,Analysis!$B$22)</f>
        <v>0</v>
      </c>
      <c r="AM559">
        <f ca="1">IF(AND(B559&lt;Analysis!$B$40,B559&gt;0),INTEGRAL2(AL559,$B559,AM558,AL558,$B558,Analysis!$B$23),0)</f>
        <v>0</v>
      </c>
      <c r="AN559">
        <f>IF($P559,AM559*Analysis!$B$30+Analysis!$B$31,0)</f>
        <v>0</v>
      </c>
      <c r="AO559">
        <f>AN559-'Flight Input'!$AE559</f>
        <v>0</v>
      </c>
      <c r="AQ559">
        <f>Analysis!$B$36*'Flight Input'!AE559+IF('Flight Input'!AE559 &gt; 0,Analysis!$B$37,0)</f>
        <v>0</v>
      </c>
      <c r="AR559">
        <f ca="1">_xlfn.COVARIANCE.P($AN$102:$AN$1102,'Flight Input'!AE559:AE1559)</f>
        <v>-8.2417136307797595E-3</v>
      </c>
    </row>
    <row r="560" spans="1:44" x14ac:dyDescent="0.3">
      <c r="A560">
        <v>558</v>
      </c>
      <c r="B560">
        <f>'Flight Input'!T560</f>
        <v>11.159804000053555</v>
      </c>
      <c r="C560">
        <f ca="1">INDIRECT(CONCATENATE("'Flight Input'!",Analysis!$B$2,A560+2))</f>
        <v>0</v>
      </c>
      <c r="D560">
        <f t="shared" si="1110"/>
        <v>2.0402000052854419E-2</v>
      </c>
      <c r="F560">
        <f t="shared" ca="1" si="1119"/>
        <v>0</v>
      </c>
      <c r="G560">
        <f t="shared" ca="1" si="1120"/>
        <v>0</v>
      </c>
      <c r="I560">
        <f>SUM(D$2:D560)/COUNT(D$2:D560)</f>
        <v>1.9999648745615689E-2</v>
      </c>
      <c r="J560">
        <f t="shared" si="1111"/>
        <v>1.0201179186872935</v>
      </c>
      <c r="L560">
        <f ca="1">VARA(C$2:C560)</f>
        <v>0</v>
      </c>
      <c r="M560">
        <f t="shared" ca="1" si="1112"/>
        <v>0</v>
      </c>
      <c r="N560">
        <f t="shared" ca="1" si="1121"/>
        <v>0</v>
      </c>
      <c r="O560" t="b">
        <f ca="1">IF(OR(O559,M560*MIN((B560-B$2)*Analysis!$B$19,1)&gt;Analysis!$B$18),TRUE,FALSE)</f>
        <v>0</v>
      </c>
      <c r="P560" t="b">
        <f>IF(OR('Flight Input'!U560=3,'Flight Input'!U560=9),TRUE,FALSE)</f>
        <v>0</v>
      </c>
      <c r="Q560">
        <f ca="1">IF(O560,Q559,SUM(C$2:C560)/COUNT(C$2:C560))+(Analysis!$D$14-500)/1000000</f>
        <v>1.1E-4</v>
      </c>
      <c r="R560">
        <f t="shared" ca="1" si="1113"/>
        <v>0</v>
      </c>
      <c r="S560">
        <f t="shared" ca="1" si="1122"/>
        <v>0</v>
      </c>
      <c r="T560">
        <f t="shared" si="1114"/>
        <v>0</v>
      </c>
      <c r="U560">
        <f>IF($P560,T560*Analysis!$B$28+Analysis!$B$29,0)</f>
        <v>0</v>
      </c>
      <c r="V560">
        <f>U560-'Flight Input'!$AE560</f>
        <v>0</v>
      </c>
      <c r="W560">
        <f ca="1">MEDIAN2(R560,Analysis!$B$5,2)</f>
        <v>0</v>
      </c>
      <c r="X560">
        <f t="shared" ref="X560:Y560" ca="1" si="1211">X559+W560*$D560</f>
        <v>0</v>
      </c>
      <c r="Y560">
        <f t="shared" ca="1" si="1211"/>
        <v>0</v>
      </c>
      <c r="AA560">
        <f ca="1">AVERAGE2(W560,Analysis!$B$6,2)</f>
        <v>0</v>
      </c>
      <c r="AB560">
        <f t="shared" ref="AB560:AC560" ca="1" si="1212">AB559+AA560*$D560</f>
        <v>0</v>
      </c>
      <c r="AC560">
        <f t="shared" ca="1" si="1212"/>
        <v>0</v>
      </c>
      <c r="AF560">
        <f ca="1">IF(B560&gt;0,C560-Analysis!$B$14,0)</f>
        <v>0</v>
      </c>
      <c r="AG560">
        <f t="shared" ca="1" si="1117"/>
        <v>0</v>
      </c>
      <c r="AH560">
        <f t="shared" ca="1" si="1118"/>
        <v>0</v>
      </c>
      <c r="AI560">
        <f ca="1">IF(AND(B560&gt;Analysis!$B$39,B560&lt;Analysis!$B$40),FilterInput(AF560,Analysis!$B$34,Analysis!$B$35),0)</f>
        <v>0</v>
      </c>
      <c r="AJ560">
        <f ca="1">MEDIAN2(AI560,Analysis!$B$5,2)</f>
        <v>0</v>
      </c>
      <c r="AK560">
        <f ca="1">AVERAGE2(AJ560,Analysis!$B$6,2)</f>
        <v>0</v>
      </c>
      <c r="AL560">
        <f ca="1">INTEGRAL2(R560,$B560,AL559,R559,$B559,Analysis!$B$22)</f>
        <v>0</v>
      </c>
      <c r="AM560">
        <f ca="1">IF(AND(B560&lt;Analysis!$B$40,B560&gt;0),INTEGRAL2(AL560,$B560,AM559,AL559,$B559,Analysis!$B$23),0)</f>
        <v>0</v>
      </c>
      <c r="AN560">
        <f>IF($P560,AM560*Analysis!$B$30+Analysis!$B$31,0)</f>
        <v>0</v>
      </c>
      <c r="AO560">
        <f>AN560-'Flight Input'!$AE560</f>
        <v>0</v>
      </c>
      <c r="AQ560">
        <f>Analysis!$B$36*'Flight Input'!AE560+IF('Flight Input'!AE560 &gt; 0,Analysis!$B$37,0)</f>
        <v>0</v>
      </c>
      <c r="AR560">
        <f ca="1">_xlfn.COVARIANCE.P($AN$102:$AN$1102,'Flight Input'!AE560:AE1560)</f>
        <v>-8.1056996005986308E-3</v>
      </c>
    </row>
    <row r="561" spans="1:44" x14ac:dyDescent="0.3">
      <c r="A561">
        <v>559</v>
      </c>
      <c r="B561">
        <f>'Flight Input'!T561</f>
        <v>11.178700000047684</v>
      </c>
      <c r="C561">
        <f ca="1">INDIRECT(CONCATENATE("'Flight Input'!",Analysis!$B$2,A561+2))</f>
        <v>0</v>
      </c>
      <c r="D561">
        <f t="shared" si="1110"/>
        <v>1.8895999994128942E-2</v>
      </c>
      <c r="F561">
        <f t="shared" ca="1" si="1119"/>
        <v>0</v>
      </c>
      <c r="G561">
        <f t="shared" ca="1" si="1120"/>
        <v>0</v>
      </c>
      <c r="I561">
        <f>SUM(D$2:D561)/COUNT(D$2:D561)</f>
        <v>1.9997674418689954E-2</v>
      </c>
      <c r="J561">
        <f t="shared" si="1111"/>
        <v>0.94490987294345685</v>
      </c>
      <c r="L561">
        <f ca="1">VARA(C$2:C561)</f>
        <v>0</v>
      </c>
      <c r="M561">
        <f t="shared" ca="1" si="1112"/>
        <v>0</v>
      </c>
      <c r="N561">
        <f t="shared" ca="1" si="1121"/>
        <v>0</v>
      </c>
      <c r="O561" t="b">
        <f ca="1">IF(OR(O560,M561*MIN((B561-B$2)*Analysis!$B$19,1)&gt;Analysis!$B$18),TRUE,FALSE)</f>
        <v>0</v>
      </c>
      <c r="P561" t="b">
        <f>IF(OR('Flight Input'!U561=3,'Flight Input'!U561=9),TRUE,FALSE)</f>
        <v>0</v>
      </c>
      <c r="Q561">
        <f ca="1">IF(O561,Q560,SUM(C$2:C561)/COUNT(C$2:C561))+(Analysis!$D$14-500)/1000000</f>
        <v>1.1E-4</v>
      </c>
      <c r="R561">
        <f t="shared" ca="1" si="1113"/>
        <v>0</v>
      </c>
      <c r="S561">
        <f t="shared" ca="1" si="1122"/>
        <v>0</v>
      </c>
      <c r="T561">
        <f t="shared" si="1114"/>
        <v>0</v>
      </c>
      <c r="U561">
        <f>IF($P561,T561*Analysis!$B$28+Analysis!$B$29,0)</f>
        <v>0</v>
      </c>
      <c r="V561">
        <f>U561-'Flight Input'!$AE561</f>
        <v>0</v>
      </c>
      <c r="W561">
        <f ca="1">MEDIAN2(R561,Analysis!$B$5,2)</f>
        <v>0</v>
      </c>
      <c r="X561">
        <f t="shared" ref="X561:Y561" ca="1" si="1213">X560+W561*$D561</f>
        <v>0</v>
      </c>
      <c r="Y561">
        <f t="shared" ca="1" si="1213"/>
        <v>0</v>
      </c>
      <c r="AA561">
        <f ca="1">AVERAGE2(W561,Analysis!$B$6,2)</f>
        <v>0</v>
      </c>
      <c r="AB561">
        <f t="shared" ref="AB561:AC561" ca="1" si="1214">AB560+AA561*$D561</f>
        <v>0</v>
      </c>
      <c r="AC561">
        <f t="shared" ca="1" si="1214"/>
        <v>0</v>
      </c>
      <c r="AF561">
        <f ca="1">IF(B561&gt;0,C561-Analysis!$B$14,0)</f>
        <v>0</v>
      </c>
      <c r="AG561">
        <f t="shared" ca="1" si="1117"/>
        <v>0</v>
      </c>
      <c r="AH561">
        <f t="shared" ca="1" si="1118"/>
        <v>0</v>
      </c>
      <c r="AI561">
        <f ca="1">IF(AND(B561&gt;Analysis!$B$39,B561&lt;Analysis!$B$40),FilterInput(AF561,Analysis!$B$34,Analysis!$B$35),0)</f>
        <v>0</v>
      </c>
      <c r="AJ561">
        <f ca="1">MEDIAN2(AI561,Analysis!$B$5,2)</f>
        <v>0</v>
      </c>
      <c r="AK561">
        <f ca="1">AVERAGE2(AJ561,Analysis!$B$6,2)</f>
        <v>0</v>
      </c>
      <c r="AL561">
        <f ca="1">INTEGRAL2(R561,$B561,AL560,R560,$B560,Analysis!$B$22)</f>
        <v>0</v>
      </c>
      <c r="AM561">
        <f ca="1">IF(AND(B561&lt;Analysis!$B$40,B561&gt;0),INTEGRAL2(AL561,$B561,AM560,AL560,$B560,Analysis!$B$23),0)</f>
        <v>0</v>
      </c>
      <c r="AN561">
        <f>IF($P561,AM561*Analysis!$B$30+Analysis!$B$31,0)</f>
        <v>0</v>
      </c>
      <c r="AO561">
        <f>AN561-'Flight Input'!$AE561</f>
        <v>0</v>
      </c>
      <c r="AQ561">
        <f>Analysis!$B$36*'Flight Input'!AE561+IF('Flight Input'!AE561 &gt; 0,Analysis!$B$37,0)</f>
        <v>0</v>
      </c>
      <c r="AR561">
        <f ca="1">_xlfn.COVARIANCE.P($AN$102:$AN$1102,'Flight Input'!AE561:AE1561)</f>
        <v>-7.9686606122448943E-3</v>
      </c>
    </row>
    <row r="562" spans="1:44" x14ac:dyDescent="0.3">
      <c r="A562">
        <v>560</v>
      </c>
      <c r="B562">
        <f>'Flight Input'!T562</f>
        <v>11.198260999983177</v>
      </c>
      <c r="C562">
        <f ca="1">INDIRECT(CONCATENATE("'Flight Input'!",Analysis!$B$2,A562+2))</f>
        <v>0</v>
      </c>
      <c r="D562">
        <f t="shared" si="1110"/>
        <v>1.9560999935492873E-2</v>
      </c>
      <c r="F562">
        <f t="shared" ca="1" si="1119"/>
        <v>0</v>
      </c>
      <c r="G562">
        <f t="shared" ca="1" si="1120"/>
        <v>0</v>
      </c>
      <c r="I562">
        <f>SUM(D$2:D562)/COUNT(D$2:D562)</f>
        <v>1.9996894642827102E-2</v>
      </c>
      <c r="J562">
        <f t="shared" si="1111"/>
        <v>0.97820188008588704</v>
      </c>
      <c r="L562">
        <f ca="1">VARA(C$2:C562)</f>
        <v>0</v>
      </c>
      <c r="M562">
        <f t="shared" ca="1" si="1112"/>
        <v>0</v>
      </c>
      <c r="N562">
        <f t="shared" ca="1" si="1121"/>
        <v>0</v>
      </c>
      <c r="O562" t="b">
        <f ca="1">IF(OR(O561,M562*MIN((B562-B$2)*Analysis!$B$19,1)&gt;Analysis!$B$18),TRUE,FALSE)</f>
        <v>0</v>
      </c>
      <c r="P562" t="b">
        <f>IF(OR('Flight Input'!U562=3,'Flight Input'!U562=9),TRUE,FALSE)</f>
        <v>0</v>
      </c>
      <c r="Q562">
        <f ca="1">IF(O562,Q561,SUM(C$2:C562)/COUNT(C$2:C562))+(Analysis!$D$14-500)/1000000</f>
        <v>1.1E-4</v>
      </c>
      <c r="R562">
        <f t="shared" ca="1" si="1113"/>
        <v>0</v>
      </c>
      <c r="S562">
        <f t="shared" ca="1" si="1122"/>
        <v>0</v>
      </c>
      <c r="T562">
        <f t="shared" si="1114"/>
        <v>0</v>
      </c>
      <c r="U562">
        <f>IF($P562,T562*Analysis!$B$28+Analysis!$B$29,0)</f>
        <v>0</v>
      </c>
      <c r="V562">
        <f>U562-'Flight Input'!$AE562</f>
        <v>0</v>
      </c>
      <c r="W562">
        <f ca="1">MEDIAN2(R562,Analysis!$B$5,2)</f>
        <v>0</v>
      </c>
      <c r="X562">
        <f t="shared" ref="X562:Y562" ca="1" si="1215">X561+W562*$D562</f>
        <v>0</v>
      </c>
      <c r="Y562">
        <f t="shared" ca="1" si="1215"/>
        <v>0</v>
      </c>
      <c r="AA562">
        <f ca="1">AVERAGE2(W562,Analysis!$B$6,2)</f>
        <v>0</v>
      </c>
      <c r="AB562">
        <f t="shared" ref="AB562:AC562" ca="1" si="1216">AB561+AA562*$D562</f>
        <v>0</v>
      </c>
      <c r="AC562">
        <f t="shared" ca="1" si="1216"/>
        <v>0</v>
      </c>
      <c r="AF562">
        <f ca="1">IF(B562&gt;0,C562-Analysis!$B$14,0)</f>
        <v>0</v>
      </c>
      <c r="AG562">
        <f t="shared" ca="1" si="1117"/>
        <v>0</v>
      </c>
      <c r="AH562">
        <f t="shared" ca="1" si="1118"/>
        <v>0</v>
      </c>
      <c r="AI562">
        <f ca="1">IF(AND(B562&gt;Analysis!$B$39,B562&lt;Analysis!$B$40),FilterInput(AF562,Analysis!$B$34,Analysis!$B$35),0)</f>
        <v>0</v>
      </c>
      <c r="AJ562">
        <f ca="1">MEDIAN2(AI562,Analysis!$B$5,2)</f>
        <v>0</v>
      </c>
      <c r="AK562">
        <f ca="1">AVERAGE2(AJ562,Analysis!$B$6,2)</f>
        <v>0</v>
      </c>
      <c r="AL562">
        <f ca="1">INTEGRAL2(R562,$B562,AL561,R561,$B561,Analysis!$B$22)</f>
        <v>0</v>
      </c>
      <c r="AM562">
        <f ca="1">IF(AND(B562&lt;Analysis!$B$40,B562&gt;0),INTEGRAL2(AL562,$B562,AM561,AL561,$B561,Analysis!$B$23),0)</f>
        <v>0</v>
      </c>
      <c r="AN562">
        <f>IF($P562,AM562*Analysis!$B$30+Analysis!$B$31,0)</f>
        <v>0</v>
      </c>
      <c r="AO562">
        <f>AN562-'Flight Input'!$AE562</f>
        <v>0</v>
      </c>
      <c r="AQ562">
        <f>Analysis!$B$36*'Flight Input'!AE562+IF('Flight Input'!AE562 &gt; 0,Analysis!$B$37,0)</f>
        <v>0</v>
      </c>
      <c r="AR562">
        <f ca="1">_xlfn.COVARIANCE.P($AN$102:$AN$1102,'Flight Input'!AE562:AE1562)</f>
        <v>-7.8305882661665691E-3</v>
      </c>
    </row>
    <row r="563" spans="1:44" x14ac:dyDescent="0.3">
      <c r="A563">
        <v>561</v>
      </c>
      <c r="B563">
        <f>'Flight Input'!T563</f>
        <v>11.218693000031635</v>
      </c>
      <c r="C563">
        <f ca="1">INDIRECT(CONCATENATE("'Flight Input'!",Analysis!$B$2,A563+2))</f>
        <v>0</v>
      </c>
      <c r="D563">
        <f t="shared" si="1110"/>
        <v>2.0432000048458576E-2</v>
      </c>
      <c r="F563">
        <f t="shared" ca="1" si="1119"/>
        <v>0</v>
      </c>
      <c r="G563">
        <f t="shared" ca="1" si="1120"/>
        <v>0</v>
      </c>
      <c r="I563">
        <f>SUM(D$2:D563)/COUNT(D$2:D563)</f>
        <v>1.9997670231785447E-2</v>
      </c>
      <c r="J563">
        <f t="shared" si="1111"/>
        <v>1.0217190208478777</v>
      </c>
      <c r="L563">
        <f ca="1">VARA(C$2:C563)</f>
        <v>0</v>
      </c>
      <c r="M563">
        <f t="shared" ca="1" si="1112"/>
        <v>0</v>
      </c>
      <c r="N563">
        <f t="shared" ca="1" si="1121"/>
        <v>0</v>
      </c>
      <c r="O563" t="b">
        <f ca="1">IF(OR(O562,M563*MIN((B563-B$2)*Analysis!$B$19,1)&gt;Analysis!$B$18),TRUE,FALSE)</f>
        <v>0</v>
      </c>
      <c r="P563" t="b">
        <f>IF(OR('Flight Input'!U563=3,'Flight Input'!U563=9),TRUE,FALSE)</f>
        <v>0</v>
      </c>
      <c r="Q563">
        <f ca="1">IF(O563,Q562,SUM(C$2:C563)/COUNT(C$2:C563))+(Analysis!$D$14-500)/1000000</f>
        <v>1.1E-4</v>
      </c>
      <c r="R563">
        <f t="shared" ca="1" si="1113"/>
        <v>0</v>
      </c>
      <c r="S563">
        <f t="shared" ca="1" si="1122"/>
        <v>0</v>
      </c>
      <c r="T563">
        <f t="shared" si="1114"/>
        <v>0</v>
      </c>
      <c r="U563">
        <f>IF($P563,T563*Analysis!$B$28+Analysis!$B$29,0)</f>
        <v>0</v>
      </c>
      <c r="V563">
        <f>U563-'Flight Input'!$AE563</f>
        <v>0</v>
      </c>
      <c r="W563">
        <f ca="1">MEDIAN2(R563,Analysis!$B$5,2)</f>
        <v>0</v>
      </c>
      <c r="X563">
        <f t="shared" ref="X563:Y563" ca="1" si="1217">X562+W563*$D563</f>
        <v>0</v>
      </c>
      <c r="Y563">
        <f t="shared" ca="1" si="1217"/>
        <v>0</v>
      </c>
      <c r="AA563">
        <f ca="1">AVERAGE2(W563,Analysis!$B$6,2)</f>
        <v>0</v>
      </c>
      <c r="AB563">
        <f t="shared" ref="AB563:AC563" ca="1" si="1218">AB562+AA563*$D563</f>
        <v>0</v>
      </c>
      <c r="AC563">
        <f t="shared" ca="1" si="1218"/>
        <v>0</v>
      </c>
      <c r="AF563">
        <f ca="1">IF(B563&gt;0,C563-Analysis!$B$14,0)</f>
        <v>0</v>
      </c>
      <c r="AG563">
        <f t="shared" ca="1" si="1117"/>
        <v>0</v>
      </c>
      <c r="AH563">
        <f t="shared" ca="1" si="1118"/>
        <v>0</v>
      </c>
      <c r="AI563">
        <f ca="1">IF(AND(B563&gt;Analysis!$B$39,B563&lt;Analysis!$B$40),FilterInput(AF563,Analysis!$B$34,Analysis!$B$35),0)</f>
        <v>0</v>
      </c>
      <c r="AJ563">
        <f ca="1">MEDIAN2(AI563,Analysis!$B$5,2)</f>
        <v>0</v>
      </c>
      <c r="AK563">
        <f ca="1">AVERAGE2(AJ563,Analysis!$B$6,2)</f>
        <v>0</v>
      </c>
      <c r="AL563">
        <f ca="1">INTEGRAL2(R563,$B563,AL562,R562,$B562,Analysis!$B$22)</f>
        <v>0</v>
      </c>
      <c r="AM563">
        <f ca="1">IF(AND(B563&lt;Analysis!$B$40,B563&gt;0),INTEGRAL2(AL563,$B563,AM562,AL562,$B562,Analysis!$B$23),0)</f>
        <v>0</v>
      </c>
      <c r="AN563">
        <f>IF($P563,AM563*Analysis!$B$30+Analysis!$B$31,0)</f>
        <v>0</v>
      </c>
      <c r="AO563">
        <f>AN563-'Flight Input'!$AE563</f>
        <v>0</v>
      </c>
      <c r="AQ563">
        <f>Analysis!$B$36*'Flight Input'!AE563+IF('Flight Input'!AE563 &gt; 0,Analysis!$B$37,0)</f>
        <v>0</v>
      </c>
      <c r="AR563">
        <f ca="1">_xlfn.COVARIANCE.P($AN$102:$AN$1102,'Flight Input'!AE563:AE1563)</f>
        <v>-7.6914740817820952E-3</v>
      </c>
    </row>
    <row r="564" spans="1:44" x14ac:dyDescent="0.3">
      <c r="A564">
        <v>562</v>
      </c>
      <c r="B564">
        <f>'Flight Input'!T564</f>
        <v>11.240330000058748</v>
      </c>
      <c r="C564">
        <f ca="1">INDIRECT(CONCATENATE("'Flight Input'!",Analysis!$B$2,A564+2))</f>
        <v>0</v>
      </c>
      <c r="D564">
        <f t="shared" si="1110"/>
        <v>2.1637000027112663E-2</v>
      </c>
      <c r="F564">
        <f t="shared" ca="1" si="1119"/>
        <v>0</v>
      </c>
      <c r="G564">
        <f t="shared" ca="1" si="1120"/>
        <v>0</v>
      </c>
      <c r="I564">
        <f>SUM(D$2:D564)/COUNT(D$2:D564)</f>
        <v>2.0000587188716633E-2</v>
      </c>
      <c r="J564">
        <f t="shared" si="1111"/>
        <v>1.0818182397824407</v>
      </c>
      <c r="L564">
        <f ca="1">VARA(C$2:C564)</f>
        <v>0</v>
      </c>
      <c r="M564">
        <f t="shared" ca="1" si="1112"/>
        <v>0</v>
      </c>
      <c r="N564">
        <f t="shared" ca="1" si="1121"/>
        <v>0</v>
      </c>
      <c r="O564" t="b">
        <f ca="1">IF(OR(O563,M564*MIN((B564-B$2)*Analysis!$B$19,1)&gt;Analysis!$B$18),TRUE,FALSE)</f>
        <v>0</v>
      </c>
      <c r="P564" t="b">
        <f>IF(OR('Flight Input'!U564=3,'Flight Input'!U564=9),TRUE,FALSE)</f>
        <v>0</v>
      </c>
      <c r="Q564">
        <f ca="1">IF(O564,Q563,SUM(C$2:C564)/COUNT(C$2:C564))+(Analysis!$D$14-500)/1000000</f>
        <v>1.1E-4</v>
      </c>
      <c r="R564">
        <f t="shared" ca="1" si="1113"/>
        <v>0</v>
      </c>
      <c r="S564">
        <f t="shared" ca="1" si="1122"/>
        <v>0</v>
      </c>
      <c r="T564">
        <f t="shared" si="1114"/>
        <v>0</v>
      </c>
      <c r="U564">
        <f>IF($P564,T564*Analysis!$B$28+Analysis!$B$29,0)</f>
        <v>0</v>
      </c>
      <c r="V564">
        <f>U564-'Flight Input'!$AE564</f>
        <v>0</v>
      </c>
      <c r="W564">
        <f ca="1">MEDIAN2(R564,Analysis!$B$5,2)</f>
        <v>0</v>
      </c>
      <c r="X564">
        <f t="shared" ref="X564:Y564" ca="1" si="1219">X563+W564*$D564</f>
        <v>0</v>
      </c>
      <c r="Y564">
        <f t="shared" ca="1" si="1219"/>
        <v>0</v>
      </c>
      <c r="AA564">
        <f ca="1">AVERAGE2(W564,Analysis!$B$6,2)</f>
        <v>0</v>
      </c>
      <c r="AB564">
        <f t="shared" ref="AB564:AC564" ca="1" si="1220">AB563+AA564*$D564</f>
        <v>0</v>
      </c>
      <c r="AC564">
        <f t="shared" ca="1" si="1220"/>
        <v>0</v>
      </c>
      <c r="AF564">
        <f ca="1">IF(B564&gt;0,C564-Analysis!$B$14,0)</f>
        <v>0</v>
      </c>
      <c r="AG564">
        <f t="shared" ca="1" si="1117"/>
        <v>0</v>
      </c>
      <c r="AH564">
        <f t="shared" ca="1" si="1118"/>
        <v>0</v>
      </c>
      <c r="AI564">
        <f ca="1">IF(AND(B564&gt;Analysis!$B$39,B564&lt;Analysis!$B$40),FilterInput(AF564,Analysis!$B$34,Analysis!$B$35),0)</f>
        <v>0</v>
      </c>
      <c r="AJ564">
        <f ca="1">MEDIAN2(AI564,Analysis!$B$5,2)</f>
        <v>0</v>
      </c>
      <c r="AK564">
        <f ca="1">AVERAGE2(AJ564,Analysis!$B$6,2)</f>
        <v>0</v>
      </c>
      <c r="AL564">
        <f ca="1">INTEGRAL2(R564,$B564,AL563,R563,$B563,Analysis!$B$22)</f>
        <v>0</v>
      </c>
      <c r="AM564">
        <f ca="1">IF(AND(B564&lt;Analysis!$B$40,B564&gt;0),INTEGRAL2(AL564,$B564,AM563,AL563,$B563,Analysis!$B$23),0)</f>
        <v>0</v>
      </c>
      <c r="AN564">
        <f>IF($P564,AM564*Analysis!$B$30+Analysis!$B$31,0)</f>
        <v>0</v>
      </c>
      <c r="AO564">
        <f>AN564-'Flight Input'!$AE564</f>
        <v>0</v>
      </c>
      <c r="AQ564">
        <f>Analysis!$B$36*'Flight Input'!AE564+IF('Flight Input'!AE564 &gt; 0,Analysis!$B$37,0)</f>
        <v>0</v>
      </c>
      <c r="AR564">
        <f ca="1">_xlfn.COVARIANCE.P($AN$102:$AN$1102,'Flight Input'!AE564:AE1564)</f>
        <v>-7.5513094965656774E-3</v>
      </c>
    </row>
    <row r="565" spans="1:44" x14ac:dyDescent="0.3">
      <c r="A565">
        <v>563</v>
      </c>
      <c r="B565">
        <f>'Flight Input'!T565</f>
        <v>11.259034999995492</v>
      </c>
      <c r="C565">
        <f ca="1">INDIRECT(CONCATENATE("'Flight Input'!",Analysis!$B$2,A565+2))</f>
        <v>0</v>
      </c>
      <c r="D565">
        <f t="shared" si="1110"/>
        <v>1.8704999936744571E-2</v>
      </c>
      <c r="F565">
        <f t="shared" ca="1" si="1119"/>
        <v>0</v>
      </c>
      <c r="G565">
        <f t="shared" ca="1" si="1120"/>
        <v>0</v>
      </c>
      <c r="I565">
        <f>SUM(D$2:D565)/COUNT(D$2:D565)</f>
        <v>1.9998285968020411E-2</v>
      </c>
      <c r="J565">
        <f t="shared" si="1111"/>
        <v>0.93533015612718229</v>
      </c>
      <c r="L565">
        <f ca="1">VARA(C$2:C565)</f>
        <v>0</v>
      </c>
      <c r="M565">
        <f t="shared" ca="1" si="1112"/>
        <v>0</v>
      </c>
      <c r="N565">
        <f t="shared" ca="1" si="1121"/>
        <v>0</v>
      </c>
      <c r="O565" t="b">
        <f ca="1">IF(OR(O564,M565*MIN((B565-B$2)*Analysis!$B$19,1)&gt;Analysis!$B$18),TRUE,FALSE)</f>
        <v>0</v>
      </c>
      <c r="P565" t="b">
        <f>IF(OR('Flight Input'!U565=3,'Flight Input'!U565=9),TRUE,FALSE)</f>
        <v>0</v>
      </c>
      <c r="Q565">
        <f ca="1">IF(O565,Q564,SUM(C$2:C565)/COUNT(C$2:C565))+(Analysis!$D$14-500)/1000000</f>
        <v>1.1E-4</v>
      </c>
      <c r="R565">
        <f t="shared" ca="1" si="1113"/>
        <v>0</v>
      </c>
      <c r="S565">
        <f t="shared" ca="1" si="1122"/>
        <v>0</v>
      </c>
      <c r="T565">
        <f t="shared" si="1114"/>
        <v>0</v>
      </c>
      <c r="U565">
        <f>IF($P565,T565*Analysis!$B$28+Analysis!$B$29,0)</f>
        <v>0</v>
      </c>
      <c r="V565">
        <f>U565-'Flight Input'!$AE565</f>
        <v>0</v>
      </c>
      <c r="W565">
        <f ca="1">MEDIAN2(R565,Analysis!$B$5,2)</f>
        <v>0</v>
      </c>
      <c r="X565">
        <f t="shared" ref="X565:Y565" ca="1" si="1221">X564+W565*$D565</f>
        <v>0</v>
      </c>
      <c r="Y565">
        <f t="shared" ca="1" si="1221"/>
        <v>0</v>
      </c>
      <c r="AA565">
        <f ca="1">AVERAGE2(W565,Analysis!$B$6,2)</f>
        <v>0</v>
      </c>
      <c r="AB565">
        <f t="shared" ref="AB565:AC565" ca="1" si="1222">AB564+AA565*$D565</f>
        <v>0</v>
      </c>
      <c r="AC565">
        <f t="shared" ca="1" si="1222"/>
        <v>0</v>
      </c>
      <c r="AF565">
        <f ca="1">IF(B565&gt;0,C565-Analysis!$B$14,0)</f>
        <v>0</v>
      </c>
      <c r="AG565">
        <f t="shared" ca="1" si="1117"/>
        <v>0</v>
      </c>
      <c r="AH565">
        <f t="shared" ca="1" si="1118"/>
        <v>0</v>
      </c>
      <c r="AI565">
        <f ca="1">IF(AND(B565&gt;Analysis!$B$39,B565&lt;Analysis!$B$40),FilterInput(AF565,Analysis!$B$34,Analysis!$B$35),0)</f>
        <v>0</v>
      </c>
      <c r="AJ565">
        <f ca="1">MEDIAN2(AI565,Analysis!$B$5,2)</f>
        <v>0</v>
      </c>
      <c r="AK565">
        <f ca="1">AVERAGE2(AJ565,Analysis!$B$6,2)</f>
        <v>0</v>
      </c>
      <c r="AL565">
        <f ca="1">INTEGRAL2(R565,$B565,AL564,R564,$B564,Analysis!$B$22)</f>
        <v>0</v>
      </c>
      <c r="AM565">
        <f ca="1">IF(AND(B565&lt;Analysis!$B$40,B565&gt;0),INTEGRAL2(AL565,$B565,AM564,AL564,$B564,Analysis!$B$23),0)</f>
        <v>0</v>
      </c>
      <c r="AN565">
        <f>IF($P565,AM565*Analysis!$B$30+Analysis!$B$31,0)</f>
        <v>0</v>
      </c>
      <c r="AO565">
        <f>AN565-'Flight Input'!$AE565</f>
        <v>0</v>
      </c>
      <c r="AQ565">
        <f>Analysis!$B$36*'Flight Input'!AE565+IF('Flight Input'!AE565 &gt; 0,Analysis!$B$37,0)</f>
        <v>0</v>
      </c>
      <c r="AR565">
        <f ca="1">_xlfn.COVARIANCE.P($AN$102:$AN$1102,'Flight Input'!AE565:AE1565)</f>
        <v>-7.4100858651208537E-3</v>
      </c>
    </row>
    <row r="566" spans="1:44" x14ac:dyDescent="0.3">
      <c r="A566">
        <v>564</v>
      </c>
      <c r="B566">
        <f>'Flight Input'!T566</f>
        <v>11.27877700002864</v>
      </c>
      <c r="C566">
        <f ca="1">INDIRECT(CONCATENATE("'Flight Input'!",Analysis!$B$2,A566+2))</f>
        <v>0</v>
      </c>
      <c r="D566">
        <f t="shared" si="1110"/>
        <v>1.9742000033147633E-2</v>
      </c>
      <c r="F566">
        <f t="shared" ca="1" si="1119"/>
        <v>0</v>
      </c>
      <c r="G566">
        <f t="shared" ca="1" si="1120"/>
        <v>0</v>
      </c>
      <c r="I566">
        <f>SUM(D$2:D566)/COUNT(D$2:D566)</f>
        <v>1.9997831560334467E-2</v>
      </c>
      <c r="J566">
        <f t="shared" si="1111"/>
        <v>0.98720703660219478</v>
      </c>
      <c r="L566">
        <f ca="1">VARA(C$2:C566)</f>
        <v>0</v>
      </c>
      <c r="M566">
        <f t="shared" ca="1" si="1112"/>
        <v>0</v>
      </c>
      <c r="N566">
        <f t="shared" ca="1" si="1121"/>
        <v>0</v>
      </c>
      <c r="O566" t="b">
        <f ca="1">IF(OR(O565,M566*MIN((B566-B$2)*Analysis!$B$19,1)&gt;Analysis!$B$18),TRUE,FALSE)</f>
        <v>0</v>
      </c>
      <c r="P566" t="b">
        <f>IF(OR('Flight Input'!U566=3,'Flight Input'!U566=9),TRUE,FALSE)</f>
        <v>0</v>
      </c>
      <c r="Q566">
        <f ca="1">IF(O566,Q565,SUM(C$2:C566)/COUNT(C$2:C566))+(Analysis!$D$14-500)/1000000</f>
        <v>1.1E-4</v>
      </c>
      <c r="R566">
        <f t="shared" ca="1" si="1113"/>
        <v>0</v>
      </c>
      <c r="S566">
        <f t="shared" ca="1" si="1122"/>
        <v>0</v>
      </c>
      <c r="T566">
        <f t="shared" si="1114"/>
        <v>0</v>
      </c>
      <c r="U566">
        <f>IF($P566,T566*Analysis!$B$28+Analysis!$B$29,0)</f>
        <v>0</v>
      </c>
      <c r="V566">
        <f>U566-'Flight Input'!$AE566</f>
        <v>0</v>
      </c>
      <c r="W566">
        <f ca="1">MEDIAN2(R566,Analysis!$B$5,2)</f>
        <v>0</v>
      </c>
      <c r="X566">
        <f t="shared" ref="X566:Y566" ca="1" si="1223">X565+W566*$D566</f>
        <v>0</v>
      </c>
      <c r="Y566">
        <f t="shared" ca="1" si="1223"/>
        <v>0</v>
      </c>
      <c r="AA566">
        <f ca="1">AVERAGE2(W566,Analysis!$B$6,2)</f>
        <v>0</v>
      </c>
      <c r="AB566">
        <f t="shared" ref="AB566:AC566" ca="1" si="1224">AB565+AA566*$D566</f>
        <v>0</v>
      </c>
      <c r="AC566">
        <f t="shared" ca="1" si="1224"/>
        <v>0</v>
      </c>
      <c r="AF566">
        <f ca="1">IF(B566&gt;0,C566-Analysis!$B$14,0)</f>
        <v>0</v>
      </c>
      <c r="AG566">
        <f t="shared" ca="1" si="1117"/>
        <v>0</v>
      </c>
      <c r="AH566">
        <f t="shared" ca="1" si="1118"/>
        <v>0</v>
      </c>
      <c r="AI566">
        <f ca="1">IF(AND(B566&gt;Analysis!$B$39,B566&lt;Analysis!$B$40),FilterInput(AF566,Analysis!$B$34,Analysis!$B$35),0)</f>
        <v>0</v>
      </c>
      <c r="AJ566">
        <f ca="1">MEDIAN2(AI566,Analysis!$B$5,2)</f>
        <v>0</v>
      </c>
      <c r="AK566">
        <f ca="1">AVERAGE2(AJ566,Analysis!$B$6,2)</f>
        <v>0</v>
      </c>
      <c r="AL566">
        <f ca="1">INTEGRAL2(R566,$B566,AL565,R565,$B565,Analysis!$B$22)</f>
        <v>0</v>
      </c>
      <c r="AM566">
        <f ca="1">IF(AND(B566&lt;Analysis!$B$40,B566&gt;0),INTEGRAL2(AL566,$B566,AM565,AL565,$B565,Analysis!$B$23),0)</f>
        <v>0</v>
      </c>
      <c r="AN566">
        <f>IF($P566,AM566*Analysis!$B$30+Analysis!$B$31,0)</f>
        <v>0</v>
      </c>
      <c r="AO566">
        <f>AN566-'Flight Input'!$AE566</f>
        <v>0</v>
      </c>
      <c r="AQ566">
        <f>Analysis!$B$36*'Flight Input'!AE566+IF('Flight Input'!AE566 &gt; 0,Analysis!$B$37,0)</f>
        <v>0</v>
      </c>
      <c r="AR566">
        <f ca="1">_xlfn.COVARIANCE.P($AN$102:$AN$1102,'Flight Input'!AE566:AE1566)</f>
        <v>-7.2677944582420296E-3</v>
      </c>
    </row>
    <row r="567" spans="1:44" x14ac:dyDescent="0.3">
      <c r="A567">
        <v>565</v>
      </c>
      <c r="B567">
        <f>'Flight Input'!T567</f>
        <v>11.300688000046648</v>
      </c>
      <c r="C567">
        <f ca="1">INDIRECT(CONCATENATE("'Flight Input'!",Analysis!$B$2,A567+2))</f>
        <v>0</v>
      </c>
      <c r="D567">
        <f t="shared" si="1110"/>
        <v>2.1911000018008053E-2</v>
      </c>
      <c r="F567">
        <f t="shared" ca="1" si="1119"/>
        <v>0</v>
      </c>
      <c r="G567">
        <f t="shared" ca="1" si="1120"/>
        <v>0</v>
      </c>
      <c r="I567">
        <f>SUM(D$2:D567)/COUNT(D$2:D567)</f>
        <v>2.0001217699197608E-2</v>
      </c>
      <c r="J567">
        <f t="shared" si="1111"/>
        <v>1.0954833024434838</v>
      </c>
      <c r="L567">
        <f ca="1">VARA(C$2:C567)</f>
        <v>0</v>
      </c>
      <c r="M567">
        <f t="shared" ca="1" si="1112"/>
        <v>0</v>
      </c>
      <c r="N567">
        <f t="shared" ca="1" si="1121"/>
        <v>0</v>
      </c>
      <c r="O567" t="b">
        <f ca="1">IF(OR(O566,M567*MIN((B567-B$2)*Analysis!$B$19,1)&gt;Analysis!$B$18),TRUE,FALSE)</f>
        <v>0</v>
      </c>
      <c r="P567" t="b">
        <f>IF(OR('Flight Input'!U567=3,'Flight Input'!U567=9),TRUE,FALSE)</f>
        <v>0</v>
      </c>
      <c r="Q567">
        <f ca="1">IF(O567,Q566,SUM(C$2:C567)/COUNT(C$2:C567))+(Analysis!$D$14-500)/1000000</f>
        <v>1.1E-4</v>
      </c>
      <c r="R567">
        <f t="shared" ca="1" si="1113"/>
        <v>0</v>
      </c>
      <c r="S567">
        <f t="shared" ca="1" si="1122"/>
        <v>0</v>
      </c>
      <c r="T567">
        <f t="shared" si="1114"/>
        <v>0</v>
      </c>
      <c r="U567">
        <f>IF($P567,T567*Analysis!$B$28+Analysis!$B$29,0)</f>
        <v>0</v>
      </c>
      <c r="V567">
        <f>U567-'Flight Input'!$AE567</f>
        <v>0</v>
      </c>
      <c r="W567">
        <f ca="1">MEDIAN2(R567,Analysis!$B$5,2)</f>
        <v>0</v>
      </c>
      <c r="X567">
        <f t="shared" ref="X567:Y567" ca="1" si="1225">X566+W567*$D567</f>
        <v>0</v>
      </c>
      <c r="Y567">
        <f t="shared" ca="1" si="1225"/>
        <v>0</v>
      </c>
      <c r="AA567">
        <f ca="1">AVERAGE2(W567,Analysis!$B$6,2)</f>
        <v>0</v>
      </c>
      <c r="AB567">
        <f t="shared" ref="AB567:AC567" ca="1" si="1226">AB566+AA567*$D567</f>
        <v>0</v>
      </c>
      <c r="AC567">
        <f t="shared" ca="1" si="1226"/>
        <v>0</v>
      </c>
      <c r="AF567">
        <f ca="1">IF(B567&gt;0,C567-Analysis!$B$14,0)</f>
        <v>0</v>
      </c>
      <c r="AG567">
        <f t="shared" ca="1" si="1117"/>
        <v>0</v>
      </c>
      <c r="AH567">
        <f t="shared" ca="1" si="1118"/>
        <v>0</v>
      </c>
      <c r="AI567">
        <f ca="1">IF(AND(B567&gt;Analysis!$B$39,B567&lt;Analysis!$B$40),FilterInput(AF567,Analysis!$B$34,Analysis!$B$35),0)</f>
        <v>0</v>
      </c>
      <c r="AJ567">
        <f ca="1">MEDIAN2(AI567,Analysis!$B$5,2)</f>
        <v>0</v>
      </c>
      <c r="AK567">
        <f ca="1">AVERAGE2(AJ567,Analysis!$B$6,2)</f>
        <v>0</v>
      </c>
      <c r="AL567">
        <f ca="1">INTEGRAL2(R567,$B567,AL566,R566,$B566,Analysis!$B$22)</f>
        <v>0</v>
      </c>
      <c r="AM567">
        <f ca="1">IF(AND(B567&lt;Analysis!$B$40,B567&gt;0),INTEGRAL2(AL567,$B567,AM566,AL566,$B566,Analysis!$B$23),0)</f>
        <v>0</v>
      </c>
      <c r="AN567">
        <f>IF($P567,AM567*Analysis!$B$30+Analysis!$B$31,0)</f>
        <v>0</v>
      </c>
      <c r="AO567">
        <f>AN567-'Flight Input'!$AE567</f>
        <v>0</v>
      </c>
      <c r="AQ567">
        <f>Analysis!$B$36*'Flight Input'!AE567+IF('Flight Input'!AE567 &gt; 0,Analysis!$B$37,0)</f>
        <v>0</v>
      </c>
      <c r="AR567">
        <f ca="1">_xlfn.COVARIANCE.P($AN$102:$AN$1102,'Flight Input'!AE567:AE1567)</f>
        <v>-7.1244264619635313E-3</v>
      </c>
    </row>
    <row r="568" spans="1:44" x14ac:dyDescent="0.3">
      <c r="A568">
        <v>566</v>
      </c>
      <c r="B568">
        <f>'Flight Input'!T568</f>
        <v>11.319882999989204</v>
      </c>
      <c r="C568">
        <f ca="1">INDIRECT(CONCATENATE("'Flight Input'!",Analysis!$B$2,A568+2))</f>
        <v>0</v>
      </c>
      <c r="D568">
        <f t="shared" si="1110"/>
        <v>1.9194999942556024E-2</v>
      </c>
      <c r="F568">
        <f t="shared" ca="1" si="1119"/>
        <v>0</v>
      </c>
      <c r="G568">
        <f t="shared" ca="1" si="1120"/>
        <v>0</v>
      </c>
      <c r="I568">
        <f>SUM(D$2:D568)/COUNT(D$2:D568)</f>
        <v>1.9999793286200006E-2</v>
      </c>
      <c r="J568">
        <f t="shared" si="1111"/>
        <v>0.95975991690877649</v>
      </c>
      <c r="L568">
        <f ca="1">VARA(C$2:C568)</f>
        <v>0</v>
      </c>
      <c r="M568">
        <f t="shared" ca="1" si="1112"/>
        <v>0</v>
      </c>
      <c r="N568">
        <f t="shared" ca="1" si="1121"/>
        <v>0</v>
      </c>
      <c r="O568" t="b">
        <f ca="1">IF(OR(O567,M568*MIN((B568-B$2)*Analysis!$B$19,1)&gt;Analysis!$B$18),TRUE,FALSE)</f>
        <v>0</v>
      </c>
      <c r="P568" t="b">
        <f>IF(OR('Flight Input'!U568=3,'Flight Input'!U568=9),TRUE,FALSE)</f>
        <v>0</v>
      </c>
      <c r="Q568">
        <f ca="1">IF(O568,Q567,SUM(C$2:C568)/COUNT(C$2:C568))+(Analysis!$D$14-500)/1000000</f>
        <v>1.1E-4</v>
      </c>
      <c r="R568">
        <f t="shared" ca="1" si="1113"/>
        <v>0</v>
      </c>
      <c r="S568">
        <f t="shared" ca="1" si="1122"/>
        <v>0</v>
      </c>
      <c r="T568">
        <f t="shared" si="1114"/>
        <v>0</v>
      </c>
      <c r="U568">
        <f>IF($P568,T568*Analysis!$B$28+Analysis!$B$29,0)</f>
        <v>0</v>
      </c>
      <c r="V568">
        <f>U568-'Flight Input'!$AE568</f>
        <v>0</v>
      </c>
      <c r="W568">
        <f ca="1">MEDIAN2(R568,Analysis!$B$5,2)</f>
        <v>0</v>
      </c>
      <c r="X568">
        <f t="shared" ref="X568:Y568" ca="1" si="1227">X567+W568*$D568</f>
        <v>0</v>
      </c>
      <c r="Y568">
        <f t="shared" ca="1" si="1227"/>
        <v>0</v>
      </c>
      <c r="AA568">
        <f ca="1">AVERAGE2(W568,Analysis!$B$6,2)</f>
        <v>0</v>
      </c>
      <c r="AB568">
        <f t="shared" ref="AB568:AC568" ca="1" si="1228">AB567+AA568*$D568</f>
        <v>0</v>
      </c>
      <c r="AC568">
        <f t="shared" ca="1" si="1228"/>
        <v>0</v>
      </c>
      <c r="AF568">
        <f ca="1">IF(B568&gt;0,C568-Analysis!$B$14,0)</f>
        <v>0</v>
      </c>
      <c r="AG568">
        <f t="shared" ca="1" si="1117"/>
        <v>0</v>
      </c>
      <c r="AH568">
        <f t="shared" ca="1" si="1118"/>
        <v>0</v>
      </c>
      <c r="AI568">
        <f ca="1">IF(AND(B568&gt;Analysis!$B$39,B568&lt;Analysis!$B$40),FilterInput(AF568,Analysis!$B$34,Analysis!$B$35),0)</f>
        <v>0</v>
      </c>
      <c r="AJ568">
        <f ca="1">MEDIAN2(AI568,Analysis!$B$5,2)</f>
        <v>0</v>
      </c>
      <c r="AK568">
        <f ca="1">AVERAGE2(AJ568,Analysis!$B$6,2)</f>
        <v>0</v>
      </c>
      <c r="AL568">
        <f ca="1">INTEGRAL2(R568,$B568,AL567,R567,$B567,Analysis!$B$22)</f>
        <v>0</v>
      </c>
      <c r="AM568">
        <f ca="1">IF(AND(B568&lt;Analysis!$B$40,B568&gt;0),INTEGRAL2(AL568,$B568,AM567,AL567,$B567,Analysis!$B$23),0)</f>
        <v>0</v>
      </c>
      <c r="AN568">
        <f>IF($P568,AM568*Analysis!$B$30+Analysis!$B$31,0)</f>
        <v>0</v>
      </c>
      <c r="AO568">
        <f>AN568-'Flight Input'!$AE568</f>
        <v>0</v>
      </c>
      <c r="AQ568">
        <f>Analysis!$B$36*'Flight Input'!AE568+IF('Flight Input'!AE568 &gt; 0,Analysis!$B$37,0)</f>
        <v>0</v>
      </c>
      <c r="AR568">
        <f ca="1">_xlfn.COVARIANCE.P($AN$102:$AN$1102,'Flight Input'!AE568:AE1568)</f>
        <v>-6.9799729765965051E-3</v>
      </c>
    </row>
    <row r="569" spans="1:44" x14ac:dyDescent="0.3">
      <c r="A569">
        <v>567</v>
      </c>
      <c r="B569">
        <f>'Flight Input'!T569</f>
        <v>11.339454000000842</v>
      </c>
      <c r="C569">
        <f ca="1">INDIRECT(CONCATENATE("'Flight Input'!",Analysis!$B$2,A569+2))</f>
        <v>0</v>
      </c>
      <c r="D569">
        <f t="shared" si="1110"/>
        <v>1.9571000011637807E-2</v>
      </c>
      <c r="F569">
        <f t="shared" ca="1" si="1119"/>
        <v>0</v>
      </c>
      <c r="G569">
        <f t="shared" ca="1" si="1120"/>
        <v>0</v>
      </c>
      <c r="I569">
        <f>SUM(D$2:D569)/COUNT(D$2:D569)</f>
        <v>1.9999037037038522E-2</v>
      </c>
      <c r="J569">
        <f t="shared" si="1111"/>
        <v>0.97859711822084317</v>
      </c>
      <c r="L569">
        <f ca="1">VARA(C$2:C569)</f>
        <v>0</v>
      </c>
      <c r="M569">
        <f t="shared" ca="1" si="1112"/>
        <v>0</v>
      </c>
      <c r="N569">
        <f t="shared" ca="1" si="1121"/>
        <v>0</v>
      </c>
      <c r="O569" t="b">
        <f ca="1">IF(OR(O568,M569*MIN((B569-B$2)*Analysis!$B$19,1)&gt;Analysis!$B$18),TRUE,FALSE)</f>
        <v>0</v>
      </c>
      <c r="P569" t="b">
        <f>IF(OR('Flight Input'!U569=3,'Flight Input'!U569=9),TRUE,FALSE)</f>
        <v>0</v>
      </c>
      <c r="Q569">
        <f ca="1">IF(O569,Q568,SUM(C$2:C569)/COUNT(C$2:C569))+(Analysis!$D$14-500)/1000000</f>
        <v>1.1E-4</v>
      </c>
      <c r="R569">
        <f t="shared" ca="1" si="1113"/>
        <v>0</v>
      </c>
      <c r="S569">
        <f t="shared" ca="1" si="1122"/>
        <v>0</v>
      </c>
      <c r="T569">
        <f t="shared" si="1114"/>
        <v>0</v>
      </c>
      <c r="U569">
        <f>IF($P569,T569*Analysis!$B$28+Analysis!$B$29,0)</f>
        <v>0</v>
      </c>
      <c r="V569">
        <f>U569-'Flight Input'!$AE569</f>
        <v>0</v>
      </c>
      <c r="W569">
        <f ca="1">MEDIAN2(R569,Analysis!$B$5,2)</f>
        <v>0</v>
      </c>
      <c r="X569">
        <f t="shared" ref="X569:Y569" ca="1" si="1229">X568+W569*$D569</f>
        <v>0</v>
      </c>
      <c r="Y569">
        <f t="shared" ca="1" si="1229"/>
        <v>0</v>
      </c>
      <c r="AA569">
        <f ca="1">AVERAGE2(W569,Analysis!$B$6,2)</f>
        <v>0</v>
      </c>
      <c r="AB569">
        <f t="shared" ref="AB569:AC569" ca="1" si="1230">AB568+AA569*$D569</f>
        <v>0</v>
      </c>
      <c r="AC569">
        <f t="shared" ca="1" si="1230"/>
        <v>0</v>
      </c>
      <c r="AF569">
        <f ca="1">IF(B569&gt;0,C569-Analysis!$B$14,0)</f>
        <v>0</v>
      </c>
      <c r="AG569">
        <f t="shared" ca="1" si="1117"/>
        <v>0</v>
      </c>
      <c r="AH569">
        <f t="shared" ca="1" si="1118"/>
        <v>0</v>
      </c>
      <c r="AI569">
        <f ca="1">IF(AND(B569&gt;Analysis!$B$39,B569&lt;Analysis!$B$40),FilterInput(AF569,Analysis!$B$34,Analysis!$B$35),0)</f>
        <v>0</v>
      </c>
      <c r="AJ569">
        <f ca="1">MEDIAN2(AI569,Analysis!$B$5,2)</f>
        <v>0</v>
      </c>
      <c r="AK569">
        <f ca="1">AVERAGE2(AJ569,Analysis!$B$6,2)</f>
        <v>0</v>
      </c>
      <c r="AL569">
        <f ca="1">INTEGRAL2(R569,$B569,AL568,R568,$B568,Analysis!$B$22)</f>
        <v>0</v>
      </c>
      <c r="AM569">
        <f ca="1">IF(AND(B569&lt;Analysis!$B$40,B569&gt;0),INTEGRAL2(AL569,$B569,AM568,AL568,$B568,Analysis!$B$23),0)</f>
        <v>0</v>
      </c>
      <c r="AN569">
        <f>IF($P569,AM569*Analysis!$B$30+Analysis!$B$31,0)</f>
        <v>0</v>
      </c>
      <c r="AO569">
        <f>AN569-'Flight Input'!$AE569</f>
        <v>0</v>
      </c>
      <c r="AQ569">
        <f>Analysis!$B$36*'Flight Input'!AE569+IF('Flight Input'!AE569 &gt; 0,Analysis!$B$37,0)</f>
        <v>0</v>
      </c>
      <c r="AR569">
        <f ca="1">_xlfn.COVARIANCE.P($AN$102:$AN$1102,'Flight Input'!AE569:AE1569)</f>
        <v>-6.8344250157529769E-3</v>
      </c>
    </row>
    <row r="570" spans="1:44" x14ac:dyDescent="0.3">
      <c r="A570">
        <v>568</v>
      </c>
      <c r="B570">
        <f>'Flight Input'!T570</f>
        <v>11.35428700002376</v>
      </c>
      <c r="C570">
        <f ca="1">INDIRECT(CONCATENATE("'Flight Input'!",Analysis!$B$2,A570+2))</f>
        <v>0</v>
      </c>
      <c r="D570">
        <f t="shared" si="1110"/>
        <v>1.4833000022917986E-2</v>
      </c>
      <c r="F570">
        <f t="shared" ca="1" si="1119"/>
        <v>0</v>
      </c>
      <c r="G570">
        <f t="shared" ca="1" si="1120"/>
        <v>0</v>
      </c>
      <c r="I570">
        <f>SUM(D$2:D570)/COUNT(D$2:D570)</f>
        <v>1.9989941901450283E-2</v>
      </c>
      <c r="J570">
        <f t="shared" si="1111"/>
        <v>0.74202316825352266</v>
      </c>
      <c r="L570">
        <f ca="1">VARA(C$2:C570)</f>
        <v>0</v>
      </c>
      <c r="M570">
        <f t="shared" ca="1" si="1112"/>
        <v>0</v>
      </c>
      <c r="N570">
        <f t="shared" ca="1" si="1121"/>
        <v>0</v>
      </c>
      <c r="O570" t="b">
        <f ca="1">IF(OR(O569,M570*MIN((B570-B$2)*Analysis!$B$19,1)&gt;Analysis!$B$18),TRUE,FALSE)</f>
        <v>0</v>
      </c>
      <c r="P570" t="b">
        <f>IF(OR('Flight Input'!U570=3,'Flight Input'!U570=9),TRUE,FALSE)</f>
        <v>0</v>
      </c>
      <c r="Q570">
        <f ca="1">IF(O570,Q569,SUM(C$2:C570)/COUNT(C$2:C570))+(Analysis!$D$14-500)/1000000</f>
        <v>1.1E-4</v>
      </c>
      <c r="R570">
        <f t="shared" ca="1" si="1113"/>
        <v>0</v>
      </c>
      <c r="S570">
        <f t="shared" ca="1" si="1122"/>
        <v>0</v>
      </c>
      <c r="T570">
        <f t="shared" si="1114"/>
        <v>0</v>
      </c>
      <c r="U570">
        <f>IF($P570,T570*Analysis!$B$28+Analysis!$B$29,0)</f>
        <v>0</v>
      </c>
      <c r="V570">
        <f>U570-'Flight Input'!$AE570</f>
        <v>0</v>
      </c>
      <c r="W570">
        <f ca="1">MEDIAN2(R570,Analysis!$B$5,2)</f>
        <v>0</v>
      </c>
      <c r="X570">
        <f t="shared" ref="X570:Y570" ca="1" si="1231">X569+W570*$D570</f>
        <v>0</v>
      </c>
      <c r="Y570">
        <f t="shared" ca="1" si="1231"/>
        <v>0</v>
      </c>
      <c r="AA570">
        <f ca="1">AVERAGE2(W570,Analysis!$B$6,2)</f>
        <v>0</v>
      </c>
      <c r="AB570">
        <f t="shared" ref="AB570:AC570" ca="1" si="1232">AB569+AA570*$D570</f>
        <v>0</v>
      </c>
      <c r="AC570">
        <f t="shared" ca="1" si="1232"/>
        <v>0</v>
      </c>
      <c r="AF570">
        <f ca="1">IF(B570&gt;0,C570-Analysis!$B$14,0)</f>
        <v>0</v>
      </c>
      <c r="AG570">
        <f t="shared" ca="1" si="1117"/>
        <v>0</v>
      </c>
      <c r="AH570">
        <f t="shared" ca="1" si="1118"/>
        <v>0</v>
      </c>
      <c r="AI570">
        <f ca="1">IF(AND(B570&gt;Analysis!$B$39,B570&lt;Analysis!$B$40),FilterInput(AF570,Analysis!$B$34,Analysis!$B$35),0)</f>
        <v>0</v>
      </c>
      <c r="AJ570">
        <f ca="1">MEDIAN2(AI570,Analysis!$B$5,2)</f>
        <v>0</v>
      </c>
      <c r="AK570">
        <f ca="1">AVERAGE2(AJ570,Analysis!$B$6,2)</f>
        <v>0</v>
      </c>
      <c r="AL570">
        <f ca="1">INTEGRAL2(R570,$B570,AL569,R569,$B569,Analysis!$B$22)</f>
        <v>0</v>
      </c>
      <c r="AM570">
        <f ca="1">IF(AND(B570&lt;Analysis!$B$40,B570&gt;0),INTEGRAL2(AL570,$B570,AM569,AL569,$B569,Analysis!$B$23),0)</f>
        <v>0</v>
      </c>
      <c r="AN570">
        <f>IF($P570,AM570*Analysis!$B$30+Analysis!$B$31,0)</f>
        <v>0</v>
      </c>
      <c r="AO570">
        <f>AN570-'Flight Input'!$AE570</f>
        <v>0</v>
      </c>
      <c r="AQ570">
        <f>Analysis!$B$36*'Flight Input'!AE570+IF('Flight Input'!AE570 &gt; 0,Analysis!$B$37,0)</f>
        <v>0</v>
      </c>
      <c r="AR570">
        <f ca="1">_xlfn.COVARIANCE.P($AN$102:$AN$1102,'Flight Input'!AE570:AE1570)</f>
        <v>-6.6877735053573681E-3</v>
      </c>
    </row>
    <row r="571" spans="1:44" x14ac:dyDescent="0.3">
      <c r="A571">
        <v>569</v>
      </c>
      <c r="B571">
        <f>'Flight Input'!T571</f>
        <v>11.378375999978743</v>
      </c>
      <c r="C571">
        <f ca="1">INDIRECT(CONCATENATE("'Flight Input'!",Analysis!$B$2,A571+2))</f>
        <v>0</v>
      </c>
      <c r="D571">
        <f t="shared" si="1110"/>
        <v>2.4088999954983592E-2</v>
      </c>
      <c r="F571">
        <f t="shared" ca="1" si="1119"/>
        <v>0</v>
      </c>
      <c r="G571">
        <f t="shared" ca="1" si="1120"/>
        <v>0</v>
      </c>
      <c r="I571">
        <f>SUM(D$2:D571)/COUNT(D$2:D571)</f>
        <v>1.9997145869909919E-2</v>
      </c>
      <c r="J571">
        <f t="shared" si="1111"/>
        <v>1.2046219051305098</v>
      </c>
      <c r="L571">
        <f ca="1">VARA(C$2:C571)</f>
        <v>0</v>
      </c>
      <c r="M571">
        <f t="shared" ca="1" si="1112"/>
        <v>0</v>
      </c>
      <c r="N571">
        <f t="shared" ca="1" si="1121"/>
        <v>0</v>
      </c>
      <c r="O571" t="b">
        <f ca="1">IF(OR(O570,M571*MIN((B571-B$2)*Analysis!$B$19,1)&gt;Analysis!$B$18),TRUE,FALSE)</f>
        <v>0</v>
      </c>
      <c r="P571" t="b">
        <f>IF(OR('Flight Input'!U571=3,'Flight Input'!U571=9),TRUE,FALSE)</f>
        <v>0</v>
      </c>
      <c r="Q571">
        <f ca="1">IF(O571,Q570,SUM(C$2:C571)/COUNT(C$2:C571))+(Analysis!$D$14-500)/1000000</f>
        <v>1.1E-4</v>
      </c>
      <c r="R571">
        <f t="shared" ca="1" si="1113"/>
        <v>0</v>
      </c>
      <c r="S571">
        <f t="shared" ca="1" si="1122"/>
        <v>0</v>
      </c>
      <c r="T571">
        <f t="shared" si="1114"/>
        <v>0</v>
      </c>
      <c r="U571">
        <f>IF($P571,T571*Analysis!$B$28+Analysis!$B$29,0)</f>
        <v>0</v>
      </c>
      <c r="V571">
        <f>U571-'Flight Input'!$AE571</f>
        <v>0</v>
      </c>
      <c r="W571">
        <f ca="1">MEDIAN2(R571,Analysis!$B$5,2)</f>
        <v>0</v>
      </c>
      <c r="X571">
        <f t="shared" ref="X571:Y571" ca="1" si="1233">X570+W571*$D571</f>
        <v>0</v>
      </c>
      <c r="Y571">
        <f t="shared" ca="1" si="1233"/>
        <v>0</v>
      </c>
      <c r="AA571">
        <f ca="1">AVERAGE2(W571,Analysis!$B$6,2)</f>
        <v>0</v>
      </c>
      <c r="AB571">
        <f t="shared" ref="AB571:AC571" ca="1" si="1234">AB570+AA571*$D571</f>
        <v>0</v>
      </c>
      <c r="AC571">
        <f t="shared" ca="1" si="1234"/>
        <v>0</v>
      </c>
      <c r="AF571">
        <f ca="1">IF(B571&gt;0,C571-Analysis!$B$14,0)</f>
        <v>0</v>
      </c>
      <c r="AG571">
        <f t="shared" ca="1" si="1117"/>
        <v>0</v>
      </c>
      <c r="AH571">
        <f t="shared" ca="1" si="1118"/>
        <v>0</v>
      </c>
      <c r="AI571">
        <f ca="1">IF(AND(B571&gt;Analysis!$B$39,B571&lt;Analysis!$B$40),FilterInput(AF571,Analysis!$B$34,Analysis!$B$35),0)</f>
        <v>0</v>
      </c>
      <c r="AJ571">
        <f ca="1">MEDIAN2(AI571,Analysis!$B$5,2)</f>
        <v>0</v>
      </c>
      <c r="AK571">
        <f ca="1">AVERAGE2(AJ571,Analysis!$B$6,2)</f>
        <v>0</v>
      </c>
      <c r="AL571">
        <f ca="1">INTEGRAL2(R571,$B571,AL570,R570,$B570,Analysis!$B$22)</f>
        <v>0</v>
      </c>
      <c r="AM571">
        <f ca="1">IF(AND(B571&lt;Analysis!$B$40,B571&gt;0),INTEGRAL2(AL571,$B571,AM570,AL570,$B570,Analysis!$B$23),0)</f>
        <v>0</v>
      </c>
      <c r="AN571">
        <f>IF($P571,AM571*Analysis!$B$30+Analysis!$B$31,0)</f>
        <v>0</v>
      </c>
      <c r="AO571">
        <f>AN571-'Flight Input'!$AE571</f>
        <v>0</v>
      </c>
      <c r="AQ571">
        <f>Analysis!$B$36*'Flight Input'!AE571+IF('Flight Input'!AE571 &gt; 0,Analysis!$B$37,0)</f>
        <v>0</v>
      </c>
      <c r="AR571">
        <f ca="1">_xlfn.COVARIANCE.P($AN$102:$AN$1102,'Flight Input'!AE571:AE1571)</f>
        <v>-6.540009282644625E-3</v>
      </c>
    </row>
    <row r="572" spans="1:44" x14ac:dyDescent="0.3">
      <c r="A572">
        <v>570</v>
      </c>
      <c r="B572">
        <f>'Flight Input'!T572</f>
        <v>11.396765999961644</v>
      </c>
      <c r="C572">
        <f ca="1">INDIRECT(CONCATENATE("'Flight Input'!",Analysis!$B$2,A572+2))</f>
        <v>0</v>
      </c>
      <c r="D572">
        <f t="shared" si="1110"/>
        <v>1.8389999982900918E-2</v>
      </c>
      <c r="F572">
        <f t="shared" ca="1" si="1119"/>
        <v>0</v>
      </c>
      <c r="G572">
        <f t="shared" ca="1" si="1120"/>
        <v>0</v>
      </c>
      <c r="I572">
        <f>SUM(D$2:D572)/COUNT(D$2:D572)</f>
        <v>1.9994326315722184E-2</v>
      </c>
      <c r="J572">
        <f t="shared" si="1111"/>
        <v>0.91976092079883021</v>
      </c>
      <c r="L572">
        <f ca="1">VARA(C$2:C572)</f>
        <v>0</v>
      </c>
      <c r="M572">
        <f t="shared" ca="1" si="1112"/>
        <v>0</v>
      </c>
      <c r="N572">
        <f t="shared" ca="1" si="1121"/>
        <v>0</v>
      </c>
      <c r="O572" t="b">
        <f ca="1">IF(OR(O571,M572*MIN((B572-B$2)*Analysis!$B$19,1)&gt;Analysis!$B$18),TRUE,FALSE)</f>
        <v>0</v>
      </c>
      <c r="P572" t="b">
        <f>IF(OR('Flight Input'!U572=3,'Flight Input'!U572=9),TRUE,FALSE)</f>
        <v>0</v>
      </c>
      <c r="Q572">
        <f ca="1">IF(O572,Q571,SUM(C$2:C572)/COUNT(C$2:C572))+(Analysis!$D$14-500)/1000000</f>
        <v>1.1E-4</v>
      </c>
      <c r="R572">
        <f t="shared" ca="1" si="1113"/>
        <v>0</v>
      </c>
      <c r="S572">
        <f t="shared" ca="1" si="1122"/>
        <v>0</v>
      </c>
      <c r="T572">
        <f t="shared" si="1114"/>
        <v>0</v>
      </c>
      <c r="U572">
        <f>IF($P572,T572*Analysis!$B$28+Analysis!$B$29,0)</f>
        <v>0</v>
      </c>
      <c r="V572">
        <f>U572-'Flight Input'!$AE572</f>
        <v>0</v>
      </c>
      <c r="W572">
        <f ca="1">MEDIAN2(R572,Analysis!$B$5,2)</f>
        <v>0</v>
      </c>
      <c r="X572">
        <f t="shared" ref="X572:Y572" ca="1" si="1235">X571+W572*$D572</f>
        <v>0</v>
      </c>
      <c r="Y572">
        <f t="shared" ca="1" si="1235"/>
        <v>0</v>
      </c>
      <c r="AA572">
        <f ca="1">AVERAGE2(W572,Analysis!$B$6,2)</f>
        <v>0</v>
      </c>
      <c r="AB572">
        <f t="shared" ref="AB572:AC572" ca="1" si="1236">AB571+AA572*$D572</f>
        <v>0</v>
      </c>
      <c r="AC572">
        <f t="shared" ca="1" si="1236"/>
        <v>0</v>
      </c>
      <c r="AF572">
        <f ca="1">IF(B572&gt;0,C572-Analysis!$B$14,0)</f>
        <v>0</v>
      </c>
      <c r="AG572">
        <f t="shared" ca="1" si="1117"/>
        <v>0</v>
      </c>
      <c r="AH572">
        <f t="shared" ca="1" si="1118"/>
        <v>0</v>
      </c>
      <c r="AI572">
        <f ca="1">IF(AND(B572&gt;Analysis!$B$39,B572&lt;Analysis!$B$40),FilterInput(AF572,Analysis!$B$34,Analysis!$B$35),0)</f>
        <v>0</v>
      </c>
      <c r="AJ572">
        <f ca="1">MEDIAN2(AI572,Analysis!$B$5,2)</f>
        <v>0</v>
      </c>
      <c r="AK572">
        <f ca="1">AVERAGE2(AJ572,Analysis!$B$6,2)</f>
        <v>0</v>
      </c>
      <c r="AL572">
        <f ca="1">INTEGRAL2(R572,$B572,AL571,R571,$B571,Analysis!$B$22)</f>
        <v>0</v>
      </c>
      <c r="AM572">
        <f ca="1">IF(AND(B572&lt;Analysis!$B$40,B572&gt;0),INTEGRAL2(AL572,$B572,AM571,AL571,$B571,Analysis!$B$23),0)</f>
        <v>0</v>
      </c>
      <c r="AN572">
        <f>IF($P572,AM572*Analysis!$B$30+Analysis!$B$31,0)</f>
        <v>0</v>
      </c>
      <c r="AO572">
        <f>AN572-'Flight Input'!$AE572</f>
        <v>0</v>
      </c>
      <c r="AQ572">
        <f>Analysis!$B$36*'Flight Input'!AE572+IF('Flight Input'!AE572 &gt; 0,Analysis!$B$37,0)</f>
        <v>0</v>
      </c>
      <c r="AR572">
        <f ca="1">_xlfn.COVARIANCE.P($AN$102:$AN$1102,'Flight Input'!AE572:AE1572)</f>
        <v>-6.3911230951456763E-3</v>
      </c>
    </row>
    <row r="573" spans="1:44" x14ac:dyDescent="0.3">
      <c r="A573">
        <v>571</v>
      </c>
      <c r="B573">
        <f>'Flight Input'!T573</f>
        <v>11.419754000031389</v>
      </c>
      <c r="C573">
        <f ca="1">INDIRECT(CONCATENATE("'Flight Input'!",Analysis!$B$2,A573+2))</f>
        <v>0</v>
      </c>
      <c r="D573">
        <f t="shared" si="1110"/>
        <v>2.2988000069744885E-2</v>
      </c>
      <c r="F573">
        <f t="shared" ca="1" si="1119"/>
        <v>0</v>
      </c>
      <c r="G573">
        <f t="shared" ca="1" si="1120"/>
        <v>0</v>
      </c>
      <c r="I573">
        <f>SUM(D$2:D573)/COUNT(D$2:D573)</f>
        <v>1.9999569176937633E-2</v>
      </c>
      <c r="J573">
        <f t="shared" si="1111"/>
        <v>1.1494247634220711</v>
      </c>
      <c r="L573">
        <f ca="1">VARA(C$2:C573)</f>
        <v>0</v>
      </c>
      <c r="M573">
        <f t="shared" ca="1" si="1112"/>
        <v>0</v>
      </c>
      <c r="N573">
        <f t="shared" ca="1" si="1121"/>
        <v>0</v>
      </c>
      <c r="O573" t="b">
        <f ca="1">IF(OR(O572,M573*MIN((B573-B$2)*Analysis!$B$19,1)&gt;Analysis!$B$18),TRUE,FALSE)</f>
        <v>0</v>
      </c>
      <c r="P573" t="b">
        <f>IF(OR('Flight Input'!U573=3,'Flight Input'!U573=9),TRUE,FALSE)</f>
        <v>0</v>
      </c>
      <c r="Q573">
        <f ca="1">IF(O573,Q572,SUM(C$2:C573)/COUNT(C$2:C573))+(Analysis!$D$14-500)/1000000</f>
        <v>1.1E-4</v>
      </c>
      <c r="R573">
        <f t="shared" ca="1" si="1113"/>
        <v>0</v>
      </c>
      <c r="S573">
        <f t="shared" ca="1" si="1122"/>
        <v>0</v>
      </c>
      <c r="T573">
        <f t="shared" si="1114"/>
        <v>0</v>
      </c>
      <c r="U573">
        <f>IF($P573,T573*Analysis!$B$28+Analysis!$B$29,0)</f>
        <v>0</v>
      </c>
      <c r="V573">
        <f>U573-'Flight Input'!$AE573</f>
        <v>0</v>
      </c>
      <c r="W573">
        <f ca="1">MEDIAN2(R573,Analysis!$B$5,2)</f>
        <v>0</v>
      </c>
      <c r="X573">
        <f t="shared" ref="X573:Y573" ca="1" si="1237">X572+W573*$D573</f>
        <v>0</v>
      </c>
      <c r="Y573">
        <f t="shared" ca="1" si="1237"/>
        <v>0</v>
      </c>
      <c r="AA573">
        <f ca="1">AVERAGE2(W573,Analysis!$B$6,2)</f>
        <v>0</v>
      </c>
      <c r="AB573">
        <f t="shared" ref="AB573:AC573" ca="1" si="1238">AB572+AA573*$D573</f>
        <v>0</v>
      </c>
      <c r="AC573">
        <f t="shared" ca="1" si="1238"/>
        <v>0</v>
      </c>
      <c r="AF573">
        <f ca="1">IF(B573&gt;0,C573-Analysis!$B$14,0)</f>
        <v>0</v>
      </c>
      <c r="AG573">
        <f t="shared" ca="1" si="1117"/>
        <v>0</v>
      </c>
      <c r="AH573">
        <f t="shared" ca="1" si="1118"/>
        <v>0</v>
      </c>
      <c r="AI573">
        <f ca="1">IF(AND(B573&gt;Analysis!$B$39,B573&lt;Analysis!$B$40),FilterInput(AF573,Analysis!$B$34,Analysis!$B$35),0)</f>
        <v>0</v>
      </c>
      <c r="AJ573">
        <f ca="1">MEDIAN2(AI573,Analysis!$B$5,2)</f>
        <v>0</v>
      </c>
      <c r="AK573">
        <f ca="1">AVERAGE2(AJ573,Analysis!$B$6,2)</f>
        <v>0</v>
      </c>
      <c r="AL573">
        <f ca="1">INTEGRAL2(R573,$B573,AL572,R572,$B572,Analysis!$B$22)</f>
        <v>0</v>
      </c>
      <c r="AM573">
        <f ca="1">IF(AND(B573&lt;Analysis!$B$40,B573&gt;0),INTEGRAL2(AL573,$B573,AM572,AL572,$B572,Analysis!$B$23),0)</f>
        <v>0</v>
      </c>
      <c r="AN573">
        <f>IF($P573,AM573*Analysis!$B$30+Analysis!$B$31,0)</f>
        <v>0</v>
      </c>
      <c r="AO573">
        <f>AN573-'Flight Input'!$AE573</f>
        <v>0</v>
      </c>
      <c r="AQ573">
        <f>Analysis!$B$36*'Flight Input'!AE573+IF('Flight Input'!AE573 &gt; 0,Analysis!$B$37,0)</f>
        <v>0</v>
      </c>
      <c r="AR573">
        <f ca="1">_xlfn.COVARIANCE.P($AN$102:$AN$1102,'Flight Input'!AE573:AE1573)</f>
        <v>-6.2411055996590085E-3</v>
      </c>
    </row>
    <row r="574" spans="1:44" x14ac:dyDescent="0.3">
      <c r="A574">
        <v>572</v>
      </c>
      <c r="B574">
        <f>'Flight Input'!T574</f>
        <v>11.439342000056058</v>
      </c>
      <c r="C574">
        <f ca="1">INDIRECT(CONCATENATE("'Flight Input'!",Analysis!$B$2,A574+2))</f>
        <v>0</v>
      </c>
      <c r="D574">
        <f t="shared" si="1110"/>
        <v>1.9588000024668872E-2</v>
      </c>
      <c r="F574">
        <f t="shared" ca="1" si="1119"/>
        <v>0</v>
      </c>
      <c r="G574">
        <f t="shared" ca="1" si="1120"/>
        <v>0</v>
      </c>
      <c r="I574">
        <f>SUM(D$2:D574)/COUNT(D$2:D574)</f>
        <v>1.9998849650447653E-2</v>
      </c>
      <c r="J574">
        <f t="shared" si="1111"/>
        <v>0.97945633709138946</v>
      </c>
      <c r="L574">
        <f ca="1">VARA(C$2:C574)</f>
        <v>0</v>
      </c>
      <c r="M574">
        <f t="shared" ca="1" si="1112"/>
        <v>0</v>
      </c>
      <c r="N574">
        <f t="shared" ca="1" si="1121"/>
        <v>0</v>
      </c>
      <c r="O574" t="b">
        <f ca="1">IF(OR(O573,M574*MIN((B574-B$2)*Analysis!$B$19,1)&gt;Analysis!$B$18),TRUE,FALSE)</f>
        <v>0</v>
      </c>
      <c r="P574" t="b">
        <f>IF(OR('Flight Input'!U574=3,'Flight Input'!U574=9),TRUE,FALSE)</f>
        <v>0</v>
      </c>
      <c r="Q574">
        <f ca="1">IF(O574,Q573,SUM(C$2:C574)/COUNT(C$2:C574))+(Analysis!$D$14-500)/1000000</f>
        <v>1.1E-4</v>
      </c>
      <c r="R574">
        <f t="shared" ca="1" si="1113"/>
        <v>0</v>
      </c>
      <c r="S574">
        <f t="shared" ca="1" si="1122"/>
        <v>0</v>
      </c>
      <c r="T574">
        <f t="shared" si="1114"/>
        <v>0</v>
      </c>
      <c r="U574">
        <f>IF($P574,T574*Analysis!$B$28+Analysis!$B$29,0)</f>
        <v>0</v>
      </c>
      <c r="V574">
        <f>U574-'Flight Input'!$AE574</f>
        <v>0</v>
      </c>
      <c r="W574">
        <f ca="1">MEDIAN2(R574,Analysis!$B$5,2)</f>
        <v>0</v>
      </c>
      <c r="X574">
        <f t="shared" ref="X574:Y574" ca="1" si="1239">X573+W574*$D574</f>
        <v>0</v>
      </c>
      <c r="Y574">
        <f t="shared" ca="1" si="1239"/>
        <v>0</v>
      </c>
      <c r="AA574">
        <f ca="1">AVERAGE2(W574,Analysis!$B$6,2)</f>
        <v>0</v>
      </c>
      <c r="AB574">
        <f t="shared" ref="AB574:AC574" ca="1" si="1240">AB573+AA574*$D574</f>
        <v>0</v>
      </c>
      <c r="AC574">
        <f t="shared" ca="1" si="1240"/>
        <v>0</v>
      </c>
      <c r="AF574">
        <f ca="1">IF(B574&gt;0,C574-Analysis!$B$14,0)</f>
        <v>0</v>
      </c>
      <c r="AG574">
        <f t="shared" ca="1" si="1117"/>
        <v>0</v>
      </c>
      <c r="AH574">
        <f t="shared" ca="1" si="1118"/>
        <v>0</v>
      </c>
      <c r="AI574">
        <f ca="1">IF(AND(B574&gt;Analysis!$B$39,B574&lt;Analysis!$B$40),FilterInput(AF574,Analysis!$B$34,Analysis!$B$35),0)</f>
        <v>0</v>
      </c>
      <c r="AJ574">
        <f ca="1">MEDIAN2(AI574,Analysis!$B$5,2)</f>
        <v>0</v>
      </c>
      <c r="AK574">
        <f ca="1">AVERAGE2(AJ574,Analysis!$B$6,2)</f>
        <v>0</v>
      </c>
      <c r="AL574">
        <f ca="1">INTEGRAL2(R574,$B574,AL573,R573,$B573,Analysis!$B$22)</f>
        <v>0</v>
      </c>
      <c r="AM574">
        <f ca="1">IF(AND(B574&lt;Analysis!$B$40,B574&gt;0),INTEGRAL2(AL574,$B574,AM573,AL573,$B573,Analysis!$B$23),0)</f>
        <v>0</v>
      </c>
      <c r="AN574">
        <f>IF($P574,AM574*Analysis!$B$30+Analysis!$B$31,0)</f>
        <v>0</v>
      </c>
      <c r="AO574">
        <f>AN574-'Flight Input'!$AE574</f>
        <v>0</v>
      </c>
      <c r="AQ574">
        <f>Analysis!$B$36*'Flight Input'!AE574+IF('Flight Input'!AE574 &gt; 0,Analysis!$B$37,0)</f>
        <v>0</v>
      </c>
      <c r="AR574">
        <f ca="1">_xlfn.COVARIANCE.P($AN$102:$AN$1102,'Flight Input'!AE574:AE1574)</f>
        <v>-6.0899473612090619E-3</v>
      </c>
    </row>
    <row r="575" spans="1:44" x14ac:dyDescent="0.3">
      <c r="A575">
        <v>573</v>
      </c>
      <c r="B575">
        <f>'Flight Input'!T575</f>
        <v>11.456150999991223</v>
      </c>
      <c r="C575">
        <f ca="1">INDIRECT(CONCATENATE("'Flight Input'!",Analysis!$B$2,A575+2))</f>
        <v>0</v>
      </c>
      <c r="D575">
        <f t="shared" si="1110"/>
        <v>1.6808999935165048E-2</v>
      </c>
      <c r="F575">
        <f t="shared" ca="1" si="1119"/>
        <v>0</v>
      </c>
      <c r="G575">
        <f t="shared" ca="1" si="1120"/>
        <v>0</v>
      </c>
      <c r="I575">
        <f>SUM(D$2:D575)/COUNT(D$2:D575)</f>
        <v>1.9993282722497771E-2</v>
      </c>
      <c r="J575">
        <f t="shared" si="1111"/>
        <v>0.84073236838943133</v>
      </c>
      <c r="L575">
        <f ca="1">VARA(C$2:C575)</f>
        <v>0</v>
      </c>
      <c r="M575">
        <f t="shared" ca="1" si="1112"/>
        <v>0</v>
      </c>
      <c r="N575">
        <f t="shared" ca="1" si="1121"/>
        <v>0</v>
      </c>
      <c r="O575" t="b">
        <f ca="1">IF(OR(O574,M575*MIN((B575-B$2)*Analysis!$B$19,1)&gt;Analysis!$B$18),TRUE,FALSE)</f>
        <v>0</v>
      </c>
      <c r="P575" t="b">
        <f>IF(OR('Flight Input'!U575=3,'Flight Input'!U575=9),TRUE,FALSE)</f>
        <v>0</v>
      </c>
      <c r="Q575">
        <f ca="1">IF(O575,Q574,SUM(C$2:C575)/COUNT(C$2:C575))+(Analysis!$D$14-500)/1000000</f>
        <v>1.1E-4</v>
      </c>
      <c r="R575">
        <f t="shared" ca="1" si="1113"/>
        <v>0</v>
      </c>
      <c r="S575">
        <f t="shared" ca="1" si="1122"/>
        <v>0</v>
      </c>
      <c r="T575">
        <f t="shared" si="1114"/>
        <v>0</v>
      </c>
      <c r="U575">
        <f>IF($P575,T575*Analysis!$B$28+Analysis!$B$29,0)</f>
        <v>0</v>
      </c>
      <c r="V575">
        <f>U575-'Flight Input'!$AE575</f>
        <v>0</v>
      </c>
      <c r="W575">
        <f ca="1">MEDIAN2(R575,Analysis!$B$5,2)</f>
        <v>0</v>
      </c>
      <c r="X575">
        <f t="shared" ref="X575:Y575" ca="1" si="1241">X574+W575*$D575</f>
        <v>0</v>
      </c>
      <c r="Y575">
        <f t="shared" ca="1" si="1241"/>
        <v>0</v>
      </c>
      <c r="AA575">
        <f ca="1">AVERAGE2(W575,Analysis!$B$6,2)</f>
        <v>0</v>
      </c>
      <c r="AB575">
        <f t="shared" ref="AB575:AC575" ca="1" si="1242">AB574+AA575*$D575</f>
        <v>0</v>
      </c>
      <c r="AC575">
        <f t="shared" ca="1" si="1242"/>
        <v>0</v>
      </c>
      <c r="AF575">
        <f ca="1">IF(B575&gt;0,C575-Analysis!$B$14,0)</f>
        <v>0</v>
      </c>
      <c r="AG575">
        <f t="shared" ca="1" si="1117"/>
        <v>0</v>
      </c>
      <c r="AH575">
        <f t="shared" ca="1" si="1118"/>
        <v>0</v>
      </c>
      <c r="AI575">
        <f ca="1">IF(AND(B575&gt;Analysis!$B$39,B575&lt;Analysis!$B$40),FilterInput(AF575,Analysis!$B$34,Analysis!$B$35),0)</f>
        <v>0</v>
      </c>
      <c r="AJ575">
        <f ca="1">MEDIAN2(AI575,Analysis!$B$5,2)</f>
        <v>0</v>
      </c>
      <c r="AK575">
        <f ca="1">AVERAGE2(AJ575,Analysis!$B$6,2)</f>
        <v>0</v>
      </c>
      <c r="AL575">
        <f ca="1">INTEGRAL2(R575,$B575,AL574,R574,$B574,Analysis!$B$22)</f>
        <v>0</v>
      </c>
      <c r="AM575">
        <f ca="1">IF(AND(B575&lt;Analysis!$B$40,B575&gt;0),INTEGRAL2(AL575,$B575,AM574,AL574,$B574,Analysis!$B$23),0)</f>
        <v>0</v>
      </c>
      <c r="AN575">
        <f>IF($P575,AM575*Analysis!$B$30+Analysis!$B$31,0)</f>
        <v>0</v>
      </c>
      <c r="AO575">
        <f>AN575-'Flight Input'!$AE575</f>
        <v>0</v>
      </c>
      <c r="AQ575">
        <f>Analysis!$B$36*'Flight Input'!AE575+IF('Flight Input'!AE575 &gt; 0,Analysis!$B$37,0)</f>
        <v>0</v>
      </c>
      <c r="AR575">
        <f ca="1">_xlfn.COVARIANCE.P($AN$102:$AN$1102,'Flight Input'!AE575:AE1575)</f>
        <v>-5.9376388519904984E-3</v>
      </c>
    </row>
    <row r="576" spans="1:44" x14ac:dyDescent="0.3">
      <c r="A576">
        <v>574</v>
      </c>
      <c r="B576">
        <f>'Flight Input'!T576</f>
        <v>11.479697000002488</v>
      </c>
      <c r="C576">
        <f ca="1">INDIRECT(CONCATENATE("'Flight Input'!",Analysis!$B$2,A576+2))</f>
        <v>0</v>
      </c>
      <c r="D576">
        <f t="shared" si="1110"/>
        <v>2.3546000011265278E-2</v>
      </c>
      <c r="F576">
        <f t="shared" ca="1" si="1119"/>
        <v>0</v>
      </c>
      <c r="G576">
        <f t="shared" ca="1" si="1120"/>
        <v>0</v>
      </c>
      <c r="I576">
        <f>SUM(D$2:D576)/COUNT(D$2:D576)</f>
        <v>1.9999472125439875E-2</v>
      </c>
      <c r="J576">
        <f t="shared" si="1111"/>
        <v>1.1773310747194234</v>
      </c>
      <c r="L576">
        <f ca="1">VARA(C$2:C576)</f>
        <v>0</v>
      </c>
      <c r="M576">
        <f t="shared" ca="1" si="1112"/>
        <v>0</v>
      </c>
      <c r="N576">
        <f t="shared" ca="1" si="1121"/>
        <v>0</v>
      </c>
      <c r="O576" t="b">
        <f ca="1">IF(OR(O575,M576*MIN((B576-B$2)*Analysis!$B$19,1)&gt;Analysis!$B$18),TRUE,FALSE)</f>
        <v>0</v>
      </c>
      <c r="P576" t="b">
        <f>IF(OR('Flight Input'!U576=3,'Flight Input'!U576=9),TRUE,FALSE)</f>
        <v>0</v>
      </c>
      <c r="Q576">
        <f ca="1">IF(O576,Q575,SUM(C$2:C576)/COUNT(C$2:C576))+(Analysis!$D$14-500)/1000000</f>
        <v>1.1E-4</v>
      </c>
      <c r="R576">
        <f t="shared" ca="1" si="1113"/>
        <v>0</v>
      </c>
      <c r="S576">
        <f t="shared" ca="1" si="1122"/>
        <v>0</v>
      </c>
      <c r="T576">
        <f t="shared" si="1114"/>
        <v>0</v>
      </c>
      <c r="U576">
        <f>IF($P576,T576*Analysis!$B$28+Analysis!$B$29,0)</f>
        <v>0</v>
      </c>
      <c r="V576">
        <f>U576-'Flight Input'!$AE576</f>
        <v>0</v>
      </c>
      <c r="W576">
        <f ca="1">MEDIAN2(R576,Analysis!$B$5,2)</f>
        <v>0</v>
      </c>
      <c r="X576">
        <f t="shared" ref="X576:Y576" ca="1" si="1243">X575+W576*$D576</f>
        <v>0</v>
      </c>
      <c r="Y576">
        <f t="shared" ca="1" si="1243"/>
        <v>0</v>
      </c>
      <c r="AA576">
        <f ca="1">AVERAGE2(W576,Analysis!$B$6,2)</f>
        <v>0</v>
      </c>
      <c r="AB576">
        <f t="shared" ref="AB576:AC576" ca="1" si="1244">AB575+AA576*$D576</f>
        <v>0</v>
      </c>
      <c r="AC576">
        <f t="shared" ca="1" si="1244"/>
        <v>0</v>
      </c>
      <c r="AF576">
        <f ca="1">IF(B576&gt;0,C576-Analysis!$B$14,0)</f>
        <v>0</v>
      </c>
      <c r="AG576">
        <f t="shared" ca="1" si="1117"/>
        <v>0</v>
      </c>
      <c r="AH576">
        <f t="shared" ca="1" si="1118"/>
        <v>0</v>
      </c>
      <c r="AI576">
        <f ca="1">IF(AND(B576&gt;Analysis!$B$39,B576&lt;Analysis!$B$40),FilterInput(AF576,Analysis!$B$34,Analysis!$B$35),0)</f>
        <v>0</v>
      </c>
      <c r="AJ576">
        <f ca="1">MEDIAN2(AI576,Analysis!$B$5,2)</f>
        <v>0</v>
      </c>
      <c r="AK576">
        <f ca="1">AVERAGE2(AJ576,Analysis!$B$6,2)</f>
        <v>0</v>
      </c>
      <c r="AL576">
        <f ca="1">INTEGRAL2(R576,$B576,AL575,R575,$B575,Analysis!$B$22)</f>
        <v>0</v>
      </c>
      <c r="AM576">
        <f ca="1">IF(AND(B576&lt;Analysis!$B$40,B576&gt;0),INTEGRAL2(AL576,$B576,AM575,AL575,$B575,Analysis!$B$23),0)</f>
        <v>0</v>
      </c>
      <c r="AN576">
        <f>IF($P576,AM576*Analysis!$B$30+Analysis!$B$31,0)</f>
        <v>0</v>
      </c>
      <c r="AO576">
        <f>AN576-'Flight Input'!$AE576</f>
        <v>0</v>
      </c>
      <c r="AQ576">
        <f>Analysis!$B$36*'Flight Input'!AE576+IF('Flight Input'!AE576 &gt; 0,Analysis!$B$37,0)</f>
        <v>0</v>
      </c>
      <c r="AR576">
        <f ca="1">_xlfn.COVARIANCE.P($AN$102:$AN$1102,'Flight Input'!AE576:AE1576)</f>
        <v>-5.784170450298806E-3</v>
      </c>
    </row>
    <row r="577" spans="1:44" x14ac:dyDescent="0.3">
      <c r="A577">
        <v>575</v>
      </c>
      <c r="B577">
        <f>'Flight Input'!T577</f>
        <v>11.50039800000377</v>
      </c>
      <c r="C577">
        <f ca="1">INDIRECT(CONCATENATE("'Flight Input'!",Analysis!$B$2,A577+2))</f>
        <v>0</v>
      </c>
      <c r="D577">
        <f t="shared" si="1110"/>
        <v>2.07010000012815E-2</v>
      </c>
      <c r="F577">
        <f t="shared" ca="1" si="1119"/>
        <v>0</v>
      </c>
      <c r="G577">
        <f t="shared" ca="1" si="1120"/>
        <v>0</v>
      </c>
      <c r="I577">
        <f>SUM(D$2:D577)/COUNT(D$2:D577)</f>
        <v>2.0000692173919601E-2</v>
      </c>
      <c r="J577">
        <f t="shared" si="1111"/>
        <v>1.035014179572999</v>
      </c>
      <c r="L577">
        <f ca="1">VARA(C$2:C577)</f>
        <v>0</v>
      </c>
      <c r="M577">
        <f t="shared" ca="1" si="1112"/>
        <v>0</v>
      </c>
      <c r="N577">
        <f t="shared" ca="1" si="1121"/>
        <v>0</v>
      </c>
      <c r="O577" t="b">
        <f ca="1">IF(OR(O576,M577*MIN((B577-B$2)*Analysis!$B$19,1)&gt;Analysis!$B$18),TRUE,FALSE)</f>
        <v>0</v>
      </c>
      <c r="P577" t="b">
        <f>IF(OR('Flight Input'!U577=3,'Flight Input'!U577=9),TRUE,FALSE)</f>
        <v>0</v>
      </c>
      <c r="Q577">
        <f ca="1">IF(O577,Q576,SUM(C$2:C577)/COUNT(C$2:C577))+(Analysis!$D$14-500)/1000000</f>
        <v>1.1E-4</v>
      </c>
      <c r="R577">
        <f t="shared" ca="1" si="1113"/>
        <v>0</v>
      </c>
      <c r="S577">
        <f t="shared" ca="1" si="1122"/>
        <v>0</v>
      </c>
      <c r="T577">
        <f t="shared" si="1114"/>
        <v>0</v>
      </c>
      <c r="U577">
        <f>IF($P577,T577*Analysis!$B$28+Analysis!$B$29,0)</f>
        <v>0</v>
      </c>
      <c r="V577">
        <f>U577-'Flight Input'!$AE577</f>
        <v>0</v>
      </c>
      <c r="W577">
        <f ca="1">MEDIAN2(R577,Analysis!$B$5,2)</f>
        <v>0</v>
      </c>
      <c r="X577">
        <f t="shared" ref="X577:Y577" ca="1" si="1245">X576+W577*$D577</f>
        <v>0</v>
      </c>
      <c r="Y577">
        <f t="shared" ca="1" si="1245"/>
        <v>0</v>
      </c>
      <c r="AA577">
        <f ca="1">AVERAGE2(W577,Analysis!$B$6,2)</f>
        <v>0</v>
      </c>
      <c r="AB577">
        <f t="shared" ref="AB577:AC577" ca="1" si="1246">AB576+AA577*$D577</f>
        <v>0</v>
      </c>
      <c r="AC577">
        <f t="shared" ca="1" si="1246"/>
        <v>0</v>
      </c>
      <c r="AF577">
        <f ca="1">IF(B577&gt;0,C577-Analysis!$B$14,0)</f>
        <v>0</v>
      </c>
      <c r="AG577">
        <f t="shared" ca="1" si="1117"/>
        <v>0</v>
      </c>
      <c r="AH577">
        <f t="shared" ca="1" si="1118"/>
        <v>0</v>
      </c>
      <c r="AI577">
        <f ca="1">IF(AND(B577&gt;Analysis!$B$39,B577&lt;Analysis!$B$40),FilterInput(AF577,Analysis!$B$34,Analysis!$B$35),0)</f>
        <v>0</v>
      </c>
      <c r="AJ577">
        <f ca="1">MEDIAN2(AI577,Analysis!$B$5,2)</f>
        <v>0</v>
      </c>
      <c r="AK577">
        <f ca="1">AVERAGE2(AJ577,Analysis!$B$6,2)</f>
        <v>0</v>
      </c>
      <c r="AL577">
        <f ca="1">INTEGRAL2(R577,$B577,AL576,R576,$B576,Analysis!$B$22)</f>
        <v>0</v>
      </c>
      <c r="AM577">
        <f ca="1">IF(AND(B577&lt;Analysis!$B$40,B577&gt;0),INTEGRAL2(AL577,$B577,AM576,AL576,$B576,Analysis!$B$23),0)</f>
        <v>0</v>
      </c>
      <c r="AN577">
        <f>IF($P577,AM577*Analysis!$B$30+Analysis!$B$31,0)</f>
        <v>0</v>
      </c>
      <c r="AO577">
        <f>AN577-'Flight Input'!$AE577</f>
        <v>0</v>
      </c>
      <c r="AQ577">
        <f>Analysis!$B$36*'Flight Input'!AE577+IF('Flight Input'!AE577 &gt; 0,Analysis!$B$37,0)</f>
        <v>0</v>
      </c>
      <c r="AR577">
        <f ca="1">_xlfn.COVARIANCE.P($AN$102:$AN$1102,'Flight Input'!AE577:AE1577)</f>
        <v>-5.6295324394463574E-3</v>
      </c>
    </row>
    <row r="578" spans="1:44" x14ac:dyDescent="0.3">
      <c r="A578">
        <v>576</v>
      </c>
      <c r="B578">
        <f>'Flight Input'!T578</f>
        <v>11.515598000027239</v>
      </c>
      <c r="C578">
        <f ca="1">INDIRECT(CONCATENATE("'Flight Input'!",Analysis!$B$2,A578+2))</f>
        <v>0</v>
      </c>
      <c r="D578">
        <f t="shared" si="1110"/>
        <v>1.5200000023469329E-2</v>
      </c>
      <c r="F578">
        <f t="shared" ca="1" si="1119"/>
        <v>0</v>
      </c>
      <c r="G578">
        <f t="shared" ca="1" si="1120"/>
        <v>0</v>
      </c>
      <c r="I578">
        <f>SUM(D$2:D578)/COUNT(D$2:D578)</f>
        <v>1.9992357638936181E-2</v>
      </c>
      <c r="J578">
        <f t="shared" si="1111"/>
        <v>0.7602905219075573</v>
      </c>
      <c r="L578">
        <f ca="1">VARA(C$2:C578)</f>
        <v>0</v>
      </c>
      <c r="M578">
        <f t="shared" ca="1" si="1112"/>
        <v>0</v>
      </c>
      <c r="N578">
        <f t="shared" ca="1" si="1121"/>
        <v>0</v>
      </c>
      <c r="O578" t="b">
        <f ca="1">IF(OR(O577,M578*MIN((B578-B$2)*Analysis!$B$19,1)&gt;Analysis!$B$18),TRUE,FALSE)</f>
        <v>0</v>
      </c>
      <c r="P578" t="b">
        <f>IF(OR('Flight Input'!U578=3,'Flight Input'!U578=9),TRUE,FALSE)</f>
        <v>0</v>
      </c>
      <c r="Q578">
        <f ca="1">IF(O578,Q577,SUM(C$2:C578)/COUNT(C$2:C578))+(Analysis!$D$14-500)/1000000</f>
        <v>1.1E-4</v>
      </c>
      <c r="R578">
        <f t="shared" ca="1" si="1113"/>
        <v>0</v>
      </c>
      <c r="S578">
        <f t="shared" ca="1" si="1122"/>
        <v>0</v>
      </c>
      <c r="T578">
        <f t="shared" si="1114"/>
        <v>0</v>
      </c>
      <c r="U578">
        <f>IF($P578,T578*Analysis!$B$28+Analysis!$B$29,0)</f>
        <v>0</v>
      </c>
      <c r="V578">
        <f>U578-'Flight Input'!$AE578</f>
        <v>0</v>
      </c>
      <c r="W578">
        <f ca="1">MEDIAN2(R578,Analysis!$B$5,2)</f>
        <v>0</v>
      </c>
      <c r="X578">
        <f t="shared" ref="X578:Y578" ca="1" si="1247">X577+W578*$D578</f>
        <v>0</v>
      </c>
      <c r="Y578">
        <f t="shared" ca="1" si="1247"/>
        <v>0</v>
      </c>
      <c r="AA578">
        <f ca="1">AVERAGE2(W578,Analysis!$B$6,2)</f>
        <v>0</v>
      </c>
      <c r="AB578">
        <f t="shared" ref="AB578:AC578" ca="1" si="1248">AB577+AA578*$D578</f>
        <v>0</v>
      </c>
      <c r="AC578">
        <f t="shared" ca="1" si="1248"/>
        <v>0</v>
      </c>
      <c r="AF578">
        <f ca="1">IF(B578&gt;0,C578-Analysis!$B$14,0)</f>
        <v>0</v>
      </c>
      <c r="AG578">
        <f t="shared" ca="1" si="1117"/>
        <v>0</v>
      </c>
      <c r="AH578">
        <f t="shared" ca="1" si="1118"/>
        <v>0</v>
      </c>
      <c r="AI578">
        <f ca="1">IF(AND(B578&gt;Analysis!$B$39,B578&lt;Analysis!$B$40),FilterInput(AF578,Analysis!$B$34,Analysis!$B$35),0)</f>
        <v>0</v>
      </c>
      <c r="AJ578">
        <f ca="1">MEDIAN2(AI578,Analysis!$B$5,2)</f>
        <v>0</v>
      </c>
      <c r="AK578">
        <f ca="1">AVERAGE2(AJ578,Analysis!$B$6,2)</f>
        <v>0</v>
      </c>
      <c r="AL578">
        <f ca="1">INTEGRAL2(R578,$B578,AL577,R577,$B577,Analysis!$B$22)</f>
        <v>0</v>
      </c>
      <c r="AM578">
        <f ca="1">IF(AND(B578&lt;Analysis!$B$40,B578&gt;0),INTEGRAL2(AL578,$B578,AM577,AL577,$B577,Analysis!$B$23),0)</f>
        <v>0</v>
      </c>
      <c r="AN578">
        <f>IF($P578,AM578*Analysis!$B$30+Analysis!$B$31,0)</f>
        <v>0</v>
      </c>
      <c r="AO578">
        <f>AN578-'Flight Input'!$AE578</f>
        <v>0</v>
      </c>
      <c r="AQ578">
        <f>Analysis!$B$36*'Flight Input'!AE578+IF('Flight Input'!AE578 &gt; 0,Analysis!$B$37,0)</f>
        <v>0</v>
      </c>
      <c r="AR578">
        <f ca="1">_xlfn.COVARIANCE.P($AN$102:$AN$1102,'Flight Input'!AE578:AE1578)</f>
        <v>-5.4737150066644317E-3</v>
      </c>
    </row>
    <row r="579" spans="1:44" x14ac:dyDescent="0.3">
      <c r="A579">
        <v>577</v>
      </c>
      <c r="B579">
        <f>'Flight Input'!T579</f>
        <v>11.540806000004523</v>
      </c>
      <c r="C579">
        <f ca="1">INDIRECT(CONCATENATE("'Flight Input'!",Analysis!$B$2,A579+2))</f>
        <v>0</v>
      </c>
      <c r="D579">
        <f t="shared" ref="D579:D642" si="1249">B579-B578</f>
        <v>2.520799997728318E-2</v>
      </c>
      <c r="F579">
        <f t="shared" ca="1" si="1119"/>
        <v>0</v>
      </c>
      <c r="G579">
        <f t="shared" ca="1" si="1120"/>
        <v>0</v>
      </c>
      <c r="I579">
        <f>SUM(D$2:D579)/COUNT(D$2:D579)</f>
        <v>2.0001396880423784E-2</v>
      </c>
      <c r="J579">
        <f t="shared" ref="J579:J642" si="1250">D579/I579</f>
        <v>1.2603119736079693</v>
      </c>
      <c r="L579">
        <f ca="1">VARA(C$2:C579)</f>
        <v>0</v>
      </c>
      <c r="M579">
        <f t="shared" ref="M579:M642" ca="1" si="1251">(L579-L578)/D579</f>
        <v>0</v>
      </c>
      <c r="N579">
        <f t="shared" ca="1" si="1121"/>
        <v>0</v>
      </c>
      <c r="O579" t="b">
        <f ca="1">IF(OR(O578,M579*MIN((B579-B$2)*Analysis!$B$19,1)&gt;Analysis!$B$18),TRUE,FALSE)</f>
        <v>0</v>
      </c>
      <c r="P579" t="b">
        <f>IF(OR('Flight Input'!U579=3,'Flight Input'!U579=9),TRUE,FALSE)</f>
        <v>0</v>
      </c>
      <c r="Q579">
        <f ca="1">IF(O579,Q578,SUM(C$2:C579)/COUNT(C$2:C579))+(Analysis!$D$14-500)/1000000</f>
        <v>1.1E-4</v>
      </c>
      <c r="R579">
        <f t="shared" ref="R579:R642" ca="1" si="1252">IF(O579,C579-Q579,0)</f>
        <v>0</v>
      </c>
      <c r="S579">
        <f t="shared" ca="1" si="1122"/>
        <v>0</v>
      </c>
      <c r="T579">
        <f t="shared" ref="T579:T642" si="1253">IF(P579,T578+S579*$D579,0)</f>
        <v>0</v>
      </c>
      <c r="U579">
        <f>IF($P579,T579*Analysis!$B$28+Analysis!$B$29,0)</f>
        <v>0</v>
      </c>
      <c r="V579">
        <f>U579-'Flight Input'!$AE579</f>
        <v>0</v>
      </c>
      <c r="W579">
        <f ca="1">MEDIAN2(R579,Analysis!$B$5,2)</f>
        <v>0</v>
      </c>
      <c r="X579">
        <f t="shared" ref="X579:Y579" ca="1" si="1254">X578+W579*$D579</f>
        <v>0</v>
      </c>
      <c r="Y579">
        <f t="shared" ca="1" si="1254"/>
        <v>0</v>
      </c>
      <c r="AA579">
        <f ca="1">AVERAGE2(W579,Analysis!$B$6,2)</f>
        <v>0</v>
      </c>
      <c r="AB579">
        <f t="shared" ref="AB579:AC579" ca="1" si="1255">AB578+AA579*$D579</f>
        <v>0</v>
      </c>
      <c r="AC579">
        <f t="shared" ca="1" si="1255"/>
        <v>0</v>
      </c>
      <c r="AF579">
        <f ca="1">IF(B579&gt;0,C579-Analysis!$B$14,0)</f>
        <v>0</v>
      </c>
      <c r="AG579">
        <f t="shared" ref="AG579:AG642" ca="1" si="1256">IF(B579&gt;0,AG578+AF579*$D579,0)</f>
        <v>0</v>
      </c>
      <c r="AH579">
        <f t="shared" ref="AH579:AH642" ca="1" si="1257">IF(B579&gt;0,AH578+AG579*$D579,0)</f>
        <v>0</v>
      </c>
      <c r="AI579">
        <f ca="1">IF(AND(B579&gt;Analysis!$B$39,B579&lt;Analysis!$B$40),FilterInput(AF579,Analysis!$B$34,Analysis!$B$35),0)</f>
        <v>0</v>
      </c>
      <c r="AJ579">
        <f ca="1">MEDIAN2(AI579,Analysis!$B$5,2)</f>
        <v>0</v>
      </c>
      <c r="AK579">
        <f ca="1">AVERAGE2(AJ579,Analysis!$B$6,2)</f>
        <v>0</v>
      </c>
      <c r="AL579">
        <f ca="1">INTEGRAL2(R579,$B579,AL578,R578,$B578,Analysis!$B$22)</f>
        <v>0</v>
      </c>
      <c r="AM579">
        <f ca="1">IF(AND(B579&lt;Analysis!$B$40,B579&gt;0),INTEGRAL2(AL579,$B579,AM578,AL578,$B578,Analysis!$B$23),0)</f>
        <v>0</v>
      </c>
      <c r="AN579">
        <f>IF($P579,AM579*Analysis!$B$30+Analysis!$B$31,0)</f>
        <v>0</v>
      </c>
      <c r="AO579">
        <f>AN579-'Flight Input'!$AE579</f>
        <v>0</v>
      </c>
      <c r="AQ579">
        <f>Analysis!$B$36*'Flight Input'!AE579+IF('Flight Input'!AE579 &gt; 0,Analysis!$B$37,0)</f>
        <v>0</v>
      </c>
      <c r="AR579">
        <f ca="1">_xlfn.COVARIANCE.P($AN$102:$AN$1102,'Flight Input'!AE579:AE1579)</f>
        <v>-5.3167082419901751E-3</v>
      </c>
    </row>
    <row r="580" spans="1:44" x14ac:dyDescent="0.3">
      <c r="A580">
        <v>578</v>
      </c>
      <c r="B580">
        <f>'Flight Input'!T580</f>
        <v>11.556087999953888</v>
      </c>
      <c r="C580">
        <f ca="1">INDIRECT(CONCATENATE("'Flight Input'!",Analysis!$B$2,A580+2))</f>
        <v>0</v>
      </c>
      <c r="D580">
        <f t="shared" si="1249"/>
        <v>1.5281999949365854E-2</v>
      </c>
      <c r="F580">
        <f t="shared" ref="F580:F643" ca="1" si="1258">F579+C580*$D580</f>
        <v>0</v>
      </c>
      <c r="G580">
        <f t="shared" ref="G580:G643" ca="1" si="1259">G579+F580*$D580</f>
        <v>0</v>
      </c>
      <c r="I580">
        <f>SUM(D$2:D580)/COUNT(D$2:D580)</f>
        <v>1.9993231833830255E-2</v>
      </c>
      <c r="J580">
        <f t="shared" si="1250"/>
        <v>0.76435866279044518</v>
      </c>
      <c r="L580">
        <f ca="1">VARA(C$2:C580)</f>
        <v>0</v>
      </c>
      <c r="M580">
        <f t="shared" ca="1" si="1251"/>
        <v>0</v>
      </c>
      <c r="N580">
        <f t="shared" ref="N580:N643" ca="1" si="1260">(C580-C579)/D580</f>
        <v>0</v>
      </c>
      <c r="O580" t="b">
        <f ca="1">IF(OR(O579,M580*MIN((B580-B$2)*Analysis!$B$19,1)&gt;Analysis!$B$18),TRUE,FALSE)</f>
        <v>0</v>
      </c>
      <c r="P580" t="b">
        <f>IF(OR('Flight Input'!U580=3,'Flight Input'!U580=9),TRUE,FALSE)</f>
        <v>0</v>
      </c>
      <c r="Q580">
        <f ca="1">IF(O580,Q579,SUM(C$2:C580)/COUNT(C$2:C580))+(Analysis!$D$14-500)/1000000</f>
        <v>1.1E-4</v>
      </c>
      <c r="R580">
        <f t="shared" ca="1" si="1252"/>
        <v>0</v>
      </c>
      <c r="S580">
        <f t="shared" ref="S580:S643" ca="1" si="1261">S579+R580*$D580</f>
        <v>0</v>
      </c>
      <c r="T580">
        <f t="shared" si="1253"/>
        <v>0</v>
      </c>
      <c r="U580">
        <f>IF($P580,T580*Analysis!$B$28+Analysis!$B$29,0)</f>
        <v>0</v>
      </c>
      <c r="V580">
        <f>U580-'Flight Input'!$AE580</f>
        <v>0</v>
      </c>
      <c r="W580">
        <f ca="1">MEDIAN2(R580,Analysis!$B$5,2)</f>
        <v>0</v>
      </c>
      <c r="X580">
        <f t="shared" ref="X580:Y580" ca="1" si="1262">X579+W580*$D580</f>
        <v>0</v>
      </c>
      <c r="Y580">
        <f t="shared" ca="1" si="1262"/>
        <v>0</v>
      </c>
      <c r="AA580">
        <f ca="1">AVERAGE2(W580,Analysis!$B$6,2)</f>
        <v>0</v>
      </c>
      <c r="AB580">
        <f t="shared" ref="AB580:AC580" ca="1" si="1263">AB579+AA580*$D580</f>
        <v>0</v>
      </c>
      <c r="AC580">
        <f t="shared" ca="1" si="1263"/>
        <v>0</v>
      </c>
      <c r="AF580">
        <f ca="1">IF(B580&gt;0,C580-Analysis!$B$14,0)</f>
        <v>0</v>
      </c>
      <c r="AG580">
        <f t="shared" ca="1" si="1256"/>
        <v>0</v>
      </c>
      <c r="AH580">
        <f t="shared" ca="1" si="1257"/>
        <v>0</v>
      </c>
      <c r="AI580">
        <f ca="1">IF(AND(B580&gt;Analysis!$B$39,B580&lt;Analysis!$B$40),FilterInput(AF580,Analysis!$B$34,Analysis!$B$35),0)</f>
        <v>0</v>
      </c>
      <c r="AJ580">
        <f ca="1">MEDIAN2(AI580,Analysis!$B$5,2)</f>
        <v>0</v>
      </c>
      <c r="AK580">
        <f ca="1">AVERAGE2(AJ580,Analysis!$B$6,2)</f>
        <v>0</v>
      </c>
      <c r="AL580">
        <f ca="1">INTEGRAL2(R580,$B580,AL579,R579,$B579,Analysis!$B$22)</f>
        <v>0</v>
      </c>
      <c r="AM580">
        <f ca="1">IF(AND(B580&lt;Analysis!$B$40,B580&gt;0),INTEGRAL2(AL580,$B580,AM579,AL579,$B579,Analysis!$B$23),0)</f>
        <v>0</v>
      </c>
      <c r="AN580">
        <f>IF($P580,AM580*Analysis!$B$30+Analysis!$B$31,0)</f>
        <v>0</v>
      </c>
      <c r="AO580">
        <f>AN580-'Flight Input'!$AE580</f>
        <v>0</v>
      </c>
      <c r="AQ580">
        <f>Analysis!$B$36*'Flight Input'!AE580+IF('Flight Input'!AE580 &gt; 0,Analysis!$B$37,0)</f>
        <v>0</v>
      </c>
      <c r="AR580">
        <f ca="1">_xlfn.COVARIANCE.P($AN$102:$AN$1102,'Flight Input'!AE580:AE1580)</f>
        <v>-5.1585021371390663E-3</v>
      </c>
    </row>
    <row r="581" spans="1:44" x14ac:dyDescent="0.3">
      <c r="A581">
        <v>579</v>
      </c>
      <c r="B581">
        <f>'Flight Input'!T581</f>
        <v>11.577864999999292</v>
      </c>
      <c r="C581">
        <f ca="1">INDIRECT(CONCATENATE("'Flight Input'!",Analysis!$B$2,A581+2))</f>
        <v>0</v>
      </c>
      <c r="D581">
        <f t="shared" si="1249"/>
        <v>2.1777000045403838E-2</v>
      </c>
      <c r="F581">
        <f t="shared" ca="1" si="1258"/>
        <v>0</v>
      </c>
      <c r="G581">
        <f t="shared" ca="1" si="1259"/>
        <v>0</v>
      </c>
      <c r="I581">
        <f>SUM(D$2:D581)/COUNT(D$2:D581)</f>
        <v>1.999631260794351E-2</v>
      </c>
      <c r="J581">
        <f t="shared" si="1250"/>
        <v>1.0890507901318243</v>
      </c>
      <c r="L581">
        <f ca="1">VARA(C$2:C581)</f>
        <v>0</v>
      </c>
      <c r="M581">
        <f t="shared" ca="1" si="1251"/>
        <v>0</v>
      </c>
      <c r="N581">
        <f t="shared" ca="1" si="1260"/>
        <v>0</v>
      </c>
      <c r="O581" t="b">
        <f ca="1">IF(OR(O580,M581*MIN((B581-B$2)*Analysis!$B$19,1)&gt;Analysis!$B$18),TRUE,FALSE)</f>
        <v>0</v>
      </c>
      <c r="P581" t="b">
        <f>IF(OR('Flight Input'!U581=3,'Flight Input'!U581=9),TRUE,FALSE)</f>
        <v>0</v>
      </c>
      <c r="Q581">
        <f ca="1">IF(O581,Q580,SUM(C$2:C581)/COUNT(C$2:C581))+(Analysis!$D$14-500)/1000000</f>
        <v>1.1E-4</v>
      </c>
      <c r="R581">
        <f t="shared" ca="1" si="1252"/>
        <v>0</v>
      </c>
      <c r="S581">
        <f t="shared" ca="1" si="1261"/>
        <v>0</v>
      </c>
      <c r="T581">
        <f t="shared" si="1253"/>
        <v>0</v>
      </c>
      <c r="U581">
        <f>IF($P581,T581*Analysis!$B$28+Analysis!$B$29,0)</f>
        <v>0</v>
      </c>
      <c r="V581">
        <f>U581-'Flight Input'!$AE581</f>
        <v>0</v>
      </c>
      <c r="W581">
        <f ca="1">MEDIAN2(R581,Analysis!$B$5,2)</f>
        <v>0</v>
      </c>
      <c r="X581">
        <f t="shared" ref="X581:Y581" ca="1" si="1264">X580+W581*$D581</f>
        <v>0</v>
      </c>
      <c r="Y581">
        <f t="shared" ca="1" si="1264"/>
        <v>0</v>
      </c>
      <c r="AA581">
        <f ca="1">AVERAGE2(W581,Analysis!$B$6,2)</f>
        <v>0</v>
      </c>
      <c r="AB581">
        <f t="shared" ref="AB581:AC581" ca="1" si="1265">AB580+AA581*$D581</f>
        <v>0</v>
      </c>
      <c r="AC581">
        <f t="shared" ca="1" si="1265"/>
        <v>0</v>
      </c>
      <c r="AF581">
        <f ca="1">IF(B581&gt;0,C581-Analysis!$B$14,0)</f>
        <v>0</v>
      </c>
      <c r="AG581">
        <f t="shared" ca="1" si="1256"/>
        <v>0</v>
      </c>
      <c r="AH581">
        <f t="shared" ca="1" si="1257"/>
        <v>0</v>
      </c>
      <c r="AI581">
        <f ca="1">IF(AND(B581&gt;Analysis!$B$39,B581&lt;Analysis!$B$40),FilterInput(AF581,Analysis!$B$34,Analysis!$B$35),0)</f>
        <v>0</v>
      </c>
      <c r="AJ581">
        <f ca="1">MEDIAN2(AI581,Analysis!$B$5,2)</f>
        <v>0</v>
      </c>
      <c r="AK581">
        <f ca="1">AVERAGE2(AJ581,Analysis!$B$6,2)</f>
        <v>0</v>
      </c>
      <c r="AL581">
        <f ca="1">INTEGRAL2(R581,$B581,AL580,R580,$B580,Analysis!$B$22)</f>
        <v>0</v>
      </c>
      <c r="AM581">
        <f ca="1">IF(AND(B581&lt;Analysis!$B$40,B581&gt;0),INTEGRAL2(AL581,$B581,AM580,AL580,$B580,Analysis!$B$23),0)</f>
        <v>0</v>
      </c>
      <c r="AN581">
        <f>IF($P581,AM581*Analysis!$B$30+Analysis!$B$31,0)</f>
        <v>0</v>
      </c>
      <c r="AO581">
        <f>AN581-'Flight Input'!$AE581</f>
        <v>0</v>
      </c>
      <c r="AQ581">
        <f>Analysis!$B$36*'Flight Input'!AE581+IF('Flight Input'!AE581 &gt; 0,Analysis!$B$37,0)</f>
        <v>0</v>
      </c>
      <c r="AR581">
        <f ca="1">_xlfn.COVARIANCE.P($AN$102:$AN$1102,'Flight Input'!AE581:AE1581)</f>
        <v>-4.999086584362147E-3</v>
      </c>
    </row>
    <row r="582" spans="1:44" x14ac:dyDescent="0.3">
      <c r="A582">
        <v>580</v>
      </c>
      <c r="B582">
        <f>'Flight Input'!T582</f>
        <v>11.601599000045098</v>
      </c>
      <c r="C582">
        <f ca="1">INDIRECT(CONCATENATE("'Flight Input'!",Analysis!$B$2,A582+2))</f>
        <v>0</v>
      </c>
      <c r="D582">
        <f t="shared" si="1249"/>
        <v>2.373400004580617E-2</v>
      </c>
      <c r="F582">
        <f t="shared" ca="1" si="1258"/>
        <v>0</v>
      </c>
      <c r="G582">
        <f t="shared" ca="1" si="1259"/>
        <v>0</v>
      </c>
      <c r="I582">
        <f>SUM(D$2:D582)/COUNT(D$2:D582)</f>
        <v>2.0002756896629479E-2</v>
      </c>
      <c r="J582">
        <f t="shared" si="1250"/>
        <v>1.186536444374096</v>
      </c>
      <c r="L582">
        <f ca="1">VARA(C$2:C582)</f>
        <v>0</v>
      </c>
      <c r="M582">
        <f t="shared" ca="1" si="1251"/>
        <v>0</v>
      </c>
      <c r="N582">
        <f t="shared" ca="1" si="1260"/>
        <v>0</v>
      </c>
      <c r="O582" t="b">
        <f ca="1">IF(OR(O581,M582*MIN((B582-B$2)*Analysis!$B$19,1)&gt;Analysis!$B$18),TRUE,FALSE)</f>
        <v>0</v>
      </c>
      <c r="P582" t="b">
        <f>IF(OR('Flight Input'!U582=3,'Flight Input'!U582=9),TRUE,FALSE)</f>
        <v>0</v>
      </c>
      <c r="Q582">
        <f ca="1">IF(O582,Q581,SUM(C$2:C582)/COUNT(C$2:C582))+(Analysis!$D$14-500)/1000000</f>
        <v>1.1E-4</v>
      </c>
      <c r="R582">
        <f t="shared" ca="1" si="1252"/>
        <v>0</v>
      </c>
      <c r="S582">
        <f t="shared" ca="1" si="1261"/>
        <v>0</v>
      </c>
      <c r="T582">
        <f t="shared" si="1253"/>
        <v>0</v>
      </c>
      <c r="U582">
        <f>IF($P582,T582*Analysis!$B$28+Analysis!$B$29,0)</f>
        <v>0</v>
      </c>
      <c r="V582">
        <f>U582-'Flight Input'!$AE582</f>
        <v>0</v>
      </c>
      <c r="W582">
        <f ca="1">MEDIAN2(R582,Analysis!$B$5,2)</f>
        <v>0</v>
      </c>
      <c r="X582">
        <f t="shared" ref="X582:Y582" ca="1" si="1266">X581+W582*$D582</f>
        <v>0</v>
      </c>
      <c r="Y582">
        <f t="shared" ca="1" si="1266"/>
        <v>0</v>
      </c>
      <c r="AA582">
        <f ca="1">AVERAGE2(W582,Analysis!$B$6,2)</f>
        <v>0</v>
      </c>
      <c r="AB582">
        <f t="shared" ref="AB582:AC582" ca="1" si="1267">AB581+AA582*$D582</f>
        <v>0</v>
      </c>
      <c r="AC582">
        <f t="shared" ca="1" si="1267"/>
        <v>0</v>
      </c>
      <c r="AF582">
        <f ca="1">IF(B582&gt;0,C582-Analysis!$B$14,0)</f>
        <v>0</v>
      </c>
      <c r="AG582">
        <f t="shared" ca="1" si="1256"/>
        <v>0</v>
      </c>
      <c r="AH582">
        <f t="shared" ca="1" si="1257"/>
        <v>0</v>
      </c>
      <c r="AI582">
        <f ca="1">IF(AND(B582&gt;Analysis!$B$39,B582&lt;Analysis!$B$40),FilterInput(AF582,Analysis!$B$34,Analysis!$B$35),0)</f>
        <v>0</v>
      </c>
      <c r="AJ582">
        <f ca="1">MEDIAN2(AI582,Analysis!$B$5,2)</f>
        <v>0</v>
      </c>
      <c r="AK582">
        <f ca="1">AVERAGE2(AJ582,Analysis!$B$6,2)</f>
        <v>0</v>
      </c>
      <c r="AL582">
        <f ca="1">INTEGRAL2(R582,$B582,AL581,R581,$B581,Analysis!$B$22)</f>
        <v>0</v>
      </c>
      <c r="AM582">
        <f ca="1">IF(AND(B582&lt;Analysis!$B$40,B582&gt;0),INTEGRAL2(AL582,$B582,AM581,AL581,$B581,Analysis!$B$23),0)</f>
        <v>0</v>
      </c>
      <c r="AN582">
        <f>IF($P582,AM582*Analysis!$B$30+Analysis!$B$31,0)</f>
        <v>0</v>
      </c>
      <c r="AO582">
        <f>AN582-'Flight Input'!$AE582</f>
        <v>0</v>
      </c>
      <c r="AQ582">
        <f>Analysis!$B$36*'Flight Input'!AE582+IF('Flight Input'!AE582 &gt; 0,Analysis!$B$37,0)</f>
        <v>0</v>
      </c>
      <c r="AR582">
        <f ca="1">_xlfn.COVARIANCE.P($AN$102:$AN$1102,'Flight Input'!AE582:AE1582)</f>
        <v>-4.8384513752878517E-3</v>
      </c>
    </row>
    <row r="583" spans="1:44" x14ac:dyDescent="0.3">
      <c r="A583">
        <v>581</v>
      </c>
      <c r="B583">
        <f>'Flight Input'!T583</f>
        <v>11.616522999946028</v>
      </c>
      <c r="C583">
        <f ca="1">INDIRECT(CONCATENATE("'Flight Input'!",Analysis!$B$2,A583+2))</f>
        <v>0</v>
      </c>
      <c r="D583">
        <f t="shared" si="1249"/>
        <v>1.492399990092963E-2</v>
      </c>
      <c r="F583">
        <f t="shared" ca="1" si="1258"/>
        <v>0</v>
      </c>
      <c r="G583">
        <f t="shared" ca="1" si="1259"/>
        <v>0</v>
      </c>
      <c r="I583">
        <f>SUM(D$2:D583)/COUNT(D$2:D583)</f>
        <v>1.9994015490440668E-2</v>
      </c>
      <c r="J583">
        <f t="shared" si="1250"/>
        <v>0.74642334392833387</v>
      </c>
      <c r="L583">
        <f ca="1">VARA(C$2:C583)</f>
        <v>0</v>
      </c>
      <c r="M583">
        <f t="shared" ca="1" si="1251"/>
        <v>0</v>
      </c>
      <c r="N583">
        <f t="shared" ca="1" si="1260"/>
        <v>0</v>
      </c>
      <c r="O583" t="b">
        <f ca="1">IF(OR(O582,M583*MIN((B583-B$2)*Analysis!$B$19,1)&gt;Analysis!$B$18),TRUE,FALSE)</f>
        <v>0</v>
      </c>
      <c r="P583" t="b">
        <f>IF(OR('Flight Input'!U583=3,'Flight Input'!U583=9),TRUE,FALSE)</f>
        <v>0</v>
      </c>
      <c r="Q583">
        <f ca="1">IF(O583,Q582,SUM(C$2:C583)/COUNT(C$2:C583))+(Analysis!$D$14-500)/1000000</f>
        <v>1.1E-4</v>
      </c>
      <c r="R583">
        <f t="shared" ca="1" si="1252"/>
        <v>0</v>
      </c>
      <c r="S583">
        <f t="shared" ca="1" si="1261"/>
        <v>0</v>
      </c>
      <c r="T583">
        <f t="shared" si="1253"/>
        <v>0</v>
      </c>
      <c r="U583">
        <f>IF($P583,T583*Analysis!$B$28+Analysis!$B$29,0)</f>
        <v>0</v>
      </c>
      <c r="V583">
        <f>U583-'Flight Input'!$AE583</f>
        <v>0</v>
      </c>
      <c r="W583">
        <f ca="1">MEDIAN2(R583,Analysis!$B$5,2)</f>
        <v>0</v>
      </c>
      <c r="X583">
        <f t="shared" ref="X583:Y583" ca="1" si="1268">X582+W583*$D583</f>
        <v>0</v>
      </c>
      <c r="Y583">
        <f t="shared" ca="1" si="1268"/>
        <v>0</v>
      </c>
      <c r="AA583">
        <f ca="1">AVERAGE2(W583,Analysis!$B$6,2)</f>
        <v>0</v>
      </c>
      <c r="AB583">
        <f t="shared" ref="AB583:AC583" ca="1" si="1269">AB582+AA583*$D583</f>
        <v>0</v>
      </c>
      <c r="AC583">
        <f t="shared" ca="1" si="1269"/>
        <v>0</v>
      </c>
      <c r="AF583">
        <f ca="1">IF(B583&gt;0,C583-Analysis!$B$14,0)</f>
        <v>0</v>
      </c>
      <c r="AG583">
        <f t="shared" ca="1" si="1256"/>
        <v>0</v>
      </c>
      <c r="AH583">
        <f t="shared" ca="1" si="1257"/>
        <v>0</v>
      </c>
      <c r="AI583">
        <f ca="1">IF(AND(B583&gt;Analysis!$B$39,B583&lt;Analysis!$B$40),FilterInput(AF583,Analysis!$B$34,Analysis!$B$35),0)</f>
        <v>0</v>
      </c>
      <c r="AJ583">
        <f ca="1">MEDIAN2(AI583,Analysis!$B$5,2)</f>
        <v>0</v>
      </c>
      <c r="AK583">
        <f ca="1">AVERAGE2(AJ583,Analysis!$B$6,2)</f>
        <v>0</v>
      </c>
      <c r="AL583">
        <f ca="1">INTEGRAL2(R583,$B583,AL582,R582,$B582,Analysis!$B$22)</f>
        <v>0</v>
      </c>
      <c r="AM583">
        <f ca="1">IF(AND(B583&lt;Analysis!$B$40,B583&gt;0),INTEGRAL2(AL583,$B583,AM582,AL582,$B582,Analysis!$B$23),0)</f>
        <v>0</v>
      </c>
      <c r="AN583">
        <f>IF($P583,AM583*Analysis!$B$30+Analysis!$B$31,0)</f>
        <v>0</v>
      </c>
      <c r="AO583">
        <f>AN583-'Flight Input'!$AE583</f>
        <v>0</v>
      </c>
      <c r="AQ583">
        <f>Analysis!$B$36*'Flight Input'!AE583+IF('Flight Input'!AE583 &gt; 0,Analysis!$B$37,0)</f>
        <v>0</v>
      </c>
      <c r="AR583">
        <f ca="1">_xlfn.COVARIANCE.P($AN$102:$AN$1102,'Flight Input'!AE583:AE1583)</f>
        <v>-4.6765861997484842E-3</v>
      </c>
    </row>
    <row r="584" spans="1:44" x14ac:dyDescent="0.3">
      <c r="A584">
        <v>582</v>
      </c>
      <c r="B584">
        <f>'Flight Input'!T584</f>
        <v>11.640698999981396</v>
      </c>
      <c r="C584">
        <f ca="1">INDIRECT(CONCATENATE("'Flight Input'!",Analysis!$B$2,A584+2))</f>
        <v>0</v>
      </c>
      <c r="D584">
        <f t="shared" si="1249"/>
        <v>2.4176000035367906E-2</v>
      </c>
      <c r="F584">
        <f t="shared" ca="1" si="1258"/>
        <v>0</v>
      </c>
      <c r="G584">
        <f t="shared" ca="1" si="1259"/>
        <v>0</v>
      </c>
      <c r="I584">
        <f>SUM(D$2:D584)/COUNT(D$2:D584)</f>
        <v>2.0001201030895869E-2</v>
      </c>
      <c r="J584">
        <f t="shared" si="1250"/>
        <v>1.2087274158198411</v>
      </c>
      <c r="L584">
        <f ca="1">VARA(C$2:C584)</f>
        <v>0</v>
      </c>
      <c r="M584">
        <f t="shared" ca="1" si="1251"/>
        <v>0</v>
      </c>
      <c r="N584">
        <f t="shared" ca="1" si="1260"/>
        <v>0</v>
      </c>
      <c r="O584" t="b">
        <f ca="1">IF(OR(O583,M584*MIN((B584-B$2)*Analysis!$B$19,1)&gt;Analysis!$B$18),TRUE,FALSE)</f>
        <v>0</v>
      </c>
      <c r="P584" t="b">
        <f>IF(OR('Flight Input'!U584=3,'Flight Input'!U584=9),TRUE,FALSE)</f>
        <v>0</v>
      </c>
      <c r="Q584">
        <f ca="1">IF(O584,Q583,SUM(C$2:C584)/COUNT(C$2:C584))+(Analysis!$D$14-500)/1000000</f>
        <v>1.1E-4</v>
      </c>
      <c r="R584">
        <f t="shared" ca="1" si="1252"/>
        <v>0</v>
      </c>
      <c r="S584">
        <f t="shared" ca="1" si="1261"/>
        <v>0</v>
      </c>
      <c r="T584">
        <f t="shared" si="1253"/>
        <v>0</v>
      </c>
      <c r="U584">
        <f>IF($P584,T584*Analysis!$B$28+Analysis!$B$29,0)</f>
        <v>0</v>
      </c>
      <c r="V584">
        <f>U584-'Flight Input'!$AE584</f>
        <v>0</v>
      </c>
      <c r="W584">
        <f ca="1">MEDIAN2(R584,Analysis!$B$5,2)</f>
        <v>0</v>
      </c>
      <c r="X584">
        <f t="shared" ref="X584:Y584" ca="1" si="1270">X583+W584*$D584</f>
        <v>0</v>
      </c>
      <c r="Y584">
        <f t="shared" ca="1" si="1270"/>
        <v>0</v>
      </c>
      <c r="AA584">
        <f ca="1">AVERAGE2(W584,Analysis!$B$6,2)</f>
        <v>0</v>
      </c>
      <c r="AB584">
        <f t="shared" ref="AB584:AC584" ca="1" si="1271">AB583+AA584*$D584</f>
        <v>0</v>
      </c>
      <c r="AC584">
        <f t="shared" ca="1" si="1271"/>
        <v>0</v>
      </c>
      <c r="AF584">
        <f ca="1">IF(B584&gt;0,C584-Analysis!$B$14,0)</f>
        <v>0</v>
      </c>
      <c r="AG584">
        <f t="shared" ca="1" si="1256"/>
        <v>0</v>
      </c>
      <c r="AH584">
        <f t="shared" ca="1" si="1257"/>
        <v>0</v>
      </c>
      <c r="AI584">
        <f ca="1">IF(AND(B584&gt;Analysis!$B$39,B584&lt;Analysis!$B$40),FilterInput(AF584,Analysis!$B$34,Analysis!$B$35),0)</f>
        <v>0</v>
      </c>
      <c r="AJ584">
        <f ca="1">MEDIAN2(AI584,Analysis!$B$5,2)</f>
        <v>0</v>
      </c>
      <c r="AK584">
        <f ca="1">AVERAGE2(AJ584,Analysis!$B$6,2)</f>
        <v>0</v>
      </c>
      <c r="AL584">
        <f ca="1">INTEGRAL2(R584,$B584,AL583,R583,$B583,Analysis!$B$22)</f>
        <v>0</v>
      </c>
      <c r="AM584">
        <f ca="1">IF(AND(B584&lt;Analysis!$B$40,B584&gt;0),INTEGRAL2(AL584,$B584,AM583,AL583,$B583,Analysis!$B$23),0)</f>
        <v>0</v>
      </c>
      <c r="AN584">
        <f>IF($P584,AM584*Analysis!$B$30+Analysis!$B$31,0)</f>
        <v>0</v>
      </c>
      <c r="AO584">
        <f>AN584-'Flight Input'!$AE584</f>
        <v>0</v>
      </c>
      <c r="AQ584">
        <f>Analysis!$B$36*'Flight Input'!AE584+IF('Flight Input'!AE584 &gt; 0,Analysis!$B$37,0)</f>
        <v>0</v>
      </c>
      <c r="AR584">
        <f ca="1">_xlfn.COVARIANCE.P($AN$102:$AN$1102,'Flight Input'!AE584:AE1584)</f>
        <v>-4.5134806445907838E-3</v>
      </c>
    </row>
    <row r="585" spans="1:44" x14ac:dyDescent="0.3">
      <c r="A585">
        <v>583</v>
      </c>
      <c r="B585">
        <f>'Flight Input'!T585</f>
        <v>11.661321999970824</v>
      </c>
      <c r="C585">
        <f ca="1">INDIRECT(CONCATENATE("'Flight Input'!",Analysis!$B$2,A585+2))</f>
        <v>0</v>
      </c>
      <c r="D585">
        <f t="shared" si="1249"/>
        <v>2.0622999989427626E-2</v>
      </c>
      <c r="F585">
        <f t="shared" ca="1" si="1258"/>
        <v>0</v>
      </c>
      <c r="G585">
        <f t="shared" ca="1" si="1259"/>
        <v>0</v>
      </c>
      <c r="I585">
        <f>SUM(D$2:D585)/COUNT(D$2:D585)</f>
        <v>2.0002267581425082E-2</v>
      </c>
      <c r="J585">
        <f t="shared" si="1250"/>
        <v>1.0310331018958561</v>
      </c>
      <c r="L585">
        <f ca="1">VARA(C$2:C585)</f>
        <v>0</v>
      </c>
      <c r="M585">
        <f t="shared" ca="1" si="1251"/>
        <v>0</v>
      </c>
      <c r="N585">
        <f t="shared" ca="1" si="1260"/>
        <v>0</v>
      </c>
      <c r="O585" t="b">
        <f ca="1">IF(OR(O584,M585*MIN((B585-B$2)*Analysis!$B$19,1)&gt;Analysis!$B$18),TRUE,FALSE)</f>
        <v>0</v>
      </c>
      <c r="P585" t="b">
        <f>IF(OR('Flight Input'!U585=3,'Flight Input'!U585=9),TRUE,FALSE)</f>
        <v>0</v>
      </c>
      <c r="Q585">
        <f ca="1">IF(O585,Q584,SUM(C$2:C585)/COUNT(C$2:C585))+(Analysis!$D$14-500)/1000000</f>
        <v>1.1E-4</v>
      </c>
      <c r="R585">
        <f t="shared" ca="1" si="1252"/>
        <v>0</v>
      </c>
      <c r="S585">
        <f t="shared" ca="1" si="1261"/>
        <v>0</v>
      </c>
      <c r="T585">
        <f t="shared" si="1253"/>
        <v>0</v>
      </c>
      <c r="U585">
        <f>IF($P585,T585*Analysis!$B$28+Analysis!$B$29,0)</f>
        <v>0</v>
      </c>
      <c r="V585">
        <f>U585-'Flight Input'!$AE585</f>
        <v>0</v>
      </c>
      <c r="W585">
        <f ca="1">MEDIAN2(R585,Analysis!$B$5,2)</f>
        <v>0</v>
      </c>
      <c r="X585">
        <f t="shared" ref="X585:Y585" ca="1" si="1272">X584+W585*$D585</f>
        <v>0</v>
      </c>
      <c r="Y585">
        <f t="shared" ca="1" si="1272"/>
        <v>0</v>
      </c>
      <c r="AA585">
        <f ca="1">AVERAGE2(W585,Analysis!$B$6,2)</f>
        <v>0</v>
      </c>
      <c r="AB585">
        <f t="shared" ref="AB585:AC585" ca="1" si="1273">AB584+AA585*$D585</f>
        <v>0</v>
      </c>
      <c r="AC585">
        <f t="shared" ca="1" si="1273"/>
        <v>0</v>
      </c>
      <c r="AF585">
        <f ca="1">IF(B585&gt;0,C585-Analysis!$B$14,0)</f>
        <v>0</v>
      </c>
      <c r="AG585">
        <f t="shared" ca="1" si="1256"/>
        <v>0</v>
      </c>
      <c r="AH585">
        <f t="shared" ca="1" si="1257"/>
        <v>0</v>
      </c>
      <c r="AI585">
        <f ca="1">IF(AND(B585&gt;Analysis!$B$39,B585&lt;Analysis!$B$40),FilterInput(AF585,Analysis!$B$34,Analysis!$B$35),0)</f>
        <v>0</v>
      </c>
      <c r="AJ585">
        <f ca="1">MEDIAN2(AI585,Analysis!$B$5,2)</f>
        <v>0</v>
      </c>
      <c r="AK585">
        <f ca="1">AVERAGE2(AJ585,Analysis!$B$6,2)</f>
        <v>0</v>
      </c>
      <c r="AL585">
        <f ca="1">INTEGRAL2(R585,$B585,AL584,R584,$B584,Analysis!$B$22)</f>
        <v>0</v>
      </c>
      <c r="AM585">
        <f ca="1">IF(AND(B585&lt;Analysis!$B$40,B585&gt;0),INTEGRAL2(AL585,$B585,AM584,AL584,$B584,Analysis!$B$23),0)</f>
        <v>0</v>
      </c>
      <c r="AN585">
        <f>IF($P585,AM585*Analysis!$B$30+Analysis!$B$31,0)</f>
        <v>0</v>
      </c>
      <c r="AO585">
        <f>AN585-'Flight Input'!$AE585</f>
        <v>0</v>
      </c>
      <c r="AQ585">
        <f>Analysis!$B$36*'Flight Input'!AE585+IF('Flight Input'!AE585 &gt; 0,Analysis!$B$37,0)</f>
        <v>0</v>
      </c>
      <c r="AR585">
        <f ca="1">_xlfn.COVARIANCE.P($AN$102:$AN$1102,'Flight Input'!AE585:AE1585)</f>
        <v>-4.3491241924704886E-3</v>
      </c>
    </row>
    <row r="586" spans="1:44" x14ac:dyDescent="0.3">
      <c r="A586">
        <v>584</v>
      </c>
      <c r="B586">
        <f>'Flight Input'!T586</f>
        <v>11.676427999977022</v>
      </c>
      <c r="C586">
        <f ca="1">INDIRECT(CONCATENATE("'Flight Input'!",Analysis!$B$2,A586+2))</f>
        <v>0</v>
      </c>
      <c r="D586">
        <f t="shared" si="1249"/>
        <v>1.5106000006198883E-2</v>
      </c>
      <c r="F586">
        <f t="shared" ca="1" si="1258"/>
        <v>0</v>
      </c>
      <c r="G586">
        <f t="shared" ca="1" si="1259"/>
        <v>0</v>
      </c>
      <c r="I586">
        <f>SUM(D$2:D586)/COUNT(D$2:D586)</f>
        <v>1.9993883561604489E-2</v>
      </c>
      <c r="J586">
        <f t="shared" si="1250"/>
        <v>0.75553105826863387</v>
      </c>
      <c r="L586">
        <f ca="1">VARA(C$2:C586)</f>
        <v>0</v>
      </c>
      <c r="M586">
        <f t="shared" ca="1" si="1251"/>
        <v>0</v>
      </c>
      <c r="N586">
        <f t="shared" ca="1" si="1260"/>
        <v>0</v>
      </c>
      <c r="O586" t="b">
        <f ca="1">IF(OR(O585,M586*MIN((B586-B$2)*Analysis!$B$19,1)&gt;Analysis!$B$18),TRUE,FALSE)</f>
        <v>0</v>
      </c>
      <c r="P586" t="b">
        <f>IF(OR('Flight Input'!U586=3,'Flight Input'!U586=9),TRUE,FALSE)</f>
        <v>0</v>
      </c>
      <c r="Q586">
        <f ca="1">IF(O586,Q585,SUM(C$2:C586)/COUNT(C$2:C586))+(Analysis!$D$14-500)/1000000</f>
        <v>1.1E-4</v>
      </c>
      <c r="R586">
        <f t="shared" ca="1" si="1252"/>
        <v>0</v>
      </c>
      <c r="S586">
        <f t="shared" ca="1" si="1261"/>
        <v>0</v>
      </c>
      <c r="T586">
        <f t="shared" si="1253"/>
        <v>0</v>
      </c>
      <c r="U586">
        <f>IF($P586,T586*Analysis!$B$28+Analysis!$B$29,0)</f>
        <v>0</v>
      </c>
      <c r="V586">
        <f>U586-'Flight Input'!$AE586</f>
        <v>0</v>
      </c>
      <c r="W586">
        <f ca="1">MEDIAN2(R586,Analysis!$B$5,2)</f>
        <v>0</v>
      </c>
      <c r="X586">
        <f t="shared" ref="X586:Y586" ca="1" si="1274">X585+W586*$D586</f>
        <v>0</v>
      </c>
      <c r="Y586">
        <f t="shared" ca="1" si="1274"/>
        <v>0</v>
      </c>
      <c r="AA586">
        <f ca="1">AVERAGE2(W586,Analysis!$B$6,2)</f>
        <v>0</v>
      </c>
      <c r="AB586">
        <f t="shared" ref="AB586:AC586" ca="1" si="1275">AB585+AA586*$D586</f>
        <v>0</v>
      </c>
      <c r="AC586">
        <f t="shared" ca="1" si="1275"/>
        <v>0</v>
      </c>
      <c r="AF586">
        <f ca="1">IF(B586&gt;0,C586-Analysis!$B$14,0)</f>
        <v>0</v>
      </c>
      <c r="AG586">
        <f t="shared" ca="1" si="1256"/>
        <v>0</v>
      </c>
      <c r="AH586">
        <f t="shared" ca="1" si="1257"/>
        <v>0</v>
      </c>
      <c r="AI586">
        <f ca="1">IF(AND(B586&gt;Analysis!$B$39,B586&lt;Analysis!$B$40),FilterInput(AF586,Analysis!$B$34,Analysis!$B$35),0)</f>
        <v>0</v>
      </c>
      <c r="AJ586">
        <f ca="1">MEDIAN2(AI586,Analysis!$B$5,2)</f>
        <v>0</v>
      </c>
      <c r="AK586">
        <f ca="1">AVERAGE2(AJ586,Analysis!$B$6,2)</f>
        <v>0</v>
      </c>
      <c r="AL586">
        <f ca="1">INTEGRAL2(R586,$B586,AL585,R585,$B585,Analysis!$B$22)</f>
        <v>0</v>
      </c>
      <c r="AM586">
        <f ca="1">IF(AND(B586&lt;Analysis!$B$40,B586&gt;0),INTEGRAL2(AL586,$B586,AM585,AL585,$B585,Analysis!$B$23),0)</f>
        <v>0</v>
      </c>
      <c r="AN586">
        <f>IF($P586,AM586*Analysis!$B$30+Analysis!$B$31,0)</f>
        <v>0</v>
      </c>
      <c r="AO586">
        <f>AN586-'Flight Input'!$AE586</f>
        <v>0</v>
      </c>
      <c r="AQ586">
        <f>Analysis!$B$36*'Flight Input'!AE586+IF('Flight Input'!AE586 &gt; 0,Analysis!$B$37,0)</f>
        <v>0</v>
      </c>
      <c r="AR586">
        <f ca="1">_xlfn.COVARIANCE.P($AN$102:$AN$1102,'Flight Input'!AE586:AE1586)</f>
        <v>-4.1835062206306301E-3</v>
      </c>
    </row>
    <row r="587" spans="1:44" x14ac:dyDescent="0.3">
      <c r="A587">
        <v>585</v>
      </c>
      <c r="B587">
        <f>'Flight Input'!T587</f>
        <v>11.697061000042595</v>
      </c>
      <c r="C587">
        <f ca="1">INDIRECT(CONCATENATE("'Flight Input'!",Analysis!$B$2,A587+2))</f>
        <v>0</v>
      </c>
      <c r="D587">
        <f t="shared" si="1249"/>
        <v>2.063300006557256E-2</v>
      </c>
      <c r="F587">
        <f t="shared" ca="1" si="1258"/>
        <v>0</v>
      </c>
      <c r="G587">
        <f t="shared" ca="1" si="1259"/>
        <v>0</v>
      </c>
      <c r="I587">
        <f>SUM(D$2:D587)/COUNT(D$2:D587)</f>
        <v>1.999497606844888E-2</v>
      </c>
      <c r="J587">
        <f t="shared" si="1250"/>
        <v>1.0319092153418703</v>
      </c>
      <c r="L587">
        <f ca="1">VARA(C$2:C587)</f>
        <v>0</v>
      </c>
      <c r="M587">
        <f t="shared" ca="1" si="1251"/>
        <v>0</v>
      </c>
      <c r="N587">
        <f t="shared" ca="1" si="1260"/>
        <v>0</v>
      </c>
      <c r="O587" t="b">
        <f ca="1">IF(OR(O586,M587*MIN((B587-B$2)*Analysis!$B$19,1)&gt;Analysis!$B$18),TRUE,FALSE)</f>
        <v>0</v>
      </c>
      <c r="P587" t="b">
        <f>IF(OR('Flight Input'!U587=3,'Flight Input'!U587=9),TRUE,FALSE)</f>
        <v>0</v>
      </c>
      <c r="Q587">
        <f ca="1">IF(O587,Q586,SUM(C$2:C587)/COUNT(C$2:C587))+(Analysis!$D$14-500)/1000000</f>
        <v>1.1E-4</v>
      </c>
      <c r="R587">
        <f t="shared" ca="1" si="1252"/>
        <v>0</v>
      </c>
      <c r="S587">
        <f t="shared" ca="1" si="1261"/>
        <v>0</v>
      </c>
      <c r="T587">
        <f t="shared" si="1253"/>
        <v>0</v>
      </c>
      <c r="U587">
        <f>IF($P587,T587*Analysis!$B$28+Analysis!$B$29,0)</f>
        <v>0</v>
      </c>
      <c r="V587">
        <f>U587-'Flight Input'!$AE587</f>
        <v>0</v>
      </c>
      <c r="W587">
        <f ca="1">MEDIAN2(R587,Analysis!$B$5,2)</f>
        <v>0</v>
      </c>
      <c r="X587">
        <f t="shared" ref="X587:Y587" ca="1" si="1276">X586+W587*$D587</f>
        <v>0</v>
      </c>
      <c r="Y587">
        <f t="shared" ca="1" si="1276"/>
        <v>0</v>
      </c>
      <c r="AA587">
        <f ca="1">AVERAGE2(W587,Analysis!$B$6,2)</f>
        <v>0</v>
      </c>
      <c r="AB587">
        <f t="shared" ref="AB587:AC587" ca="1" si="1277">AB586+AA587*$D587</f>
        <v>0</v>
      </c>
      <c r="AC587">
        <f t="shared" ca="1" si="1277"/>
        <v>0</v>
      </c>
      <c r="AF587">
        <f ca="1">IF(B587&gt;0,C587-Analysis!$B$14,0)</f>
        <v>0</v>
      </c>
      <c r="AG587">
        <f t="shared" ca="1" si="1256"/>
        <v>0</v>
      </c>
      <c r="AH587">
        <f t="shared" ca="1" si="1257"/>
        <v>0</v>
      </c>
      <c r="AI587">
        <f ca="1">IF(AND(B587&gt;Analysis!$B$39,B587&lt;Analysis!$B$40),FilterInput(AF587,Analysis!$B$34,Analysis!$B$35),0)</f>
        <v>0</v>
      </c>
      <c r="AJ587">
        <f ca="1">MEDIAN2(AI587,Analysis!$B$5,2)</f>
        <v>0</v>
      </c>
      <c r="AK587">
        <f ca="1">AVERAGE2(AJ587,Analysis!$B$6,2)</f>
        <v>0</v>
      </c>
      <c r="AL587">
        <f ca="1">INTEGRAL2(R587,$B587,AL586,R586,$B586,Analysis!$B$22)</f>
        <v>0</v>
      </c>
      <c r="AM587">
        <f ca="1">IF(AND(B587&lt;Analysis!$B$40,B587&gt;0),INTEGRAL2(AL587,$B587,AM586,AL586,$B586,Analysis!$B$23),0)</f>
        <v>0</v>
      </c>
      <c r="AN587">
        <f>IF($P587,AM587*Analysis!$B$30+Analysis!$B$31,0)</f>
        <v>0</v>
      </c>
      <c r="AO587">
        <f>AN587-'Flight Input'!$AE587</f>
        <v>0</v>
      </c>
      <c r="AQ587">
        <f>Analysis!$B$36*'Flight Input'!AE587+IF('Flight Input'!AE587 &gt; 0,Analysis!$B$37,0)</f>
        <v>0</v>
      </c>
      <c r="AR587">
        <f ca="1">_xlfn.COVARIANCE.P($AN$102:$AN$1102,'Flight Input'!AE587:AE1587)</f>
        <v>-4.0166159996633454E-3</v>
      </c>
    </row>
    <row r="588" spans="1:44" x14ac:dyDescent="0.3">
      <c r="A588">
        <v>586</v>
      </c>
      <c r="B588">
        <f>'Flight Input'!T588</f>
        <v>11.718111000023782</v>
      </c>
      <c r="C588">
        <f ca="1">INDIRECT(CONCATENATE("'Flight Input'!",Analysis!$B$2,A588+2))</f>
        <v>0</v>
      </c>
      <c r="D588">
        <f t="shared" si="1249"/>
        <v>2.1049999981187284E-2</v>
      </c>
      <c r="F588">
        <f t="shared" ca="1" si="1258"/>
        <v>0</v>
      </c>
      <c r="G588">
        <f t="shared" ca="1" si="1259"/>
        <v>0</v>
      </c>
      <c r="I588">
        <f>SUM(D$2:D588)/COUNT(D$2:D588)</f>
        <v>1.999677645055253E-2</v>
      </c>
      <c r="J588">
        <f t="shared" si="1250"/>
        <v>1.0526696656953252</v>
      </c>
      <c r="L588">
        <f ca="1">VARA(C$2:C588)</f>
        <v>0</v>
      </c>
      <c r="M588">
        <f t="shared" ca="1" si="1251"/>
        <v>0</v>
      </c>
      <c r="N588">
        <f t="shared" ca="1" si="1260"/>
        <v>0</v>
      </c>
      <c r="O588" t="b">
        <f ca="1">IF(OR(O587,M588*MIN((B588-B$2)*Analysis!$B$19,1)&gt;Analysis!$B$18),TRUE,FALSE)</f>
        <v>0</v>
      </c>
      <c r="P588" t="b">
        <f>IF(OR('Flight Input'!U588=3,'Flight Input'!U588=9),TRUE,FALSE)</f>
        <v>0</v>
      </c>
      <c r="Q588">
        <f ca="1">IF(O588,Q587,SUM(C$2:C588)/COUNT(C$2:C588))+(Analysis!$D$14-500)/1000000</f>
        <v>1.1E-4</v>
      </c>
      <c r="R588">
        <f t="shared" ca="1" si="1252"/>
        <v>0</v>
      </c>
      <c r="S588">
        <f t="shared" ca="1" si="1261"/>
        <v>0</v>
      </c>
      <c r="T588">
        <f t="shared" si="1253"/>
        <v>0</v>
      </c>
      <c r="U588">
        <f>IF($P588,T588*Analysis!$B$28+Analysis!$B$29,0)</f>
        <v>0</v>
      </c>
      <c r="V588">
        <f>U588-'Flight Input'!$AE588</f>
        <v>0</v>
      </c>
      <c r="W588">
        <f ca="1">MEDIAN2(R588,Analysis!$B$5,2)</f>
        <v>0</v>
      </c>
      <c r="X588">
        <f t="shared" ref="X588:Y588" ca="1" si="1278">X587+W588*$D588</f>
        <v>0</v>
      </c>
      <c r="Y588">
        <f t="shared" ca="1" si="1278"/>
        <v>0</v>
      </c>
      <c r="AA588">
        <f ca="1">AVERAGE2(W588,Analysis!$B$6,2)</f>
        <v>0</v>
      </c>
      <c r="AB588">
        <f t="shared" ref="AB588:AC588" ca="1" si="1279">AB587+AA588*$D588</f>
        <v>0</v>
      </c>
      <c r="AC588">
        <f t="shared" ca="1" si="1279"/>
        <v>0</v>
      </c>
      <c r="AF588">
        <f ca="1">IF(B588&gt;0,C588-Analysis!$B$14,0)</f>
        <v>0</v>
      </c>
      <c r="AG588">
        <f t="shared" ca="1" si="1256"/>
        <v>0</v>
      </c>
      <c r="AH588">
        <f t="shared" ca="1" si="1257"/>
        <v>0</v>
      </c>
      <c r="AI588">
        <f ca="1">IF(AND(B588&gt;Analysis!$B$39,B588&lt;Analysis!$B$40),FilterInput(AF588,Analysis!$B$34,Analysis!$B$35),0)</f>
        <v>0</v>
      </c>
      <c r="AJ588">
        <f ca="1">MEDIAN2(AI588,Analysis!$B$5,2)</f>
        <v>0</v>
      </c>
      <c r="AK588">
        <f ca="1">AVERAGE2(AJ588,Analysis!$B$6,2)</f>
        <v>0</v>
      </c>
      <c r="AL588">
        <f ca="1">INTEGRAL2(R588,$B588,AL587,R587,$B587,Analysis!$B$22)</f>
        <v>0</v>
      </c>
      <c r="AM588">
        <f ca="1">IF(AND(B588&lt;Analysis!$B$40,B588&gt;0),INTEGRAL2(AL588,$B588,AM587,AL587,$B587,Analysis!$B$23),0)</f>
        <v>0</v>
      </c>
      <c r="AN588">
        <f>IF($P588,AM588*Analysis!$B$30+Analysis!$B$31,0)</f>
        <v>0</v>
      </c>
      <c r="AO588">
        <f>AN588-'Flight Input'!$AE588</f>
        <v>0</v>
      </c>
      <c r="AQ588">
        <f>Analysis!$B$36*'Flight Input'!AE588+IF('Flight Input'!AE588 &gt; 0,Analysis!$B$37,0)</f>
        <v>0</v>
      </c>
      <c r="AR588">
        <f ca="1">_xlfn.COVARIANCE.P($AN$102:$AN$1102,'Flight Input'!AE588:AE1588)</f>
        <v>-3.8484426922548924E-3</v>
      </c>
    </row>
    <row r="589" spans="1:44" x14ac:dyDescent="0.3">
      <c r="A589">
        <v>587</v>
      </c>
      <c r="B589">
        <f>'Flight Input'!T589</f>
        <v>11.736631999956444</v>
      </c>
      <c r="C589">
        <f ca="1">INDIRECT(CONCATENATE("'Flight Input'!",Analysis!$B$2,A589+2))</f>
        <v>0</v>
      </c>
      <c r="D589">
        <f t="shared" si="1249"/>
        <v>1.8520999932661653E-2</v>
      </c>
      <c r="F589">
        <f t="shared" ca="1" si="1258"/>
        <v>0</v>
      </c>
      <c r="G589">
        <f t="shared" ca="1" si="1259"/>
        <v>0</v>
      </c>
      <c r="I589">
        <f>SUM(D$2:D589)/COUNT(D$2:D589)</f>
        <v>1.9994262350862768E-2</v>
      </c>
      <c r="J589">
        <f t="shared" si="1250"/>
        <v>0.92631574036850917</v>
      </c>
      <c r="L589">
        <f ca="1">VARA(C$2:C589)</f>
        <v>0</v>
      </c>
      <c r="M589">
        <f t="shared" ca="1" si="1251"/>
        <v>0</v>
      </c>
      <c r="N589">
        <f t="shared" ca="1" si="1260"/>
        <v>0</v>
      </c>
      <c r="O589" t="b">
        <f ca="1">IF(OR(O588,M589*MIN((B589-B$2)*Analysis!$B$19,1)&gt;Analysis!$B$18),TRUE,FALSE)</f>
        <v>0</v>
      </c>
      <c r="P589" t="b">
        <f>IF(OR('Flight Input'!U589=3,'Flight Input'!U589=9),TRUE,FALSE)</f>
        <v>0</v>
      </c>
      <c r="Q589">
        <f ca="1">IF(O589,Q588,SUM(C$2:C589)/COUNT(C$2:C589))+(Analysis!$D$14-500)/1000000</f>
        <v>1.1E-4</v>
      </c>
      <c r="R589">
        <f t="shared" ca="1" si="1252"/>
        <v>0</v>
      </c>
      <c r="S589">
        <f t="shared" ca="1" si="1261"/>
        <v>0</v>
      </c>
      <c r="T589">
        <f t="shared" si="1253"/>
        <v>0</v>
      </c>
      <c r="U589">
        <f>IF($P589,T589*Analysis!$B$28+Analysis!$B$29,0)</f>
        <v>0</v>
      </c>
      <c r="V589">
        <f>U589-'Flight Input'!$AE589</f>
        <v>0</v>
      </c>
      <c r="W589">
        <f ca="1">MEDIAN2(R589,Analysis!$B$5,2)</f>
        <v>0</v>
      </c>
      <c r="X589">
        <f t="shared" ref="X589:Y589" ca="1" si="1280">X588+W589*$D589</f>
        <v>0</v>
      </c>
      <c r="Y589">
        <f t="shared" ca="1" si="1280"/>
        <v>0</v>
      </c>
      <c r="AA589">
        <f ca="1">AVERAGE2(W589,Analysis!$B$6,2)</f>
        <v>0</v>
      </c>
      <c r="AB589">
        <f t="shared" ref="AB589:AC589" ca="1" si="1281">AB588+AA589*$D589</f>
        <v>0</v>
      </c>
      <c r="AC589">
        <f t="shared" ca="1" si="1281"/>
        <v>0</v>
      </c>
      <c r="AF589">
        <f ca="1">IF(B589&gt;0,C589-Analysis!$B$14,0)</f>
        <v>0</v>
      </c>
      <c r="AG589">
        <f t="shared" ca="1" si="1256"/>
        <v>0</v>
      </c>
      <c r="AH589">
        <f t="shared" ca="1" si="1257"/>
        <v>0</v>
      </c>
      <c r="AI589">
        <f ca="1">IF(AND(B589&gt;Analysis!$B$39,B589&lt;Analysis!$B$40),FilterInput(AF589,Analysis!$B$34,Analysis!$B$35),0)</f>
        <v>0</v>
      </c>
      <c r="AJ589">
        <f ca="1">MEDIAN2(AI589,Analysis!$B$5,2)</f>
        <v>0</v>
      </c>
      <c r="AK589">
        <f ca="1">AVERAGE2(AJ589,Analysis!$B$6,2)</f>
        <v>0</v>
      </c>
      <c r="AL589">
        <f ca="1">INTEGRAL2(R589,$B589,AL588,R588,$B588,Analysis!$B$22)</f>
        <v>0</v>
      </c>
      <c r="AM589">
        <f ca="1">IF(AND(B589&lt;Analysis!$B$40,B589&gt;0),INTEGRAL2(AL589,$B589,AM588,AL588,$B588,Analysis!$B$23),0)</f>
        <v>0</v>
      </c>
      <c r="AN589">
        <f>IF($P589,AM589*Analysis!$B$30+Analysis!$B$31,0)</f>
        <v>0</v>
      </c>
      <c r="AO589">
        <f>AN589-'Flight Input'!$AE589</f>
        <v>0</v>
      </c>
      <c r="AQ589">
        <f>Analysis!$B$36*'Flight Input'!AE589+IF('Flight Input'!AE589 &gt; 0,Analysis!$B$37,0)</f>
        <v>0</v>
      </c>
      <c r="AR589">
        <f ca="1">_xlfn.COVARIANCE.P($AN$102:$AN$1102,'Flight Input'!AE589:AE1589)</f>
        <v>-3.6789753519136169E-3</v>
      </c>
    </row>
    <row r="590" spans="1:44" x14ac:dyDescent="0.3">
      <c r="A590">
        <v>588</v>
      </c>
      <c r="B590">
        <f>'Flight Input'!T590</f>
        <v>11.756826999946497</v>
      </c>
      <c r="C590">
        <f ca="1">INDIRECT(CONCATENATE("'Flight Input'!",Analysis!$B$2,A590+2))</f>
        <v>0</v>
      </c>
      <c r="D590">
        <f t="shared" si="1249"/>
        <v>2.0194999990053475E-2</v>
      </c>
      <c r="F590">
        <f t="shared" ca="1" si="1258"/>
        <v>0</v>
      </c>
      <c r="G590">
        <f t="shared" ca="1" si="1259"/>
        <v>0</v>
      </c>
      <c r="I590">
        <f>SUM(D$2:D590)/COUNT(D$2:D590)</f>
        <v>1.9994603741405607E-2</v>
      </c>
      <c r="J590">
        <f t="shared" si="1250"/>
        <v>1.0100225166369703</v>
      </c>
      <c r="L590">
        <f ca="1">VARA(C$2:C590)</f>
        <v>0</v>
      </c>
      <c r="M590">
        <f t="shared" ca="1" si="1251"/>
        <v>0</v>
      </c>
      <c r="N590">
        <f t="shared" ca="1" si="1260"/>
        <v>0</v>
      </c>
      <c r="O590" t="b">
        <f ca="1">IF(OR(O589,M590*MIN((B590-B$2)*Analysis!$B$19,1)&gt;Analysis!$B$18),TRUE,FALSE)</f>
        <v>0</v>
      </c>
      <c r="P590" t="b">
        <f>IF(OR('Flight Input'!U590=3,'Flight Input'!U590=9),TRUE,FALSE)</f>
        <v>0</v>
      </c>
      <c r="Q590">
        <f ca="1">IF(O590,Q589,SUM(C$2:C590)/COUNT(C$2:C590))+(Analysis!$D$14-500)/1000000</f>
        <v>1.1E-4</v>
      </c>
      <c r="R590">
        <f t="shared" ca="1" si="1252"/>
        <v>0</v>
      </c>
      <c r="S590">
        <f t="shared" ca="1" si="1261"/>
        <v>0</v>
      </c>
      <c r="T590">
        <f t="shared" si="1253"/>
        <v>0</v>
      </c>
      <c r="U590">
        <f>IF($P590,T590*Analysis!$B$28+Analysis!$B$29,0)</f>
        <v>0</v>
      </c>
      <c r="V590">
        <f>U590-'Flight Input'!$AE590</f>
        <v>0</v>
      </c>
      <c r="W590">
        <f ca="1">MEDIAN2(R590,Analysis!$B$5,2)</f>
        <v>0</v>
      </c>
      <c r="X590">
        <f t="shared" ref="X590:Y590" ca="1" si="1282">X589+W590*$D590</f>
        <v>0</v>
      </c>
      <c r="Y590">
        <f t="shared" ca="1" si="1282"/>
        <v>0</v>
      </c>
      <c r="AA590">
        <f ca="1">AVERAGE2(W590,Analysis!$B$6,2)</f>
        <v>0</v>
      </c>
      <c r="AB590">
        <f t="shared" ref="AB590:AC590" ca="1" si="1283">AB589+AA590*$D590</f>
        <v>0</v>
      </c>
      <c r="AC590">
        <f t="shared" ca="1" si="1283"/>
        <v>0</v>
      </c>
      <c r="AF590">
        <f ca="1">IF(B590&gt;0,C590-Analysis!$B$14,0)</f>
        <v>0</v>
      </c>
      <c r="AG590">
        <f t="shared" ca="1" si="1256"/>
        <v>0</v>
      </c>
      <c r="AH590">
        <f t="shared" ca="1" si="1257"/>
        <v>0</v>
      </c>
      <c r="AI590">
        <f ca="1">IF(AND(B590&gt;Analysis!$B$39,B590&lt;Analysis!$B$40),FilterInput(AF590,Analysis!$B$34,Analysis!$B$35),0)</f>
        <v>0</v>
      </c>
      <c r="AJ590">
        <f ca="1">MEDIAN2(AI590,Analysis!$B$5,2)</f>
        <v>0</v>
      </c>
      <c r="AK590">
        <f ca="1">AVERAGE2(AJ590,Analysis!$B$6,2)</f>
        <v>0</v>
      </c>
      <c r="AL590">
        <f ca="1">INTEGRAL2(R590,$B590,AL589,R589,$B589,Analysis!$B$22)</f>
        <v>0</v>
      </c>
      <c r="AM590">
        <f ca="1">IF(AND(B590&lt;Analysis!$B$40,B590&gt;0),INTEGRAL2(AL590,$B590,AM589,AL589,$B589,Analysis!$B$23),0)</f>
        <v>0</v>
      </c>
      <c r="AN590">
        <f>IF($P590,AM590*Analysis!$B$30+Analysis!$B$31,0)</f>
        <v>0</v>
      </c>
      <c r="AO590">
        <f>AN590-'Flight Input'!$AE590</f>
        <v>0</v>
      </c>
      <c r="AQ590">
        <f>Analysis!$B$36*'Flight Input'!AE590+IF('Flight Input'!AE590 &gt; 0,Analysis!$B$37,0)</f>
        <v>0</v>
      </c>
      <c r="AR590">
        <f ca="1">_xlfn.COVARIANCE.P($AN$102:$AN$1102,'Flight Input'!AE590:AE1590)</f>
        <v>-3.5082029216806604E-3</v>
      </c>
    </row>
    <row r="591" spans="1:44" x14ac:dyDescent="0.3">
      <c r="A591">
        <v>589</v>
      </c>
      <c r="B591">
        <f>'Flight Input'!T591</f>
        <v>11.778974000015296</v>
      </c>
      <c r="C591">
        <f ca="1">INDIRECT(CONCATENATE("'Flight Input'!",Analysis!$B$2,A591+2))</f>
        <v>0</v>
      </c>
      <c r="D591">
        <f t="shared" si="1249"/>
        <v>2.2147000068798661E-2</v>
      </c>
      <c r="F591">
        <f t="shared" ca="1" si="1258"/>
        <v>0</v>
      </c>
      <c r="G591">
        <f t="shared" ca="1" si="1259"/>
        <v>0</v>
      </c>
      <c r="I591">
        <f>SUM(D$2:D591)/COUNT(D$2:D591)</f>
        <v>1.9998258064542099E-2</v>
      </c>
      <c r="J591">
        <f t="shared" si="1250"/>
        <v>1.1074464584526182</v>
      </c>
      <c r="L591">
        <f ca="1">VARA(C$2:C591)</f>
        <v>0</v>
      </c>
      <c r="M591">
        <f t="shared" ca="1" si="1251"/>
        <v>0</v>
      </c>
      <c r="N591">
        <f t="shared" ca="1" si="1260"/>
        <v>0</v>
      </c>
      <c r="O591" t="b">
        <f ca="1">IF(OR(O590,M591*MIN((B591-B$2)*Analysis!$B$19,1)&gt;Analysis!$B$18),TRUE,FALSE)</f>
        <v>0</v>
      </c>
      <c r="P591" t="b">
        <f>IF(OR('Flight Input'!U591=3,'Flight Input'!U591=9),TRUE,FALSE)</f>
        <v>0</v>
      </c>
      <c r="Q591">
        <f ca="1">IF(O591,Q590,SUM(C$2:C591)/COUNT(C$2:C591))+(Analysis!$D$14-500)/1000000</f>
        <v>1.1E-4</v>
      </c>
      <c r="R591">
        <f t="shared" ca="1" si="1252"/>
        <v>0</v>
      </c>
      <c r="S591">
        <f t="shared" ca="1" si="1261"/>
        <v>0</v>
      </c>
      <c r="T591">
        <f t="shared" si="1253"/>
        <v>0</v>
      </c>
      <c r="U591">
        <f>IF($P591,T591*Analysis!$B$28+Analysis!$B$29,0)</f>
        <v>0</v>
      </c>
      <c r="V591">
        <f>U591-'Flight Input'!$AE591</f>
        <v>0</v>
      </c>
      <c r="W591">
        <f ca="1">MEDIAN2(R591,Analysis!$B$5,2)</f>
        <v>0</v>
      </c>
      <c r="X591">
        <f t="shared" ref="X591:Y591" ca="1" si="1284">X590+W591*$D591</f>
        <v>0</v>
      </c>
      <c r="Y591">
        <f t="shared" ca="1" si="1284"/>
        <v>0</v>
      </c>
      <c r="AA591">
        <f ca="1">AVERAGE2(W591,Analysis!$B$6,2)</f>
        <v>0</v>
      </c>
      <c r="AB591">
        <f t="shared" ref="AB591:AC591" ca="1" si="1285">AB590+AA591*$D591</f>
        <v>0</v>
      </c>
      <c r="AC591">
        <f t="shared" ca="1" si="1285"/>
        <v>0</v>
      </c>
      <c r="AF591">
        <f ca="1">IF(B591&gt;0,C591-Analysis!$B$14,0)</f>
        <v>0</v>
      </c>
      <c r="AG591">
        <f t="shared" ca="1" si="1256"/>
        <v>0</v>
      </c>
      <c r="AH591">
        <f t="shared" ca="1" si="1257"/>
        <v>0</v>
      </c>
      <c r="AI591">
        <f ca="1">IF(AND(B591&gt;Analysis!$B$39,B591&lt;Analysis!$B$40),FilterInput(AF591,Analysis!$B$34,Analysis!$B$35),0)</f>
        <v>0</v>
      </c>
      <c r="AJ591">
        <f ca="1">MEDIAN2(AI591,Analysis!$B$5,2)</f>
        <v>0</v>
      </c>
      <c r="AK591">
        <f ca="1">AVERAGE2(AJ591,Analysis!$B$6,2)</f>
        <v>0</v>
      </c>
      <c r="AL591">
        <f ca="1">INTEGRAL2(R591,$B591,AL590,R590,$B590,Analysis!$B$22)</f>
        <v>0</v>
      </c>
      <c r="AM591">
        <f ca="1">IF(AND(B591&lt;Analysis!$B$40,B591&gt;0),INTEGRAL2(AL591,$B591,AM590,AL590,$B590,Analysis!$B$23),0)</f>
        <v>0</v>
      </c>
      <c r="AN591">
        <f>IF($P591,AM591*Analysis!$B$30+Analysis!$B$31,0)</f>
        <v>0</v>
      </c>
      <c r="AO591">
        <f>AN591-'Flight Input'!$AE591</f>
        <v>0</v>
      </c>
      <c r="AQ591">
        <f>Analysis!$B$36*'Flight Input'!AE591+IF('Flight Input'!AE591 &gt; 0,Analysis!$B$37,0)</f>
        <v>0</v>
      </c>
      <c r="AR591">
        <f ca="1">_xlfn.COVARIANCE.P($AN$102:$AN$1102,'Flight Input'!AE591:AE1591)</f>
        <v>-3.3361142328230623E-3</v>
      </c>
    </row>
    <row r="592" spans="1:44" x14ac:dyDescent="0.3">
      <c r="A592">
        <v>590</v>
      </c>
      <c r="B592">
        <f>'Flight Input'!T592</f>
        <v>11.797372000059113</v>
      </c>
      <c r="C592">
        <f ca="1">INDIRECT(CONCATENATE("'Flight Input'!",Analysis!$B$2,A592+2))</f>
        <v>0</v>
      </c>
      <c r="D592">
        <f t="shared" si="1249"/>
        <v>1.8398000043816864E-2</v>
      </c>
      <c r="F592">
        <f t="shared" ca="1" si="1258"/>
        <v>0</v>
      </c>
      <c r="G592">
        <f t="shared" ca="1" si="1259"/>
        <v>0</v>
      </c>
      <c r="I592">
        <f>SUM(D$2:D592)/COUNT(D$2:D592)</f>
        <v>1.9995545762812057E-2</v>
      </c>
      <c r="J592">
        <f t="shared" si="1250"/>
        <v>0.92010492046852121</v>
      </c>
      <c r="L592">
        <f ca="1">VARA(C$2:C592)</f>
        <v>0</v>
      </c>
      <c r="M592">
        <f t="shared" ca="1" si="1251"/>
        <v>0</v>
      </c>
      <c r="N592">
        <f t="shared" ca="1" si="1260"/>
        <v>0</v>
      </c>
      <c r="O592" t="b">
        <f ca="1">IF(OR(O591,M592*MIN((B592-B$2)*Analysis!$B$19,1)&gt;Analysis!$B$18),TRUE,FALSE)</f>
        <v>0</v>
      </c>
      <c r="P592" t="b">
        <f>IF(OR('Flight Input'!U592=3,'Flight Input'!U592=9),TRUE,FALSE)</f>
        <v>0</v>
      </c>
      <c r="Q592">
        <f ca="1">IF(O592,Q591,SUM(C$2:C592)/COUNT(C$2:C592))+(Analysis!$D$14-500)/1000000</f>
        <v>1.1E-4</v>
      </c>
      <c r="R592">
        <f t="shared" ca="1" si="1252"/>
        <v>0</v>
      </c>
      <c r="S592">
        <f t="shared" ca="1" si="1261"/>
        <v>0</v>
      </c>
      <c r="T592">
        <f t="shared" si="1253"/>
        <v>0</v>
      </c>
      <c r="U592">
        <f>IF($P592,T592*Analysis!$B$28+Analysis!$B$29,0)</f>
        <v>0</v>
      </c>
      <c r="V592">
        <f>U592-'Flight Input'!$AE592</f>
        <v>0</v>
      </c>
      <c r="W592">
        <f ca="1">MEDIAN2(R592,Analysis!$B$5,2)</f>
        <v>0</v>
      </c>
      <c r="X592">
        <f t="shared" ref="X592:Y592" ca="1" si="1286">X591+W592*$D592</f>
        <v>0</v>
      </c>
      <c r="Y592">
        <f t="shared" ca="1" si="1286"/>
        <v>0</v>
      </c>
      <c r="AA592">
        <f ca="1">AVERAGE2(W592,Analysis!$B$6,2)</f>
        <v>0</v>
      </c>
      <c r="AB592">
        <f t="shared" ref="AB592:AC592" ca="1" si="1287">AB591+AA592*$D592</f>
        <v>0</v>
      </c>
      <c r="AC592">
        <f t="shared" ca="1" si="1287"/>
        <v>0</v>
      </c>
      <c r="AF592">
        <f ca="1">IF(B592&gt;0,C592-Analysis!$B$14,0)</f>
        <v>0</v>
      </c>
      <c r="AG592">
        <f t="shared" ca="1" si="1256"/>
        <v>0</v>
      </c>
      <c r="AH592">
        <f t="shared" ca="1" si="1257"/>
        <v>0</v>
      </c>
      <c r="AI592">
        <f ca="1">IF(AND(B592&gt;Analysis!$B$39,B592&lt;Analysis!$B$40),FilterInput(AF592,Analysis!$B$34,Analysis!$B$35),0)</f>
        <v>0</v>
      </c>
      <c r="AJ592">
        <f ca="1">MEDIAN2(AI592,Analysis!$B$5,2)</f>
        <v>0</v>
      </c>
      <c r="AK592">
        <f ca="1">AVERAGE2(AJ592,Analysis!$B$6,2)</f>
        <v>0</v>
      </c>
      <c r="AL592">
        <f ca="1">INTEGRAL2(R592,$B592,AL591,R591,$B591,Analysis!$B$22)</f>
        <v>0</v>
      </c>
      <c r="AM592">
        <f ca="1">IF(AND(B592&lt;Analysis!$B$40,B592&gt;0),INTEGRAL2(AL592,$B592,AM591,AL591,$B591,Analysis!$B$23),0)</f>
        <v>0</v>
      </c>
      <c r="AN592">
        <f>IF($P592,AM592*Analysis!$B$30+Analysis!$B$31,0)</f>
        <v>0</v>
      </c>
      <c r="AO592">
        <f>AN592-'Flight Input'!$AE592</f>
        <v>0</v>
      </c>
      <c r="AQ592">
        <f>Analysis!$B$36*'Flight Input'!AE592+IF('Flight Input'!AE592 &gt; 0,Analysis!$B$37,0)</f>
        <v>0</v>
      </c>
      <c r="AR592">
        <f ca="1">_xlfn.COVARIANCE.P($AN$102:$AN$1102,'Flight Input'!AE592:AE1592)</f>
        <v>-3.1626980035091355E-3</v>
      </c>
    </row>
    <row r="593" spans="1:44" x14ac:dyDescent="0.3">
      <c r="A593">
        <v>591</v>
      </c>
      <c r="B593">
        <f>'Flight Input'!T593</f>
        <v>11.81868799997028</v>
      </c>
      <c r="C593">
        <f ca="1">INDIRECT(CONCATENATE("'Flight Input'!",Analysis!$B$2,A593+2))</f>
        <v>0</v>
      </c>
      <c r="D593">
        <f t="shared" si="1249"/>
        <v>2.1315999911166728E-2</v>
      </c>
      <c r="F593">
        <f t="shared" ca="1" si="1258"/>
        <v>0</v>
      </c>
      <c r="G593">
        <f t="shared" ca="1" si="1259"/>
        <v>0</v>
      </c>
      <c r="I593">
        <f>SUM(D$2:D593)/COUNT(D$2:D593)</f>
        <v>1.9997780033790661E-2</v>
      </c>
      <c r="J593">
        <f t="shared" si="1250"/>
        <v>1.0659183106899188</v>
      </c>
      <c r="L593">
        <f ca="1">VARA(C$2:C593)</f>
        <v>0</v>
      </c>
      <c r="M593">
        <f t="shared" ca="1" si="1251"/>
        <v>0</v>
      </c>
      <c r="N593">
        <f t="shared" ca="1" si="1260"/>
        <v>0</v>
      </c>
      <c r="O593" t="b">
        <f ca="1">IF(OR(O592,M593*MIN((B593-B$2)*Analysis!$B$19,1)&gt;Analysis!$B$18),TRUE,FALSE)</f>
        <v>0</v>
      </c>
      <c r="P593" t="b">
        <f>IF(OR('Flight Input'!U593=3,'Flight Input'!U593=9),TRUE,FALSE)</f>
        <v>0</v>
      </c>
      <c r="Q593">
        <f ca="1">IF(O593,Q592,SUM(C$2:C593)/COUNT(C$2:C593))+(Analysis!$D$14-500)/1000000</f>
        <v>1.1E-4</v>
      </c>
      <c r="R593">
        <f t="shared" ca="1" si="1252"/>
        <v>0</v>
      </c>
      <c r="S593">
        <f t="shared" ca="1" si="1261"/>
        <v>0</v>
      </c>
      <c r="T593">
        <f t="shared" si="1253"/>
        <v>0</v>
      </c>
      <c r="U593">
        <f>IF($P593,T593*Analysis!$B$28+Analysis!$B$29,0)</f>
        <v>0</v>
      </c>
      <c r="V593">
        <f>U593-'Flight Input'!$AE593</f>
        <v>0</v>
      </c>
      <c r="W593">
        <f ca="1">MEDIAN2(R593,Analysis!$B$5,2)</f>
        <v>0</v>
      </c>
      <c r="X593">
        <f t="shared" ref="X593:Y593" ca="1" si="1288">X592+W593*$D593</f>
        <v>0</v>
      </c>
      <c r="Y593">
        <f t="shared" ca="1" si="1288"/>
        <v>0</v>
      </c>
      <c r="AA593">
        <f ca="1">AVERAGE2(W593,Analysis!$B$6,2)</f>
        <v>0</v>
      </c>
      <c r="AB593">
        <f t="shared" ref="AB593:AC593" ca="1" si="1289">AB592+AA593*$D593</f>
        <v>0</v>
      </c>
      <c r="AC593">
        <f t="shared" ca="1" si="1289"/>
        <v>0</v>
      </c>
      <c r="AF593">
        <f ca="1">IF(B593&gt;0,C593-Analysis!$B$14,0)</f>
        <v>0</v>
      </c>
      <c r="AG593">
        <f t="shared" ca="1" si="1256"/>
        <v>0</v>
      </c>
      <c r="AH593">
        <f t="shared" ca="1" si="1257"/>
        <v>0</v>
      </c>
      <c r="AI593">
        <f ca="1">IF(AND(B593&gt;Analysis!$B$39,B593&lt;Analysis!$B$40),FilterInput(AF593,Analysis!$B$34,Analysis!$B$35),0)</f>
        <v>0</v>
      </c>
      <c r="AJ593">
        <f ca="1">MEDIAN2(AI593,Analysis!$B$5,2)</f>
        <v>0</v>
      </c>
      <c r="AK593">
        <f ca="1">AVERAGE2(AJ593,Analysis!$B$6,2)</f>
        <v>0</v>
      </c>
      <c r="AL593">
        <f ca="1">INTEGRAL2(R593,$B593,AL592,R592,$B592,Analysis!$B$22)</f>
        <v>0</v>
      </c>
      <c r="AM593">
        <f ca="1">IF(AND(B593&lt;Analysis!$B$40,B593&gt;0),INTEGRAL2(AL593,$B593,AM592,AL592,$B592,Analysis!$B$23),0)</f>
        <v>0</v>
      </c>
      <c r="AN593">
        <f>IF($P593,AM593*Analysis!$B$30+Analysis!$B$31,0)</f>
        <v>0</v>
      </c>
      <c r="AO593">
        <f>AN593-'Flight Input'!$AE593</f>
        <v>0</v>
      </c>
      <c r="AQ593">
        <f>Analysis!$B$36*'Flight Input'!AE593+IF('Flight Input'!AE593 &gt; 0,Analysis!$B$37,0)</f>
        <v>0</v>
      </c>
      <c r="AR593">
        <f ca="1">_xlfn.COVARIANCE.P($AN$102:$AN$1102,'Flight Input'!AE593:AE1593)</f>
        <v>-2.987942837465566E-3</v>
      </c>
    </row>
    <row r="594" spans="1:44" x14ac:dyDescent="0.3">
      <c r="A594">
        <v>592</v>
      </c>
      <c r="B594">
        <f>'Flight Input'!T594</f>
        <v>11.838071999954991</v>
      </c>
      <c r="C594">
        <f ca="1">INDIRECT(CONCATENATE("'Flight Input'!",Analysis!$B$2,A594+2))</f>
        <v>0</v>
      </c>
      <c r="D594">
        <f t="shared" si="1249"/>
        <v>1.9383999984711409E-2</v>
      </c>
      <c r="F594">
        <f t="shared" ca="1" si="1258"/>
        <v>0</v>
      </c>
      <c r="G594">
        <f t="shared" ca="1" si="1259"/>
        <v>0</v>
      </c>
      <c r="I594">
        <f>SUM(D$2:D594)/COUNT(D$2:D594)</f>
        <v>1.9996743243167213E-2</v>
      </c>
      <c r="J594">
        <f t="shared" si="1250"/>
        <v>0.96935784737521313</v>
      </c>
      <c r="L594">
        <f ca="1">VARA(C$2:C594)</f>
        <v>0</v>
      </c>
      <c r="M594">
        <f t="shared" ca="1" si="1251"/>
        <v>0</v>
      </c>
      <c r="N594">
        <f t="shared" ca="1" si="1260"/>
        <v>0</v>
      </c>
      <c r="O594" t="b">
        <f ca="1">IF(OR(O593,M594*MIN((B594-B$2)*Analysis!$B$19,1)&gt;Analysis!$B$18),TRUE,FALSE)</f>
        <v>0</v>
      </c>
      <c r="P594" t="b">
        <f>IF(OR('Flight Input'!U594=3,'Flight Input'!U594=9),TRUE,FALSE)</f>
        <v>0</v>
      </c>
      <c r="Q594">
        <f ca="1">IF(O594,Q593,SUM(C$2:C594)/COUNT(C$2:C594))+(Analysis!$D$14-500)/1000000</f>
        <v>1.1E-4</v>
      </c>
      <c r="R594">
        <f t="shared" ca="1" si="1252"/>
        <v>0</v>
      </c>
      <c r="S594">
        <f t="shared" ca="1" si="1261"/>
        <v>0</v>
      </c>
      <c r="T594">
        <f t="shared" si="1253"/>
        <v>0</v>
      </c>
      <c r="U594">
        <f>IF($P594,T594*Analysis!$B$28+Analysis!$B$29,0)</f>
        <v>0</v>
      </c>
      <c r="V594">
        <f>U594-'Flight Input'!$AE594</f>
        <v>0</v>
      </c>
      <c r="W594">
        <f ca="1">MEDIAN2(R594,Analysis!$B$5,2)</f>
        <v>0</v>
      </c>
      <c r="X594">
        <f t="shared" ref="X594:Y594" ca="1" si="1290">X593+W594*$D594</f>
        <v>0</v>
      </c>
      <c r="Y594">
        <f t="shared" ca="1" si="1290"/>
        <v>0</v>
      </c>
      <c r="AA594">
        <f ca="1">AVERAGE2(W594,Analysis!$B$6,2)</f>
        <v>0</v>
      </c>
      <c r="AB594">
        <f t="shared" ref="AB594:AC594" ca="1" si="1291">AB593+AA594*$D594</f>
        <v>0</v>
      </c>
      <c r="AC594">
        <f t="shared" ca="1" si="1291"/>
        <v>0</v>
      </c>
      <c r="AF594">
        <f ca="1">IF(B594&gt;0,C594-Analysis!$B$14,0)</f>
        <v>0</v>
      </c>
      <c r="AG594">
        <f t="shared" ca="1" si="1256"/>
        <v>0</v>
      </c>
      <c r="AH594">
        <f t="shared" ca="1" si="1257"/>
        <v>0</v>
      </c>
      <c r="AI594">
        <f ca="1">IF(AND(B594&gt;Analysis!$B$39,B594&lt;Analysis!$B$40),FilterInput(AF594,Analysis!$B$34,Analysis!$B$35),0)</f>
        <v>0</v>
      </c>
      <c r="AJ594">
        <f ca="1">MEDIAN2(AI594,Analysis!$B$5,2)</f>
        <v>0</v>
      </c>
      <c r="AK594">
        <f ca="1">AVERAGE2(AJ594,Analysis!$B$6,2)</f>
        <v>0</v>
      </c>
      <c r="AL594">
        <f ca="1">INTEGRAL2(R594,$B594,AL593,R593,$B593,Analysis!$B$22)</f>
        <v>0</v>
      </c>
      <c r="AM594">
        <f ca="1">IF(AND(B594&lt;Analysis!$B$40,B594&gt;0),INTEGRAL2(AL594,$B594,AM593,AL593,$B593,Analysis!$B$23),0)</f>
        <v>0</v>
      </c>
      <c r="AN594">
        <f>IF($P594,AM594*Analysis!$B$30+Analysis!$B$31,0)</f>
        <v>0</v>
      </c>
      <c r="AO594">
        <f>AN594-'Flight Input'!$AE594</f>
        <v>0</v>
      </c>
      <c r="AQ594">
        <f>Analysis!$B$36*'Flight Input'!AE594+IF('Flight Input'!AE594 &gt; 0,Analysis!$B$37,0)</f>
        <v>0</v>
      </c>
      <c r="AR594">
        <f ca="1">_xlfn.COVARIANCE.P($AN$102:$AN$1102,'Flight Input'!AE594:AE1594)</f>
        <v>-2.8118372226162889E-3</v>
      </c>
    </row>
    <row r="595" spans="1:44" x14ac:dyDescent="0.3">
      <c r="A595">
        <v>593</v>
      </c>
      <c r="B595">
        <f>'Flight Input'!T595</f>
        <v>11.857008000020869</v>
      </c>
      <c r="C595">
        <f ca="1">INDIRECT(CONCATENATE("'Flight Input'!",Analysis!$B$2,A595+2))</f>
        <v>0</v>
      </c>
      <c r="D595">
        <f t="shared" si="1249"/>
        <v>1.8936000065878034E-2</v>
      </c>
      <c r="F595">
        <f t="shared" ca="1" si="1258"/>
        <v>0</v>
      </c>
      <c r="G595">
        <f t="shared" ca="1" si="1259"/>
        <v>0</v>
      </c>
      <c r="I595">
        <f>SUM(D$2:D595)/COUNT(D$2:D595)</f>
        <v>1.9994954468837891E-2</v>
      </c>
      <c r="J595">
        <f t="shared" si="1250"/>
        <v>0.94703891901278214</v>
      </c>
      <c r="L595">
        <f ca="1">VARA(C$2:C595)</f>
        <v>0</v>
      </c>
      <c r="M595">
        <f t="shared" ca="1" si="1251"/>
        <v>0</v>
      </c>
      <c r="N595">
        <f t="shared" ca="1" si="1260"/>
        <v>0</v>
      </c>
      <c r="O595" t="b">
        <f ca="1">IF(OR(O594,M595*MIN((B595-B$2)*Analysis!$B$19,1)&gt;Analysis!$B$18),TRUE,FALSE)</f>
        <v>0</v>
      </c>
      <c r="P595" t="b">
        <f>IF(OR('Flight Input'!U595=3,'Flight Input'!U595=9),TRUE,FALSE)</f>
        <v>0</v>
      </c>
      <c r="Q595">
        <f ca="1">IF(O595,Q594,SUM(C$2:C595)/COUNT(C$2:C595))+(Analysis!$D$14-500)/1000000</f>
        <v>1.1E-4</v>
      </c>
      <c r="R595">
        <f t="shared" ca="1" si="1252"/>
        <v>0</v>
      </c>
      <c r="S595">
        <f t="shared" ca="1" si="1261"/>
        <v>0</v>
      </c>
      <c r="T595">
        <f t="shared" si="1253"/>
        <v>0</v>
      </c>
      <c r="U595">
        <f>IF($P595,T595*Analysis!$B$28+Analysis!$B$29,0)</f>
        <v>0</v>
      </c>
      <c r="V595">
        <f>U595-'Flight Input'!$AE595</f>
        <v>0</v>
      </c>
      <c r="W595">
        <f ca="1">MEDIAN2(R595,Analysis!$B$5,2)</f>
        <v>0</v>
      </c>
      <c r="X595">
        <f t="shared" ref="X595:Y595" ca="1" si="1292">X594+W595*$D595</f>
        <v>0</v>
      </c>
      <c r="Y595">
        <f t="shared" ca="1" si="1292"/>
        <v>0</v>
      </c>
      <c r="AA595">
        <f ca="1">AVERAGE2(W595,Analysis!$B$6,2)</f>
        <v>0</v>
      </c>
      <c r="AB595">
        <f t="shared" ref="AB595:AC595" ca="1" si="1293">AB594+AA595*$D595</f>
        <v>0</v>
      </c>
      <c r="AC595">
        <f t="shared" ca="1" si="1293"/>
        <v>0</v>
      </c>
      <c r="AF595">
        <f ca="1">IF(B595&gt;0,C595-Analysis!$B$14,0)</f>
        <v>0</v>
      </c>
      <c r="AG595">
        <f t="shared" ca="1" si="1256"/>
        <v>0</v>
      </c>
      <c r="AH595">
        <f t="shared" ca="1" si="1257"/>
        <v>0</v>
      </c>
      <c r="AI595">
        <f ca="1">IF(AND(B595&gt;Analysis!$B$39,B595&lt;Analysis!$B$40),FilterInput(AF595,Analysis!$B$34,Analysis!$B$35),0)</f>
        <v>0</v>
      </c>
      <c r="AJ595">
        <f ca="1">MEDIAN2(AI595,Analysis!$B$5,2)</f>
        <v>0</v>
      </c>
      <c r="AK595">
        <f ca="1">AVERAGE2(AJ595,Analysis!$B$6,2)</f>
        <v>0</v>
      </c>
      <c r="AL595">
        <f ca="1">INTEGRAL2(R595,$B595,AL594,R594,$B594,Analysis!$B$22)</f>
        <v>0</v>
      </c>
      <c r="AM595">
        <f ca="1">IF(AND(B595&lt;Analysis!$B$40,B595&gt;0),INTEGRAL2(AL595,$B595,AM594,AL594,$B594,Analysis!$B$23),0)</f>
        <v>0</v>
      </c>
      <c r="AN595">
        <f>IF($P595,AM595*Analysis!$B$30+Analysis!$B$31,0)</f>
        <v>0</v>
      </c>
      <c r="AO595">
        <f>AN595-'Flight Input'!$AE595</f>
        <v>0</v>
      </c>
      <c r="AQ595">
        <f>Analysis!$B$36*'Flight Input'!AE595+IF('Flight Input'!AE595 &gt; 0,Analysis!$B$37,0)</f>
        <v>0</v>
      </c>
      <c r="AR595">
        <f ca="1">_xlfn.COVARIANCE.P($AN$102:$AN$1102,'Flight Input'!AE595:AE1595)</f>
        <v>-2.6343695297026096E-3</v>
      </c>
    </row>
    <row r="596" spans="1:44" x14ac:dyDescent="0.3">
      <c r="A596">
        <v>594</v>
      </c>
      <c r="B596">
        <f>'Flight Input'!T596</f>
        <v>11.877687999978662</v>
      </c>
      <c r="C596">
        <f ca="1">INDIRECT(CONCATENATE("'Flight Input'!",Analysis!$B$2,A596+2))</f>
        <v>0</v>
      </c>
      <c r="D596">
        <f t="shared" si="1249"/>
        <v>2.0679999957792461E-2</v>
      </c>
      <c r="F596">
        <f t="shared" ca="1" si="1258"/>
        <v>0</v>
      </c>
      <c r="G596">
        <f t="shared" ca="1" si="1259"/>
        <v>0</v>
      </c>
      <c r="I596">
        <f>SUM(D$2:D596)/COUNT(D$2:D596)</f>
        <v>1.9996107744071821E-2</v>
      </c>
      <c r="J596">
        <f t="shared" si="1250"/>
        <v>1.0342012666901834</v>
      </c>
      <c r="L596">
        <f ca="1">VARA(C$2:C596)</f>
        <v>0</v>
      </c>
      <c r="M596">
        <f t="shared" ca="1" si="1251"/>
        <v>0</v>
      </c>
      <c r="N596">
        <f t="shared" ca="1" si="1260"/>
        <v>0</v>
      </c>
      <c r="O596" t="b">
        <f ca="1">IF(OR(O595,M596*MIN((B596-B$2)*Analysis!$B$19,1)&gt;Analysis!$B$18),TRUE,FALSE)</f>
        <v>0</v>
      </c>
      <c r="P596" t="b">
        <f>IF(OR('Flight Input'!U596=3,'Flight Input'!U596=9),TRUE,FALSE)</f>
        <v>0</v>
      </c>
      <c r="Q596">
        <f ca="1">IF(O596,Q595,SUM(C$2:C596)/COUNT(C$2:C596))+(Analysis!$D$14-500)/1000000</f>
        <v>1.1E-4</v>
      </c>
      <c r="R596">
        <f t="shared" ca="1" si="1252"/>
        <v>0</v>
      </c>
      <c r="S596">
        <f t="shared" ca="1" si="1261"/>
        <v>0</v>
      </c>
      <c r="T596">
        <f t="shared" si="1253"/>
        <v>0</v>
      </c>
      <c r="U596">
        <f>IF($P596,T596*Analysis!$B$28+Analysis!$B$29,0)</f>
        <v>0</v>
      </c>
      <c r="V596">
        <f>U596-'Flight Input'!$AE596</f>
        <v>0</v>
      </c>
      <c r="W596">
        <f ca="1">MEDIAN2(R596,Analysis!$B$5,2)</f>
        <v>0</v>
      </c>
      <c r="X596">
        <f t="shared" ref="X596:Y596" ca="1" si="1294">X595+W596*$D596</f>
        <v>0</v>
      </c>
      <c r="Y596">
        <f t="shared" ca="1" si="1294"/>
        <v>0</v>
      </c>
      <c r="AA596">
        <f ca="1">AVERAGE2(W596,Analysis!$B$6,2)</f>
        <v>0</v>
      </c>
      <c r="AB596">
        <f t="shared" ref="AB596:AC596" ca="1" si="1295">AB595+AA596*$D596</f>
        <v>0</v>
      </c>
      <c r="AC596">
        <f t="shared" ca="1" si="1295"/>
        <v>0</v>
      </c>
      <c r="AF596">
        <f ca="1">IF(B596&gt;0,C596-Analysis!$B$14,0)</f>
        <v>0</v>
      </c>
      <c r="AG596">
        <f t="shared" ca="1" si="1256"/>
        <v>0</v>
      </c>
      <c r="AH596">
        <f t="shared" ca="1" si="1257"/>
        <v>0</v>
      </c>
      <c r="AI596">
        <f ca="1">IF(AND(B596&gt;Analysis!$B$39,B596&lt;Analysis!$B$40),FilterInput(AF596,Analysis!$B$34,Analysis!$B$35),0)</f>
        <v>0</v>
      </c>
      <c r="AJ596">
        <f ca="1">MEDIAN2(AI596,Analysis!$B$5,2)</f>
        <v>0</v>
      </c>
      <c r="AK596">
        <f ca="1">AVERAGE2(AJ596,Analysis!$B$6,2)</f>
        <v>0</v>
      </c>
      <c r="AL596">
        <f ca="1">INTEGRAL2(R596,$B596,AL595,R595,$B595,Analysis!$B$22)</f>
        <v>0</v>
      </c>
      <c r="AM596">
        <f ca="1">IF(AND(B596&lt;Analysis!$B$40,B596&gt;0),INTEGRAL2(AL596,$B596,AM595,AL595,$B595,Analysis!$B$23),0)</f>
        <v>0</v>
      </c>
      <c r="AN596">
        <f>IF($P596,AM596*Analysis!$B$30+Analysis!$B$31,0)</f>
        <v>0</v>
      </c>
      <c r="AO596">
        <f>AN596-'Flight Input'!$AE596</f>
        <v>0</v>
      </c>
      <c r="AQ596">
        <f>Analysis!$B$36*'Flight Input'!AE596+IF('Flight Input'!AE596 &gt; 0,Analysis!$B$37,0)</f>
        <v>0</v>
      </c>
      <c r="AR596">
        <f ca="1">_xlfn.COVARIANCE.P($AN$102:$AN$1102,'Flight Input'!AE596:AE1596)</f>
        <v>-2.4555280108843535E-3</v>
      </c>
    </row>
    <row r="597" spans="1:44" x14ac:dyDescent="0.3">
      <c r="A597">
        <v>595</v>
      </c>
      <c r="B597">
        <f>'Flight Input'!T597</f>
        <v>11.897439999971539</v>
      </c>
      <c r="C597">
        <f ca="1">INDIRECT(CONCATENATE("'Flight Input'!",Analysis!$B$2,A597+2))</f>
        <v>0</v>
      </c>
      <c r="D597">
        <f t="shared" si="1249"/>
        <v>1.9751999992877245E-2</v>
      </c>
      <c r="F597">
        <f t="shared" ca="1" si="1258"/>
        <v>0</v>
      </c>
      <c r="G597">
        <f t="shared" ca="1" si="1259"/>
        <v>0</v>
      </c>
      <c r="I597">
        <f>SUM(D$2:D597)/COUNT(D$2:D597)</f>
        <v>1.9995697478943763E-2</v>
      </c>
      <c r="J597">
        <f t="shared" si="1250"/>
        <v>0.98781250384873343</v>
      </c>
      <c r="L597">
        <f ca="1">VARA(C$2:C597)</f>
        <v>0</v>
      </c>
      <c r="M597">
        <f t="shared" ca="1" si="1251"/>
        <v>0</v>
      </c>
      <c r="N597">
        <f t="shared" ca="1" si="1260"/>
        <v>0</v>
      </c>
      <c r="O597" t="b">
        <f ca="1">IF(OR(O596,M597*MIN((B597-B$2)*Analysis!$B$19,1)&gt;Analysis!$B$18),TRUE,FALSE)</f>
        <v>0</v>
      </c>
      <c r="P597" t="b">
        <f>IF(OR('Flight Input'!U597=3,'Flight Input'!U597=9),TRUE,FALSE)</f>
        <v>0</v>
      </c>
      <c r="Q597">
        <f ca="1">IF(O597,Q596,SUM(C$2:C597)/COUNT(C$2:C597))+(Analysis!$D$14-500)/1000000</f>
        <v>1.1E-4</v>
      </c>
      <c r="R597">
        <f t="shared" ca="1" si="1252"/>
        <v>0</v>
      </c>
      <c r="S597">
        <f t="shared" ca="1" si="1261"/>
        <v>0</v>
      </c>
      <c r="T597">
        <f t="shared" si="1253"/>
        <v>0</v>
      </c>
      <c r="U597">
        <f>IF($P597,T597*Analysis!$B$28+Analysis!$B$29,0)</f>
        <v>0</v>
      </c>
      <c r="V597">
        <f>U597-'Flight Input'!$AE597</f>
        <v>0</v>
      </c>
      <c r="W597">
        <f ca="1">MEDIAN2(R597,Analysis!$B$5,2)</f>
        <v>0</v>
      </c>
      <c r="X597">
        <f t="shared" ref="X597:Y597" ca="1" si="1296">X596+W597*$D597</f>
        <v>0</v>
      </c>
      <c r="Y597">
        <f t="shared" ca="1" si="1296"/>
        <v>0</v>
      </c>
      <c r="AA597">
        <f ca="1">AVERAGE2(W597,Analysis!$B$6,2)</f>
        <v>0</v>
      </c>
      <c r="AB597">
        <f t="shared" ref="AB597:AC597" ca="1" si="1297">AB596+AA597*$D597</f>
        <v>0</v>
      </c>
      <c r="AC597">
        <f t="shared" ca="1" si="1297"/>
        <v>0</v>
      </c>
      <c r="AF597">
        <f ca="1">IF(B597&gt;0,C597-Analysis!$B$14,0)</f>
        <v>0</v>
      </c>
      <c r="AG597">
        <f t="shared" ca="1" si="1256"/>
        <v>0</v>
      </c>
      <c r="AH597">
        <f t="shared" ca="1" si="1257"/>
        <v>0</v>
      </c>
      <c r="AI597">
        <f ca="1">IF(AND(B597&gt;Analysis!$B$39,B597&lt;Analysis!$B$40),FilterInput(AF597,Analysis!$B$34,Analysis!$B$35),0)</f>
        <v>0</v>
      </c>
      <c r="AJ597">
        <f ca="1">MEDIAN2(AI597,Analysis!$B$5,2)</f>
        <v>0</v>
      </c>
      <c r="AK597">
        <f ca="1">AVERAGE2(AJ597,Analysis!$B$6,2)</f>
        <v>0</v>
      </c>
      <c r="AL597">
        <f ca="1">INTEGRAL2(R597,$B597,AL596,R596,$B596,Analysis!$B$22)</f>
        <v>0</v>
      </c>
      <c r="AM597">
        <f ca="1">IF(AND(B597&lt;Analysis!$B$40,B597&gt;0),INTEGRAL2(AL597,$B597,AM596,AL596,$B596,Analysis!$B$23),0)</f>
        <v>0</v>
      </c>
      <c r="AN597">
        <f>IF($P597,AM597*Analysis!$B$30+Analysis!$B$31,0)</f>
        <v>0</v>
      </c>
      <c r="AO597">
        <f>AN597-'Flight Input'!$AE597</f>
        <v>0</v>
      </c>
      <c r="AQ597">
        <f>Analysis!$B$36*'Flight Input'!AE597+IF('Flight Input'!AE597 &gt; 0,Analysis!$B$37,0)</f>
        <v>0</v>
      </c>
      <c r="AR597">
        <f ca="1">_xlfn.COVARIANCE.P($AN$102:$AN$1102,'Flight Input'!AE597:AE1597)</f>
        <v>-2.2753007983217772E-3</v>
      </c>
    </row>
    <row r="598" spans="1:44" x14ac:dyDescent="0.3">
      <c r="A598">
        <v>596</v>
      </c>
      <c r="B598">
        <f>'Flight Input'!T598</f>
        <v>11.916213999968022</v>
      </c>
      <c r="C598">
        <f ca="1">INDIRECT(CONCATENATE("'Flight Input'!",Analysis!$B$2,A598+2))</f>
        <v>0</v>
      </c>
      <c r="D598">
        <f t="shared" si="1249"/>
        <v>1.8773999996483326E-2</v>
      </c>
      <c r="F598">
        <f t="shared" ca="1" si="1258"/>
        <v>0</v>
      </c>
      <c r="G598">
        <f t="shared" ca="1" si="1259"/>
        <v>0</v>
      </c>
      <c r="I598">
        <f>SUM(D$2:D598)/COUNT(D$2:D598)</f>
        <v>1.9993647650953059E-2</v>
      </c>
      <c r="J598">
        <f t="shared" si="1250"/>
        <v>0.93899824205356575</v>
      </c>
      <c r="L598">
        <f ca="1">VARA(C$2:C598)</f>
        <v>0</v>
      </c>
      <c r="M598">
        <f t="shared" ca="1" si="1251"/>
        <v>0</v>
      </c>
      <c r="N598">
        <f t="shared" ca="1" si="1260"/>
        <v>0</v>
      </c>
      <c r="O598" t="b">
        <f ca="1">IF(OR(O597,M598*MIN((B598-B$2)*Analysis!$B$19,1)&gt;Analysis!$B$18),TRUE,FALSE)</f>
        <v>0</v>
      </c>
      <c r="P598" t="b">
        <f>IF(OR('Flight Input'!U598=3,'Flight Input'!U598=9),TRUE,FALSE)</f>
        <v>0</v>
      </c>
      <c r="Q598">
        <f ca="1">IF(O598,Q597,SUM(C$2:C598)/COUNT(C$2:C598))+(Analysis!$D$14-500)/1000000</f>
        <v>1.1E-4</v>
      </c>
      <c r="R598">
        <f t="shared" ca="1" si="1252"/>
        <v>0</v>
      </c>
      <c r="S598">
        <f t="shared" ca="1" si="1261"/>
        <v>0</v>
      </c>
      <c r="T598">
        <f t="shared" si="1253"/>
        <v>0</v>
      </c>
      <c r="U598">
        <f>IF($P598,T598*Analysis!$B$28+Analysis!$B$29,0)</f>
        <v>0</v>
      </c>
      <c r="V598">
        <f>U598-'Flight Input'!$AE598</f>
        <v>0</v>
      </c>
      <c r="W598">
        <f ca="1">MEDIAN2(R598,Analysis!$B$5,2)</f>
        <v>0</v>
      </c>
      <c r="X598">
        <f t="shared" ref="X598:Y598" ca="1" si="1298">X597+W598*$D598</f>
        <v>0</v>
      </c>
      <c r="Y598">
        <f t="shared" ca="1" si="1298"/>
        <v>0</v>
      </c>
      <c r="AA598">
        <f ca="1">AVERAGE2(W598,Analysis!$B$6,2)</f>
        <v>0</v>
      </c>
      <c r="AB598">
        <f t="shared" ref="AB598:AC598" ca="1" si="1299">AB597+AA598*$D598</f>
        <v>0</v>
      </c>
      <c r="AC598">
        <f t="shared" ca="1" si="1299"/>
        <v>0</v>
      </c>
      <c r="AF598">
        <f ca="1">IF(B598&gt;0,C598-Analysis!$B$14,0)</f>
        <v>0</v>
      </c>
      <c r="AG598">
        <f t="shared" ca="1" si="1256"/>
        <v>0</v>
      </c>
      <c r="AH598">
        <f t="shared" ca="1" si="1257"/>
        <v>0</v>
      </c>
      <c r="AI598">
        <f ca="1">IF(AND(B598&gt;Analysis!$B$39,B598&lt;Analysis!$B$40),FilterInput(AF598,Analysis!$B$34,Analysis!$B$35),0)</f>
        <v>0</v>
      </c>
      <c r="AJ598">
        <f ca="1">MEDIAN2(AI598,Analysis!$B$5,2)</f>
        <v>0</v>
      </c>
      <c r="AK598">
        <f ca="1">AVERAGE2(AJ598,Analysis!$B$6,2)</f>
        <v>0</v>
      </c>
      <c r="AL598">
        <f ca="1">INTEGRAL2(R598,$B598,AL597,R597,$B597,Analysis!$B$22)</f>
        <v>0</v>
      </c>
      <c r="AM598">
        <f ca="1">IF(AND(B598&lt;Analysis!$B$40,B598&gt;0),INTEGRAL2(AL598,$B598,AM597,AL597,$B597,Analysis!$B$23),0)</f>
        <v>0</v>
      </c>
      <c r="AN598">
        <f>IF($P598,AM598*Analysis!$B$30+Analysis!$B$31,0)</f>
        <v>0</v>
      </c>
      <c r="AO598">
        <f>AN598-'Flight Input'!$AE598</f>
        <v>0</v>
      </c>
      <c r="AQ598">
        <f>Analysis!$B$36*'Flight Input'!AE598+IF('Flight Input'!AE598 &gt; 0,Analysis!$B$37,0)</f>
        <v>0</v>
      </c>
      <c r="AR598">
        <f ca="1">_xlfn.COVARIANCE.P($AN$102:$AN$1102,'Flight Input'!AE598:AE1598)</f>
        <v>-2.093675902737921E-3</v>
      </c>
    </row>
    <row r="599" spans="1:44" x14ac:dyDescent="0.3">
      <c r="A599">
        <v>597</v>
      </c>
      <c r="B599">
        <f>'Flight Input'!T599</f>
        <v>11.937914000009187</v>
      </c>
      <c r="C599">
        <f ca="1">INDIRECT(CONCATENATE("'Flight Input'!",Analysis!$B$2,A599+2))</f>
        <v>0</v>
      </c>
      <c r="D599">
        <f t="shared" si="1249"/>
        <v>2.1700000041164458E-2</v>
      </c>
      <c r="F599">
        <f t="shared" ca="1" si="1258"/>
        <v>0</v>
      </c>
      <c r="G599">
        <f t="shared" ca="1" si="1259"/>
        <v>0</v>
      </c>
      <c r="I599">
        <f>SUM(D$2:D599)/COUNT(D$2:D599)</f>
        <v>1.9996505862661954E-2</v>
      </c>
      <c r="J599">
        <f t="shared" si="1250"/>
        <v>1.0851895921318593</v>
      </c>
      <c r="L599">
        <f ca="1">VARA(C$2:C599)</f>
        <v>0</v>
      </c>
      <c r="M599">
        <f t="shared" ca="1" si="1251"/>
        <v>0</v>
      </c>
      <c r="N599">
        <f t="shared" ca="1" si="1260"/>
        <v>0</v>
      </c>
      <c r="O599" t="b">
        <f ca="1">IF(OR(O598,M599*MIN((B599-B$2)*Analysis!$B$19,1)&gt;Analysis!$B$18),TRUE,FALSE)</f>
        <v>0</v>
      </c>
      <c r="P599" t="b">
        <f>IF(OR('Flight Input'!U599=3,'Flight Input'!U599=9),TRUE,FALSE)</f>
        <v>0</v>
      </c>
      <c r="Q599">
        <f ca="1">IF(O599,Q598,SUM(C$2:C599)/COUNT(C$2:C599))+(Analysis!$D$14-500)/1000000</f>
        <v>1.1E-4</v>
      </c>
      <c r="R599">
        <f t="shared" ca="1" si="1252"/>
        <v>0</v>
      </c>
      <c r="S599">
        <f t="shared" ca="1" si="1261"/>
        <v>0</v>
      </c>
      <c r="T599">
        <f t="shared" si="1253"/>
        <v>0</v>
      </c>
      <c r="U599">
        <f>IF($P599,T599*Analysis!$B$28+Analysis!$B$29,0)</f>
        <v>0</v>
      </c>
      <c r="V599">
        <f>U599-'Flight Input'!$AE599</f>
        <v>0</v>
      </c>
      <c r="W599">
        <f ca="1">MEDIAN2(R599,Analysis!$B$5,2)</f>
        <v>0</v>
      </c>
      <c r="X599">
        <f t="shared" ref="X599:Y599" ca="1" si="1300">X598+W599*$D599</f>
        <v>0</v>
      </c>
      <c r="Y599">
        <f t="shared" ca="1" si="1300"/>
        <v>0</v>
      </c>
      <c r="AA599">
        <f ca="1">AVERAGE2(W599,Analysis!$B$6,2)</f>
        <v>0</v>
      </c>
      <c r="AB599">
        <f t="shared" ref="AB599:AC599" ca="1" si="1301">AB598+AA599*$D599</f>
        <v>0</v>
      </c>
      <c r="AC599">
        <f t="shared" ca="1" si="1301"/>
        <v>0</v>
      </c>
      <c r="AF599">
        <f ca="1">IF(B599&gt;0,C599-Analysis!$B$14,0)</f>
        <v>0</v>
      </c>
      <c r="AG599">
        <f t="shared" ca="1" si="1256"/>
        <v>0</v>
      </c>
      <c r="AH599">
        <f t="shared" ca="1" si="1257"/>
        <v>0</v>
      </c>
      <c r="AI599">
        <f ca="1">IF(AND(B599&gt;Analysis!$B$39,B599&lt;Analysis!$B$40),FilterInput(AF599,Analysis!$B$34,Analysis!$B$35),0)</f>
        <v>0</v>
      </c>
      <c r="AJ599">
        <f ca="1">MEDIAN2(AI599,Analysis!$B$5,2)</f>
        <v>0</v>
      </c>
      <c r="AK599">
        <f ca="1">AVERAGE2(AJ599,Analysis!$B$6,2)</f>
        <v>0</v>
      </c>
      <c r="AL599">
        <f ca="1">INTEGRAL2(R599,$B599,AL598,R598,$B598,Analysis!$B$22)</f>
        <v>0</v>
      </c>
      <c r="AM599">
        <f ca="1">IF(AND(B599&lt;Analysis!$B$40,B599&gt;0),INTEGRAL2(AL599,$B599,AM598,AL598,$B598,Analysis!$B$23),0)</f>
        <v>0</v>
      </c>
      <c r="AN599">
        <f>IF($P599,AM599*Analysis!$B$30+Analysis!$B$31,0)</f>
        <v>0</v>
      </c>
      <c r="AO599">
        <f>AN599-'Flight Input'!$AE599</f>
        <v>0</v>
      </c>
      <c r="AQ599">
        <f>Analysis!$B$36*'Flight Input'!AE599+IF('Flight Input'!AE599 &gt; 0,Analysis!$B$37,0)</f>
        <v>0</v>
      </c>
      <c r="AR599">
        <f ca="1">_xlfn.COVARIANCE.P($AN$102:$AN$1102,'Flight Input'!AE599:AE1599)</f>
        <v>-1.9106412119610709E-3</v>
      </c>
    </row>
    <row r="600" spans="1:44" x14ac:dyDescent="0.3">
      <c r="A600">
        <v>598</v>
      </c>
      <c r="B600">
        <f>'Flight Input'!T600</f>
        <v>11.959724999964237</v>
      </c>
      <c r="C600">
        <f ca="1">INDIRECT(CONCATENATE("'Flight Input'!",Analysis!$B$2,A600+2))</f>
        <v>0</v>
      </c>
      <c r="D600">
        <f t="shared" si="1249"/>
        <v>2.1810999955050647E-2</v>
      </c>
      <c r="F600">
        <f t="shared" ca="1" si="1258"/>
        <v>0</v>
      </c>
      <c r="G600">
        <f t="shared" ca="1" si="1259"/>
        <v>0</v>
      </c>
      <c r="I600">
        <f>SUM(D$2:D600)/COUNT(D$2:D600)</f>
        <v>1.9999540133719459E-2</v>
      </c>
      <c r="J600">
        <f t="shared" si="1250"/>
        <v>1.0905750736876718</v>
      </c>
      <c r="L600">
        <f ca="1">VARA(C$2:C600)</f>
        <v>0</v>
      </c>
      <c r="M600">
        <f t="shared" ca="1" si="1251"/>
        <v>0</v>
      </c>
      <c r="N600">
        <f t="shared" ca="1" si="1260"/>
        <v>0</v>
      </c>
      <c r="O600" t="b">
        <f ca="1">IF(OR(O599,M600*MIN((B600-B$2)*Analysis!$B$19,1)&gt;Analysis!$B$18),TRUE,FALSE)</f>
        <v>0</v>
      </c>
      <c r="P600" t="b">
        <f>IF(OR('Flight Input'!U600=3,'Flight Input'!U600=9),TRUE,FALSE)</f>
        <v>0</v>
      </c>
      <c r="Q600">
        <f ca="1">IF(O600,Q599,SUM(C$2:C600)/COUNT(C$2:C600))+(Analysis!$D$14-500)/1000000</f>
        <v>1.1E-4</v>
      </c>
      <c r="R600">
        <f t="shared" ca="1" si="1252"/>
        <v>0</v>
      </c>
      <c r="S600">
        <f t="shared" ca="1" si="1261"/>
        <v>0</v>
      </c>
      <c r="T600">
        <f t="shared" si="1253"/>
        <v>0</v>
      </c>
      <c r="U600">
        <f>IF($P600,T600*Analysis!$B$28+Analysis!$B$29,0)</f>
        <v>0</v>
      </c>
      <c r="V600">
        <f>U600-'Flight Input'!$AE600</f>
        <v>0</v>
      </c>
      <c r="W600">
        <f ca="1">MEDIAN2(R600,Analysis!$B$5,2)</f>
        <v>0</v>
      </c>
      <c r="X600">
        <f t="shared" ref="X600:Y600" ca="1" si="1302">X599+W600*$D600</f>
        <v>0</v>
      </c>
      <c r="Y600">
        <f t="shared" ca="1" si="1302"/>
        <v>0</v>
      </c>
      <c r="AA600">
        <f ca="1">AVERAGE2(W600,Analysis!$B$6,2)</f>
        <v>0</v>
      </c>
      <c r="AB600">
        <f t="shared" ref="AB600:AC600" ca="1" si="1303">AB599+AA600*$D600</f>
        <v>0</v>
      </c>
      <c r="AC600">
        <f t="shared" ca="1" si="1303"/>
        <v>0</v>
      </c>
      <c r="AF600">
        <f ca="1">IF(B600&gt;0,C600-Analysis!$B$14,0)</f>
        <v>0</v>
      </c>
      <c r="AG600">
        <f t="shared" ca="1" si="1256"/>
        <v>0</v>
      </c>
      <c r="AH600">
        <f t="shared" ca="1" si="1257"/>
        <v>0</v>
      </c>
      <c r="AI600">
        <f ca="1">IF(AND(B600&gt;Analysis!$B$39,B600&lt;Analysis!$B$40),FilterInput(AF600,Analysis!$B$34,Analysis!$B$35),0)</f>
        <v>0</v>
      </c>
      <c r="AJ600">
        <f ca="1">MEDIAN2(AI600,Analysis!$B$5,2)</f>
        <v>0</v>
      </c>
      <c r="AK600">
        <f ca="1">AVERAGE2(AJ600,Analysis!$B$6,2)</f>
        <v>0</v>
      </c>
      <c r="AL600">
        <f ca="1">INTEGRAL2(R600,$B600,AL599,R599,$B599,Analysis!$B$22)</f>
        <v>0</v>
      </c>
      <c r="AM600">
        <f ca="1">IF(AND(B600&lt;Analysis!$B$40,B600&gt;0),INTEGRAL2(AL600,$B600,AM599,AL599,$B599,Analysis!$B$23),0)</f>
        <v>0</v>
      </c>
      <c r="AN600">
        <f>IF($P600,AM600*Analysis!$B$30+Analysis!$B$31,0)</f>
        <v>0</v>
      </c>
      <c r="AO600">
        <f>AN600-'Flight Input'!$AE600</f>
        <v>0</v>
      </c>
      <c r="AQ600">
        <f>Analysis!$B$36*'Flight Input'!AE600+IF('Flight Input'!AE600 &gt; 0,Analysis!$B$37,0)</f>
        <v>0</v>
      </c>
      <c r="AR600">
        <f ca="1">_xlfn.COVARIANCE.P($AN$102:$AN$1102,'Flight Input'!AE600:AE1600)</f>
        <v>-1.7261844894470638E-3</v>
      </c>
    </row>
    <row r="601" spans="1:44" x14ac:dyDescent="0.3">
      <c r="A601">
        <v>599</v>
      </c>
      <c r="B601">
        <f>'Flight Input'!T601</f>
        <v>11.974500000011176</v>
      </c>
      <c r="C601">
        <f ca="1">INDIRECT(CONCATENATE("'Flight Input'!",Analysis!$B$2,A601+2))</f>
        <v>0</v>
      </c>
      <c r="D601">
        <f t="shared" si="1249"/>
        <v>1.4775000046938658E-2</v>
      </c>
      <c r="F601">
        <f t="shared" ca="1" si="1258"/>
        <v>0</v>
      </c>
      <c r="G601">
        <f t="shared" ca="1" si="1259"/>
        <v>0</v>
      </c>
      <c r="I601">
        <f>SUM(D$2:D601)/COUNT(D$2:D601)</f>
        <v>1.999081803006874E-2</v>
      </c>
      <c r="J601">
        <f t="shared" si="1250"/>
        <v>0.73908931714125825</v>
      </c>
      <c r="L601">
        <f ca="1">VARA(C$2:C601)</f>
        <v>0</v>
      </c>
      <c r="M601">
        <f t="shared" ca="1" si="1251"/>
        <v>0</v>
      </c>
      <c r="N601">
        <f t="shared" ca="1" si="1260"/>
        <v>0</v>
      </c>
      <c r="O601" t="b">
        <f ca="1">IF(OR(O600,M601*MIN((B601-B$2)*Analysis!$B$19,1)&gt;Analysis!$B$18),TRUE,FALSE)</f>
        <v>0</v>
      </c>
      <c r="P601" t="b">
        <f>IF(OR('Flight Input'!U601=3,'Flight Input'!U601=9),TRUE,FALSE)</f>
        <v>0</v>
      </c>
      <c r="Q601">
        <f ca="1">IF(O601,Q600,SUM(C$2:C601)/COUNT(C$2:C601))+(Analysis!$D$14-500)/1000000</f>
        <v>1.1E-4</v>
      </c>
      <c r="R601">
        <f t="shared" ca="1" si="1252"/>
        <v>0</v>
      </c>
      <c r="S601">
        <f t="shared" ca="1" si="1261"/>
        <v>0</v>
      </c>
      <c r="T601">
        <f t="shared" si="1253"/>
        <v>0</v>
      </c>
      <c r="U601">
        <f>IF($P601,T601*Analysis!$B$28+Analysis!$B$29,0)</f>
        <v>0</v>
      </c>
      <c r="V601">
        <f>U601-'Flight Input'!$AE601</f>
        <v>0</v>
      </c>
      <c r="W601">
        <f ca="1">MEDIAN2(R601,Analysis!$B$5,2)</f>
        <v>0</v>
      </c>
      <c r="X601">
        <f t="shared" ref="X601:Y601" ca="1" si="1304">X600+W601*$D601</f>
        <v>0</v>
      </c>
      <c r="Y601">
        <f t="shared" ca="1" si="1304"/>
        <v>0</v>
      </c>
      <c r="AA601">
        <f ca="1">AVERAGE2(W601,Analysis!$B$6,2)</f>
        <v>0</v>
      </c>
      <c r="AB601">
        <f t="shared" ref="AB601:AC601" ca="1" si="1305">AB600+AA601*$D601</f>
        <v>0</v>
      </c>
      <c r="AC601">
        <f t="shared" ca="1" si="1305"/>
        <v>0</v>
      </c>
      <c r="AF601">
        <f ca="1">IF(B601&gt;0,C601-Analysis!$B$14,0)</f>
        <v>0</v>
      </c>
      <c r="AG601">
        <f t="shared" ca="1" si="1256"/>
        <v>0</v>
      </c>
      <c r="AH601">
        <f t="shared" ca="1" si="1257"/>
        <v>0</v>
      </c>
      <c r="AI601">
        <f ca="1">IF(AND(B601&gt;Analysis!$B$39,B601&lt;Analysis!$B$40),FilterInput(AF601,Analysis!$B$34,Analysis!$B$35),0)</f>
        <v>0</v>
      </c>
      <c r="AJ601">
        <f ca="1">MEDIAN2(AI601,Analysis!$B$5,2)</f>
        <v>0</v>
      </c>
      <c r="AK601">
        <f ca="1">AVERAGE2(AJ601,Analysis!$B$6,2)</f>
        <v>0</v>
      </c>
      <c r="AL601">
        <f ca="1">INTEGRAL2(R601,$B601,AL600,R600,$B600,Analysis!$B$22)</f>
        <v>0</v>
      </c>
      <c r="AM601">
        <f ca="1">IF(AND(B601&lt;Analysis!$B$40,B601&gt;0),INTEGRAL2(AL601,$B601,AM600,AL600,$B600,Analysis!$B$23),0)</f>
        <v>0</v>
      </c>
      <c r="AN601">
        <f>IF($P601,AM601*Analysis!$B$30+Analysis!$B$31,0)</f>
        <v>0</v>
      </c>
      <c r="AO601">
        <f>AN601-'Flight Input'!$AE601</f>
        <v>0</v>
      </c>
      <c r="AQ601">
        <f>Analysis!$B$36*'Flight Input'!AE601+IF('Flight Input'!AE601 &gt; 0,Analysis!$B$37,0)</f>
        <v>0</v>
      </c>
      <c r="AR601">
        <f ca="1">_xlfn.COVARIANCE.P($AN$102:$AN$1102,'Flight Input'!AE601:AE1601)</f>
        <v>-1.5402933727810678E-3</v>
      </c>
    </row>
    <row r="602" spans="1:44" x14ac:dyDescent="0.3">
      <c r="A602">
        <v>600</v>
      </c>
      <c r="B602">
        <f>'Flight Input'!T602</f>
        <v>11.99824800004717</v>
      </c>
      <c r="C602">
        <f ca="1">INDIRECT(CONCATENATE("'Flight Input'!",Analysis!$B$2,A602+2))</f>
        <v>0</v>
      </c>
      <c r="D602">
        <f t="shared" si="1249"/>
        <v>2.3748000035993755E-2</v>
      </c>
      <c r="F602">
        <f t="shared" ca="1" si="1258"/>
        <v>0</v>
      </c>
      <c r="G602">
        <f t="shared" ca="1" si="1259"/>
        <v>0</v>
      </c>
      <c r="I602">
        <f>SUM(D$2:D602)/COUNT(D$2:D602)</f>
        <v>1.9997080000078615E-2</v>
      </c>
      <c r="J602">
        <f t="shared" si="1250"/>
        <v>1.1875733875095962</v>
      </c>
      <c r="L602">
        <f ca="1">VARA(C$2:C602)</f>
        <v>0</v>
      </c>
      <c r="M602">
        <f t="shared" ca="1" si="1251"/>
        <v>0</v>
      </c>
      <c r="N602">
        <f t="shared" ca="1" si="1260"/>
        <v>0</v>
      </c>
      <c r="O602" t="b">
        <f ca="1">IF(OR(O601,M602*MIN((B602-B$2)*Analysis!$B$19,1)&gt;Analysis!$B$18),TRUE,FALSE)</f>
        <v>0</v>
      </c>
      <c r="P602" t="b">
        <f>IF(OR('Flight Input'!U602=3,'Flight Input'!U602=9),TRUE,FALSE)</f>
        <v>0</v>
      </c>
      <c r="Q602">
        <f ca="1">IF(O602,Q601,SUM(C$2:C602)/COUNT(C$2:C602))+(Analysis!$D$14-500)/1000000</f>
        <v>1.1E-4</v>
      </c>
      <c r="R602">
        <f t="shared" ca="1" si="1252"/>
        <v>0</v>
      </c>
      <c r="S602">
        <f t="shared" ca="1" si="1261"/>
        <v>0</v>
      </c>
      <c r="T602">
        <f t="shared" si="1253"/>
        <v>0</v>
      </c>
      <c r="U602">
        <f>IF($P602,T602*Analysis!$B$28+Analysis!$B$29,0)</f>
        <v>0</v>
      </c>
      <c r="V602">
        <f>U602-'Flight Input'!$AE602</f>
        <v>0</v>
      </c>
      <c r="W602">
        <f ca="1">MEDIAN2(R602,Analysis!$B$5,2)</f>
        <v>0</v>
      </c>
      <c r="X602">
        <f t="shared" ref="X602:Y602" ca="1" si="1306">X601+W602*$D602</f>
        <v>0</v>
      </c>
      <c r="Y602">
        <f t="shared" ca="1" si="1306"/>
        <v>0</v>
      </c>
      <c r="AA602">
        <f ca="1">AVERAGE2(W602,Analysis!$B$6,2)</f>
        <v>0</v>
      </c>
      <c r="AB602">
        <f t="shared" ref="AB602:AC602" ca="1" si="1307">AB601+AA602*$D602</f>
        <v>0</v>
      </c>
      <c r="AC602">
        <f t="shared" ca="1" si="1307"/>
        <v>0</v>
      </c>
      <c r="AF602">
        <f ca="1">IF(B602&gt;0,C602-Analysis!$B$14,0)</f>
        <v>0</v>
      </c>
      <c r="AG602">
        <f t="shared" ca="1" si="1256"/>
        <v>0</v>
      </c>
      <c r="AH602">
        <f t="shared" ca="1" si="1257"/>
        <v>0</v>
      </c>
      <c r="AI602">
        <f ca="1">IF(AND(B602&gt;Analysis!$B$39,B602&lt;Analysis!$B$40),FilterInput(AF602,Analysis!$B$34,Analysis!$B$35),0)</f>
        <v>0</v>
      </c>
      <c r="AJ602">
        <f ca="1">MEDIAN2(AI602,Analysis!$B$5,2)</f>
        <v>0</v>
      </c>
      <c r="AK602">
        <f ca="1">AVERAGE2(AJ602,Analysis!$B$6,2)</f>
        <v>0</v>
      </c>
      <c r="AL602">
        <f ca="1">INTEGRAL2(R602,$B602,AL601,R601,$B601,Analysis!$B$22)</f>
        <v>0</v>
      </c>
      <c r="AM602">
        <f ca="1">IF(AND(B602&lt;Analysis!$B$40,B602&gt;0),INTEGRAL2(AL602,$B602,AM601,AL601,$B601,Analysis!$B$23),0)</f>
        <v>0</v>
      </c>
      <c r="AN602">
        <f>IF($P602,AM602*Analysis!$B$30+Analysis!$B$31,0)</f>
        <v>0</v>
      </c>
      <c r="AO602">
        <f>AN602-'Flight Input'!$AE602</f>
        <v>0</v>
      </c>
      <c r="AQ602">
        <f>Analysis!$B$36*'Flight Input'!AE602+IF('Flight Input'!AE602 &gt; 0,Analysis!$B$37,0)</f>
        <v>0</v>
      </c>
      <c r="AR602">
        <f ca="1">_xlfn.COVARIANCE.P($AN$102:$AN$1102,'Flight Input'!AE602:AE1602)</f>
        <v>-1.3529553721585545E-3</v>
      </c>
    </row>
    <row r="603" spans="1:44" x14ac:dyDescent="0.3">
      <c r="A603">
        <v>601</v>
      </c>
      <c r="B603">
        <f>'Flight Input'!T603</f>
        <v>12.020645000040531</v>
      </c>
      <c r="C603">
        <f ca="1">INDIRECT(CONCATENATE("'Flight Input'!",Analysis!$B$2,A603+2))</f>
        <v>0</v>
      </c>
      <c r="D603">
        <f t="shared" si="1249"/>
        <v>2.2396999993361533E-2</v>
      </c>
      <c r="F603">
        <f t="shared" ca="1" si="1258"/>
        <v>0</v>
      </c>
      <c r="G603">
        <f t="shared" ca="1" si="1259"/>
        <v>0</v>
      </c>
      <c r="I603">
        <f>SUM(D$2:D603)/COUNT(D$2:D603)</f>
        <v>2.0001073211381917E-2</v>
      </c>
      <c r="J603">
        <f t="shared" si="1250"/>
        <v>1.1197899111041789</v>
      </c>
      <c r="L603">
        <f ca="1">VARA(C$2:C603)</f>
        <v>0</v>
      </c>
      <c r="M603">
        <f t="shared" ca="1" si="1251"/>
        <v>0</v>
      </c>
      <c r="N603">
        <f t="shared" ca="1" si="1260"/>
        <v>0</v>
      </c>
      <c r="O603" t="b">
        <f ca="1">IF(OR(O602,M603*MIN((B603-B$2)*Analysis!$B$19,1)&gt;Analysis!$B$18),TRUE,FALSE)</f>
        <v>0</v>
      </c>
      <c r="P603" t="b">
        <f>IF(OR('Flight Input'!U603=3,'Flight Input'!U603=9),TRUE,FALSE)</f>
        <v>0</v>
      </c>
      <c r="Q603">
        <f ca="1">IF(O603,Q602,SUM(C$2:C603)/COUNT(C$2:C603))+(Analysis!$D$14-500)/1000000</f>
        <v>1.1E-4</v>
      </c>
      <c r="R603">
        <f t="shared" ca="1" si="1252"/>
        <v>0</v>
      </c>
      <c r="S603">
        <f t="shared" ca="1" si="1261"/>
        <v>0</v>
      </c>
      <c r="T603">
        <f t="shared" si="1253"/>
        <v>0</v>
      </c>
      <c r="U603">
        <f>IF($P603,T603*Analysis!$B$28+Analysis!$B$29,0)</f>
        <v>0</v>
      </c>
      <c r="V603">
        <f>U603-'Flight Input'!$AE603</f>
        <v>0</v>
      </c>
      <c r="W603">
        <f ca="1">MEDIAN2(R603,Analysis!$B$5,2)</f>
        <v>0</v>
      </c>
      <c r="X603">
        <f t="shared" ref="X603:Y603" ca="1" si="1308">X602+W603*$D603</f>
        <v>0</v>
      </c>
      <c r="Y603">
        <f t="shared" ca="1" si="1308"/>
        <v>0</v>
      </c>
      <c r="AA603">
        <f ca="1">AVERAGE2(W603,Analysis!$B$6,2)</f>
        <v>0</v>
      </c>
      <c r="AB603">
        <f t="shared" ref="AB603:AC603" ca="1" si="1309">AB602+AA603*$D603</f>
        <v>0</v>
      </c>
      <c r="AC603">
        <f t="shared" ca="1" si="1309"/>
        <v>0</v>
      </c>
      <c r="AF603">
        <f ca="1">IF(B603&gt;0,C603-Analysis!$B$14,0)</f>
        <v>0</v>
      </c>
      <c r="AG603">
        <f t="shared" ca="1" si="1256"/>
        <v>0</v>
      </c>
      <c r="AH603">
        <f t="shared" ca="1" si="1257"/>
        <v>0</v>
      </c>
      <c r="AI603">
        <f ca="1">IF(AND(B603&gt;Analysis!$B$39,B603&lt;Analysis!$B$40),FilterInput(AF603,Analysis!$B$34,Analysis!$B$35),0)</f>
        <v>0</v>
      </c>
      <c r="AJ603">
        <f ca="1">MEDIAN2(AI603,Analysis!$B$5,2)</f>
        <v>0</v>
      </c>
      <c r="AK603">
        <f ca="1">AVERAGE2(AJ603,Analysis!$B$6,2)</f>
        <v>0</v>
      </c>
      <c r="AL603">
        <f ca="1">INTEGRAL2(R603,$B603,AL602,R602,$B602,Analysis!$B$22)</f>
        <v>0</v>
      </c>
      <c r="AM603">
        <f ca="1">IF(AND(B603&lt;Analysis!$B$40,B603&gt;0),INTEGRAL2(AL603,$B603,AM602,AL602,$B602,Analysis!$B$23),0)</f>
        <v>0</v>
      </c>
      <c r="AN603">
        <f>IF($P603,AM603*Analysis!$B$30+Analysis!$B$31,0)</f>
        <v>0</v>
      </c>
      <c r="AO603">
        <f>AN603-'Flight Input'!$AE603</f>
        <v>0</v>
      </c>
      <c r="AQ603">
        <f>Analysis!$B$36*'Flight Input'!AE603+IF('Flight Input'!AE603 &gt; 0,Analysis!$B$37,0)</f>
        <v>0</v>
      </c>
      <c r="AR603">
        <f ca="1">_xlfn.COVARIANCE.P($AN$102:$AN$1102,'Flight Input'!AE603:AE1603)</f>
        <v>-1.1641578688451261E-3</v>
      </c>
    </row>
    <row r="604" spans="1:44" x14ac:dyDescent="0.3">
      <c r="A604">
        <v>602</v>
      </c>
      <c r="B604">
        <f>'Flight Input'!T604</f>
        <v>12.043259999947622</v>
      </c>
      <c r="C604">
        <f ca="1">INDIRECT(CONCATENATE("'Flight Input'!",Analysis!$B$2,A604+2))</f>
        <v>0</v>
      </c>
      <c r="D604">
        <f t="shared" si="1249"/>
        <v>2.261499990709126E-2</v>
      </c>
      <c r="F604">
        <f t="shared" ca="1" si="1258"/>
        <v>0</v>
      </c>
      <c r="G604">
        <f t="shared" ca="1" si="1259"/>
        <v>0</v>
      </c>
      <c r="I604">
        <f>SUM(D$2:D604)/COUNT(D$2:D604)</f>
        <v>2.0005415282305022E-2</v>
      </c>
      <c r="J604">
        <f t="shared" si="1250"/>
        <v>1.1304439117089682</v>
      </c>
      <c r="L604">
        <f ca="1">VARA(C$2:C604)</f>
        <v>0</v>
      </c>
      <c r="M604">
        <f t="shared" ca="1" si="1251"/>
        <v>0</v>
      </c>
      <c r="N604">
        <f t="shared" ca="1" si="1260"/>
        <v>0</v>
      </c>
      <c r="O604" t="b">
        <f ca="1">IF(OR(O603,M604*MIN((B604-B$2)*Analysis!$B$19,1)&gt;Analysis!$B$18),TRUE,FALSE)</f>
        <v>0</v>
      </c>
      <c r="P604" t="b">
        <f>IF(OR('Flight Input'!U604=3,'Flight Input'!U604=9),TRUE,FALSE)</f>
        <v>0</v>
      </c>
      <c r="Q604">
        <f ca="1">IF(O604,Q603,SUM(C$2:C604)/COUNT(C$2:C604))+(Analysis!$D$14-500)/1000000</f>
        <v>1.1E-4</v>
      </c>
      <c r="R604">
        <f t="shared" ca="1" si="1252"/>
        <v>0</v>
      </c>
      <c r="S604">
        <f t="shared" ca="1" si="1261"/>
        <v>0</v>
      </c>
      <c r="T604">
        <f t="shared" si="1253"/>
        <v>0</v>
      </c>
      <c r="U604">
        <f>IF($P604,T604*Analysis!$B$28+Analysis!$B$29,0)</f>
        <v>0</v>
      </c>
      <c r="V604">
        <f>U604-'Flight Input'!$AE604</f>
        <v>0</v>
      </c>
      <c r="W604">
        <f ca="1">MEDIAN2(R604,Analysis!$B$5,2)</f>
        <v>0</v>
      </c>
      <c r="X604">
        <f t="shared" ref="X604:Y604" ca="1" si="1310">X603+W604*$D604</f>
        <v>0</v>
      </c>
      <c r="Y604">
        <f t="shared" ca="1" si="1310"/>
        <v>0</v>
      </c>
      <c r="AA604">
        <f ca="1">AVERAGE2(W604,Analysis!$B$6,2)</f>
        <v>0</v>
      </c>
      <c r="AB604">
        <f t="shared" ref="AB604:AC604" ca="1" si="1311">AB603+AA604*$D604</f>
        <v>0</v>
      </c>
      <c r="AC604">
        <f t="shared" ca="1" si="1311"/>
        <v>0</v>
      </c>
      <c r="AF604">
        <f ca="1">IF(B604&gt;0,C604-Analysis!$B$14,0)</f>
        <v>0</v>
      </c>
      <c r="AG604">
        <f t="shared" ca="1" si="1256"/>
        <v>0</v>
      </c>
      <c r="AH604">
        <f t="shared" ca="1" si="1257"/>
        <v>0</v>
      </c>
      <c r="AI604">
        <f ca="1">IF(AND(B604&gt;Analysis!$B$39,B604&lt;Analysis!$B$40),FilterInput(AF604,Analysis!$B$34,Analysis!$B$35),0)</f>
        <v>0</v>
      </c>
      <c r="AJ604">
        <f ca="1">MEDIAN2(AI604,Analysis!$B$5,2)</f>
        <v>0</v>
      </c>
      <c r="AK604">
        <f ca="1">AVERAGE2(AJ604,Analysis!$B$6,2)</f>
        <v>0</v>
      </c>
      <c r="AL604">
        <f ca="1">INTEGRAL2(R604,$B604,AL603,R603,$B603,Analysis!$B$22)</f>
        <v>0</v>
      </c>
      <c r="AM604">
        <f ca="1">IF(AND(B604&lt;Analysis!$B$40,B604&gt;0),INTEGRAL2(AL604,$B604,AM603,AL603,$B603,Analysis!$B$23),0)</f>
        <v>0</v>
      </c>
      <c r="AN604">
        <f>IF($P604,AM604*Analysis!$B$30+Analysis!$B$31,0)</f>
        <v>0</v>
      </c>
      <c r="AO604">
        <f>AN604-'Flight Input'!$AE604</f>
        <v>0</v>
      </c>
      <c r="AQ604">
        <f>Analysis!$B$36*'Flight Input'!AE604+IF('Flight Input'!AE604 &gt; 0,Analysis!$B$37,0)</f>
        <v>0</v>
      </c>
      <c r="AR604">
        <f ca="1">_xlfn.COVARIANCE.P($AN$102:$AN$1102,'Flight Input'!AE604:AE1604)</f>
        <v>-9.7388811361485213E-4</v>
      </c>
    </row>
    <row r="605" spans="1:44" x14ac:dyDescent="0.3">
      <c r="A605">
        <v>603</v>
      </c>
      <c r="B605">
        <f>'Flight Input'!T605</f>
        <v>12.05533700005617</v>
      </c>
      <c r="C605">
        <f ca="1">INDIRECT(CONCATENATE("'Flight Input'!",Analysis!$B$2,A605+2))</f>
        <v>0</v>
      </c>
      <c r="D605">
        <f t="shared" si="1249"/>
        <v>1.2077000108547509E-2</v>
      </c>
      <c r="F605">
        <f t="shared" ca="1" si="1258"/>
        <v>0</v>
      </c>
      <c r="G605">
        <f t="shared" ca="1" si="1259"/>
        <v>0</v>
      </c>
      <c r="I605">
        <f>SUM(D$2:D605)/COUNT(D$2:D605)</f>
        <v>1.9992266998434777E-2</v>
      </c>
      <c r="J605">
        <f t="shared" si="1250"/>
        <v>0.60408357438868909</v>
      </c>
      <c r="L605">
        <f ca="1">VARA(C$2:C605)</f>
        <v>0</v>
      </c>
      <c r="M605">
        <f t="shared" ca="1" si="1251"/>
        <v>0</v>
      </c>
      <c r="N605">
        <f t="shared" ca="1" si="1260"/>
        <v>0</v>
      </c>
      <c r="O605" t="b">
        <f ca="1">IF(OR(O604,M605*MIN((B605-B$2)*Analysis!$B$19,1)&gt;Analysis!$B$18),TRUE,FALSE)</f>
        <v>0</v>
      </c>
      <c r="P605" t="b">
        <f>IF(OR('Flight Input'!U605=3,'Flight Input'!U605=9),TRUE,FALSE)</f>
        <v>0</v>
      </c>
      <c r="Q605">
        <f ca="1">IF(O605,Q604,SUM(C$2:C605)/COUNT(C$2:C605))+(Analysis!$D$14-500)/1000000</f>
        <v>1.1E-4</v>
      </c>
      <c r="R605">
        <f t="shared" ca="1" si="1252"/>
        <v>0</v>
      </c>
      <c r="S605">
        <f t="shared" ca="1" si="1261"/>
        <v>0</v>
      </c>
      <c r="T605">
        <f t="shared" si="1253"/>
        <v>0</v>
      </c>
      <c r="U605">
        <f>IF($P605,T605*Analysis!$B$28+Analysis!$B$29,0)</f>
        <v>0</v>
      </c>
      <c r="V605">
        <f>U605-'Flight Input'!$AE605</f>
        <v>0</v>
      </c>
      <c r="W605">
        <f ca="1">MEDIAN2(R605,Analysis!$B$5,2)</f>
        <v>0</v>
      </c>
      <c r="X605">
        <f t="shared" ref="X605:Y605" ca="1" si="1312">X604+W605*$D605</f>
        <v>0</v>
      </c>
      <c r="Y605">
        <f t="shared" ca="1" si="1312"/>
        <v>0</v>
      </c>
      <c r="AA605">
        <f ca="1">AVERAGE2(W605,Analysis!$B$6,2)</f>
        <v>0</v>
      </c>
      <c r="AB605">
        <f t="shared" ref="AB605:AC605" ca="1" si="1313">AB604+AA605*$D605</f>
        <v>0</v>
      </c>
      <c r="AC605">
        <f t="shared" ca="1" si="1313"/>
        <v>0</v>
      </c>
      <c r="AF605">
        <f ca="1">IF(B605&gt;0,C605-Analysis!$B$14,0)</f>
        <v>0</v>
      </c>
      <c r="AG605">
        <f t="shared" ca="1" si="1256"/>
        <v>0</v>
      </c>
      <c r="AH605">
        <f t="shared" ca="1" si="1257"/>
        <v>0</v>
      </c>
      <c r="AI605">
        <f ca="1">IF(AND(B605&gt;Analysis!$B$39,B605&lt;Analysis!$B$40),FilterInput(AF605,Analysis!$B$34,Analysis!$B$35),0)</f>
        <v>0</v>
      </c>
      <c r="AJ605">
        <f ca="1">MEDIAN2(AI605,Analysis!$B$5,2)</f>
        <v>0</v>
      </c>
      <c r="AK605">
        <f ca="1">AVERAGE2(AJ605,Analysis!$B$6,2)</f>
        <v>0</v>
      </c>
      <c r="AL605">
        <f ca="1">INTEGRAL2(R605,$B605,AL604,R604,$B604,Analysis!$B$22)</f>
        <v>0</v>
      </c>
      <c r="AM605">
        <f ca="1">IF(AND(B605&lt;Analysis!$B$40,B605&gt;0),INTEGRAL2(AL605,$B605,AM604,AL604,$B604,Analysis!$B$23),0)</f>
        <v>0</v>
      </c>
      <c r="AN605">
        <f>IF($P605,AM605*Analysis!$B$30+Analysis!$B$31,0)</f>
        <v>0</v>
      </c>
      <c r="AO605">
        <f>AN605-'Flight Input'!$AE605</f>
        <v>0</v>
      </c>
      <c r="AQ605">
        <f>Analysis!$B$36*'Flight Input'!AE605+IF('Flight Input'!AE605 &gt; 0,Analysis!$B$37,0)</f>
        <v>0</v>
      </c>
      <c r="AR605">
        <f ca="1">_xlfn.COVARIANCE.P($AN$102:$AN$1102,'Flight Input'!AE605:AE1605)</f>
        <v>-7.8213322516675738E-4</v>
      </c>
    </row>
    <row r="606" spans="1:44" x14ac:dyDescent="0.3">
      <c r="A606">
        <v>604</v>
      </c>
      <c r="B606">
        <f>'Flight Input'!T606</f>
        <v>12.07939400000032</v>
      </c>
      <c r="C606">
        <f ca="1">INDIRECT(CONCATENATE("'Flight Input'!",Analysis!$B$2,A606+2))</f>
        <v>0</v>
      </c>
      <c r="D606">
        <f t="shared" si="1249"/>
        <v>2.4056999944150448E-2</v>
      </c>
      <c r="F606">
        <f t="shared" ca="1" si="1258"/>
        <v>0</v>
      </c>
      <c r="G606">
        <f t="shared" ca="1" si="1259"/>
        <v>0</v>
      </c>
      <c r="I606">
        <f>SUM(D$2:D606)/COUNT(D$2:D606)</f>
        <v>1.9998996688742252E-2</v>
      </c>
      <c r="J606">
        <f t="shared" si="1250"/>
        <v>1.202910341881926</v>
      </c>
      <c r="L606">
        <f ca="1">VARA(C$2:C606)</f>
        <v>0</v>
      </c>
      <c r="M606">
        <f t="shared" ca="1" si="1251"/>
        <v>0</v>
      </c>
      <c r="N606">
        <f t="shared" ca="1" si="1260"/>
        <v>0</v>
      </c>
      <c r="O606" t="b">
        <f ca="1">IF(OR(O605,M606*MIN((B606-B$2)*Analysis!$B$19,1)&gt;Analysis!$B$18),TRUE,FALSE)</f>
        <v>0</v>
      </c>
      <c r="P606" t="b">
        <f>IF(OR('Flight Input'!U606=3,'Flight Input'!U606=9),TRUE,FALSE)</f>
        <v>0</v>
      </c>
      <c r="Q606">
        <f ca="1">IF(O606,Q605,SUM(C$2:C606)/COUNT(C$2:C606))+(Analysis!$D$14-500)/1000000</f>
        <v>1.1E-4</v>
      </c>
      <c r="R606">
        <f t="shared" ca="1" si="1252"/>
        <v>0</v>
      </c>
      <c r="S606">
        <f t="shared" ca="1" si="1261"/>
        <v>0</v>
      </c>
      <c r="T606">
        <f t="shared" si="1253"/>
        <v>0</v>
      </c>
      <c r="U606">
        <f>IF($P606,T606*Analysis!$B$28+Analysis!$B$29,0)</f>
        <v>0</v>
      </c>
      <c r="V606">
        <f>U606-'Flight Input'!$AE606</f>
        <v>0</v>
      </c>
      <c r="W606">
        <f ca="1">MEDIAN2(R606,Analysis!$B$5,2)</f>
        <v>0</v>
      </c>
      <c r="X606">
        <f t="shared" ref="X606:Y606" ca="1" si="1314">X605+W606*$D606</f>
        <v>0</v>
      </c>
      <c r="Y606">
        <f t="shared" ca="1" si="1314"/>
        <v>0</v>
      </c>
      <c r="AA606">
        <f ca="1">AVERAGE2(W606,Analysis!$B$6,2)</f>
        <v>0</v>
      </c>
      <c r="AB606">
        <f t="shared" ref="AB606:AC606" ca="1" si="1315">AB605+AA606*$D606</f>
        <v>0</v>
      </c>
      <c r="AC606">
        <f t="shared" ca="1" si="1315"/>
        <v>0</v>
      </c>
      <c r="AF606">
        <f ca="1">IF(B606&gt;0,C606-Analysis!$B$14,0)</f>
        <v>0</v>
      </c>
      <c r="AG606">
        <f t="shared" ca="1" si="1256"/>
        <v>0</v>
      </c>
      <c r="AH606">
        <f t="shared" ca="1" si="1257"/>
        <v>0</v>
      </c>
      <c r="AI606">
        <f ca="1">IF(AND(B606&gt;Analysis!$B$39,B606&lt;Analysis!$B$40),FilterInput(AF606,Analysis!$B$34,Analysis!$B$35),0)</f>
        <v>0</v>
      </c>
      <c r="AJ606">
        <f ca="1">MEDIAN2(AI606,Analysis!$B$5,2)</f>
        <v>0</v>
      </c>
      <c r="AK606">
        <f ca="1">AVERAGE2(AJ606,Analysis!$B$6,2)</f>
        <v>0</v>
      </c>
      <c r="AL606">
        <f ca="1">INTEGRAL2(R606,$B606,AL605,R605,$B605,Analysis!$B$22)</f>
        <v>0</v>
      </c>
      <c r="AM606">
        <f ca="1">IF(AND(B606&lt;Analysis!$B$40,B606&gt;0),INTEGRAL2(AL606,$B606,AM605,AL605,$B605,Analysis!$B$23),0)</f>
        <v>0</v>
      </c>
      <c r="AN606">
        <f>IF($P606,AM606*Analysis!$B$30+Analysis!$B$31,0)</f>
        <v>0</v>
      </c>
      <c r="AO606">
        <f>AN606-'Flight Input'!$AE606</f>
        <v>0</v>
      </c>
      <c r="AQ606">
        <f>Analysis!$B$36*'Flight Input'!AE606+IF('Flight Input'!AE606 &gt; 0,Analysis!$B$37,0)</f>
        <v>0</v>
      </c>
      <c r="AR606">
        <f ca="1">_xlfn.COVARIANCE.P($AN$102:$AN$1102,'Flight Input'!AE606:AE1606)</f>
        <v>-5.8888018851918156E-4</v>
      </c>
    </row>
    <row r="607" spans="1:44" x14ac:dyDescent="0.3">
      <c r="A607">
        <v>605</v>
      </c>
      <c r="B607">
        <f>'Flight Input'!T607</f>
        <v>12.098935000016354</v>
      </c>
      <c r="C607">
        <f ca="1">INDIRECT(CONCATENATE("'Flight Input'!",Analysis!$B$2,A607+2))</f>
        <v>0</v>
      </c>
      <c r="D607">
        <f t="shared" si="1249"/>
        <v>1.9541000016033649E-2</v>
      </c>
      <c r="F607">
        <f t="shared" ca="1" si="1258"/>
        <v>0</v>
      </c>
      <c r="G607">
        <f t="shared" ca="1" si="1259"/>
        <v>0</v>
      </c>
      <c r="I607">
        <f>SUM(D$2:D607)/COUNT(D$2:D607)</f>
        <v>1.9998239669448518E-2</v>
      </c>
      <c r="J607">
        <f t="shared" si="1250"/>
        <v>0.97713600491980313</v>
      </c>
      <c r="L607">
        <f ca="1">VARA(C$2:C607)</f>
        <v>0</v>
      </c>
      <c r="M607">
        <f t="shared" ca="1" si="1251"/>
        <v>0</v>
      </c>
      <c r="N607">
        <f t="shared" ca="1" si="1260"/>
        <v>0</v>
      </c>
      <c r="O607" t="b">
        <f ca="1">IF(OR(O606,M607*MIN((B607-B$2)*Analysis!$B$19,1)&gt;Analysis!$B$18),TRUE,FALSE)</f>
        <v>0</v>
      </c>
      <c r="P607" t="b">
        <f>IF(OR('Flight Input'!U607=3,'Flight Input'!U607=9),TRUE,FALSE)</f>
        <v>0</v>
      </c>
      <c r="Q607">
        <f ca="1">IF(O607,Q606,SUM(C$2:C607)/COUNT(C$2:C607))+(Analysis!$D$14-500)/1000000</f>
        <v>1.1E-4</v>
      </c>
      <c r="R607">
        <f t="shared" ca="1" si="1252"/>
        <v>0</v>
      </c>
      <c r="S607">
        <f t="shared" ca="1" si="1261"/>
        <v>0</v>
      </c>
      <c r="T607">
        <f t="shared" si="1253"/>
        <v>0</v>
      </c>
      <c r="U607">
        <f>IF($P607,T607*Analysis!$B$28+Analysis!$B$29,0)</f>
        <v>0</v>
      </c>
      <c r="V607">
        <f>U607-'Flight Input'!$AE607</f>
        <v>0</v>
      </c>
      <c r="W607">
        <f ca="1">MEDIAN2(R607,Analysis!$B$5,2)</f>
        <v>0</v>
      </c>
      <c r="X607">
        <f t="shared" ref="X607:Y607" ca="1" si="1316">X606+W607*$D607</f>
        <v>0</v>
      </c>
      <c r="Y607">
        <f t="shared" ca="1" si="1316"/>
        <v>0</v>
      </c>
      <c r="AA607">
        <f ca="1">AVERAGE2(W607,Analysis!$B$6,2)</f>
        <v>0</v>
      </c>
      <c r="AB607">
        <f t="shared" ref="AB607:AC607" ca="1" si="1317">AB606+AA607*$D607</f>
        <v>0</v>
      </c>
      <c r="AC607">
        <f t="shared" ca="1" si="1317"/>
        <v>0</v>
      </c>
      <c r="AF607">
        <f ca="1">IF(B607&gt;0,C607-Analysis!$B$14,0)</f>
        <v>0</v>
      </c>
      <c r="AG607">
        <f t="shared" ca="1" si="1256"/>
        <v>0</v>
      </c>
      <c r="AH607">
        <f t="shared" ca="1" si="1257"/>
        <v>0</v>
      </c>
      <c r="AI607">
        <f ca="1">IF(AND(B607&gt;Analysis!$B$39,B607&lt;Analysis!$B$40),FilterInput(AF607,Analysis!$B$34,Analysis!$B$35),0)</f>
        <v>0</v>
      </c>
      <c r="AJ607">
        <f ca="1">MEDIAN2(AI607,Analysis!$B$5,2)</f>
        <v>0</v>
      </c>
      <c r="AK607">
        <f ca="1">AVERAGE2(AJ607,Analysis!$B$6,2)</f>
        <v>0</v>
      </c>
      <c r="AL607">
        <f ca="1">INTEGRAL2(R607,$B607,AL606,R606,$B606,Analysis!$B$22)</f>
        <v>0</v>
      </c>
      <c r="AM607">
        <f ca="1">IF(AND(B607&lt;Analysis!$B$40,B607&gt;0),INTEGRAL2(AL607,$B607,AM606,AL606,$B606,Analysis!$B$23),0)</f>
        <v>0</v>
      </c>
      <c r="AN607">
        <f>IF($P607,AM607*Analysis!$B$30+Analysis!$B$31,0)</f>
        <v>0</v>
      </c>
      <c r="AO607">
        <f>AN607-'Flight Input'!$AE607</f>
        <v>0</v>
      </c>
      <c r="AQ607">
        <f>Analysis!$B$36*'Flight Input'!AE607+IF('Flight Input'!AE607 &gt; 0,Analysis!$B$37,0)</f>
        <v>0</v>
      </c>
      <c r="AR607">
        <f ca="1">_xlfn.COVARIANCE.P($AN$102:$AN$1102,'Flight Input'!AE607:AE1607)</f>
        <v>-3.9411585338158041E-4</v>
      </c>
    </row>
    <row r="608" spans="1:44" x14ac:dyDescent="0.3">
      <c r="A608">
        <v>606</v>
      </c>
      <c r="B608">
        <f>'Flight Input'!T608</f>
        <v>12.119303000043146</v>
      </c>
      <c r="C608">
        <f ca="1">INDIRECT(CONCATENATE("'Flight Input'!",Analysis!$B$2,A608+2))</f>
        <v>0</v>
      </c>
      <c r="D608">
        <f t="shared" si="1249"/>
        <v>2.0368000026792288E-2</v>
      </c>
      <c r="F608">
        <f t="shared" ca="1" si="1258"/>
        <v>0</v>
      </c>
      <c r="G608">
        <f t="shared" ca="1" si="1259"/>
        <v>0</v>
      </c>
      <c r="I608">
        <f>SUM(D$2:D608)/COUNT(D$2:D608)</f>
        <v>1.9998849835054698E-2</v>
      </c>
      <c r="J608">
        <f t="shared" si="1250"/>
        <v>1.0184585711069509</v>
      </c>
      <c r="L608">
        <f ca="1">VARA(C$2:C608)</f>
        <v>0</v>
      </c>
      <c r="M608">
        <f t="shared" ca="1" si="1251"/>
        <v>0</v>
      </c>
      <c r="N608">
        <f t="shared" ca="1" si="1260"/>
        <v>0</v>
      </c>
      <c r="O608" t="b">
        <f ca="1">IF(OR(O607,M608*MIN((B608-B$2)*Analysis!$B$19,1)&gt;Analysis!$B$18),TRUE,FALSE)</f>
        <v>0</v>
      </c>
      <c r="P608" t="b">
        <f>IF(OR('Flight Input'!U608=3,'Flight Input'!U608=9),TRUE,FALSE)</f>
        <v>0</v>
      </c>
      <c r="Q608">
        <f ca="1">IF(O608,Q607,SUM(C$2:C608)/COUNT(C$2:C608))+(Analysis!$D$14-500)/1000000</f>
        <v>1.1E-4</v>
      </c>
      <c r="R608">
        <f t="shared" ca="1" si="1252"/>
        <v>0</v>
      </c>
      <c r="S608">
        <f t="shared" ca="1" si="1261"/>
        <v>0</v>
      </c>
      <c r="T608">
        <f t="shared" si="1253"/>
        <v>0</v>
      </c>
      <c r="U608">
        <f>IF($P608,T608*Analysis!$B$28+Analysis!$B$29,0)</f>
        <v>0</v>
      </c>
      <c r="V608">
        <f>U608-'Flight Input'!$AE608</f>
        <v>0</v>
      </c>
      <c r="W608">
        <f ca="1">MEDIAN2(R608,Analysis!$B$5,2)</f>
        <v>0</v>
      </c>
      <c r="X608">
        <f t="shared" ref="X608:Y608" ca="1" si="1318">X607+W608*$D608</f>
        <v>0</v>
      </c>
      <c r="Y608">
        <f t="shared" ca="1" si="1318"/>
        <v>0</v>
      </c>
      <c r="AA608">
        <f ca="1">AVERAGE2(W608,Analysis!$B$6,2)</f>
        <v>0</v>
      </c>
      <c r="AB608">
        <f t="shared" ref="AB608:AC608" ca="1" si="1319">AB607+AA608*$D608</f>
        <v>0</v>
      </c>
      <c r="AC608">
        <f t="shared" ca="1" si="1319"/>
        <v>0</v>
      </c>
      <c r="AF608">
        <f ca="1">IF(B608&gt;0,C608-Analysis!$B$14,0)</f>
        <v>0</v>
      </c>
      <c r="AG608">
        <f t="shared" ca="1" si="1256"/>
        <v>0</v>
      </c>
      <c r="AH608">
        <f t="shared" ca="1" si="1257"/>
        <v>0</v>
      </c>
      <c r="AI608">
        <f ca="1">IF(AND(B608&gt;Analysis!$B$39,B608&lt;Analysis!$B$40),FilterInput(AF608,Analysis!$B$34,Analysis!$B$35),0)</f>
        <v>0</v>
      </c>
      <c r="AJ608">
        <f ca="1">MEDIAN2(AI608,Analysis!$B$5,2)</f>
        <v>0</v>
      </c>
      <c r="AK608">
        <f ca="1">AVERAGE2(AJ608,Analysis!$B$6,2)</f>
        <v>0</v>
      </c>
      <c r="AL608">
        <f ca="1">INTEGRAL2(R608,$B608,AL607,R607,$B607,Analysis!$B$22)</f>
        <v>0</v>
      </c>
      <c r="AM608">
        <f ca="1">IF(AND(B608&lt;Analysis!$B$40,B608&gt;0),INTEGRAL2(AL608,$B608,AM607,AL607,$B607,Analysis!$B$23),0)</f>
        <v>0</v>
      </c>
      <c r="AN608">
        <f>IF($P608,AM608*Analysis!$B$30+Analysis!$B$31,0)</f>
        <v>0</v>
      </c>
      <c r="AO608">
        <f>AN608-'Flight Input'!$AE608</f>
        <v>0</v>
      </c>
      <c r="AQ608">
        <f>Analysis!$B$36*'Flight Input'!AE608+IF('Flight Input'!AE608 &gt; 0,Analysis!$B$37,0)</f>
        <v>0</v>
      </c>
      <c r="AR608">
        <f ca="1">_xlfn.COVARIANCE.P($AN$102:$AN$1102,'Flight Input'!AE608:AE1608)</f>
        <v>-1.9782693250344868E-4</v>
      </c>
    </row>
    <row r="609" spans="1:44" x14ac:dyDescent="0.3">
      <c r="A609">
        <v>607</v>
      </c>
      <c r="B609">
        <f>'Flight Input'!T609</f>
        <v>12.139199999975972</v>
      </c>
      <c r="C609">
        <f ca="1">INDIRECT(CONCATENATE("'Flight Input'!",Analysis!$B$2,A609+2))</f>
        <v>0</v>
      </c>
      <c r="D609">
        <f t="shared" si="1249"/>
        <v>1.9896999932825565E-2</v>
      </c>
      <c r="F609">
        <f t="shared" ca="1" si="1258"/>
        <v>0</v>
      </c>
      <c r="G609">
        <f t="shared" ca="1" si="1259"/>
        <v>0</v>
      </c>
      <c r="I609">
        <f>SUM(D$2:D609)/COUNT(D$2:D609)</f>
        <v>1.9998682042794022E-2</v>
      </c>
      <c r="J609">
        <f t="shared" si="1250"/>
        <v>0.99491555944782395</v>
      </c>
      <c r="L609">
        <f ca="1">VARA(C$2:C609)</f>
        <v>0</v>
      </c>
      <c r="M609">
        <f t="shared" ca="1" si="1251"/>
        <v>0</v>
      </c>
      <c r="N609">
        <f t="shared" ca="1" si="1260"/>
        <v>0</v>
      </c>
      <c r="O609" t="b">
        <f ca="1">IF(OR(O608,M609*MIN((B609-B$2)*Analysis!$B$19,1)&gt;Analysis!$B$18),TRUE,FALSE)</f>
        <v>0</v>
      </c>
      <c r="P609" t="b">
        <f>IF(OR('Flight Input'!U609=3,'Flight Input'!U609=9),TRUE,FALSE)</f>
        <v>0</v>
      </c>
      <c r="Q609">
        <f ca="1">IF(O609,Q608,SUM(C$2:C609)/COUNT(C$2:C609))+(Analysis!$D$14-500)/1000000</f>
        <v>1.1E-4</v>
      </c>
      <c r="R609">
        <f t="shared" ca="1" si="1252"/>
        <v>0</v>
      </c>
      <c r="S609">
        <f t="shared" ca="1" si="1261"/>
        <v>0</v>
      </c>
      <c r="T609">
        <f t="shared" si="1253"/>
        <v>0</v>
      </c>
      <c r="U609">
        <f>IF($P609,T609*Analysis!$B$28+Analysis!$B$29,0)</f>
        <v>0</v>
      </c>
      <c r="V609">
        <f>U609-'Flight Input'!$AE609</f>
        <v>0</v>
      </c>
      <c r="W609">
        <f ca="1">MEDIAN2(R609,Analysis!$B$5,2)</f>
        <v>0</v>
      </c>
      <c r="X609">
        <f t="shared" ref="X609:Y609" ca="1" si="1320">X608+W609*$D609</f>
        <v>0</v>
      </c>
      <c r="Y609">
        <f t="shared" ca="1" si="1320"/>
        <v>0</v>
      </c>
      <c r="AA609">
        <f ca="1">AVERAGE2(W609,Analysis!$B$6,2)</f>
        <v>0</v>
      </c>
      <c r="AB609">
        <f t="shared" ref="AB609:AC609" ca="1" si="1321">AB608+AA609*$D609</f>
        <v>0</v>
      </c>
      <c r="AC609">
        <f t="shared" ca="1" si="1321"/>
        <v>0</v>
      </c>
      <c r="AF609">
        <f ca="1">IF(B609&gt;0,C609-Analysis!$B$14,0)</f>
        <v>0</v>
      </c>
      <c r="AG609">
        <f t="shared" ca="1" si="1256"/>
        <v>0</v>
      </c>
      <c r="AH609">
        <f t="shared" ca="1" si="1257"/>
        <v>0</v>
      </c>
      <c r="AI609">
        <f ca="1">IF(AND(B609&gt;Analysis!$B$39,B609&lt;Analysis!$B$40),FilterInput(AF609,Analysis!$B$34,Analysis!$B$35),0)</f>
        <v>0</v>
      </c>
      <c r="AJ609">
        <f ca="1">MEDIAN2(AI609,Analysis!$B$5,2)</f>
        <v>0</v>
      </c>
      <c r="AK609">
        <f ca="1">AVERAGE2(AJ609,Analysis!$B$6,2)</f>
        <v>0</v>
      </c>
      <c r="AL609">
        <f ca="1">INTEGRAL2(R609,$B609,AL608,R608,$B608,Analysis!$B$22)</f>
        <v>0</v>
      </c>
      <c r="AM609">
        <f ca="1">IF(AND(B609&lt;Analysis!$B$40,B609&gt;0),INTEGRAL2(AL609,$B609,AM608,AL608,$B608,Analysis!$B$23),0)</f>
        <v>0</v>
      </c>
      <c r="AN609">
        <f>IF($P609,AM609*Analysis!$B$30+Analysis!$B$31,0)</f>
        <v>0</v>
      </c>
      <c r="AO609">
        <f>AN609-'Flight Input'!$AE609</f>
        <v>0</v>
      </c>
      <c r="AQ609">
        <f>Analysis!$B$36*'Flight Input'!AE609+IF('Flight Input'!AE609 &gt; 0,Analysis!$B$37,0)</f>
        <v>0</v>
      </c>
      <c r="AR609">
        <f ca="1">_xlfn.COVARIANCE.P($AN$102:$AN$1102,'Flight Input'!AE609:AE1609)</f>
        <v>0</v>
      </c>
    </row>
    <row r="610" spans="1:44" x14ac:dyDescent="0.3">
      <c r="A610">
        <v>608</v>
      </c>
      <c r="B610">
        <f>'Flight Input'!T610</f>
        <v>12.1603340000147</v>
      </c>
      <c r="C610">
        <f ca="1">INDIRECT(CONCATENATE("'Flight Input'!",Analysis!$B$2,A610+2))</f>
        <v>0</v>
      </c>
      <c r="D610">
        <f t="shared" si="1249"/>
        <v>2.1134000038728118E-2</v>
      </c>
      <c r="F610">
        <f t="shared" ca="1" si="1258"/>
        <v>0</v>
      </c>
      <c r="G610">
        <f t="shared" ca="1" si="1259"/>
        <v>0</v>
      </c>
      <c r="I610">
        <f>SUM(D$2:D610)/COUNT(D$2:D610)</f>
        <v>2.0000549342129442E-2</v>
      </c>
      <c r="J610">
        <f t="shared" si="1250"/>
        <v>1.0566709782421406</v>
      </c>
      <c r="L610">
        <f ca="1">VARA(C$2:C610)</f>
        <v>0</v>
      </c>
      <c r="M610">
        <f t="shared" ca="1" si="1251"/>
        <v>0</v>
      </c>
      <c r="N610">
        <f t="shared" ca="1" si="1260"/>
        <v>0</v>
      </c>
      <c r="O610" t="b">
        <f ca="1">IF(OR(O609,M610*MIN((B610-B$2)*Analysis!$B$19,1)&gt;Analysis!$B$18),TRUE,FALSE)</f>
        <v>0</v>
      </c>
      <c r="P610" t="b">
        <f>IF(OR('Flight Input'!U610=3,'Flight Input'!U610=9),TRUE,FALSE)</f>
        <v>0</v>
      </c>
      <c r="Q610">
        <f ca="1">IF(O610,Q609,SUM(C$2:C610)/COUNT(C$2:C610))+(Analysis!$D$14-500)/1000000</f>
        <v>1.1E-4</v>
      </c>
      <c r="R610">
        <f t="shared" ca="1" si="1252"/>
        <v>0</v>
      </c>
      <c r="S610">
        <f t="shared" ca="1" si="1261"/>
        <v>0</v>
      </c>
      <c r="T610">
        <f t="shared" si="1253"/>
        <v>0</v>
      </c>
      <c r="U610">
        <f>IF($P610,T610*Analysis!$B$28+Analysis!$B$29,0)</f>
        <v>0</v>
      </c>
      <c r="V610">
        <f>U610-'Flight Input'!$AE610</f>
        <v>0</v>
      </c>
      <c r="W610">
        <f ca="1">MEDIAN2(R610,Analysis!$B$5,2)</f>
        <v>0</v>
      </c>
      <c r="X610">
        <f t="shared" ref="X610:Y610" ca="1" si="1322">X609+W610*$D610</f>
        <v>0</v>
      </c>
      <c r="Y610">
        <f t="shared" ca="1" si="1322"/>
        <v>0</v>
      </c>
      <c r="AA610">
        <f ca="1">AVERAGE2(W610,Analysis!$B$6,2)</f>
        <v>0</v>
      </c>
      <c r="AB610">
        <f t="shared" ref="AB610:AC610" ca="1" si="1323">AB609+AA610*$D610</f>
        <v>0</v>
      </c>
      <c r="AC610">
        <f t="shared" ca="1" si="1323"/>
        <v>0</v>
      </c>
      <c r="AF610">
        <f ca="1">IF(B610&gt;0,C610-Analysis!$B$14,0)</f>
        <v>0</v>
      </c>
      <c r="AG610">
        <f t="shared" ca="1" si="1256"/>
        <v>0</v>
      </c>
      <c r="AH610">
        <f t="shared" ca="1" si="1257"/>
        <v>0</v>
      </c>
      <c r="AI610">
        <f ca="1">IF(AND(B610&gt;Analysis!$B$39,B610&lt;Analysis!$B$40),FilterInput(AF610,Analysis!$B$34,Analysis!$B$35),0)</f>
        <v>0</v>
      </c>
      <c r="AJ610">
        <f ca="1">MEDIAN2(AI610,Analysis!$B$5,2)</f>
        <v>0</v>
      </c>
      <c r="AK610">
        <f ca="1">AVERAGE2(AJ610,Analysis!$B$6,2)</f>
        <v>0</v>
      </c>
      <c r="AL610">
        <f ca="1">INTEGRAL2(R610,$B610,AL609,R609,$B609,Analysis!$B$22)</f>
        <v>0</v>
      </c>
      <c r="AM610">
        <f ca="1">IF(AND(B610&lt;Analysis!$B$40,B610&gt;0),INTEGRAL2(AL610,$B610,AM609,AL609,$B609,Analysis!$B$23),0)</f>
        <v>0</v>
      </c>
      <c r="AN610">
        <f>IF($P610,AM610*Analysis!$B$30+Analysis!$B$31,0)</f>
        <v>0</v>
      </c>
      <c r="AO610">
        <f>AN610-'Flight Input'!$AE610</f>
        <v>0</v>
      </c>
      <c r="AQ610">
        <f>Analysis!$B$36*'Flight Input'!AE610+IF('Flight Input'!AE610 &gt; 0,Analysis!$B$37,0)</f>
        <v>0</v>
      </c>
      <c r="AR610">
        <f ca="1">_xlfn.COVARIANCE.P($AN$102:$AN$1102,'Flight Input'!AE610:AE1610)</f>
        <v>0</v>
      </c>
    </row>
    <row r="611" spans="1:44" x14ac:dyDescent="0.3">
      <c r="A611">
        <v>609</v>
      </c>
      <c r="B611">
        <f>'Flight Input'!T611</f>
        <v>12.174230000004172</v>
      </c>
      <c r="C611">
        <f ca="1">INDIRECT(CONCATENATE("'Flight Input'!",Analysis!$B$2,A611+2))</f>
        <v>0</v>
      </c>
      <c r="D611">
        <f t="shared" si="1249"/>
        <v>1.389599998947233E-2</v>
      </c>
      <c r="F611">
        <f t="shared" ca="1" si="1258"/>
        <v>0</v>
      </c>
      <c r="G611">
        <f t="shared" ca="1" si="1259"/>
        <v>0</v>
      </c>
      <c r="I611">
        <f>SUM(D$2:D611)/COUNT(D$2:D611)</f>
        <v>1.9990525451566786E-2</v>
      </c>
      <c r="J611">
        <f t="shared" si="1250"/>
        <v>0.69512930128523509</v>
      </c>
      <c r="L611">
        <f ca="1">VARA(C$2:C611)</f>
        <v>0</v>
      </c>
      <c r="M611">
        <f t="shared" ca="1" si="1251"/>
        <v>0</v>
      </c>
      <c r="N611">
        <f t="shared" ca="1" si="1260"/>
        <v>0</v>
      </c>
      <c r="O611" t="b">
        <f ca="1">IF(OR(O610,M611*MIN((B611-B$2)*Analysis!$B$19,1)&gt;Analysis!$B$18),TRUE,FALSE)</f>
        <v>0</v>
      </c>
      <c r="P611" t="b">
        <f>IF(OR('Flight Input'!U611=3,'Flight Input'!U611=9),TRUE,FALSE)</f>
        <v>0</v>
      </c>
      <c r="Q611">
        <f ca="1">IF(O611,Q610,SUM(C$2:C611)/COUNT(C$2:C611))+(Analysis!$D$14-500)/1000000</f>
        <v>1.1E-4</v>
      </c>
      <c r="R611">
        <f t="shared" ca="1" si="1252"/>
        <v>0</v>
      </c>
      <c r="S611">
        <f t="shared" ca="1" si="1261"/>
        <v>0</v>
      </c>
      <c r="T611">
        <f t="shared" si="1253"/>
        <v>0</v>
      </c>
      <c r="U611">
        <f>IF($P611,T611*Analysis!$B$28+Analysis!$B$29,0)</f>
        <v>0</v>
      </c>
      <c r="V611">
        <f>U611-'Flight Input'!$AE611</f>
        <v>0</v>
      </c>
      <c r="W611">
        <f ca="1">MEDIAN2(R611,Analysis!$B$5,2)</f>
        <v>0</v>
      </c>
      <c r="X611">
        <f t="shared" ref="X611:Y611" ca="1" si="1324">X610+W611*$D611</f>
        <v>0</v>
      </c>
      <c r="Y611">
        <f t="shared" ca="1" si="1324"/>
        <v>0</v>
      </c>
      <c r="AA611">
        <f ca="1">AVERAGE2(W611,Analysis!$B$6,2)</f>
        <v>0</v>
      </c>
      <c r="AB611">
        <f t="shared" ref="AB611:AC611" ca="1" si="1325">AB610+AA611*$D611</f>
        <v>0</v>
      </c>
      <c r="AC611">
        <f t="shared" ca="1" si="1325"/>
        <v>0</v>
      </c>
      <c r="AF611">
        <f ca="1">IF(B611&gt;0,C611-Analysis!$B$14,0)</f>
        <v>0</v>
      </c>
      <c r="AG611">
        <f t="shared" ca="1" si="1256"/>
        <v>0</v>
      </c>
      <c r="AH611">
        <f t="shared" ca="1" si="1257"/>
        <v>0</v>
      </c>
      <c r="AI611">
        <f ca="1">IF(AND(B611&gt;Analysis!$B$39,B611&lt;Analysis!$B$40),FilterInput(AF611,Analysis!$B$34,Analysis!$B$35),0)</f>
        <v>0</v>
      </c>
      <c r="AJ611">
        <f ca="1">MEDIAN2(AI611,Analysis!$B$5,2)</f>
        <v>0</v>
      </c>
      <c r="AK611">
        <f ca="1">AVERAGE2(AJ611,Analysis!$B$6,2)</f>
        <v>0</v>
      </c>
      <c r="AL611">
        <f ca="1">INTEGRAL2(R611,$B611,AL610,R610,$B610,Analysis!$B$22)</f>
        <v>0</v>
      </c>
      <c r="AM611">
        <f ca="1">IF(AND(B611&lt;Analysis!$B$40,B611&gt;0),INTEGRAL2(AL611,$B611,AM610,AL610,$B610,Analysis!$B$23),0)</f>
        <v>0</v>
      </c>
      <c r="AN611">
        <f>IF($P611,AM611*Analysis!$B$30+Analysis!$B$31,0)</f>
        <v>0</v>
      </c>
      <c r="AO611">
        <f>AN611-'Flight Input'!$AE611</f>
        <v>0</v>
      </c>
      <c r="AQ611">
        <f>Analysis!$B$36*'Flight Input'!AE611+IF('Flight Input'!AE611 &gt; 0,Analysis!$B$37,0)</f>
        <v>0</v>
      </c>
      <c r="AR611">
        <f ca="1">_xlfn.COVARIANCE.P($AN$102:$AN$1102,'Flight Input'!AE611:AE1611)</f>
        <v>0</v>
      </c>
    </row>
    <row r="612" spans="1:44" x14ac:dyDescent="0.3">
      <c r="A612">
        <v>610</v>
      </c>
      <c r="B612">
        <f>'Flight Input'!T612</f>
        <v>12.198280000011437</v>
      </c>
      <c r="C612">
        <f ca="1">INDIRECT(CONCATENATE("'Flight Input'!",Analysis!$B$2,A612+2))</f>
        <v>0</v>
      </c>
      <c r="D612">
        <f t="shared" si="1249"/>
        <v>2.4050000007264316E-2</v>
      </c>
      <c r="F612">
        <f t="shared" ca="1" si="1258"/>
        <v>0</v>
      </c>
      <c r="G612">
        <f t="shared" ca="1" si="1259"/>
        <v>0</v>
      </c>
      <c r="I612">
        <f>SUM(D$2:D612)/COUNT(D$2:D612)</f>
        <v>1.9997180327887602E-2</v>
      </c>
      <c r="J612">
        <f t="shared" si="1250"/>
        <v>1.2026695570537385</v>
      </c>
      <c r="L612">
        <f ca="1">VARA(C$2:C612)</f>
        <v>0</v>
      </c>
      <c r="M612">
        <f t="shared" ca="1" si="1251"/>
        <v>0</v>
      </c>
      <c r="N612">
        <f t="shared" ca="1" si="1260"/>
        <v>0</v>
      </c>
      <c r="O612" t="b">
        <f ca="1">IF(OR(O611,M612*MIN((B612-B$2)*Analysis!$B$19,1)&gt;Analysis!$B$18),TRUE,FALSE)</f>
        <v>0</v>
      </c>
      <c r="P612" t="b">
        <f>IF(OR('Flight Input'!U612=3,'Flight Input'!U612=9),TRUE,FALSE)</f>
        <v>0</v>
      </c>
      <c r="Q612">
        <f ca="1">IF(O612,Q611,SUM(C$2:C612)/COUNT(C$2:C612))+(Analysis!$D$14-500)/1000000</f>
        <v>1.1E-4</v>
      </c>
      <c r="R612">
        <f t="shared" ca="1" si="1252"/>
        <v>0</v>
      </c>
      <c r="S612">
        <f t="shared" ca="1" si="1261"/>
        <v>0</v>
      </c>
      <c r="T612">
        <f t="shared" si="1253"/>
        <v>0</v>
      </c>
      <c r="U612">
        <f>IF($P612,T612*Analysis!$B$28+Analysis!$B$29,0)</f>
        <v>0</v>
      </c>
      <c r="V612">
        <f>U612-'Flight Input'!$AE612</f>
        <v>0</v>
      </c>
      <c r="W612">
        <f ca="1">MEDIAN2(R612,Analysis!$B$5,2)</f>
        <v>0</v>
      </c>
      <c r="X612">
        <f t="shared" ref="X612:Y612" ca="1" si="1326">X611+W612*$D612</f>
        <v>0</v>
      </c>
      <c r="Y612">
        <f t="shared" ca="1" si="1326"/>
        <v>0</v>
      </c>
      <c r="AA612">
        <f ca="1">AVERAGE2(W612,Analysis!$B$6,2)</f>
        <v>0</v>
      </c>
      <c r="AB612">
        <f t="shared" ref="AB612:AC612" ca="1" si="1327">AB611+AA612*$D612</f>
        <v>0</v>
      </c>
      <c r="AC612">
        <f t="shared" ca="1" si="1327"/>
        <v>0</v>
      </c>
      <c r="AF612">
        <f ca="1">IF(B612&gt;0,C612-Analysis!$B$14,0)</f>
        <v>0</v>
      </c>
      <c r="AG612">
        <f t="shared" ca="1" si="1256"/>
        <v>0</v>
      </c>
      <c r="AH612">
        <f t="shared" ca="1" si="1257"/>
        <v>0</v>
      </c>
      <c r="AI612">
        <f ca="1">IF(AND(B612&gt;Analysis!$B$39,B612&lt;Analysis!$B$40),FilterInput(AF612,Analysis!$B$34,Analysis!$B$35),0)</f>
        <v>0</v>
      </c>
      <c r="AJ612">
        <f ca="1">MEDIAN2(AI612,Analysis!$B$5,2)</f>
        <v>0</v>
      </c>
      <c r="AK612">
        <f ca="1">AVERAGE2(AJ612,Analysis!$B$6,2)</f>
        <v>0</v>
      </c>
      <c r="AL612">
        <f ca="1">INTEGRAL2(R612,$B612,AL611,R611,$B611,Analysis!$B$22)</f>
        <v>0</v>
      </c>
      <c r="AM612">
        <f ca="1">IF(AND(B612&lt;Analysis!$B$40,B612&gt;0),INTEGRAL2(AL612,$B612,AM611,AL611,$B611,Analysis!$B$23),0)</f>
        <v>0</v>
      </c>
      <c r="AN612">
        <f>IF($P612,AM612*Analysis!$B$30+Analysis!$B$31,0)</f>
        <v>0</v>
      </c>
      <c r="AO612">
        <f>AN612-'Flight Input'!$AE612</f>
        <v>0</v>
      </c>
      <c r="AQ612">
        <f>Analysis!$B$36*'Flight Input'!AE612+IF('Flight Input'!AE612 &gt; 0,Analysis!$B$37,0)</f>
        <v>0</v>
      </c>
      <c r="AR612">
        <f ca="1">_xlfn.COVARIANCE.P($AN$102:$AN$1102,'Flight Input'!AE612:AE1612)</f>
        <v>0</v>
      </c>
    </row>
    <row r="613" spans="1:44" x14ac:dyDescent="0.3">
      <c r="A613">
        <v>611</v>
      </c>
      <c r="B613">
        <f>'Flight Input'!T613</f>
        <v>12.207722999970429</v>
      </c>
      <c r="C613">
        <f ca="1">INDIRECT(CONCATENATE("'Flight Input'!",Analysis!$B$2,A613+2))</f>
        <v>0</v>
      </c>
      <c r="D613">
        <f t="shared" si="1249"/>
        <v>9.4429999589920044E-3</v>
      </c>
      <c r="F613">
        <f t="shared" ca="1" si="1258"/>
        <v>0</v>
      </c>
      <c r="G613">
        <f t="shared" ca="1" si="1259"/>
        <v>0</v>
      </c>
      <c r="I613">
        <f>SUM(D$2:D613)/COUNT(D$2:D613)</f>
        <v>1.9979906710262566E-2</v>
      </c>
      <c r="J613">
        <f t="shared" si="1250"/>
        <v>0.47262482732923178</v>
      </c>
      <c r="L613">
        <f ca="1">VARA(C$2:C613)</f>
        <v>0</v>
      </c>
      <c r="M613">
        <f t="shared" ca="1" si="1251"/>
        <v>0</v>
      </c>
      <c r="N613">
        <f t="shared" ca="1" si="1260"/>
        <v>0</v>
      </c>
      <c r="O613" t="b">
        <f ca="1">IF(OR(O612,M613*MIN((B613-B$2)*Analysis!$B$19,1)&gt;Analysis!$B$18),TRUE,FALSE)</f>
        <v>0</v>
      </c>
      <c r="P613" t="b">
        <f>IF(OR('Flight Input'!U613=3,'Flight Input'!U613=9),TRUE,FALSE)</f>
        <v>0</v>
      </c>
      <c r="Q613">
        <f ca="1">IF(O613,Q612,SUM(C$2:C613)/COUNT(C$2:C613))+(Analysis!$D$14-500)/1000000</f>
        <v>1.1E-4</v>
      </c>
      <c r="R613">
        <f t="shared" ca="1" si="1252"/>
        <v>0</v>
      </c>
      <c r="S613">
        <f t="shared" ca="1" si="1261"/>
        <v>0</v>
      </c>
      <c r="T613">
        <f t="shared" si="1253"/>
        <v>0</v>
      </c>
      <c r="U613">
        <f>IF($P613,T613*Analysis!$B$28+Analysis!$B$29,0)</f>
        <v>0</v>
      </c>
      <c r="V613">
        <f>U613-'Flight Input'!$AE613</f>
        <v>0</v>
      </c>
      <c r="W613">
        <f ca="1">MEDIAN2(R613,Analysis!$B$5,2)</f>
        <v>0</v>
      </c>
      <c r="X613">
        <f t="shared" ref="X613:Y613" ca="1" si="1328">X612+W613*$D613</f>
        <v>0</v>
      </c>
      <c r="Y613">
        <f t="shared" ca="1" si="1328"/>
        <v>0</v>
      </c>
      <c r="AA613">
        <f ca="1">AVERAGE2(W613,Analysis!$B$6,2)</f>
        <v>0</v>
      </c>
      <c r="AB613">
        <f t="shared" ref="AB613:AC613" ca="1" si="1329">AB612+AA613*$D613</f>
        <v>0</v>
      </c>
      <c r="AC613">
        <f t="shared" ca="1" si="1329"/>
        <v>0</v>
      </c>
      <c r="AF613">
        <f ca="1">IF(B613&gt;0,C613-Analysis!$B$14,0)</f>
        <v>0</v>
      </c>
      <c r="AG613">
        <f t="shared" ca="1" si="1256"/>
        <v>0</v>
      </c>
      <c r="AH613">
        <f t="shared" ca="1" si="1257"/>
        <v>0</v>
      </c>
      <c r="AI613">
        <f ca="1">IF(AND(B613&gt;Analysis!$B$39,B613&lt;Analysis!$B$40),FilterInput(AF613,Analysis!$B$34,Analysis!$B$35),0)</f>
        <v>0</v>
      </c>
      <c r="AJ613">
        <f ca="1">MEDIAN2(AI613,Analysis!$B$5,2)</f>
        <v>0</v>
      </c>
      <c r="AK613">
        <f ca="1">AVERAGE2(AJ613,Analysis!$B$6,2)</f>
        <v>0</v>
      </c>
      <c r="AL613">
        <f ca="1">INTEGRAL2(R613,$B613,AL612,R612,$B612,Analysis!$B$22)</f>
        <v>0</v>
      </c>
      <c r="AM613">
        <f ca="1">IF(AND(B613&lt;Analysis!$B$40,B613&gt;0),INTEGRAL2(AL613,$B613,AM612,AL612,$B612,Analysis!$B$23),0)</f>
        <v>0</v>
      </c>
      <c r="AN613">
        <f>IF($P613,AM613*Analysis!$B$30+Analysis!$B$31,0)</f>
        <v>0</v>
      </c>
      <c r="AO613">
        <f>AN613-'Flight Input'!$AE613</f>
        <v>0</v>
      </c>
      <c r="AQ613">
        <f>Analysis!$B$36*'Flight Input'!AE613+IF('Flight Input'!AE613 &gt; 0,Analysis!$B$37,0)</f>
        <v>0</v>
      </c>
      <c r="AR613">
        <f ca="1">_xlfn.COVARIANCE.P($AN$102:$AN$1102,'Flight Input'!AE613:AE1613)</f>
        <v>0</v>
      </c>
    </row>
    <row r="614" spans="1:44" x14ac:dyDescent="0.3">
      <c r="A614">
        <v>612</v>
      </c>
      <c r="B614">
        <f>'Flight Input'!T614</f>
        <v>13.22004799998831</v>
      </c>
      <c r="C614">
        <f ca="1">INDIRECT(CONCATENATE("'Flight Input'!",Analysis!$B$2,A614+2))</f>
        <v>0</v>
      </c>
      <c r="D614">
        <f t="shared" si="1249"/>
        <v>1.0123250000178814</v>
      </c>
      <c r="F614">
        <f t="shared" ca="1" si="1258"/>
        <v>0</v>
      </c>
      <c r="G614">
        <f t="shared" ca="1" si="1259"/>
        <v>0</v>
      </c>
      <c r="I614">
        <f>SUM(D$2:D614)/COUNT(D$2:D614)</f>
        <v>2.1601385620895933E-2</v>
      </c>
      <c r="J614">
        <f t="shared" si="1250"/>
        <v>46.863891871761069</v>
      </c>
      <c r="L614">
        <f ca="1">VARA(C$2:C614)</f>
        <v>0</v>
      </c>
      <c r="M614">
        <f t="shared" ca="1" si="1251"/>
        <v>0</v>
      </c>
      <c r="N614">
        <f t="shared" ca="1" si="1260"/>
        <v>0</v>
      </c>
      <c r="O614" t="b">
        <f ca="1">IF(OR(O613,M614*MIN((B614-B$2)*Analysis!$B$19,1)&gt;Analysis!$B$18),TRUE,FALSE)</f>
        <v>0</v>
      </c>
      <c r="P614" t="b">
        <f>IF(OR('Flight Input'!U614=3,'Flight Input'!U614=9),TRUE,FALSE)</f>
        <v>1</v>
      </c>
      <c r="Q614">
        <f ca="1">IF(O614,Q613,SUM(C$2:C614)/COUNT(C$2:C614))+(Analysis!$D$14-500)/1000000</f>
        <v>1.1E-4</v>
      </c>
      <c r="R614">
        <f t="shared" ca="1" si="1252"/>
        <v>0</v>
      </c>
      <c r="S614">
        <f t="shared" ca="1" si="1261"/>
        <v>0</v>
      </c>
      <c r="T614">
        <f t="shared" ca="1" si="1253"/>
        <v>0</v>
      </c>
      <c r="U614">
        <f ca="1">IF($P614,T614*Analysis!$B$28+Analysis!$B$29,0)</f>
        <v>0.65799999999999992</v>
      </c>
      <c r="V614">
        <f ca="1">U614-'Flight Input'!$AE614</f>
        <v>0.23699999999999993</v>
      </c>
      <c r="W614">
        <f ca="1">MEDIAN2(R614,Analysis!$B$5,2)</f>
        <v>0</v>
      </c>
      <c r="X614">
        <f t="shared" ref="X614:Y614" ca="1" si="1330">X613+W614*$D614</f>
        <v>0</v>
      </c>
      <c r="Y614">
        <f t="shared" ca="1" si="1330"/>
        <v>0</v>
      </c>
      <c r="AA614">
        <f ca="1">AVERAGE2(W614,Analysis!$B$6,2)</f>
        <v>0</v>
      </c>
      <c r="AB614">
        <f t="shared" ref="AB614:AC614" ca="1" si="1331">AB613+AA614*$D614</f>
        <v>0</v>
      </c>
      <c r="AC614">
        <f t="shared" ca="1" si="1331"/>
        <v>0</v>
      </c>
      <c r="AF614">
        <f ca="1">IF(B614&gt;0,C614-Analysis!$B$14,0)</f>
        <v>0</v>
      </c>
      <c r="AG614">
        <f t="shared" ca="1" si="1256"/>
        <v>0</v>
      </c>
      <c r="AH614">
        <f t="shared" ca="1" si="1257"/>
        <v>0</v>
      </c>
      <c r="AI614">
        <f ca="1">IF(AND(B614&gt;Analysis!$B$39,B614&lt;Analysis!$B$40),FilterInput(AF614,Analysis!$B$34,Analysis!$B$35),0)</f>
        <v>0</v>
      </c>
      <c r="AJ614">
        <f ca="1">MEDIAN2(AI614,Analysis!$B$5,2)</f>
        <v>0</v>
      </c>
      <c r="AK614">
        <f ca="1">AVERAGE2(AJ614,Analysis!$B$6,2)</f>
        <v>0</v>
      </c>
      <c r="AL614">
        <f ca="1">INTEGRAL2(R614,$B614,AL613,R613,$B613,Analysis!$B$22)</f>
        <v>0</v>
      </c>
      <c r="AM614">
        <f ca="1">IF(AND(B614&lt;Analysis!$B$40,B614&gt;0),INTEGRAL2(AL614,$B614,AM613,AL613,$B613,Analysis!$B$23),0)</f>
        <v>0</v>
      </c>
      <c r="AN614">
        <f ca="1">IF($P614,AM614*Analysis!$B$30+Analysis!$B$31,0)</f>
        <v>0.626</v>
      </c>
      <c r="AO614">
        <f ca="1">AN614-'Flight Input'!$AE614</f>
        <v>0.20500000000000002</v>
      </c>
      <c r="AQ614">
        <f>Analysis!$B$36*'Flight Input'!AE614+IF('Flight Input'!AE614 &gt; 0,Analysis!$B$37,0)</f>
        <v>-0.63347299999999995</v>
      </c>
      <c r="AR614">
        <f ca="1">_xlfn.COVARIANCE.P($AN$102:$AN$1102,'Flight Input'!AE614:AE1614)</f>
        <v>0</v>
      </c>
    </row>
    <row r="615" spans="1:44" x14ac:dyDescent="0.3">
      <c r="A615">
        <v>613</v>
      </c>
      <c r="B615">
        <f>'Flight Input'!T615</f>
        <v>13.24011699995026</v>
      </c>
      <c r="C615">
        <f ca="1">INDIRECT(CONCATENATE("'Flight Input'!",Analysis!$B$2,A615+2))</f>
        <v>0</v>
      </c>
      <c r="D615">
        <f t="shared" si="1249"/>
        <v>2.0068999961949885E-2</v>
      </c>
      <c r="F615">
        <f t="shared" ca="1" si="1258"/>
        <v>0</v>
      </c>
      <c r="G615">
        <f t="shared" ca="1" si="1259"/>
        <v>0</v>
      </c>
      <c r="I615">
        <f>SUM(D$2:D615)/COUNT(D$2:D615)</f>
        <v>2.1598885807422936E-2</v>
      </c>
      <c r="J615">
        <f t="shared" si="1250"/>
        <v>0.92916829788751087</v>
      </c>
      <c r="L615">
        <f ca="1">VARA(C$2:C615)</f>
        <v>0</v>
      </c>
      <c r="M615">
        <f t="shared" ca="1" si="1251"/>
        <v>0</v>
      </c>
      <c r="N615">
        <f t="shared" ca="1" si="1260"/>
        <v>0</v>
      </c>
      <c r="O615" t="b">
        <f ca="1">IF(OR(O614,M615*MIN((B615-B$2)*Analysis!$B$19,1)&gt;Analysis!$B$18),TRUE,FALSE)</f>
        <v>0</v>
      </c>
      <c r="P615" t="b">
        <f>IF(OR('Flight Input'!U615=3,'Flight Input'!U615=9),TRUE,FALSE)</f>
        <v>1</v>
      </c>
      <c r="Q615">
        <f ca="1">IF(O615,Q614,SUM(C$2:C615)/COUNT(C$2:C615))+(Analysis!$D$14-500)/1000000</f>
        <v>1.1E-4</v>
      </c>
      <c r="R615">
        <f t="shared" ca="1" si="1252"/>
        <v>0</v>
      </c>
      <c r="S615">
        <f t="shared" ca="1" si="1261"/>
        <v>0</v>
      </c>
      <c r="T615">
        <f t="shared" ca="1" si="1253"/>
        <v>0</v>
      </c>
      <c r="U615">
        <f ca="1">IF($P615,T615*Analysis!$B$28+Analysis!$B$29,0)</f>
        <v>0.65799999999999992</v>
      </c>
      <c r="V615">
        <f ca="1">U615-'Flight Input'!$AE615</f>
        <v>0.23999999999999994</v>
      </c>
      <c r="W615">
        <f ca="1">MEDIAN2(R615,Analysis!$B$5,2)</f>
        <v>0</v>
      </c>
      <c r="X615">
        <f t="shared" ref="X615:Y615" ca="1" si="1332">X614+W615*$D615</f>
        <v>0</v>
      </c>
      <c r="Y615">
        <f t="shared" ca="1" si="1332"/>
        <v>0</v>
      </c>
      <c r="AA615">
        <f ca="1">AVERAGE2(W615,Analysis!$B$6,2)</f>
        <v>0</v>
      </c>
      <c r="AB615">
        <f t="shared" ref="AB615:AC615" ca="1" si="1333">AB614+AA615*$D615</f>
        <v>0</v>
      </c>
      <c r="AC615">
        <f t="shared" ca="1" si="1333"/>
        <v>0</v>
      </c>
      <c r="AF615">
        <f ca="1">IF(B615&gt;0,C615-Analysis!$B$14,0)</f>
        <v>0</v>
      </c>
      <c r="AG615">
        <f t="shared" ca="1" si="1256"/>
        <v>0</v>
      </c>
      <c r="AH615">
        <f t="shared" ca="1" si="1257"/>
        <v>0</v>
      </c>
      <c r="AI615">
        <f ca="1">IF(AND(B615&gt;Analysis!$B$39,B615&lt;Analysis!$B$40),FilterInput(AF615,Analysis!$B$34,Analysis!$B$35),0)</f>
        <v>0</v>
      </c>
      <c r="AJ615">
        <f ca="1">MEDIAN2(AI615,Analysis!$B$5,2)</f>
        <v>0</v>
      </c>
      <c r="AK615">
        <f ca="1">AVERAGE2(AJ615,Analysis!$B$6,2)</f>
        <v>0</v>
      </c>
      <c r="AL615">
        <f ca="1">INTEGRAL2(R615,$B615,AL614,R614,$B614,Analysis!$B$22)</f>
        <v>0</v>
      </c>
      <c r="AM615">
        <f ca="1">IF(AND(B615&lt;Analysis!$B$40,B615&gt;0),INTEGRAL2(AL615,$B615,AM614,AL614,$B614,Analysis!$B$23),0)</f>
        <v>0</v>
      </c>
      <c r="AN615">
        <f ca="1">IF($P615,AM615*Analysis!$B$30+Analysis!$B$31,0)</f>
        <v>0.626</v>
      </c>
      <c r="AO615">
        <f ca="1">AN615-'Flight Input'!$AE615</f>
        <v>0.20800000000000002</v>
      </c>
      <c r="AQ615">
        <f>Analysis!$B$36*'Flight Input'!AE615+IF('Flight Input'!AE615 &gt; 0,Analysis!$B$37,0)</f>
        <v>-0.63943399999999995</v>
      </c>
      <c r="AR615">
        <f ca="1">_xlfn.COVARIANCE.P($AN$102:$AN$1102,'Flight Input'!AE615:AE1615)</f>
        <v>0</v>
      </c>
    </row>
    <row r="616" spans="1:44" x14ac:dyDescent="0.3">
      <c r="A616">
        <v>614</v>
      </c>
      <c r="B616">
        <f>'Flight Input'!T616</f>
        <v>13.257121999980882</v>
      </c>
      <c r="C616">
        <f ca="1">INDIRECT(CONCATENATE("'Flight Input'!",Analysis!$B$2,A616+2))</f>
        <v>0</v>
      </c>
      <c r="D616">
        <f t="shared" si="1249"/>
        <v>1.7005000030621886E-2</v>
      </c>
      <c r="F616">
        <f t="shared" ca="1" si="1258"/>
        <v>0</v>
      </c>
      <c r="G616">
        <f t="shared" ca="1" si="1259"/>
        <v>0</v>
      </c>
      <c r="I616">
        <f>SUM(D$2:D616)/COUNT(D$2:D616)</f>
        <v>2.159140390876365E-2</v>
      </c>
      <c r="J616">
        <f t="shared" si="1250"/>
        <v>0.78758195170994849</v>
      </c>
      <c r="L616">
        <f ca="1">VARA(C$2:C616)</f>
        <v>0</v>
      </c>
      <c r="M616">
        <f t="shared" ca="1" si="1251"/>
        <v>0</v>
      </c>
      <c r="N616">
        <f t="shared" ca="1" si="1260"/>
        <v>0</v>
      </c>
      <c r="O616" t="b">
        <f ca="1">IF(OR(O615,M616*MIN((B616-B$2)*Analysis!$B$19,1)&gt;Analysis!$B$18),TRUE,FALSE)</f>
        <v>0</v>
      </c>
      <c r="P616" t="b">
        <f>IF(OR('Flight Input'!U616=3,'Flight Input'!U616=9),TRUE,FALSE)</f>
        <v>1</v>
      </c>
      <c r="Q616">
        <f ca="1">IF(O616,Q615,SUM(C$2:C616)/COUNT(C$2:C616))+(Analysis!$D$14-500)/1000000</f>
        <v>1.1E-4</v>
      </c>
      <c r="R616">
        <f t="shared" ca="1" si="1252"/>
        <v>0</v>
      </c>
      <c r="S616">
        <f t="shared" ca="1" si="1261"/>
        <v>0</v>
      </c>
      <c r="T616">
        <f t="shared" ca="1" si="1253"/>
        <v>0</v>
      </c>
      <c r="U616">
        <f ca="1">IF($P616,T616*Analysis!$B$28+Analysis!$B$29,0)</f>
        <v>0.65799999999999992</v>
      </c>
      <c r="V616">
        <f ca="1">U616-'Flight Input'!$AE616</f>
        <v>0.24399999999999994</v>
      </c>
      <c r="W616">
        <f ca="1">MEDIAN2(R616,Analysis!$B$5,2)</f>
        <v>0</v>
      </c>
      <c r="X616">
        <f t="shared" ref="X616:Y616" ca="1" si="1334">X615+W616*$D616</f>
        <v>0</v>
      </c>
      <c r="Y616">
        <f t="shared" ca="1" si="1334"/>
        <v>0</v>
      </c>
      <c r="AA616">
        <f ca="1">AVERAGE2(W616,Analysis!$B$6,2)</f>
        <v>0</v>
      </c>
      <c r="AB616">
        <f t="shared" ref="AB616:AC616" ca="1" si="1335">AB615+AA616*$D616</f>
        <v>0</v>
      </c>
      <c r="AC616">
        <f t="shared" ca="1" si="1335"/>
        <v>0</v>
      </c>
      <c r="AF616">
        <f ca="1">IF(B616&gt;0,C616-Analysis!$B$14,0)</f>
        <v>0</v>
      </c>
      <c r="AG616">
        <f t="shared" ca="1" si="1256"/>
        <v>0</v>
      </c>
      <c r="AH616">
        <f t="shared" ca="1" si="1257"/>
        <v>0</v>
      </c>
      <c r="AI616">
        <f ca="1">IF(AND(B616&gt;Analysis!$B$39,B616&lt;Analysis!$B$40),FilterInput(AF616,Analysis!$B$34,Analysis!$B$35),0)</f>
        <v>0</v>
      </c>
      <c r="AJ616">
        <f ca="1">MEDIAN2(AI616,Analysis!$B$5,2)</f>
        <v>0</v>
      </c>
      <c r="AK616">
        <f ca="1">AVERAGE2(AJ616,Analysis!$B$6,2)</f>
        <v>0</v>
      </c>
      <c r="AL616">
        <f ca="1">INTEGRAL2(R616,$B616,AL615,R615,$B615,Analysis!$B$22)</f>
        <v>0</v>
      </c>
      <c r="AM616">
        <f ca="1">IF(AND(B616&lt;Analysis!$B$40,B616&gt;0),INTEGRAL2(AL616,$B616,AM615,AL615,$B615,Analysis!$B$23),0)</f>
        <v>0</v>
      </c>
      <c r="AN616">
        <f ca="1">IF($P616,AM616*Analysis!$B$30+Analysis!$B$31,0)</f>
        <v>0.626</v>
      </c>
      <c r="AO616">
        <f ca="1">AN616-'Flight Input'!$AE616</f>
        <v>0.21200000000000002</v>
      </c>
      <c r="AQ616">
        <f>Analysis!$B$36*'Flight Input'!AE616+IF('Flight Input'!AE616 &gt; 0,Analysis!$B$37,0)</f>
        <v>-0.64738200000000001</v>
      </c>
      <c r="AR616">
        <f ca="1">_xlfn.COVARIANCE.P($AN$102:$AN$1102,'Flight Input'!AE616:AE1616)</f>
        <v>0</v>
      </c>
    </row>
    <row r="617" spans="1:44" x14ac:dyDescent="0.3">
      <c r="A617">
        <v>615</v>
      </c>
      <c r="B617">
        <f>'Flight Input'!T617</f>
        <v>13.275652999989688</v>
      </c>
      <c r="C617">
        <f ca="1">INDIRECT(CONCATENATE("'Flight Input'!",Analysis!$B$2,A617+2))</f>
        <v>0</v>
      </c>
      <c r="D617">
        <f t="shared" si="1249"/>
        <v>1.8531000008806586E-2</v>
      </c>
      <c r="F617">
        <f t="shared" ca="1" si="1258"/>
        <v>0</v>
      </c>
      <c r="G617">
        <f t="shared" ca="1" si="1259"/>
        <v>0</v>
      </c>
      <c r="I617">
        <f>SUM(D$2:D617)/COUNT(D$2:D617)</f>
        <v>2.1586427642259657E-2</v>
      </c>
      <c r="J617">
        <f t="shared" si="1250"/>
        <v>0.85845607786109668</v>
      </c>
      <c r="L617">
        <f ca="1">VARA(C$2:C617)</f>
        <v>0</v>
      </c>
      <c r="M617">
        <f t="shared" ca="1" si="1251"/>
        <v>0</v>
      </c>
      <c r="N617">
        <f t="shared" ca="1" si="1260"/>
        <v>0</v>
      </c>
      <c r="O617" t="b">
        <f ca="1">IF(OR(O616,M617*MIN((B617-B$2)*Analysis!$B$19,1)&gt;Analysis!$B$18),TRUE,FALSE)</f>
        <v>0</v>
      </c>
      <c r="P617" t="b">
        <f>IF(OR('Flight Input'!U617=3,'Flight Input'!U617=9),TRUE,FALSE)</f>
        <v>1</v>
      </c>
      <c r="Q617">
        <f ca="1">IF(O617,Q616,SUM(C$2:C617)/COUNT(C$2:C617))+(Analysis!$D$14-500)/1000000</f>
        <v>1.1E-4</v>
      </c>
      <c r="R617">
        <f t="shared" ca="1" si="1252"/>
        <v>0</v>
      </c>
      <c r="S617">
        <f t="shared" ca="1" si="1261"/>
        <v>0</v>
      </c>
      <c r="T617">
        <f t="shared" ca="1" si="1253"/>
        <v>0</v>
      </c>
      <c r="U617">
        <f ca="1">IF($P617,T617*Analysis!$B$28+Analysis!$B$29,0)</f>
        <v>0.65799999999999992</v>
      </c>
      <c r="V617">
        <f ca="1">U617-'Flight Input'!$AE617</f>
        <v>0.24999999999999994</v>
      </c>
      <c r="W617">
        <f ca="1">MEDIAN2(R617,Analysis!$B$5,2)</f>
        <v>0</v>
      </c>
      <c r="X617">
        <f t="shared" ref="X617:Y617" ca="1" si="1336">X616+W617*$D617</f>
        <v>0</v>
      </c>
      <c r="Y617">
        <f t="shared" ca="1" si="1336"/>
        <v>0</v>
      </c>
      <c r="AA617">
        <f ca="1">AVERAGE2(W617,Analysis!$B$6,2)</f>
        <v>0</v>
      </c>
      <c r="AB617">
        <f t="shared" ref="AB617:AC617" ca="1" si="1337">AB616+AA617*$D617</f>
        <v>0</v>
      </c>
      <c r="AC617">
        <f t="shared" ca="1" si="1337"/>
        <v>0</v>
      </c>
      <c r="AF617">
        <f ca="1">IF(B617&gt;0,C617-Analysis!$B$14,0)</f>
        <v>0</v>
      </c>
      <c r="AG617">
        <f t="shared" ca="1" si="1256"/>
        <v>0</v>
      </c>
      <c r="AH617">
        <f t="shared" ca="1" si="1257"/>
        <v>0</v>
      </c>
      <c r="AI617">
        <f ca="1">IF(AND(B617&gt;Analysis!$B$39,B617&lt;Analysis!$B$40),FilterInput(AF617,Analysis!$B$34,Analysis!$B$35),0)</f>
        <v>0</v>
      </c>
      <c r="AJ617">
        <f ca="1">MEDIAN2(AI617,Analysis!$B$5,2)</f>
        <v>0</v>
      </c>
      <c r="AK617">
        <f ca="1">AVERAGE2(AJ617,Analysis!$B$6,2)</f>
        <v>0</v>
      </c>
      <c r="AL617">
        <f ca="1">INTEGRAL2(R617,$B617,AL616,R616,$B616,Analysis!$B$22)</f>
        <v>0</v>
      </c>
      <c r="AM617">
        <f ca="1">IF(AND(B617&lt;Analysis!$B$40,B617&gt;0),INTEGRAL2(AL617,$B617,AM616,AL616,$B616,Analysis!$B$23),0)</f>
        <v>0</v>
      </c>
      <c r="AN617">
        <f ca="1">IF($P617,AM617*Analysis!$B$30+Analysis!$B$31,0)</f>
        <v>0.626</v>
      </c>
      <c r="AO617">
        <f ca="1">AN617-'Flight Input'!$AE617</f>
        <v>0.21800000000000003</v>
      </c>
      <c r="AQ617">
        <f>Analysis!$B$36*'Flight Input'!AE617+IF('Flight Input'!AE617 &gt; 0,Analysis!$B$37,0)</f>
        <v>-0.659304</v>
      </c>
      <c r="AR617">
        <f ca="1">_xlfn.COVARIANCE.P($AN$102:$AN$1102,'Flight Input'!AE617:AE1617)</f>
        <v>0</v>
      </c>
    </row>
    <row r="618" spans="1:44" x14ac:dyDescent="0.3">
      <c r="A618">
        <v>616</v>
      </c>
      <c r="B618">
        <f>'Flight Input'!T618</f>
        <v>13.298133000032976</v>
      </c>
      <c r="C618">
        <f ca="1">INDIRECT(CONCATENATE("'Flight Input'!",Analysis!$B$2,A618+2))</f>
        <v>0</v>
      </c>
      <c r="D618">
        <f t="shared" si="1249"/>
        <v>2.2480000043287873E-2</v>
      </c>
      <c r="F618">
        <f t="shared" ca="1" si="1258"/>
        <v>0</v>
      </c>
      <c r="G618">
        <f t="shared" ca="1" si="1259"/>
        <v>0</v>
      </c>
      <c r="I618">
        <f>SUM(D$2:D618)/COUNT(D$2:D618)</f>
        <v>2.1587878246806781E-2</v>
      </c>
      <c r="J618">
        <f t="shared" si="1250"/>
        <v>1.0413251263640535</v>
      </c>
      <c r="L618">
        <f ca="1">VARA(C$2:C618)</f>
        <v>0</v>
      </c>
      <c r="M618">
        <f t="shared" ca="1" si="1251"/>
        <v>0</v>
      </c>
      <c r="N618">
        <f t="shared" ca="1" si="1260"/>
        <v>0</v>
      </c>
      <c r="O618" t="b">
        <f ca="1">IF(OR(O617,M618*MIN((B618-B$2)*Analysis!$B$19,1)&gt;Analysis!$B$18),TRUE,FALSE)</f>
        <v>0</v>
      </c>
      <c r="P618" t="b">
        <f>IF(OR('Flight Input'!U618=3,'Flight Input'!U618=9),TRUE,FALSE)</f>
        <v>1</v>
      </c>
      <c r="Q618">
        <f ca="1">IF(O618,Q617,SUM(C$2:C618)/COUNT(C$2:C618))+(Analysis!$D$14-500)/1000000</f>
        <v>1.1E-4</v>
      </c>
      <c r="R618">
        <f t="shared" ca="1" si="1252"/>
        <v>0</v>
      </c>
      <c r="S618">
        <f t="shared" ca="1" si="1261"/>
        <v>0</v>
      </c>
      <c r="T618">
        <f t="shared" ca="1" si="1253"/>
        <v>0</v>
      </c>
      <c r="U618">
        <f ca="1">IF($P618,T618*Analysis!$B$28+Analysis!$B$29,0)</f>
        <v>0.65799999999999992</v>
      </c>
      <c r="V618">
        <f ca="1">U618-'Flight Input'!$AE618</f>
        <v>0.25399999999999989</v>
      </c>
      <c r="W618">
        <f ca="1">MEDIAN2(R618,Analysis!$B$5,2)</f>
        <v>0</v>
      </c>
      <c r="X618">
        <f t="shared" ref="X618:Y618" ca="1" si="1338">X617+W618*$D618</f>
        <v>0</v>
      </c>
      <c r="Y618">
        <f t="shared" ca="1" si="1338"/>
        <v>0</v>
      </c>
      <c r="AA618">
        <f ca="1">AVERAGE2(W618,Analysis!$B$6,2)</f>
        <v>0</v>
      </c>
      <c r="AB618">
        <f t="shared" ref="AB618:AC618" ca="1" si="1339">AB617+AA618*$D618</f>
        <v>0</v>
      </c>
      <c r="AC618">
        <f t="shared" ca="1" si="1339"/>
        <v>0</v>
      </c>
      <c r="AF618">
        <f ca="1">IF(B618&gt;0,C618-Analysis!$B$14,0)</f>
        <v>0</v>
      </c>
      <c r="AG618">
        <f t="shared" ca="1" si="1256"/>
        <v>0</v>
      </c>
      <c r="AH618">
        <f t="shared" ca="1" si="1257"/>
        <v>0</v>
      </c>
      <c r="AI618">
        <f ca="1">IF(AND(B618&gt;Analysis!$B$39,B618&lt;Analysis!$B$40),FilterInput(AF618,Analysis!$B$34,Analysis!$B$35),0)</f>
        <v>0</v>
      </c>
      <c r="AJ618">
        <f ca="1">MEDIAN2(AI618,Analysis!$B$5,2)</f>
        <v>0</v>
      </c>
      <c r="AK618">
        <f ca="1">AVERAGE2(AJ618,Analysis!$B$6,2)</f>
        <v>0</v>
      </c>
      <c r="AL618">
        <f ca="1">INTEGRAL2(R618,$B618,AL617,R617,$B617,Analysis!$B$22)</f>
        <v>0</v>
      </c>
      <c r="AM618">
        <f ca="1">IF(AND(B618&lt;Analysis!$B$40,B618&gt;0),INTEGRAL2(AL618,$B618,AM617,AL617,$B617,Analysis!$B$23),0)</f>
        <v>0</v>
      </c>
      <c r="AN618">
        <f ca="1">IF($P618,AM618*Analysis!$B$30+Analysis!$B$31,0)</f>
        <v>0.626</v>
      </c>
      <c r="AO618">
        <f ca="1">AN618-'Flight Input'!$AE618</f>
        <v>0.22199999999999998</v>
      </c>
      <c r="AQ618">
        <f>Analysis!$B$36*'Flight Input'!AE618+IF('Flight Input'!AE618 &gt; 0,Analysis!$B$37,0)</f>
        <v>-0.66725199999999985</v>
      </c>
      <c r="AR618">
        <f ca="1">_xlfn.COVARIANCE.P($AN$102:$AN$1102,'Flight Input'!AE618:AE1618)</f>
        <v>0</v>
      </c>
    </row>
    <row r="619" spans="1:44" x14ac:dyDescent="0.3">
      <c r="A619">
        <v>617</v>
      </c>
      <c r="B619">
        <f>'Flight Input'!T619</f>
        <v>13.319132999982685</v>
      </c>
      <c r="C619">
        <f ca="1">INDIRECT(CONCATENATE("'Flight Input'!",Analysis!$B$2,A619+2))</f>
        <v>0</v>
      </c>
      <c r="D619">
        <f t="shared" si="1249"/>
        <v>2.0999999949708581E-2</v>
      </c>
      <c r="F619">
        <f t="shared" ca="1" si="1258"/>
        <v>0</v>
      </c>
      <c r="G619">
        <f t="shared" ca="1" si="1259"/>
        <v>0</v>
      </c>
      <c r="I619">
        <f>SUM(D$2:D619)/COUNT(D$2:D619)</f>
        <v>2.158692544567696E-2</v>
      </c>
      <c r="J619">
        <f t="shared" si="1250"/>
        <v>0.97281106577935961</v>
      </c>
      <c r="L619">
        <f ca="1">VARA(C$2:C619)</f>
        <v>0</v>
      </c>
      <c r="M619">
        <f t="shared" ca="1" si="1251"/>
        <v>0</v>
      </c>
      <c r="N619">
        <f t="shared" ca="1" si="1260"/>
        <v>0</v>
      </c>
      <c r="O619" t="b">
        <f ca="1">IF(OR(O618,M619*MIN((B619-B$2)*Analysis!$B$19,1)&gt;Analysis!$B$18),TRUE,FALSE)</f>
        <v>0</v>
      </c>
      <c r="P619" t="b">
        <f>IF(OR('Flight Input'!U619=3,'Flight Input'!U619=9),TRUE,FALSE)</f>
        <v>1</v>
      </c>
      <c r="Q619">
        <f ca="1">IF(O619,Q618,SUM(C$2:C619)/COUNT(C$2:C619))+(Analysis!$D$14-500)/1000000</f>
        <v>1.1E-4</v>
      </c>
      <c r="R619">
        <f t="shared" ca="1" si="1252"/>
        <v>0</v>
      </c>
      <c r="S619">
        <f t="shared" ca="1" si="1261"/>
        <v>0</v>
      </c>
      <c r="T619">
        <f t="shared" ca="1" si="1253"/>
        <v>0</v>
      </c>
      <c r="U619">
        <f ca="1">IF($P619,T619*Analysis!$B$28+Analysis!$B$29,0)</f>
        <v>0.65799999999999992</v>
      </c>
      <c r="V619">
        <f ca="1">U619-'Flight Input'!$AE619</f>
        <v>0.2589999999999999</v>
      </c>
      <c r="W619">
        <f ca="1">MEDIAN2(R619,Analysis!$B$5,2)</f>
        <v>0</v>
      </c>
      <c r="X619">
        <f t="shared" ref="X619:Y619" ca="1" si="1340">X618+W619*$D619</f>
        <v>0</v>
      </c>
      <c r="Y619">
        <f t="shared" ca="1" si="1340"/>
        <v>0</v>
      </c>
      <c r="AA619">
        <f ca="1">AVERAGE2(W619,Analysis!$B$6,2)</f>
        <v>0</v>
      </c>
      <c r="AB619">
        <f t="shared" ref="AB619:AC619" ca="1" si="1341">AB618+AA619*$D619</f>
        <v>0</v>
      </c>
      <c r="AC619">
        <f t="shared" ca="1" si="1341"/>
        <v>0</v>
      </c>
      <c r="AF619">
        <f ca="1">IF(B619&gt;0,C619-Analysis!$B$14,0)</f>
        <v>0</v>
      </c>
      <c r="AG619">
        <f t="shared" ca="1" si="1256"/>
        <v>0</v>
      </c>
      <c r="AH619">
        <f t="shared" ca="1" si="1257"/>
        <v>0</v>
      </c>
      <c r="AI619">
        <f ca="1">IF(AND(B619&gt;Analysis!$B$39,B619&lt;Analysis!$B$40),FilterInput(AF619,Analysis!$B$34,Analysis!$B$35),0)</f>
        <v>0</v>
      </c>
      <c r="AJ619">
        <f ca="1">MEDIAN2(AI619,Analysis!$B$5,2)</f>
        <v>0</v>
      </c>
      <c r="AK619">
        <f ca="1">AVERAGE2(AJ619,Analysis!$B$6,2)</f>
        <v>0</v>
      </c>
      <c r="AL619">
        <f ca="1">INTEGRAL2(R619,$B619,AL618,R618,$B618,Analysis!$B$22)</f>
        <v>0</v>
      </c>
      <c r="AM619">
        <f ca="1">IF(AND(B619&lt;Analysis!$B$40,B619&gt;0),INTEGRAL2(AL619,$B619,AM618,AL618,$B618,Analysis!$B$23),0)</f>
        <v>0</v>
      </c>
      <c r="AN619">
        <f ca="1">IF($P619,AM619*Analysis!$B$30+Analysis!$B$31,0)</f>
        <v>0.626</v>
      </c>
      <c r="AO619">
        <f ca="1">AN619-'Flight Input'!$AE619</f>
        <v>0.22699999999999998</v>
      </c>
      <c r="AQ619">
        <f>Analysis!$B$36*'Flight Input'!AE619+IF('Flight Input'!AE619 &gt; 0,Analysis!$B$37,0)</f>
        <v>-0.67718699999999987</v>
      </c>
      <c r="AR619">
        <f ca="1">_xlfn.COVARIANCE.P($AN$102:$AN$1102,'Flight Input'!AE619:AE1619)</f>
        <v>0</v>
      </c>
    </row>
    <row r="620" spans="1:44" x14ac:dyDescent="0.3">
      <c r="A620">
        <v>618</v>
      </c>
      <c r="B620">
        <f>'Flight Input'!T620</f>
        <v>13.335878000012599</v>
      </c>
      <c r="C620">
        <f ca="1">INDIRECT(CONCATENATE("'Flight Input'!",Analysis!$B$2,A620+2))</f>
        <v>0</v>
      </c>
      <c r="D620">
        <f t="shared" si="1249"/>
        <v>1.6745000029914081E-2</v>
      </c>
      <c r="F620">
        <f t="shared" ca="1" si="1258"/>
        <v>0</v>
      </c>
      <c r="G620">
        <f t="shared" ca="1" si="1259"/>
        <v>0</v>
      </c>
      <c r="I620">
        <f>SUM(D$2:D620)/COUNT(D$2:D620)</f>
        <v>2.1579090614907117E-2</v>
      </c>
      <c r="J620">
        <f t="shared" si="1250"/>
        <v>0.77598265509605935</v>
      </c>
      <c r="L620">
        <f ca="1">VARA(C$2:C620)</f>
        <v>0</v>
      </c>
      <c r="M620">
        <f t="shared" ca="1" si="1251"/>
        <v>0</v>
      </c>
      <c r="N620">
        <f t="shared" ca="1" si="1260"/>
        <v>0</v>
      </c>
      <c r="O620" t="b">
        <f ca="1">IF(OR(O619,M620*MIN((B620-B$2)*Analysis!$B$19,1)&gt;Analysis!$B$18),TRUE,FALSE)</f>
        <v>0</v>
      </c>
      <c r="P620" t="b">
        <f>IF(OR('Flight Input'!U620=3,'Flight Input'!U620=9),TRUE,FALSE)</f>
        <v>1</v>
      </c>
      <c r="Q620">
        <f ca="1">IF(O620,Q619,SUM(C$2:C620)/COUNT(C$2:C620))+(Analysis!$D$14-500)/1000000</f>
        <v>1.1E-4</v>
      </c>
      <c r="R620">
        <f t="shared" ca="1" si="1252"/>
        <v>0</v>
      </c>
      <c r="S620">
        <f t="shared" ca="1" si="1261"/>
        <v>0</v>
      </c>
      <c r="T620">
        <f t="shared" ca="1" si="1253"/>
        <v>0</v>
      </c>
      <c r="U620">
        <f ca="1">IF($P620,T620*Analysis!$B$28+Analysis!$B$29,0)</f>
        <v>0.65799999999999992</v>
      </c>
      <c r="V620">
        <f ca="1">U620-'Flight Input'!$AE620</f>
        <v>0.2639999999999999</v>
      </c>
      <c r="W620">
        <f ca="1">MEDIAN2(R620,Analysis!$B$5,2)</f>
        <v>0</v>
      </c>
      <c r="X620">
        <f t="shared" ref="X620:Y620" ca="1" si="1342">X619+W620*$D620</f>
        <v>0</v>
      </c>
      <c r="Y620">
        <f t="shared" ca="1" si="1342"/>
        <v>0</v>
      </c>
      <c r="AA620">
        <f ca="1">AVERAGE2(W620,Analysis!$B$6,2)</f>
        <v>0</v>
      </c>
      <c r="AB620">
        <f t="shared" ref="AB620:AC620" ca="1" si="1343">AB619+AA620*$D620</f>
        <v>0</v>
      </c>
      <c r="AC620">
        <f t="shared" ca="1" si="1343"/>
        <v>0</v>
      </c>
      <c r="AF620">
        <f ca="1">IF(B620&gt;0,C620-Analysis!$B$14,0)</f>
        <v>0</v>
      </c>
      <c r="AG620">
        <f t="shared" ca="1" si="1256"/>
        <v>0</v>
      </c>
      <c r="AH620">
        <f t="shared" ca="1" si="1257"/>
        <v>0</v>
      </c>
      <c r="AI620">
        <f ca="1">IF(AND(B620&gt;Analysis!$B$39,B620&lt;Analysis!$B$40),FilterInput(AF620,Analysis!$B$34,Analysis!$B$35),0)</f>
        <v>0</v>
      </c>
      <c r="AJ620">
        <f ca="1">MEDIAN2(AI620,Analysis!$B$5,2)</f>
        <v>0</v>
      </c>
      <c r="AK620">
        <f ca="1">AVERAGE2(AJ620,Analysis!$B$6,2)</f>
        <v>0</v>
      </c>
      <c r="AL620">
        <f ca="1">INTEGRAL2(R620,$B620,AL619,R619,$B619,Analysis!$B$22)</f>
        <v>0</v>
      </c>
      <c r="AM620">
        <f ca="1">IF(AND(B620&lt;Analysis!$B$40,B620&gt;0),INTEGRAL2(AL620,$B620,AM619,AL619,$B619,Analysis!$B$23),0)</f>
        <v>0</v>
      </c>
      <c r="AN620">
        <f ca="1">IF($P620,AM620*Analysis!$B$30+Analysis!$B$31,0)</f>
        <v>0.626</v>
      </c>
      <c r="AO620">
        <f ca="1">AN620-'Flight Input'!$AE620</f>
        <v>0.23199999999999998</v>
      </c>
      <c r="AQ620">
        <f>Analysis!$B$36*'Flight Input'!AE620+IF('Flight Input'!AE620 &gt; 0,Analysis!$B$37,0)</f>
        <v>-0.6871219999999999</v>
      </c>
      <c r="AR620">
        <f ca="1">_xlfn.COVARIANCE.P($AN$102:$AN$1102,'Flight Input'!AE620:AE1620)</f>
        <v>0</v>
      </c>
    </row>
    <row r="621" spans="1:44" x14ac:dyDescent="0.3">
      <c r="A621">
        <v>619</v>
      </c>
      <c r="B621">
        <f>'Flight Input'!T621</f>
        <v>13.357037000008859</v>
      </c>
      <c r="C621">
        <f ca="1">INDIRECT(CONCATENATE("'Flight Input'!",Analysis!$B$2,A621+2))</f>
        <v>0</v>
      </c>
      <c r="D621">
        <f t="shared" si="1249"/>
        <v>2.1158999996259809E-2</v>
      </c>
      <c r="F621">
        <f t="shared" ca="1" si="1258"/>
        <v>0</v>
      </c>
      <c r="G621">
        <f t="shared" ca="1" si="1259"/>
        <v>0</v>
      </c>
      <c r="I621">
        <f>SUM(D$2:D621)/COUNT(D$2:D621)</f>
        <v>2.1578411954780063E-2</v>
      </c>
      <c r="J621">
        <f t="shared" si="1250"/>
        <v>0.98056335380939164</v>
      </c>
      <c r="L621">
        <f ca="1">VARA(C$2:C621)</f>
        <v>0</v>
      </c>
      <c r="M621">
        <f t="shared" ca="1" si="1251"/>
        <v>0</v>
      </c>
      <c r="N621">
        <f t="shared" ca="1" si="1260"/>
        <v>0</v>
      </c>
      <c r="O621" t="b">
        <f ca="1">IF(OR(O620,M621*MIN((B621-B$2)*Analysis!$B$19,1)&gt;Analysis!$B$18),TRUE,FALSE)</f>
        <v>0</v>
      </c>
      <c r="P621" t="b">
        <f>IF(OR('Flight Input'!U621=3,'Flight Input'!U621=9),TRUE,FALSE)</f>
        <v>1</v>
      </c>
      <c r="Q621">
        <f ca="1">IF(O621,Q620,SUM(C$2:C621)/COUNT(C$2:C621))+(Analysis!$D$14-500)/1000000</f>
        <v>1.1E-4</v>
      </c>
      <c r="R621">
        <f t="shared" ca="1" si="1252"/>
        <v>0</v>
      </c>
      <c r="S621">
        <f t="shared" ca="1" si="1261"/>
        <v>0</v>
      </c>
      <c r="T621">
        <f t="shared" ca="1" si="1253"/>
        <v>0</v>
      </c>
      <c r="U621">
        <f ca="1">IF($P621,T621*Analysis!$B$28+Analysis!$B$29,0)</f>
        <v>0.65799999999999992</v>
      </c>
      <c r="V621">
        <f ca="1">U621-'Flight Input'!$AE621</f>
        <v>0.26899999999999991</v>
      </c>
      <c r="W621">
        <f ca="1">MEDIAN2(R621,Analysis!$B$5,2)</f>
        <v>0</v>
      </c>
      <c r="X621">
        <f t="shared" ref="X621:Y621" ca="1" si="1344">X620+W621*$D621</f>
        <v>0</v>
      </c>
      <c r="Y621">
        <f t="shared" ca="1" si="1344"/>
        <v>0</v>
      </c>
      <c r="AA621">
        <f ca="1">AVERAGE2(W621,Analysis!$B$6,2)</f>
        <v>0</v>
      </c>
      <c r="AB621">
        <f t="shared" ref="AB621:AC621" ca="1" si="1345">AB620+AA621*$D621</f>
        <v>0</v>
      </c>
      <c r="AC621">
        <f t="shared" ca="1" si="1345"/>
        <v>0</v>
      </c>
      <c r="AF621">
        <f ca="1">IF(B621&gt;0,C621-Analysis!$B$14,0)</f>
        <v>0</v>
      </c>
      <c r="AG621">
        <f t="shared" ca="1" si="1256"/>
        <v>0</v>
      </c>
      <c r="AH621">
        <f t="shared" ca="1" si="1257"/>
        <v>0</v>
      </c>
      <c r="AI621">
        <f ca="1">IF(AND(B621&gt;Analysis!$B$39,B621&lt;Analysis!$B$40),FilterInput(AF621,Analysis!$B$34,Analysis!$B$35),0)</f>
        <v>0</v>
      </c>
      <c r="AJ621">
        <f ca="1">MEDIAN2(AI621,Analysis!$B$5,2)</f>
        <v>0</v>
      </c>
      <c r="AK621">
        <f ca="1">AVERAGE2(AJ621,Analysis!$B$6,2)</f>
        <v>0</v>
      </c>
      <c r="AL621">
        <f ca="1">INTEGRAL2(R621,$B621,AL620,R620,$B620,Analysis!$B$22)</f>
        <v>0</v>
      </c>
      <c r="AM621">
        <f ca="1">IF(AND(B621&lt;Analysis!$B$40,B621&gt;0),INTEGRAL2(AL621,$B621,AM620,AL620,$B620,Analysis!$B$23),0)</f>
        <v>0</v>
      </c>
      <c r="AN621">
        <f ca="1">IF($P621,AM621*Analysis!$B$30+Analysis!$B$31,0)</f>
        <v>0.626</v>
      </c>
      <c r="AO621">
        <f ca="1">AN621-'Flight Input'!$AE621</f>
        <v>0.23699999999999999</v>
      </c>
      <c r="AQ621">
        <f>Analysis!$B$36*'Flight Input'!AE621+IF('Flight Input'!AE621 &gt; 0,Analysis!$B$37,0)</f>
        <v>-0.69705699999999993</v>
      </c>
      <c r="AR621">
        <f ca="1">_xlfn.COVARIANCE.P($AN$102:$AN$1102,'Flight Input'!AE621:AE1621)</f>
        <v>0</v>
      </c>
    </row>
    <row r="622" spans="1:44" x14ac:dyDescent="0.3">
      <c r="A622">
        <v>620</v>
      </c>
      <c r="B622">
        <f>'Flight Input'!T622</f>
        <v>13.376021999982186</v>
      </c>
      <c r="C622">
        <f ca="1">INDIRECT(CONCATENATE("'Flight Input'!",Analysis!$B$2,A622+2))</f>
        <v>0</v>
      </c>
      <c r="D622">
        <f t="shared" si="1249"/>
        <v>1.8984999973326921E-2</v>
      </c>
      <c r="F622">
        <f t="shared" ca="1" si="1258"/>
        <v>0</v>
      </c>
      <c r="G622">
        <f t="shared" ca="1" si="1259"/>
        <v>0</v>
      </c>
      <c r="I622">
        <f>SUM(D$2:D622)/COUNT(D$2:D622)</f>
        <v>2.1574229032229331E-2</v>
      </c>
      <c r="J622">
        <f t="shared" si="1250"/>
        <v>0.87998509448312567</v>
      </c>
      <c r="L622">
        <f ca="1">VARA(C$2:C622)</f>
        <v>0</v>
      </c>
      <c r="M622">
        <f t="shared" ca="1" si="1251"/>
        <v>0</v>
      </c>
      <c r="N622">
        <f t="shared" ca="1" si="1260"/>
        <v>0</v>
      </c>
      <c r="O622" t="b">
        <f ca="1">IF(OR(O621,M622*MIN((B622-B$2)*Analysis!$B$19,1)&gt;Analysis!$B$18),TRUE,FALSE)</f>
        <v>0</v>
      </c>
      <c r="P622" t="b">
        <f>IF(OR('Flight Input'!U622=3,'Flight Input'!U622=9),TRUE,FALSE)</f>
        <v>1</v>
      </c>
      <c r="Q622">
        <f ca="1">IF(O622,Q621,SUM(C$2:C622)/COUNT(C$2:C622))+(Analysis!$D$14-500)/1000000</f>
        <v>1.1E-4</v>
      </c>
      <c r="R622">
        <f t="shared" ca="1" si="1252"/>
        <v>0</v>
      </c>
      <c r="S622">
        <f t="shared" ca="1" si="1261"/>
        <v>0</v>
      </c>
      <c r="T622">
        <f t="shared" ca="1" si="1253"/>
        <v>0</v>
      </c>
      <c r="U622">
        <f ca="1">IF($P622,T622*Analysis!$B$28+Analysis!$B$29,0)</f>
        <v>0.65799999999999992</v>
      </c>
      <c r="V622">
        <f ca="1">U622-'Flight Input'!$AE622</f>
        <v>0.27599999999999991</v>
      </c>
      <c r="W622">
        <f ca="1">MEDIAN2(R622,Analysis!$B$5,2)</f>
        <v>0</v>
      </c>
      <c r="X622">
        <f t="shared" ref="X622:Y622" ca="1" si="1346">X621+W622*$D622</f>
        <v>0</v>
      </c>
      <c r="Y622">
        <f t="shared" ca="1" si="1346"/>
        <v>0</v>
      </c>
      <c r="AA622">
        <f ca="1">AVERAGE2(W622,Analysis!$B$6,2)</f>
        <v>0</v>
      </c>
      <c r="AB622">
        <f t="shared" ref="AB622:AC622" ca="1" si="1347">AB621+AA622*$D622</f>
        <v>0</v>
      </c>
      <c r="AC622">
        <f t="shared" ca="1" si="1347"/>
        <v>0</v>
      </c>
      <c r="AF622">
        <f ca="1">IF(B622&gt;0,C622-Analysis!$B$14,0)</f>
        <v>0</v>
      </c>
      <c r="AG622">
        <f t="shared" ca="1" si="1256"/>
        <v>0</v>
      </c>
      <c r="AH622">
        <f t="shared" ca="1" si="1257"/>
        <v>0</v>
      </c>
      <c r="AI622">
        <f ca="1">IF(AND(B622&gt;Analysis!$B$39,B622&lt;Analysis!$B$40),FilterInput(AF622,Analysis!$B$34,Analysis!$B$35),0)</f>
        <v>0</v>
      </c>
      <c r="AJ622">
        <f ca="1">MEDIAN2(AI622,Analysis!$B$5,2)</f>
        <v>0</v>
      </c>
      <c r="AK622">
        <f ca="1">AVERAGE2(AJ622,Analysis!$B$6,2)</f>
        <v>0</v>
      </c>
      <c r="AL622">
        <f ca="1">INTEGRAL2(R622,$B622,AL621,R621,$B621,Analysis!$B$22)</f>
        <v>0</v>
      </c>
      <c r="AM622">
        <f ca="1">IF(AND(B622&lt;Analysis!$B$40,B622&gt;0),INTEGRAL2(AL622,$B622,AM621,AL621,$B621,Analysis!$B$23),0)</f>
        <v>0</v>
      </c>
      <c r="AN622">
        <f ca="1">IF($P622,AM622*Analysis!$B$30+Analysis!$B$31,0)</f>
        <v>0.626</v>
      </c>
      <c r="AO622">
        <f ca="1">AN622-'Flight Input'!$AE622</f>
        <v>0.24399999999999999</v>
      </c>
      <c r="AQ622">
        <f>Analysis!$B$36*'Flight Input'!AE622+IF('Flight Input'!AE622 &gt; 0,Analysis!$B$37,0)</f>
        <v>-0.71096599999999988</v>
      </c>
      <c r="AR622">
        <f ca="1">_xlfn.COVARIANCE.P($AN$102:$AN$1102,'Flight Input'!AE622:AE1622)</f>
        <v>0</v>
      </c>
    </row>
    <row r="623" spans="1:44" x14ac:dyDescent="0.3">
      <c r="A623">
        <v>621</v>
      </c>
      <c r="B623">
        <f>'Flight Input'!T623</f>
        <v>13.397098000044934</v>
      </c>
      <c r="C623">
        <f ca="1">INDIRECT(CONCATENATE("'Flight Input'!",Analysis!$B$2,A623+2))</f>
        <v>0</v>
      </c>
      <c r="D623">
        <f t="shared" si="1249"/>
        <v>2.107600006274879E-2</v>
      </c>
      <c r="F623">
        <f t="shared" ca="1" si="1258"/>
        <v>0</v>
      </c>
      <c r="G623">
        <f t="shared" ca="1" si="1259"/>
        <v>0</v>
      </c>
      <c r="I623">
        <f>SUM(D$2:D623)/COUNT(D$2:D623)</f>
        <v>2.1573426731151264E-2</v>
      </c>
      <c r="J623">
        <f t="shared" si="1250"/>
        <v>0.97694262137390497</v>
      </c>
      <c r="L623">
        <f ca="1">VARA(C$2:C623)</f>
        <v>0</v>
      </c>
      <c r="M623">
        <f t="shared" ca="1" si="1251"/>
        <v>0</v>
      </c>
      <c r="N623">
        <f t="shared" ca="1" si="1260"/>
        <v>0</v>
      </c>
      <c r="O623" t="b">
        <f ca="1">IF(OR(O622,M623*MIN((B623-B$2)*Analysis!$B$19,1)&gt;Analysis!$B$18),TRUE,FALSE)</f>
        <v>0</v>
      </c>
      <c r="P623" t="b">
        <f>IF(OR('Flight Input'!U623=3,'Flight Input'!U623=9),TRUE,FALSE)</f>
        <v>1</v>
      </c>
      <c r="Q623">
        <f ca="1">IF(O623,Q622,SUM(C$2:C623)/COUNT(C$2:C623))+(Analysis!$D$14-500)/1000000</f>
        <v>1.1E-4</v>
      </c>
      <c r="R623">
        <f t="shared" ca="1" si="1252"/>
        <v>0</v>
      </c>
      <c r="S623">
        <f t="shared" ca="1" si="1261"/>
        <v>0</v>
      </c>
      <c r="T623">
        <f t="shared" ca="1" si="1253"/>
        <v>0</v>
      </c>
      <c r="U623">
        <f ca="1">IF($P623,T623*Analysis!$B$28+Analysis!$B$29,0)</f>
        <v>0.65799999999999992</v>
      </c>
      <c r="V623">
        <f ca="1">U623-'Flight Input'!$AE623</f>
        <v>0.28099999999999992</v>
      </c>
      <c r="W623">
        <f ca="1">MEDIAN2(R623,Analysis!$B$5,2)</f>
        <v>0</v>
      </c>
      <c r="X623">
        <f t="shared" ref="X623:Y623" ca="1" si="1348">X622+W623*$D623</f>
        <v>0</v>
      </c>
      <c r="Y623">
        <f t="shared" ca="1" si="1348"/>
        <v>0</v>
      </c>
      <c r="AA623">
        <f ca="1">AVERAGE2(W623,Analysis!$B$6,2)</f>
        <v>0</v>
      </c>
      <c r="AB623">
        <f t="shared" ref="AB623:AC623" ca="1" si="1349">AB622+AA623*$D623</f>
        <v>0</v>
      </c>
      <c r="AC623">
        <f t="shared" ca="1" si="1349"/>
        <v>0</v>
      </c>
      <c r="AF623">
        <f ca="1">IF(B623&gt;0,C623-Analysis!$B$14,0)</f>
        <v>0</v>
      </c>
      <c r="AG623">
        <f t="shared" ca="1" si="1256"/>
        <v>0</v>
      </c>
      <c r="AH623">
        <f t="shared" ca="1" si="1257"/>
        <v>0</v>
      </c>
      <c r="AI623">
        <f ca="1">IF(AND(B623&gt;Analysis!$B$39,B623&lt;Analysis!$B$40),FilterInput(AF623,Analysis!$B$34,Analysis!$B$35),0)</f>
        <v>0</v>
      </c>
      <c r="AJ623">
        <f ca="1">MEDIAN2(AI623,Analysis!$B$5,2)</f>
        <v>0</v>
      </c>
      <c r="AK623">
        <f ca="1">AVERAGE2(AJ623,Analysis!$B$6,2)</f>
        <v>0</v>
      </c>
      <c r="AL623">
        <f ca="1">INTEGRAL2(R623,$B623,AL622,R622,$B622,Analysis!$B$22)</f>
        <v>0</v>
      </c>
      <c r="AM623">
        <f ca="1">IF(AND(B623&lt;Analysis!$B$40,B623&gt;0),INTEGRAL2(AL623,$B623,AM622,AL622,$B622,Analysis!$B$23),0)</f>
        <v>0</v>
      </c>
      <c r="AN623">
        <f ca="1">IF($P623,AM623*Analysis!$B$30+Analysis!$B$31,0)</f>
        <v>0.626</v>
      </c>
      <c r="AO623">
        <f ca="1">AN623-'Flight Input'!$AE623</f>
        <v>0.249</v>
      </c>
      <c r="AQ623">
        <f>Analysis!$B$36*'Flight Input'!AE623+IF('Flight Input'!AE623 &gt; 0,Analysis!$B$37,0)</f>
        <v>-0.7209009999999999</v>
      </c>
      <c r="AR623">
        <f ca="1">_xlfn.COVARIANCE.P($AN$102:$AN$1102,'Flight Input'!AE623:AE1623)</f>
        <v>0</v>
      </c>
    </row>
    <row r="624" spans="1:44" x14ac:dyDescent="0.3">
      <c r="A624">
        <v>622</v>
      </c>
      <c r="B624">
        <f>'Flight Input'!T624</f>
        <v>13.418146000010893</v>
      </c>
      <c r="C624">
        <f ca="1">INDIRECT(CONCATENATE("'Flight Input'!",Analysis!$B$2,A624+2))</f>
        <v>0</v>
      </c>
      <c r="D624">
        <f t="shared" si="1249"/>
        <v>2.1047999965958297E-2</v>
      </c>
      <c r="F624">
        <f t="shared" ca="1" si="1258"/>
        <v>0</v>
      </c>
      <c r="G624">
        <f t="shared" ca="1" si="1259"/>
        <v>0</v>
      </c>
      <c r="I624">
        <f>SUM(D$2:D624)/COUNT(D$2:D624)</f>
        <v>2.1572581993586644E-2</v>
      </c>
      <c r="J624">
        <f t="shared" si="1250"/>
        <v>0.97568292808972512</v>
      </c>
      <c r="L624">
        <f ca="1">VARA(C$2:C624)</f>
        <v>0</v>
      </c>
      <c r="M624">
        <f t="shared" ca="1" si="1251"/>
        <v>0</v>
      </c>
      <c r="N624">
        <f t="shared" ca="1" si="1260"/>
        <v>0</v>
      </c>
      <c r="O624" t="b">
        <f ca="1">IF(OR(O623,M624*MIN((B624-B$2)*Analysis!$B$19,1)&gt;Analysis!$B$18),TRUE,FALSE)</f>
        <v>0</v>
      </c>
      <c r="P624" t="b">
        <f>IF(OR('Flight Input'!U624=3,'Flight Input'!U624=9),TRUE,FALSE)</f>
        <v>1</v>
      </c>
      <c r="Q624">
        <f ca="1">IF(O624,Q623,SUM(C$2:C624)/COUNT(C$2:C624))+(Analysis!$D$14-500)/1000000</f>
        <v>1.1E-4</v>
      </c>
      <c r="R624">
        <f t="shared" ca="1" si="1252"/>
        <v>0</v>
      </c>
      <c r="S624">
        <f t="shared" ca="1" si="1261"/>
        <v>0</v>
      </c>
      <c r="T624">
        <f t="shared" ca="1" si="1253"/>
        <v>0</v>
      </c>
      <c r="U624">
        <f ca="1">IF($P624,T624*Analysis!$B$28+Analysis!$B$29,0)</f>
        <v>0.65799999999999992</v>
      </c>
      <c r="V624">
        <f ca="1">U624-'Flight Input'!$AE624</f>
        <v>0.28799999999999992</v>
      </c>
      <c r="W624">
        <f ca="1">MEDIAN2(R624,Analysis!$B$5,2)</f>
        <v>0</v>
      </c>
      <c r="X624">
        <f t="shared" ref="X624:Y624" ca="1" si="1350">X623+W624*$D624</f>
        <v>0</v>
      </c>
      <c r="Y624">
        <f t="shared" ca="1" si="1350"/>
        <v>0</v>
      </c>
      <c r="AA624">
        <f ca="1">AVERAGE2(W624,Analysis!$B$6,2)</f>
        <v>0</v>
      </c>
      <c r="AB624">
        <f t="shared" ref="AB624:AC624" ca="1" si="1351">AB623+AA624*$D624</f>
        <v>0</v>
      </c>
      <c r="AC624">
        <f t="shared" ca="1" si="1351"/>
        <v>0</v>
      </c>
      <c r="AF624">
        <f ca="1">IF(B624&gt;0,C624-Analysis!$B$14,0)</f>
        <v>0</v>
      </c>
      <c r="AG624">
        <f t="shared" ca="1" si="1256"/>
        <v>0</v>
      </c>
      <c r="AH624">
        <f t="shared" ca="1" si="1257"/>
        <v>0</v>
      </c>
      <c r="AI624">
        <f ca="1">IF(AND(B624&gt;Analysis!$B$39,B624&lt;Analysis!$B$40),FilterInput(AF624,Analysis!$B$34,Analysis!$B$35),0)</f>
        <v>0</v>
      </c>
      <c r="AJ624">
        <f ca="1">MEDIAN2(AI624,Analysis!$B$5,2)</f>
        <v>0</v>
      </c>
      <c r="AK624">
        <f ca="1">AVERAGE2(AJ624,Analysis!$B$6,2)</f>
        <v>0</v>
      </c>
      <c r="AL624">
        <f ca="1">INTEGRAL2(R624,$B624,AL623,R623,$B623,Analysis!$B$22)</f>
        <v>0</v>
      </c>
      <c r="AM624">
        <f ca="1">IF(AND(B624&lt;Analysis!$B$40,B624&gt;0),INTEGRAL2(AL624,$B624,AM623,AL623,$B623,Analysis!$B$23),0)</f>
        <v>0</v>
      </c>
      <c r="AN624">
        <f ca="1">IF($P624,AM624*Analysis!$B$30+Analysis!$B$31,0)</f>
        <v>0.626</v>
      </c>
      <c r="AO624">
        <f ca="1">AN624-'Flight Input'!$AE624</f>
        <v>0.25600000000000001</v>
      </c>
      <c r="AQ624">
        <f>Analysis!$B$36*'Flight Input'!AE624+IF('Flight Input'!AE624 &gt; 0,Analysis!$B$37,0)</f>
        <v>-0.73480999999999996</v>
      </c>
      <c r="AR624">
        <f ca="1">_xlfn.COVARIANCE.P($AN$102:$AN$1102,'Flight Input'!AE624:AE1624)</f>
        <v>0</v>
      </c>
    </row>
    <row r="625" spans="1:44" x14ac:dyDescent="0.3">
      <c r="A625">
        <v>623</v>
      </c>
      <c r="B625">
        <f>'Flight Input'!T625</f>
        <v>13.43653299997095</v>
      </c>
      <c r="C625">
        <f ca="1">INDIRECT(CONCATENATE("'Flight Input'!",Analysis!$B$2,A625+2))</f>
        <v>0</v>
      </c>
      <c r="D625">
        <f t="shared" si="1249"/>
        <v>1.8386999960057437E-2</v>
      </c>
      <c r="F625">
        <f t="shared" ca="1" si="1258"/>
        <v>0</v>
      </c>
      <c r="G625">
        <f t="shared" ca="1" si="1259"/>
        <v>0</v>
      </c>
      <c r="I625">
        <f>SUM(D$2:D625)/COUNT(D$2:D625)</f>
        <v>2.1567468699792858E-2</v>
      </c>
      <c r="J625">
        <f t="shared" si="1250"/>
        <v>0.85253398143260239</v>
      </c>
      <c r="L625">
        <f ca="1">VARA(C$2:C625)</f>
        <v>0</v>
      </c>
      <c r="M625">
        <f t="shared" ca="1" si="1251"/>
        <v>0</v>
      </c>
      <c r="N625">
        <f t="shared" ca="1" si="1260"/>
        <v>0</v>
      </c>
      <c r="O625" t="b">
        <f ca="1">IF(OR(O624,M625*MIN((B625-B$2)*Analysis!$B$19,1)&gt;Analysis!$B$18),TRUE,FALSE)</f>
        <v>0</v>
      </c>
      <c r="P625" t="b">
        <f>IF(OR('Flight Input'!U625=3,'Flight Input'!U625=9),TRUE,FALSE)</f>
        <v>1</v>
      </c>
      <c r="Q625">
        <f ca="1">IF(O625,Q624,SUM(C$2:C625)/COUNT(C$2:C625))+(Analysis!$D$14-500)/1000000</f>
        <v>1.1E-4</v>
      </c>
      <c r="R625">
        <f t="shared" ca="1" si="1252"/>
        <v>0</v>
      </c>
      <c r="S625">
        <f t="shared" ca="1" si="1261"/>
        <v>0</v>
      </c>
      <c r="T625">
        <f t="shared" ca="1" si="1253"/>
        <v>0</v>
      </c>
      <c r="U625">
        <f ca="1">IF($P625,T625*Analysis!$B$28+Analysis!$B$29,0)</f>
        <v>0.65799999999999992</v>
      </c>
      <c r="V625">
        <f ca="1">U625-'Flight Input'!$AE625</f>
        <v>0.29299999999999993</v>
      </c>
      <c r="W625">
        <f ca="1">MEDIAN2(R625,Analysis!$B$5,2)</f>
        <v>0</v>
      </c>
      <c r="X625">
        <f t="shared" ref="X625:Y625" ca="1" si="1352">X624+W625*$D625</f>
        <v>0</v>
      </c>
      <c r="Y625">
        <f t="shared" ca="1" si="1352"/>
        <v>0</v>
      </c>
      <c r="AA625">
        <f ca="1">AVERAGE2(W625,Analysis!$B$6,2)</f>
        <v>0</v>
      </c>
      <c r="AB625">
        <f t="shared" ref="AB625:AC625" ca="1" si="1353">AB624+AA625*$D625</f>
        <v>0</v>
      </c>
      <c r="AC625">
        <f t="shared" ca="1" si="1353"/>
        <v>0</v>
      </c>
      <c r="AF625">
        <f ca="1">IF(B625&gt;0,C625-Analysis!$B$14,0)</f>
        <v>0</v>
      </c>
      <c r="AG625">
        <f t="shared" ca="1" si="1256"/>
        <v>0</v>
      </c>
      <c r="AH625">
        <f t="shared" ca="1" si="1257"/>
        <v>0</v>
      </c>
      <c r="AI625">
        <f ca="1">IF(AND(B625&gt;Analysis!$B$39,B625&lt;Analysis!$B$40),FilterInput(AF625,Analysis!$B$34,Analysis!$B$35),0)</f>
        <v>0</v>
      </c>
      <c r="AJ625">
        <f ca="1">MEDIAN2(AI625,Analysis!$B$5,2)</f>
        <v>0</v>
      </c>
      <c r="AK625">
        <f ca="1">AVERAGE2(AJ625,Analysis!$B$6,2)</f>
        <v>0</v>
      </c>
      <c r="AL625">
        <f ca="1">INTEGRAL2(R625,$B625,AL624,R624,$B624,Analysis!$B$22)</f>
        <v>0</v>
      </c>
      <c r="AM625">
        <f ca="1">IF(AND(B625&lt;Analysis!$B$40,B625&gt;0),INTEGRAL2(AL625,$B625,AM624,AL624,$B624,Analysis!$B$23),0)</f>
        <v>0</v>
      </c>
      <c r="AN625">
        <f ca="1">IF($P625,AM625*Analysis!$B$30+Analysis!$B$31,0)</f>
        <v>0.626</v>
      </c>
      <c r="AO625">
        <f ca="1">AN625-'Flight Input'!$AE625</f>
        <v>0.26100000000000001</v>
      </c>
      <c r="AQ625">
        <f>Analysis!$B$36*'Flight Input'!AE625+IF('Flight Input'!AE625 &gt; 0,Analysis!$B$37,0)</f>
        <v>-0.74474499999999999</v>
      </c>
      <c r="AR625">
        <f ca="1">_xlfn.COVARIANCE.P($AN$102:$AN$1102,'Flight Input'!AE625:AE1625)</f>
        <v>0</v>
      </c>
    </row>
    <row r="626" spans="1:44" x14ac:dyDescent="0.3">
      <c r="A626">
        <v>624</v>
      </c>
      <c r="B626">
        <f>'Flight Input'!T626</f>
        <v>13.453209000057541</v>
      </c>
      <c r="C626">
        <f ca="1">INDIRECT(CONCATENATE("'Flight Input'!",Analysis!$B$2,A626+2))</f>
        <v>0</v>
      </c>
      <c r="D626">
        <f t="shared" si="1249"/>
        <v>1.6676000086590648E-2</v>
      </c>
      <c r="F626">
        <f t="shared" ca="1" si="1258"/>
        <v>0</v>
      </c>
      <c r="G626">
        <f t="shared" ca="1" si="1259"/>
        <v>0</v>
      </c>
      <c r="I626">
        <f>SUM(D$2:D626)/COUNT(D$2:D626)</f>
        <v>2.155962980778452E-2</v>
      </c>
      <c r="J626">
        <f t="shared" si="1250"/>
        <v>0.7734826727205425</v>
      </c>
      <c r="L626">
        <f ca="1">VARA(C$2:C626)</f>
        <v>0</v>
      </c>
      <c r="M626">
        <f t="shared" ca="1" si="1251"/>
        <v>0</v>
      </c>
      <c r="N626">
        <f t="shared" ca="1" si="1260"/>
        <v>0</v>
      </c>
      <c r="O626" t="b">
        <f ca="1">IF(OR(O625,M626*MIN((B626-B$2)*Analysis!$B$19,1)&gt;Analysis!$B$18),TRUE,FALSE)</f>
        <v>0</v>
      </c>
      <c r="P626" t="b">
        <f>IF(OR('Flight Input'!U626=3,'Flight Input'!U626=9),TRUE,FALSE)</f>
        <v>1</v>
      </c>
      <c r="Q626">
        <f ca="1">IF(O626,Q625,SUM(C$2:C626)/COUNT(C$2:C626))+(Analysis!$D$14-500)/1000000</f>
        <v>1.1E-4</v>
      </c>
      <c r="R626">
        <f t="shared" ca="1" si="1252"/>
        <v>0</v>
      </c>
      <c r="S626">
        <f t="shared" ca="1" si="1261"/>
        <v>0</v>
      </c>
      <c r="T626">
        <f t="shared" ca="1" si="1253"/>
        <v>0</v>
      </c>
      <c r="U626">
        <f ca="1">IF($P626,T626*Analysis!$B$28+Analysis!$B$29,0)</f>
        <v>0.65799999999999992</v>
      </c>
      <c r="V626">
        <f ca="1">U626-'Flight Input'!$AE626</f>
        <v>0.29899999999999993</v>
      </c>
      <c r="W626">
        <f ca="1">MEDIAN2(R626,Analysis!$B$5,2)</f>
        <v>0</v>
      </c>
      <c r="X626">
        <f t="shared" ref="X626:Y626" ca="1" si="1354">X625+W626*$D626</f>
        <v>0</v>
      </c>
      <c r="Y626">
        <f t="shared" ca="1" si="1354"/>
        <v>0</v>
      </c>
      <c r="AA626">
        <f ca="1">AVERAGE2(W626,Analysis!$B$6,2)</f>
        <v>0</v>
      </c>
      <c r="AB626">
        <f t="shared" ref="AB626:AC626" ca="1" si="1355">AB625+AA626*$D626</f>
        <v>0</v>
      </c>
      <c r="AC626">
        <f t="shared" ca="1" si="1355"/>
        <v>0</v>
      </c>
      <c r="AF626">
        <f ca="1">IF(B626&gt;0,C626-Analysis!$B$14,0)</f>
        <v>0</v>
      </c>
      <c r="AG626">
        <f t="shared" ca="1" si="1256"/>
        <v>0</v>
      </c>
      <c r="AH626">
        <f t="shared" ca="1" si="1257"/>
        <v>0</v>
      </c>
      <c r="AI626">
        <f ca="1">IF(AND(B626&gt;Analysis!$B$39,B626&lt;Analysis!$B$40),FilterInput(AF626,Analysis!$B$34,Analysis!$B$35),0)</f>
        <v>0</v>
      </c>
      <c r="AJ626">
        <f ca="1">MEDIAN2(AI626,Analysis!$B$5,2)</f>
        <v>0</v>
      </c>
      <c r="AK626">
        <f ca="1">AVERAGE2(AJ626,Analysis!$B$6,2)</f>
        <v>0</v>
      </c>
      <c r="AL626">
        <f ca="1">INTEGRAL2(R626,$B626,AL625,R625,$B625,Analysis!$B$22)</f>
        <v>0</v>
      </c>
      <c r="AM626">
        <f ca="1">IF(AND(B626&lt;Analysis!$B$40,B626&gt;0),INTEGRAL2(AL626,$B626,AM625,AL625,$B625,Analysis!$B$23),0)</f>
        <v>0</v>
      </c>
      <c r="AN626">
        <f ca="1">IF($P626,AM626*Analysis!$B$30+Analysis!$B$31,0)</f>
        <v>0.626</v>
      </c>
      <c r="AO626">
        <f ca="1">AN626-'Flight Input'!$AE626</f>
        <v>0.26700000000000002</v>
      </c>
      <c r="AQ626">
        <f>Analysis!$B$36*'Flight Input'!AE626+IF('Flight Input'!AE626 &gt; 0,Analysis!$B$37,0)</f>
        <v>-0.75666699999999998</v>
      </c>
      <c r="AR626">
        <f ca="1">_xlfn.COVARIANCE.P($AN$102:$AN$1102,'Flight Input'!AE626:AE1626)</f>
        <v>0</v>
      </c>
    </row>
    <row r="627" spans="1:44" x14ac:dyDescent="0.3">
      <c r="A627">
        <v>625</v>
      </c>
      <c r="B627">
        <f>'Flight Input'!T627</f>
        <v>13.476950000040233</v>
      </c>
      <c r="C627">
        <f ca="1">INDIRECT(CONCATENATE("'Flight Input'!",Analysis!$B$2,A627+2))</f>
        <v>0</v>
      </c>
      <c r="D627">
        <f t="shared" si="1249"/>
        <v>2.3740999982692301E-2</v>
      </c>
      <c r="F627">
        <f t="shared" ca="1" si="1258"/>
        <v>0</v>
      </c>
      <c r="G627">
        <f t="shared" ca="1" si="1259"/>
        <v>0</v>
      </c>
      <c r="I627">
        <f>SUM(D$2:D627)/COUNT(D$2:D627)</f>
        <v>2.1563120000064374E-2</v>
      </c>
      <c r="J627">
        <f t="shared" si="1250"/>
        <v>1.1010002255063935</v>
      </c>
      <c r="L627">
        <f ca="1">VARA(C$2:C627)</f>
        <v>0</v>
      </c>
      <c r="M627">
        <f t="shared" ca="1" si="1251"/>
        <v>0</v>
      </c>
      <c r="N627">
        <f t="shared" ca="1" si="1260"/>
        <v>0</v>
      </c>
      <c r="O627" t="b">
        <f ca="1">IF(OR(O626,M627*MIN((B627-B$2)*Analysis!$B$19,1)&gt;Analysis!$B$18),TRUE,FALSE)</f>
        <v>0</v>
      </c>
      <c r="P627" t="b">
        <f>IF(OR('Flight Input'!U627=3,'Flight Input'!U627=9),TRUE,FALSE)</f>
        <v>1</v>
      </c>
      <c r="Q627">
        <f ca="1">IF(O627,Q626,SUM(C$2:C627)/COUNT(C$2:C627))+(Analysis!$D$14-500)/1000000</f>
        <v>1.1E-4</v>
      </c>
      <c r="R627">
        <f t="shared" ca="1" si="1252"/>
        <v>0</v>
      </c>
      <c r="S627">
        <f t="shared" ca="1" si="1261"/>
        <v>0</v>
      </c>
      <c r="T627">
        <f t="shared" ca="1" si="1253"/>
        <v>0</v>
      </c>
      <c r="U627">
        <f ca="1">IF($P627,T627*Analysis!$B$28+Analysis!$B$29,0)</f>
        <v>0.65799999999999992</v>
      </c>
      <c r="V627">
        <f ca="1">U627-'Flight Input'!$AE627</f>
        <v>0.30599999999999994</v>
      </c>
      <c r="W627">
        <f ca="1">MEDIAN2(R627,Analysis!$B$5,2)</f>
        <v>0</v>
      </c>
      <c r="X627">
        <f t="shared" ref="X627:Y627" ca="1" si="1356">X626+W627*$D627</f>
        <v>0</v>
      </c>
      <c r="Y627">
        <f t="shared" ca="1" si="1356"/>
        <v>0</v>
      </c>
      <c r="AA627">
        <f ca="1">AVERAGE2(W627,Analysis!$B$6,2)</f>
        <v>0</v>
      </c>
      <c r="AB627">
        <f t="shared" ref="AB627:AC627" ca="1" si="1357">AB626+AA627*$D627</f>
        <v>0</v>
      </c>
      <c r="AC627">
        <f t="shared" ca="1" si="1357"/>
        <v>0</v>
      </c>
      <c r="AF627">
        <f ca="1">IF(B627&gt;0,C627-Analysis!$B$14,0)</f>
        <v>0</v>
      </c>
      <c r="AG627">
        <f t="shared" ca="1" si="1256"/>
        <v>0</v>
      </c>
      <c r="AH627">
        <f t="shared" ca="1" si="1257"/>
        <v>0</v>
      </c>
      <c r="AI627">
        <f ca="1">IF(AND(B627&gt;Analysis!$B$39,B627&lt;Analysis!$B$40),FilterInput(AF627,Analysis!$B$34,Analysis!$B$35),0)</f>
        <v>0</v>
      </c>
      <c r="AJ627">
        <f ca="1">MEDIAN2(AI627,Analysis!$B$5,2)</f>
        <v>0</v>
      </c>
      <c r="AK627">
        <f ca="1">AVERAGE2(AJ627,Analysis!$B$6,2)</f>
        <v>0</v>
      </c>
      <c r="AL627">
        <f ca="1">INTEGRAL2(R627,$B627,AL626,R626,$B626,Analysis!$B$22)</f>
        <v>0</v>
      </c>
      <c r="AM627">
        <f ca="1">IF(AND(B627&lt;Analysis!$B$40,B627&gt;0),INTEGRAL2(AL627,$B627,AM626,AL626,$B626,Analysis!$B$23),0)</f>
        <v>0</v>
      </c>
      <c r="AN627">
        <f ca="1">IF($P627,AM627*Analysis!$B$30+Analysis!$B$31,0)</f>
        <v>0.626</v>
      </c>
      <c r="AO627">
        <f ca="1">AN627-'Flight Input'!$AE627</f>
        <v>0.27400000000000002</v>
      </c>
      <c r="AQ627">
        <f>Analysis!$B$36*'Flight Input'!AE627+IF('Flight Input'!AE627 &gt; 0,Analysis!$B$37,0)</f>
        <v>-0.77057599999999993</v>
      </c>
      <c r="AR627">
        <f ca="1">_xlfn.COVARIANCE.P($AN$102:$AN$1102,'Flight Input'!AE627:AE1627)</f>
        <v>0</v>
      </c>
    </row>
    <row r="628" spans="1:44" x14ac:dyDescent="0.3">
      <c r="A628">
        <v>626</v>
      </c>
      <c r="B628">
        <f>'Flight Input'!T628</f>
        <v>13.500144000048749</v>
      </c>
      <c r="C628">
        <f ca="1">INDIRECT(CONCATENATE("'Flight Input'!",Analysis!$B$2,A628+2))</f>
        <v>0</v>
      </c>
      <c r="D628">
        <f t="shared" si="1249"/>
        <v>2.3194000008516014E-2</v>
      </c>
      <c r="F628">
        <f t="shared" ca="1" si="1258"/>
        <v>0</v>
      </c>
      <c r="G628">
        <f t="shared" ca="1" si="1259"/>
        <v>0</v>
      </c>
      <c r="I628">
        <f>SUM(D$2:D628)/COUNT(D$2:D628)</f>
        <v>2.1565725239694487E-2</v>
      </c>
      <c r="J628">
        <f t="shared" si="1250"/>
        <v>1.0755028987304576</v>
      </c>
      <c r="L628">
        <f ca="1">VARA(C$2:C628)</f>
        <v>0</v>
      </c>
      <c r="M628">
        <f t="shared" ca="1" si="1251"/>
        <v>0</v>
      </c>
      <c r="N628">
        <f t="shared" ca="1" si="1260"/>
        <v>0</v>
      </c>
      <c r="O628" t="b">
        <f ca="1">IF(OR(O627,M628*MIN((B628-B$2)*Analysis!$B$19,1)&gt;Analysis!$B$18),TRUE,FALSE)</f>
        <v>0</v>
      </c>
      <c r="P628" t="b">
        <f>IF(OR('Flight Input'!U628=3,'Flight Input'!U628=9),TRUE,FALSE)</f>
        <v>1</v>
      </c>
      <c r="Q628">
        <f ca="1">IF(O628,Q627,SUM(C$2:C628)/COUNT(C$2:C628))+(Analysis!$D$14-500)/1000000</f>
        <v>1.1E-4</v>
      </c>
      <c r="R628">
        <f t="shared" ca="1" si="1252"/>
        <v>0</v>
      </c>
      <c r="S628">
        <f t="shared" ca="1" si="1261"/>
        <v>0</v>
      </c>
      <c r="T628">
        <f t="shared" ca="1" si="1253"/>
        <v>0</v>
      </c>
      <c r="U628">
        <f ca="1">IF($P628,T628*Analysis!$B$28+Analysis!$B$29,0)</f>
        <v>0.65799999999999992</v>
      </c>
      <c r="V628">
        <f ca="1">U628-'Flight Input'!$AE628</f>
        <v>0.31299999999999994</v>
      </c>
      <c r="W628">
        <f ca="1">MEDIAN2(R628,Analysis!$B$5,2)</f>
        <v>0</v>
      </c>
      <c r="X628">
        <f t="shared" ref="X628:Y628" ca="1" si="1358">X627+W628*$D628</f>
        <v>0</v>
      </c>
      <c r="Y628">
        <f t="shared" ca="1" si="1358"/>
        <v>0</v>
      </c>
      <c r="AA628">
        <f ca="1">AVERAGE2(W628,Analysis!$B$6,2)</f>
        <v>0</v>
      </c>
      <c r="AB628">
        <f t="shared" ref="AB628:AC628" ca="1" si="1359">AB627+AA628*$D628</f>
        <v>0</v>
      </c>
      <c r="AC628">
        <f t="shared" ca="1" si="1359"/>
        <v>0</v>
      </c>
      <c r="AF628">
        <f ca="1">IF(B628&gt;0,C628-Analysis!$B$14,0)</f>
        <v>0</v>
      </c>
      <c r="AG628">
        <f t="shared" ca="1" si="1256"/>
        <v>0</v>
      </c>
      <c r="AH628">
        <f t="shared" ca="1" si="1257"/>
        <v>0</v>
      </c>
      <c r="AI628">
        <f ca="1">IF(AND(B628&gt;Analysis!$B$39,B628&lt;Analysis!$B$40),FilterInput(AF628,Analysis!$B$34,Analysis!$B$35),0)</f>
        <v>0</v>
      </c>
      <c r="AJ628">
        <f ca="1">MEDIAN2(AI628,Analysis!$B$5,2)</f>
        <v>0</v>
      </c>
      <c r="AK628">
        <f ca="1">AVERAGE2(AJ628,Analysis!$B$6,2)</f>
        <v>0</v>
      </c>
      <c r="AL628">
        <f ca="1">INTEGRAL2(R628,$B628,AL627,R627,$B627,Analysis!$B$22)</f>
        <v>0</v>
      </c>
      <c r="AM628">
        <f ca="1">IF(AND(B628&lt;Analysis!$B$40,B628&gt;0),INTEGRAL2(AL628,$B628,AM627,AL627,$B627,Analysis!$B$23),0)</f>
        <v>0</v>
      </c>
      <c r="AN628">
        <f ca="1">IF($P628,AM628*Analysis!$B$30+Analysis!$B$31,0)</f>
        <v>0.626</v>
      </c>
      <c r="AO628">
        <f ca="1">AN628-'Flight Input'!$AE628</f>
        <v>0.28100000000000003</v>
      </c>
      <c r="AQ628">
        <f>Analysis!$B$36*'Flight Input'!AE628+IF('Flight Input'!AE628 &gt; 0,Analysis!$B$37,0)</f>
        <v>-0.78448499999999999</v>
      </c>
      <c r="AR628">
        <f ca="1">_xlfn.COVARIANCE.P($AN$102:$AN$1102,'Flight Input'!AE628:AE1628)</f>
        <v>0</v>
      </c>
    </row>
    <row r="629" spans="1:44" x14ac:dyDescent="0.3">
      <c r="A629">
        <v>627</v>
      </c>
      <c r="B629">
        <f>'Flight Input'!T629</f>
        <v>13.519515000050887</v>
      </c>
      <c r="C629">
        <f ca="1">INDIRECT(CONCATENATE("'Flight Input'!",Analysis!$B$2,A629+2))</f>
        <v>0</v>
      </c>
      <c r="D629">
        <f t="shared" si="1249"/>
        <v>1.9371000002138317E-2</v>
      </c>
      <c r="F629">
        <f t="shared" ca="1" si="1258"/>
        <v>0</v>
      </c>
      <c r="G629">
        <f t="shared" ca="1" si="1259"/>
        <v>0</v>
      </c>
      <c r="I629">
        <f>SUM(D$2:D629)/COUNT(D$2:D629)</f>
        <v>2.1562224880463936E-2</v>
      </c>
      <c r="J629">
        <f t="shared" si="1250"/>
        <v>0.89837668002846316</v>
      </c>
      <c r="L629">
        <f ca="1">VARA(C$2:C629)</f>
        <v>0</v>
      </c>
      <c r="M629">
        <f t="shared" ca="1" si="1251"/>
        <v>0</v>
      </c>
      <c r="N629">
        <f t="shared" ca="1" si="1260"/>
        <v>0</v>
      </c>
      <c r="O629" t="b">
        <f ca="1">IF(OR(O628,M629*MIN((B629-B$2)*Analysis!$B$19,1)&gt;Analysis!$B$18),TRUE,FALSE)</f>
        <v>0</v>
      </c>
      <c r="P629" t="b">
        <f>IF(OR('Flight Input'!U629=3,'Flight Input'!U629=9),TRUE,FALSE)</f>
        <v>1</v>
      </c>
      <c r="Q629">
        <f ca="1">IF(O629,Q628,SUM(C$2:C629)/COUNT(C$2:C629))+(Analysis!$D$14-500)/1000000</f>
        <v>1.1E-4</v>
      </c>
      <c r="R629">
        <f t="shared" ca="1" si="1252"/>
        <v>0</v>
      </c>
      <c r="S629">
        <f t="shared" ca="1" si="1261"/>
        <v>0</v>
      </c>
      <c r="T629">
        <f t="shared" ca="1" si="1253"/>
        <v>0</v>
      </c>
      <c r="U629">
        <f ca="1">IF($P629,T629*Analysis!$B$28+Analysis!$B$29,0)</f>
        <v>0.65799999999999992</v>
      </c>
      <c r="V629">
        <f ca="1">U629-'Flight Input'!$AE629</f>
        <v>0.31899999999999989</v>
      </c>
      <c r="W629">
        <f ca="1">MEDIAN2(R629,Analysis!$B$5,2)</f>
        <v>0</v>
      </c>
      <c r="X629">
        <f t="shared" ref="X629:Y629" ca="1" si="1360">X628+W629*$D629</f>
        <v>0</v>
      </c>
      <c r="Y629">
        <f t="shared" ca="1" si="1360"/>
        <v>0</v>
      </c>
      <c r="AA629">
        <f ca="1">AVERAGE2(W629,Analysis!$B$6,2)</f>
        <v>0</v>
      </c>
      <c r="AB629">
        <f t="shared" ref="AB629:AC629" ca="1" si="1361">AB628+AA629*$D629</f>
        <v>0</v>
      </c>
      <c r="AC629">
        <f t="shared" ca="1" si="1361"/>
        <v>0</v>
      </c>
      <c r="AF629">
        <f ca="1">IF(B629&gt;0,C629-Analysis!$B$14,0)</f>
        <v>0</v>
      </c>
      <c r="AG629">
        <f t="shared" ca="1" si="1256"/>
        <v>0</v>
      </c>
      <c r="AH629">
        <f t="shared" ca="1" si="1257"/>
        <v>0</v>
      </c>
      <c r="AI629">
        <f ca="1">IF(AND(B629&gt;Analysis!$B$39,B629&lt;Analysis!$B$40),FilterInput(AF629,Analysis!$B$34,Analysis!$B$35),0)</f>
        <v>0</v>
      </c>
      <c r="AJ629">
        <f ca="1">MEDIAN2(AI629,Analysis!$B$5,2)</f>
        <v>0</v>
      </c>
      <c r="AK629">
        <f ca="1">AVERAGE2(AJ629,Analysis!$B$6,2)</f>
        <v>0</v>
      </c>
      <c r="AL629">
        <f ca="1">INTEGRAL2(R629,$B629,AL628,R628,$B628,Analysis!$B$22)</f>
        <v>0</v>
      </c>
      <c r="AM629">
        <f ca="1">IF(AND(B629&lt;Analysis!$B$40,B629&gt;0),INTEGRAL2(AL629,$B629,AM628,AL628,$B628,Analysis!$B$23),0)</f>
        <v>0</v>
      </c>
      <c r="AN629">
        <f ca="1">IF($P629,AM629*Analysis!$B$30+Analysis!$B$31,0)</f>
        <v>0.626</v>
      </c>
      <c r="AO629">
        <f ca="1">AN629-'Flight Input'!$AE629</f>
        <v>0.28699999999999998</v>
      </c>
      <c r="AQ629">
        <f>Analysis!$B$36*'Flight Input'!AE629+IF('Flight Input'!AE629 &gt; 0,Analysis!$B$37,0)</f>
        <v>-0.79640699999999987</v>
      </c>
      <c r="AR629">
        <f ca="1">_xlfn.COVARIANCE.P($AN$102:$AN$1102,'Flight Input'!AE629:AE1629)</f>
        <v>0</v>
      </c>
    </row>
    <row r="630" spans="1:44" x14ac:dyDescent="0.3">
      <c r="A630">
        <v>628</v>
      </c>
      <c r="B630">
        <f>'Flight Input'!T630</f>
        <v>13.538922999985516</v>
      </c>
      <c r="C630">
        <f ca="1">INDIRECT(CONCATENATE("'Flight Input'!",Analysis!$B$2,A630+2))</f>
        <v>0</v>
      </c>
      <c r="D630">
        <f t="shared" si="1249"/>
        <v>1.9407999934628606E-2</v>
      </c>
      <c r="F630">
        <f t="shared" ca="1" si="1258"/>
        <v>0</v>
      </c>
      <c r="G630">
        <f t="shared" ca="1" si="1259"/>
        <v>0</v>
      </c>
      <c r="I630">
        <f>SUM(D$2:D630)/COUNT(D$2:D630)</f>
        <v>2.1558794585964196E-2</v>
      </c>
      <c r="J630">
        <f t="shared" si="1250"/>
        <v>0.90023585767935932</v>
      </c>
      <c r="L630">
        <f ca="1">VARA(C$2:C630)</f>
        <v>0</v>
      </c>
      <c r="M630">
        <f t="shared" ca="1" si="1251"/>
        <v>0</v>
      </c>
      <c r="N630">
        <f t="shared" ca="1" si="1260"/>
        <v>0</v>
      </c>
      <c r="O630" t="b">
        <f ca="1">IF(OR(O629,M630*MIN((B630-B$2)*Analysis!$B$19,1)&gt;Analysis!$B$18),TRUE,FALSE)</f>
        <v>0</v>
      </c>
      <c r="P630" t="b">
        <f>IF(OR('Flight Input'!U630=3,'Flight Input'!U630=9),TRUE,FALSE)</f>
        <v>1</v>
      </c>
      <c r="Q630">
        <f ca="1">IF(O630,Q629,SUM(C$2:C630)/COUNT(C$2:C630))+(Analysis!$D$14-500)/1000000</f>
        <v>1.1E-4</v>
      </c>
      <c r="R630">
        <f t="shared" ca="1" si="1252"/>
        <v>0</v>
      </c>
      <c r="S630">
        <f t="shared" ca="1" si="1261"/>
        <v>0</v>
      </c>
      <c r="T630">
        <f t="shared" ca="1" si="1253"/>
        <v>0</v>
      </c>
      <c r="U630">
        <f ca="1">IF($P630,T630*Analysis!$B$28+Analysis!$B$29,0)</f>
        <v>0.65799999999999992</v>
      </c>
      <c r="V630">
        <f ca="1">U630-'Flight Input'!$AE630</f>
        <v>0.3269999999999999</v>
      </c>
      <c r="W630">
        <f ca="1">MEDIAN2(R630,Analysis!$B$5,2)</f>
        <v>0</v>
      </c>
      <c r="X630">
        <f t="shared" ref="X630:Y630" ca="1" si="1362">X629+W630*$D630</f>
        <v>0</v>
      </c>
      <c r="Y630">
        <f t="shared" ca="1" si="1362"/>
        <v>0</v>
      </c>
      <c r="AA630">
        <f ca="1">AVERAGE2(W630,Analysis!$B$6,2)</f>
        <v>0</v>
      </c>
      <c r="AB630">
        <f t="shared" ref="AB630:AC630" ca="1" si="1363">AB629+AA630*$D630</f>
        <v>0</v>
      </c>
      <c r="AC630">
        <f t="shared" ca="1" si="1363"/>
        <v>0</v>
      </c>
      <c r="AF630">
        <f ca="1">IF(B630&gt;0,C630-Analysis!$B$14,0)</f>
        <v>0</v>
      </c>
      <c r="AG630">
        <f t="shared" ca="1" si="1256"/>
        <v>0</v>
      </c>
      <c r="AH630">
        <f t="shared" ca="1" si="1257"/>
        <v>0</v>
      </c>
      <c r="AI630">
        <f ca="1">IF(AND(B630&gt;Analysis!$B$39,B630&lt;Analysis!$B$40),FilterInput(AF630,Analysis!$B$34,Analysis!$B$35),0)</f>
        <v>0</v>
      </c>
      <c r="AJ630">
        <f ca="1">MEDIAN2(AI630,Analysis!$B$5,2)</f>
        <v>0</v>
      </c>
      <c r="AK630">
        <f ca="1">AVERAGE2(AJ630,Analysis!$B$6,2)</f>
        <v>0</v>
      </c>
      <c r="AL630">
        <f ca="1">INTEGRAL2(R630,$B630,AL629,R629,$B629,Analysis!$B$22)</f>
        <v>0</v>
      </c>
      <c r="AM630">
        <f ca="1">IF(AND(B630&lt;Analysis!$B$40,B630&gt;0),INTEGRAL2(AL630,$B630,AM629,AL629,$B629,Analysis!$B$23),0)</f>
        <v>0</v>
      </c>
      <c r="AN630">
        <f ca="1">IF($P630,AM630*Analysis!$B$30+Analysis!$B$31,0)</f>
        <v>0.626</v>
      </c>
      <c r="AO630">
        <f ca="1">AN630-'Flight Input'!$AE630</f>
        <v>0.29499999999999998</v>
      </c>
      <c r="AQ630">
        <f>Analysis!$B$36*'Flight Input'!AE630+IF('Flight Input'!AE630 &gt; 0,Analysis!$B$37,0)</f>
        <v>-0.81230299999999989</v>
      </c>
      <c r="AR630">
        <f ca="1">_xlfn.COVARIANCE.P($AN$102:$AN$1102,'Flight Input'!AE630:AE1630)</f>
        <v>0</v>
      </c>
    </row>
    <row r="631" spans="1:44" x14ac:dyDescent="0.3">
      <c r="A631">
        <v>629</v>
      </c>
      <c r="B631">
        <f>'Flight Input'!T631</f>
        <v>13.558486000052653</v>
      </c>
      <c r="C631">
        <f ca="1">INDIRECT(CONCATENATE("'Flight Input'!",Analysis!$B$2,A631+2))</f>
        <v>0</v>
      </c>
      <c r="D631">
        <f t="shared" si="1249"/>
        <v>1.9563000067137182E-2</v>
      </c>
      <c r="F631">
        <f t="shared" ca="1" si="1258"/>
        <v>0</v>
      </c>
      <c r="G631">
        <f t="shared" ca="1" si="1259"/>
        <v>0</v>
      </c>
      <c r="I631">
        <f>SUM(D$2:D631)/COUNT(D$2:D631)</f>
        <v>2.155562162170533E-2</v>
      </c>
      <c r="J631">
        <f t="shared" si="1250"/>
        <v>0.90755907718468731</v>
      </c>
      <c r="L631">
        <f ca="1">VARA(C$2:C631)</f>
        <v>0</v>
      </c>
      <c r="M631">
        <f t="shared" ca="1" si="1251"/>
        <v>0</v>
      </c>
      <c r="N631">
        <f t="shared" ca="1" si="1260"/>
        <v>0</v>
      </c>
      <c r="O631" t="b">
        <f ca="1">IF(OR(O630,M631*MIN((B631-B$2)*Analysis!$B$19,1)&gt;Analysis!$B$18),TRUE,FALSE)</f>
        <v>0</v>
      </c>
      <c r="P631" t="b">
        <f>IF(OR('Flight Input'!U631=3,'Flight Input'!U631=9),TRUE,FALSE)</f>
        <v>1</v>
      </c>
      <c r="Q631">
        <f ca="1">IF(O631,Q630,SUM(C$2:C631)/COUNT(C$2:C631))+(Analysis!$D$14-500)/1000000</f>
        <v>1.1E-4</v>
      </c>
      <c r="R631">
        <f t="shared" ca="1" si="1252"/>
        <v>0</v>
      </c>
      <c r="S631">
        <f t="shared" ca="1" si="1261"/>
        <v>0</v>
      </c>
      <c r="T631">
        <f t="shared" ca="1" si="1253"/>
        <v>0</v>
      </c>
      <c r="U631">
        <f ca="1">IF($P631,T631*Analysis!$B$28+Analysis!$B$29,0)</f>
        <v>0.65799999999999992</v>
      </c>
      <c r="V631">
        <f ca="1">U631-'Flight Input'!$AE631</f>
        <v>0.33299999999999991</v>
      </c>
      <c r="W631">
        <f ca="1">MEDIAN2(R631,Analysis!$B$5,2)</f>
        <v>0</v>
      </c>
      <c r="X631">
        <f t="shared" ref="X631:Y631" ca="1" si="1364">X630+W631*$D631</f>
        <v>0</v>
      </c>
      <c r="Y631">
        <f t="shared" ca="1" si="1364"/>
        <v>0</v>
      </c>
      <c r="AA631">
        <f ca="1">AVERAGE2(W631,Analysis!$B$6,2)</f>
        <v>0</v>
      </c>
      <c r="AB631">
        <f t="shared" ref="AB631:AC631" ca="1" si="1365">AB630+AA631*$D631</f>
        <v>0</v>
      </c>
      <c r="AC631">
        <f t="shared" ca="1" si="1365"/>
        <v>0</v>
      </c>
      <c r="AF631">
        <f ca="1">IF(B631&gt;0,C631-Analysis!$B$14,0)</f>
        <v>0</v>
      </c>
      <c r="AG631">
        <f t="shared" ca="1" si="1256"/>
        <v>0</v>
      </c>
      <c r="AH631">
        <f t="shared" ca="1" si="1257"/>
        <v>0</v>
      </c>
      <c r="AI631">
        <f ca="1">IF(AND(B631&gt;Analysis!$B$39,B631&lt;Analysis!$B$40),FilterInput(AF631,Analysis!$B$34,Analysis!$B$35),0)</f>
        <v>0</v>
      </c>
      <c r="AJ631">
        <f ca="1">MEDIAN2(AI631,Analysis!$B$5,2)</f>
        <v>0</v>
      </c>
      <c r="AK631">
        <f ca="1">AVERAGE2(AJ631,Analysis!$B$6,2)</f>
        <v>0</v>
      </c>
      <c r="AL631">
        <f ca="1">INTEGRAL2(R631,$B631,AL630,R630,$B630,Analysis!$B$22)</f>
        <v>0</v>
      </c>
      <c r="AM631">
        <f ca="1">IF(AND(B631&lt;Analysis!$B$40,B631&gt;0),INTEGRAL2(AL631,$B631,AM630,AL630,$B630,Analysis!$B$23),0)</f>
        <v>0</v>
      </c>
      <c r="AN631">
        <f ca="1">IF($P631,AM631*Analysis!$B$30+Analysis!$B$31,0)</f>
        <v>0.626</v>
      </c>
      <c r="AO631">
        <f ca="1">AN631-'Flight Input'!$AE631</f>
        <v>0.30099999999999999</v>
      </c>
      <c r="AQ631">
        <f>Analysis!$B$36*'Flight Input'!AE631+IF('Flight Input'!AE631 &gt; 0,Analysis!$B$37,0)</f>
        <v>-0.82422499999999987</v>
      </c>
      <c r="AR631">
        <f ca="1">_xlfn.COVARIANCE.P($AN$102:$AN$1102,'Flight Input'!AE631:AE1631)</f>
        <v>0</v>
      </c>
    </row>
    <row r="632" spans="1:44" x14ac:dyDescent="0.3">
      <c r="A632">
        <v>630</v>
      </c>
      <c r="B632">
        <f>'Flight Input'!T632</f>
        <v>13.575662999995984</v>
      </c>
      <c r="C632">
        <f ca="1">INDIRECT(CONCATENATE("'Flight Input'!",Analysis!$B$2,A632+2))</f>
        <v>0</v>
      </c>
      <c r="D632">
        <f t="shared" si="1249"/>
        <v>1.7176999943330884E-2</v>
      </c>
      <c r="F632">
        <f t="shared" ca="1" si="1258"/>
        <v>0</v>
      </c>
      <c r="G632">
        <f t="shared" ca="1" si="1259"/>
        <v>0</v>
      </c>
      <c r="I632">
        <f>SUM(D$2:D632)/COUNT(D$2:D632)</f>
        <v>2.1548671428565053E-2</v>
      </c>
      <c r="J632">
        <f t="shared" si="1250"/>
        <v>0.79712570681090555</v>
      </c>
      <c r="L632">
        <f ca="1">VARA(C$2:C632)</f>
        <v>0</v>
      </c>
      <c r="M632">
        <f t="shared" ca="1" si="1251"/>
        <v>0</v>
      </c>
      <c r="N632">
        <f t="shared" ca="1" si="1260"/>
        <v>0</v>
      </c>
      <c r="O632" t="b">
        <f ca="1">IF(OR(O631,M632*MIN((B632-B$2)*Analysis!$B$19,1)&gt;Analysis!$B$18),TRUE,FALSE)</f>
        <v>0</v>
      </c>
      <c r="P632" t="b">
        <f>IF(OR('Flight Input'!U632=3,'Flight Input'!U632=9),TRUE,FALSE)</f>
        <v>1</v>
      </c>
      <c r="Q632">
        <f ca="1">IF(O632,Q631,SUM(C$2:C632)/COUNT(C$2:C632))+(Analysis!$D$14-500)/1000000</f>
        <v>1.1E-4</v>
      </c>
      <c r="R632">
        <f t="shared" ca="1" si="1252"/>
        <v>0</v>
      </c>
      <c r="S632">
        <f t="shared" ca="1" si="1261"/>
        <v>0</v>
      </c>
      <c r="T632">
        <f t="shared" ca="1" si="1253"/>
        <v>0</v>
      </c>
      <c r="U632">
        <f ca="1">IF($P632,T632*Analysis!$B$28+Analysis!$B$29,0)</f>
        <v>0.65799999999999992</v>
      </c>
      <c r="V632">
        <f ca="1">U632-'Flight Input'!$AE632</f>
        <v>0.33899999999999991</v>
      </c>
      <c r="W632">
        <f ca="1">MEDIAN2(R632,Analysis!$B$5,2)</f>
        <v>0</v>
      </c>
      <c r="X632">
        <f t="shared" ref="X632:Y632" ca="1" si="1366">X631+W632*$D632</f>
        <v>0</v>
      </c>
      <c r="Y632">
        <f t="shared" ca="1" si="1366"/>
        <v>0</v>
      </c>
      <c r="AA632">
        <f ca="1">AVERAGE2(W632,Analysis!$B$6,2)</f>
        <v>0</v>
      </c>
      <c r="AB632">
        <f t="shared" ref="AB632:AC632" ca="1" si="1367">AB631+AA632*$D632</f>
        <v>0</v>
      </c>
      <c r="AC632">
        <f t="shared" ca="1" si="1367"/>
        <v>0</v>
      </c>
      <c r="AF632">
        <f ca="1">IF(B632&gt;0,C632-Analysis!$B$14,0)</f>
        <v>0</v>
      </c>
      <c r="AG632">
        <f t="shared" ca="1" si="1256"/>
        <v>0</v>
      </c>
      <c r="AH632">
        <f t="shared" ca="1" si="1257"/>
        <v>0</v>
      </c>
      <c r="AI632">
        <f ca="1">IF(AND(B632&gt;Analysis!$B$39,B632&lt;Analysis!$B$40),FilterInput(AF632,Analysis!$B$34,Analysis!$B$35),0)</f>
        <v>0</v>
      </c>
      <c r="AJ632">
        <f ca="1">MEDIAN2(AI632,Analysis!$B$5,2)</f>
        <v>0</v>
      </c>
      <c r="AK632">
        <f ca="1">AVERAGE2(AJ632,Analysis!$B$6,2)</f>
        <v>0</v>
      </c>
      <c r="AL632">
        <f ca="1">INTEGRAL2(R632,$B632,AL631,R631,$B631,Analysis!$B$22)</f>
        <v>0</v>
      </c>
      <c r="AM632">
        <f ca="1">IF(AND(B632&lt;Analysis!$B$40,B632&gt;0),INTEGRAL2(AL632,$B632,AM631,AL631,$B631,Analysis!$B$23),0)</f>
        <v>0</v>
      </c>
      <c r="AN632">
        <f ca="1">IF($P632,AM632*Analysis!$B$30+Analysis!$B$31,0)</f>
        <v>0.626</v>
      </c>
      <c r="AO632">
        <f ca="1">AN632-'Flight Input'!$AE632</f>
        <v>0.307</v>
      </c>
      <c r="AQ632">
        <f>Analysis!$B$36*'Flight Input'!AE632+IF('Flight Input'!AE632 &gt; 0,Analysis!$B$37,0)</f>
        <v>-0.83614699999999997</v>
      </c>
      <c r="AR632">
        <f ca="1">_xlfn.COVARIANCE.P($AN$102:$AN$1102,'Flight Input'!AE632:AE1632)</f>
        <v>0</v>
      </c>
    </row>
    <row r="633" spans="1:44" x14ac:dyDescent="0.3">
      <c r="A633">
        <v>631</v>
      </c>
      <c r="B633">
        <f>'Flight Input'!T633</f>
        <v>13.598042999976315</v>
      </c>
      <c r="C633">
        <f ca="1">INDIRECT(CONCATENATE("'Flight Input'!",Analysis!$B$2,A633+2))</f>
        <v>0</v>
      </c>
      <c r="D633">
        <f t="shared" si="1249"/>
        <v>2.2379999980330467E-2</v>
      </c>
      <c r="F633">
        <f t="shared" ca="1" si="1258"/>
        <v>0</v>
      </c>
      <c r="G633">
        <f t="shared" ca="1" si="1259"/>
        <v>0</v>
      </c>
      <c r="I633">
        <f>SUM(D$2:D633)/COUNT(D$2:D633)</f>
        <v>2.1549988906460087E-2</v>
      </c>
      <c r="J633">
        <f t="shared" si="1250"/>
        <v>1.0385156149023151</v>
      </c>
      <c r="L633">
        <f ca="1">VARA(C$2:C633)</f>
        <v>0</v>
      </c>
      <c r="M633">
        <f t="shared" ca="1" si="1251"/>
        <v>0</v>
      </c>
      <c r="N633">
        <f t="shared" ca="1" si="1260"/>
        <v>0</v>
      </c>
      <c r="O633" t="b">
        <f ca="1">IF(OR(O632,M633*MIN((B633-B$2)*Analysis!$B$19,1)&gt;Analysis!$B$18),TRUE,FALSE)</f>
        <v>0</v>
      </c>
      <c r="P633" t="b">
        <f>IF(OR('Flight Input'!U633=3,'Flight Input'!U633=9),TRUE,FALSE)</f>
        <v>1</v>
      </c>
      <c r="Q633">
        <f ca="1">IF(O633,Q632,SUM(C$2:C633)/COUNT(C$2:C633))+(Analysis!$D$14-500)/1000000</f>
        <v>1.1E-4</v>
      </c>
      <c r="R633">
        <f t="shared" ca="1" si="1252"/>
        <v>0</v>
      </c>
      <c r="S633">
        <f t="shared" ca="1" si="1261"/>
        <v>0</v>
      </c>
      <c r="T633">
        <f t="shared" ca="1" si="1253"/>
        <v>0</v>
      </c>
      <c r="U633">
        <f ca="1">IF($P633,T633*Analysis!$B$28+Analysis!$B$29,0)</f>
        <v>0.65799999999999992</v>
      </c>
      <c r="V633">
        <f ca="1">U633-'Flight Input'!$AE633</f>
        <v>0.34699999999999992</v>
      </c>
      <c r="W633">
        <f ca="1">MEDIAN2(R633,Analysis!$B$5,2)</f>
        <v>0</v>
      </c>
      <c r="X633">
        <f t="shared" ref="X633:Y633" ca="1" si="1368">X632+W633*$D633</f>
        <v>0</v>
      </c>
      <c r="Y633">
        <f t="shared" ca="1" si="1368"/>
        <v>0</v>
      </c>
      <c r="AA633">
        <f ca="1">AVERAGE2(W633,Analysis!$B$6,2)</f>
        <v>0</v>
      </c>
      <c r="AB633">
        <f t="shared" ref="AB633:AC633" ca="1" si="1369">AB632+AA633*$D633</f>
        <v>0</v>
      </c>
      <c r="AC633">
        <f t="shared" ca="1" si="1369"/>
        <v>0</v>
      </c>
      <c r="AF633">
        <f ca="1">IF(B633&gt;0,C633-Analysis!$B$14,0)</f>
        <v>0</v>
      </c>
      <c r="AG633">
        <f t="shared" ca="1" si="1256"/>
        <v>0</v>
      </c>
      <c r="AH633">
        <f t="shared" ca="1" si="1257"/>
        <v>0</v>
      </c>
      <c r="AI633">
        <f ca="1">IF(AND(B633&gt;Analysis!$B$39,B633&lt;Analysis!$B$40),FilterInput(AF633,Analysis!$B$34,Analysis!$B$35),0)</f>
        <v>0</v>
      </c>
      <c r="AJ633">
        <f ca="1">MEDIAN2(AI633,Analysis!$B$5,2)</f>
        <v>0</v>
      </c>
      <c r="AK633">
        <f ca="1">AVERAGE2(AJ633,Analysis!$B$6,2)</f>
        <v>0</v>
      </c>
      <c r="AL633">
        <f ca="1">INTEGRAL2(R633,$B633,AL632,R632,$B632,Analysis!$B$22)</f>
        <v>0</v>
      </c>
      <c r="AM633">
        <f ca="1">IF(AND(B633&lt;Analysis!$B$40,B633&gt;0),INTEGRAL2(AL633,$B633,AM632,AL632,$B632,Analysis!$B$23),0)</f>
        <v>0</v>
      </c>
      <c r="AN633">
        <f ca="1">IF($P633,AM633*Analysis!$B$30+Analysis!$B$31,0)</f>
        <v>0.626</v>
      </c>
      <c r="AO633">
        <f ca="1">AN633-'Flight Input'!$AE633</f>
        <v>0.315</v>
      </c>
      <c r="AQ633">
        <f>Analysis!$B$36*'Flight Input'!AE633+IF('Flight Input'!AE633 &gt; 0,Analysis!$B$37,0)</f>
        <v>-0.85204299999999999</v>
      </c>
      <c r="AR633">
        <f ca="1">_xlfn.COVARIANCE.P($AN$102:$AN$1102,'Flight Input'!AE633:AE1633)</f>
        <v>0</v>
      </c>
    </row>
    <row r="634" spans="1:44" x14ac:dyDescent="0.3">
      <c r="A634">
        <v>632</v>
      </c>
      <c r="B634">
        <f>'Flight Input'!T634</f>
        <v>13.618756999960169</v>
      </c>
      <c r="C634">
        <f ca="1">INDIRECT(CONCATENATE("'Flight Input'!",Analysis!$B$2,A634+2))</f>
        <v>0</v>
      </c>
      <c r="D634">
        <f t="shared" si="1249"/>
        <v>2.0713999983854592E-2</v>
      </c>
      <c r="F634">
        <f t="shared" ca="1" si="1258"/>
        <v>0</v>
      </c>
      <c r="G634">
        <f t="shared" ca="1" si="1259"/>
        <v>0</v>
      </c>
      <c r="I634">
        <f>SUM(D$2:D634)/COUNT(D$2:D634)</f>
        <v>2.1548666139177483E-2</v>
      </c>
      <c r="J634">
        <f t="shared" si="1250"/>
        <v>0.96126599438071991</v>
      </c>
      <c r="L634">
        <f ca="1">VARA(C$2:C634)</f>
        <v>0</v>
      </c>
      <c r="M634">
        <f t="shared" ca="1" si="1251"/>
        <v>0</v>
      </c>
      <c r="N634">
        <f t="shared" ca="1" si="1260"/>
        <v>0</v>
      </c>
      <c r="O634" t="b">
        <f ca="1">IF(OR(O633,M634*MIN((B634-B$2)*Analysis!$B$19,1)&gt;Analysis!$B$18),TRUE,FALSE)</f>
        <v>0</v>
      </c>
      <c r="P634" t="b">
        <f>IF(OR('Flight Input'!U634=3,'Flight Input'!U634=9),TRUE,FALSE)</f>
        <v>1</v>
      </c>
      <c r="Q634">
        <f ca="1">IF(O634,Q633,SUM(C$2:C634)/COUNT(C$2:C634))+(Analysis!$D$14-500)/1000000</f>
        <v>1.1E-4</v>
      </c>
      <c r="R634">
        <f t="shared" ca="1" si="1252"/>
        <v>0</v>
      </c>
      <c r="S634">
        <f t="shared" ca="1" si="1261"/>
        <v>0</v>
      </c>
      <c r="T634">
        <f t="shared" ca="1" si="1253"/>
        <v>0</v>
      </c>
      <c r="U634">
        <f ca="1">IF($P634,T634*Analysis!$B$28+Analysis!$B$29,0)</f>
        <v>0.65799999999999992</v>
      </c>
      <c r="V634">
        <f ca="1">U634-'Flight Input'!$AE634</f>
        <v>0.35399999999999993</v>
      </c>
      <c r="W634">
        <f ca="1">MEDIAN2(R634,Analysis!$B$5,2)</f>
        <v>0</v>
      </c>
      <c r="X634">
        <f t="shared" ref="X634:Y634" ca="1" si="1370">X633+W634*$D634</f>
        <v>0</v>
      </c>
      <c r="Y634">
        <f t="shared" ca="1" si="1370"/>
        <v>0</v>
      </c>
      <c r="AA634">
        <f ca="1">AVERAGE2(W634,Analysis!$B$6,2)</f>
        <v>0</v>
      </c>
      <c r="AB634">
        <f t="shared" ref="AB634:AC634" ca="1" si="1371">AB633+AA634*$D634</f>
        <v>0</v>
      </c>
      <c r="AC634">
        <f t="shared" ca="1" si="1371"/>
        <v>0</v>
      </c>
      <c r="AF634">
        <f ca="1">IF(B634&gt;0,C634-Analysis!$B$14,0)</f>
        <v>0</v>
      </c>
      <c r="AG634">
        <f t="shared" ca="1" si="1256"/>
        <v>0</v>
      </c>
      <c r="AH634">
        <f t="shared" ca="1" si="1257"/>
        <v>0</v>
      </c>
      <c r="AI634">
        <f ca="1">IF(AND(B634&gt;Analysis!$B$39,B634&lt;Analysis!$B$40),FilterInput(AF634,Analysis!$B$34,Analysis!$B$35),0)</f>
        <v>0</v>
      </c>
      <c r="AJ634">
        <f ca="1">MEDIAN2(AI634,Analysis!$B$5,2)</f>
        <v>0</v>
      </c>
      <c r="AK634">
        <f ca="1">AVERAGE2(AJ634,Analysis!$B$6,2)</f>
        <v>0</v>
      </c>
      <c r="AL634">
        <f ca="1">INTEGRAL2(R634,$B634,AL633,R633,$B633,Analysis!$B$22)</f>
        <v>0</v>
      </c>
      <c r="AM634">
        <f ca="1">IF(AND(B634&lt;Analysis!$B$40,B634&gt;0),INTEGRAL2(AL634,$B634,AM633,AL633,$B633,Analysis!$B$23),0)</f>
        <v>0</v>
      </c>
      <c r="AN634">
        <f ca="1">IF($P634,AM634*Analysis!$B$30+Analysis!$B$31,0)</f>
        <v>0.626</v>
      </c>
      <c r="AO634">
        <f ca="1">AN634-'Flight Input'!$AE634</f>
        <v>0.32200000000000001</v>
      </c>
      <c r="AQ634">
        <f>Analysis!$B$36*'Flight Input'!AE634+IF('Flight Input'!AE634 &gt; 0,Analysis!$B$37,0)</f>
        <v>-0.86595199999999994</v>
      </c>
      <c r="AR634">
        <f ca="1">_xlfn.COVARIANCE.P($AN$102:$AN$1102,'Flight Input'!AE634:AE1634)</f>
        <v>0</v>
      </c>
    </row>
    <row r="635" spans="1:44" x14ac:dyDescent="0.3">
      <c r="A635">
        <v>633</v>
      </c>
      <c r="B635">
        <f>'Flight Input'!T635</f>
        <v>13.637269000057131</v>
      </c>
      <c r="C635">
        <f ca="1">INDIRECT(CONCATENATE("'Flight Input'!",Analysis!$B$2,A635+2))</f>
        <v>0</v>
      </c>
      <c r="D635">
        <f t="shared" si="1249"/>
        <v>1.8512000096961856E-2</v>
      </c>
      <c r="F635">
        <f t="shared" ca="1" si="1258"/>
        <v>0</v>
      </c>
      <c r="G635">
        <f t="shared" ca="1" si="1259"/>
        <v>0</v>
      </c>
      <c r="I635">
        <f>SUM(D$2:D635)/COUNT(D$2:D635)</f>
        <v>2.1543868878447284E-2</v>
      </c>
      <c r="J635">
        <f t="shared" si="1250"/>
        <v>0.85926999469818799</v>
      </c>
      <c r="L635">
        <f ca="1">VARA(C$2:C635)</f>
        <v>0</v>
      </c>
      <c r="M635">
        <f t="shared" ca="1" si="1251"/>
        <v>0</v>
      </c>
      <c r="N635">
        <f t="shared" ca="1" si="1260"/>
        <v>0</v>
      </c>
      <c r="O635" t="b">
        <f ca="1">IF(OR(O634,M635*MIN((B635-B$2)*Analysis!$B$19,1)&gt;Analysis!$B$18),TRUE,FALSE)</f>
        <v>0</v>
      </c>
      <c r="P635" t="b">
        <f>IF(OR('Flight Input'!U635=3,'Flight Input'!U635=9),TRUE,FALSE)</f>
        <v>1</v>
      </c>
      <c r="Q635">
        <f ca="1">IF(O635,Q634,SUM(C$2:C635)/COUNT(C$2:C635))+(Analysis!$D$14-500)/1000000</f>
        <v>1.1E-4</v>
      </c>
      <c r="R635">
        <f t="shared" ca="1" si="1252"/>
        <v>0</v>
      </c>
      <c r="S635">
        <f t="shared" ca="1" si="1261"/>
        <v>0</v>
      </c>
      <c r="T635">
        <f t="shared" ca="1" si="1253"/>
        <v>0</v>
      </c>
      <c r="U635">
        <f ca="1">IF($P635,T635*Analysis!$B$28+Analysis!$B$29,0)</f>
        <v>0.65799999999999992</v>
      </c>
      <c r="V635">
        <f ca="1">U635-'Flight Input'!$AE635</f>
        <v>0.35899999999999993</v>
      </c>
      <c r="W635">
        <f ca="1">MEDIAN2(R635,Analysis!$B$5,2)</f>
        <v>0</v>
      </c>
      <c r="X635">
        <f t="shared" ref="X635:Y635" ca="1" si="1372">X634+W635*$D635</f>
        <v>0</v>
      </c>
      <c r="Y635">
        <f t="shared" ca="1" si="1372"/>
        <v>0</v>
      </c>
      <c r="AA635">
        <f ca="1">AVERAGE2(W635,Analysis!$B$6,2)</f>
        <v>0</v>
      </c>
      <c r="AB635">
        <f t="shared" ref="AB635:AC635" ca="1" si="1373">AB634+AA635*$D635</f>
        <v>0</v>
      </c>
      <c r="AC635">
        <f t="shared" ca="1" si="1373"/>
        <v>0</v>
      </c>
      <c r="AF635">
        <f ca="1">IF(B635&gt;0,C635-Analysis!$B$14,0)</f>
        <v>0</v>
      </c>
      <c r="AG635">
        <f t="shared" ca="1" si="1256"/>
        <v>0</v>
      </c>
      <c r="AH635">
        <f t="shared" ca="1" si="1257"/>
        <v>0</v>
      </c>
      <c r="AI635">
        <f ca="1">IF(AND(B635&gt;Analysis!$B$39,B635&lt;Analysis!$B$40),FilterInput(AF635,Analysis!$B$34,Analysis!$B$35),0)</f>
        <v>0</v>
      </c>
      <c r="AJ635">
        <f ca="1">MEDIAN2(AI635,Analysis!$B$5,2)</f>
        <v>0</v>
      </c>
      <c r="AK635">
        <f ca="1">AVERAGE2(AJ635,Analysis!$B$6,2)</f>
        <v>0</v>
      </c>
      <c r="AL635">
        <f ca="1">INTEGRAL2(R635,$B635,AL634,R634,$B634,Analysis!$B$22)</f>
        <v>0</v>
      </c>
      <c r="AM635">
        <f ca="1">IF(AND(B635&lt;Analysis!$B$40,B635&gt;0),INTEGRAL2(AL635,$B635,AM634,AL634,$B634,Analysis!$B$23),0)</f>
        <v>0</v>
      </c>
      <c r="AN635">
        <f ca="1">IF($P635,AM635*Analysis!$B$30+Analysis!$B$31,0)</f>
        <v>0.626</v>
      </c>
      <c r="AO635">
        <f ca="1">AN635-'Flight Input'!$AE635</f>
        <v>0.32700000000000001</v>
      </c>
      <c r="AQ635">
        <f>Analysis!$B$36*'Flight Input'!AE635+IF('Flight Input'!AE635 &gt; 0,Analysis!$B$37,0)</f>
        <v>-0.87588699999999997</v>
      </c>
      <c r="AR635">
        <f ca="1">_xlfn.COVARIANCE.P($AN$102:$AN$1102,'Flight Input'!AE635:AE1635)</f>
        <v>0</v>
      </c>
    </row>
    <row r="636" spans="1:44" x14ac:dyDescent="0.3">
      <c r="A636">
        <v>634</v>
      </c>
      <c r="B636">
        <f>'Flight Input'!T636</f>
        <v>13.662229000008665</v>
      </c>
      <c r="C636">
        <f ca="1">INDIRECT(CONCATENATE("'Flight Input'!",Analysis!$B$2,A636+2))</f>
        <v>0</v>
      </c>
      <c r="D636">
        <f t="shared" si="1249"/>
        <v>2.4959999951533973E-2</v>
      </c>
      <c r="F636">
        <f t="shared" ca="1" si="1258"/>
        <v>0</v>
      </c>
      <c r="G636">
        <f t="shared" ca="1" si="1259"/>
        <v>0</v>
      </c>
      <c r="I636">
        <f>SUM(D$2:D636)/COUNT(D$2:D636)</f>
        <v>2.1549257097805464E-2</v>
      </c>
      <c r="J636">
        <f t="shared" si="1250"/>
        <v>1.1582765864386042</v>
      </c>
      <c r="L636">
        <f ca="1">VARA(C$2:C636)</f>
        <v>0</v>
      </c>
      <c r="M636">
        <f t="shared" ca="1" si="1251"/>
        <v>0</v>
      </c>
      <c r="N636">
        <f t="shared" ca="1" si="1260"/>
        <v>0</v>
      </c>
      <c r="O636" t="b">
        <f ca="1">IF(OR(O635,M636*MIN((B636-B$2)*Analysis!$B$19,1)&gt;Analysis!$B$18),TRUE,FALSE)</f>
        <v>0</v>
      </c>
      <c r="P636" t="b">
        <f>IF(OR('Flight Input'!U636=3,'Flight Input'!U636=9),TRUE,FALSE)</f>
        <v>1</v>
      </c>
      <c r="Q636">
        <f ca="1">IF(O636,Q635,SUM(C$2:C636)/COUNT(C$2:C636))+(Analysis!$D$14-500)/1000000</f>
        <v>1.1E-4</v>
      </c>
      <c r="R636">
        <f t="shared" ca="1" si="1252"/>
        <v>0</v>
      </c>
      <c r="S636">
        <f t="shared" ca="1" si="1261"/>
        <v>0</v>
      </c>
      <c r="T636">
        <f t="shared" ca="1" si="1253"/>
        <v>0</v>
      </c>
      <c r="U636">
        <f ca="1">IF($P636,T636*Analysis!$B$28+Analysis!$B$29,0)</f>
        <v>0.65799999999999992</v>
      </c>
      <c r="V636">
        <f ca="1">U636-'Flight Input'!$AE636</f>
        <v>0.36699999999999994</v>
      </c>
      <c r="W636">
        <f ca="1">MEDIAN2(R636,Analysis!$B$5,2)</f>
        <v>0</v>
      </c>
      <c r="X636">
        <f t="shared" ref="X636:Y636" ca="1" si="1374">X635+W636*$D636</f>
        <v>0</v>
      </c>
      <c r="Y636">
        <f t="shared" ca="1" si="1374"/>
        <v>0</v>
      </c>
      <c r="AA636">
        <f ca="1">AVERAGE2(W636,Analysis!$B$6,2)</f>
        <v>0</v>
      </c>
      <c r="AB636">
        <f t="shared" ref="AB636:AC636" ca="1" si="1375">AB635+AA636*$D636</f>
        <v>0</v>
      </c>
      <c r="AC636">
        <f t="shared" ca="1" si="1375"/>
        <v>0</v>
      </c>
      <c r="AF636">
        <f ca="1">IF(B636&gt;0,C636-Analysis!$B$14,0)</f>
        <v>0</v>
      </c>
      <c r="AG636">
        <f t="shared" ca="1" si="1256"/>
        <v>0</v>
      </c>
      <c r="AH636">
        <f t="shared" ca="1" si="1257"/>
        <v>0</v>
      </c>
      <c r="AI636">
        <f ca="1">IF(AND(B636&gt;Analysis!$B$39,B636&lt;Analysis!$B$40),FilterInput(AF636,Analysis!$B$34,Analysis!$B$35),0)</f>
        <v>0</v>
      </c>
      <c r="AJ636">
        <f ca="1">MEDIAN2(AI636,Analysis!$B$5,2)</f>
        <v>0</v>
      </c>
      <c r="AK636">
        <f ca="1">AVERAGE2(AJ636,Analysis!$B$6,2)</f>
        <v>0</v>
      </c>
      <c r="AL636">
        <f ca="1">INTEGRAL2(R636,$B636,AL635,R635,$B635,Analysis!$B$22)</f>
        <v>0</v>
      </c>
      <c r="AM636">
        <f ca="1">IF(AND(B636&lt;Analysis!$B$40,B636&gt;0),INTEGRAL2(AL636,$B636,AM635,AL635,$B635,Analysis!$B$23),0)</f>
        <v>0</v>
      </c>
      <c r="AN636">
        <f ca="1">IF($P636,AM636*Analysis!$B$30+Analysis!$B$31,0)</f>
        <v>0.626</v>
      </c>
      <c r="AO636">
        <f ca="1">AN636-'Flight Input'!$AE636</f>
        <v>0.33500000000000002</v>
      </c>
      <c r="AQ636">
        <f>Analysis!$B$36*'Flight Input'!AE636+IF('Flight Input'!AE636 &gt; 0,Analysis!$B$37,0)</f>
        <v>-0.89178299999999999</v>
      </c>
      <c r="AR636">
        <f ca="1">_xlfn.COVARIANCE.P($AN$102:$AN$1102,'Flight Input'!AE636:AE1636)</f>
        <v>0</v>
      </c>
    </row>
    <row r="637" spans="1:44" x14ac:dyDescent="0.3">
      <c r="A637">
        <v>635</v>
      </c>
      <c r="B637">
        <f>'Flight Input'!T637</f>
        <v>13.677821999997832</v>
      </c>
      <c r="C637">
        <f ca="1">INDIRECT(CONCATENATE("'Flight Input'!",Analysis!$B$2,A637+2))</f>
        <v>0</v>
      </c>
      <c r="D637">
        <f t="shared" si="1249"/>
        <v>1.5592999989166856E-2</v>
      </c>
      <c r="F637">
        <f t="shared" ca="1" si="1258"/>
        <v>0</v>
      </c>
      <c r="G637">
        <f t="shared" ca="1" si="1259"/>
        <v>0</v>
      </c>
      <c r="I637">
        <f>SUM(D$2:D637)/COUNT(D$2:D637)</f>
        <v>2.1539877165350916E-2</v>
      </c>
      <c r="J637">
        <f t="shared" si="1250"/>
        <v>0.72391313420532322</v>
      </c>
      <c r="L637">
        <f ca="1">VARA(C$2:C637)</f>
        <v>0</v>
      </c>
      <c r="M637">
        <f t="shared" ca="1" si="1251"/>
        <v>0</v>
      </c>
      <c r="N637">
        <f t="shared" ca="1" si="1260"/>
        <v>0</v>
      </c>
      <c r="O637" t="b">
        <f ca="1">IF(OR(O636,M637*MIN((B637-B$2)*Analysis!$B$19,1)&gt;Analysis!$B$18),TRUE,FALSE)</f>
        <v>0</v>
      </c>
      <c r="P637" t="b">
        <f>IF(OR('Flight Input'!U637=3,'Flight Input'!U637=9),TRUE,FALSE)</f>
        <v>1</v>
      </c>
      <c r="Q637">
        <f ca="1">IF(O637,Q636,SUM(C$2:C637)/COUNT(C$2:C637))+(Analysis!$D$14-500)/1000000</f>
        <v>1.1E-4</v>
      </c>
      <c r="R637">
        <f t="shared" ca="1" si="1252"/>
        <v>0</v>
      </c>
      <c r="S637">
        <f t="shared" ca="1" si="1261"/>
        <v>0</v>
      </c>
      <c r="T637">
        <f t="shared" ca="1" si="1253"/>
        <v>0</v>
      </c>
      <c r="U637">
        <f ca="1">IF($P637,T637*Analysis!$B$28+Analysis!$B$29,0)</f>
        <v>0.65799999999999992</v>
      </c>
      <c r="V637">
        <f ca="1">U637-'Flight Input'!$AE637</f>
        <v>0.37099999999999994</v>
      </c>
      <c r="W637">
        <f ca="1">MEDIAN2(R637,Analysis!$B$5,2)</f>
        <v>0</v>
      </c>
      <c r="X637">
        <f t="shared" ref="X637:Y637" ca="1" si="1376">X636+W637*$D637</f>
        <v>0</v>
      </c>
      <c r="Y637">
        <f t="shared" ca="1" si="1376"/>
        <v>0</v>
      </c>
      <c r="AA637">
        <f ca="1">AVERAGE2(W637,Analysis!$B$6,2)</f>
        <v>0</v>
      </c>
      <c r="AB637">
        <f t="shared" ref="AB637:AC637" ca="1" si="1377">AB636+AA637*$D637</f>
        <v>0</v>
      </c>
      <c r="AC637">
        <f t="shared" ca="1" si="1377"/>
        <v>0</v>
      </c>
      <c r="AF637">
        <f ca="1">IF(B637&gt;0,C637-Analysis!$B$14,0)</f>
        <v>0</v>
      </c>
      <c r="AG637">
        <f t="shared" ca="1" si="1256"/>
        <v>0</v>
      </c>
      <c r="AH637">
        <f t="shared" ca="1" si="1257"/>
        <v>0</v>
      </c>
      <c r="AI637">
        <f ca="1">IF(AND(B637&gt;Analysis!$B$39,B637&lt;Analysis!$B$40),FilterInput(AF637,Analysis!$B$34,Analysis!$B$35),0)</f>
        <v>0</v>
      </c>
      <c r="AJ637">
        <f ca="1">MEDIAN2(AI637,Analysis!$B$5,2)</f>
        <v>0</v>
      </c>
      <c r="AK637">
        <f ca="1">AVERAGE2(AJ637,Analysis!$B$6,2)</f>
        <v>0</v>
      </c>
      <c r="AL637">
        <f ca="1">INTEGRAL2(R637,$B637,AL636,R636,$B636,Analysis!$B$22)</f>
        <v>0</v>
      </c>
      <c r="AM637">
        <f ca="1">IF(AND(B637&lt;Analysis!$B$40,B637&gt;0),INTEGRAL2(AL637,$B637,AM636,AL636,$B636,Analysis!$B$23),0)</f>
        <v>0</v>
      </c>
      <c r="AN637">
        <f ca="1">IF($P637,AM637*Analysis!$B$30+Analysis!$B$31,0)</f>
        <v>0.626</v>
      </c>
      <c r="AO637">
        <f ca="1">AN637-'Flight Input'!$AE637</f>
        <v>0.33900000000000002</v>
      </c>
      <c r="AQ637">
        <f>Analysis!$B$36*'Flight Input'!AE637+IF('Flight Input'!AE637 &gt; 0,Analysis!$B$37,0)</f>
        <v>-0.89973099999999995</v>
      </c>
      <c r="AR637">
        <f ca="1">_xlfn.COVARIANCE.P($AN$102:$AN$1102,'Flight Input'!AE637:AE1637)</f>
        <v>0</v>
      </c>
    </row>
    <row r="638" spans="1:44" x14ac:dyDescent="0.3">
      <c r="A638">
        <v>636</v>
      </c>
      <c r="B638">
        <f>'Flight Input'!T638</f>
        <v>13.699972999980673</v>
      </c>
      <c r="C638">
        <f ca="1">INDIRECT(CONCATENATE("'Flight Input'!",Analysis!$B$2,A638+2))</f>
        <v>0</v>
      </c>
      <c r="D638">
        <f t="shared" si="1249"/>
        <v>2.2150999982841313E-2</v>
      </c>
      <c r="F638">
        <f t="shared" ca="1" si="1258"/>
        <v>0</v>
      </c>
      <c r="G638">
        <f t="shared" ca="1" si="1259"/>
        <v>0</v>
      </c>
      <c r="I638">
        <f>SUM(D$2:D638)/COUNT(D$2:D638)</f>
        <v>2.1540838050284079E-2</v>
      </c>
      <c r="J638">
        <f t="shared" si="1250"/>
        <v>1.0283258214528561</v>
      </c>
      <c r="L638">
        <f ca="1">VARA(C$2:C638)</f>
        <v>0</v>
      </c>
      <c r="M638">
        <f t="shared" ca="1" si="1251"/>
        <v>0</v>
      </c>
      <c r="N638">
        <f t="shared" ca="1" si="1260"/>
        <v>0</v>
      </c>
      <c r="O638" t="b">
        <f ca="1">IF(OR(O637,M638*MIN((B638-B$2)*Analysis!$B$19,1)&gt;Analysis!$B$18),TRUE,FALSE)</f>
        <v>0</v>
      </c>
      <c r="P638" t="b">
        <f>IF(OR('Flight Input'!U638=3,'Flight Input'!U638=9),TRUE,FALSE)</f>
        <v>1</v>
      </c>
      <c r="Q638">
        <f ca="1">IF(O638,Q637,SUM(C$2:C638)/COUNT(C$2:C638))+(Analysis!$D$14-500)/1000000</f>
        <v>1.1E-4</v>
      </c>
      <c r="R638">
        <f t="shared" ca="1" si="1252"/>
        <v>0</v>
      </c>
      <c r="S638">
        <f t="shared" ca="1" si="1261"/>
        <v>0</v>
      </c>
      <c r="T638">
        <f t="shared" ca="1" si="1253"/>
        <v>0</v>
      </c>
      <c r="U638">
        <f ca="1">IF($P638,T638*Analysis!$B$28+Analysis!$B$29,0)</f>
        <v>0.65799999999999992</v>
      </c>
      <c r="V638">
        <f ca="1">U638-'Flight Input'!$AE638</f>
        <v>0.37699999999999989</v>
      </c>
      <c r="W638">
        <f ca="1">MEDIAN2(R638,Analysis!$B$5,2)</f>
        <v>0</v>
      </c>
      <c r="X638">
        <f t="shared" ref="X638:Y638" ca="1" si="1378">X637+W638*$D638</f>
        <v>0</v>
      </c>
      <c r="Y638">
        <f t="shared" ca="1" si="1378"/>
        <v>0</v>
      </c>
      <c r="AA638">
        <f ca="1">AVERAGE2(W638,Analysis!$B$6,2)</f>
        <v>0</v>
      </c>
      <c r="AB638">
        <f t="shared" ref="AB638:AC638" ca="1" si="1379">AB637+AA638*$D638</f>
        <v>0</v>
      </c>
      <c r="AC638">
        <f t="shared" ca="1" si="1379"/>
        <v>0</v>
      </c>
      <c r="AF638">
        <f ca="1">IF(B638&gt;0,C638-Analysis!$B$14,0)</f>
        <v>0</v>
      </c>
      <c r="AG638">
        <f t="shared" ca="1" si="1256"/>
        <v>0</v>
      </c>
      <c r="AH638">
        <f t="shared" ca="1" si="1257"/>
        <v>0</v>
      </c>
      <c r="AI638">
        <f ca="1">IF(AND(B638&gt;Analysis!$B$39,B638&lt;Analysis!$B$40),FilterInput(AF638,Analysis!$B$34,Analysis!$B$35),0)</f>
        <v>0</v>
      </c>
      <c r="AJ638">
        <f ca="1">MEDIAN2(AI638,Analysis!$B$5,2)</f>
        <v>0</v>
      </c>
      <c r="AK638">
        <f ca="1">AVERAGE2(AJ638,Analysis!$B$6,2)</f>
        <v>0</v>
      </c>
      <c r="AL638">
        <f ca="1">INTEGRAL2(R638,$B638,AL637,R637,$B637,Analysis!$B$22)</f>
        <v>0</v>
      </c>
      <c r="AM638">
        <f ca="1">IF(AND(B638&lt;Analysis!$B$40,B638&gt;0),INTEGRAL2(AL638,$B638,AM637,AL637,$B637,Analysis!$B$23),0)</f>
        <v>0</v>
      </c>
      <c r="AN638">
        <f ca="1">IF($P638,AM638*Analysis!$B$30+Analysis!$B$31,0)</f>
        <v>0.626</v>
      </c>
      <c r="AO638">
        <f ca="1">AN638-'Flight Input'!$AE638</f>
        <v>0.34499999999999997</v>
      </c>
      <c r="AQ638">
        <f>Analysis!$B$36*'Flight Input'!AE638+IF('Flight Input'!AE638 &gt; 0,Analysis!$B$37,0)</f>
        <v>-0.91165299999999994</v>
      </c>
      <c r="AR638">
        <f ca="1">_xlfn.COVARIANCE.P($AN$102:$AN$1102,'Flight Input'!AE638:AE1638)</f>
        <v>0</v>
      </c>
    </row>
    <row r="639" spans="1:44" x14ac:dyDescent="0.3">
      <c r="A639">
        <v>637</v>
      </c>
      <c r="B639">
        <f>'Flight Input'!T639</f>
        <v>13.718635999946855</v>
      </c>
      <c r="C639">
        <f ca="1">INDIRECT(CONCATENATE("'Flight Input'!",Analysis!$B$2,A639+2))</f>
        <v>0</v>
      </c>
      <c r="D639">
        <f t="shared" si="1249"/>
        <v>1.8662999966181815E-2</v>
      </c>
      <c r="F639">
        <f t="shared" ca="1" si="1258"/>
        <v>0</v>
      </c>
      <c r="G639">
        <f t="shared" ca="1" si="1259"/>
        <v>0</v>
      </c>
      <c r="I639">
        <f>SUM(D$2:D639)/COUNT(D$2:D639)</f>
        <v>2.1536320251093963E-2</v>
      </c>
      <c r="J639">
        <f t="shared" si="1250"/>
        <v>0.86658257996668697</v>
      </c>
      <c r="L639">
        <f ca="1">VARA(C$2:C639)</f>
        <v>0</v>
      </c>
      <c r="M639">
        <f t="shared" ca="1" si="1251"/>
        <v>0</v>
      </c>
      <c r="N639">
        <f t="shared" ca="1" si="1260"/>
        <v>0</v>
      </c>
      <c r="O639" t="b">
        <f ca="1">IF(OR(O638,M639*MIN((B639-B$2)*Analysis!$B$19,1)&gt;Analysis!$B$18),TRUE,FALSE)</f>
        <v>0</v>
      </c>
      <c r="P639" t="b">
        <f>IF(OR('Flight Input'!U639=3,'Flight Input'!U639=9),TRUE,FALSE)</f>
        <v>1</v>
      </c>
      <c r="Q639">
        <f ca="1">IF(O639,Q638,SUM(C$2:C639)/COUNT(C$2:C639))+(Analysis!$D$14-500)/1000000</f>
        <v>1.1E-4</v>
      </c>
      <c r="R639">
        <f t="shared" ca="1" si="1252"/>
        <v>0</v>
      </c>
      <c r="S639">
        <f t="shared" ca="1" si="1261"/>
        <v>0</v>
      </c>
      <c r="T639">
        <f t="shared" ca="1" si="1253"/>
        <v>0</v>
      </c>
      <c r="U639">
        <f ca="1">IF($P639,T639*Analysis!$B$28+Analysis!$B$29,0)</f>
        <v>0.65799999999999992</v>
      </c>
      <c r="V639">
        <f ca="1">U639-'Flight Input'!$AE639</f>
        <v>0.38099999999999989</v>
      </c>
      <c r="W639">
        <f ca="1">MEDIAN2(R639,Analysis!$B$5,2)</f>
        <v>0</v>
      </c>
      <c r="X639">
        <f t="shared" ref="X639:Y639" ca="1" si="1380">X638+W639*$D639</f>
        <v>0</v>
      </c>
      <c r="Y639">
        <f t="shared" ca="1" si="1380"/>
        <v>0</v>
      </c>
      <c r="AA639">
        <f ca="1">AVERAGE2(W639,Analysis!$B$6,2)</f>
        <v>0</v>
      </c>
      <c r="AB639">
        <f t="shared" ref="AB639:AC639" ca="1" si="1381">AB638+AA639*$D639</f>
        <v>0</v>
      </c>
      <c r="AC639">
        <f t="shared" ca="1" si="1381"/>
        <v>0</v>
      </c>
      <c r="AF639">
        <f ca="1">IF(B639&gt;0,C639-Analysis!$B$14,0)</f>
        <v>0</v>
      </c>
      <c r="AG639">
        <f t="shared" ca="1" si="1256"/>
        <v>0</v>
      </c>
      <c r="AH639">
        <f t="shared" ca="1" si="1257"/>
        <v>0</v>
      </c>
      <c r="AI639">
        <f ca="1">IF(AND(B639&gt;Analysis!$B$39,B639&lt;Analysis!$B$40),FilterInput(AF639,Analysis!$B$34,Analysis!$B$35),0)</f>
        <v>0</v>
      </c>
      <c r="AJ639">
        <f ca="1">MEDIAN2(AI639,Analysis!$B$5,2)</f>
        <v>0</v>
      </c>
      <c r="AK639">
        <f ca="1">AVERAGE2(AJ639,Analysis!$B$6,2)</f>
        <v>0</v>
      </c>
      <c r="AL639">
        <f ca="1">INTEGRAL2(R639,$B639,AL638,R638,$B638,Analysis!$B$22)</f>
        <v>0</v>
      </c>
      <c r="AM639">
        <f ca="1">IF(AND(B639&lt;Analysis!$B$40,B639&gt;0),INTEGRAL2(AL639,$B639,AM638,AL638,$B638,Analysis!$B$23),0)</f>
        <v>0</v>
      </c>
      <c r="AN639">
        <f ca="1">IF($P639,AM639*Analysis!$B$30+Analysis!$B$31,0)</f>
        <v>0.626</v>
      </c>
      <c r="AO639">
        <f ca="1">AN639-'Flight Input'!$AE639</f>
        <v>0.34899999999999998</v>
      </c>
      <c r="AQ639">
        <f>Analysis!$B$36*'Flight Input'!AE639+IF('Flight Input'!AE639 &gt; 0,Analysis!$B$37,0)</f>
        <v>-0.91960099999999989</v>
      </c>
      <c r="AR639">
        <f ca="1">_xlfn.COVARIANCE.P($AN$102:$AN$1102,'Flight Input'!AE639:AE1639)</f>
        <v>0</v>
      </c>
    </row>
    <row r="640" spans="1:44" x14ac:dyDescent="0.3">
      <c r="A640">
        <v>638</v>
      </c>
      <c r="B640">
        <f>'Flight Input'!T640</f>
        <v>13.739010000019334</v>
      </c>
      <c r="C640">
        <f ca="1">INDIRECT(CONCATENATE("'Flight Input'!",Analysis!$B$2,A640+2))</f>
        <v>0</v>
      </c>
      <c r="D640">
        <f t="shared" si="1249"/>
        <v>2.0374000072479248E-2</v>
      </c>
      <c r="F640">
        <f t="shared" ca="1" si="1258"/>
        <v>0</v>
      </c>
      <c r="G640">
        <f t="shared" ca="1" si="1259"/>
        <v>0</v>
      </c>
      <c r="I640">
        <f>SUM(D$2:D640)/COUNT(D$2:D640)</f>
        <v>2.1534498432632186E-2</v>
      </c>
      <c r="J640">
        <f t="shared" si="1250"/>
        <v>0.94610980312434934</v>
      </c>
      <c r="L640">
        <f ca="1">VARA(C$2:C640)</f>
        <v>0</v>
      </c>
      <c r="M640">
        <f t="shared" ca="1" si="1251"/>
        <v>0</v>
      </c>
      <c r="N640">
        <f t="shared" ca="1" si="1260"/>
        <v>0</v>
      </c>
      <c r="O640" t="b">
        <f ca="1">IF(OR(O639,M640*MIN((B640-B$2)*Analysis!$B$19,1)&gt;Analysis!$B$18),TRUE,FALSE)</f>
        <v>0</v>
      </c>
      <c r="P640" t="b">
        <f>IF(OR('Flight Input'!U640=3,'Flight Input'!U640=9),TRUE,FALSE)</f>
        <v>1</v>
      </c>
      <c r="Q640">
        <f ca="1">IF(O640,Q639,SUM(C$2:C640)/COUNT(C$2:C640))+(Analysis!$D$14-500)/1000000</f>
        <v>1.1E-4</v>
      </c>
      <c r="R640">
        <f t="shared" ca="1" si="1252"/>
        <v>0</v>
      </c>
      <c r="S640">
        <f t="shared" ca="1" si="1261"/>
        <v>0</v>
      </c>
      <c r="T640">
        <f t="shared" ca="1" si="1253"/>
        <v>0</v>
      </c>
      <c r="U640">
        <f ca="1">IF($P640,T640*Analysis!$B$28+Analysis!$B$29,0)</f>
        <v>0.65799999999999992</v>
      </c>
      <c r="V640">
        <f ca="1">U640-'Flight Input'!$AE640</f>
        <v>0.3869999999999999</v>
      </c>
      <c r="W640">
        <f ca="1">MEDIAN2(R640,Analysis!$B$5,2)</f>
        <v>0</v>
      </c>
      <c r="X640">
        <f t="shared" ref="X640:Y640" ca="1" si="1382">X639+W640*$D640</f>
        <v>0</v>
      </c>
      <c r="Y640">
        <f t="shared" ca="1" si="1382"/>
        <v>0</v>
      </c>
      <c r="AA640">
        <f ca="1">AVERAGE2(W640,Analysis!$B$6,2)</f>
        <v>0</v>
      </c>
      <c r="AB640">
        <f t="shared" ref="AB640:AC640" ca="1" si="1383">AB639+AA640*$D640</f>
        <v>0</v>
      </c>
      <c r="AC640">
        <f t="shared" ca="1" si="1383"/>
        <v>0</v>
      </c>
      <c r="AF640">
        <f ca="1">IF(B640&gt;0,C640-Analysis!$B$14,0)</f>
        <v>0</v>
      </c>
      <c r="AG640">
        <f t="shared" ca="1" si="1256"/>
        <v>0</v>
      </c>
      <c r="AH640">
        <f t="shared" ca="1" si="1257"/>
        <v>0</v>
      </c>
      <c r="AI640">
        <f ca="1">IF(AND(B640&gt;Analysis!$B$39,B640&lt;Analysis!$B$40),FilterInput(AF640,Analysis!$B$34,Analysis!$B$35),0)</f>
        <v>0</v>
      </c>
      <c r="AJ640">
        <f ca="1">MEDIAN2(AI640,Analysis!$B$5,2)</f>
        <v>0</v>
      </c>
      <c r="AK640">
        <f ca="1">AVERAGE2(AJ640,Analysis!$B$6,2)</f>
        <v>0</v>
      </c>
      <c r="AL640">
        <f ca="1">INTEGRAL2(R640,$B640,AL639,R639,$B639,Analysis!$B$22)</f>
        <v>0</v>
      </c>
      <c r="AM640">
        <f ca="1">IF(AND(B640&lt;Analysis!$B$40,B640&gt;0),INTEGRAL2(AL640,$B640,AM639,AL639,$B639,Analysis!$B$23),0)</f>
        <v>0</v>
      </c>
      <c r="AN640">
        <f ca="1">IF($P640,AM640*Analysis!$B$30+Analysis!$B$31,0)</f>
        <v>0.626</v>
      </c>
      <c r="AO640">
        <f ca="1">AN640-'Flight Input'!$AE640</f>
        <v>0.35499999999999998</v>
      </c>
      <c r="AQ640">
        <f>Analysis!$B$36*'Flight Input'!AE640+IF('Flight Input'!AE640 &gt; 0,Analysis!$B$37,0)</f>
        <v>-0.93152299999999988</v>
      </c>
      <c r="AR640">
        <f ca="1">_xlfn.COVARIANCE.P($AN$102:$AN$1102,'Flight Input'!AE640:AE1640)</f>
        <v>0</v>
      </c>
    </row>
    <row r="641" spans="1:44" x14ac:dyDescent="0.3">
      <c r="A641">
        <v>639</v>
      </c>
      <c r="B641">
        <f>'Flight Input'!T641</f>
        <v>13.758065999951214</v>
      </c>
      <c r="C641">
        <f ca="1">INDIRECT(CONCATENATE("'Flight Input'!",Analysis!$B$2,A641+2))</f>
        <v>0</v>
      </c>
      <c r="D641">
        <f t="shared" si="1249"/>
        <v>1.9055999931879342E-2</v>
      </c>
      <c r="F641">
        <f t="shared" ca="1" si="1258"/>
        <v>0</v>
      </c>
      <c r="G641">
        <f t="shared" ca="1" si="1259"/>
        <v>0</v>
      </c>
      <c r="I641">
        <f>SUM(D$2:D641)/COUNT(D$2:D641)</f>
        <v>2.1530619718233512E-2</v>
      </c>
      <c r="J641">
        <f t="shared" si="1250"/>
        <v>0.88506509247114229</v>
      </c>
      <c r="L641">
        <f ca="1">VARA(C$2:C641)</f>
        <v>0</v>
      </c>
      <c r="M641">
        <f t="shared" ca="1" si="1251"/>
        <v>0</v>
      </c>
      <c r="N641">
        <f t="shared" ca="1" si="1260"/>
        <v>0</v>
      </c>
      <c r="O641" t="b">
        <f ca="1">IF(OR(O640,M641*MIN((B641-B$2)*Analysis!$B$19,1)&gt;Analysis!$B$18),TRUE,FALSE)</f>
        <v>0</v>
      </c>
      <c r="P641" t="b">
        <f>IF(OR('Flight Input'!U641=3,'Flight Input'!U641=9),TRUE,FALSE)</f>
        <v>1</v>
      </c>
      <c r="Q641">
        <f ca="1">IF(O641,Q640,SUM(C$2:C641)/COUNT(C$2:C641))+(Analysis!$D$14-500)/1000000</f>
        <v>1.1E-4</v>
      </c>
      <c r="R641">
        <f t="shared" ca="1" si="1252"/>
        <v>0</v>
      </c>
      <c r="S641">
        <f t="shared" ca="1" si="1261"/>
        <v>0</v>
      </c>
      <c r="T641">
        <f t="shared" ca="1" si="1253"/>
        <v>0</v>
      </c>
      <c r="U641">
        <f ca="1">IF($P641,T641*Analysis!$B$28+Analysis!$B$29,0)</f>
        <v>0.65799999999999992</v>
      </c>
      <c r="V641">
        <f ca="1">U641-'Flight Input'!$AE641</f>
        <v>0.3919999999999999</v>
      </c>
      <c r="W641">
        <f ca="1">MEDIAN2(R641,Analysis!$B$5,2)</f>
        <v>0</v>
      </c>
      <c r="X641">
        <f t="shared" ref="X641:Y641" ca="1" si="1384">X640+W641*$D641</f>
        <v>0</v>
      </c>
      <c r="Y641">
        <f t="shared" ca="1" si="1384"/>
        <v>0</v>
      </c>
      <c r="AA641">
        <f ca="1">AVERAGE2(W641,Analysis!$B$6,2)</f>
        <v>0</v>
      </c>
      <c r="AB641">
        <f t="shared" ref="AB641:AC641" ca="1" si="1385">AB640+AA641*$D641</f>
        <v>0</v>
      </c>
      <c r="AC641">
        <f t="shared" ca="1" si="1385"/>
        <v>0</v>
      </c>
      <c r="AF641">
        <f ca="1">IF(B641&gt;0,C641-Analysis!$B$14,0)</f>
        <v>0</v>
      </c>
      <c r="AG641">
        <f t="shared" ca="1" si="1256"/>
        <v>0</v>
      </c>
      <c r="AH641">
        <f t="shared" ca="1" si="1257"/>
        <v>0</v>
      </c>
      <c r="AI641">
        <f ca="1">IF(AND(B641&gt;Analysis!$B$39,B641&lt;Analysis!$B$40),FilterInput(AF641,Analysis!$B$34,Analysis!$B$35),0)</f>
        <v>0</v>
      </c>
      <c r="AJ641">
        <f ca="1">MEDIAN2(AI641,Analysis!$B$5,2)</f>
        <v>0</v>
      </c>
      <c r="AK641">
        <f ca="1">AVERAGE2(AJ641,Analysis!$B$6,2)</f>
        <v>0</v>
      </c>
      <c r="AL641">
        <f ca="1">INTEGRAL2(R641,$B641,AL640,R640,$B640,Analysis!$B$22)</f>
        <v>0</v>
      </c>
      <c r="AM641">
        <f ca="1">IF(AND(B641&lt;Analysis!$B$40,B641&gt;0),INTEGRAL2(AL641,$B641,AM640,AL640,$B640,Analysis!$B$23),0)</f>
        <v>0</v>
      </c>
      <c r="AN641">
        <f ca="1">IF($P641,AM641*Analysis!$B$30+Analysis!$B$31,0)</f>
        <v>0.626</v>
      </c>
      <c r="AO641">
        <f ca="1">AN641-'Flight Input'!$AE641</f>
        <v>0.36</v>
      </c>
      <c r="AQ641">
        <f>Analysis!$B$36*'Flight Input'!AE641+IF('Flight Input'!AE641 &gt; 0,Analysis!$B$37,0)</f>
        <v>-0.94145799999999991</v>
      </c>
      <c r="AR641">
        <f ca="1">_xlfn.COVARIANCE.P($AN$102:$AN$1102,'Flight Input'!AE641:AE1641)</f>
        <v>0</v>
      </c>
    </row>
    <row r="642" spans="1:44" x14ac:dyDescent="0.3">
      <c r="A642">
        <v>640</v>
      </c>
      <c r="B642">
        <f>'Flight Input'!T642</f>
        <v>13.778072000015527</v>
      </c>
      <c r="C642">
        <f ca="1">INDIRECT(CONCATENATE("'Flight Input'!",Analysis!$B$2,A642+2))</f>
        <v>0</v>
      </c>
      <c r="D642">
        <f t="shared" si="1249"/>
        <v>2.0006000064313412E-2</v>
      </c>
      <c r="F642">
        <f t="shared" ca="1" si="1258"/>
        <v>0</v>
      </c>
      <c r="G642">
        <f t="shared" ca="1" si="1259"/>
        <v>0</v>
      </c>
      <c r="I642">
        <f>SUM(D$2:D642)/COUNT(D$2:D642)</f>
        <v>2.152823750002426E-2</v>
      </c>
      <c r="J642">
        <f t="shared" si="1250"/>
        <v>0.92929112586624274</v>
      </c>
      <c r="L642">
        <f ca="1">VARA(C$2:C642)</f>
        <v>0</v>
      </c>
      <c r="M642">
        <f t="shared" ca="1" si="1251"/>
        <v>0</v>
      </c>
      <c r="N642">
        <f t="shared" ca="1" si="1260"/>
        <v>0</v>
      </c>
      <c r="O642" t="b">
        <f ca="1">IF(OR(O641,M642*MIN((B642-B$2)*Analysis!$B$19,1)&gt;Analysis!$B$18),TRUE,FALSE)</f>
        <v>0</v>
      </c>
      <c r="P642" t="b">
        <f>IF(OR('Flight Input'!U642=3,'Flight Input'!U642=9),TRUE,FALSE)</f>
        <v>1</v>
      </c>
      <c r="Q642">
        <f ca="1">IF(O642,Q641,SUM(C$2:C642)/COUNT(C$2:C642))+(Analysis!$D$14-500)/1000000</f>
        <v>1.1E-4</v>
      </c>
      <c r="R642">
        <f t="shared" ca="1" si="1252"/>
        <v>0</v>
      </c>
      <c r="S642">
        <f t="shared" ca="1" si="1261"/>
        <v>0</v>
      </c>
      <c r="T642">
        <f t="shared" ca="1" si="1253"/>
        <v>0</v>
      </c>
      <c r="U642">
        <f ca="1">IF($P642,T642*Analysis!$B$28+Analysis!$B$29,0)</f>
        <v>0.65799999999999992</v>
      </c>
      <c r="V642">
        <f ca="1">U642-'Flight Input'!$AE642</f>
        <v>0.39599999999999991</v>
      </c>
      <c r="W642">
        <f ca="1">MEDIAN2(R642,Analysis!$B$5,2)</f>
        <v>0</v>
      </c>
      <c r="X642">
        <f t="shared" ref="X642:Y642" ca="1" si="1386">X641+W642*$D642</f>
        <v>0</v>
      </c>
      <c r="Y642">
        <f t="shared" ca="1" si="1386"/>
        <v>0</v>
      </c>
      <c r="AA642">
        <f ca="1">AVERAGE2(W642,Analysis!$B$6,2)</f>
        <v>0</v>
      </c>
      <c r="AB642">
        <f t="shared" ref="AB642:AC642" ca="1" si="1387">AB641+AA642*$D642</f>
        <v>0</v>
      </c>
      <c r="AC642">
        <f t="shared" ca="1" si="1387"/>
        <v>0</v>
      </c>
      <c r="AF642">
        <f ca="1">IF(B642&gt;0,C642-Analysis!$B$14,0)</f>
        <v>0</v>
      </c>
      <c r="AG642">
        <f t="shared" ca="1" si="1256"/>
        <v>0</v>
      </c>
      <c r="AH642">
        <f t="shared" ca="1" si="1257"/>
        <v>0</v>
      </c>
      <c r="AI642">
        <f ca="1">IF(AND(B642&gt;Analysis!$B$39,B642&lt;Analysis!$B$40),FilterInput(AF642,Analysis!$B$34,Analysis!$B$35),0)</f>
        <v>0</v>
      </c>
      <c r="AJ642">
        <f ca="1">MEDIAN2(AI642,Analysis!$B$5,2)</f>
        <v>0</v>
      </c>
      <c r="AK642">
        <f ca="1">AVERAGE2(AJ642,Analysis!$B$6,2)</f>
        <v>0</v>
      </c>
      <c r="AL642">
        <f ca="1">INTEGRAL2(R642,$B642,AL641,R641,$B641,Analysis!$B$22)</f>
        <v>0</v>
      </c>
      <c r="AM642">
        <f ca="1">IF(AND(B642&lt;Analysis!$B$40,B642&gt;0),INTEGRAL2(AL642,$B642,AM641,AL641,$B641,Analysis!$B$23),0)</f>
        <v>0</v>
      </c>
      <c r="AN642">
        <f ca="1">IF($P642,AM642*Analysis!$B$30+Analysis!$B$31,0)</f>
        <v>0.626</v>
      </c>
      <c r="AO642">
        <f ca="1">AN642-'Flight Input'!$AE642</f>
        <v>0.36399999999999999</v>
      </c>
      <c r="AQ642">
        <f>Analysis!$B$36*'Flight Input'!AE642+IF('Flight Input'!AE642 &gt; 0,Analysis!$B$37,0)</f>
        <v>-0.94940599999999997</v>
      </c>
      <c r="AR642">
        <f ca="1">_xlfn.COVARIANCE.P($AN$102:$AN$1102,'Flight Input'!AE642:AE1642)</f>
        <v>0</v>
      </c>
    </row>
    <row r="643" spans="1:44" x14ac:dyDescent="0.3">
      <c r="A643">
        <v>641</v>
      </c>
      <c r="B643">
        <f>'Flight Input'!T643</f>
        <v>13.800885000033304</v>
      </c>
      <c r="C643">
        <f ca="1">INDIRECT(CONCATENATE("'Flight Input'!",Analysis!$B$2,A643+2))</f>
        <v>0</v>
      </c>
      <c r="D643">
        <f t="shared" ref="D643:D706" si="1388">B643-B642</f>
        <v>2.2813000017777085E-2</v>
      </c>
      <c r="F643">
        <f t="shared" ca="1" si="1258"/>
        <v>0</v>
      </c>
      <c r="G643">
        <f t="shared" ca="1" si="1259"/>
        <v>0</v>
      </c>
      <c r="I643">
        <f>SUM(D$2:D643)/COUNT(D$2:D643)</f>
        <v>2.1530241809724342E-2</v>
      </c>
      <c r="J643">
        <f t="shared" ref="J643:J706" si="1389">D643/I643</f>
        <v>1.0595793683781747</v>
      </c>
      <c r="L643">
        <f ca="1">VARA(C$2:C643)</f>
        <v>0</v>
      </c>
      <c r="M643">
        <f t="shared" ref="M643:M706" ca="1" si="1390">(L643-L642)/D643</f>
        <v>0</v>
      </c>
      <c r="N643">
        <f t="shared" ca="1" si="1260"/>
        <v>0</v>
      </c>
      <c r="O643" t="b">
        <f ca="1">IF(OR(O642,M643*MIN((B643-B$2)*Analysis!$B$19,1)&gt;Analysis!$B$18),TRUE,FALSE)</f>
        <v>0</v>
      </c>
      <c r="P643" t="b">
        <f>IF(OR('Flight Input'!U643=3,'Flight Input'!U643=9),TRUE,FALSE)</f>
        <v>1</v>
      </c>
      <c r="Q643">
        <f ca="1">IF(O643,Q642,SUM(C$2:C643)/COUNT(C$2:C643))+(Analysis!$D$14-500)/1000000</f>
        <v>1.1E-4</v>
      </c>
      <c r="R643">
        <f t="shared" ref="R643:R706" ca="1" si="1391">IF(O643,C643-Q643,0)</f>
        <v>0</v>
      </c>
      <c r="S643">
        <f t="shared" ca="1" si="1261"/>
        <v>0</v>
      </c>
      <c r="T643">
        <f t="shared" ref="T643:T706" ca="1" si="1392">IF(P643,T642+S643*$D643,0)</f>
        <v>0</v>
      </c>
      <c r="U643">
        <f ca="1">IF($P643,T643*Analysis!$B$28+Analysis!$B$29,0)</f>
        <v>0.65799999999999992</v>
      </c>
      <c r="V643">
        <f ca="1">U643-'Flight Input'!$AE643</f>
        <v>0.39999999999999991</v>
      </c>
      <c r="W643">
        <f ca="1">MEDIAN2(R643,Analysis!$B$5,2)</f>
        <v>0</v>
      </c>
      <c r="X643">
        <f t="shared" ref="X643:Y643" ca="1" si="1393">X642+W643*$D643</f>
        <v>0</v>
      </c>
      <c r="Y643">
        <f t="shared" ca="1" si="1393"/>
        <v>0</v>
      </c>
      <c r="AA643">
        <f ca="1">AVERAGE2(W643,Analysis!$B$6,2)</f>
        <v>0</v>
      </c>
      <c r="AB643">
        <f t="shared" ref="AB643:AC643" ca="1" si="1394">AB642+AA643*$D643</f>
        <v>0</v>
      </c>
      <c r="AC643">
        <f t="shared" ca="1" si="1394"/>
        <v>0</v>
      </c>
      <c r="AF643">
        <f ca="1">IF(B643&gt;0,C643-Analysis!$B$14,0)</f>
        <v>0</v>
      </c>
      <c r="AG643">
        <f t="shared" ref="AG643:AG706" ca="1" si="1395">IF(B643&gt;0,AG642+AF643*$D643,0)</f>
        <v>0</v>
      </c>
      <c r="AH643">
        <f t="shared" ref="AH643:AH706" ca="1" si="1396">IF(B643&gt;0,AH642+AG643*$D643,0)</f>
        <v>0</v>
      </c>
      <c r="AI643">
        <f ca="1">IF(AND(B643&gt;Analysis!$B$39,B643&lt;Analysis!$B$40),FilterInput(AF643,Analysis!$B$34,Analysis!$B$35),0)</f>
        <v>0</v>
      </c>
      <c r="AJ643">
        <f ca="1">MEDIAN2(AI643,Analysis!$B$5,2)</f>
        <v>0</v>
      </c>
      <c r="AK643">
        <f ca="1">AVERAGE2(AJ643,Analysis!$B$6,2)</f>
        <v>0</v>
      </c>
      <c r="AL643">
        <f ca="1">INTEGRAL2(R643,$B643,AL642,R642,$B642,Analysis!$B$22)</f>
        <v>0</v>
      </c>
      <c r="AM643">
        <f ca="1">IF(AND(B643&lt;Analysis!$B$40,B643&gt;0),INTEGRAL2(AL643,$B643,AM642,AL642,$B642,Analysis!$B$23),0)</f>
        <v>0</v>
      </c>
      <c r="AN643">
        <f ca="1">IF($P643,AM643*Analysis!$B$30+Analysis!$B$31,0)</f>
        <v>0.626</v>
      </c>
      <c r="AO643">
        <f ca="1">AN643-'Flight Input'!$AE643</f>
        <v>0.36799999999999999</v>
      </c>
      <c r="AQ643">
        <f>Analysis!$B$36*'Flight Input'!AE643+IF('Flight Input'!AE643 &gt; 0,Analysis!$B$37,0)</f>
        <v>-0.95735399999999993</v>
      </c>
      <c r="AR643">
        <f ca="1">_xlfn.COVARIANCE.P($AN$102:$AN$1102,'Flight Input'!AE643:AE1643)</f>
        <v>0</v>
      </c>
    </row>
    <row r="644" spans="1:44" x14ac:dyDescent="0.3">
      <c r="A644">
        <v>642</v>
      </c>
      <c r="B644">
        <f>'Flight Input'!T644</f>
        <v>13.81836499995552</v>
      </c>
      <c r="C644">
        <f ca="1">INDIRECT(CONCATENATE("'Flight Input'!",Analysis!$B$2,A644+2))</f>
        <v>0</v>
      </c>
      <c r="D644">
        <f t="shared" si="1388"/>
        <v>1.7479999922215939E-2</v>
      </c>
      <c r="F644">
        <f t="shared" ref="F644:F707" ca="1" si="1397">F643+C644*$D644</f>
        <v>0</v>
      </c>
      <c r="G644">
        <f t="shared" ref="G644:G707" ca="1" si="1398">G643+F644*$D644</f>
        <v>0</v>
      </c>
      <c r="I644">
        <f>SUM(D$2:D644)/COUNT(D$2:D644)</f>
        <v>2.1523933021737569E-2</v>
      </c>
      <c r="J644">
        <f t="shared" si="1389"/>
        <v>0.8121192304660324</v>
      </c>
      <c r="L644">
        <f ca="1">VARA(C$2:C644)</f>
        <v>0</v>
      </c>
      <c r="M644">
        <f t="shared" ca="1" si="1390"/>
        <v>0</v>
      </c>
      <c r="N644">
        <f t="shared" ref="N644:N707" ca="1" si="1399">(C644-C643)/D644</f>
        <v>0</v>
      </c>
      <c r="O644" t="b">
        <f ca="1">IF(OR(O643,M644*MIN((B644-B$2)*Analysis!$B$19,1)&gt;Analysis!$B$18),TRUE,FALSE)</f>
        <v>0</v>
      </c>
      <c r="P644" t="b">
        <f>IF(OR('Flight Input'!U644=3,'Flight Input'!U644=9),TRUE,FALSE)</f>
        <v>1</v>
      </c>
      <c r="Q644">
        <f ca="1">IF(O644,Q643,SUM(C$2:C644)/COUNT(C$2:C644))+(Analysis!$D$14-500)/1000000</f>
        <v>1.1E-4</v>
      </c>
      <c r="R644">
        <f t="shared" ca="1" si="1391"/>
        <v>0</v>
      </c>
      <c r="S644">
        <f t="shared" ref="S644:S707" ca="1" si="1400">S643+R644*$D644</f>
        <v>0</v>
      </c>
      <c r="T644">
        <f t="shared" ca="1" si="1392"/>
        <v>0</v>
      </c>
      <c r="U644">
        <f ca="1">IF($P644,T644*Analysis!$B$28+Analysis!$B$29,0)</f>
        <v>0.65799999999999992</v>
      </c>
      <c r="V644">
        <f ca="1">U644-'Flight Input'!$AE644</f>
        <v>0.40199999999999991</v>
      </c>
      <c r="W644">
        <f ca="1">MEDIAN2(R644,Analysis!$B$5,2)</f>
        <v>0</v>
      </c>
      <c r="X644">
        <f t="shared" ref="X644:Y644" ca="1" si="1401">X643+W644*$D644</f>
        <v>0</v>
      </c>
      <c r="Y644">
        <f t="shared" ca="1" si="1401"/>
        <v>0</v>
      </c>
      <c r="AA644">
        <f ca="1">AVERAGE2(W644,Analysis!$B$6,2)</f>
        <v>0</v>
      </c>
      <c r="AB644">
        <f t="shared" ref="AB644:AC644" ca="1" si="1402">AB643+AA644*$D644</f>
        <v>0</v>
      </c>
      <c r="AC644">
        <f t="shared" ca="1" si="1402"/>
        <v>0</v>
      </c>
      <c r="AF644">
        <f ca="1">IF(B644&gt;0,C644-Analysis!$B$14,0)</f>
        <v>0</v>
      </c>
      <c r="AG644">
        <f t="shared" ca="1" si="1395"/>
        <v>0</v>
      </c>
      <c r="AH644">
        <f t="shared" ca="1" si="1396"/>
        <v>0</v>
      </c>
      <c r="AI644">
        <f ca="1">IF(AND(B644&gt;Analysis!$B$39,B644&lt;Analysis!$B$40),FilterInput(AF644,Analysis!$B$34,Analysis!$B$35),0)</f>
        <v>0</v>
      </c>
      <c r="AJ644">
        <f ca="1">MEDIAN2(AI644,Analysis!$B$5,2)</f>
        <v>0</v>
      </c>
      <c r="AK644">
        <f ca="1">AVERAGE2(AJ644,Analysis!$B$6,2)</f>
        <v>0</v>
      </c>
      <c r="AL644">
        <f ca="1">INTEGRAL2(R644,$B644,AL643,R643,$B643,Analysis!$B$22)</f>
        <v>0</v>
      </c>
      <c r="AM644">
        <f ca="1">IF(AND(B644&lt;Analysis!$B$40,B644&gt;0),INTEGRAL2(AL644,$B644,AM643,AL643,$B643,Analysis!$B$23),0)</f>
        <v>0</v>
      </c>
      <c r="AN644">
        <f ca="1">IF($P644,AM644*Analysis!$B$30+Analysis!$B$31,0)</f>
        <v>0.626</v>
      </c>
      <c r="AO644">
        <f ca="1">AN644-'Flight Input'!$AE644</f>
        <v>0.37</v>
      </c>
      <c r="AQ644">
        <f>Analysis!$B$36*'Flight Input'!AE644+IF('Flight Input'!AE644 &gt; 0,Analysis!$B$37,0)</f>
        <v>-0.96132799999999996</v>
      </c>
      <c r="AR644">
        <f ca="1">_xlfn.COVARIANCE.P($AN$102:$AN$1102,'Flight Input'!AE644:AE1644)</f>
        <v>0</v>
      </c>
    </row>
    <row r="645" spans="1:44" x14ac:dyDescent="0.3">
      <c r="A645">
        <v>643</v>
      </c>
      <c r="B645">
        <f>'Flight Input'!T645</f>
        <v>13.83857599995099</v>
      </c>
      <c r="C645">
        <f ca="1">INDIRECT(CONCATENATE("'Flight Input'!",Analysis!$B$2,A645+2))</f>
        <v>0</v>
      </c>
      <c r="D645">
        <f t="shared" si="1388"/>
        <v>2.0210999995470047E-2</v>
      </c>
      <c r="F645">
        <f t="shared" ca="1" si="1397"/>
        <v>0</v>
      </c>
      <c r="G645">
        <f t="shared" ca="1" si="1398"/>
        <v>0</v>
      </c>
      <c r="I645">
        <f>SUM(D$2:D645)/COUNT(D$2:D645)</f>
        <v>2.1521891135227046E-2</v>
      </c>
      <c r="J645">
        <f t="shared" si="1389"/>
        <v>0.93909033683330312</v>
      </c>
      <c r="L645">
        <f ca="1">VARA(C$2:C645)</f>
        <v>0</v>
      </c>
      <c r="M645">
        <f t="shared" ca="1" si="1390"/>
        <v>0</v>
      </c>
      <c r="N645">
        <f t="shared" ca="1" si="1399"/>
        <v>0</v>
      </c>
      <c r="O645" t="b">
        <f ca="1">IF(OR(O644,M645*MIN((B645-B$2)*Analysis!$B$19,1)&gt;Analysis!$B$18),TRUE,FALSE)</f>
        <v>0</v>
      </c>
      <c r="P645" t="b">
        <f>IF(OR('Flight Input'!U645=3,'Flight Input'!U645=9),TRUE,FALSE)</f>
        <v>1</v>
      </c>
      <c r="Q645">
        <f ca="1">IF(O645,Q644,SUM(C$2:C645)/COUNT(C$2:C645))+(Analysis!$D$14-500)/1000000</f>
        <v>1.1E-4</v>
      </c>
      <c r="R645">
        <f t="shared" ca="1" si="1391"/>
        <v>0</v>
      </c>
      <c r="S645">
        <f t="shared" ca="1" si="1400"/>
        <v>0</v>
      </c>
      <c r="T645">
        <f t="shared" ca="1" si="1392"/>
        <v>0</v>
      </c>
      <c r="U645">
        <f ca="1">IF($P645,T645*Analysis!$B$28+Analysis!$B$29,0)</f>
        <v>0.65799999999999992</v>
      </c>
      <c r="V645">
        <f ca="1">U645-'Flight Input'!$AE645</f>
        <v>0.40699999999999992</v>
      </c>
      <c r="W645">
        <f ca="1">MEDIAN2(R645,Analysis!$B$5,2)</f>
        <v>0</v>
      </c>
      <c r="X645">
        <f t="shared" ref="X645:Y645" ca="1" si="1403">X644+W645*$D645</f>
        <v>0</v>
      </c>
      <c r="Y645">
        <f t="shared" ca="1" si="1403"/>
        <v>0</v>
      </c>
      <c r="AA645">
        <f ca="1">AVERAGE2(W645,Analysis!$B$6,2)</f>
        <v>0</v>
      </c>
      <c r="AB645">
        <f t="shared" ref="AB645:AC645" ca="1" si="1404">AB644+AA645*$D645</f>
        <v>0</v>
      </c>
      <c r="AC645">
        <f t="shared" ca="1" si="1404"/>
        <v>0</v>
      </c>
      <c r="AF645">
        <f ca="1">IF(B645&gt;0,C645-Analysis!$B$14,0)</f>
        <v>0</v>
      </c>
      <c r="AG645">
        <f t="shared" ca="1" si="1395"/>
        <v>0</v>
      </c>
      <c r="AH645">
        <f t="shared" ca="1" si="1396"/>
        <v>0</v>
      </c>
      <c r="AI645">
        <f ca="1">IF(AND(B645&gt;Analysis!$B$39,B645&lt;Analysis!$B$40),FilterInput(AF645,Analysis!$B$34,Analysis!$B$35),0)</f>
        <v>0</v>
      </c>
      <c r="AJ645">
        <f ca="1">MEDIAN2(AI645,Analysis!$B$5,2)</f>
        <v>0</v>
      </c>
      <c r="AK645">
        <f ca="1">AVERAGE2(AJ645,Analysis!$B$6,2)</f>
        <v>0</v>
      </c>
      <c r="AL645">
        <f ca="1">INTEGRAL2(R645,$B645,AL644,R644,$B644,Analysis!$B$22)</f>
        <v>0</v>
      </c>
      <c r="AM645">
        <f ca="1">IF(AND(B645&lt;Analysis!$B$40,B645&gt;0),INTEGRAL2(AL645,$B645,AM644,AL644,$B644,Analysis!$B$23),0)</f>
        <v>0</v>
      </c>
      <c r="AN645">
        <f ca="1">IF($P645,AM645*Analysis!$B$30+Analysis!$B$31,0)</f>
        <v>0.626</v>
      </c>
      <c r="AO645">
        <f ca="1">AN645-'Flight Input'!$AE645</f>
        <v>0.375</v>
      </c>
      <c r="AQ645">
        <f>Analysis!$B$36*'Flight Input'!AE645+IF('Flight Input'!AE645 &gt; 0,Analysis!$B$37,0)</f>
        <v>-0.97126299999999999</v>
      </c>
      <c r="AR645">
        <f ca="1">_xlfn.COVARIANCE.P($AN$102:$AN$1102,'Flight Input'!AE645:AE1645)</f>
        <v>0</v>
      </c>
    </row>
    <row r="646" spans="1:44" x14ac:dyDescent="0.3">
      <c r="A646">
        <v>644</v>
      </c>
      <c r="B646">
        <f>'Flight Input'!T646</f>
        <v>13.860917999991216</v>
      </c>
      <c r="C646">
        <f ca="1">INDIRECT(CONCATENATE("'Flight Input'!",Analysis!$B$2,A646+2))</f>
        <v>0</v>
      </c>
      <c r="D646">
        <f t="shared" si="1388"/>
        <v>2.2342000040225685E-2</v>
      </c>
      <c r="F646">
        <f t="shared" ca="1" si="1397"/>
        <v>0</v>
      </c>
      <c r="G646">
        <f t="shared" ca="1" si="1398"/>
        <v>0</v>
      </c>
      <c r="I646">
        <f>SUM(D$2:D646)/COUNT(D$2:D646)</f>
        <v>2.152316459625965E-2</v>
      </c>
      <c r="J646">
        <f t="shared" si="1389"/>
        <v>1.0380443795940832</v>
      </c>
      <c r="L646">
        <f ca="1">VARA(C$2:C646)</f>
        <v>0</v>
      </c>
      <c r="M646">
        <f t="shared" ca="1" si="1390"/>
        <v>0</v>
      </c>
      <c r="N646">
        <f t="shared" ca="1" si="1399"/>
        <v>0</v>
      </c>
      <c r="O646" t="b">
        <f ca="1">IF(OR(O645,M646*MIN((B646-B$2)*Analysis!$B$19,1)&gt;Analysis!$B$18),TRUE,FALSE)</f>
        <v>0</v>
      </c>
      <c r="P646" t="b">
        <f>IF(OR('Flight Input'!U646=3,'Flight Input'!U646=9),TRUE,FALSE)</f>
        <v>1</v>
      </c>
      <c r="Q646">
        <f ca="1">IF(O646,Q645,SUM(C$2:C646)/COUNT(C$2:C646))+(Analysis!$D$14-500)/1000000</f>
        <v>1.1E-4</v>
      </c>
      <c r="R646">
        <f t="shared" ca="1" si="1391"/>
        <v>0</v>
      </c>
      <c r="S646">
        <f t="shared" ca="1" si="1400"/>
        <v>0</v>
      </c>
      <c r="T646">
        <f t="shared" ca="1" si="1392"/>
        <v>0</v>
      </c>
      <c r="U646">
        <f ca="1">IF($P646,T646*Analysis!$B$28+Analysis!$B$29,0)</f>
        <v>0.65799999999999992</v>
      </c>
      <c r="V646">
        <f ca="1">U646-'Flight Input'!$AE646</f>
        <v>0.40899999999999992</v>
      </c>
      <c r="W646">
        <f ca="1">MEDIAN2(R646,Analysis!$B$5,2)</f>
        <v>0</v>
      </c>
      <c r="X646">
        <f t="shared" ref="X646:Y646" ca="1" si="1405">X645+W646*$D646</f>
        <v>0</v>
      </c>
      <c r="Y646">
        <f t="shared" ca="1" si="1405"/>
        <v>0</v>
      </c>
      <c r="AA646">
        <f ca="1">AVERAGE2(W646,Analysis!$B$6,2)</f>
        <v>0</v>
      </c>
      <c r="AB646">
        <f t="shared" ref="AB646:AC646" ca="1" si="1406">AB645+AA646*$D646</f>
        <v>0</v>
      </c>
      <c r="AC646">
        <f t="shared" ca="1" si="1406"/>
        <v>0</v>
      </c>
      <c r="AF646">
        <f ca="1">IF(B646&gt;0,C646-Analysis!$B$14,0)</f>
        <v>0</v>
      </c>
      <c r="AG646">
        <f t="shared" ca="1" si="1395"/>
        <v>0</v>
      </c>
      <c r="AH646">
        <f t="shared" ca="1" si="1396"/>
        <v>0</v>
      </c>
      <c r="AI646">
        <f ca="1">IF(AND(B646&gt;Analysis!$B$39,B646&lt;Analysis!$B$40),FilterInput(AF646,Analysis!$B$34,Analysis!$B$35),0)</f>
        <v>0</v>
      </c>
      <c r="AJ646">
        <f ca="1">MEDIAN2(AI646,Analysis!$B$5,2)</f>
        <v>0</v>
      </c>
      <c r="AK646">
        <f ca="1">AVERAGE2(AJ646,Analysis!$B$6,2)</f>
        <v>0</v>
      </c>
      <c r="AL646">
        <f ca="1">INTEGRAL2(R646,$B646,AL645,R645,$B645,Analysis!$B$22)</f>
        <v>0</v>
      </c>
      <c r="AM646">
        <f ca="1">IF(AND(B646&lt;Analysis!$B$40,B646&gt;0),INTEGRAL2(AL646,$B646,AM645,AL645,$B645,Analysis!$B$23),0)</f>
        <v>0</v>
      </c>
      <c r="AN646">
        <f ca="1">IF($P646,AM646*Analysis!$B$30+Analysis!$B$31,0)</f>
        <v>0.626</v>
      </c>
      <c r="AO646">
        <f ca="1">AN646-'Flight Input'!$AE646</f>
        <v>0.377</v>
      </c>
      <c r="AQ646">
        <f>Analysis!$B$36*'Flight Input'!AE646+IF('Flight Input'!AE646 &gt; 0,Analysis!$B$37,0)</f>
        <v>-0.97523699999999991</v>
      </c>
      <c r="AR646">
        <f ca="1">_xlfn.COVARIANCE.P($AN$102:$AN$1102,'Flight Input'!AE646:AE1646)</f>
        <v>0</v>
      </c>
    </row>
    <row r="647" spans="1:44" x14ac:dyDescent="0.3">
      <c r="A647">
        <v>645</v>
      </c>
      <c r="B647">
        <f>'Flight Input'!T647</f>
        <v>13.882851999951527</v>
      </c>
      <c r="C647">
        <f ca="1">INDIRECT(CONCATENATE("'Flight Input'!",Analysis!$B$2,A647+2))</f>
        <v>0</v>
      </c>
      <c r="D647">
        <f t="shared" si="1388"/>
        <v>2.1933999960310757E-2</v>
      </c>
      <c r="F647">
        <f t="shared" ca="1" si="1397"/>
        <v>0</v>
      </c>
      <c r="G647">
        <f t="shared" ca="1" si="1398"/>
        <v>0</v>
      </c>
      <c r="I647">
        <f>SUM(D$2:D647)/COUNT(D$2:D647)</f>
        <v>2.1523801550312444E-2</v>
      </c>
      <c r="J647">
        <f t="shared" si="1389"/>
        <v>1.01905789779001</v>
      </c>
      <c r="L647">
        <f ca="1">VARA(C$2:C647)</f>
        <v>0</v>
      </c>
      <c r="M647">
        <f t="shared" ca="1" si="1390"/>
        <v>0</v>
      </c>
      <c r="N647">
        <f t="shared" ca="1" si="1399"/>
        <v>0</v>
      </c>
      <c r="O647" t="b">
        <f ca="1">IF(OR(O646,M647*MIN((B647-B$2)*Analysis!$B$19,1)&gt;Analysis!$B$18),TRUE,FALSE)</f>
        <v>0</v>
      </c>
      <c r="P647" t="b">
        <f>IF(OR('Flight Input'!U647=3,'Flight Input'!U647=9),TRUE,FALSE)</f>
        <v>1</v>
      </c>
      <c r="Q647">
        <f ca="1">IF(O647,Q646,SUM(C$2:C647)/COUNT(C$2:C647))+(Analysis!$D$14-500)/1000000</f>
        <v>1.1E-4</v>
      </c>
      <c r="R647">
        <f t="shared" ca="1" si="1391"/>
        <v>0</v>
      </c>
      <c r="S647">
        <f t="shared" ca="1" si="1400"/>
        <v>0</v>
      </c>
      <c r="T647">
        <f t="shared" ca="1" si="1392"/>
        <v>0</v>
      </c>
      <c r="U647">
        <f ca="1">IF($P647,T647*Analysis!$B$28+Analysis!$B$29,0)</f>
        <v>0.65799999999999992</v>
      </c>
      <c r="V647">
        <f ca="1">U647-'Flight Input'!$AE647</f>
        <v>0.41399999999999992</v>
      </c>
      <c r="W647">
        <f ca="1">MEDIAN2(R647,Analysis!$B$5,2)</f>
        <v>0</v>
      </c>
      <c r="X647">
        <f t="shared" ref="X647:Y647" ca="1" si="1407">X646+W647*$D647</f>
        <v>0</v>
      </c>
      <c r="Y647">
        <f t="shared" ca="1" si="1407"/>
        <v>0</v>
      </c>
      <c r="AA647">
        <f ca="1">AVERAGE2(W647,Analysis!$B$6,2)</f>
        <v>0</v>
      </c>
      <c r="AB647">
        <f t="shared" ref="AB647:AC647" ca="1" si="1408">AB646+AA647*$D647</f>
        <v>0</v>
      </c>
      <c r="AC647">
        <f t="shared" ca="1" si="1408"/>
        <v>0</v>
      </c>
      <c r="AF647">
        <f ca="1">IF(B647&gt;0,C647-Analysis!$B$14,0)</f>
        <v>0</v>
      </c>
      <c r="AG647">
        <f t="shared" ca="1" si="1395"/>
        <v>0</v>
      </c>
      <c r="AH647">
        <f t="shared" ca="1" si="1396"/>
        <v>0</v>
      </c>
      <c r="AI647">
        <f ca="1">IF(AND(B647&gt;Analysis!$B$39,B647&lt;Analysis!$B$40),FilterInput(AF647,Analysis!$B$34,Analysis!$B$35),0)</f>
        <v>0</v>
      </c>
      <c r="AJ647">
        <f ca="1">MEDIAN2(AI647,Analysis!$B$5,2)</f>
        <v>0</v>
      </c>
      <c r="AK647">
        <f ca="1">AVERAGE2(AJ647,Analysis!$B$6,2)</f>
        <v>0</v>
      </c>
      <c r="AL647">
        <f ca="1">INTEGRAL2(R647,$B647,AL646,R646,$B646,Analysis!$B$22)</f>
        <v>0</v>
      </c>
      <c r="AM647">
        <f ca="1">IF(AND(B647&lt;Analysis!$B$40,B647&gt;0),INTEGRAL2(AL647,$B647,AM646,AL646,$B646,Analysis!$B$23),0)</f>
        <v>0</v>
      </c>
      <c r="AN647">
        <f ca="1">IF($P647,AM647*Analysis!$B$30+Analysis!$B$31,0)</f>
        <v>0.626</v>
      </c>
      <c r="AO647">
        <f ca="1">AN647-'Flight Input'!$AE647</f>
        <v>0.38200000000000001</v>
      </c>
      <c r="AQ647">
        <f>Analysis!$B$36*'Flight Input'!AE647+IF('Flight Input'!AE647 &gt; 0,Analysis!$B$37,0)</f>
        <v>-0.98517199999999994</v>
      </c>
      <c r="AR647">
        <f ca="1">_xlfn.COVARIANCE.P($AN$102:$AN$1102,'Flight Input'!AE647:AE1647)</f>
        <v>0</v>
      </c>
    </row>
    <row r="648" spans="1:44" x14ac:dyDescent="0.3">
      <c r="A648">
        <v>646</v>
      </c>
      <c r="B648">
        <f>'Flight Input'!T648</f>
        <v>13.893901000032201</v>
      </c>
      <c r="C648">
        <f ca="1">INDIRECT(CONCATENATE("'Flight Input'!",Analysis!$B$2,A648+2))</f>
        <v>0</v>
      </c>
      <c r="D648">
        <f t="shared" si="1388"/>
        <v>1.1049000080674887E-2</v>
      </c>
      <c r="F648">
        <f t="shared" ca="1" si="1397"/>
        <v>0</v>
      </c>
      <c r="G648">
        <f t="shared" ca="1" si="1398"/>
        <v>0</v>
      </c>
      <c r="I648">
        <f>SUM(D$2:D648)/COUNT(D$2:D648)</f>
        <v>2.1507586687356348E-2</v>
      </c>
      <c r="J648">
        <f t="shared" si="1389"/>
        <v>0.51372570252943606</v>
      </c>
      <c r="L648">
        <f ca="1">VARA(C$2:C648)</f>
        <v>0</v>
      </c>
      <c r="M648">
        <f t="shared" ca="1" si="1390"/>
        <v>0</v>
      </c>
      <c r="N648">
        <f t="shared" ca="1" si="1399"/>
        <v>0</v>
      </c>
      <c r="O648" t="b">
        <f ca="1">IF(OR(O647,M648*MIN((B648-B$2)*Analysis!$B$19,1)&gt;Analysis!$B$18),TRUE,FALSE)</f>
        <v>0</v>
      </c>
      <c r="P648" t="b">
        <f>IF(OR('Flight Input'!U648=3,'Flight Input'!U648=9),TRUE,FALSE)</f>
        <v>1</v>
      </c>
      <c r="Q648">
        <f ca="1">IF(O648,Q647,SUM(C$2:C648)/COUNT(C$2:C648))+(Analysis!$D$14-500)/1000000</f>
        <v>1.1E-4</v>
      </c>
      <c r="R648">
        <f t="shared" ca="1" si="1391"/>
        <v>0</v>
      </c>
      <c r="S648">
        <f t="shared" ca="1" si="1400"/>
        <v>0</v>
      </c>
      <c r="T648">
        <f t="shared" ca="1" si="1392"/>
        <v>0</v>
      </c>
      <c r="U648">
        <f ca="1">IF($P648,T648*Analysis!$B$28+Analysis!$B$29,0)</f>
        <v>0.65799999999999992</v>
      </c>
      <c r="V648">
        <f ca="1">U648-'Flight Input'!$AE648</f>
        <v>0.41399999999999992</v>
      </c>
      <c r="W648">
        <f ca="1">MEDIAN2(R648,Analysis!$B$5,2)</f>
        <v>0</v>
      </c>
      <c r="X648">
        <f t="shared" ref="X648:Y648" ca="1" si="1409">X647+W648*$D648</f>
        <v>0</v>
      </c>
      <c r="Y648">
        <f t="shared" ca="1" si="1409"/>
        <v>0</v>
      </c>
      <c r="AA648">
        <f ca="1">AVERAGE2(W648,Analysis!$B$6,2)</f>
        <v>0</v>
      </c>
      <c r="AB648">
        <f t="shared" ref="AB648:AC648" ca="1" si="1410">AB647+AA648*$D648</f>
        <v>0</v>
      </c>
      <c r="AC648">
        <f t="shared" ca="1" si="1410"/>
        <v>0</v>
      </c>
      <c r="AF648">
        <f ca="1">IF(B648&gt;0,C648-Analysis!$B$14,0)</f>
        <v>0</v>
      </c>
      <c r="AG648">
        <f t="shared" ca="1" si="1395"/>
        <v>0</v>
      </c>
      <c r="AH648">
        <f t="shared" ca="1" si="1396"/>
        <v>0</v>
      </c>
      <c r="AI648">
        <f ca="1">IF(AND(B648&gt;Analysis!$B$39,B648&lt;Analysis!$B$40),FilterInput(AF648,Analysis!$B$34,Analysis!$B$35),0)</f>
        <v>0</v>
      </c>
      <c r="AJ648">
        <f ca="1">MEDIAN2(AI648,Analysis!$B$5,2)</f>
        <v>0</v>
      </c>
      <c r="AK648">
        <f ca="1">AVERAGE2(AJ648,Analysis!$B$6,2)</f>
        <v>0</v>
      </c>
      <c r="AL648">
        <f ca="1">INTEGRAL2(R648,$B648,AL647,R647,$B647,Analysis!$B$22)</f>
        <v>0</v>
      </c>
      <c r="AM648">
        <f ca="1">IF(AND(B648&lt;Analysis!$B$40,B648&gt;0),INTEGRAL2(AL648,$B648,AM647,AL647,$B647,Analysis!$B$23),0)</f>
        <v>0</v>
      </c>
      <c r="AN648">
        <f ca="1">IF($P648,AM648*Analysis!$B$30+Analysis!$B$31,0)</f>
        <v>0.626</v>
      </c>
      <c r="AO648">
        <f ca="1">AN648-'Flight Input'!$AE648</f>
        <v>0.38200000000000001</v>
      </c>
      <c r="AQ648">
        <f>Analysis!$B$36*'Flight Input'!AE648+IF('Flight Input'!AE648 &gt; 0,Analysis!$B$37,0)</f>
        <v>-0.98517199999999994</v>
      </c>
      <c r="AR648">
        <f ca="1">_xlfn.COVARIANCE.P($AN$102:$AN$1102,'Flight Input'!AE648:AE1648)</f>
        <v>0</v>
      </c>
    </row>
    <row r="649" spans="1:44" x14ac:dyDescent="0.3">
      <c r="A649">
        <v>647</v>
      </c>
      <c r="B649">
        <f>'Flight Input'!T649</f>
        <v>13.919747999985702</v>
      </c>
      <c r="C649">
        <f ca="1">INDIRECT(CONCATENATE("'Flight Input'!",Analysis!$B$2,A649+2))</f>
        <v>0</v>
      </c>
      <c r="D649">
        <f t="shared" si="1388"/>
        <v>2.5846999953500926E-2</v>
      </c>
      <c r="F649">
        <f t="shared" ca="1" si="1397"/>
        <v>0</v>
      </c>
      <c r="G649">
        <f t="shared" ca="1" si="1398"/>
        <v>0</v>
      </c>
      <c r="I649">
        <f>SUM(D$2:D649)/COUNT(D$2:D649)</f>
        <v>2.151429366303818E-2</v>
      </c>
      <c r="J649">
        <f t="shared" si="1389"/>
        <v>1.2013873361739218</v>
      </c>
      <c r="L649">
        <f ca="1">VARA(C$2:C649)</f>
        <v>0</v>
      </c>
      <c r="M649">
        <f t="shared" ca="1" si="1390"/>
        <v>0</v>
      </c>
      <c r="N649">
        <f t="shared" ca="1" si="1399"/>
        <v>0</v>
      </c>
      <c r="O649" t="b">
        <f ca="1">IF(OR(O648,M649*MIN((B649-B$2)*Analysis!$B$19,1)&gt;Analysis!$B$18),TRUE,FALSE)</f>
        <v>0</v>
      </c>
      <c r="P649" t="b">
        <f>IF(OR('Flight Input'!U649=3,'Flight Input'!U649=9),TRUE,FALSE)</f>
        <v>1</v>
      </c>
      <c r="Q649">
        <f ca="1">IF(O649,Q648,SUM(C$2:C649)/COUNT(C$2:C649))+(Analysis!$D$14-500)/1000000</f>
        <v>1.1E-4</v>
      </c>
      <c r="R649">
        <f t="shared" ca="1" si="1391"/>
        <v>0</v>
      </c>
      <c r="S649">
        <f t="shared" ca="1" si="1400"/>
        <v>0</v>
      </c>
      <c r="T649">
        <f t="shared" ca="1" si="1392"/>
        <v>0</v>
      </c>
      <c r="U649">
        <f ca="1">IF($P649,T649*Analysis!$B$28+Analysis!$B$29,0)</f>
        <v>0.65799999999999992</v>
      </c>
      <c r="V649">
        <f ca="1">U649-'Flight Input'!$AE649</f>
        <v>0.41899999999999993</v>
      </c>
      <c r="W649">
        <f ca="1">MEDIAN2(R649,Analysis!$B$5,2)</f>
        <v>0</v>
      </c>
      <c r="X649">
        <f t="shared" ref="X649:Y649" ca="1" si="1411">X648+W649*$D649</f>
        <v>0</v>
      </c>
      <c r="Y649">
        <f t="shared" ca="1" si="1411"/>
        <v>0</v>
      </c>
      <c r="AA649">
        <f ca="1">AVERAGE2(W649,Analysis!$B$6,2)</f>
        <v>0</v>
      </c>
      <c r="AB649">
        <f t="shared" ref="AB649:AC649" ca="1" si="1412">AB648+AA649*$D649</f>
        <v>0</v>
      </c>
      <c r="AC649">
        <f t="shared" ca="1" si="1412"/>
        <v>0</v>
      </c>
      <c r="AF649">
        <f ca="1">IF(B649&gt;0,C649-Analysis!$B$14,0)</f>
        <v>0</v>
      </c>
      <c r="AG649">
        <f t="shared" ca="1" si="1395"/>
        <v>0</v>
      </c>
      <c r="AH649">
        <f t="shared" ca="1" si="1396"/>
        <v>0</v>
      </c>
      <c r="AI649">
        <f ca="1">IF(AND(B649&gt;Analysis!$B$39,B649&lt;Analysis!$B$40),FilterInput(AF649,Analysis!$B$34,Analysis!$B$35),0)</f>
        <v>0</v>
      </c>
      <c r="AJ649">
        <f ca="1">MEDIAN2(AI649,Analysis!$B$5,2)</f>
        <v>0</v>
      </c>
      <c r="AK649">
        <f ca="1">AVERAGE2(AJ649,Analysis!$B$6,2)</f>
        <v>0</v>
      </c>
      <c r="AL649">
        <f ca="1">INTEGRAL2(R649,$B649,AL648,R648,$B648,Analysis!$B$22)</f>
        <v>0</v>
      </c>
      <c r="AM649">
        <f ca="1">IF(AND(B649&lt;Analysis!$B$40,B649&gt;0),INTEGRAL2(AL649,$B649,AM648,AL648,$B648,Analysis!$B$23),0)</f>
        <v>0</v>
      </c>
      <c r="AN649">
        <f ca="1">IF($P649,AM649*Analysis!$B$30+Analysis!$B$31,0)</f>
        <v>0.626</v>
      </c>
      <c r="AO649">
        <f ca="1">AN649-'Flight Input'!$AE649</f>
        <v>0.38700000000000001</v>
      </c>
      <c r="AQ649">
        <f>Analysis!$B$36*'Flight Input'!AE649+IF('Flight Input'!AE649 &gt; 0,Analysis!$B$37,0)</f>
        <v>-0.99510699999999996</v>
      </c>
      <c r="AR649">
        <f ca="1">_xlfn.COVARIANCE.P($AN$102:$AN$1102,'Flight Input'!AE649:AE1649)</f>
        <v>0</v>
      </c>
    </row>
    <row r="650" spans="1:44" x14ac:dyDescent="0.3">
      <c r="A650">
        <v>648</v>
      </c>
      <c r="B650">
        <f>'Flight Input'!T650</f>
        <v>13.941151999984868</v>
      </c>
      <c r="C650">
        <f ca="1">INDIRECT(CONCATENATE("'Flight Input'!",Analysis!$B$2,A650+2))</f>
        <v>0</v>
      </c>
      <c r="D650">
        <f t="shared" si="1388"/>
        <v>2.1403999999165535E-2</v>
      </c>
      <c r="F650">
        <f t="shared" ca="1" si="1397"/>
        <v>0</v>
      </c>
      <c r="G650">
        <f t="shared" ca="1" si="1398"/>
        <v>0</v>
      </c>
      <c r="I650">
        <f>SUM(D$2:D650)/COUNT(D$2:D650)</f>
        <v>2.151412345676677E-2</v>
      </c>
      <c r="J650">
        <f t="shared" si="1389"/>
        <v>0.9948813411886136</v>
      </c>
      <c r="L650">
        <f ca="1">VARA(C$2:C650)</f>
        <v>0</v>
      </c>
      <c r="M650">
        <f t="shared" ca="1" si="1390"/>
        <v>0</v>
      </c>
      <c r="N650">
        <f t="shared" ca="1" si="1399"/>
        <v>0</v>
      </c>
      <c r="O650" t="b">
        <f ca="1">IF(OR(O649,M650*MIN((B650-B$2)*Analysis!$B$19,1)&gt;Analysis!$B$18),TRUE,FALSE)</f>
        <v>0</v>
      </c>
      <c r="P650" t="b">
        <f>IF(OR('Flight Input'!U650=3,'Flight Input'!U650=9),TRUE,FALSE)</f>
        <v>1</v>
      </c>
      <c r="Q650">
        <f ca="1">IF(O650,Q649,SUM(C$2:C650)/COUNT(C$2:C650))+(Analysis!$D$14-500)/1000000</f>
        <v>1.1E-4</v>
      </c>
      <c r="R650">
        <f t="shared" ca="1" si="1391"/>
        <v>0</v>
      </c>
      <c r="S650">
        <f t="shared" ca="1" si="1400"/>
        <v>0</v>
      </c>
      <c r="T650">
        <f t="shared" ca="1" si="1392"/>
        <v>0</v>
      </c>
      <c r="U650">
        <f ca="1">IF($P650,T650*Analysis!$B$28+Analysis!$B$29,0)</f>
        <v>0.65799999999999992</v>
      </c>
      <c r="V650">
        <f ca="1">U650-'Flight Input'!$AE650</f>
        <v>0.41899999999999993</v>
      </c>
      <c r="W650">
        <f ca="1">MEDIAN2(R650,Analysis!$B$5,2)</f>
        <v>0</v>
      </c>
      <c r="X650">
        <f t="shared" ref="X650:Y650" ca="1" si="1413">X649+W650*$D650</f>
        <v>0</v>
      </c>
      <c r="Y650">
        <f t="shared" ca="1" si="1413"/>
        <v>0</v>
      </c>
      <c r="AA650">
        <f ca="1">AVERAGE2(W650,Analysis!$B$6,2)</f>
        <v>0</v>
      </c>
      <c r="AB650">
        <f t="shared" ref="AB650:AC650" ca="1" si="1414">AB649+AA650*$D650</f>
        <v>0</v>
      </c>
      <c r="AC650">
        <f t="shared" ca="1" si="1414"/>
        <v>0</v>
      </c>
      <c r="AF650">
        <f ca="1">IF(B650&gt;0,C650-Analysis!$B$14,0)</f>
        <v>0</v>
      </c>
      <c r="AG650">
        <f t="shared" ca="1" si="1395"/>
        <v>0</v>
      </c>
      <c r="AH650">
        <f t="shared" ca="1" si="1396"/>
        <v>0</v>
      </c>
      <c r="AI650">
        <f ca="1">IF(AND(B650&gt;Analysis!$B$39,B650&lt;Analysis!$B$40),FilterInput(AF650,Analysis!$B$34,Analysis!$B$35),0)</f>
        <v>0</v>
      </c>
      <c r="AJ650">
        <f ca="1">MEDIAN2(AI650,Analysis!$B$5,2)</f>
        <v>0</v>
      </c>
      <c r="AK650">
        <f ca="1">AVERAGE2(AJ650,Analysis!$B$6,2)</f>
        <v>0</v>
      </c>
      <c r="AL650">
        <f ca="1">INTEGRAL2(R650,$B650,AL649,R649,$B649,Analysis!$B$22)</f>
        <v>0</v>
      </c>
      <c r="AM650">
        <f ca="1">IF(AND(B650&lt;Analysis!$B$40,B650&gt;0),INTEGRAL2(AL650,$B650,AM649,AL649,$B649,Analysis!$B$23),0)</f>
        <v>0</v>
      </c>
      <c r="AN650">
        <f ca="1">IF($P650,AM650*Analysis!$B$30+Analysis!$B$31,0)</f>
        <v>0.626</v>
      </c>
      <c r="AO650">
        <f ca="1">AN650-'Flight Input'!$AE650</f>
        <v>0.38700000000000001</v>
      </c>
      <c r="AQ650">
        <f>Analysis!$B$36*'Flight Input'!AE650+IF('Flight Input'!AE650 &gt; 0,Analysis!$B$37,0)</f>
        <v>-0.99510699999999996</v>
      </c>
      <c r="AR650">
        <f ca="1">_xlfn.COVARIANCE.P($AN$102:$AN$1102,'Flight Input'!AE650:AE1650)</f>
        <v>0</v>
      </c>
    </row>
    <row r="651" spans="1:44" x14ac:dyDescent="0.3">
      <c r="A651">
        <v>649</v>
      </c>
      <c r="B651">
        <f>'Flight Input'!T651</f>
        <v>13.960019999998622</v>
      </c>
      <c r="C651">
        <f ca="1">INDIRECT(CONCATENATE("'Flight Input'!",Analysis!$B$2,A651+2))</f>
        <v>0</v>
      </c>
      <c r="D651">
        <f t="shared" si="1388"/>
        <v>1.8868000013753772E-2</v>
      </c>
      <c r="F651">
        <f t="shared" ca="1" si="1397"/>
        <v>0</v>
      </c>
      <c r="G651">
        <f t="shared" ca="1" si="1398"/>
        <v>0</v>
      </c>
      <c r="I651">
        <f>SUM(D$2:D651)/COUNT(D$2:D651)</f>
        <v>2.1510046224959355E-2</v>
      </c>
      <c r="J651">
        <f t="shared" si="1389"/>
        <v>0.8771715233163998</v>
      </c>
      <c r="L651">
        <f ca="1">VARA(C$2:C651)</f>
        <v>0</v>
      </c>
      <c r="M651">
        <f t="shared" ca="1" si="1390"/>
        <v>0</v>
      </c>
      <c r="N651">
        <f t="shared" ca="1" si="1399"/>
        <v>0</v>
      </c>
      <c r="O651" t="b">
        <f ca="1">IF(OR(O650,M651*MIN((B651-B$2)*Analysis!$B$19,1)&gt;Analysis!$B$18),TRUE,FALSE)</f>
        <v>0</v>
      </c>
      <c r="P651" t="b">
        <f>IF(OR('Flight Input'!U651=3,'Flight Input'!U651=9),TRUE,FALSE)</f>
        <v>1</v>
      </c>
      <c r="Q651">
        <f ca="1">IF(O651,Q650,SUM(C$2:C651)/COUNT(C$2:C651))+(Analysis!$D$14-500)/1000000</f>
        <v>1.1E-4</v>
      </c>
      <c r="R651">
        <f t="shared" ca="1" si="1391"/>
        <v>0</v>
      </c>
      <c r="S651">
        <f t="shared" ca="1" si="1400"/>
        <v>0</v>
      </c>
      <c r="T651">
        <f t="shared" ca="1" si="1392"/>
        <v>0</v>
      </c>
      <c r="U651">
        <f ca="1">IF($P651,T651*Analysis!$B$28+Analysis!$B$29,0)</f>
        <v>0.65799999999999992</v>
      </c>
      <c r="V651">
        <f ca="1">U651-'Flight Input'!$AE651</f>
        <v>0.42199999999999993</v>
      </c>
      <c r="W651">
        <f ca="1">MEDIAN2(R651,Analysis!$B$5,2)</f>
        <v>0</v>
      </c>
      <c r="X651">
        <f t="shared" ref="X651:Y651" ca="1" si="1415">X650+W651*$D651</f>
        <v>0</v>
      </c>
      <c r="Y651">
        <f t="shared" ca="1" si="1415"/>
        <v>0</v>
      </c>
      <c r="AA651">
        <f ca="1">AVERAGE2(W651,Analysis!$B$6,2)</f>
        <v>0</v>
      </c>
      <c r="AB651">
        <f t="shared" ref="AB651:AC651" ca="1" si="1416">AB650+AA651*$D651</f>
        <v>0</v>
      </c>
      <c r="AC651">
        <f t="shared" ca="1" si="1416"/>
        <v>0</v>
      </c>
      <c r="AF651">
        <f ca="1">IF(B651&gt;0,C651-Analysis!$B$14,0)</f>
        <v>0</v>
      </c>
      <c r="AG651">
        <f t="shared" ca="1" si="1395"/>
        <v>0</v>
      </c>
      <c r="AH651">
        <f t="shared" ca="1" si="1396"/>
        <v>0</v>
      </c>
      <c r="AI651">
        <f ca="1">IF(AND(B651&gt;Analysis!$B$39,B651&lt;Analysis!$B$40),FilterInput(AF651,Analysis!$B$34,Analysis!$B$35),0)</f>
        <v>0</v>
      </c>
      <c r="AJ651">
        <f ca="1">MEDIAN2(AI651,Analysis!$B$5,2)</f>
        <v>0</v>
      </c>
      <c r="AK651">
        <f ca="1">AVERAGE2(AJ651,Analysis!$B$6,2)</f>
        <v>0</v>
      </c>
      <c r="AL651">
        <f ca="1">INTEGRAL2(R651,$B651,AL650,R650,$B650,Analysis!$B$22)</f>
        <v>0</v>
      </c>
      <c r="AM651">
        <f ca="1">IF(AND(B651&lt;Analysis!$B$40,B651&gt;0),INTEGRAL2(AL651,$B651,AM650,AL650,$B650,Analysis!$B$23),0)</f>
        <v>0</v>
      </c>
      <c r="AN651">
        <f ca="1">IF($P651,AM651*Analysis!$B$30+Analysis!$B$31,0)</f>
        <v>0.626</v>
      </c>
      <c r="AO651">
        <f ca="1">AN651-'Flight Input'!$AE651</f>
        <v>0.39</v>
      </c>
      <c r="AQ651">
        <f>Analysis!$B$36*'Flight Input'!AE651+IF('Flight Input'!AE651 &gt; 0,Analysis!$B$37,0)</f>
        <v>-1.0010680000000001</v>
      </c>
      <c r="AR651">
        <f ca="1">_xlfn.COVARIANCE.P($AN$102:$AN$1102,'Flight Input'!AE651:AE1651)</f>
        <v>0</v>
      </c>
    </row>
    <row r="652" spans="1:44" x14ac:dyDescent="0.3">
      <c r="A652">
        <v>650</v>
      </c>
      <c r="B652">
        <f>'Flight Input'!T652</f>
        <v>13.979615999967791</v>
      </c>
      <c r="C652">
        <f ca="1">INDIRECT(CONCATENATE("'Flight Input'!",Analysis!$B$2,A652+2))</f>
        <v>0</v>
      </c>
      <c r="D652">
        <f t="shared" si="1388"/>
        <v>1.9595999969169497E-2</v>
      </c>
      <c r="F652">
        <f t="shared" ca="1" si="1397"/>
        <v>0</v>
      </c>
      <c r="G652">
        <f t="shared" ca="1" si="1398"/>
        <v>0</v>
      </c>
      <c r="I652">
        <f>SUM(D$2:D652)/COUNT(D$2:D652)</f>
        <v>2.1507101538411986E-2</v>
      </c>
      <c r="J652">
        <f t="shared" si="1389"/>
        <v>0.91114090544329118</v>
      </c>
      <c r="L652">
        <f ca="1">VARA(C$2:C652)</f>
        <v>0</v>
      </c>
      <c r="M652">
        <f t="shared" ca="1" si="1390"/>
        <v>0</v>
      </c>
      <c r="N652">
        <f t="shared" ca="1" si="1399"/>
        <v>0</v>
      </c>
      <c r="O652" t="b">
        <f ca="1">IF(OR(O651,M652*MIN((B652-B$2)*Analysis!$B$19,1)&gt;Analysis!$B$18),TRUE,FALSE)</f>
        <v>0</v>
      </c>
      <c r="P652" t="b">
        <f>IF(OR('Flight Input'!U652=3,'Flight Input'!U652=9),TRUE,FALSE)</f>
        <v>1</v>
      </c>
      <c r="Q652">
        <f ca="1">IF(O652,Q651,SUM(C$2:C652)/COUNT(C$2:C652))+(Analysis!$D$14-500)/1000000</f>
        <v>1.1E-4</v>
      </c>
      <c r="R652">
        <f t="shared" ca="1" si="1391"/>
        <v>0</v>
      </c>
      <c r="S652">
        <f t="shared" ca="1" si="1400"/>
        <v>0</v>
      </c>
      <c r="T652">
        <f t="shared" ca="1" si="1392"/>
        <v>0</v>
      </c>
      <c r="U652">
        <f ca="1">IF($P652,T652*Analysis!$B$28+Analysis!$B$29,0)</f>
        <v>0.65799999999999992</v>
      </c>
      <c r="V652">
        <f ca="1">U652-'Flight Input'!$AE652</f>
        <v>0.42299999999999993</v>
      </c>
      <c r="W652">
        <f ca="1">MEDIAN2(R652,Analysis!$B$5,2)</f>
        <v>0</v>
      </c>
      <c r="X652">
        <f t="shared" ref="X652:Y652" ca="1" si="1417">X651+W652*$D652</f>
        <v>0</v>
      </c>
      <c r="Y652">
        <f t="shared" ca="1" si="1417"/>
        <v>0</v>
      </c>
      <c r="AA652">
        <f ca="1">AVERAGE2(W652,Analysis!$B$6,2)</f>
        <v>0</v>
      </c>
      <c r="AB652">
        <f t="shared" ref="AB652:AC652" ca="1" si="1418">AB651+AA652*$D652</f>
        <v>0</v>
      </c>
      <c r="AC652">
        <f t="shared" ca="1" si="1418"/>
        <v>0</v>
      </c>
      <c r="AF652">
        <f ca="1">IF(B652&gt;0,C652-Analysis!$B$14,0)</f>
        <v>0</v>
      </c>
      <c r="AG652">
        <f t="shared" ca="1" si="1395"/>
        <v>0</v>
      </c>
      <c r="AH652">
        <f t="shared" ca="1" si="1396"/>
        <v>0</v>
      </c>
      <c r="AI652">
        <f ca="1">IF(AND(B652&gt;Analysis!$B$39,B652&lt;Analysis!$B$40),FilterInput(AF652,Analysis!$B$34,Analysis!$B$35),0)</f>
        <v>0</v>
      </c>
      <c r="AJ652">
        <f ca="1">MEDIAN2(AI652,Analysis!$B$5,2)</f>
        <v>0</v>
      </c>
      <c r="AK652">
        <f ca="1">AVERAGE2(AJ652,Analysis!$B$6,2)</f>
        <v>0</v>
      </c>
      <c r="AL652">
        <f ca="1">INTEGRAL2(R652,$B652,AL651,R651,$B651,Analysis!$B$22)</f>
        <v>0</v>
      </c>
      <c r="AM652">
        <f ca="1">IF(AND(B652&lt;Analysis!$B$40,B652&gt;0),INTEGRAL2(AL652,$B652,AM651,AL651,$B651,Analysis!$B$23),0)</f>
        <v>0</v>
      </c>
      <c r="AN652">
        <f ca="1">IF($P652,AM652*Analysis!$B$30+Analysis!$B$31,0)</f>
        <v>0.626</v>
      </c>
      <c r="AO652">
        <f ca="1">AN652-'Flight Input'!$AE652</f>
        <v>0.39100000000000001</v>
      </c>
      <c r="AQ652">
        <f>Analysis!$B$36*'Flight Input'!AE652+IF('Flight Input'!AE652 &gt; 0,Analysis!$B$37,0)</f>
        <v>-1.003055</v>
      </c>
      <c r="AR652">
        <f ca="1">_xlfn.COVARIANCE.P($AN$102:$AN$1102,'Flight Input'!AE652:AE1652)</f>
        <v>0</v>
      </c>
    </row>
    <row r="653" spans="1:44" x14ac:dyDescent="0.3">
      <c r="A653">
        <v>651</v>
      </c>
      <c r="B653">
        <f>'Flight Input'!T653</f>
        <v>13.996159999980591</v>
      </c>
      <c r="C653">
        <f ca="1">INDIRECT(CONCATENATE("'Flight Input'!",Analysis!$B$2,A653+2))</f>
        <v>0</v>
      </c>
      <c r="D653">
        <f t="shared" si="1388"/>
        <v>1.6544000012800097E-2</v>
      </c>
      <c r="F653">
        <f t="shared" ca="1" si="1397"/>
        <v>0</v>
      </c>
      <c r="G653">
        <f t="shared" ca="1" si="1398"/>
        <v>0</v>
      </c>
      <c r="I653">
        <f>SUM(D$2:D653)/COUNT(D$2:D653)</f>
        <v>2.1499477726544688E-2</v>
      </c>
      <c r="J653">
        <f t="shared" si="1389"/>
        <v>0.76950706539135005</v>
      </c>
      <c r="L653">
        <f ca="1">VARA(C$2:C653)</f>
        <v>0</v>
      </c>
      <c r="M653">
        <f t="shared" ca="1" si="1390"/>
        <v>0</v>
      </c>
      <c r="N653">
        <f t="shared" ca="1" si="1399"/>
        <v>0</v>
      </c>
      <c r="O653" t="b">
        <f ca="1">IF(OR(O652,M653*MIN((B653-B$2)*Analysis!$B$19,1)&gt;Analysis!$B$18),TRUE,FALSE)</f>
        <v>0</v>
      </c>
      <c r="P653" t="b">
        <f>IF(OR('Flight Input'!U653=3,'Flight Input'!U653=9),TRUE,FALSE)</f>
        <v>1</v>
      </c>
      <c r="Q653">
        <f ca="1">IF(O653,Q652,SUM(C$2:C653)/COUNT(C$2:C653))+(Analysis!$D$14-500)/1000000</f>
        <v>1.1E-4</v>
      </c>
      <c r="R653">
        <f t="shared" ca="1" si="1391"/>
        <v>0</v>
      </c>
      <c r="S653">
        <f t="shared" ca="1" si="1400"/>
        <v>0</v>
      </c>
      <c r="T653">
        <f t="shared" ca="1" si="1392"/>
        <v>0</v>
      </c>
      <c r="U653">
        <f ca="1">IF($P653,T653*Analysis!$B$28+Analysis!$B$29,0)</f>
        <v>0.65799999999999992</v>
      </c>
      <c r="V653">
        <f ca="1">U653-'Flight Input'!$AE653</f>
        <v>0.42399999999999993</v>
      </c>
      <c r="W653">
        <f ca="1">MEDIAN2(R653,Analysis!$B$5,2)</f>
        <v>0</v>
      </c>
      <c r="X653">
        <f t="shared" ref="X653:Y653" ca="1" si="1419">X652+W653*$D653</f>
        <v>0</v>
      </c>
      <c r="Y653">
        <f t="shared" ca="1" si="1419"/>
        <v>0</v>
      </c>
      <c r="AA653">
        <f ca="1">AVERAGE2(W653,Analysis!$B$6,2)</f>
        <v>0</v>
      </c>
      <c r="AB653">
        <f t="shared" ref="AB653:AC653" ca="1" si="1420">AB652+AA653*$D653</f>
        <v>0</v>
      </c>
      <c r="AC653">
        <f t="shared" ca="1" si="1420"/>
        <v>0</v>
      </c>
      <c r="AF653">
        <f ca="1">IF(B653&gt;0,C653-Analysis!$B$14,0)</f>
        <v>0</v>
      </c>
      <c r="AG653">
        <f t="shared" ca="1" si="1395"/>
        <v>0</v>
      </c>
      <c r="AH653">
        <f t="shared" ca="1" si="1396"/>
        <v>0</v>
      </c>
      <c r="AI653">
        <f ca="1">IF(AND(B653&gt;Analysis!$B$39,B653&lt;Analysis!$B$40),FilterInput(AF653,Analysis!$B$34,Analysis!$B$35),0)</f>
        <v>0</v>
      </c>
      <c r="AJ653">
        <f ca="1">MEDIAN2(AI653,Analysis!$B$5,2)</f>
        <v>0</v>
      </c>
      <c r="AK653">
        <f ca="1">AVERAGE2(AJ653,Analysis!$B$6,2)</f>
        <v>0</v>
      </c>
      <c r="AL653">
        <f ca="1">INTEGRAL2(R653,$B653,AL652,R652,$B652,Analysis!$B$22)</f>
        <v>0</v>
      </c>
      <c r="AM653">
        <f ca="1">IF(AND(B653&lt;Analysis!$B$40,B653&gt;0),INTEGRAL2(AL653,$B653,AM652,AL652,$B652,Analysis!$B$23),0)</f>
        <v>0</v>
      </c>
      <c r="AN653">
        <f ca="1">IF($P653,AM653*Analysis!$B$30+Analysis!$B$31,0)</f>
        <v>0.626</v>
      </c>
      <c r="AO653">
        <f ca="1">AN653-'Flight Input'!$AE653</f>
        <v>0.39200000000000002</v>
      </c>
      <c r="AQ653">
        <f>Analysis!$B$36*'Flight Input'!AE653+IF('Flight Input'!AE653 &gt; 0,Analysis!$B$37,0)</f>
        <v>-1.005042</v>
      </c>
      <c r="AR653">
        <f ca="1">_xlfn.COVARIANCE.P($AN$102:$AN$1102,'Flight Input'!AE653:AE1653)</f>
        <v>0</v>
      </c>
    </row>
    <row r="654" spans="1:44" x14ac:dyDescent="0.3">
      <c r="A654">
        <v>652</v>
      </c>
      <c r="B654">
        <f>'Flight Input'!T654</f>
        <v>14.014455999946222</v>
      </c>
      <c r="C654">
        <f ca="1">INDIRECT(CONCATENATE("'Flight Input'!",Analysis!$B$2,A654+2))</f>
        <v>0</v>
      </c>
      <c r="D654">
        <f t="shared" si="1388"/>
        <v>1.8295999965630472E-2</v>
      </c>
      <c r="F654">
        <f t="shared" ca="1" si="1397"/>
        <v>0</v>
      </c>
      <c r="G654">
        <f t="shared" ca="1" si="1398"/>
        <v>0</v>
      </c>
      <c r="I654">
        <f>SUM(D$2:D654)/COUNT(D$2:D654)</f>
        <v>2.1494564417095432E-2</v>
      </c>
      <c r="J654">
        <f t="shared" si="1389"/>
        <v>0.85119193906897583</v>
      </c>
      <c r="L654">
        <f ca="1">VARA(C$2:C654)</f>
        <v>0</v>
      </c>
      <c r="M654">
        <f t="shared" ca="1" si="1390"/>
        <v>0</v>
      </c>
      <c r="N654">
        <f t="shared" ca="1" si="1399"/>
        <v>0</v>
      </c>
      <c r="O654" t="b">
        <f ca="1">IF(OR(O653,M654*MIN((B654-B$2)*Analysis!$B$19,1)&gt;Analysis!$B$18),TRUE,FALSE)</f>
        <v>0</v>
      </c>
      <c r="P654" t="b">
        <f>IF(OR('Flight Input'!U654=3,'Flight Input'!U654=9),TRUE,FALSE)</f>
        <v>1</v>
      </c>
      <c r="Q654">
        <f ca="1">IF(O654,Q653,SUM(C$2:C654)/COUNT(C$2:C654))+(Analysis!$D$14-500)/1000000</f>
        <v>1.1E-4</v>
      </c>
      <c r="R654">
        <f t="shared" ca="1" si="1391"/>
        <v>0</v>
      </c>
      <c r="S654">
        <f t="shared" ca="1" si="1400"/>
        <v>0</v>
      </c>
      <c r="T654">
        <f t="shared" ca="1" si="1392"/>
        <v>0</v>
      </c>
      <c r="U654">
        <f ca="1">IF($P654,T654*Analysis!$B$28+Analysis!$B$29,0)</f>
        <v>0.65799999999999992</v>
      </c>
      <c r="V654">
        <f ca="1">U654-'Flight Input'!$AE654</f>
        <v>0.42399999999999993</v>
      </c>
      <c r="W654">
        <f ca="1">MEDIAN2(R654,Analysis!$B$5,2)</f>
        <v>0</v>
      </c>
      <c r="X654">
        <f t="shared" ref="X654:Y654" ca="1" si="1421">X653+W654*$D654</f>
        <v>0</v>
      </c>
      <c r="Y654">
        <f t="shared" ca="1" si="1421"/>
        <v>0</v>
      </c>
      <c r="AA654">
        <f ca="1">AVERAGE2(W654,Analysis!$B$6,2)</f>
        <v>0</v>
      </c>
      <c r="AB654">
        <f t="shared" ref="AB654:AC654" ca="1" si="1422">AB653+AA654*$D654</f>
        <v>0</v>
      </c>
      <c r="AC654">
        <f t="shared" ca="1" si="1422"/>
        <v>0</v>
      </c>
      <c r="AF654">
        <f ca="1">IF(B654&gt;0,C654-Analysis!$B$14,0)</f>
        <v>0</v>
      </c>
      <c r="AG654">
        <f t="shared" ca="1" si="1395"/>
        <v>0</v>
      </c>
      <c r="AH654">
        <f t="shared" ca="1" si="1396"/>
        <v>0</v>
      </c>
      <c r="AI654">
        <f ca="1">IF(AND(B654&gt;Analysis!$B$39,B654&lt;Analysis!$B$40),FilterInput(AF654,Analysis!$B$34,Analysis!$B$35),0)</f>
        <v>0</v>
      </c>
      <c r="AJ654">
        <f ca="1">MEDIAN2(AI654,Analysis!$B$5,2)</f>
        <v>0</v>
      </c>
      <c r="AK654">
        <f ca="1">AVERAGE2(AJ654,Analysis!$B$6,2)</f>
        <v>0</v>
      </c>
      <c r="AL654">
        <f ca="1">INTEGRAL2(R654,$B654,AL653,R653,$B653,Analysis!$B$22)</f>
        <v>0</v>
      </c>
      <c r="AM654">
        <f ca="1">IF(AND(B654&lt;Analysis!$B$40,B654&gt;0),INTEGRAL2(AL654,$B654,AM653,AL653,$B653,Analysis!$B$23),0)</f>
        <v>0</v>
      </c>
      <c r="AN654">
        <f ca="1">IF($P654,AM654*Analysis!$B$30+Analysis!$B$31,0)</f>
        <v>0.626</v>
      </c>
      <c r="AO654">
        <f ca="1">AN654-'Flight Input'!$AE654</f>
        <v>0.39200000000000002</v>
      </c>
      <c r="AQ654">
        <f>Analysis!$B$36*'Flight Input'!AE654+IF('Flight Input'!AE654 &gt; 0,Analysis!$B$37,0)</f>
        <v>-1.005042</v>
      </c>
      <c r="AR654">
        <f ca="1">_xlfn.COVARIANCE.P($AN$102:$AN$1102,'Flight Input'!AE654:AE1654)</f>
        <v>0</v>
      </c>
    </row>
    <row r="655" spans="1:44" x14ac:dyDescent="0.3">
      <c r="A655">
        <v>653</v>
      </c>
      <c r="B655">
        <f>'Flight Input'!T655</f>
        <v>14.034763999981806</v>
      </c>
      <c r="C655">
        <f ca="1">INDIRECT(CONCATENATE("'Flight Input'!",Analysis!$B$2,A655+2))</f>
        <v>0</v>
      </c>
      <c r="D655">
        <f t="shared" si="1388"/>
        <v>2.0308000035583973E-2</v>
      </c>
      <c r="F655">
        <f t="shared" ca="1" si="1397"/>
        <v>0</v>
      </c>
      <c r="G655">
        <f t="shared" ca="1" si="1398"/>
        <v>0</v>
      </c>
      <c r="I655">
        <f>SUM(D$2:D655)/COUNT(D$2:D655)</f>
        <v>2.1492747320033392E-2</v>
      </c>
      <c r="J655">
        <f t="shared" si="1389"/>
        <v>0.94487688024205652</v>
      </c>
      <c r="L655">
        <f ca="1">VARA(C$2:C655)</f>
        <v>0</v>
      </c>
      <c r="M655">
        <f t="shared" ca="1" si="1390"/>
        <v>0</v>
      </c>
      <c r="N655">
        <f t="shared" ca="1" si="1399"/>
        <v>0</v>
      </c>
      <c r="O655" t="b">
        <f ca="1">IF(OR(O654,M655*MIN((B655-B$2)*Analysis!$B$19,1)&gt;Analysis!$B$18),TRUE,FALSE)</f>
        <v>0</v>
      </c>
      <c r="P655" t="b">
        <f>IF(OR('Flight Input'!U655=3,'Flight Input'!U655=9),TRUE,FALSE)</f>
        <v>1</v>
      </c>
      <c r="Q655">
        <f ca="1">IF(O655,Q654,SUM(C$2:C655)/COUNT(C$2:C655))+(Analysis!$D$14-500)/1000000</f>
        <v>1.1E-4</v>
      </c>
      <c r="R655">
        <f t="shared" ca="1" si="1391"/>
        <v>0</v>
      </c>
      <c r="S655">
        <f t="shared" ca="1" si="1400"/>
        <v>0</v>
      </c>
      <c r="T655">
        <f t="shared" ca="1" si="1392"/>
        <v>0</v>
      </c>
      <c r="U655">
        <f ca="1">IF($P655,T655*Analysis!$B$28+Analysis!$B$29,0)</f>
        <v>0.65799999999999992</v>
      </c>
      <c r="V655">
        <f ca="1">U655-'Flight Input'!$AE655</f>
        <v>0.42699999999999994</v>
      </c>
      <c r="W655">
        <f ca="1">MEDIAN2(R655,Analysis!$B$5,2)</f>
        <v>0</v>
      </c>
      <c r="X655">
        <f t="shared" ref="X655:Y655" ca="1" si="1423">X654+W655*$D655</f>
        <v>0</v>
      </c>
      <c r="Y655">
        <f t="shared" ca="1" si="1423"/>
        <v>0</v>
      </c>
      <c r="AA655">
        <f ca="1">AVERAGE2(W655,Analysis!$B$6,2)</f>
        <v>0</v>
      </c>
      <c r="AB655">
        <f t="shared" ref="AB655:AC655" ca="1" si="1424">AB654+AA655*$D655</f>
        <v>0</v>
      </c>
      <c r="AC655">
        <f t="shared" ca="1" si="1424"/>
        <v>0</v>
      </c>
      <c r="AF655">
        <f ca="1">IF(B655&gt;0,C655-Analysis!$B$14,0)</f>
        <v>0</v>
      </c>
      <c r="AG655">
        <f t="shared" ca="1" si="1395"/>
        <v>0</v>
      </c>
      <c r="AH655">
        <f t="shared" ca="1" si="1396"/>
        <v>0</v>
      </c>
      <c r="AI655">
        <f ca="1">IF(AND(B655&gt;Analysis!$B$39,B655&lt;Analysis!$B$40),FilterInput(AF655,Analysis!$B$34,Analysis!$B$35),0)</f>
        <v>0</v>
      </c>
      <c r="AJ655">
        <f ca="1">MEDIAN2(AI655,Analysis!$B$5,2)</f>
        <v>0</v>
      </c>
      <c r="AK655">
        <f ca="1">AVERAGE2(AJ655,Analysis!$B$6,2)</f>
        <v>0</v>
      </c>
      <c r="AL655">
        <f ca="1">INTEGRAL2(R655,$B655,AL654,R654,$B654,Analysis!$B$22)</f>
        <v>0</v>
      </c>
      <c r="AM655">
        <f ca="1">IF(AND(B655&lt;Analysis!$B$40,B655&gt;0),INTEGRAL2(AL655,$B655,AM654,AL654,$B654,Analysis!$B$23),0)</f>
        <v>0</v>
      </c>
      <c r="AN655">
        <f ca="1">IF($P655,AM655*Analysis!$B$30+Analysis!$B$31,0)</f>
        <v>0.626</v>
      </c>
      <c r="AO655">
        <f ca="1">AN655-'Flight Input'!$AE655</f>
        <v>0.39500000000000002</v>
      </c>
      <c r="AQ655">
        <f>Analysis!$B$36*'Flight Input'!AE655+IF('Flight Input'!AE655 &gt; 0,Analysis!$B$37,0)</f>
        <v>-1.0110029999999999</v>
      </c>
      <c r="AR655">
        <f ca="1">_xlfn.COVARIANCE.P($AN$102:$AN$1102,'Flight Input'!AE655:AE1655)</f>
        <v>0</v>
      </c>
    </row>
    <row r="656" spans="1:44" x14ac:dyDescent="0.3">
      <c r="A656">
        <v>654</v>
      </c>
      <c r="B656">
        <f>'Flight Input'!T656</f>
        <v>14.059989999979734</v>
      </c>
      <c r="C656">
        <f ca="1">INDIRECT(CONCATENATE("'Flight Input'!",Analysis!$B$2,A656+2))</f>
        <v>0</v>
      </c>
      <c r="D656">
        <f t="shared" si="1388"/>
        <v>2.5225999997928739E-2</v>
      </c>
      <c r="F656">
        <f t="shared" ca="1" si="1397"/>
        <v>0</v>
      </c>
      <c r="G656">
        <f t="shared" ca="1" si="1398"/>
        <v>0</v>
      </c>
      <c r="I656">
        <f>SUM(D$2:D656)/COUNT(D$2:D656)</f>
        <v>2.1498455657461366E-2</v>
      </c>
      <c r="J656">
        <f t="shared" si="1389"/>
        <v>1.1733866097109014</v>
      </c>
      <c r="L656">
        <f ca="1">VARA(C$2:C656)</f>
        <v>0</v>
      </c>
      <c r="M656">
        <f t="shared" ca="1" si="1390"/>
        <v>0</v>
      </c>
      <c r="N656">
        <f t="shared" ca="1" si="1399"/>
        <v>0</v>
      </c>
      <c r="O656" t="b">
        <f ca="1">IF(OR(O655,M656*MIN((B656-B$2)*Analysis!$B$19,1)&gt;Analysis!$B$18),TRUE,FALSE)</f>
        <v>0</v>
      </c>
      <c r="P656" t="b">
        <f>IF(OR('Flight Input'!U656=3,'Flight Input'!U656=9),TRUE,FALSE)</f>
        <v>1</v>
      </c>
      <c r="Q656">
        <f ca="1">IF(O656,Q655,SUM(C$2:C656)/COUNT(C$2:C656))+(Analysis!$D$14-500)/1000000</f>
        <v>1.1E-4</v>
      </c>
      <c r="R656">
        <f t="shared" ca="1" si="1391"/>
        <v>0</v>
      </c>
      <c r="S656">
        <f t="shared" ca="1" si="1400"/>
        <v>0</v>
      </c>
      <c r="T656">
        <f t="shared" ca="1" si="1392"/>
        <v>0</v>
      </c>
      <c r="U656">
        <f ca="1">IF($P656,T656*Analysis!$B$28+Analysis!$B$29,0)</f>
        <v>0.65799999999999992</v>
      </c>
      <c r="V656">
        <f ca="1">U656-'Flight Input'!$AE656</f>
        <v>0.42899999999999994</v>
      </c>
      <c r="W656">
        <f ca="1">MEDIAN2(R656,Analysis!$B$5,2)</f>
        <v>0</v>
      </c>
      <c r="X656">
        <f t="shared" ref="X656:Y656" ca="1" si="1425">X655+W656*$D656</f>
        <v>0</v>
      </c>
      <c r="Y656">
        <f t="shared" ca="1" si="1425"/>
        <v>0</v>
      </c>
      <c r="AA656">
        <f ca="1">AVERAGE2(W656,Analysis!$B$6,2)</f>
        <v>0</v>
      </c>
      <c r="AB656">
        <f t="shared" ref="AB656:AC656" ca="1" si="1426">AB655+AA656*$D656</f>
        <v>0</v>
      </c>
      <c r="AC656">
        <f t="shared" ca="1" si="1426"/>
        <v>0</v>
      </c>
      <c r="AF656">
        <f ca="1">IF(B656&gt;0,C656-Analysis!$B$14,0)</f>
        <v>0</v>
      </c>
      <c r="AG656">
        <f t="shared" ca="1" si="1395"/>
        <v>0</v>
      </c>
      <c r="AH656">
        <f t="shared" ca="1" si="1396"/>
        <v>0</v>
      </c>
      <c r="AI656">
        <f ca="1">IF(AND(B656&gt;Analysis!$B$39,B656&lt;Analysis!$B$40),FilterInput(AF656,Analysis!$B$34,Analysis!$B$35),0)</f>
        <v>0</v>
      </c>
      <c r="AJ656">
        <f ca="1">MEDIAN2(AI656,Analysis!$B$5,2)</f>
        <v>0</v>
      </c>
      <c r="AK656">
        <f ca="1">AVERAGE2(AJ656,Analysis!$B$6,2)</f>
        <v>0</v>
      </c>
      <c r="AL656">
        <f ca="1">INTEGRAL2(R656,$B656,AL655,R655,$B655,Analysis!$B$22)</f>
        <v>0</v>
      </c>
      <c r="AM656">
        <f ca="1">IF(AND(B656&lt;Analysis!$B$40,B656&gt;0),INTEGRAL2(AL656,$B656,AM655,AL655,$B655,Analysis!$B$23),0)</f>
        <v>0</v>
      </c>
      <c r="AN656">
        <f ca="1">IF($P656,AM656*Analysis!$B$30+Analysis!$B$31,0)</f>
        <v>0.626</v>
      </c>
      <c r="AO656">
        <f ca="1">AN656-'Flight Input'!$AE656</f>
        <v>0.39700000000000002</v>
      </c>
      <c r="AQ656">
        <f>Analysis!$B$36*'Flight Input'!AE656+IF('Flight Input'!AE656 &gt; 0,Analysis!$B$37,0)</f>
        <v>-1.014977</v>
      </c>
      <c r="AR656">
        <f ca="1">_xlfn.COVARIANCE.P($AN$102:$AN$1102,'Flight Input'!AE656:AE1656)</f>
        <v>0</v>
      </c>
    </row>
    <row r="657" spans="1:44" x14ac:dyDescent="0.3">
      <c r="A657">
        <v>655</v>
      </c>
      <c r="B657">
        <f>'Flight Input'!T657</f>
        <v>14.080242000054568</v>
      </c>
      <c r="C657">
        <f ca="1">INDIRECT(CONCATENATE("'Flight Input'!",Analysis!$B$2,A657+2))</f>
        <v>0</v>
      </c>
      <c r="D657">
        <f t="shared" si="1388"/>
        <v>2.0252000074833632E-2</v>
      </c>
      <c r="F657">
        <f t="shared" ca="1" si="1397"/>
        <v>0</v>
      </c>
      <c r="G657">
        <f t="shared" ca="1" si="1398"/>
        <v>0</v>
      </c>
      <c r="I657">
        <f>SUM(D$2:D657)/COUNT(D$2:D657)</f>
        <v>2.1496552671839034E-2</v>
      </c>
      <c r="J657">
        <f t="shared" si="1389"/>
        <v>0.94210454969201662</v>
      </c>
      <c r="L657">
        <f ca="1">VARA(C$2:C657)</f>
        <v>0</v>
      </c>
      <c r="M657">
        <f t="shared" ca="1" si="1390"/>
        <v>0</v>
      </c>
      <c r="N657">
        <f t="shared" ca="1" si="1399"/>
        <v>0</v>
      </c>
      <c r="O657" t="b">
        <f ca="1">IF(OR(O656,M657*MIN((B657-B$2)*Analysis!$B$19,1)&gt;Analysis!$B$18),TRUE,FALSE)</f>
        <v>0</v>
      </c>
      <c r="P657" t="b">
        <f>IF(OR('Flight Input'!U657=3,'Flight Input'!U657=9),TRUE,FALSE)</f>
        <v>1</v>
      </c>
      <c r="Q657">
        <f ca="1">IF(O657,Q656,SUM(C$2:C657)/COUNT(C$2:C657))+(Analysis!$D$14-500)/1000000</f>
        <v>1.1E-4</v>
      </c>
      <c r="R657">
        <f t="shared" ca="1" si="1391"/>
        <v>0</v>
      </c>
      <c r="S657">
        <f t="shared" ca="1" si="1400"/>
        <v>0</v>
      </c>
      <c r="T657">
        <f t="shared" ca="1" si="1392"/>
        <v>0</v>
      </c>
      <c r="U657">
        <f ca="1">IF($P657,T657*Analysis!$B$28+Analysis!$B$29,0)</f>
        <v>0.65799999999999992</v>
      </c>
      <c r="V657">
        <f ca="1">U657-'Flight Input'!$AE657</f>
        <v>0.43099999999999994</v>
      </c>
      <c r="W657">
        <f ca="1">MEDIAN2(R657,Analysis!$B$5,2)</f>
        <v>0</v>
      </c>
      <c r="X657">
        <f t="shared" ref="X657:Y657" ca="1" si="1427">X656+W657*$D657</f>
        <v>0</v>
      </c>
      <c r="Y657">
        <f t="shared" ca="1" si="1427"/>
        <v>0</v>
      </c>
      <c r="AA657">
        <f ca="1">AVERAGE2(W657,Analysis!$B$6,2)</f>
        <v>0</v>
      </c>
      <c r="AB657">
        <f t="shared" ref="AB657:AC657" ca="1" si="1428">AB656+AA657*$D657</f>
        <v>0</v>
      </c>
      <c r="AC657">
        <f t="shared" ca="1" si="1428"/>
        <v>0</v>
      </c>
      <c r="AF657">
        <f ca="1">IF(B657&gt;0,C657-Analysis!$B$14,0)</f>
        <v>0</v>
      </c>
      <c r="AG657">
        <f t="shared" ca="1" si="1395"/>
        <v>0</v>
      </c>
      <c r="AH657">
        <f t="shared" ca="1" si="1396"/>
        <v>0</v>
      </c>
      <c r="AI657">
        <f ca="1">IF(AND(B657&gt;Analysis!$B$39,B657&lt;Analysis!$B$40),FilterInput(AF657,Analysis!$B$34,Analysis!$B$35),0)</f>
        <v>0</v>
      </c>
      <c r="AJ657">
        <f ca="1">MEDIAN2(AI657,Analysis!$B$5,2)</f>
        <v>0</v>
      </c>
      <c r="AK657">
        <f ca="1">AVERAGE2(AJ657,Analysis!$B$6,2)</f>
        <v>0</v>
      </c>
      <c r="AL657">
        <f ca="1">INTEGRAL2(R657,$B657,AL656,R656,$B656,Analysis!$B$22)</f>
        <v>0</v>
      </c>
      <c r="AM657">
        <f ca="1">IF(AND(B657&lt;Analysis!$B$40,B657&gt;0),INTEGRAL2(AL657,$B657,AM656,AL656,$B656,Analysis!$B$23),0)</f>
        <v>0</v>
      </c>
      <c r="AN657">
        <f ca="1">IF($P657,AM657*Analysis!$B$30+Analysis!$B$31,0)</f>
        <v>0.626</v>
      </c>
      <c r="AO657">
        <f ca="1">AN657-'Flight Input'!$AE657</f>
        <v>0.39900000000000002</v>
      </c>
      <c r="AQ657">
        <f>Analysis!$B$36*'Flight Input'!AE657+IF('Flight Input'!AE657 &gt; 0,Analysis!$B$37,0)</f>
        <v>-1.0189509999999999</v>
      </c>
      <c r="AR657">
        <f ca="1">_xlfn.COVARIANCE.P($AN$102:$AN$1102,'Flight Input'!AE657:AE1657)</f>
        <v>0</v>
      </c>
    </row>
    <row r="658" spans="1:44" x14ac:dyDescent="0.3">
      <c r="A658">
        <v>656</v>
      </c>
      <c r="B658">
        <f>'Flight Input'!T658</f>
        <v>14.096809000009671</v>
      </c>
      <c r="C658">
        <f ca="1">INDIRECT(CONCATENATE("'Flight Input'!",Analysis!$B$2,A658+2))</f>
        <v>0</v>
      </c>
      <c r="D658">
        <f t="shared" si="1388"/>
        <v>1.6566999955102801E-2</v>
      </c>
      <c r="F658">
        <f t="shared" ca="1" si="1397"/>
        <v>0</v>
      </c>
      <c r="G658">
        <f t="shared" ca="1" si="1398"/>
        <v>0</v>
      </c>
      <c r="I658">
        <f>SUM(D$2:D658)/COUNT(D$2:D658)</f>
        <v>2.148903810977084E-2</v>
      </c>
      <c r="J658">
        <f t="shared" si="1389"/>
        <v>0.77095121105350728</v>
      </c>
      <c r="L658">
        <f ca="1">VARA(C$2:C658)</f>
        <v>0</v>
      </c>
      <c r="M658">
        <f t="shared" ca="1" si="1390"/>
        <v>0</v>
      </c>
      <c r="N658">
        <f t="shared" ca="1" si="1399"/>
        <v>0</v>
      </c>
      <c r="O658" t="b">
        <f ca="1">IF(OR(O657,M658*MIN((B658-B$2)*Analysis!$B$19,1)&gt;Analysis!$B$18),TRUE,FALSE)</f>
        <v>0</v>
      </c>
      <c r="P658" t="b">
        <f>IF(OR('Flight Input'!U658=3,'Flight Input'!U658=9),TRUE,FALSE)</f>
        <v>1</v>
      </c>
      <c r="Q658">
        <f ca="1">IF(O658,Q657,SUM(C$2:C658)/COUNT(C$2:C658))+(Analysis!$D$14-500)/1000000</f>
        <v>1.1E-4</v>
      </c>
      <c r="R658">
        <f t="shared" ca="1" si="1391"/>
        <v>0</v>
      </c>
      <c r="S658">
        <f t="shared" ca="1" si="1400"/>
        <v>0</v>
      </c>
      <c r="T658">
        <f t="shared" ca="1" si="1392"/>
        <v>0</v>
      </c>
      <c r="U658">
        <f ca="1">IF($P658,T658*Analysis!$B$28+Analysis!$B$29,0)</f>
        <v>0.65799999999999992</v>
      </c>
      <c r="V658">
        <f ca="1">U658-'Flight Input'!$AE658</f>
        <v>0.42899999999999994</v>
      </c>
      <c r="W658">
        <f ca="1">MEDIAN2(R658,Analysis!$B$5,2)</f>
        <v>0</v>
      </c>
      <c r="X658">
        <f t="shared" ref="X658:Y658" ca="1" si="1429">X657+W658*$D658</f>
        <v>0</v>
      </c>
      <c r="Y658">
        <f t="shared" ca="1" si="1429"/>
        <v>0</v>
      </c>
      <c r="AA658">
        <f ca="1">AVERAGE2(W658,Analysis!$B$6,2)</f>
        <v>0</v>
      </c>
      <c r="AB658">
        <f t="shared" ref="AB658:AC658" ca="1" si="1430">AB657+AA658*$D658</f>
        <v>0</v>
      </c>
      <c r="AC658">
        <f t="shared" ca="1" si="1430"/>
        <v>0</v>
      </c>
      <c r="AF658">
        <f ca="1">IF(B658&gt;0,C658-Analysis!$B$14,0)</f>
        <v>0</v>
      </c>
      <c r="AG658">
        <f t="shared" ca="1" si="1395"/>
        <v>0</v>
      </c>
      <c r="AH658">
        <f t="shared" ca="1" si="1396"/>
        <v>0</v>
      </c>
      <c r="AI658">
        <f ca="1">IF(AND(B658&gt;Analysis!$B$39,B658&lt;Analysis!$B$40),FilterInput(AF658,Analysis!$B$34,Analysis!$B$35),0)</f>
        <v>0</v>
      </c>
      <c r="AJ658">
        <f ca="1">MEDIAN2(AI658,Analysis!$B$5,2)</f>
        <v>0</v>
      </c>
      <c r="AK658">
        <f ca="1">AVERAGE2(AJ658,Analysis!$B$6,2)</f>
        <v>0</v>
      </c>
      <c r="AL658">
        <f ca="1">INTEGRAL2(R658,$B658,AL657,R657,$B657,Analysis!$B$22)</f>
        <v>0</v>
      </c>
      <c r="AM658">
        <f ca="1">IF(AND(B658&lt;Analysis!$B$40,B658&gt;0),INTEGRAL2(AL658,$B658,AM657,AL657,$B657,Analysis!$B$23),0)</f>
        <v>0</v>
      </c>
      <c r="AN658">
        <f ca="1">IF($P658,AM658*Analysis!$B$30+Analysis!$B$31,0)</f>
        <v>0.626</v>
      </c>
      <c r="AO658">
        <f ca="1">AN658-'Flight Input'!$AE658</f>
        <v>0.39700000000000002</v>
      </c>
      <c r="AQ658">
        <f>Analysis!$B$36*'Flight Input'!AE658+IF('Flight Input'!AE658 &gt; 0,Analysis!$B$37,0)</f>
        <v>-1.014977</v>
      </c>
      <c r="AR658">
        <f ca="1">_xlfn.COVARIANCE.P($AN$102:$AN$1102,'Flight Input'!AE658:AE1658)</f>
        <v>0</v>
      </c>
    </row>
    <row r="659" spans="1:44" x14ac:dyDescent="0.3">
      <c r="A659">
        <v>657</v>
      </c>
      <c r="B659">
        <f>'Flight Input'!T659</f>
        <v>14.115546999964863</v>
      </c>
      <c r="C659">
        <f ca="1">INDIRECT(CONCATENATE("'Flight Input'!",Analysis!$B$2,A659+2))</f>
        <v>0</v>
      </c>
      <c r="D659">
        <f t="shared" si="1388"/>
        <v>1.8737999955192208E-2</v>
      </c>
      <c r="F659">
        <f t="shared" ca="1" si="1397"/>
        <v>0</v>
      </c>
      <c r="G659">
        <f t="shared" ca="1" si="1398"/>
        <v>0</v>
      </c>
      <c r="I659">
        <f>SUM(D$2:D659)/COUNT(D$2:D659)</f>
        <v>2.1484850837085026E-2</v>
      </c>
      <c r="J659">
        <f t="shared" si="1389"/>
        <v>0.87214940877543934</v>
      </c>
      <c r="L659">
        <f ca="1">VARA(C$2:C659)</f>
        <v>0</v>
      </c>
      <c r="M659">
        <f t="shared" ca="1" si="1390"/>
        <v>0</v>
      </c>
      <c r="N659">
        <f t="shared" ca="1" si="1399"/>
        <v>0</v>
      </c>
      <c r="O659" t="b">
        <f ca="1">IF(OR(O658,M659*MIN((B659-B$2)*Analysis!$B$19,1)&gt;Analysis!$B$18),TRUE,FALSE)</f>
        <v>0</v>
      </c>
      <c r="P659" t="b">
        <f>IF(OR('Flight Input'!U659=3,'Flight Input'!U659=9),TRUE,FALSE)</f>
        <v>1</v>
      </c>
      <c r="Q659">
        <f ca="1">IF(O659,Q658,SUM(C$2:C659)/COUNT(C$2:C659))+(Analysis!$D$14-500)/1000000</f>
        <v>1.1E-4</v>
      </c>
      <c r="R659">
        <f t="shared" ca="1" si="1391"/>
        <v>0</v>
      </c>
      <c r="S659">
        <f t="shared" ca="1" si="1400"/>
        <v>0</v>
      </c>
      <c r="T659">
        <f t="shared" ca="1" si="1392"/>
        <v>0</v>
      </c>
      <c r="U659">
        <f ca="1">IF($P659,T659*Analysis!$B$28+Analysis!$B$29,0)</f>
        <v>0.65799999999999992</v>
      </c>
      <c r="V659">
        <f ca="1">U659-'Flight Input'!$AE659</f>
        <v>0.43099999999999994</v>
      </c>
      <c r="W659">
        <f ca="1">MEDIAN2(R659,Analysis!$B$5,2)</f>
        <v>0</v>
      </c>
      <c r="X659">
        <f t="shared" ref="X659:Y659" ca="1" si="1431">X658+W659*$D659</f>
        <v>0</v>
      </c>
      <c r="Y659">
        <f t="shared" ca="1" si="1431"/>
        <v>0</v>
      </c>
      <c r="AA659">
        <f ca="1">AVERAGE2(W659,Analysis!$B$6,2)</f>
        <v>0</v>
      </c>
      <c r="AB659">
        <f t="shared" ref="AB659:AC659" ca="1" si="1432">AB658+AA659*$D659</f>
        <v>0</v>
      </c>
      <c r="AC659">
        <f t="shared" ca="1" si="1432"/>
        <v>0</v>
      </c>
      <c r="AF659">
        <f ca="1">IF(B659&gt;0,C659-Analysis!$B$14,0)</f>
        <v>0</v>
      </c>
      <c r="AG659">
        <f t="shared" ca="1" si="1395"/>
        <v>0</v>
      </c>
      <c r="AH659">
        <f t="shared" ca="1" si="1396"/>
        <v>0</v>
      </c>
      <c r="AI659">
        <f ca="1">IF(AND(B659&gt;Analysis!$B$39,B659&lt;Analysis!$B$40),FilterInput(AF659,Analysis!$B$34,Analysis!$B$35),0)</f>
        <v>0</v>
      </c>
      <c r="AJ659">
        <f ca="1">MEDIAN2(AI659,Analysis!$B$5,2)</f>
        <v>0</v>
      </c>
      <c r="AK659">
        <f ca="1">AVERAGE2(AJ659,Analysis!$B$6,2)</f>
        <v>0</v>
      </c>
      <c r="AL659">
        <f ca="1">INTEGRAL2(R659,$B659,AL658,R658,$B658,Analysis!$B$22)</f>
        <v>0</v>
      </c>
      <c r="AM659">
        <f ca="1">IF(AND(B659&lt;Analysis!$B$40,B659&gt;0),INTEGRAL2(AL659,$B659,AM658,AL658,$B658,Analysis!$B$23),0)</f>
        <v>0</v>
      </c>
      <c r="AN659">
        <f ca="1">IF($P659,AM659*Analysis!$B$30+Analysis!$B$31,0)</f>
        <v>0.626</v>
      </c>
      <c r="AO659">
        <f ca="1">AN659-'Flight Input'!$AE659</f>
        <v>0.39900000000000002</v>
      </c>
      <c r="AQ659">
        <f>Analysis!$B$36*'Flight Input'!AE659+IF('Flight Input'!AE659 &gt; 0,Analysis!$B$37,0)</f>
        <v>-1.0189509999999999</v>
      </c>
      <c r="AR659">
        <f ca="1">_xlfn.COVARIANCE.P($AN$102:$AN$1102,'Flight Input'!AE659:AE1659)</f>
        <v>0</v>
      </c>
    </row>
    <row r="660" spans="1:44" x14ac:dyDescent="0.3">
      <c r="A660">
        <v>658</v>
      </c>
      <c r="B660">
        <f>'Flight Input'!T660</f>
        <v>14.138761000009254</v>
      </c>
      <c r="C660">
        <f ca="1">INDIRECT(CONCATENATE("'Flight Input'!",Analysis!$B$2,A660+2))</f>
        <v>0</v>
      </c>
      <c r="D660">
        <f t="shared" si="1388"/>
        <v>2.3214000044390559E-2</v>
      </c>
      <c r="F660">
        <f t="shared" ca="1" si="1397"/>
        <v>0</v>
      </c>
      <c r="G660">
        <f t="shared" ca="1" si="1398"/>
        <v>0</v>
      </c>
      <c r="I660">
        <f>SUM(D$2:D660)/COUNT(D$2:D660)</f>
        <v>2.1487478723418319E-2</v>
      </c>
      <c r="J660">
        <f t="shared" si="1389"/>
        <v>1.0803501119510395</v>
      </c>
      <c r="L660">
        <f ca="1">VARA(C$2:C660)</f>
        <v>0</v>
      </c>
      <c r="M660">
        <f t="shared" ca="1" si="1390"/>
        <v>0</v>
      </c>
      <c r="N660">
        <f t="shared" ca="1" si="1399"/>
        <v>0</v>
      </c>
      <c r="O660" t="b">
        <f ca="1">IF(OR(O659,M660*MIN((B660-B$2)*Analysis!$B$19,1)&gt;Analysis!$B$18),TRUE,FALSE)</f>
        <v>0</v>
      </c>
      <c r="P660" t="b">
        <f>IF(OR('Flight Input'!U660=3,'Flight Input'!U660=9),TRUE,FALSE)</f>
        <v>1</v>
      </c>
      <c r="Q660">
        <f ca="1">IF(O660,Q659,SUM(C$2:C660)/COUNT(C$2:C660))+(Analysis!$D$14-500)/1000000</f>
        <v>1.1E-4</v>
      </c>
      <c r="R660">
        <f t="shared" ca="1" si="1391"/>
        <v>0</v>
      </c>
      <c r="S660">
        <f t="shared" ca="1" si="1400"/>
        <v>0</v>
      </c>
      <c r="T660">
        <f t="shared" ca="1" si="1392"/>
        <v>0</v>
      </c>
      <c r="U660">
        <f ca="1">IF($P660,T660*Analysis!$B$28+Analysis!$B$29,0)</f>
        <v>0.65799999999999992</v>
      </c>
      <c r="V660">
        <f ca="1">U660-'Flight Input'!$AE660</f>
        <v>0.43199999999999994</v>
      </c>
      <c r="W660">
        <f ca="1">MEDIAN2(R660,Analysis!$B$5,2)</f>
        <v>0</v>
      </c>
      <c r="X660">
        <f t="shared" ref="X660:Y660" ca="1" si="1433">X659+W660*$D660</f>
        <v>0</v>
      </c>
      <c r="Y660">
        <f t="shared" ca="1" si="1433"/>
        <v>0</v>
      </c>
      <c r="AA660">
        <f ca="1">AVERAGE2(W660,Analysis!$B$6,2)</f>
        <v>0</v>
      </c>
      <c r="AB660">
        <f t="shared" ref="AB660:AC660" ca="1" si="1434">AB659+AA660*$D660</f>
        <v>0</v>
      </c>
      <c r="AC660">
        <f t="shared" ca="1" si="1434"/>
        <v>0</v>
      </c>
      <c r="AF660">
        <f ca="1">IF(B660&gt;0,C660-Analysis!$B$14,0)</f>
        <v>0</v>
      </c>
      <c r="AG660">
        <f t="shared" ca="1" si="1395"/>
        <v>0</v>
      </c>
      <c r="AH660">
        <f t="shared" ca="1" si="1396"/>
        <v>0</v>
      </c>
      <c r="AI660">
        <f ca="1">IF(AND(B660&gt;Analysis!$B$39,B660&lt;Analysis!$B$40),FilterInput(AF660,Analysis!$B$34,Analysis!$B$35),0)</f>
        <v>0</v>
      </c>
      <c r="AJ660">
        <f ca="1">MEDIAN2(AI660,Analysis!$B$5,2)</f>
        <v>0</v>
      </c>
      <c r="AK660">
        <f ca="1">AVERAGE2(AJ660,Analysis!$B$6,2)</f>
        <v>0</v>
      </c>
      <c r="AL660">
        <f ca="1">INTEGRAL2(R660,$B660,AL659,R659,$B659,Analysis!$B$22)</f>
        <v>0</v>
      </c>
      <c r="AM660">
        <f ca="1">IF(AND(B660&lt;Analysis!$B$40,B660&gt;0),INTEGRAL2(AL660,$B660,AM659,AL659,$B659,Analysis!$B$23),0)</f>
        <v>0</v>
      </c>
      <c r="AN660">
        <f ca="1">IF($P660,AM660*Analysis!$B$30+Analysis!$B$31,0)</f>
        <v>0.626</v>
      </c>
      <c r="AO660">
        <f ca="1">AN660-'Flight Input'!$AE660</f>
        <v>0.4</v>
      </c>
      <c r="AQ660">
        <f>Analysis!$B$36*'Flight Input'!AE660+IF('Flight Input'!AE660 &gt; 0,Analysis!$B$37,0)</f>
        <v>-1.0209379999999999</v>
      </c>
      <c r="AR660">
        <f ca="1">_xlfn.COVARIANCE.P($AN$102:$AN$1102,'Flight Input'!AE660:AE1660)</f>
        <v>0</v>
      </c>
    </row>
    <row r="661" spans="1:44" x14ac:dyDescent="0.3">
      <c r="A661">
        <v>659</v>
      </c>
      <c r="B661">
        <f>'Flight Input'!T661</f>
        <v>14.159331000060774</v>
      </c>
      <c r="C661">
        <f ca="1">INDIRECT(CONCATENATE("'Flight Input'!",Analysis!$B$2,A661+2))</f>
        <v>0</v>
      </c>
      <c r="D661">
        <f t="shared" si="1388"/>
        <v>2.0570000051520765E-2</v>
      </c>
      <c r="F661">
        <f t="shared" ca="1" si="1397"/>
        <v>0</v>
      </c>
      <c r="G661">
        <f t="shared" ca="1" si="1398"/>
        <v>0</v>
      </c>
      <c r="I661">
        <f>SUM(D$2:D661)/COUNT(D$2:D661)</f>
        <v>2.1486086494781145E-2</v>
      </c>
      <c r="J661">
        <f t="shared" si="1389"/>
        <v>0.95736373659843121</v>
      </c>
      <c r="L661">
        <f ca="1">VARA(C$2:C661)</f>
        <v>0</v>
      </c>
      <c r="M661">
        <f t="shared" ca="1" si="1390"/>
        <v>0</v>
      </c>
      <c r="N661">
        <f t="shared" ca="1" si="1399"/>
        <v>0</v>
      </c>
      <c r="O661" t="b">
        <f ca="1">IF(OR(O660,M661*MIN((B661-B$2)*Analysis!$B$19,1)&gt;Analysis!$B$18),TRUE,FALSE)</f>
        <v>0</v>
      </c>
      <c r="P661" t="b">
        <f>IF(OR('Flight Input'!U661=3,'Flight Input'!U661=9),TRUE,FALSE)</f>
        <v>1</v>
      </c>
      <c r="Q661">
        <f ca="1">IF(O661,Q660,SUM(C$2:C661)/COUNT(C$2:C661))+(Analysis!$D$14-500)/1000000</f>
        <v>1.1E-4</v>
      </c>
      <c r="R661">
        <f t="shared" ca="1" si="1391"/>
        <v>0</v>
      </c>
      <c r="S661">
        <f t="shared" ca="1" si="1400"/>
        <v>0</v>
      </c>
      <c r="T661">
        <f t="shared" ca="1" si="1392"/>
        <v>0</v>
      </c>
      <c r="U661">
        <f ca="1">IF($P661,T661*Analysis!$B$28+Analysis!$B$29,0)</f>
        <v>0.65799999999999992</v>
      </c>
      <c r="V661">
        <f ca="1">U661-'Flight Input'!$AE661</f>
        <v>0.43399999999999994</v>
      </c>
      <c r="W661">
        <f ca="1">MEDIAN2(R661,Analysis!$B$5,2)</f>
        <v>0</v>
      </c>
      <c r="X661">
        <f t="shared" ref="X661:Y661" ca="1" si="1435">X660+W661*$D661</f>
        <v>0</v>
      </c>
      <c r="Y661">
        <f t="shared" ca="1" si="1435"/>
        <v>0</v>
      </c>
      <c r="AA661">
        <f ca="1">AVERAGE2(W661,Analysis!$B$6,2)</f>
        <v>0</v>
      </c>
      <c r="AB661">
        <f t="shared" ref="AB661:AC661" ca="1" si="1436">AB660+AA661*$D661</f>
        <v>0</v>
      </c>
      <c r="AC661">
        <f t="shared" ca="1" si="1436"/>
        <v>0</v>
      </c>
      <c r="AF661">
        <f ca="1">IF(B661&gt;0,C661-Analysis!$B$14,0)</f>
        <v>0</v>
      </c>
      <c r="AG661">
        <f t="shared" ca="1" si="1395"/>
        <v>0</v>
      </c>
      <c r="AH661">
        <f t="shared" ca="1" si="1396"/>
        <v>0</v>
      </c>
      <c r="AI661">
        <f ca="1">IF(AND(B661&gt;Analysis!$B$39,B661&lt;Analysis!$B$40),FilterInput(AF661,Analysis!$B$34,Analysis!$B$35),0)</f>
        <v>0</v>
      </c>
      <c r="AJ661">
        <f ca="1">MEDIAN2(AI661,Analysis!$B$5,2)</f>
        <v>0</v>
      </c>
      <c r="AK661">
        <f ca="1">AVERAGE2(AJ661,Analysis!$B$6,2)</f>
        <v>0</v>
      </c>
      <c r="AL661">
        <f ca="1">INTEGRAL2(R661,$B661,AL660,R660,$B660,Analysis!$B$22)</f>
        <v>0</v>
      </c>
      <c r="AM661">
        <f ca="1">IF(AND(B661&lt;Analysis!$B$40,B661&gt;0),INTEGRAL2(AL661,$B661,AM660,AL660,$B660,Analysis!$B$23),0)</f>
        <v>0</v>
      </c>
      <c r="AN661">
        <f ca="1">IF($P661,AM661*Analysis!$B$30+Analysis!$B$31,0)</f>
        <v>0.626</v>
      </c>
      <c r="AO661">
        <f ca="1">AN661-'Flight Input'!$AE661</f>
        <v>0.40200000000000002</v>
      </c>
      <c r="AQ661">
        <f>Analysis!$B$36*'Flight Input'!AE661+IF('Flight Input'!AE661 &gt; 0,Analysis!$B$37,0)</f>
        <v>-1.024912</v>
      </c>
      <c r="AR661">
        <f ca="1">_xlfn.COVARIANCE.P($AN$102:$AN$1102,'Flight Input'!AE661:AE1661)</f>
        <v>0</v>
      </c>
    </row>
    <row r="662" spans="1:44" x14ac:dyDescent="0.3">
      <c r="A662">
        <v>660</v>
      </c>
      <c r="B662">
        <f>'Flight Input'!T662</f>
        <v>14.179967000032775</v>
      </c>
      <c r="C662">
        <f ca="1">INDIRECT(CONCATENATE("'Flight Input'!",Analysis!$B$2,A662+2))</f>
        <v>0</v>
      </c>
      <c r="D662">
        <f t="shared" si="1388"/>
        <v>2.0635999972000718E-2</v>
      </c>
      <c r="F662">
        <f t="shared" ca="1" si="1397"/>
        <v>0</v>
      </c>
      <c r="G662">
        <f t="shared" ca="1" si="1398"/>
        <v>0</v>
      </c>
      <c r="I662">
        <f>SUM(D$2:D662)/COUNT(D$2:D662)</f>
        <v>2.1484798484898145E-2</v>
      </c>
      <c r="J662">
        <f t="shared" si="1389"/>
        <v>0.96049306613259344</v>
      </c>
      <c r="L662">
        <f ca="1">VARA(C$2:C662)</f>
        <v>0</v>
      </c>
      <c r="M662">
        <f t="shared" ca="1" si="1390"/>
        <v>0</v>
      </c>
      <c r="N662">
        <f t="shared" ca="1" si="1399"/>
        <v>0</v>
      </c>
      <c r="O662" t="b">
        <f ca="1">IF(OR(O661,M662*MIN((B662-B$2)*Analysis!$B$19,1)&gt;Analysis!$B$18),TRUE,FALSE)</f>
        <v>0</v>
      </c>
      <c r="P662" t="b">
        <f>IF(OR('Flight Input'!U662=3,'Flight Input'!U662=9),TRUE,FALSE)</f>
        <v>1</v>
      </c>
      <c r="Q662">
        <f ca="1">IF(O662,Q661,SUM(C$2:C662)/COUNT(C$2:C662))+(Analysis!$D$14-500)/1000000</f>
        <v>1.1E-4</v>
      </c>
      <c r="R662">
        <f t="shared" ca="1" si="1391"/>
        <v>0</v>
      </c>
      <c r="S662">
        <f t="shared" ca="1" si="1400"/>
        <v>0</v>
      </c>
      <c r="T662">
        <f t="shared" ca="1" si="1392"/>
        <v>0</v>
      </c>
      <c r="U662">
        <f ca="1">IF($P662,T662*Analysis!$B$28+Analysis!$B$29,0)</f>
        <v>0.65799999999999992</v>
      </c>
      <c r="V662">
        <f ca="1">U662-'Flight Input'!$AE662</f>
        <v>0.43499999999999994</v>
      </c>
      <c r="W662">
        <f ca="1">MEDIAN2(R662,Analysis!$B$5,2)</f>
        <v>0</v>
      </c>
      <c r="X662">
        <f t="shared" ref="X662:Y662" ca="1" si="1437">X661+W662*$D662</f>
        <v>0</v>
      </c>
      <c r="Y662">
        <f t="shared" ca="1" si="1437"/>
        <v>0</v>
      </c>
      <c r="AA662">
        <f ca="1">AVERAGE2(W662,Analysis!$B$6,2)</f>
        <v>0</v>
      </c>
      <c r="AB662">
        <f t="shared" ref="AB662:AC662" ca="1" si="1438">AB661+AA662*$D662</f>
        <v>0</v>
      </c>
      <c r="AC662">
        <f t="shared" ca="1" si="1438"/>
        <v>0</v>
      </c>
      <c r="AF662">
        <f ca="1">IF(B662&gt;0,C662-Analysis!$B$14,0)</f>
        <v>0</v>
      </c>
      <c r="AG662">
        <f t="shared" ca="1" si="1395"/>
        <v>0</v>
      </c>
      <c r="AH662">
        <f t="shared" ca="1" si="1396"/>
        <v>0</v>
      </c>
      <c r="AI662">
        <f ca="1">IF(AND(B662&gt;Analysis!$B$39,B662&lt;Analysis!$B$40),FilterInput(AF662,Analysis!$B$34,Analysis!$B$35),0)</f>
        <v>0</v>
      </c>
      <c r="AJ662">
        <f ca="1">MEDIAN2(AI662,Analysis!$B$5,2)</f>
        <v>0</v>
      </c>
      <c r="AK662">
        <f ca="1">AVERAGE2(AJ662,Analysis!$B$6,2)</f>
        <v>0</v>
      </c>
      <c r="AL662">
        <f ca="1">INTEGRAL2(R662,$B662,AL661,R661,$B661,Analysis!$B$22)</f>
        <v>0</v>
      </c>
      <c r="AM662">
        <f ca="1">IF(AND(B662&lt;Analysis!$B$40,B662&gt;0),INTEGRAL2(AL662,$B662,AM661,AL661,$B661,Analysis!$B$23),0)</f>
        <v>0</v>
      </c>
      <c r="AN662">
        <f ca="1">IF($P662,AM662*Analysis!$B$30+Analysis!$B$31,0)</f>
        <v>0.626</v>
      </c>
      <c r="AO662">
        <f ca="1">AN662-'Flight Input'!$AE662</f>
        <v>0.40300000000000002</v>
      </c>
      <c r="AQ662">
        <f>Analysis!$B$36*'Flight Input'!AE662+IF('Flight Input'!AE662 &gt; 0,Analysis!$B$37,0)</f>
        <v>-1.026899</v>
      </c>
      <c r="AR662">
        <f ca="1">_xlfn.COVARIANCE.P($AN$102:$AN$1102,'Flight Input'!AE662:AE1662)</f>
        <v>0</v>
      </c>
    </row>
    <row r="663" spans="1:44" x14ac:dyDescent="0.3">
      <c r="A663">
        <v>661</v>
      </c>
      <c r="B663">
        <f>'Flight Input'!T663</f>
        <v>14.198669999954291</v>
      </c>
      <c r="C663">
        <f ca="1">INDIRECT(CONCATENATE("'Flight Input'!",Analysis!$B$2,A663+2))</f>
        <v>0</v>
      </c>
      <c r="D663">
        <f t="shared" si="1388"/>
        <v>1.8702999921515584E-2</v>
      </c>
      <c r="F663">
        <f t="shared" ca="1" si="1397"/>
        <v>0</v>
      </c>
      <c r="G663">
        <f t="shared" ca="1" si="1398"/>
        <v>0</v>
      </c>
      <c r="I663">
        <f>SUM(D$2:D663)/COUNT(D$2:D663)</f>
        <v>2.1480590015059441E-2</v>
      </c>
      <c r="J663">
        <f t="shared" si="1389"/>
        <v>0.8706930260483271</v>
      </c>
      <c r="L663">
        <f ca="1">VARA(C$2:C663)</f>
        <v>0</v>
      </c>
      <c r="M663">
        <f t="shared" ca="1" si="1390"/>
        <v>0</v>
      </c>
      <c r="N663">
        <f t="shared" ca="1" si="1399"/>
        <v>0</v>
      </c>
      <c r="O663" t="b">
        <f ca="1">IF(OR(O662,M663*MIN((B663-B$2)*Analysis!$B$19,1)&gt;Analysis!$B$18),TRUE,FALSE)</f>
        <v>0</v>
      </c>
      <c r="P663" t="b">
        <f>IF(OR('Flight Input'!U663=3,'Flight Input'!U663=9),TRUE,FALSE)</f>
        <v>1</v>
      </c>
      <c r="Q663">
        <f ca="1">IF(O663,Q662,SUM(C$2:C663)/COUNT(C$2:C663))+(Analysis!$D$14-500)/1000000</f>
        <v>1.1E-4</v>
      </c>
      <c r="R663">
        <f t="shared" ca="1" si="1391"/>
        <v>0</v>
      </c>
      <c r="S663">
        <f t="shared" ca="1" si="1400"/>
        <v>0</v>
      </c>
      <c r="T663">
        <f t="shared" ca="1" si="1392"/>
        <v>0</v>
      </c>
      <c r="U663">
        <f ca="1">IF($P663,T663*Analysis!$B$28+Analysis!$B$29,0)</f>
        <v>0.65799999999999992</v>
      </c>
      <c r="V663">
        <f ca="1">U663-'Flight Input'!$AE663</f>
        <v>0.43699999999999994</v>
      </c>
      <c r="W663">
        <f ca="1">MEDIAN2(R663,Analysis!$B$5,2)</f>
        <v>0</v>
      </c>
      <c r="X663">
        <f t="shared" ref="X663:Y663" ca="1" si="1439">X662+W663*$D663</f>
        <v>0</v>
      </c>
      <c r="Y663">
        <f t="shared" ca="1" si="1439"/>
        <v>0</v>
      </c>
      <c r="AA663">
        <f ca="1">AVERAGE2(W663,Analysis!$B$6,2)</f>
        <v>0</v>
      </c>
      <c r="AB663">
        <f t="shared" ref="AB663:AC663" ca="1" si="1440">AB662+AA663*$D663</f>
        <v>0</v>
      </c>
      <c r="AC663">
        <f t="shared" ca="1" si="1440"/>
        <v>0</v>
      </c>
      <c r="AF663">
        <f ca="1">IF(B663&gt;0,C663-Analysis!$B$14,0)</f>
        <v>0</v>
      </c>
      <c r="AG663">
        <f t="shared" ca="1" si="1395"/>
        <v>0</v>
      </c>
      <c r="AH663">
        <f t="shared" ca="1" si="1396"/>
        <v>0</v>
      </c>
      <c r="AI663">
        <f ca="1">IF(AND(B663&gt;Analysis!$B$39,B663&lt;Analysis!$B$40),FilterInput(AF663,Analysis!$B$34,Analysis!$B$35),0)</f>
        <v>0</v>
      </c>
      <c r="AJ663">
        <f ca="1">MEDIAN2(AI663,Analysis!$B$5,2)</f>
        <v>0</v>
      </c>
      <c r="AK663">
        <f ca="1">AVERAGE2(AJ663,Analysis!$B$6,2)</f>
        <v>0</v>
      </c>
      <c r="AL663">
        <f ca="1">INTEGRAL2(R663,$B663,AL662,R662,$B662,Analysis!$B$22)</f>
        <v>0</v>
      </c>
      <c r="AM663">
        <f ca="1">IF(AND(B663&lt;Analysis!$B$40,B663&gt;0),INTEGRAL2(AL663,$B663,AM662,AL662,$B662,Analysis!$B$23),0)</f>
        <v>0</v>
      </c>
      <c r="AN663">
        <f ca="1">IF($P663,AM663*Analysis!$B$30+Analysis!$B$31,0)</f>
        <v>0.626</v>
      </c>
      <c r="AO663">
        <f ca="1">AN663-'Flight Input'!$AE663</f>
        <v>0.40500000000000003</v>
      </c>
      <c r="AQ663">
        <f>Analysis!$B$36*'Flight Input'!AE663+IF('Flight Input'!AE663 &gt; 0,Analysis!$B$37,0)</f>
        <v>-1.0308729999999999</v>
      </c>
      <c r="AR663">
        <f ca="1">_xlfn.COVARIANCE.P($AN$102:$AN$1102,'Flight Input'!AE663:AE1663)</f>
        <v>0</v>
      </c>
    </row>
    <row r="664" spans="1:44" x14ac:dyDescent="0.3">
      <c r="A664">
        <v>662</v>
      </c>
      <c r="B664">
        <f>'Flight Input'!T664</f>
        <v>14.216108000022359</v>
      </c>
      <c r="C664">
        <f ca="1">INDIRECT(CONCATENATE("'Flight Input'!",Analysis!$B$2,A664+2))</f>
        <v>0</v>
      </c>
      <c r="D664">
        <f t="shared" si="1388"/>
        <v>1.7438000068068504E-2</v>
      </c>
      <c r="F664">
        <f t="shared" ca="1" si="1397"/>
        <v>0</v>
      </c>
      <c r="G664">
        <f t="shared" ca="1" si="1398"/>
        <v>0</v>
      </c>
      <c r="I664">
        <f>SUM(D$2:D664)/COUNT(D$2:D664)</f>
        <v>2.1474483383719576E-2</v>
      </c>
      <c r="J664">
        <f t="shared" si="1389"/>
        <v>0.81203350769726801</v>
      </c>
      <c r="L664">
        <f ca="1">VARA(C$2:C664)</f>
        <v>0</v>
      </c>
      <c r="M664">
        <f t="shared" ca="1" si="1390"/>
        <v>0</v>
      </c>
      <c r="N664">
        <f t="shared" ca="1" si="1399"/>
        <v>0</v>
      </c>
      <c r="O664" t="b">
        <f ca="1">IF(OR(O663,M664*MIN((B664-B$2)*Analysis!$B$19,1)&gt;Analysis!$B$18),TRUE,FALSE)</f>
        <v>0</v>
      </c>
      <c r="P664" t="b">
        <f>IF(OR('Flight Input'!U664=3,'Flight Input'!U664=9),TRUE,FALSE)</f>
        <v>1</v>
      </c>
      <c r="Q664">
        <f ca="1">IF(O664,Q663,SUM(C$2:C664)/COUNT(C$2:C664))+(Analysis!$D$14-500)/1000000</f>
        <v>1.1E-4</v>
      </c>
      <c r="R664">
        <f t="shared" ca="1" si="1391"/>
        <v>0</v>
      </c>
      <c r="S664">
        <f t="shared" ca="1" si="1400"/>
        <v>0</v>
      </c>
      <c r="T664">
        <f t="shared" ca="1" si="1392"/>
        <v>0</v>
      </c>
      <c r="U664">
        <f ca="1">IF($P664,T664*Analysis!$B$28+Analysis!$B$29,0)</f>
        <v>0.65799999999999992</v>
      </c>
      <c r="V664">
        <f ca="1">U664-'Flight Input'!$AE664</f>
        <v>0.43199999999999994</v>
      </c>
      <c r="W664">
        <f ca="1">MEDIAN2(R664,Analysis!$B$5,2)</f>
        <v>0</v>
      </c>
      <c r="X664">
        <f t="shared" ref="X664:Y664" ca="1" si="1441">X663+W664*$D664</f>
        <v>0</v>
      </c>
      <c r="Y664">
        <f t="shared" ca="1" si="1441"/>
        <v>0</v>
      </c>
      <c r="AA664">
        <f ca="1">AVERAGE2(W664,Analysis!$B$6,2)</f>
        <v>0</v>
      </c>
      <c r="AB664">
        <f t="shared" ref="AB664:AC664" ca="1" si="1442">AB663+AA664*$D664</f>
        <v>0</v>
      </c>
      <c r="AC664">
        <f t="shared" ca="1" si="1442"/>
        <v>0</v>
      </c>
      <c r="AF664">
        <f ca="1">IF(B664&gt;0,C664-Analysis!$B$14,0)</f>
        <v>0</v>
      </c>
      <c r="AG664">
        <f t="shared" ca="1" si="1395"/>
        <v>0</v>
      </c>
      <c r="AH664">
        <f t="shared" ca="1" si="1396"/>
        <v>0</v>
      </c>
      <c r="AI664">
        <f ca="1">IF(AND(B664&gt;Analysis!$B$39,B664&lt;Analysis!$B$40),FilterInput(AF664,Analysis!$B$34,Analysis!$B$35),0)</f>
        <v>0</v>
      </c>
      <c r="AJ664">
        <f ca="1">MEDIAN2(AI664,Analysis!$B$5,2)</f>
        <v>0</v>
      </c>
      <c r="AK664">
        <f ca="1">AVERAGE2(AJ664,Analysis!$B$6,2)</f>
        <v>0</v>
      </c>
      <c r="AL664">
        <f ca="1">INTEGRAL2(R664,$B664,AL663,R663,$B663,Analysis!$B$22)</f>
        <v>0</v>
      </c>
      <c r="AM664">
        <f ca="1">IF(AND(B664&lt;Analysis!$B$40,B664&gt;0),INTEGRAL2(AL664,$B664,AM663,AL663,$B663,Analysis!$B$23),0)</f>
        <v>0</v>
      </c>
      <c r="AN664">
        <f ca="1">IF($P664,AM664*Analysis!$B$30+Analysis!$B$31,0)</f>
        <v>0.626</v>
      </c>
      <c r="AO664">
        <f ca="1">AN664-'Flight Input'!$AE664</f>
        <v>0.4</v>
      </c>
      <c r="AQ664">
        <f>Analysis!$B$36*'Flight Input'!AE664+IF('Flight Input'!AE664 &gt; 0,Analysis!$B$37,0)</f>
        <v>-1.0209379999999999</v>
      </c>
      <c r="AR664">
        <f ca="1">_xlfn.COVARIANCE.P($AN$102:$AN$1102,'Flight Input'!AE664:AE1664)</f>
        <v>0</v>
      </c>
    </row>
    <row r="665" spans="1:44" x14ac:dyDescent="0.3">
      <c r="A665">
        <v>663</v>
      </c>
      <c r="B665">
        <f>'Flight Input'!T665</f>
        <v>14.237989000044763</v>
      </c>
      <c r="C665">
        <f ca="1">INDIRECT(CONCATENATE("'Flight Input'!",Analysis!$B$2,A665+2))</f>
        <v>0</v>
      </c>
      <c r="D665">
        <f t="shared" si="1388"/>
        <v>2.1881000022403896E-2</v>
      </c>
      <c r="F665">
        <f t="shared" ca="1" si="1397"/>
        <v>0</v>
      </c>
      <c r="G665">
        <f t="shared" ca="1" si="1398"/>
        <v>0</v>
      </c>
      <c r="I665">
        <f>SUM(D$2:D665)/COUNT(D$2:D665)</f>
        <v>2.1475096530987576E-2</v>
      </c>
      <c r="J665">
        <f t="shared" si="1389"/>
        <v>1.0189011253491047</v>
      </c>
      <c r="L665">
        <f ca="1">VARA(C$2:C665)</f>
        <v>0</v>
      </c>
      <c r="M665">
        <f t="shared" ca="1" si="1390"/>
        <v>0</v>
      </c>
      <c r="N665">
        <f t="shared" ca="1" si="1399"/>
        <v>0</v>
      </c>
      <c r="O665" t="b">
        <f ca="1">IF(OR(O664,M665*MIN((B665-B$2)*Analysis!$B$19,1)&gt;Analysis!$B$18),TRUE,FALSE)</f>
        <v>0</v>
      </c>
      <c r="P665" t="b">
        <f>IF(OR('Flight Input'!U665=3,'Flight Input'!U665=9),TRUE,FALSE)</f>
        <v>1</v>
      </c>
      <c r="Q665">
        <f ca="1">IF(O665,Q664,SUM(C$2:C665)/COUNT(C$2:C665))+(Analysis!$D$14-500)/1000000</f>
        <v>1.1E-4</v>
      </c>
      <c r="R665">
        <f t="shared" ca="1" si="1391"/>
        <v>0</v>
      </c>
      <c r="S665">
        <f t="shared" ca="1" si="1400"/>
        <v>0</v>
      </c>
      <c r="T665">
        <f t="shared" ca="1" si="1392"/>
        <v>0</v>
      </c>
      <c r="U665">
        <f ca="1">IF($P665,T665*Analysis!$B$28+Analysis!$B$29,0)</f>
        <v>0.65799999999999992</v>
      </c>
      <c r="V665">
        <f ca="1">U665-'Flight Input'!$AE665</f>
        <v>0.43299999999999994</v>
      </c>
      <c r="W665">
        <f ca="1">MEDIAN2(R665,Analysis!$B$5,2)</f>
        <v>0</v>
      </c>
      <c r="X665">
        <f t="shared" ref="X665:Y665" ca="1" si="1443">X664+W665*$D665</f>
        <v>0</v>
      </c>
      <c r="Y665">
        <f t="shared" ca="1" si="1443"/>
        <v>0</v>
      </c>
      <c r="AA665">
        <f ca="1">AVERAGE2(W665,Analysis!$B$6,2)</f>
        <v>0</v>
      </c>
      <c r="AB665">
        <f t="shared" ref="AB665:AC665" ca="1" si="1444">AB664+AA665*$D665</f>
        <v>0</v>
      </c>
      <c r="AC665">
        <f t="shared" ca="1" si="1444"/>
        <v>0</v>
      </c>
      <c r="AF665">
        <f ca="1">IF(B665&gt;0,C665-Analysis!$B$14,0)</f>
        <v>0</v>
      </c>
      <c r="AG665">
        <f t="shared" ca="1" si="1395"/>
        <v>0</v>
      </c>
      <c r="AH665">
        <f t="shared" ca="1" si="1396"/>
        <v>0</v>
      </c>
      <c r="AI665">
        <f ca="1">IF(AND(B665&gt;Analysis!$B$39,B665&lt;Analysis!$B$40),FilterInput(AF665,Analysis!$B$34,Analysis!$B$35),0)</f>
        <v>0</v>
      </c>
      <c r="AJ665">
        <f ca="1">MEDIAN2(AI665,Analysis!$B$5,2)</f>
        <v>0</v>
      </c>
      <c r="AK665">
        <f ca="1">AVERAGE2(AJ665,Analysis!$B$6,2)</f>
        <v>0</v>
      </c>
      <c r="AL665">
        <f ca="1">INTEGRAL2(R665,$B665,AL664,R664,$B664,Analysis!$B$22)</f>
        <v>0</v>
      </c>
      <c r="AM665">
        <f ca="1">IF(AND(B665&lt;Analysis!$B$40,B665&gt;0),INTEGRAL2(AL665,$B665,AM664,AL664,$B664,Analysis!$B$23),0)</f>
        <v>0</v>
      </c>
      <c r="AN665">
        <f ca="1">IF($P665,AM665*Analysis!$B$30+Analysis!$B$31,0)</f>
        <v>0.626</v>
      </c>
      <c r="AO665">
        <f ca="1">AN665-'Flight Input'!$AE665</f>
        <v>0.40100000000000002</v>
      </c>
      <c r="AQ665">
        <f>Analysis!$B$36*'Flight Input'!AE665+IF('Flight Input'!AE665 &gt; 0,Analysis!$B$37,0)</f>
        <v>-1.0229249999999999</v>
      </c>
      <c r="AR665">
        <f ca="1">_xlfn.COVARIANCE.P($AN$102:$AN$1102,'Flight Input'!AE665:AE1665)</f>
        <v>0</v>
      </c>
    </row>
    <row r="666" spans="1:44" x14ac:dyDescent="0.3">
      <c r="A666">
        <v>664</v>
      </c>
      <c r="B666">
        <f>'Flight Input'!T666</f>
        <v>14.258068999974057</v>
      </c>
      <c r="C666">
        <f ca="1">INDIRECT(CONCATENATE("'Flight Input'!",Analysis!$B$2,A666+2))</f>
        <v>0</v>
      </c>
      <c r="D666">
        <f t="shared" si="1388"/>
        <v>2.007999992929399E-2</v>
      </c>
      <c r="F666">
        <f t="shared" ca="1" si="1397"/>
        <v>0</v>
      </c>
      <c r="G666">
        <f t="shared" ca="1" si="1398"/>
        <v>0</v>
      </c>
      <c r="I666">
        <f>SUM(D$2:D666)/COUNT(D$2:D666)</f>
        <v>2.1472995481888642E-2</v>
      </c>
      <c r="J666">
        <f t="shared" si="1389"/>
        <v>0.93512802842204423</v>
      </c>
      <c r="L666">
        <f ca="1">VARA(C$2:C666)</f>
        <v>0</v>
      </c>
      <c r="M666">
        <f t="shared" ca="1" si="1390"/>
        <v>0</v>
      </c>
      <c r="N666">
        <f t="shared" ca="1" si="1399"/>
        <v>0</v>
      </c>
      <c r="O666" t="b">
        <f ca="1">IF(OR(O665,M666*MIN((B666-B$2)*Analysis!$B$19,1)&gt;Analysis!$B$18),TRUE,FALSE)</f>
        <v>0</v>
      </c>
      <c r="P666" t="b">
        <f>IF(OR('Flight Input'!U666=3,'Flight Input'!U666=9),TRUE,FALSE)</f>
        <v>1</v>
      </c>
      <c r="Q666">
        <f ca="1">IF(O666,Q665,SUM(C$2:C666)/COUNT(C$2:C666))+(Analysis!$D$14-500)/1000000</f>
        <v>1.1E-4</v>
      </c>
      <c r="R666">
        <f t="shared" ca="1" si="1391"/>
        <v>0</v>
      </c>
      <c r="S666">
        <f t="shared" ca="1" si="1400"/>
        <v>0</v>
      </c>
      <c r="T666">
        <f t="shared" ca="1" si="1392"/>
        <v>0</v>
      </c>
      <c r="U666">
        <f ca="1">IF($P666,T666*Analysis!$B$28+Analysis!$B$29,0)</f>
        <v>0.65799999999999992</v>
      </c>
      <c r="V666">
        <f ca="1">U666-'Flight Input'!$AE666</f>
        <v>0.43399999999999994</v>
      </c>
      <c r="W666">
        <f ca="1">MEDIAN2(R666,Analysis!$B$5,2)</f>
        <v>0</v>
      </c>
      <c r="X666">
        <f t="shared" ref="X666:Y666" ca="1" si="1445">X665+W666*$D666</f>
        <v>0</v>
      </c>
      <c r="Y666">
        <f t="shared" ca="1" si="1445"/>
        <v>0</v>
      </c>
      <c r="AA666">
        <f ca="1">AVERAGE2(W666,Analysis!$B$6,2)</f>
        <v>0</v>
      </c>
      <c r="AB666">
        <f t="shared" ref="AB666:AC666" ca="1" si="1446">AB665+AA666*$D666</f>
        <v>0</v>
      </c>
      <c r="AC666">
        <f t="shared" ca="1" si="1446"/>
        <v>0</v>
      </c>
      <c r="AF666">
        <f ca="1">IF(B666&gt;0,C666-Analysis!$B$14,0)</f>
        <v>0</v>
      </c>
      <c r="AG666">
        <f t="shared" ca="1" si="1395"/>
        <v>0</v>
      </c>
      <c r="AH666">
        <f t="shared" ca="1" si="1396"/>
        <v>0</v>
      </c>
      <c r="AI666">
        <f ca="1">IF(AND(B666&gt;Analysis!$B$39,B666&lt;Analysis!$B$40),FilterInput(AF666,Analysis!$B$34,Analysis!$B$35),0)</f>
        <v>0</v>
      </c>
      <c r="AJ666">
        <f ca="1">MEDIAN2(AI666,Analysis!$B$5,2)</f>
        <v>0</v>
      </c>
      <c r="AK666">
        <f ca="1">AVERAGE2(AJ666,Analysis!$B$6,2)</f>
        <v>0</v>
      </c>
      <c r="AL666">
        <f ca="1">INTEGRAL2(R666,$B666,AL665,R665,$B665,Analysis!$B$22)</f>
        <v>0</v>
      </c>
      <c r="AM666">
        <f ca="1">IF(AND(B666&lt;Analysis!$B$40,B666&gt;0),INTEGRAL2(AL666,$B666,AM665,AL665,$B665,Analysis!$B$23),0)</f>
        <v>0</v>
      </c>
      <c r="AN666">
        <f ca="1">IF($P666,AM666*Analysis!$B$30+Analysis!$B$31,0)</f>
        <v>0.626</v>
      </c>
      <c r="AO666">
        <f ca="1">AN666-'Flight Input'!$AE666</f>
        <v>0.40200000000000002</v>
      </c>
      <c r="AQ666">
        <f>Analysis!$B$36*'Flight Input'!AE666+IF('Flight Input'!AE666 &gt; 0,Analysis!$B$37,0)</f>
        <v>-1.024912</v>
      </c>
      <c r="AR666">
        <f ca="1">_xlfn.COVARIANCE.P($AN$102:$AN$1102,'Flight Input'!AE666:AE1666)</f>
        <v>0</v>
      </c>
    </row>
    <row r="667" spans="1:44" x14ac:dyDescent="0.3">
      <c r="A667">
        <v>665</v>
      </c>
      <c r="B667">
        <f>'Flight Input'!T667</f>
        <v>14.261306999949738</v>
      </c>
      <c r="C667">
        <f ca="1">INDIRECT(CONCATENATE("'Flight Input'!",Analysis!$B$2,A667+2))</f>
        <v>0</v>
      </c>
      <c r="D667">
        <f t="shared" si="1388"/>
        <v>3.2379999756813049E-3</v>
      </c>
      <c r="F667">
        <f t="shared" ca="1" si="1397"/>
        <v>0</v>
      </c>
      <c r="G667">
        <f t="shared" ca="1" si="1398"/>
        <v>0</v>
      </c>
      <c r="I667">
        <f>SUM(D$2:D667)/COUNT(D$2:D667)</f>
        <v>2.1445574436014643E-2</v>
      </c>
      <c r="J667">
        <f t="shared" si="1389"/>
        <v>0.15098686143111967</v>
      </c>
      <c r="L667">
        <f ca="1">VARA(C$2:C667)</f>
        <v>0</v>
      </c>
      <c r="M667">
        <f t="shared" ca="1" si="1390"/>
        <v>0</v>
      </c>
      <c r="N667">
        <f t="shared" ca="1" si="1399"/>
        <v>0</v>
      </c>
      <c r="O667" t="b">
        <f ca="1">IF(OR(O666,M667*MIN((B667-B$2)*Analysis!$B$19,1)&gt;Analysis!$B$18),TRUE,FALSE)</f>
        <v>0</v>
      </c>
      <c r="P667" t="b">
        <f>IF(OR('Flight Input'!U667=3,'Flight Input'!U667=9),TRUE,FALSE)</f>
        <v>1</v>
      </c>
      <c r="Q667">
        <f ca="1">IF(O667,Q666,SUM(C$2:C667)/COUNT(C$2:C667))+(Analysis!$D$14-500)/1000000</f>
        <v>1.1E-4</v>
      </c>
      <c r="R667">
        <f t="shared" ca="1" si="1391"/>
        <v>0</v>
      </c>
      <c r="S667">
        <f t="shared" ca="1" si="1400"/>
        <v>0</v>
      </c>
      <c r="T667">
        <f t="shared" ca="1" si="1392"/>
        <v>0</v>
      </c>
      <c r="U667">
        <f ca="1">IF($P667,T667*Analysis!$B$28+Analysis!$B$29,0)</f>
        <v>0.65799999999999992</v>
      </c>
      <c r="V667">
        <f ca="1">U667-'Flight Input'!$AE667</f>
        <v>0.43499999999999994</v>
      </c>
      <c r="W667">
        <f ca="1">MEDIAN2(R667,Analysis!$B$5,2)</f>
        <v>0</v>
      </c>
      <c r="X667">
        <f t="shared" ref="X667:Y667" ca="1" si="1447">X666+W667*$D667</f>
        <v>0</v>
      </c>
      <c r="Y667">
        <f t="shared" ca="1" si="1447"/>
        <v>0</v>
      </c>
      <c r="AA667">
        <f ca="1">AVERAGE2(W667,Analysis!$B$6,2)</f>
        <v>0</v>
      </c>
      <c r="AB667">
        <f t="shared" ref="AB667:AC667" ca="1" si="1448">AB666+AA667*$D667</f>
        <v>0</v>
      </c>
      <c r="AC667">
        <f t="shared" ca="1" si="1448"/>
        <v>0</v>
      </c>
      <c r="AF667">
        <f ca="1">IF(B667&gt;0,C667-Analysis!$B$14,0)</f>
        <v>0</v>
      </c>
      <c r="AG667">
        <f t="shared" ca="1" si="1395"/>
        <v>0</v>
      </c>
      <c r="AH667">
        <f t="shared" ca="1" si="1396"/>
        <v>0</v>
      </c>
      <c r="AI667">
        <f ca="1">IF(AND(B667&gt;Analysis!$B$39,B667&lt;Analysis!$B$40),FilterInput(AF667,Analysis!$B$34,Analysis!$B$35),0)</f>
        <v>0</v>
      </c>
      <c r="AJ667">
        <f ca="1">MEDIAN2(AI667,Analysis!$B$5,2)</f>
        <v>0</v>
      </c>
      <c r="AK667">
        <f ca="1">AVERAGE2(AJ667,Analysis!$B$6,2)</f>
        <v>0</v>
      </c>
      <c r="AL667">
        <f ca="1">INTEGRAL2(R667,$B667,AL666,R666,$B666,Analysis!$B$22)</f>
        <v>0</v>
      </c>
      <c r="AM667">
        <f ca="1">IF(AND(B667&lt;Analysis!$B$40,B667&gt;0),INTEGRAL2(AL667,$B667,AM666,AL666,$B666,Analysis!$B$23),0)</f>
        <v>0</v>
      </c>
      <c r="AN667">
        <f ca="1">IF($P667,AM667*Analysis!$B$30+Analysis!$B$31,0)</f>
        <v>0.626</v>
      </c>
      <c r="AO667">
        <f ca="1">AN667-'Flight Input'!$AE667</f>
        <v>0.40300000000000002</v>
      </c>
      <c r="AQ667">
        <f>Analysis!$B$36*'Flight Input'!AE667+IF('Flight Input'!AE667 &gt; 0,Analysis!$B$37,0)</f>
        <v>-1.026899</v>
      </c>
      <c r="AR667">
        <f ca="1">_xlfn.COVARIANCE.P($AN$102:$AN$1102,'Flight Input'!AE667:AE1667)</f>
        <v>0</v>
      </c>
    </row>
    <row r="668" spans="1:44" x14ac:dyDescent="0.3">
      <c r="A668">
        <v>666</v>
      </c>
      <c r="B668">
        <f>'Flight Input'!T668</f>
        <v>14.288960000034422</v>
      </c>
      <c r="C668">
        <f ca="1">INDIRECT(CONCATENATE("'Flight Input'!",Analysis!$B$2,A668+2))</f>
        <v>0</v>
      </c>
      <c r="D668">
        <f t="shared" si="1388"/>
        <v>2.7653000084683299E-2</v>
      </c>
      <c r="F668">
        <f t="shared" ca="1" si="1397"/>
        <v>0</v>
      </c>
      <c r="G668">
        <f t="shared" ca="1" si="1398"/>
        <v>0</v>
      </c>
      <c r="I668">
        <f>SUM(D$2:D668)/COUNT(D$2:D668)</f>
        <v>2.1454894894946581E-2</v>
      </c>
      <c r="J668">
        <f t="shared" si="1389"/>
        <v>1.2888900281304385</v>
      </c>
      <c r="L668">
        <f ca="1">VARA(C$2:C668)</f>
        <v>0</v>
      </c>
      <c r="M668">
        <f t="shared" ca="1" si="1390"/>
        <v>0</v>
      </c>
      <c r="N668">
        <f t="shared" ca="1" si="1399"/>
        <v>0</v>
      </c>
      <c r="O668" t="b">
        <f ca="1">IF(OR(O667,M668*MIN((B668-B$2)*Analysis!$B$19,1)&gt;Analysis!$B$18),TRUE,FALSE)</f>
        <v>0</v>
      </c>
      <c r="P668" t="b">
        <f>IF(OR('Flight Input'!U668=3,'Flight Input'!U668=9),TRUE,FALSE)</f>
        <v>1</v>
      </c>
      <c r="Q668">
        <f ca="1">IF(O668,Q667,SUM(C$2:C668)/COUNT(C$2:C668))+(Analysis!$D$14-500)/1000000</f>
        <v>1.1E-4</v>
      </c>
      <c r="R668">
        <f t="shared" ca="1" si="1391"/>
        <v>0</v>
      </c>
      <c r="S668">
        <f t="shared" ca="1" si="1400"/>
        <v>0</v>
      </c>
      <c r="T668">
        <f t="shared" ca="1" si="1392"/>
        <v>0</v>
      </c>
      <c r="U668">
        <f ca="1">IF($P668,T668*Analysis!$B$28+Analysis!$B$29,0)</f>
        <v>0.65799999999999992</v>
      </c>
      <c r="V668">
        <f ca="1">U668-'Flight Input'!$AE668</f>
        <v>0.43499999999999994</v>
      </c>
      <c r="W668">
        <f ca="1">MEDIAN2(R668,Analysis!$B$5,2)</f>
        <v>0</v>
      </c>
      <c r="X668">
        <f t="shared" ref="X668:Y668" ca="1" si="1449">X667+W668*$D668</f>
        <v>0</v>
      </c>
      <c r="Y668">
        <f t="shared" ca="1" si="1449"/>
        <v>0</v>
      </c>
      <c r="AA668">
        <f ca="1">AVERAGE2(W668,Analysis!$B$6,2)</f>
        <v>0</v>
      </c>
      <c r="AB668">
        <f t="shared" ref="AB668:AC668" ca="1" si="1450">AB667+AA668*$D668</f>
        <v>0</v>
      </c>
      <c r="AC668">
        <f t="shared" ca="1" si="1450"/>
        <v>0</v>
      </c>
      <c r="AF668">
        <f ca="1">IF(B668&gt;0,C668-Analysis!$B$14,0)</f>
        <v>0</v>
      </c>
      <c r="AG668">
        <f t="shared" ca="1" si="1395"/>
        <v>0</v>
      </c>
      <c r="AH668">
        <f t="shared" ca="1" si="1396"/>
        <v>0</v>
      </c>
      <c r="AI668">
        <f ca="1">IF(AND(B668&gt;Analysis!$B$39,B668&lt;Analysis!$B$40),FilterInput(AF668,Analysis!$B$34,Analysis!$B$35),0)</f>
        <v>0</v>
      </c>
      <c r="AJ668">
        <f ca="1">MEDIAN2(AI668,Analysis!$B$5,2)</f>
        <v>0</v>
      </c>
      <c r="AK668">
        <f ca="1">AVERAGE2(AJ668,Analysis!$B$6,2)</f>
        <v>0</v>
      </c>
      <c r="AL668">
        <f ca="1">INTEGRAL2(R668,$B668,AL667,R667,$B667,Analysis!$B$22)</f>
        <v>0</v>
      </c>
      <c r="AM668">
        <f ca="1">IF(AND(B668&lt;Analysis!$B$40,B668&gt;0),INTEGRAL2(AL668,$B668,AM667,AL667,$B667,Analysis!$B$23),0)</f>
        <v>0</v>
      </c>
      <c r="AN668">
        <f ca="1">IF($P668,AM668*Analysis!$B$30+Analysis!$B$31,0)</f>
        <v>0.626</v>
      </c>
      <c r="AO668">
        <f ca="1">AN668-'Flight Input'!$AE668</f>
        <v>0.40300000000000002</v>
      </c>
      <c r="AQ668">
        <f>Analysis!$B$36*'Flight Input'!AE668+IF('Flight Input'!AE668 &gt; 0,Analysis!$B$37,0)</f>
        <v>-1.026899</v>
      </c>
      <c r="AR668">
        <f ca="1">_xlfn.COVARIANCE.P($AN$102:$AN$1102,'Flight Input'!AE668:AE1668)</f>
        <v>0</v>
      </c>
    </row>
    <row r="669" spans="1:44" x14ac:dyDescent="0.3">
      <c r="A669">
        <v>667</v>
      </c>
      <c r="B669">
        <f>'Flight Input'!T669</f>
        <v>14.316625999985263</v>
      </c>
      <c r="C669">
        <f ca="1">INDIRECT(CONCATENATE("'Flight Input'!",Analysis!$B$2,A669+2))</f>
        <v>0</v>
      </c>
      <c r="D669">
        <f t="shared" si="1388"/>
        <v>2.7665999950841069E-2</v>
      </c>
      <c r="F669">
        <f t="shared" ca="1" si="1397"/>
        <v>0</v>
      </c>
      <c r="G669">
        <f t="shared" ca="1" si="1398"/>
        <v>0</v>
      </c>
      <c r="I669">
        <f>SUM(D$2:D669)/COUNT(D$2:D669)</f>
        <v>2.1464206896529628E-2</v>
      </c>
      <c r="J669">
        <f t="shared" si="1389"/>
        <v>1.2889365111046409</v>
      </c>
      <c r="L669">
        <f ca="1">VARA(C$2:C669)</f>
        <v>0</v>
      </c>
      <c r="M669">
        <f t="shared" ca="1" si="1390"/>
        <v>0</v>
      </c>
      <c r="N669">
        <f t="shared" ca="1" si="1399"/>
        <v>0</v>
      </c>
      <c r="O669" t="b">
        <f ca="1">IF(OR(O668,M669*MIN((B669-B$2)*Analysis!$B$19,1)&gt;Analysis!$B$18),TRUE,FALSE)</f>
        <v>0</v>
      </c>
      <c r="P669" t="b">
        <f>IF(OR('Flight Input'!U669=3,'Flight Input'!U669=9),TRUE,FALSE)</f>
        <v>1</v>
      </c>
      <c r="Q669">
        <f ca="1">IF(O669,Q668,SUM(C$2:C669)/COUNT(C$2:C669))+(Analysis!$D$14-500)/1000000</f>
        <v>1.1E-4</v>
      </c>
      <c r="R669">
        <f t="shared" ca="1" si="1391"/>
        <v>0</v>
      </c>
      <c r="S669">
        <f t="shared" ca="1" si="1400"/>
        <v>0</v>
      </c>
      <c r="T669">
        <f t="shared" ca="1" si="1392"/>
        <v>0</v>
      </c>
      <c r="U669">
        <f ca="1">IF($P669,T669*Analysis!$B$28+Analysis!$B$29,0)</f>
        <v>0.65799999999999992</v>
      </c>
      <c r="V669">
        <f ca="1">U669-'Flight Input'!$AE669</f>
        <v>0.43199999999999994</v>
      </c>
      <c r="W669">
        <f ca="1">MEDIAN2(R669,Analysis!$B$5,2)</f>
        <v>0</v>
      </c>
      <c r="X669">
        <f t="shared" ref="X669:Y669" ca="1" si="1451">X668+W669*$D669</f>
        <v>0</v>
      </c>
      <c r="Y669">
        <f t="shared" ca="1" si="1451"/>
        <v>0</v>
      </c>
      <c r="AA669">
        <f ca="1">AVERAGE2(W669,Analysis!$B$6,2)</f>
        <v>0</v>
      </c>
      <c r="AB669">
        <f t="shared" ref="AB669:AC669" ca="1" si="1452">AB668+AA669*$D669</f>
        <v>0</v>
      </c>
      <c r="AC669">
        <f t="shared" ca="1" si="1452"/>
        <v>0</v>
      </c>
      <c r="AF669">
        <f ca="1">IF(B669&gt;0,C669-Analysis!$B$14,0)</f>
        <v>0</v>
      </c>
      <c r="AG669">
        <f t="shared" ca="1" si="1395"/>
        <v>0</v>
      </c>
      <c r="AH669">
        <f t="shared" ca="1" si="1396"/>
        <v>0</v>
      </c>
      <c r="AI669">
        <f ca="1">IF(AND(B669&gt;Analysis!$B$39,B669&lt;Analysis!$B$40),FilterInput(AF669,Analysis!$B$34,Analysis!$B$35),0)</f>
        <v>0</v>
      </c>
      <c r="AJ669">
        <f ca="1">MEDIAN2(AI669,Analysis!$B$5,2)</f>
        <v>0</v>
      </c>
      <c r="AK669">
        <f ca="1">AVERAGE2(AJ669,Analysis!$B$6,2)</f>
        <v>0</v>
      </c>
      <c r="AL669">
        <f ca="1">INTEGRAL2(R669,$B669,AL668,R668,$B668,Analysis!$B$22)</f>
        <v>0</v>
      </c>
      <c r="AM669">
        <f ca="1">IF(AND(B669&lt;Analysis!$B$40,B669&gt;0),INTEGRAL2(AL669,$B669,AM668,AL668,$B668,Analysis!$B$23),0)</f>
        <v>0</v>
      </c>
      <c r="AN669">
        <f ca="1">IF($P669,AM669*Analysis!$B$30+Analysis!$B$31,0)</f>
        <v>0.626</v>
      </c>
      <c r="AO669">
        <f ca="1">AN669-'Flight Input'!$AE669</f>
        <v>0.4</v>
      </c>
      <c r="AQ669">
        <f>Analysis!$B$36*'Flight Input'!AE669+IF('Flight Input'!AE669 &gt; 0,Analysis!$B$37,0)</f>
        <v>-1.0209379999999999</v>
      </c>
      <c r="AR669">
        <f ca="1">_xlfn.COVARIANCE.P($AN$102:$AN$1102,'Flight Input'!AE669:AE1669)</f>
        <v>0</v>
      </c>
    </row>
    <row r="670" spans="1:44" x14ac:dyDescent="0.3">
      <c r="A670">
        <v>668</v>
      </c>
      <c r="B670">
        <f>'Flight Input'!T670</f>
        <v>14.336644000024535</v>
      </c>
      <c r="C670">
        <f ca="1">INDIRECT(CONCATENATE("'Flight Input'!",Analysis!$B$2,A670+2))</f>
        <v>0</v>
      </c>
      <c r="D670">
        <f t="shared" si="1388"/>
        <v>2.001800003927201E-2</v>
      </c>
      <c r="F670">
        <f t="shared" ca="1" si="1397"/>
        <v>0</v>
      </c>
      <c r="G670">
        <f t="shared" ca="1" si="1398"/>
        <v>0</v>
      </c>
      <c r="I670">
        <f>SUM(D$2:D670)/COUNT(D$2:D670)</f>
        <v>2.1462041916204395E-2</v>
      </c>
      <c r="J670">
        <f t="shared" si="1389"/>
        <v>0.93271647299122573</v>
      </c>
      <c r="L670">
        <f ca="1">VARA(C$2:C670)</f>
        <v>0</v>
      </c>
      <c r="M670">
        <f t="shared" ca="1" si="1390"/>
        <v>0</v>
      </c>
      <c r="N670">
        <f t="shared" ca="1" si="1399"/>
        <v>0</v>
      </c>
      <c r="O670" t="b">
        <f ca="1">IF(OR(O669,M670*MIN((B670-B$2)*Analysis!$B$19,1)&gt;Analysis!$B$18),TRUE,FALSE)</f>
        <v>0</v>
      </c>
      <c r="P670" t="b">
        <f>IF(OR('Flight Input'!U670=3,'Flight Input'!U670=9),TRUE,FALSE)</f>
        <v>1</v>
      </c>
      <c r="Q670">
        <f ca="1">IF(O670,Q669,SUM(C$2:C670)/COUNT(C$2:C670))+(Analysis!$D$14-500)/1000000</f>
        <v>1.1E-4</v>
      </c>
      <c r="R670">
        <f t="shared" ca="1" si="1391"/>
        <v>0</v>
      </c>
      <c r="S670">
        <f t="shared" ca="1" si="1400"/>
        <v>0</v>
      </c>
      <c r="T670">
        <f t="shared" ca="1" si="1392"/>
        <v>0</v>
      </c>
      <c r="U670">
        <f ca="1">IF($P670,T670*Analysis!$B$28+Analysis!$B$29,0)</f>
        <v>0.65799999999999992</v>
      </c>
      <c r="V670">
        <f ca="1">U670-'Flight Input'!$AE670</f>
        <v>0.43199999999999994</v>
      </c>
      <c r="W670">
        <f ca="1">MEDIAN2(R670,Analysis!$B$5,2)</f>
        <v>0</v>
      </c>
      <c r="X670">
        <f t="shared" ref="X670:Y670" ca="1" si="1453">X669+W670*$D670</f>
        <v>0</v>
      </c>
      <c r="Y670">
        <f t="shared" ca="1" si="1453"/>
        <v>0</v>
      </c>
      <c r="AA670">
        <f ca="1">AVERAGE2(W670,Analysis!$B$6,2)</f>
        <v>0</v>
      </c>
      <c r="AB670">
        <f t="shared" ref="AB670:AC670" ca="1" si="1454">AB669+AA670*$D670</f>
        <v>0</v>
      </c>
      <c r="AC670">
        <f t="shared" ca="1" si="1454"/>
        <v>0</v>
      </c>
      <c r="AF670">
        <f ca="1">IF(B670&gt;0,C670-Analysis!$B$14,0)</f>
        <v>0</v>
      </c>
      <c r="AG670">
        <f t="shared" ca="1" si="1395"/>
        <v>0</v>
      </c>
      <c r="AH670">
        <f t="shared" ca="1" si="1396"/>
        <v>0</v>
      </c>
      <c r="AI670">
        <f ca="1">IF(AND(B670&gt;Analysis!$B$39,B670&lt;Analysis!$B$40),FilterInput(AF670,Analysis!$B$34,Analysis!$B$35),0)</f>
        <v>0</v>
      </c>
      <c r="AJ670">
        <f ca="1">MEDIAN2(AI670,Analysis!$B$5,2)</f>
        <v>0</v>
      </c>
      <c r="AK670">
        <f ca="1">AVERAGE2(AJ670,Analysis!$B$6,2)</f>
        <v>0</v>
      </c>
      <c r="AL670">
        <f ca="1">INTEGRAL2(R670,$B670,AL669,R669,$B669,Analysis!$B$22)</f>
        <v>0</v>
      </c>
      <c r="AM670">
        <f ca="1">IF(AND(B670&lt;Analysis!$B$40,B670&gt;0),INTEGRAL2(AL670,$B670,AM669,AL669,$B669,Analysis!$B$23),0)</f>
        <v>0</v>
      </c>
      <c r="AN670">
        <f ca="1">IF($P670,AM670*Analysis!$B$30+Analysis!$B$31,0)</f>
        <v>0.626</v>
      </c>
      <c r="AO670">
        <f ca="1">AN670-'Flight Input'!$AE670</f>
        <v>0.4</v>
      </c>
      <c r="AQ670">
        <f>Analysis!$B$36*'Flight Input'!AE670+IF('Flight Input'!AE670 &gt; 0,Analysis!$B$37,0)</f>
        <v>-1.0209379999999999</v>
      </c>
      <c r="AR670">
        <f ca="1">_xlfn.COVARIANCE.P($AN$102:$AN$1102,'Flight Input'!AE670:AE1670)</f>
        <v>0</v>
      </c>
    </row>
    <row r="671" spans="1:44" x14ac:dyDescent="0.3">
      <c r="A671">
        <v>669</v>
      </c>
      <c r="B671">
        <f>'Flight Input'!T671</f>
        <v>14.358586000045761</v>
      </c>
      <c r="C671">
        <f ca="1">INDIRECT(CONCATENATE("'Flight Input'!",Analysis!$B$2,A671+2))</f>
        <v>0</v>
      </c>
      <c r="D671">
        <f t="shared" si="1388"/>
        <v>2.1942000021226704E-2</v>
      </c>
      <c r="F671">
        <f t="shared" ca="1" si="1397"/>
        <v>0</v>
      </c>
      <c r="G671">
        <f t="shared" ca="1" si="1398"/>
        <v>0</v>
      </c>
      <c r="I671">
        <f>SUM(D$2:D671)/COUNT(D$2:D671)</f>
        <v>2.1462759342370345E-2</v>
      </c>
      <c r="J671">
        <f t="shared" si="1389"/>
        <v>1.0223289406181</v>
      </c>
      <c r="L671">
        <f ca="1">VARA(C$2:C671)</f>
        <v>0</v>
      </c>
      <c r="M671">
        <f t="shared" ca="1" si="1390"/>
        <v>0</v>
      </c>
      <c r="N671">
        <f t="shared" ca="1" si="1399"/>
        <v>0</v>
      </c>
      <c r="O671" t="b">
        <f ca="1">IF(OR(O670,M671*MIN((B671-B$2)*Analysis!$B$19,1)&gt;Analysis!$B$18),TRUE,FALSE)</f>
        <v>0</v>
      </c>
      <c r="P671" t="b">
        <f>IF(OR('Flight Input'!U671=3,'Flight Input'!U671=9),TRUE,FALSE)</f>
        <v>1</v>
      </c>
      <c r="Q671">
        <f ca="1">IF(O671,Q670,SUM(C$2:C671)/COUNT(C$2:C671))+(Analysis!$D$14-500)/1000000</f>
        <v>1.1E-4</v>
      </c>
      <c r="R671">
        <f t="shared" ca="1" si="1391"/>
        <v>0</v>
      </c>
      <c r="S671">
        <f t="shared" ca="1" si="1400"/>
        <v>0</v>
      </c>
      <c r="T671">
        <f t="shared" ca="1" si="1392"/>
        <v>0</v>
      </c>
      <c r="U671">
        <f ca="1">IF($P671,T671*Analysis!$B$28+Analysis!$B$29,0)</f>
        <v>0.65799999999999992</v>
      </c>
      <c r="V671">
        <f ca="1">U671-'Flight Input'!$AE671</f>
        <v>0.43299999999999994</v>
      </c>
      <c r="W671">
        <f ca="1">MEDIAN2(R671,Analysis!$B$5,2)</f>
        <v>0</v>
      </c>
      <c r="X671">
        <f t="shared" ref="X671:Y671" ca="1" si="1455">X670+W671*$D671</f>
        <v>0</v>
      </c>
      <c r="Y671">
        <f t="shared" ca="1" si="1455"/>
        <v>0</v>
      </c>
      <c r="AA671">
        <f ca="1">AVERAGE2(W671,Analysis!$B$6,2)</f>
        <v>0</v>
      </c>
      <c r="AB671">
        <f t="shared" ref="AB671:AC671" ca="1" si="1456">AB670+AA671*$D671</f>
        <v>0</v>
      </c>
      <c r="AC671">
        <f t="shared" ca="1" si="1456"/>
        <v>0</v>
      </c>
      <c r="AF671">
        <f ca="1">IF(B671&gt;0,C671-Analysis!$B$14,0)</f>
        <v>0</v>
      </c>
      <c r="AG671">
        <f t="shared" ca="1" si="1395"/>
        <v>0</v>
      </c>
      <c r="AH671">
        <f t="shared" ca="1" si="1396"/>
        <v>0</v>
      </c>
      <c r="AI671">
        <f ca="1">IF(AND(B671&gt;Analysis!$B$39,B671&lt;Analysis!$B$40),FilterInput(AF671,Analysis!$B$34,Analysis!$B$35),0)</f>
        <v>0</v>
      </c>
      <c r="AJ671">
        <f ca="1">MEDIAN2(AI671,Analysis!$B$5,2)</f>
        <v>0</v>
      </c>
      <c r="AK671">
        <f ca="1">AVERAGE2(AJ671,Analysis!$B$6,2)</f>
        <v>0</v>
      </c>
      <c r="AL671">
        <f ca="1">INTEGRAL2(R671,$B671,AL670,R670,$B670,Analysis!$B$22)</f>
        <v>0</v>
      </c>
      <c r="AM671">
        <f ca="1">IF(AND(B671&lt;Analysis!$B$40,B671&gt;0),INTEGRAL2(AL671,$B671,AM670,AL670,$B670,Analysis!$B$23),0)</f>
        <v>0</v>
      </c>
      <c r="AN671">
        <f ca="1">IF($P671,AM671*Analysis!$B$30+Analysis!$B$31,0)</f>
        <v>0.626</v>
      </c>
      <c r="AO671">
        <f ca="1">AN671-'Flight Input'!$AE671</f>
        <v>0.40100000000000002</v>
      </c>
      <c r="AQ671">
        <f>Analysis!$B$36*'Flight Input'!AE671+IF('Flight Input'!AE671 &gt; 0,Analysis!$B$37,0)</f>
        <v>-1.0229249999999999</v>
      </c>
      <c r="AR671">
        <f ca="1">_xlfn.COVARIANCE.P($AN$102:$AN$1102,'Flight Input'!AE671:AE1671)</f>
        <v>0</v>
      </c>
    </row>
    <row r="672" spans="1:44" x14ac:dyDescent="0.3">
      <c r="A672">
        <v>670</v>
      </c>
      <c r="B672">
        <f>'Flight Input'!T672</f>
        <v>14.374229999957606</v>
      </c>
      <c r="C672">
        <f ca="1">INDIRECT(CONCATENATE("'Flight Input'!",Analysis!$B$2,A672+2))</f>
        <v>0</v>
      </c>
      <c r="D672">
        <f t="shared" si="1388"/>
        <v>1.564399991184473E-2</v>
      </c>
      <c r="F672">
        <f t="shared" ca="1" si="1397"/>
        <v>0</v>
      </c>
      <c r="G672">
        <f t="shared" ca="1" si="1398"/>
        <v>0</v>
      </c>
      <c r="I672">
        <f>SUM(D$2:D672)/COUNT(D$2:D672)</f>
        <v>2.1454074626802398E-2</v>
      </c>
      <c r="J672">
        <f t="shared" si="1389"/>
        <v>0.729185489655229</v>
      </c>
      <c r="L672">
        <f ca="1">VARA(C$2:C672)</f>
        <v>0</v>
      </c>
      <c r="M672">
        <f t="shared" ca="1" si="1390"/>
        <v>0</v>
      </c>
      <c r="N672">
        <f t="shared" ca="1" si="1399"/>
        <v>0</v>
      </c>
      <c r="O672" t="b">
        <f ca="1">IF(OR(O671,M672*MIN((B672-B$2)*Analysis!$B$19,1)&gt;Analysis!$B$18),TRUE,FALSE)</f>
        <v>0</v>
      </c>
      <c r="P672" t="b">
        <f>IF(OR('Flight Input'!U672=3,'Flight Input'!U672=9),TRUE,FALSE)</f>
        <v>1</v>
      </c>
      <c r="Q672">
        <f ca="1">IF(O672,Q671,SUM(C$2:C672)/COUNT(C$2:C672))+(Analysis!$D$14-500)/1000000</f>
        <v>1.1E-4</v>
      </c>
      <c r="R672">
        <f t="shared" ca="1" si="1391"/>
        <v>0</v>
      </c>
      <c r="S672">
        <f t="shared" ca="1" si="1400"/>
        <v>0</v>
      </c>
      <c r="T672">
        <f t="shared" ca="1" si="1392"/>
        <v>0</v>
      </c>
      <c r="U672">
        <f ca="1">IF($P672,T672*Analysis!$B$28+Analysis!$B$29,0)</f>
        <v>0.65799999999999992</v>
      </c>
      <c r="V672">
        <f ca="1">U672-'Flight Input'!$AE672</f>
        <v>0.43399999999999994</v>
      </c>
      <c r="W672">
        <f ca="1">MEDIAN2(R672,Analysis!$B$5,2)</f>
        <v>0</v>
      </c>
      <c r="X672">
        <f t="shared" ref="X672:Y672" ca="1" si="1457">X671+W672*$D672</f>
        <v>0</v>
      </c>
      <c r="Y672">
        <f t="shared" ca="1" si="1457"/>
        <v>0</v>
      </c>
      <c r="AA672">
        <f ca="1">AVERAGE2(W672,Analysis!$B$6,2)</f>
        <v>0</v>
      </c>
      <c r="AB672">
        <f t="shared" ref="AB672:AC672" ca="1" si="1458">AB671+AA672*$D672</f>
        <v>0</v>
      </c>
      <c r="AC672">
        <f t="shared" ca="1" si="1458"/>
        <v>0</v>
      </c>
      <c r="AF672">
        <f ca="1">IF(B672&gt;0,C672-Analysis!$B$14,0)</f>
        <v>0</v>
      </c>
      <c r="AG672">
        <f t="shared" ca="1" si="1395"/>
        <v>0</v>
      </c>
      <c r="AH672">
        <f t="shared" ca="1" si="1396"/>
        <v>0</v>
      </c>
      <c r="AI672">
        <f ca="1">IF(AND(B672&gt;Analysis!$B$39,B672&lt;Analysis!$B$40),FilterInput(AF672,Analysis!$B$34,Analysis!$B$35),0)</f>
        <v>0</v>
      </c>
      <c r="AJ672">
        <f ca="1">MEDIAN2(AI672,Analysis!$B$5,2)</f>
        <v>0</v>
      </c>
      <c r="AK672">
        <f ca="1">AVERAGE2(AJ672,Analysis!$B$6,2)</f>
        <v>0</v>
      </c>
      <c r="AL672">
        <f ca="1">INTEGRAL2(R672,$B672,AL671,R671,$B671,Analysis!$B$22)</f>
        <v>0</v>
      </c>
      <c r="AM672">
        <f ca="1">IF(AND(B672&lt;Analysis!$B$40,B672&gt;0),INTEGRAL2(AL672,$B672,AM671,AL671,$B671,Analysis!$B$23),0)</f>
        <v>0</v>
      </c>
      <c r="AN672">
        <f ca="1">IF($P672,AM672*Analysis!$B$30+Analysis!$B$31,0)</f>
        <v>0.626</v>
      </c>
      <c r="AO672">
        <f ca="1">AN672-'Flight Input'!$AE672</f>
        <v>0.40200000000000002</v>
      </c>
      <c r="AQ672">
        <f>Analysis!$B$36*'Flight Input'!AE672+IF('Flight Input'!AE672 &gt; 0,Analysis!$B$37,0)</f>
        <v>-1.024912</v>
      </c>
      <c r="AR672">
        <f ca="1">_xlfn.COVARIANCE.P($AN$102:$AN$1102,'Flight Input'!AE672:AE1672)</f>
        <v>0</v>
      </c>
    </row>
    <row r="673" spans="1:44" x14ac:dyDescent="0.3">
      <c r="A673">
        <v>671</v>
      </c>
      <c r="B673">
        <f>'Flight Input'!T673</f>
        <v>14.398834999999963</v>
      </c>
      <c r="C673">
        <f ca="1">INDIRECT(CONCATENATE("'Flight Input'!",Analysis!$B$2,A673+2))</f>
        <v>0</v>
      </c>
      <c r="D673">
        <f t="shared" si="1388"/>
        <v>2.4605000042356551E-2</v>
      </c>
      <c r="F673">
        <f t="shared" ca="1" si="1397"/>
        <v>0</v>
      </c>
      <c r="G673">
        <f t="shared" ca="1" si="1398"/>
        <v>0</v>
      </c>
      <c r="I673">
        <f>SUM(D$2:D673)/COUNT(D$2:D673)</f>
        <v>2.1458770491803222E-2</v>
      </c>
      <c r="J673">
        <f t="shared" si="1389"/>
        <v>1.146617419285747</v>
      </c>
      <c r="L673">
        <f ca="1">VARA(C$2:C673)</f>
        <v>0</v>
      </c>
      <c r="M673">
        <f t="shared" ca="1" si="1390"/>
        <v>0</v>
      </c>
      <c r="N673">
        <f t="shared" ca="1" si="1399"/>
        <v>0</v>
      </c>
      <c r="O673" t="b">
        <f ca="1">IF(OR(O672,M673*MIN((B673-B$2)*Analysis!$B$19,1)&gt;Analysis!$B$18),TRUE,FALSE)</f>
        <v>0</v>
      </c>
      <c r="P673" t="b">
        <f>IF(OR('Flight Input'!U673=3,'Flight Input'!U673=9),TRUE,FALSE)</f>
        <v>1</v>
      </c>
      <c r="Q673">
        <f ca="1">IF(O673,Q672,SUM(C$2:C673)/COUNT(C$2:C673))+(Analysis!$D$14-500)/1000000</f>
        <v>1.1E-4</v>
      </c>
      <c r="R673">
        <f t="shared" ca="1" si="1391"/>
        <v>0</v>
      </c>
      <c r="S673">
        <f t="shared" ca="1" si="1400"/>
        <v>0</v>
      </c>
      <c r="T673">
        <f t="shared" ca="1" si="1392"/>
        <v>0</v>
      </c>
      <c r="U673">
        <f ca="1">IF($P673,T673*Analysis!$B$28+Analysis!$B$29,0)</f>
        <v>0.65799999999999992</v>
      </c>
      <c r="V673">
        <f ca="1">U673-'Flight Input'!$AE673</f>
        <v>0.43499999999999994</v>
      </c>
      <c r="W673">
        <f ca="1">MEDIAN2(R673,Analysis!$B$5,2)</f>
        <v>0</v>
      </c>
      <c r="X673">
        <f t="shared" ref="X673:Y673" ca="1" si="1459">X672+W673*$D673</f>
        <v>0</v>
      </c>
      <c r="Y673">
        <f t="shared" ca="1" si="1459"/>
        <v>0</v>
      </c>
      <c r="AA673">
        <f ca="1">AVERAGE2(W673,Analysis!$B$6,2)</f>
        <v>0</v>
      </c>
      <c r="AB673">
        <f t="shared" ref="AB673:AC673" ca="1" si="1460">AB672+AA673*$D673</f>
        <v>0</v>
      </c>
      <c r="AC673">
        <f t="shared" ca="1" si="1460"/>
        <v>0</v>
      </c>
      <c r="AF673">
        <f ca="1">IF(B673&gt;0,C673-Analysis!$B$14,0)</f>
        <v>0</v>
      </c>
      <c r="AG673">
        <f t="shared" ca="1" si="1395"/>
        <v>0</v>
      </c>
      <c r="AH673">
        <f t="shared" ca="1" si="1396"/>
        <v>0</v>
      </c>
      <c r="AI673">
        <f ca="1">IF(AND(B673&gt;Analysis!$B$39,B673&lt;Analysis!$B$40),FilterInput(AF673,Analysis!$B$34,Analysis!$B$35),0)</f>
        <v>0</v>
      </c>
      <c r="AJ673">
        <f ca="1">MEDIAN2(AI673,Analysis!$B$5,2)</f>
        <v>0</v>
      </c>
      <c r="AK673">
        <f ca="1">AVERAGE2(AJ673,Analysis!$B$6,2)</f>
        <v>0</v>
      </c>
      <c r="AL673">
        <f ca="1">INTEGRAL2(R673,$B673,AL672,R672,$B672,Analysis!$B$22)</f>
        <v>0</v>
      </c>
      <c r="AM673">
        <f ca="1">IF(AND(B673&lt;Analysis!$B$40,B673&gt;0),INTEGRAL2(AL673,$B673,AM672,AL672,$B672,Analysis!$B$23),0)</f>
        <v>0</v>
      </c>
      <c r="AN673">
        <f ca="1">IF($P673,AM673*Analysis!$B$30+Analysis!$B$31,0)</f>
        <v>0.626</v>
      </c>
      <c r="AO673">
        <f ca="1">AN673-'Flight Input'!$AE673</f>
        <v>0.40300000000000002</v>
      </c>
      <c r="AQ673">
        <f>Analysis!$B$36*'Flight Input'!AE673+IF('Flight Input'!AE673 &gt; 0,Analysis!$B$37,0)</f>
        <v>-1.026899</v>
      </c>
      <c r="AR673">
        <f ca="1">_xlfn.COVARIANCE.P($AN$102:$AN$1102,'Flight Input'!AE673:AE1673)</f>
        <v>0</v>
      </c>
    </row>
    <row r="674" spans="1:44" x14ac:dyDescent="0.3">
      <c r="A674">
        <v>672</v>
      </c>
      <c r="B674">
        <f>'Flight Input'!T674</f>
        <v>14.418438000022434</v>
      </c>
      <c r="C674">
        <f ca="1">INDIRECT(CONCATENATE("'Flight Input'!",Analysis!$B$2,A674+2))</f>
        <v>0</v>
      </c>
      <c r="D674">
        <f t="shared" si="1388"/>
        <v>1.9603000022470951E-2</v>
      </c>
      <c r="F674">
        <f t="shared" ca="1" si="1397"/>
        <v>0</v>
      </c>
      <c r="G674">
        <f t="shared" ca="1" si="1398"/>
        <v>0</v>
      </c>
      <c r="I674">
        <f>SUM(D$2:D674)/COUNT(D$2:D674)</f>
        <v>2.1456008928604813E-2</v>
      </c>
      <c r="J674">
        <f t="shared" si="1389"/>
        <v>0.91363683188705891</v>
      </c>
      <c r="L674">
        <f ca="1">VARA(C$2:C674)</f>
        <v>0</v>
      </c>
      <c r="M674">
        <f t="shared" ca="1" si="1390"/>
        <v>0</v>
      </c>
      <c r="N674">
        <f t="shared" ca="1" si="1399"/>
        <v>0</v>
      </c>
      <c r="O674" t="b">
        <f ca="1">IF(OR(O673,M674*MIN((B674-B$2)*Analysis!$B$19,1)&gt;Analysis!$B$18),TRUE,FALSE)</f>
        <v>0</v>
      </c>
      <c r="P674" t="b">
        <f>IF(OR('Flight Input'!U674=3,'Flight Input'!U674=9),TRUE,FALSE)</f>
        <v>1</v>
      </c>
      <c r="Q674">
        <f ca="1">IF(O674,Q673,SUM(C$2:C674)/COUNT(C$2:C674))+(Analysis!$D$14-500)/1000000</f>
        <v>1.1E-4</v>
      </c>
      <c r="R674">
        <f t="shared" ca="1" si="1391"/>
        <v>0</v>
      </c>
      <c r="S674">
        <f t="shared" ca="1" si="1400"/>
        <v>0</v>
      </c>
      <c r="T674">
        <f t="shared" ca="1" si="1392"/>
        <v>0</v>
      </c>
      <c r="U674">
        <f ca="1">IF($P674,T674*Analysis!$B$28+Analysis!$B$29,0)</f>
        <v>0.65799999999999992</v>
      </c>
      <c r="V674">
        <f ca="1">U674-'Flight Input'!$AE674</f>
        <v>0.43599999999999994</v>
      </c>
      <c r="W674">
        <f ca="1">MEDIAN2(R674,Analysis!$B$5,2)</f>
        <v>0</v>
      </c>
      <c r="X674">
        <f t="shared" ref="X674:Y674" ca="1" si="1461">X673+W674*$D674</f>
        <v>0</v>
      </c>
      <c r="Y674">
        <f t="shared" ca="1" si="1461"/>
        <v>0</v>
      </c>
      <c r="AA674">
        <f ca="1">AVERAGE2(W674,Analysis!$B$6,2)</f>
        <v>0</v>
      </c>
      <c r="AB674">
        <f t="shared" ref="AB674:AC674" ca="1" si="1462">AB673+AA674*$D674</f>
        <v>0</v>
      </c>
      <c r="AC674">
        <f t="shared" ca="1" si="1462"/>
        <v>0</v>
      </c>
      <c r="AF674">
        <f ca="1">IF(B674&gt;0,C674-Analysis!$B$14,0)</f>
        <v>0</v>
      </c>
      <c r="AG674">
        <f t="shared" ca="1" si="1395"/>
        <v>0</v>
      </c>
      <c r="AH674">
        <f t="shared" ca="1" si="1396"/>
        <v>0</v>
      </c>
      <c r="AI674">
        <f ca="1">IF(AND(B674&gt;Analysis!$B$39,B674&lt;Analysis!$B$40),FilterInput(AF674,Analysis!$B$34,Analysis!$B$35),0)</f>
        <v>0</v>
      </c>
      <c r="AJ674">
        <f ca="1">MEDIAN2(AI674,Analysis!$B$5,2)</f>
        <v>0</v>
      </c>
      <c r="AK674">
        <f ca="1">AVERAGE2(AJ674,Analysis!$B$6,2)</f>
        <v>0</v>
      </c>
      <c r="AL674">
        <f ca="1">INTEGRAL2(R674,$B674,AL673,R673,$B673,Analysis!$B$22)</f>
        <v>0</v>
      </c>
      <c r="AM674">
        <f ca="1">IF(AND(B674&lt;Analysis!$B$40,B674&gt;0),INTEGRAL2(AL674,$B674,AM673,AL673,$B673,Analysis!$B$23),0)</f>
        <v>0</v>
      </c>
      <c r="AN674">
        <f ca="1">IF($P674,AM674*Analysis!$B$30+Analysis!$B$31,0)</f>
        <v>0.626</v>
      </c>
      <c r="AO674">
        <f ca="1">AN674-'Flight Input'!$AE674</f>
        <v>0.40400000000000003</v>
      </c>
      <c r="AQ674">
        <f>Analysis!$B$36*'Flight Input'!AE674+IF('Flight Input'!AE674 &gt; 0,Analysis!$B$37,0)</f>
        <v>-1.028886</v>
      </c>
      <c r="AR674">
        <f ca="1">_xlfn.COVARIANCE.P($AN$102:$AN$1102,'Flight Input'!AE674:AE1674)</f>
        <v>0</v>
      </c>
    </row>
    <row r="675" spans="1:44" x14ac:dyDescent="0.3">
      <c r="A675">
        <v>673</v>
      </c>
      <c r="B675">
        <f>'Flight Input'!T675</f>
        <v>14.442501000012271</v>
      </c>
      <c r="C675">
        <f ca="1">INDIRECT(CONCATENATE("'Flight Input'!",Analysis!$B$2,A675+2))</f>
        <v>0</v>
      </c>
      <c r="D675">
        <f t="shared" si="1388"/>
        <v>2.4062999989837408E-2</v>
      </c>
      <c r="F675">
        <f t="shared" ca="1" si="1397"/>
        <v>0</v>
      </c>
      <c r="G675">
        <f t="shared" ca="1" si="1398"/>
        <v>0</v>
      </c>
      <c r="I675">
        <f>SUM(D$2:D675)/COUNT(D$2:D675)</f>
        <v>2.1459882615174251E-2</v>
      </c>
      <c r="J675">
        <f t="shared" si="1389"/>
        <v>1.1213015663386012</v>
      </c>
      <c r="L675">
        <f ca="1">VARA(C$2:C675)</f>
        <v>0</v>
      </c>
      <c r="M675">
        <f t="shared" ca="1" si="1390"/>
        <v>0</v>
      </c>
      <c r="N675">
        <f t="shared" ca="1" si="1399"/>
        <v>0</v>
      </c>
      <c r="O675" t="b">
        <f ca="1">IF(OR(O674,M675*MIN((B675-B$2)*Analysis!$B$19,1)&gt;Analysis!$B$18),TRUE,FALSE)</f>
        <v>0</v>
      </c>
      <c r="P675" t="b">
        <f>IF(OR('Flight Input'!U675=3,'Flight Input'!U675=9),TRUE,FALSE)</f>
        <v>1</v>
      </c>
      <c r="Q675">
        <f ca="1">IF(O675,Q674,SUM(C$2:C675)/COUNT(C$2:C675))+(Analysis!$D$14-500)/1000000</f>
        <v>1.1E-4</v>
      </c>
      <c r="R675">
        <f t="shared" ca="1" si="1391"/>
        <v>0</v>
      </c>
      <c r="S675">
        <f t="shared" ca="1" si="1400"/>
        <v>0</v>
      </c>
      <c r="T675">
        <f t="shared" ca="1" si="1392"/>
        <v>0</v>
      </c>
      <c r="U675">
        <f ca="1">IF($P675,T675*Analysis!$B$28+Analysis!$B$29,0)</f>
        <v>0.65799999999999992</v>
      </c>
      <c r="V675">
        <f ca="1">U675-'Flight Input'!$AE675</f>
        <v>0.43599999999999994</v>
      </c>
      <c r="W675">
        <f ca="1">MEDIAN2(R675,Analysis!$B$5,2)</f>
        <v>0</v>
      </c>
      <c r="X675">
        <f t="shared" ref="X675:Y675" ca="1" si="1463">X674+W675*$D675</f>
        <v>0</v>
      </c>
      <c r="Y675">
        <f t="shared" ca="1" si="1463"/>
        <v>0</v>
      </c>
      <c r="AA675">
        <f ca="1">AVERAGE2(W675,Analysis!$B$6,2)</f>
        <v>0</v>
      </c>
      <c r="AB675">
        <f t="shared" ref="AB675:AC675" ca="1" si="1464">AB674+AA675*$D675</f>
        <v>0</v>
      </c>
      <c r="AC675">
        <f t="shared" ca="1" si="1464"/>
        <v>0</v>
      </c>
      <c r="AF675">
        <f ca="1">IF(B675&gt;0,C675-Analysis!$B$14,0)</f>
        <v>0</v>
      </c>
      <c r="AG675">
        <f t="shared" ca="1" si="1395"/>
        <v>0</v>
      </c>
      <c r="AH675">
        <f t="shared" ca="1" si="1396"/>
        <v>0</v>
      </c>
      <c r="AI675">
        <f ca="1">IF(AND(B675&gt;Analysis!$B$39,B675&lt;Analysis!$B$40),FilterInput(AF675,Analysis!$B$34,Analysis!$B$35),0)</f>
        <v>0</v>
      </c>
      <c r="AJ675">
        <f ca="1">MEDIAN2(AI675,Analysis!$B$5,2)</f>
        <v>0</v>
      </c>
      <c r="AK675">
        <f ca="1">AVERAGE2(AJ675,Analysis!$B$6,2)</f>
        <v>0</v>
      </c>
      <c r="AL675">
        <f ca="1">INTEGRAL2(R675,$B675,AL674,R674,$B674,Analysis!$B$22)</f>
        <v>0</v>
      </c>
      <c r="AM675">
        <f ca="1">IF(AND(B675&lt;Analysis!$B$40,B675&gt;0),INTEGRAL2(AL675,$B675,AM674,AL674,$B674,Analysis!$B$23),0)</f>
        <v>0</v>
      </c>
      <c r="AN675">
        <f ca="1">IF($P675,AM675*Analysis!$B$30+Analysis!$B$31,0)</f>
        <v>0.626</v>
      </c>
      <c r="AO675">
        <f ca="1">AN675-'Flight Input'!$AE675</f>
        <v>0.40400000000000003</v>
      </c>
      <c r="AQ675">
        <f>Analysis!$B$36*'Flight Input'!AE675+IF('Flight Input'!AE675 &gt; 0,Analysis!$B$37,0)</f>
        <v>-1.028886</v>
      </c>
      <c r="AR675">
        <f ca="1">_xlfn.COVARIANCE.P($AN$102:$AN$1102,'Flight Input'!AE675:AE1675)</f>
        <v>0</v>
      </c>
    </row>
    <row r="676" spans="1:44" x14ac:dyDescent="0.3">
      <c r="A676">
        <v>674</v>
      </c>
      <c r="B676">
        <f>'Flight Input'!T676</f>
        <v>14.457906999974512</v>
      </c>
      <c r="C676">
        <f ca="1">INDIRECT(CONCATENATE("'Flight Input'!",Analysis!$B$2,A676+2))</f>
        <v>0</v>
      </c>
      <c r="D676">
        <f t="shared" si="1388"/>
        <v>1.5405999962240458E-2</v>
      </c>
      <c r="F676">
        <f t="shared" ca="1" si="1397"/>
        <v>0</v>
      </c>
      <c r="G676">
        <f t="shared" ca="1" si="1398"/>
        <v>0</v>
      </c>
      <c r="I676">
        <f>SUM(D$2:D676)/COUNT(D$2:D676)</f>
        <v>2.1450900593433995E-2</v>
      </c>
      <c r="J676">
        <f t="shared" si="1389"/>
        <v>0.71819828240480266</v>
      </c>
      <c r="L676">
        <f ca="1">VARA(C$2:C676)</f>
        <v>0</v>
      </c>
      <c r="M676">
        <f t="shared" ca="1" si="1390"/>
        <v>0</v>
      </c>
      <c r="N676">
        <f t="shared" ca="1" si="1399"/>
        <v>0</v>
      </c>
      <c r="O676" t="b">
        <f ca="1">IF(OR(O675,M676*MIN((B676-B$2)*Analysis!$B$19,1)&gt;Analysis!$B$18),TRUE,FALSE)</f>
        <v>0</v>
      </c>
      <c r="P676" t="b">
        <f>IF(OR('Flight Input'!U676=3,'Flight Input'!U676=9),TRUE,FALSE)</f>
        <v>1</v>
      </c>
      <c r="Q676">
        <f ca="1">IF(O676,Q675,SUM(C$2:C676)/COUNT(C$2:C676))+(Analysis!$D$14-500)/1000000</f>
        <v>1.1E-4</v>
      </c>
      <c r="R676">
        <f t="shared" ca="1" si="1391"/>
        <v>0</v>
      </c>
      <c r="S676">
        <f t="shared" ca="1" si="1400"/>
        <v>0</v>
      </c>
      <c r="T676">
        <f t="shared" ca="1" si="1392"/>
        <v>0</v>
      </c>
      <c r="U676">
        <f ca="1">IF($P676,T676*Analysis!$B$28+Analysis!$B$29,0)</f>
        <v>0.65799999999999992</v>
      </c>
      <c r="V676">
        <f ca="1">U676-'Flight Input'!$AE676</f>
        <v>0.42999999999999994</v>
      </c>
      <c r="W676">
        <f ca="1">MEDIAN2(R676,Analysis!$B$5,2)</f>
        <v>0</v>
      </c>
      <c r="X676">
        <f t="shared" ref="X676:Y676" ca="1" si="1465">X675+W676*$D676</f>
        <v>0</v>
      </c>
      <c r="Y676">
        <f t="shared" ca="1" si="1465"/>
        <v>0</v>
      </c>
      <c r="AA676">
        <f ca="1">AVERAGE2(W676,Analysis!$B$6,2)</f>
        <v>0</v>
      </c>
      <c r="AB676">
        <f t="shared" ref="AB676:AC676" ca="1" si="1466">AB675+AA676*$D676</f>
        <v>0</v>
      </c>
      <c r="AC676">
        <f t="shared" ca="1" si="1466"/>
        <v>0</v>
      </c>
      <c r="AF676">
        <f ca="1">IF(B676&gt;0,C676-Analysis!$B$14,0)</f>
        <v>0</v>
      </c>
      <c r="AG676">
        <f t="shared" ca="1" si="1395"/>
        <v>0</v>
      </c>
      <c r="AH676">
        <f t="shared" ca="1" si="1396"/>
        <v>0</v>
      </c>
      <c r="AI676">
        <f ca="1">IF(AND(B676&gt;Analysis!$B$39,B676&lt;Analysis!$B$40),FilterInput(AF676,Analysis!$B$34,Analysis!$B$35),0)</f>
        <v>0</v>
      </c>
      <c r="AJ676">
        <f ca="1">MEDIAN2(AI676,Analysis!$B$5,2)</f>
        <v>0</v>
      </c>
      <c r="AK676">
        <f ca="1">AVERAGE2(AJ676,Analysis!$B$6,2)</f>
        <v>0</v>
      </c>
      <c r="AL676">
        <f ca="1">INTEGRAL2(R676,$B676,AL675,R675,$B675,Analysis!$B$22)</f>
        <v>0</v>
      </c>
      <c r="AM676">
        <f ca="1">IF(AND(B676&lt;Analysis!$B$40,B676&gt;0),INTEGRAL2(AL676,$B676,AM675,AL675,$B675,Analysis!$B$23),0)</f>
        <v>0</v>
      </c>
      <c r="AN676">
        <f ca="1">IF($P676,AM676*Analysis!$B$30+Analysis!$B$31,0)</f>
        <v>0.626</v>
      </c>
      <c r="AO676">
        <f ca="1">AN676-'Flight Input'!$AE676</f>
        <v>0.39800000000000002</v>
      </c>
      <c r="AQ676">
        <f>Analysis!$B$36*'Flight Input'!AE676+IF('Flight Input'!AE676 &gt; 0,Analysis!$B$37,0)</f>
        <v>-1.016964</v>
      </c>
      <c r="AR676">
        <f ca="1">_xlfn.COVARIANCE.P($AN$102:$AN$1102,'Flight Input'!AE676:AE1676)</f>
        <v>0</v>
      </c>
    </row>
    <row r="677" spans="1:44" x14ac:dyDescent="0.3">
      <c r="A677">
        <v>675</v>
      </c>
      <c r="B677">
        <f>'Flight Input'!T677</f>
        <v>14.479560000007041</v>
      </c>
      <c r="C677">
        <f ca="1">INDIRECT(CONCATENATE("'Flight Input'!",Analysis!$B$2,A677+2))</f>
        <v>0</v>
      </c>
      <c r="D677">
        <f t="shared" si="1388"/>
        <v>2.1653000032529235E-2</v>
      </c>
      <c r="F677">
        <f t="shared" ca="1" si="1397"/>
        <v>0</v>
      </c>
      <c r="G677">
        <f t="shared" ca="1" si="1398"/>
        <v>0</v>
      </c>
      <c r="I677">
        <f>SUM(D$2:D677)/COUNT(D$2:D677)</f>
        <v>2.1451200000010429E-2</v>
      </c>
      <c r="J677">
        <f t="shared" si="1389"/>
        <v>1.0094074006358016</v>
      </c>
      <c r="L677">
        <f ca="1">VARA(C$2:C677)</f>
        <v>0</v>
      </c>
      <c r="M677">
        <f t="shared" ca="1" si="1390"/>
        <v>0</v>
      </c>
      <c r="N677">
        <f t="shared" ca="1" si="1399"/>
        <v>0</v>
      </c>
      <c r="O677" t="b">
        <f ca="1">IF(OR(O676,M677*MIN((B677-B$2)*Analysis!$B$19,1)&gt;Analysis!$B$18),TRUE,FALSE)</f>
        <v>0</v>
      </c>
      <c r="P677" t="b">
        <f>IF(OR('Flight Input'!U677=3,'Flight Input'!U677=9),TRUE,FALSE)</f>
        <v>1</v>
      </c>
      <c r="Q677">
        <f ca="1">IF(O677,Q676,SUM(C$2:C677)/COUNT(C$2:C677))+(Analysis!$D$14-500)/1000000</f>
        <v>1.1E-4</v>
      </c>
      <c r="R677">
        <f t="shared" ca="1" si="1391"/>
        <v>0</v>
      </c>
      <c r="S677">
        <f t="shared" ca="1" si="1400"/>
        <v>0</v>
      </c>
      <c r="T677">
        <f t="shared" ca="1" si="1392"/>
        <v>0</v>
      </c>
      <c r="U677">
        <f ca="1">IF($P677,T677*Analysis!$B$28+Analysis!$B$29,0)</f>
        <v>0.65799999999999992</v>
      </c>
      <c r="V677">
        <f ca="1">U677-'Flight Input'!$AE677</f>
        <v>0.43099999999999994</v>
      </c>
      <c r="W677">
        <f ca="1">MEDIAN2(R677,Analysis!$B$5,2)</f>
        <v>0</v>
      </c>
      <c r="X677">
        <f t="shared" ref="X677:Y677" ca="1" si="1467">X676+W677*$D677</f>
        <v>0</v>
      </c>
      <c r="Y677">
        <f t="shared" ca="1" si="1467"/>
        <v>0</v>
      </c>
      <c r="AA677">
        <f ca="1">AVERAGE2(W677,Analysis!$B$6,2)</f>
        <v>0</v>
      </c>
      <c r="AB677">
        <f t="shared" ref="AB677:AC677" ca="1" si="1468">AB676+AA677*$D677</f>
        <v>0</v>
      </c>
      <c r="AC677">
        <f t="shared" ca="1" si="1468"/>
        <v>0</v>
      </c>
      <c r="AF677">
        <f ca="1">IF(B677&gt;0,C677-Analysis!$B$14,0)</f>
        <v>0</v>
      </c>
      <c r="AG677">
        <f t="shared" ca="1" si="1395"/>
        <v>0</v>
      </c>
      <c r="AH677">
        <f t="shared" ca="1" si="1396"/>
        <v>0</v>
      </c>
      <c r="AI677">
        <f ca="1">IF(AND(B677&gt;Analysis!$B$39,B677&lt;Analysis!$B$40),FilterInput(AF677,Analysis!$B$34,Analysis!$B$35),0)</f>
        <v>0</v>
      </c>
      <c r="AJ677">
        <f ca="1">MEDIAN2(AI677,Analysis!$B$5,2)</f>
        <v>0</v>
      </c>
      <c r="AK677">
        <f ca="1">AVERAGE2(AJ677,Analysis!$B$6,2)</f>
        <v>0</v>
      </c>
      <c r="AL677">
        <f ca="1">INTEGRAL2(R677,$B677,AL676,R676,$B676,Analysis!$B$22)</f>
        <v>0</v>
      </c>
      <c r="AM677">
        <f ca="1">IF(AND(B677&lt;Analysis!$B$40,B677&gt;0),INTEGRAL2(AL677,$B677,AM676,AL676,$B676,Analysis!$B$23),0)</f>
        <v>0</v>
      </c>
      <c r="AN677">
        <f ca="1">IF($P677,AM677*Analysis!$B$30+Analysis!$B$31,0)</f>
        <v>0.626</v>
      </c>
      <c r="AO677">
        <f ca="1">AN677-'Flight Input'!$AE677</f>
        <v>0.39900000000000002</v>
      </c>
      <c r="AQ677">
        <f>Analysis!$B$36*'Flight Input'!AE677+IF('Flight Input'!AE677 &gt; 0,Analysis!$B$37,0)</f>
        <v>-1.0189509999999999</v>
      </c>
      <c r="AR677">
        <f ca="1">_xlfn.COVARIANCE.P($AN$102:$AN$1102,'Flight Input'!AE677:AE1677)</f>
        <v>0</v>
      </c>
    </row>
    <row r="678" spans="1:44" x14ac:dyDescent="0.3">
      <c r="A678">
        <v>676</v>
      </c>
      <c r="B678">
        <f>'Flight Input'!T678</f>
        <v>14.497545000049286</v>
      </c>
      <c r="C678">
        <f ca="1">INDIRECT(CONCATENATE("'Flight Input'!",Analysis!$B$2,A678+2))</f>
        <v>0</v>
      </c>
      <c r="D678">
        <f t="shared" si="1388"/>
        <v>1.7985000042244792E-2</v>
      </c>
      <c r="F678">
        <f t="shared" ca="1" si="1397"/>
        <v>0</v>
      </c>
      <c r="G678">
        <f t="shared" ca="1" si="1398"/>
        <v>0</v>
      </c>
      <c r="I678">
        <f>SUM(D$2:D678)/COUNT(D$2:D678)</f>
        <v>2.1446072485280007E-2</v>
      </c>
      <c r="J678">
        <f t="shared" si="1389"/>
        <v>0.8386150916252475</v>
      </c>
      <c r="L678">
        <f ca="1">VARA(C$2:C678)</f>
        <v>0</v>
      </c>
      <c r="M678">
        <f t="shared" ca="1" si="1390"/>
        <v>0</v>
      </c>
      <c r="N678">
        <f t="shared" ca="1" si="1399"/>
        <v>0</v>
      </c>
      <c r="O678" t="b">
        <f ca="1">IF(OR(O677,M678*MIN((B678-B$2)*Analysis!$B$19,1)&gt;Analysis!$B$18),TRUE,FALSE)</f>
        <v>0</v>
      </c>
      <c r="P678" t="b">
        <f>IF(OR('Flight Input'!U678=3,'Flight Input'!U678=9),TRUE,FALSE)</f>
        <v>1</v>
      </c>
      <c r="Q678">
        <f ca="1">IF(O678,Q677,SUM(C$2:C678)/COUNT(C$2:C678))+(Analysis!$D$14-500)/1000000</f>
        <v>1.1E-4</v>
      </c>
      <c r="R678">
        <f t="shared" ca="1" si="1391"/>
        <v>0</v>
      </c>
      <c r="S678">
        <f t="shared" ca="1" si="1400"/>
        <v>0</v>
      </c>
      <c r="T678">
        <f t="shared" ca="1" si="1392"/>
        <v>0</v>
      </c>
      <c r="U678">
        <f ca="1">IF($P678,T678*Analysis!$B$28+Analysis!$B$29,0)</f>
        <v>0.65799999999999992</v>
      </c>
      <c r="V678">
        <f ca="1">U678-'Flight Input'!$AE678</f>
        <v>0.43099999999999994</v>
      </c>
      <c r="W678">
        <f ca="1">MEDIAN2(R678,Analysis!$B$5,2)</f>
        <v>0</v>
      </c>
      <c r="X678">
        <f t="shared" ref="X678:Y678" ca="1" si="1469">X677+W678*$D678</f>
        <v>0</v>
      </c>
      <c r="Y678">
        <f t="shared" ca="1" si="1469"/>
        <v>0</v>
      </c>
      <c r="AA678">
        <f ca="1">AVERAGE2(W678,Analysis!$B$6,2)</f>
        <v>0</v>
      </c>
      <c r="AB678">
        <f t="shared" ref="AB678:AC678" ca="1" si="1470">AB677+AA678*$D678</f>
        <v>0</v>
      </c>
      <c r="AC678">
        <f t="shared" ca="1" si="1470"/>
        <v>0</v>
      </c>
      <c r="AF678">
        <f ca="1">IF(B678&gt;0,C678-Analysis!$B$14,0)</f>
        <v>0</v>
      </c>
      <c r="AG678">
        <f t="shared" ca="1" si="1395"/>
        <v>0</v>
      </c>
      <c r="AH678">
        <f t="shared" ca="1" si="1396"/>
        <v>0</v>
      </c>
      <c r="AI678">
        <f ca="1">IF(AND(B678&gt;Analysis!$B$39,B678&lt;Analysis!$B$40),FilterInput(AF678,Analysis!$B$34,Analysis!$B$35),0)</f>
        <v>0</v>
      </c>
      <c r="AJ678">
        <f ca="1">MEDIAN2(AI678,Analysis!$B$5,2)</f>
        <v>0</v>
      </c>
      <c r="AK678">
        <f ca="1">AVERAGE2(AJ678,Analysis!$B$6,2)</f>
        <v>0</v>
      </c>
      <c r="AL678">
        <f ca="1">INTEGRAL2(R678,$B678,AL677,R677,$B677,Analysis!$B$22)</f>
        <v>0</v>
      </c>
      <c r="AM678">
        <f ca="1">IF(AND(B678&lt;Analysis!$B$40,B678&gt;0),INTEGRAL2(AL678,$B678,AM677,AL677,$B677,Analysis!$B$23),0)</f>
        <v>0</v>
      </c>
      <c r="AN678">
        <f ca="1">IF($P678,AM678*Analysis!$B$30+Analysis!$B$31,0)</f>
        <v>0.626</v>
      </c>
      <c r="AO678">
        <f ca="1">AN678-'Flight Input'!$AE678</f>
        <v>0.39900000000000002</v>
      </c>
      <c r="AQ678">
        <f>Analysis!$B$36*'Flight Input'!AE678+IF('Flight Input'!AE678 &gt; 0,Analysis!$B$37,0)</f>
        <v>-1.0189509999999999</v>
      </c>
      <c r="AR678">
        <f ca="1">_xlfn.COVARIANCE.P($AN$102:$AN$1102,'Flight Input'!AE678:AE1678)</f>
        <v>0</v>
      </c>
    </row>
    <row r="679" spans="1:44" x14ac:dyDescent="0.3">
      <c r="A679">
        <v>677</v>
      </c>
      <c r="B679">
        <f>'Flight Input'!T679</f>
        <v>14.517507000011392</v>
      </c>
      <c r="C679">
        <f ca="1">INDIRECT(CONCATENATE("'Flight Input'!",Analysis!$B$2,A679+2))</f>
        <v>0</v>
      </c>
      <c r="D679">
        <f t="shared" si="1388"/>
        <v>1.9961999962106347E-2</v>
      </c>
      <c r="F679">
        <f t="shared" ca="1" si="1397"/>
        <v>0</v>
      </c>
      <c r="G679">
        <f t="shared" ca="1" si="1398"/>
        <v>0</v>
      </c>
      <c r="I679">
        <f>SUM(D$2:D679)/COUNT(D$2:D679)</f>
        <v>2.1443880354521997E-2</v>
      </c>
      <c r="J679">
        <f t="shared" si="1389"/>
        <v>0.93089495147723311</v>
      </c>
      <c r="L679">
        <f ca="1">VARA(C$2:C679)</f>
        <v>0</v>
      </c>
      <c r="M679">
        <f t="shared" ca="1" si="1390"/>
        <v>0</v>
      </c>
      <c r="N679">
        <f t="shared" ca="1" si="1399"/>
        <v>0</v>
      </c>
      <c r="O679" t="b">
        <f ca="1">IF(OR(O678,M679*MIN((B679-B$2)*Analysis!$B$19,1)&gt;Analysis!$B$18),TRUE,FALSE)</f>
        <v>0</v>
      </c>
      <c r="P679" t="b">
        <f>IF(OR('Flight Input'!U679=3,'Flight Input'!U679=9),TRUE,FALSE)</f>
        <v>1</v>
      </c>
      <c r="Q679">
        <f ca="1">IF(O679,Q678,SUM(C$2:C679)/COUNT(C$2:C679))+(Analysis!$D$14-500)/1000000</f>
        <v>1.1E-4</v>
      </c>
      <c r="R679">
        <f t="shared" ca="1" si="1391"/>
        <v>0</v>
      </c>
      <c r="S679">
        <f t="shared" ca="1" si="1400"/>
        <v>0</v>
      </c>
      <c r="T679">
        <f t="shared" ca="1" si="1392"/>
        <v>0</v>
      </c>
      <c r="U679">
        <f ca="1">IF($P679,T679*Analysis!$B$28+Analysis!$B$29,0)</f>
        <v>0.65799999999999992</v>
      </c>
      <c r="V679">
        <f ca="1">U679-'Flight Input'!$AE679</f>
        <v>0.43199999999999994</v>
      </c>
      <c r="W679">
        <f ca="1">MEDIAN2(R679,Analysis!$B$5,2)</f>
        <v>0</v>
      </c>
      <c r="X679">
        <f t="shared" ref="X679:Y679" ca="1" si="1471">X678+W679*$D679</f>
        <v>0</v>
      </c>
      <c r="Y679">
        <f t="shared" ca="1" si="1471"/>
        <v>0</v>
      </c>
      <c r="AA679">
        <f ca="1">AVERAGE2(W679,Analysis!$B$6,2)</f>
        <v>0</v>
      </c>
      <c r="AB679">
        <f t="shared" ref="AB679:AC679" ca="1" si="1472">AB678+AA679*$D679</f>
        <v>0</v>
      </c>
      <c r="AC679">
        <f t="shared" ca="1" si="1472"/>
        <v>0</v>
      </c>
      <c r="AF679">
        <f ca="1">IF(B679&gt;0,C679-Analysis!$B$14,0)</f>
        <v>0</v>
      </c>
      <c r="AG679">
        <f t="shared" ca="1" si="1395"/>
        <v>0</v>
      </c>
      <c r="AH679">
        <f t="shared" ca="1" si="1396"/>
        <v>0</v>
      </c>
      <c r="AI679">
        <f ca="1">IF(AND(B679&gt;Analysis!$B$39,B679&lt;Analysis!$B$40),FilterInput(AF679,Analysis!$B$34,Analysis!$B$35),0)</f>
        <v>0</v>
      </c>
      <c r="AJ679">
        <f ca="1">MEDIAN2(AI679,Analysis!$B$5,2)</f>
        <v>0</v>
      </c>
      <c r="AK679">
        <f ca="1">AVERAGE2(AJ679,Analysis!$B$6,2)</f>
        <v>0</v>
      </c>
      <c r="AL679">
        <f ca="1">INTEGRAL2(R679,$B679,AL678,R678,$B678,Analysis!$B$22)</f>
        <v>0</v>
      </c>
      <c r="AM679">
        <f ca="1">IF(AND(B679&lt;Analysis!$B$40,B679&gt;0),INTEGRAL2(AL679,$B679,AM678,AL678,$B678,Analysis!$B$23),0)</f>
        <v>0</v>
      </c>
      <c r="AN679">
        <f ca="1">IF($P679,AM679*Analysis!$B$30+Analysis!$B$31,0)</f>
        <v>0.626</v>
      </c>
      <c r="AO679">
        <f ca="1">AN679-'Flight Input'!$AE679</f>
        <v>0.4</v>
      </c>
      <c r="AQ679">
        <f>Analysis!$B$36*'Flight Input'!AE679+IF('Flight Input'!AE679 &gt; 0,Analysis!$B$37,0)</f>
        <v>-1.0209379999999999</v>
      </c>
      <c r="AR679">
        <f ca="1">_xlfn.COVARIANCE.P($AN$102:$AN$1102,'Flight Input'!AE679:AE1679)</f>
        <v>0</v>
      </c>
    </row>
    <row r="680" spans="1:44" x14ac:dyDescent="0.3">
      <c r="A680">
        <v>678</v>
      </c>
      <c r="B680">
        <f>'Flight Input'!T680</f>
        <v>14.537884999997914</v>
      </c>
      <c r="C680">
        <f ca="1">INDIRECT(CONCATENATE("'Flight Input'!",Analysis!$B$2,A680+2))</f>
        <v>0</v>
      </c>
      <c r="D680">
        <f t="shared" si="1388"/>
        <v>2.03779999865219E-2</v>
      </c>
      <c r="F680">
        <f t="shared" ca="1" si="1397"/>
        <v>0</v>
      </c>
      <c r="G680">
        <f t="shared" ca="1" si="1398"/>
        <v>0</v>
      </c>
      <c r="I680">
        <f>SUM(D$2:D680)/COUNT(D$2:D680)</f>
        <v>2.1442308259583945E-2</v>
      </c>
      <c r="J680">
        <f t="shared" si="1389"/>
        <v>0.95036409978919423</v>
      </c>
      <c r="L680">
        <f ca="1">VARA(C$2:C680)</f>
        <v>0</v>
      </c>
      <c r="M680">
        <f t="shared" ca="1" si="1390"/>
        <v>0</v>
      </c>
      <c r="N680">
        <f t="shared" ca="1" si="1399"/>
        <v>0</v>
      </c>
      <c r="O680" t="b">
        <f ca="1">IF(OR(O679,M680*MIN((B680-B$2)*Analysis!$B$19,1)&gt;Analysis!$B$18),TRUE,FALSE)</f>
        <v>0</v>
      </c>
      <c r="P680" t="b">
        <f>IF(OR('Flight Input'!U680=3,'Flight Input'!U680=9),TRUE,FALSE)</f>
        <v>1</v>
      </c>
      <c r="Q680">
        <f ca="1">IF(O680,Q679,SUM(C$2:C680)/COUNT(C$2:C680))+(Analysis!$D$14-500)/1000000</f>
        <v>1.1E-4</v>
      </c>
      <c r="R680">
        <f t="shared" ca="1" si="1391"/>
        <v>0</v>
      </c>
      <c r="S680">
        <f t="shared" ca="1" si="1400"/>
        <v>0</v>
      </c>
      <c r="T680">
        <f t="shared" ca="1" si="1392"/>
        <v>0</v>
      </c>
      <c r="U680">
        <f ca="1">IF($P680,T680*Analysis!$B$28+Analysis!$B$29,0)</f>
        <v>0.65799999999999992</v>
      </c>
      <c r="V680">
        <f ca="1">U680-'Flight Input'!$AE680</f>
        <v>0.42799999999999994</v>
      </c>
      <c r="W680">
        <f ca="1">MEDIAN2(R680,Analysis!$B$5,2)</f>
        <v>0</v>
      </c>
      <c r="X680">
        <f t="shared" ref="X680:Y680" ca="1" si="1473">X679+W680*$D680</f>
        <v>0</v>
      </c>
      <c r="Y680">
        <f t="shared" ca="1" si="1473"/>
        <v>0</v>
      </c>
      <c r="AA680">
        <f ca="1">AVERAGE2(W680,Analysis!$B$6,2)</f>
        <v>0</v>
      </c>
      <c r="AB680">
        <f t="shared" ref="AB680:AC680" ca="1" si="1474">AB679+AA680*$D680</f>
        <v>0</v>
      </c>
      <c r="AC680">
        <f t="shared" ca="1" si="1474"/>
        <v>0</v>
      </c>
      <c r="AF680">
        <f ca="1">IF(B680&gt;0,C680-Analysis!$B$14,0)</f>
        <v>0</v>
      </c>
      <c r="AG680">
        <f t="shared" ca="1" si="1395"/>
        <v>0</v>
      </c>
      <c r="AH680">
        <f t="shared" ca="1" si="1396"/>
        <v>0</v>
      </c>
      <c r="AI680">
        <f ca="1">IF(AND(B680&gt;Analysis!$B$39,B680&lt;Analysis!$B$40),FilterInput(AF680,Analysis!$B$34,Analysis!$B$35),0)</f>
        <v>0</v>
      </c>
      <c r="AJ680">
        <f ca="1">MEDIAN2(AI680,Analysis!$B$5,2)</f>
        <v>0</v>
      </c>
      <c r="AK680">
        <f ca="1">AVERAGE2(AJ680,Analysis!$B$6,2)</f>
        <v>0</v>
      </c>
      <c r="AL680">
        <f ca="1">INTEGRAL2(R680,$B680,AL679,R679,$B679,Analysis!$B$22)</f>
        <v>0</v>
      </c>
      <c r="AM680">
        <f ca="1">IF(AND(B680&lt;Analysis!$B$40,B680&gt;0),INTEGRAL2(AL680,$B680,AM679,AL679,$B679,Analysis!$B$23),0)</f>
        <v>0</v>
      </c>
      <c r="AN680">
        <f ca="1">IF($P680,AM680*Analysis!$B$30+Analysis!$B$31,0)</f>
        <v>0.626</v>
      </c>
      <c r="AO680">
        <f ca="1">AN680-'Flight Input'!$AE680</f>
        <v>0.39600000000000002</v>
      </c>
      <c r="AQ680">
        <f>Analysis!$B$36*'Flight Input'!AE680+IF('Flight Input'!AE680 &gt; 0,Analysis!$B$37,0)</f>
        <v>-1.0129899999999998</v>
      </c>
      <c r="AR680">
        <f ca="1">_xlfn.COVARIANCE.P($AN$102:$AN$1102,'Flight Input'!AE680:AE1680)</f>
        <v>0</v>
      </c>
    </row>
    <row r="681" spans="1:44" x14ac:dyDescent="0.3">
      <c r="A681">
        <v>679</v>
      </c>
      <c r="B681">
        <f>'Flight Input'!T681</f>
        <v>14.558447999996133</v>
      </c>
      <c r="C681">
        <f ca="1">INDIRECT(CONCATENATE("'Flight Input'!",Analysis!$B$2,A681+2))</f>
        <v>0</v>
      </c>
      <c r="D681">
        <f t="shared" si="1388"/>
        <v>2.0562999998219311E-2</v>
      </c>
      <c r="F681">
        <f t="shared" ca="1" si="1397"/>
        <v>0</v>
      </c>
      <c r="G681">
        <f t="shared" ca="1" si="1398"/>
        <v>0</v>
      </c>
      <c r="I681">
        <f>SUM(D$2:D681)/COUNT(D$2:D681)</f>
        <v>2.1441013254780757E-2</v>
      </c>
      <c r="J681">
        <f t="shared" si="1389"/>
        <v>0.95904982445894094</v>
      </c>
      <c r="L681">
        <f ca="1">VARA(C$2:C681)</f>
        <v>0</v>
      </c>
      <c r="M681">
        <f t="shared" ca="1" si="1390"/>
        <v>0</v>
      </c>
      <c r="N681">
        <f t="shared" ca="1" si="1399"/>
        <v>0</v>
      </c>
      <c r="O681" t="b">
        <f ca="1">IF(OR(O680,M681*MIN((B681-B$2)*Analysis!$B$19,1)&gt;Analysis!$B$18),TRUE,FALSE)</f>
        <v>0</v>
      </c>
      <c r="P681" t="b">
        <f>IF(OR('Flight Input'!U681=3,'Flight Input'!U681=9),TRUE,FALSE)</f>
        <v>1</v>
      </c>
      <c r="Q681">
        <f ca="1">IF(O681,Q680,SUM(C$2:C681)/COUNT(C$2:C681))+(Analysis!$D$14-500)/1000000</f>
        <v>1.1E-4</v>
      </c>
      <c r="R681">
        <f t="shared" ca="1" si="1391"/>
        <v>0</v>
      </c>
      <c r="S681">
        <f t="shared" ca="1" si="1400"/>
        <v>0</v>
      </c>
      <c r="T681">
        <f t="shared" ca="1" si="1392"/>
        <v>0</v>
      </c>
      <c r="U681">
        <f ca="1">IF($P681,T681*Analysis!$B$28+Analysis!$B$29,0)</f>
        <v>0.65799999999999992</v>
      </c>
      <c r="V681">
        <f ca="1">U681-'Flight Input'!$AE681</f>
        <v>0.42799999999999994</v>
      </c>
      <c r="W681">
        <f ca="1">MEDIAN2(R681,Analysis!$B$5,2)</f>
        <v>0</v>
      </c>
      <c r="X681">
        <f t="shared" ref="X681:Y681" ca="1" si="1475">X680+W681*$D681</f>
        <v>0</v>
      </c>
      <c r="Y681">
        <f t="shared" ca="1" si="1475"/>
        <v>0</v>
      </c>
      <c r="AA681">
        <f ca="1">AVERAGE2(W681,Analysis!$B$6,2)</f>
        <v>0</v>
      </c>
      <c r="AB681">
        <f t="shared" ref="AB681:AC681" ca="1" si="1476">AB680+AA681*$D681</f>
        <v>0</v>
      </c>
      <c r="AC681">
        <f t="shared" ca="1" si="1476"/>
        <v>0</v>
      </c>
      <c r="AF681">
        <f ca="1">IF(B681&gt;0,C681-Analysis!$B$14,0)</f>
        <v>0</v>
      </c>
      <c r="AG681">
        <f t="shared" ca="1" si="1395"/>
        <v>0</v>
      </c>
      <c r="AH681">
        <f t="shared" ca="1" si="1396"/>
        <v>0</v>
      </c>
      <c r="AI681">
        <f ca="1">IF(AND(B681&gt;Analysis!$B$39,B681&lt;Analysis!$B$40),FilterInput(AF681,Analysis!$B$34,Analysis!$B$35),0)</f>
        <v>0</v>
      </c>
      <c r="AJ681">
        <f ca="1">MEDIAN2(AI681,Analysis!$B$5,2)</f>
        <v>0</v>
      </c>
      <c r="AK681">
        <f ca="1">AVERAGE2(AJ681,Analysis!$B$6,2)</f>
        <v>0</v>
      </c>
      <c r="AL681">
        <f ca="1">INTEGRAL2(R681,$B681,AL680,R680,$B680,Analysis!$B$22)</f>
        <v>0</v>
      </c>
      <c r="AM681">
        <f ca="1">IF(AND(B681&lt;Analysis!$B$40,B681&gt;0),INTEGRAL2(AL681,$B681,AM680,AL680,$B680,Analysis!$B$23),0)</f>
        <v>0</v>
      </c>
      <c r="AN681">
        <f ca="1">IF($P681,AM681*Analysis!$B$30+Analysis!$B$31,0)</f>
        <v>0.626</v>
      </c>
      <c r="AO681">
        <f ca="1">AN681-'Flight Input'!$AE681</f>
        <v>0.39600000000000002</v>
      </c>
      <c r="AQ681">
        <f>Analysis!$B$36*'Flight Input'!AE681+IF('Flight Input'!AE681 &gt; 0,Analysis!$B$37,0)</f>
        <v>-1.0129899999999998</v>
      </c>
      <c r="AR681">
        <f ca="1">_xlfn.COVARIANCE.P($AN$102:$AN$1102,'Flight Input'!AE681:AE1681)</f>
        <v>0</v>
      </c>
    </row>
    <row r="682" spans="1:44" x14ac:dyDescent="0.3">
      <c r="A682">
        <v>680</v>
      </c>
      <c r="B682">
        <f>'Flight Input'!T682</f>
        <v>14.578062999993563</v>
      </c>
      <c r="C682">
        <f ca="1">INDIRECT(CONCATENATE("'Flight Input'!",Analysis!$B$2,A682+2))</f>
        <v>0</v>
      </c>
      <c r="D682">
        <f t="shared" si="1388"/>
        <v>1.961499999742955E-2</v>
      </c>
      <c r="F682">
        <f t="shared" ca="1" si="1397"/>
        <v>0</v>
      </c>
      <c r="G682">
        <f t="shared" ca="1" si="1398"/>
        <v>0</v>
      </c>
      <c r="I682">
        <f>SUM(D$2:D682)/COUNT(D$2:D682)</f>
        <v>2.1438327941167006E-2</v>
      </c>
      <c r="J682">
        <f t="shared" si="1389"/>
        <v>0.91495008618483697</v>
      </c>
      <c r="L682">
        <f ca="1">VARA(C$2:C682)</f>
        <v>0</v>
      </c>
      <c r="M682">
        <f t="shared" ca="1" si="1390"/>
        <v>0</v>
      </c>
      <c r="N682">
        <f t="shared" ca="1" si="1399"/>
        <v>0</v>
      </c>
      <c r="O682" t="b">
        <f ca="1">IF(OR(O681,M682*MIN((B682-B$2)*Analysis!$B$19,1)&gt;Analysis!$B$18),TRUE,FALSE)</f>
        <v>0</v>
      </c>
      <c r="P682" t="b">
        <f>IF(OR('Flight Input'!U682=3,'Flight Input'!U682=9),TRUE,FALSE)</f>
        <v>1</v>
      </c>
      <c r="Q682">
        <f ca="1">IF(O682,Q681,SUM(C$2:C682)/COUNT(C$2:C682))+(Analysis!$D$14-500)/1000000</f>
        <v>1.1E-4</v>
      </c>
      <c r="R682">
        <f t="shared" ca="1" si="1391"/>
        <v>0</v>
      </c>
      <c r="S682">
        <f t="shared" ca="1" si="1400"/>
        <v>0</v>
      </c>
      <c r="T682">
        <f t="shared" ca="1" si="1392"/>
        <v>0</v>
      </c>
      <c r="U682">
        <f ca="1">IF($P682,T682*Analysis!$B$28+Analysis!$B$29,0)</f>
        <v>0.65799999999999992</v>
      </c>
      <c r="V682">
        <f ca="1">U682-'Flight Input'!$AE682</f>
        <v>0.42599999999999993</v>
      </c>
      <c r="W682">
        <f ca="1">MEDIAN2(R682,Analysis!$B$5,2)</f>
        <v>0</v>
      </c>
      <c r="X682">
        <f t="shared" ref="X682:Y682" ca="1" si="1477">X681+W682*$D682</f>
        <v>0</v>
      </c>
      <c r="Y682">
        <f t="shared" ca="1" si="1477"/>
        <v>0</v>
      </c>
      <c r="AA682">
        <f ca="1">AVERAGE2(W682,Analysis!$B$6,2)</f>
        <v>0</v>
      </c>
      <c r="AB682">
        <f t="shared" ref="AB682:AC682" ca="1" si="1478">AB681+AA682*$D682</f>
        <v>0</v>
      </c>
      <c r="AC682">
        <f t="shared" ca="1" si="1478"/>
        <v>0</v>
      </c>
      <c r="AF682">
        <f ca="1">IF(B682&gt;0,C682-Analysis!$B$14,0)</f>
        <v>0</v>
      </c>
      <c r="AG682">
        <f t="shared" ca="1" si="1395"/>
        <v>0</v>
      </c>
      <c r="AH682">
        <f t="shared" ca="1" si="1396"/>
        <v>0</v>
      </c>
      <c r="AI682">
        <f ca="1">IF(AND(B682&gt;Analysis!$B$39,B682&lt;Analysis!$B$40),FilterInput(AF682,Analysis!$B$34,Analysis!$B$35),0)</f>
        <v>0</v>
      </c>
      <c r="AJ682">
        <f ca="1">MEDIAN2(AI682,Analysis!$B$5,2)</f>
        <v>0</v>
      </c>
      <c r="AK682">
        <f ca="1">AVERAGE2(AJ682,Analysis!$B$6,2)</f>
        <v>0</v>
      </c>
      <c r="AL682">
        <f ca="1">INTEGRAL2(R682,$B682,AL681,R681,$B681,Analysis!$B$22)</f>
        <v>0</v>
      </c>
      <c r="AM682">
        <f ca="1">IF(AND(B682&lt;Analysis!$B$40,B682&gt;0),INTEGRAL2(AL682,$B682,AM681,AL681,$B681,Analysis!$B$23),0)</f>
        <v>0</v>
      </c>
      <c r="AN682">
        <f ca="1">IF($P682,AM682*Analysis!$B$30+Analysis!$B$31,0)</f>
        <v>0.626</v>
      </c>
      <c r="AO682">
        <f ca="1">AN682-'Flight Input'!$AE682</f>
        <v>0.39400000000000002</v>
      </c>
      <c r="AQ682">
        <f>Analysis!$B$36*'Flight Input'!AE682+IF('Flight Input'!AE682 &gt; 0,Analysis!$B$37,0)</f>
        <v>-1.0090159999999999</v>
      </c>
      <c r="AR682">
        <f ca="1">_xlfn.COVARIANCE.P($AN$102:$AN$1102,'Flight Input'!AE682:AE1682)</f>
        <v>0</v>
      </c>
    </row>
    <row r="683" spans="1:44" x14ac:dyDescent="0.3">
      <c r="A683">
        <v>681</v>
      </c>
      <c r="B683">
        <f>'Flight Input'!T683</f>
        <v>14.599275000044145</v>
      </c>
      <c r="C683">
        <f ca="1">INDIRECT(CONCATENATE("'Flight Input'!",Analysis!$B$2,A683+2))</f>
        <v>0</v>
      </c>
      <c r="D683">
        <f t="shared" si="1388"/>
        <v>2.1212000050581992E-2</v>
      </c>
      <c r="F683">
        <f t="shared" ca="1" si="1397"/>
        <v>0</v>
      </c>
      <c r="G683">
        <f t="shared" ca="1" si="1398"/>
        <v>0</v>
      </c>
      <c r="I683">
        <f>SUM(D$2:D683)/COUNT(D$2:D683)</f>
        <v>2.1437995594778481E-2</v>
      </c>
      <c r="J683">
        <f t="shared" si="1389"/>
        <v>0.98945817750557175</v>
      </c>
      <c r="L683">
        <f ca="1">VARA(C$2:C683)</f>
        <v>0</v>
      </c>
      <c r="M683">
        <f t="shared" ca="1" si="1390"/>
        <v>0</v>
      </c>
      <c r="N683">
        <f t="shared" ca="1" si="1399"/>
        <v>0</v>
      </c>
      <c r="O683" t="b">
        <f ca="1">IF(OR(O682,M683*MIN((B683-B$2)*Analysis!$B$19,1)&gt;Analysis!$B$18),TRUE,FALSE)</f>
        <v>0</v>
      </c>
      <c r="P683" t="b">
        <f>IF(OR('Flight Input'!U683=3,'Flight Input'!U683=9),TRUE,FALSE)</f>
        <v>1</v>
      </c>
      <c r="Q683">
        <f ca="1">IF(O683,Q682,SUM(C$2:C683)/COUNT(C$2:C683))+(Analysis!$D$14-500)/1000000</f>
        <v>1.1E-4</v>
      </c>
      <c r="R683">
        <f t="shared" ca="1" si="1391"/>
        <v>0</v>
      </c>
      <c r="S683">
        <f t="shared" ca="1" si="1400"/>
        <v>0</v>
      </c>
      <c r="T683">
        <f t="shared" ca="1" si="1392"/>
        <v>0</v>
      </c>
      <c r="U683">
        <f ca="1">IF($P683,T683*Analysis!$B$28+Analysis!$B$29,0)</f>
        <v>0.65799999999999992</v>
      </c>
      <c r="V683">
        <f ca="1">U683-'Flight Input'!$AE683</f>
        <v>0.42599999999999993</v>
      </c>
      <c r="W683">
        <f ca="1">MEDIAN2(R683,Analysis!$B$5,2)</f>
        <v>0</v>
      </c>
      <c r="X683">
        <f t="shared" ref="X683:Y683" ca="1" si="1479">X682+W683*$D683</f>
        <v>0</v>
      </c>
      <c r="Y683">
        <f t="shared" ca="1" si="1479"/>
        <v>0</v>
      </c>
      <c r="AA683">
        <f ca="1">AVERAGE2(W683,Analysis!$B$6,2)</f>
        <v>0</v>
      </c>
      <c r="AB683">
        <f t="shared" ref="AB683:AC683" ca="1" si="1480">AB682+AA683*$D683</f>
        <v>0</v>
      </c>
      <c r="AC683">
        <f t="shared" ca="1" si="1480"/>
        <v>0</v>
      </c>
      <c r="AF683">
        <f ca="1">IF(B683&gt;0,C683-Analysis!$B$14,0)</f>
        <v>0</v>
      </c>
      <c r="AG683">
        <f t="shared" ca="1" si="1395"/>
        <v>0</v>
      </c>
      <c r="AH683">
        <f t="shared" ca="1" si="1396"/>
        <v>0</v>
      </c>
      <c r="AI683">
        <f ca="1">IF(AND(B683&gt;Analysis!$B$39,B683&lt;Analysis!$B$40),FilterInput(AF683,Analysis!$B$34,Analysis!$B$35),0)</f>
        <v>0</v>
      </c>
      <c r="AJ683">
        <f ca="1">MEDIAN2(AI683,Analysis!$B$5,2)</f>
        <v>0</v>
      </c>
      <c r="AK683">
        <f ca="1">AVERAGE2(AJ683,Analysis!$B$6,2)</f>
        <v>0</v>
      </c>
      <c r="AL683">
        <f ca="1">INTEGRAL2(R683,$B683,AL682,R682,$B682,Analysis!$B$22)</f>
        <v>0</v>
      </c>
      <c r="AM683">
        <f ca="1">IF(AND(B683&lt;Analysis!$B$40,B683&gt;0),INTEGRAL2(AL683,$B683,AM682,AL682,$B682,Analysis!$B$23),0)</f>
        <v>0</v>
      </c>
      <c r="AN683">
        <f ca="1">IF($P683,AM683*Analysis!$B$30+Analysis!$B$31,0)</f>
        <v>0.626</v>
      </c>
      <c r="AO683">
        <f ca="1">AN683-'Flight Input'!$AE683</f>
        <v>0.39400000000000002</v>
      </c>
      <c r="AQ683">
        <f>Analysis!$B$36*'Flight Input'!AE683+IF('Flight Input'!AE683 &gt; 0,Analysis!$B$37,0)</f>
        <v>-1.0090159999999999</v>
      </c>
      <c r="AR683">
        <f ca="1">_xlfn.COVARIANCE.P($AN$102:$AN$1102,'Flight Input'!AE683:AE1683)</f>
        <v>0</v>
      </c>
    </row>
    <row r="684" spans="1:44" x14ac:dyDescent="0.3">
      <c r="A684">
        <v>682</v>
      </c>
      <c r="B684">
        <f>'Flight Input'!T684</f>
        <v>14.615068000042811</v>
      </c>
      <c r="C684">
        <f ca="1">INDIRECT(CONCATENATE("'Flight Input'!",Analysis!$B$2,A684+2))</f>
        <v>0</v>
      </c>
      <c r="D684">
        <f t="shared" si="1388"/>
        <v>1.5792999998666346E-2</v>
      </c>
      <c r="F684">
        <f t="shared" ca="1" si="1397"/>
        <v>0</v>
      </c>
      <c r="G684">
        <f t="shared" ca="1" si="1398"/>
        <v>0</v>
      </c>
      <c r="I684">
        <f>SUM(D$2:D684)/COUNT(D$2:D684)</f>
        <v>2.1429718475136087E-2</v>
      </c>
      <c r="J684">
        <f t="shared" si="1389"/>
        <v>0.73696721760438588</v>
      </c>
      <c r="L684">
        <f ca="1">VARA(C$2:C684)</f>
        <v>0</v>
      </c>
      <c r="M684">
        <f t="shared" ca="1" si="1390"/>
        <v>0</v>
      </c>
      <c r="N684">
        <f t="shared" ca="1" si="1399"/>
        <v>0</v>
      </c>
      <c r="O684" t="b">
        <f ca="1">IF(OR(O683,M684*MIN((B684-B$2)*Analysis!$B$19,1)&gt;Analysis!$B$18),TRUE,FALSE)</f>
        <v>0</v>
      </c>
      <c r="P684" t="b">
        <f>IF(OR('Flight Input'!U684=3,'Flight Input'!U684=9),TRUE,FALSE)</f>
        <v>1</v>
      </c>
      <c r="Q684">
        <f ca="1">IF(O684,Q683,SUM(C$2:C684)/COUNT(C$2:C684))+(Analysis!$D$14-500)/1000000</f>
        <v>1.1E-4</v>
      </c>
      <c r="R684">
        <f t="shared" ca="1" si="1391"/>
        <v>0</v>
      </c>
      <c r="S684">
        <f t="shared" ca="1" si="1400"/>
        <v>0</v>
      </c>
      <c r="T684">
        <f t="shared" ca="1" si="1392"/>
        <v>0</v>
      </c>
      <c r="U684">
        <f ca="1">IF($P684,T684*Analysis!$B$28+Analysis!$B$29,0)</f>
        <v>0.65799999999999992</v>
      </c>
      <c r="V684">
        <f ca="1">U684-'Flight Input'!$AE684</f>
        <v>0.42499999999999993</v>
      </c>
      <c r="W684">
        <f ca="1">MEDIAN2(R684,Analysis!$B$5,2)</f>
        <v>0</v>
      </c>
      <c r="X684">
        <f t="shared" ref="X684:Y684" ca="1" si="1481">X683+W684*$D684</f>
        <v>0</v>
      </c>
      <c r="Y684">
        <f t="shared" ca="1" si="1481"/>
        <v>0</v>
      </c>
      <c r="AA684">
        <f ca="1">AVERAGE2(W684,Analysis!$B$6,2)</f>
        <v>0</v>
      </c>
      <c r="AB684">
        <f t="shared" ref="AB684:AC684" ca="1" si="1482">AB683+AA684*$D684</f>
        <v>0</v>
      </c>
      <c r="AC684">
        <f t="shared" ca="1" si="1482"/>
        <v>0</v>
      </c>
      <c r="AF684">
        <f ca="1">IF(B684&gt;0,C684-Analysis!$B$14,0)</f>
        <v>0</v>
      </c>
      <c r="AG684">
        <f t="shared" ca="1" si="1395"/>
        <v>0</v>
      </c>
      <c r="AH684">
        <f t="shared" ca="1" si="1396"/>
        <v>0</v>
      </c>
      <c r="AI684">
        <f ca="1">IF(AND(B684&gt;Analysis!$B$39,B684&lt;Analysis!$B$40),FilterInput(AF684,Analysis!$B$34,Analysis!$B$35),0)</f>
        <v>0</v>
      </c>
      <c r="AJ684">
        <f ca="1">MEDIAN2(AI684,Analysis!$B$5,2)</f>
        <v>0</v>
      </c>
      <c r="AK684">
        <f ca="1">AVERAGE2(AJ684,Analysis!$B$6,2)</f>
        <v>0</v>
      </c>
      <c r="AL684">
        <f ca="1">INTEGRAL2(R684,$B684,AL683,R683,$B683,Analysis!$B$22)</f>
        <v>0</v>
      </c>
      <c r="AM684">
        <f ca="1">IF(AND(B684&lt;Analysis!$B$40,B684&gt;0),INTEGRAL2(AL684,$B684,AM683,AL683,$B683,Analysis!$B$23),0)</f>
        <v>0</v>
      </c>
      <c r="AN684">
        <f ca="1">IF($P684,AM684*Analysis!$B$30+Analysis!$B$31,0)</f>
        <v>0.626</v>
      </c>
      <c r="AO684">
        <f ca="1">AN684-'Flight Input'!$AE684</f>
        <v>0.39300000000000002</v>
      </c>
      <c r="AQ684">
        <f>Analysis!$B$36*'Flight Input'!AE684+IF('Flight Input'!AE684 &gt; 0,Analysis!$B$37,0)</f>
        <v>-1.007029</v>
      </c>
      <c r="AR684">
        <f ca="1">_xlfn.COVARIANCE.P($AN$102:$AN$1102,'Flight Input'!AE684:AE1684)</f>
        <v>0</v>
      </c>
    </row>
    <row r="685" spans="1:44" x14ac:dyDescent="0.3">
      <c r="A685">
        <v>683</v>
      </c>
      <c r="B685">
        <f>'Flight Input'!T685</f>
        <v>14.638410000014119</v>
      </c>
      <c r="C685">
        <f ca="1">INDIRECT(CONCATENATE("'Flight Input'!",Analysis!$B$2,A685+2))</f>
        <v>0</v>
      </c>
      <c r="D685">
        <f t="shared" si="1388"/>
        <v>2.3341999971307814E-2</v>
      </c>
      <c r="F685">
        <f t="shared" ca="1" si="1397"/>
        <v>0</v>
      </c>
      <c r="G685">
        <f t="shared" ca="1" si="1398"/>
        <v>0</v>
      </c>
      <c r="I685">
        <f>SUM(D$2:D685)/COUNT(D$2:D685)</f>
        <v>2.1432518301631214E-2</v>
      </c>
      <c r="J685">
        <f t="shared" si="1389"/>
        <v>1.0890927348248791</v>
      </c>
      <c r="L685">
        <f ca="1">VARA(C$2:C685)</f>
        <v>0</v>
      </c>
      <c r="M685">
        <f t="shared" ca="1" si="1390"/>
        <v>0</v>
      </c>
      <c r="N685">
        <f t="shared" ca="1" si="1399"/>
        <v>0</v>
      </c>
      <c r="O685" t="b">
        <f ca="1">IF(OR(O684,M685*MIN((B685-B$2)*Analysis!$B$19,1)&gt;Analysis!$B$18),TRUE,FALSE)</f>
        <v>0</v>
      </c>
      <c r="P685" t="b">
        <f>IF(OR('Flight Input'!U685=3,'Flight Input'!U685=9),TRUE,FALSE)</f>
        <v>1</v>
      </c>
      <c r="Q685">
        <f ca="1">IF(O685,Q684,SUM(C$2:C685)/COUNT(C$2:C685))+(Analysis!$D$14-500)/1000000</f>
        <v>1.1E-4</v>
      </c>
      <c r="R685">
        <f t="shared" ca="1" si="1391"/>
        <v>0</v>
      </c>
      <c r="S685">
        <f t="shared" ca="1" si="1400"/>
        <v>0</v>
      </c>
      <c r="T685">
        <f t="shared" ca="1" si="1392"/>
        <v>0</v>
      </c>
      <c r="U685">
        <f ca="1">IF($P685,T685*Analysis!$B$28+Analysis!$B$29,0)</f>
        <v>0.65799999999999992</v>
      </c>
      <c r="V685">
        <f ca="1">U685-'Flight Input'!$AE685</f>
        <v>0.42499999999999993</v>
      </c>
      <c r="W685">
        <f ca="1">MEDIAN2(R685,Analysis!$B$5,2)</f>
        <v>0</v>
      </c>
      <c r="X685">
        <f t="shared" ref="X685:Y685" ca="1" si="1483">X684+W685*$D685</f>
        <v>0</v>
      </c>
      <c r="Y685">
        <f t="shared" ca="1" si="1483"/>
        <v>0</v>
      </c>
      <c r="AA685">
        <f ca="1">AVERAGE2(W685,Analysis!$B$6,2)</f>
        <v>0</v>
      </c>
      <c r="AB685">
        <f t="shared" ref="AB685:AC685" ca="1" si="1484">AB684+AA685*$D685</f>
        <v>0</v>
      </c>
      <c r="AC685">
        <f t="shared" ca="1" si="1484"/>
        <v>0</v>
      </c>
      <c r="AF685">
        <f ca="1">IF(B685&gt;0,C685-Analysis!$B$14,0)</f>
        <v>0</v>
      </c>
      <c r="AG685">
        <f t="shared" ca="1" si="1395"/>
        <v>0</v>
      </c>
      <c r="AH685">
        <f t="shared" ca="1" si="1396"/>
        <v>0</v>
      </c>
      <c r="AI685">
        <f ca="1">IF(AND(B685&gt;Analysis!$B$39,B685&lt;Analysis!$B$40),FilterInput(AF685,Analysis!$B$34,Analysis!$B$35),0)</f>
        <v>0</v>
      </c>
      <c r="AJ685">
        <f ca="1">MEDIAN2(AI685,Analysis!$B$5,2)</f>
        <v>0</v>
      </c>
      <c r="AK685">
        <f ca="1">AVERAGE2(AJ685,Analysis!$B$6,2)</f>
        <v>0</v>
      </c>
      <c r="AL685">
        <f ca="1">INTEGRAL2(R685,$B685,AL684,R684,$B684,Analysis!$B$22)</f>
        <v>0</v>
      </c>
      <c r="AM685">
        <f ca="1">IF(AND(B685&lt;Analysis!$B$40,B685&gt;0),INTEGRAL2(AL685,$B685,AM684,AL684,$B684,Analysis!$B$23),0)</f>
        <v>0</v>
      </c>
      <c r="AN685">
        <f ca="1">IF($P685,AM685*Analysis!$B$30+Analysis!$B$31,0)</f>
        <v>0.626</v>
      </c>
      <c r="AO685">
        <f ca="1">AN685-'Flight Input'!$AE685</f>
        <v>0.39300000000000002</v>
      </c>
      <c r="AQ685">
        <f>Analysis!$B$36*'Flight Input'!AE685+IF('Flight Input'!AE685 &gt; 0,Analysis!$B$37,0)</f>
        <v>-1.007029</v>
      </c>
      <c r="AR685">
        <f ca="1">_xlfn.COVARIANCE.P($AN$102:$AN$1102,'Flight Input'!AE685:AE1685)</f>
        <v>0</v>
      </c>
    </row>
    <row r="686" spans="1:44" x14ac:dyDescent="0.3">
      <c r="A686">
        <v>684</v>
      </c>
      <c r="B686">
        <f>'Flight Input'!T686</f>
        <v>14.658902000053786</v>
      </c>
      <c r="C686">
        <f ca="1">INDIRECT(CONCATENATE("'Flight Input'!",Analysis!$B$2,A686+2))</f>
        <v>0</v>
      </c>
      <c r="D686">
        <f t="shared" si="1388"/>
        <v>2.0492000039666891E-2</v>
      </c>
      <c r="F686">
        <f t="shared" ca="1" si="1397"/>
        <v>0</v>
      </c>
      <c r="G686">
        <f t="shared" ca="1" si="1398"/>
        <v>0</v>
      </c>
      <c r="I686">
        <f>SUM(D$2:D686)/COUNT(D$2:D686)</f>
        <v>2.1431143274932434E-2</v>
      </c>
      <c r="J686">
        <f t="shared" si="1389"/>
        <v>0.95617857511297399</v>
      </c>
      <c r="L686">
        <f ca="1">VARA(C$2:C686)</f>
        <v>0</v>
      </c>
      <c r="M686">
        <f t="shared" ca="1" si="1390"/>
        <v>0</v>
      </c>
      <c r="N686">
        <f t="shared" ca="1" si="1399"/>
        <v>0</v>
      </c>
      <c r="O686" t="b">
        <f ca="1">IF(OR(O685,M686*MIN((B686-B$2)*Analysis!$B$19,1)&gt;Analysis!$B$18),TRUE,FALSE)</f>
        <v>0</v>
      </c>
      <c r="P686" t="b">
        <f>IF(OR('Flight Input'!U686=3,'Flight Input'!U686=9),TRUE,FALSE)</f>
        <v>1</v>
      </c>
      <c r="Q686">
        <f ca="1">IF(O686,Q685,SUM(C$2:C686)/COUNT(C$2:C686))+(Analysis!$D$14-500)/1000000</f>
        <v>1.1E-4</v>
      </c>
      <c r="R686">
        <f t="shared" ca="1" si="1391"/>
        <v>0</v>
      </c>
      <c r="S686">
        <f t="shared" ca="1" si="1400"/>
        <v>0</v>
      </c>
      <c r="T686">
        <f t="shared" ca="1" si="1392"/>
        <v>0</v>
      </c>
      <c r="U686">
        <f ca="1">IF($P686,T686*Analysis!$B$28+Analysis!$B$29,0)</f>
        <v>0.65799999999999992</v>
      </c>
      <c r="V686">
        <f ca="1">U686-'Flight Input'!$AE686</f>
        <v>0.42599999999999993</v>
      </c>
      <c r="W686">
        <f ca="1">MEDIAN2(R686,Analysis!$B$5,2)</f>
        <v>0</v>
      </c>
      <c r="X686">
        <f t="shared" ref="X686:Y686" ca="1" si="1485">X685+W686*$D686</f>
        <v>0</v>
      </c>
      <c r="Y686">
        <f t="shared" ca="1" si="1485"/>
        <v>0</v>
      </c>
      <c r="AA686">
        <f ca="1">AVERAGE2(W686,Analysis!$B$6,2)</f>
        <v>0</v>
      </c>
      <c r="AB686">
        <f t="shared" ref="AB686:AC686" ca="1" si="1486">AB685+AA686*$D686</f>
        <v>0</v>
      </c>
      <c r="AC686">
        <f t="shared" ca="1" si="1486"/>
        <v>0</v>
      </c>
      <c r="AF686">
        <f ca="1">IF(B686&gt;0,C686-Analysis!$B$14,0)</f>
        <v>0</v>
      </c>
      <c r="AG686">
        <f t="shared" ca="1" si="1395"/>
        <v>0</v>
      </c>
      <c r="AH686">
        <f t="shared" ca="1" si="1396"/>
        <v>0</v>
      </c>
      <c r="AI686">
        <f ca="1">IF(AND(B686&gt;Analysis!$B$39,B686&lt;Analysis!$B$40),FilterInput(AF686,Analysis!$B$34,Analysis!$B$35),0)</f>
        <v>0</v>
      </c>
      <c r="AJ686">
        <f ca="1">MEDIAN2(AI686,Analysis!$B$5,2)</f>
        <v>0</v>
      </c>
      <c r="AK686">
        <f ca="1">AVERAGE2(AJ686,Analysis!$B$6,2)</f>
        <v>0</v>
      </c>
      <c r="AL686">
        <f ca="1">INTEGRAL2(R686,$B686,AL685,R685,$B685,Analysis!$B$22)</f>
        <v>0</v>
      </c>
      <c r="AM686">
        <f ca="1">IF(AND(B686&lt;Analysis!$B$40,B686&gt;0),INTEGRAL2(AL686,$B686,AM685,AL685,$B685,Analysis!$B$23),0)</f>
        <v>0</v>
      </c>
      <c r="AN686">
        <f ca="1">IF($P686,AM686*Analysis!$B$30+Analysis!$B$31,0)</f>
        <v>0.626</v>
      </c>
      <c r="AO686">
        <f ca="1">AN686-'Flight Input'!$AE686</f>
        <v>0.39400000000000002</v>
      </c>
      <c r="AQ686">
        <f>Analysis!$B$36*'Flight Input'!AE686+IF('Flight Input'!AE686 &gt; 0,Analysis!$B$37,0)</f>
        <v>-1.0090159999999999</v>
      </c>
      <c r="AR686">
        <f ca="1">_xlfn.COVARIANCE.P($AN$102:$AN$1102,'Flight Input'!AE686:AE1686)</f>
        <v>0</v>
      </c>
    </row>
    <row r="687" spans="1:44" x14ac:dyDescent="0.3">
      <c r="A687">
        <v>685</v>
      </c>
      <c r="B687">
        <f>'Flight Input'!T687</f>
        <v>14.678826999966986</v>
      </c>
      <c r="C687">
        <f ca="1">INDIRECT(CONCATENATE("'Flight Input'!",Analysis!$B$2,A687+2))</f>
        <v>0</v>
      </c>
      <c r="D687">
        <f t="shared" si="1388"/>
        <v>1.9924999913200736E-2</v>
      </c>
      <c r="F687">
        <f t="shared" ca="1" si="1397"/>
        <v>0</v>
      </c>
      <c r="G687">
        <f t="shared" ca="1" si="1398"/>
        <v>0</v>
      </c>
      <c r="I687">
        <f>SUM(D$2:D687)/COUNT(D$2:D687)</f>
        <v>2.142894452549925E-2</v>
      </c>
      <c r="J687">
        <f t="shared" si="1389"/>
        <v>0.92981714005984273</v>
      </c>
      <c r="L687">
        <f ca="1">VARA(C$2:C687)</f>
        <v>0</v>
      </c>
      <c r="M687">
        <f t="shared" ca="1" si="1390"/>
        <v>0</v>
      </c>
      <c r="N687">
        <f t="shared" ca="1" si="1399"/>
        <v>0</v>
      </c>
      <c r="O687" t="b">
        <f ca="1">IF(OR(O686,M687*MIN((B687-B$2)*Analysis!$B$19,1)&gt;Analysis!$B$18),TRUE,FALSE)</f>
        <v>0</v>
      </c>
      <c r="P687" t="b">
        <f>IF(OR('Flight Input'!U687=3,'Flight Input'!U687=9),TRUE,FALSE)</f>
        <v>1</v>
      </c>
      <c r="Q687">
        <f ca="1">IF(O687,Q686,SUM(C$2:C687)/COUNT(C$2:C687))+(Analysis!$D$14-500)/1000000</f>
        <v>1.1E-4</v>
      </c>
      <c r="R687">
        <f t="shared" ca="1" si="1391"/>
        <v>0</v>
      </c>
      <c r="S687">
        <f t="shared" ca="1" si="1400"/>
        <v>0</v>
      </c>
      <c r="T687">
        <f t="shared" ca="1" si="1392"/>
        <v>0</v>
      </c>
      <c r="U687">
        <f ca="1">IF($P687,T687*Analysis!$B$28+Analysis!$B$29,0)</f>
        <v>0.65799999999999992</v>
      </c>
      <c r="V687">
        <f ca="1">U687-'Flight Input'!$AE687</f>
        <v>0.42599999999999993</v>
      </c>
      <c r="W687">
        <f ca="1">MEDIAN2(R687,Analysis!$B$5,2)</f>
        <v>0</v>
      </c>
      <c r="X687">
        <f t="shared" ref="X687:Y687" ca="1" si="1487">X686+W687*$D687</f>
        <v>0</v>
      </c>
      <c r="Y687">
        <f t="shared" ca="1" si="1487"/>
        <v>0</v>
      </c>
      <c r="AA687">
        <f ca="1">AVERAGE2(W687,Analysis!$B$6,2)</f>
        <v>0</v>
      </c>
      <c r="AB687">
        <f t="shared" ref="AB687:AC687" ca="1" si="1488">AB686+AA687*$D687</f>
        <v>0</v>
      </c>
      <c r="AC687">
        <f t="shared" ca="1" si="1488"/>
        <v>0</v>
      </c>
      <c r="AF687">
        <f ca="1">IF(B687&gt;0,C687-Analysis!$B$14,0)</f>
        <v>0</v>
      </c>
      <c r="AG687">
        <f t="shared" ca="1" si="1395"/>
        <v>0</v>
      </c>
      <c r="AH687">
        <f t="shared" ca="1" si="1396"/>
        <v>0</v>
      </c>
      <c r="AI687">
        <f ca="1">IF(AND(B687&gt;Analysis!$B$39,B687&lt;Analysis!$B$40),FilterInput(AF687,Analysis!$B$34,Analysis!$B$35),0)</f>
        <v>0</v>
      </c>
      <c r="AJ687">
        <f ca="1">MEDIAN2(AI687,Analysis!$B$5,2)</f>
        <v>0</v>
      </c>
      <c r="AK687">
        <f ca="1">AVERAGE2(AJ687,Analysis!$B$6,2)</f>
        <v>0</v>
      </c>
      <c r="AL687">
        <f ca="1">INTEGRAL2(R687,$B687,AL686,R686,$B686,Analysis!$B$22)</f>
        <v>0</v>
      </c>
      <c r="AM687">
        <f ca="1">IF(AND(B687&lt;Analysis!$B$40,B687&gt;0),INTEGRAL2(AL687,$B687,AM686,AL686,$B686,Analysis!$B$23),0)</f>
        <v>0</v>
      </c>
      <c r="AN687">
        <f ca="1">IF($P687,AM687*Analysis!$B$30+Analysis!$B$31,0)</f>
        <v>0.626</v>
      </c>
      <c r="AO687">
        <f ca="1">AN687-'Flight Input'!$AE687</f>
        <v>0.39400000000000002</v>
      </c>
      <c r="AQ687">
        <f>Analysis!$B$36*'Flight Input'!AE687+IF('Flight Input'!AE687 &gt; 0,Analysis!$B$37,0)</f>
        <v>-1.0090159999999999</v>
      </c>
      <c r="AR687">
        <f ca="1">_xlfn.COVARIANCE.P($AN$102:$AN$1102,'Flight Input'!AE687:AE1687)</f>
        <v>0</v>
      </c>
    </row>
    <row r="688" spans="1:44" x14ac:dyDescent="0.3">
      <c r="A688">
        <v>686</v>
      </c>
      <c r="B688">
        <f>'Flight Input'!T688</f>
        <v>14.700656999950297</v>
      </c>
      <c r="C688">
        <f ca="1">INDIRECT(CONCATENATE("'Flight Input'!",Analysis!$B$2,A688+2))</f>
        <v>0</v>
      </c>
      <c r="D688">
        <f t="shared" si="1388"/>
        <v>2.1829999983310699E-2</v>
      </c>
      <c r="F688">
        <f t="shared" ca="1" si="1397"/>
        <v>0</v>
      </c>
      <c r="G688">
        <f t="shared" ca="1" si="1398"/>
        <v>0</v>
      </c>
      <c r="I688">
        <f>SUM(D$2:D688)/COUNT(D$2:D688)</f>
        <v>2.1429529154446497E-2</v>
      </c>
      <c r="J688">
        <f t="shared" si="1389"/>
        <v>1.0186878034499935</v>
      </c>
      <c r="L688">
        <f ca="1">VARA(C$2:C688)</f>
        <v>0</v>
      </c>
      <c r="M688">
        <f t="shared" ca="1" si="1390"/>
        <v>0</v>
      </c>
      <c r="N688">
        <f t="shared" ca="1" si="1399"/>
        <v>0</v>
      </c>
      <c r="O688" t="b">
        <f ca="1">IF(OR(O687,M688*MIN((B688-B$2)*Analysis!$B$19,1)&gt;Analysis!$B$18),TRUE,FALSE)</f>
        <v>0</v>
      </c>
      <c r="P688" t="b">
        <f>IF(OR('Flight Input'!U688=3,'Flight Input'!U688=9),TRUE,FALSE)</f>
        <v>1</v>
      </c>
      <c r="Q688">
        <f ca="1">IF(O688,Q687,SUM(C$2:C688)/COUNT(C$2:C688))+(Analysis!$D$14-500)/1000000</f>
        <v>1.1E-4</v>
      </c>
      <c r="R688">
        <f t="shared" ca="1" si="1391"/>
        <v>0</v>
      </c>
      <c r="S688">
        <f t="shared" ca="1" si="1400"/>
        <v>0</v>
      </c>
      <c r="T688">
        <f t="shared" ca="1" si="1392"/>
        <v>0</v>
      </c>
      <c r="U688">
        <f ca="1">IF($P688,T688*Analysis!$B$28+Analysis!$B$29,0)</f>
        <v>0.65799999999999992</v>
      </c>
      <c r="V688">
        <f ca="1">U688-'Flight Input'!$AE688</f>
        <v>0.42399999999999993</v>
      </c>
      <c r="W688">
        <f ca="1">MEDIAN2(R688,Analysis!$B$5,2)</f>
        <v>0</v>
      </c>
      <c r="X688">
        <f t="shared" ref="X688:Y688" ca="1" si="1489">X687+W688*$D688</f>
        <v>0</v>
      </c>
      <c r="Y688">
        <f t="shared" ca="1" si="1489"/>
        <v>0</v>
      </c>
      <c r="AA688">
        <f ca="1">AVERAGE2(W688,Analysis!$B$6,2)</f>
        <v>0</v>
      </c>
      <c r="AB688">
        <f t="shared" ref="AB688:AC688" ca="1" si="1490">AB687+AA688*$D688</f>
        <v>0</v>
      </c>
      <c r="AC688">
        <f t="shared" ca="1" si="1490"/>
        <v>0</v>
      </c>
      <c r="AF688">
        <f ca="1">IF(B688&gt;0,C688-Analysis!$B$14,0)</f>
        <v>0</v>
      </c>
      <c r="AG688">
        <f t="shared" ca="1" si="1395"/>
        <v>0</v>
      </c>
      <c r="AH688">
        <f t="shared" ca="1" si="1396"/>
        <v>0</v>
      </c>
      <c r="AI688">
        <f ca="1">IF(AND(B688&gt;Analysis!$B$39,B688&lt;Analysis!$B$40),FilterInput(AF688,Analysis!$B$34,Analysis!$B$35),0)</f>
        <v>0</v>
      </c>
      <c r="AJ688">
        <f ca="1">MEDIAN2(AI688,Analysis!$B$5,2)</f>
        <v>0</v>
      </c>
      <c r="AK688">
        <f ca="1">AVERAGE2(AJ688,Analysis!$B$6,2)</f>
        <v>0</v>
      </c>
      <c r="AL688">
        <f ca="1">INTEGRAL2(R688,$B688,AL687,R687,$B687,Analysis!$B$22)</f>
        <v>0</v>
      </c>
      <c r="AM688">
        <f ca="1">IF(AND(B688&lt;Analysis!$B$40,B688&gt;0),INTEGRAL2(AL688,$B688,AM687,AL687,$B687,Analysis!$B$23),0)</f>
        <v>0</v>
      </c>
      <c r="AN688">
        <f ca="1">IF($P688,AM688*Analysis!$B$30+Analysis!$B$31,0)</f>
        <v>0.626</v>
      </c>
      <c r="AO688">
        <f ca="1">AN688-'Flight Input'!$AE688</f>
        <v>0.39200000000000002</v>
      </c>
      <c r="AQ688">
        <f>Analysis!$B$36*'Flight Input'!AE688+IF('Flight Input'!AE688 &gt; 0,Analysis!$B$37,0)</f>
        <v>-1.005042</v>
      </c>
      <c r="AR688">
        <f ca="1">_xlfn.COVARIANCE.P($AN$102:$AN$1102,'Flight Input'!AE688:AE1688)</f>
        <v>0</v>
      </c>
    </row>
    <row r="689" spans="1:44" x14ac:dyDescent="0.3">
      <c r="A689">
        <v>687</v>
      </c>
      <c r="B689">
        <f>'Flight Input'!T689</f>
        <v>14.721520000020973</v>
      </c>
      <c r="C689">
        <f ca="1">INDIRECT(CONCATENATE("'Flight Input'!",Analysis!$B$2,A689+2))</f>
        <v>0</v>
      </c>
      <c r="D689">
        <f t="shared" si="1388"/>
        <v>2.0863000070676208E-2</v>
      </c>
      <c r="F689">
        <f t="shared" ca="1" si="1397"/>
        <v>0</v>
      </c>
      <c r="G689">
        <f t="shared" ca="1" si="1398"/>
        <v>0</v>
      </c>
      <c r="I689">
        <f>SUM(D$2:D689)/COUNT(D$2:D689)</f>
        <v>2.1428704512403165E-2</v>
      </c>
      <c r="J689">
        <f t="shared" si="1389"/>
        <v>0.97360062334148467</v>
      </c>
      <c r="L689">
        <f ca="1">VARA(C$2:C689)</f>
        <v>0</v>
      </c>
      <c r="M689">
        <f t="shared" ca="1" si="1390"/>
        <v>0</v>
      </c>
      <c r="N689">
        <f t="shared" ca="1" si="1399"/>
        <v>0</v>
      </c>
      <c r="O689" t="b">
        <f ca="1">IF(OR(O688,M689*MIN((B689-B$2)*Analysis!$B$19,1)&gt;Analysis!$B$18),TRUE,FALSE)</f>
        <v>0</v>
      </c>
      <c r="P689" t="b">
        <f>IF(OR('Flight Input'!U689=3,'Flight Input'!U689=9),TRUE,FALSE)</f>
        <v>1</v>
      </c>
      <c r="Q689">
        <f ca="1">IF(O689,Q688,SUM(C$2:C689)/COUNT(C$2:C689))+(Analysis!$D$14-500)/1000000</f>
        <v>1.1E-4</v>
      </c>
      <c r="R689">
        <f t="shared" ca="1" si="1391"/>
        <v>0</v>
      </c>
      <c r="S689">
        <f t="shared" ca="1" si="1400"/>
        <v>0</v>
      </c>
      <c r="T689">
        <f t="shared" ca="1" si="1392"/>
        <v>0</v>
      </c>
      <c r="U689">
        <f ca="1">IF($P689,T689*Analysis!$B$28+Analysis!$B$29,0)</f>
        <v>0.65799999999999992</v>
      </c>
      <c r="V689">
        <f ca="1">U689-'Flight Input'!$AE689</f>
        <v>0.42399999999999993</v>
      </c>
      <c r="W689">
        <f ca="1">MEDIAN2(R689,Analysis!$B$5,2)</f>
        <v>0</v>
      </c>
      <c r="X689">
        <f t="shared" ref="X689:Y689" ca="1" si="1491">X688+W689*$D689</f>
        <v>0</v>
      </c>
      <c r="Y689">
        <f t="shared" ca="1" si="1491"/>
        <v>0</v>
      </c>
      <c r="AA689">
        <f ca="1">AVERAGE2(W689,Analysis!$B$6,2)</f>
        <v>0</v>
      </c>
      <c r="AB689">
        <f t="shared" ref="AB689:AC689" ca="1" si="1492">AB688+AA689*$D689</f>
        <v>0</v>
      </c>
      <c r="AC689">
        <f t="shared" ca="1" si="1492"/>
        <v>0</v>
      </c>
      <c r="AF689">
        <f ca="1">IF(B689&gt;0,C689-Analysis!$B$14,0)</f>
        <v>0</v>
      </c>
      <c r="AG689">
        <f t="shared" ca="1" si="1395"/>
        <v>0</v>
      </c>
      <c r="AH689">
        <f t="shared" ca="1" si="1396"/>
        <v>0</v>
      </c>
      <c r="AI689">
        <f ca="1">IF(AND(B689&gt;Analysis!$B$39,B689&lt;Analysis!$B$40),FilterInput(AF689,Analysis!$B$34,Analysis!$B$35),0)</f>
        <v>0</v>
      </c>
      <c r="AJ689">
        <f ca="1">MEDIAN2(AI689,Analysis!$B$5,2)</f>
        <v>0</v>
      </c>
      <c r="AK689">
        <f ca="1">AVERAGE2(AJ689,Analysis!$B$6,2)</f>
        <v>0</v>
      </c>
      <c r="AL689">
        <f ca="1">INTEGRAL2(R689,$B689,AL688,R688,$B688,Analysis!$B$22)</f>
        <v>0</v>
      </c>
      <c r="AM689">
        <f ca="1">IF(AND(B689&lt;Analysis!$B$40,B689&gt;0),INTEGRAL2(AL689,$B689,AM688,AL688,$B688,Analysis!$B$23),0)</f>
        <v>0</v>
      </c>
      <c r="AN689">
        <f ca="1">IF($P689,AM689*Analysis!$B$30+Analysis!$B$31,0)</f>
        <v>0.626</v>
      </c>
      <c r="AO689">
        <f ca="1">AN689-'Flight Input'!$AE689</f>
        <v>0.39200000000000002</v>
      </c>
      <c r="AQ689">
        <f>Analysis!$B$36*'Flight Input'!AE689+IF('Flight Input'!AE689 &gt; 0,Analysis!$B$37,0)</f>
        <v>-1.005042</v>
      </c>
      <c r="AR689">
        <f ca="1">_xlfn.COVARIANCE.P($AN$102:$AN$1102,'Flight Input'!AE689:AE1689)</f>
        <v>0</v>
      </c>
    </row>
    <row r="690" spans="1:44" x14ac:dyDescent="0.3">
      <c r="A690">
        <v>688</v>
      </c>
      <c r="B690">
        <f>'Flight Input'!T690</f>
        <v>14.738786000059918</v>
      </c>
      <c r="C690">
        <f ca="1">INDIRECT(CONCATENATE("'Flight Input'!",Analysis!$B$2,A690+2))</f>
        <v>0</v>
      </c>
      <c r="D690">
        <f t="shared" si="1388"/>
        <v>1.7266000038944185E-2</v>
      </c>
      <c r="F690">
        <f t="shared" ca="1" si="1397"/>
        <v>0</v>
      </c>
      <c r="G690">
        <f t="shared" ca="1" si="1398"/>
        <v>0</v>
      </c>
      <c r="I690">
        <f>SUM(D$2:D690)/COUNT(D$2:D690)</f>
        <v>2.1422654069854531E-2</v>
      </c>
      <c r="J690">
        <f t="shared" si="1389"/>
        <v>0.80596923157343536</v>
      </c>
      <c r="L690">
        <f ca="1">VARA(C$2:C690)</f>
        <v>0</v>
      </c>
      <c r="M690">
        <f t="shared" ca="1" si="1390"/>
        <v>0</v>
      </c>
      <c r="N690">
        <f t="shared" ca="1" si="1399"/>
        <v>0</v>
      </c>
      <c r="O690" t="b">
        <f ca="1">IF(OR(O689,M690*MIN((B690-B$2)*Analysis!$B$19,1)&gt;Analysis!$B$18),TRUE,FALSE)</f>
        <v>0</v>
      </c>
      <c r="P690" t="b">
        <f>IF(OR('Flight Input'!U690=3,'Flight Input'!U690=9),TRUE,FALSE)</f>
        <v>1</v>
      </c>
      <c r="Q690">
        <f ca="1">IF(O690,Q689,SUM(C$2:C690)/COUNT(C$2:C690))+(Analysis!$D$14-500)/1000000</f>
        <v>1.1E-4</v>
      </c>
      <c r="R690">
        <f t="shared" ca="1" si="1391"/>
        <v>0</v>
      </c>
      <c r="S690">
        <f t="shared" ca="1" si="1400"/>
        <v>0</v>
      </c>
      <c r="T690">
        <f t="shared" ca="1" si="1392"/>
        <v>0</v>
      </c>
      <c r="U690">
        <f ca="1">IF($P690,T690*Analysis!$B$28+Analysis!$B$29,0)</f>
        <v>0.65799999999999992</v>
      </c>
      <c r="V690">
        <f ca="1">U690-'Flight Input'!$AE690</f>
        <v>0.42299999999999993</v>
      </c>
      <c r="W690">
        <f ca="1">MEDIAN2(R690,Analysis!$B$5,2)</f>
        <v>0</v>
      </c>
      <c r="X690">
        <f t="shared" ref="X690:Y690" ca="1" si="1493">X689+W690*$D690</f>
        <v>0</v>
      </c>
      <c r="Y690">
        <f t="shared" ca="1" si="1493"/>
        <v>0</v>
      </c>
      <c r="AA690">
        <f ca="1">AVERAGE2(W690,Analysis!$B$6,2)</f>
        <v>0</v>
      </c>
      <c r="AB690">
        <f t="shared" ref="AB690:AC690" ca="1" si="1494">AB689+AA690*$D690</f>
        <v>0</v>
      </c>
      <c r="AC690">
        <f t="shared" ca="1" si="1494"/>
        <v>0</v>
      </c>
      <c r="AF690">
        <f ca="1">IF(B690&gt;0,C690-Analysis!$B$14,0)</f>
        <v>0</v>
      </c>
      <c r="AG690">
        <f t="shared" ca="1" si="1395"/>
        <v>0</v>
      </c>
      <c r="AH690">
        <f t="shared" ca="1" si="1396"/>
        <v>0</v>
      </c>
      <c r="AI690">
        <f ca="1">IF(AND(B690&gt;Analysis!$B$39,B690&lt;Analysis!$B$40),FilterInput(AF690,Analysis!$B$34,Analysis!$B$35),0)</f>
        <v>0</v>
      </c>
      <c r="AJ690">
        <f ca="1">MEDIAN2(AI690,Analysis!$B$5,2)</f>
        <v>0</v>
      </c>
      <c r="AK690">
        <f ca="1">AVERAGE2(AJ690,Analysis!$B$6,2)</f>
        <v>0</v>
      </c>
      <c r="AL690">
        <f ca="1">INTEGRAL2(R690,$B690,AL689,R689,$B689,Analysis!$B$22)</f>
        <v>0</v>
      </c>
      <c r="AM690">
        <f ca="1">IF(AND(B690&lt;Analysis!$B$40,B690&gt;0),INTEGRAL2(AL690,$B690,AM689,AL689,$B689,Analysis!$B$23),0)</f>
        <v>0</v>
      </c>
      <c r="AN690">
        <f ca="1">IF($P690,AM690*Analysis!$B$30+Analysis!$B$31,0)</f>
        <v>0.626</v>
      </c>
      <c r="AO690">
        <f ca="1">AN690-'Flight Input'!$AE690</f>
        <v>0.39100000000000001</v>
      </c>
      <c r="AQ690">
        <f>Analysis!$B$36*'Flight Input'!AE690+IF('Flight Input'!AE690 &gt; 0,Analysis!$B$37,0)</f>
        <v>-1.003055</v>
      </c>
      <c r="AR690">
        <f ca="1">_xlfn.COVARIANCE.P($AN$102:$AN$1102,'Flight Input'!AE690:AE1690)</f>
        <v>0</v>
      </c>
    </row>
    <row r="691" spans="1:44" x14ac:dyDescent="0.3">
      <c r="A691">
        <v>689</v>
      </c>
      <c r="B691">
        <f>'Flight Input'!T691</f>
        <v>14.760519000003114</v>
      </c>
      <c r="C691">
        <f ca="1">INDIRECT(CONCATENATE("'Flight Input'!",Analysis!$B$2,A691+2))</f>
        <v>0</v>
      </c>
      <c r="D691">
        <f t="shared" si="1388"/>
        <v>2.1732999943196774E-2</v>
      </c>
      <c r="F691">
        <f t="shared" ca="1" si="1397"/>
        <v>0</v>
      </c>
      <c r="G691">
        <f t="shared" ca="1" si="1398"/>
        <v>0</v>
      </c>
      <c r="I691">
        <f>SUM(D$2:D691)/COUNT(D$2:D691)</f>
        <v>2.1423104499278832E-2</v>
      </c>
      <c r="J691">
        <f t="shared" si="1389"/>
        <v>1.014465477864255</v>
      </c>
      <c r="L691">
        <f ca="1">VARA(C$2:C691)</f>
        <v>0</v>
      </c>
      <c r="M691">
        <f t="shared" ca="1" si="1390"/>
        <v>0</v>
      </c>
      <c r="N691">
        <f t="shared" ca="1" si="1399"/>
        <v>0</v>
      </c>
      <c r="O691" t="b">
        <f ca="1">IF(OR(O690,M691*MIN((B691-B$2)*Analysis!$B$19,1)&gt;Analysis!$B$18),TRUE,FALSE)</f>
        <v>0</v>
      </c>
      <c r="P691" t="b">
        <f>IF(OR('Flight Input'!U691=3,'Flight Input'!U691=9),TRUE,FALSE)</f>
        <v>1</v>
      </c>
      <c r="Q691">
        <f ca="1">IF(O691,Q690,SUM(C$2:C691)/COUNT(C$2:C691))+(Analysis!$D$14-500)/1000000</f>
        <v>1.1E-4</v>
      </c>
      <c r="R691">
        <f t="shared" ca="1" si="1391"/>
        <v>0</v>
      </c>
      <c r="S691">
        <f t="shared" ca="1" si="1400"/>
        <v>0</v>
      </c>
      <c r="T691">
        <f t="shared" ca="1" si="1392"/>
        <v>0</v>
      </c>
      <c r="U691">
        <f ca="1">IF($P691,T691*Analysis!$B$28+Analysis!$B$29,0)</f>
        <v>0.65799999999999992</v>
      </c>
      <c r="V691">
        <f ca="1">U691-'Flight Input'!$AE691</f>
        <v>0.42399999999999993</v>
      </c>
      <c r="W691">
        <f ca="1">MEDIAN2(R691,Analysis!$B$5,2)</f>
        <v>0</v>
      </c>
      <c r="X691">
        <f t="shared" ref="X691:Y691" ca="1" si="1495">X690+W691*$D691</f>
        <v>0</v>
      </c>
      <c r="Y691">
        <f t="shared" ca="1" si="1495"/>
        <v>0</v>
      </c>
      <c r="AA691">
        <f ca="1">AVERAGE2(W691,Analysis!$B$6,2)</f>
        <v>0</v>
      </c>
      <c r="AB691">
        <f t="shared" ref="AB691:AC691" ca="1" si="1496">AB690+AA691*$D691</f>
        <v>0</v>
      </c>
      <c r="AC691">
        <f t="shared" ca="1" si="1496"/>
        <v>0</v>
      </c>
      <c r="AF691">
        <f ca="1">IF(B691&gt;0,C691-Analysis!$B$14,0)</f>
        <v>0</v>
      </c>
      <c r="AG691">
        <f t="shared" ca="1" si="1395"/>
        <v>0</v>
      </c>
      <c r="AH691">
        <f t="shared" ca="1" si="1396"/>
        <v>0</v>
      </c>
      <c r="AI691">
        <f ca="1">IF(AND(B691&gt;Analysis!$B$39,B691&lt;Analysis!$B$40),FilterInput(AF691,Analysis!$B$34,Analysis!$B$35),0)</f>
        <v>0</v>
      </c>
      <c r="AJ691">
        <f ca="1">MEDIAN2(AI691,Analysis!$B$5,2)</f>
        <v>0</v>
      </c>
      <c r="AK691">
        <f ca="1">AVERAGE2(AJ691,Analysis!$B$6,2)</f>
        <v>0</v>
      </c>
      <c r="AL691">
        <f ca="1">INTEGRAL2(R691,$B691,AL690,R690,$B690,Analysis!$B$22)</f>
        <v>0</v>
      </c>
      <c r="AM691">
        <f ca="1">IF(AND(B691&lt;Analysis!$B$40,B691&gt;0),INTEGRAL2(AL691,$B691,AM690,AL690,$B690,Analysis!$B$23),0)</f>
        <v>0</v>
      </c>
      <c r="AN691">
        <f ca="1">IF($P691,AM691*Analysis!$B$30+Analysis!$B$31,0)</f>
        <v>0.626</v>
      </c>
      <c r="AO691">
        <f ca="1">AN691-'Flight Input'!$AE691</f>
        <v>0.39200000000000002</v>
      </c>
      <c r="AQ691">
        <f>Analysis!$B$36*'Flight Input'!AE691+IF('Flight Input'!AE691 &gt; 0,Analysis!$B$37,0)</f>
        <v>-1.005042</v>
      </c>
      <c r="AR691">
        <f ca="1">_xlfn.COVARIANCE.P($AN$102:$AN$1102,'Flight Input'!AE691:AE1691)</f>
        <v>0</v>
      </c>
    </row>
    <row r="692" spans="1:44" x14ac:dyDescent="0.3">
      <c r="A692">
        <v>690</v>
      </c>
      <c r="B692">
        <f>'Flight Input'!T692</f>
        <v>14.78124000004027</v>
      </c>
      <c r="C692">
        <f ca="1">INDIRECT(CONCATENATE("'Flight Input'!",Analysis!$B$2,A692+2))</f>
        <v>0</v>
      </c>
      <c r="D692">
        <f t="shared" si="1388"/>
        <v>2.0721000037156045E-2</v>
      </c>
      <c r="F692">
        <f t="shared" ca="1" si="1397"/>
        <v>0</v>
      </c>
      <c r="G692">
        <f t="shared" ca="1" si="1398"/>
        <v>0</v>
      </c>
      <c r="I692">
        <f>SUM(D$2:D692)/COUNT(D$2:D692)</f>
        <v>2.1422086956580103E-2</v>
      </c>
      <c r="J692">
        <f t="shared" si="1389"/>
        <v>0.96727270686347822</v>
      </c>
      <c r="L692">
        <f ca="1">VARA(C$2:C692)</f>
        <v>0</v>
      </c>
      <c r="M692">
        <f t="shared" ca="1" si="1390"/>
        <v>0</v>
      </c>
      <c r="N692">
        <f t="shared" ca="1" si="1399"/>
        <v>0</v>
      </c>
      <c r="O692" t="b">
        <f ca="1">IF(OR(O691,M692*MIN((B692-B$2)*Analysis!$B$19,1)&gt;Analysis!$B$18),TRUE,FALSE)</f>
        <v>0</v>
      </c>
      <c r="P692" t="b">
        <f>IF(OR('Flight Input'!U692=3,'Flight Input'!U692=9),TRUE,FALSE)</f>
        <v>1</v>
      </c>
      <c r="Q692">
        <f ca="1">IF(O692,Q691,SUM(C$2:C692)/COUNT(C$2:C692))+(Analysis!$D$14-500)/1000000</f>
        <v>1.1E-4</v>
      </c>
      <c r="R692">
        <f t="shared" ca="1" si="1391"/>
        <v>0</v>
      </c>
      <c r="S692">
        <f t="shared" ca="1" si="1400"/>
        <v>0</v>
      </c>
      <c r="T692">
        <f t="shared" ca="1" si="1392"/>
        <v>0</v>
      </c>
      <c r="U692">
        <f ca="1">IF($P692,T692*Analysis!$B$28+Analysis!$B$29,0)</f>
        <v>0.65799999999999992</v>
      </c>
      <c r="V692">
        <f ca="1">U692-'Flight Input'!$AE692</f>
        <v>0.42299999999999993</v>
      </c>
      <c r="W692">
        <f ca="1">MEDIAN2(R692,Analysis!$B$5,2)</f>
        <v>0</v>
      </c>
      <c r="X692">
        <f t="shared" ref="X692:Y692" ca="1" si="1497">X691+W692*$D692</f>
        <v>0</v>
      </c>
      <c r="Y692">
        <f t="shared" ca="1" si="1497"/>
        <v>0</v>
      </c>
      <c r="AA692">
        <f ca="1">AVERAGE2(W692,Analysis!$B$6,2)</f>
        <v>0</v>
      </c>
      <c r="AB692">
        <f t="shared" ref="AB692:AC692" ca="1" si="1498">AB691+AA692*$D692</f>
        <v>0</v>
      </c>
      <c r="AC692">
        <f t="shared" ca="1" si="1498"/>
        <v>0</v>
      </c>
      <c r="AF692">
        <f ca="1">IF(B692&gt;0,C692-Analysis!$B$14,0)</f>
        <v>0</v>
      </c>
      <c r="AG692">
        <f t="shared" ca="1" si="1395"/>
        <v>0</v>
      </c>
      <c r="AH692">
        <f t="shared" ca="1" si="1396"/>
        <v>0</v>
      </c>
      <c r="AI692">
        <f ca="1">IF(AND(B692&gt;Analysis!$B$39,B692&lt;Analysis!$B$40),FilterInput(AF692,Analysis!$B$34,Analysis!$B$35),0)</f>
        <v>0</v>
      </c>
      <c r="AJ692">
        <f ca="1">MEDIAN2(AI692,Analysis!$B$5,2)</f>
        <v>0</v>
      </c>
      <c r="AK692">
        <f ca="1">AVERAGE2(AJ692,Analysis!$B$6,2)</f>
        <v>0</v>
      </c>
      <c r="AL692">
        <f ca="1">INTEGRAL2(R692,$B692,AL691,R691,$B691,Analysis!$B$22)</f>
        <v>0</v>
      </c>
      <c r="AM692">
        <f ca="1">IF(AND(B692&lt;Analysis!$B$40,B692&gt;0),INTEGRAL2(AL692,$B692,AM691,AL691,$B691,Analysis!$B$23),0)</f>
        <v>0</v>
      </c>
      <c r="AN692">
        <f ca="1">IF($P692,AM692*Analysis!$B$30+Analysis!$B$31,0)</f>
        <v>0.626</v>
      </c>
      <c r="AO692">
        <f ca="1">AN692-'Flight Input'!$AE692</f>
        <v>0.39100000000000001</v>
      </c>
      <c r="AQ692">
        <f>Analysis!$B$36*'Flight Input'!AE692+IF('Flight Input'!AE692 &gt; 0,Analysis!$B$37,0)</f>
        <v>-1.003055</v>
      </c>
      <c r="AR692">
        <f ca="1">_xlfn.COVARIANCE.P($AN$102:$AN$1102,'Flight Input'!AE692:AE1692)</f>
        <v>0</v>
      </c>
    </row>
    <row r="693" spans="1:44" x14ac:dyDescent="0.3">
      <c r="A693">
        <v>691</v>
      </c>
      <c r="B693">
        <f>'Flight Input'!T693</f>
        <v>14.799402000033297</v>
      </c>
      <c r="C693">
        <f ca="1">INDIRECT(CONCATENATE("'Flight Input'!",Analysis!$B$2,A693+2))</f>
        <v>0</v>
      </c>
      <c r="D693">
        <f t="shared" si="1388"/>
        <v>1.8161999993026257E-2</v>
      </c>
      <c r="F693">
        <f t="shared" ca="1" si="1397"/>
        <v>0</v>
      </c>
      <c r="G693">
        <f t="shared" ca="1" si="1398"/>
        <v>0</v>
      </c>
      <c r="I693">
        <f>SUM(D$2:D693)/COUNT(D$2:D693)</f>
        <v>2.1417369030438924E-2</v>
      </c>
      <c r="J693">
        <f t="shared" si="1389"/>
        <v>0.84800331764438241</v>
      </c>
      <c r="L693">
        <f ca="1">VARA(C$2:C693)</f>
        <v>0</v>
      </c>
      <c r="M693">
        <f t="shared" ca="1" si="1390"/>
        <v>0</v>
      </c>
      <c r="N693">
        <f t="shared" ca="1" si="1399"/>
        <v>0</v>
      </c>
      <c r="O693" t="b">
        <f ca="1">IF(OR(O692,M693*MIN((B693-B$2)*Analysis!$B$19,1)&gt;Analysis!$B$18),TRUE,FALSE)</f>
        <v>0</v>
      </c>
      <c r="P693" t="b">
        <f>IF(OR('Flight Input'!U693=3,'Flight Input'!U693=9),TRUE,FALSE)</f>
        <v>1</v>
      </c>
      <c r="Q693">
        <f ca="1">IF(O693,Q692,SUM(C$2:C693)/COUNT(C$2:C693))+(Analysis!$D$14-500)/1000000</f>
        <v>1.1E-4</v>
      </c>
      <c r="R693">
        <f t="shared" ca="1" si="1391"/>
        <v>0</v>
      </c>
      <c r="S693">
        <f t="shared" ca="1" si="1400"/>
        <v>0</v>
      </c>
      <c r="T693">
        <f t="shared" ca="1" si="1392"/>
        <v>0</v>
      </c>
      <c r="U693">
        <f ca="1">IF($P693,T693*Analysis!$B$28+Analysis!$B$29,0)</f>
        <v>0.65799999999999992</v>
      </c>
      <c r="V693">
        <f ca="1">U693-'Flight Input'!$AE693</f>
        <v>0.42299999999999993</v>
      </c>
      <c r="W693">
        <f ca="1">MEDIAN2(R693,Analysis!$B$5,2)</f>
        <v>0</v>
      </c>
      <c r="X693">
        <f t="shared" ref="X693:Y693" ca="1" si="1499">X692+W693*$D693</f>
        <v>0</v>
      </c>
      <c r="Y693">
        <f t="shared" ca="1" si="1499"/>
        <v>0</v>
      </c>
      <c r="AA693">
        <f ca="1">AVERAGE2(W693,Analysis!$B$6,2)</f>
        <v>0</v>
      </c>
      <c r="AB693">
        <f t="shared" ref="AB693:AC693" ca="1" si="1500">AB692+AA693*$D693</f>
        <v>0</v>
      </c>
      <c r="AC693">
        <f t="shared" ca="1" si="1500"/>
        <v>0</v>
      </c>
      <c r="AF693">
        <f ca="1">IF(B693&gt;0,C693-Analysis!$B$14,0)</f>
        <v>0</v>
      </c>
      <c r="AG693">
        <f t="shared" ca="1" si="1395"/>
        <v>0</v>
      </c>
      <c r="AH693">
        <f t="shared" ca="1" si="1396"/>
        <v>0</v>
      </c>
      <c r="AI693">
        <f ca="1">IF(AND(B693&gt;Analysis!$B$39,B693&lt;Analysis!$B$40),FilterInput(AF693,Analysis!$B$34,Analysis!$B$35),0)</f>
        <v>0</v>
      </c>
      <c r="AJ693">
        <f ca="1">MEDIAN2(AI693,Analysis!$B$5,2)</f>
        <v>0</v>
      </c>
      <c r="AK693">
        <f ca="1">AVERAGE2(AJ693,Analysis!$B$6,2)</f>
        <v>0</v>
      </c>
      <c r="AL693">
        <f ca="1">INTEGRAL2(R693,$B693,AL692,R692,$B692,Analysis!$B$22)</f>
        <v>0</v>
      </c>
      <c r="AM693">
        <f ca="1">IF(AND(B693&lt;Analysis!$B$40,B693&gt;0),INTEGRAL2(AL693,$B693,AM692,AL692,$B692,Analysis!$B$23),0)</f>
        <v>0</v>
      </c>
      <c r="AN693">
        <f ca="1">IF($P693,AM693*Analysis!$B$30+Analysis!$B$31,0)</f>
        <v>0.626</v>
      </c>
      <c r="AO693">
        <f ca="1">AN693-'Flight Input'!$AE693</f>
        <v>0.39100000000000001</v>
      </c>
      <c r="AQ693">
        <f>Analysis!$B$36*'Flight Input'!AE693+IF('Flight Input'!AE693 &gt; 0,Analysis!$B$37,0)</f>
        <v>-1.003055</v>
      </c>
      <c r="AR693">
        <f ca="1">_xlfn.COVARIANCE.P($AN$102:$AN$1102,'Flight Input'!AE693:AE1693)</f>
        <v>0</v>
      </c>
    </row>
    <row r="694" spans="1:44" x14ac:dyDescent="0.3">
      <c r="A694">
        <v>692</v>
      </c>
      <c r="B694">
        <f>'Flight Input'!T694</f>
        <v>14.820554999983869</v>
      </c>
      <c r="C694">
        <f ca="1">INDIRECT(CONCATENATE("'Flight Input'!",Analysis!$B$2,A694+2))</f>
        <v>0</v>
      </c>
      <c r="D694">
        <f t="shared" si="1388"/>
        <v>2.1152999950572848E-2</v>
      </c>
      <c r="F694">
        <f t="shared" ca="1" si="1397"/>
        <v>0</v>
      </c>
      <c r="G694">
        <f t="shared" ca="1" si="1398"/>
        <v>0</v>
      </c>
      <c r="I694">
        <f>SUM(D$2:D694)/COUNT(D$2:D694)</f>
        <v>2.1416986994196342E-2</v>
      </c>
      <c r="J694">
        <f t="shared" si="1389"/>
        <v>0.98767394107793827</v>
      </c>
      <c r="L694">
        <f ca="1">VARA(C$2:C694)</f>
        <v>0</v>
      </c>
      <c r="M694">
        <f t="shared" ca="1" si="1390"/>
        <v>0</v>
      </c>
      <c r="N694">
        <f t="shared" ca="1" si="1399"/>
        <v>0</v>
      </c>
      <c r="O694" t="b">
        <f ca="1">IF(OR(O693,M694*MIN((B694-B$2)*Analysis!$B$19,1)&gt;Analysis!$B$18),TRUE,FALSE)</f>
        <v>0</v>
      </c>
      <c r="P694" t="b">
        <f>IF(OR('Flight Input'!U694=3,'Flight Input'!U694=9),TRUE,FALSE)</f>
        <v>1</v>
      </c>
      <c r="Q694">
        <f ca="1">IF(O694,Q693,SUM(C$2:C694)/COUNT(C$2:C694))+(Analysis!$D$14-500)/1000000</f>
        <v>1.1E-4</v>
      </c>
      <c r="R694">
        <f t="shared" ca="1" si="1391"/>
        <v>0</v>
      </c>
      <c r="S694">
        <f t="shared" ca="1" si="1400"/>
        <v>0</v>
      </c>
      <c r="T694">
        <f t="shared" ca="1" si="1392"/>
        <v>0</v>
      </c>
      <c r="U694">
        <f ca="1">IF($P694,T694*Analysis!$B$28+Analysis!$B$29,0)</f>
        <v>0.65799999999999992</v>
      </c>
      <c r="V694">
        <f ca="1">U694-'Flight Input'!$AE694</f>
        <v>0.42199999999999993</v>
      </c>
      <c r="W694">
        <f ca="1">MEDIAN2(R694,Analysis!$B$5,2)</f>
        <v>0</v>
      </c>
      <c r="X694">
        <f t="shared" ref="X694:Y694" ca="1" si="1501">X693+W694*$D694</f>
        <v>0</v>
      </c>
      <c r="Y694">
        <f t="shared" ca="1" si="1501"/>
        <v>0</v>
      </c>
      <c r="AA694">
        <f ca="1">AVERAGE2(W694,Analysis!$B$6,2)</f>
        <v>0</v>
      </c>
      <c r="AB694">
        <f t="shared" ref="AB694:AC694" ca="1" si="1502">AB693+AA694*$D694</f>
        <v>0</v>
      </c>
      <c r="AC694">
        <f t="shared" ca="1" si="1502"/>
        <v>0</v>
      </c>
      <c r="AF694">
        <f ca="1">IF(B694&gt;0,C694-Analysis!$B$14,0)</f>
        <v>0</v>
      </c>
      <c r="AG694">
        <f t="shared" ca="1" si="1395"/>
        <v>0</v>
      </c>
      <c r="AH694">
        <f t="shared" ca="1" si="1396"/>
        <v>0</v>
      </c>
      <c r="AI694">
        <f ca="1">IF(AND(B694&gt;Analysis!$B$39,B694&lt;Analysis!$B$40),FilterInput(AF694,Analysis!$B$34,Analysis!$B$35),0)</f>
        <v>0</v>
      </c>
      <c r="AJ694">
        <f ca="1">MEDIAN2(AI694,Analysis!$B$5,2)</f>
        <v>0</v>
      </c>
      <c r="AK694">
        <f ca="1">AVERAGE2(AJ694,Analysis!$B$6,2)</f>
        <v>0</v>
      </c>
      <c r="AL694">
        <f ca="1">INTEGRAL2(R694,$B694,AL693,R693,$B693,Analysis!$B$22)</f>
        <v>0</v>
      </c>
      <c r="AM694">
        <f ca="1">IF(AND(B694&lt;Analysis!$B$40,B694&gt;0),INTEGRAL2(AL694,$B694,AM693,AL693,$B693,Analysis!$B$23),0)</f>
        <v>0</v>
      </c>
      <c r="AN694">
        <f ca="1">IF($P694,AM694*Analysis!$B$30+Analysis!$B$31,0)</f>
        <v>0.626</v>
      </c>
      <c r="AO694">
        <f ca="1">AN694-'Flight Input'!$AE694</f>
        <v>0.39</v>
      </c>
      <c r="AQ694">
        <f>Analysis!$B$36*'Flight Input'!AE694+IF('Flight Input'!AE694 &gt; 0,Analysis!$B$37,0)</f>
        <v>-1.0010680000000001</v>
      </c>
      <c r="AR694">
        <f ca="1">_xlfn.COVARIANCE.P($AN$102:$AN$1102,'Flight Input'!AE694:AE1694)</f>
        <v>0</v>
      </c>
    </row>
    <row r="695" spans="1:44" x14ac:dyDescent="0.3">
      <c r="A695">
        <v>693</v>
      </c>
      <c r="B695">
        <f>'Flight Input'!T695</f>
        <v>14.8263909999514</v>
      </c>
      <c r="C695">
        <f ca="1">INDIRECT(CONCATENATE("'Flight Input'!",Analysis!$B$2,A695+2))</f>
        <v>0</v>
      </c>
      <c r="D695">
        <f t="shared" si="1388"/>
        <v>5.8359999675303698E-3</v>
      </c>
      <c r="F695">
        <f t="shared" ca="1" si="1397"/>
        <v>0</v>
      </c>
      <c r="G695">
        <f t="shared" ca="1" si="1398"/>
        <v>0</v>
      </c>
      <c r="I695">
        <f>SUM(D$2:D695)/COUNT(D$2:D695)</f>
        <v>2.1394503607433477E-2</v>
      </c>
      <c r="J695">
        <f t="shared" si="1389"/>
        <v>0.27278033997024653</v>
      </c>
      <c r="L695">
        <f ca="1">VARA(C$2:C695)</f>
        <v>0</v>
      </c>
      <c r="M695">
        <f t="shared" ca="1" si="1390"/>
        <v>0</v>
      </c>
      <c r="N695">
        <f t="shared" ca="1" si="1399"/>
        <v>0</v>
      </c>
      <c r="O695" t="b">
        <f ca="1">IF(OR(O694,M695*MIN((B695-B$2)*Analysis!$B$19,1)&gt;Analysis!$B$18),TRUE,FALSE)</f>
        <v>0</v>
      </c>
      <c r="P695" t="b">
        <f>IF(OR('Flight Input'!U695=3,'Flight Input'!U695=9),TRUE,FALSE)</f>
        <v>1</v>
      </c>
      <c r="Q695">
        <f ca="1">IF(O695,Q694,SUM(C$2:C695)/COUNT(C$2:C695))+(Analysis!$D$14-500)/1000000</f>
        <v>1.1E-4</v>
      </c>
      <c r="R695">
        <f t="shared" ca="1" si="1391"/>
        <v>0</v>
      </c>
      <c r="S695">
        <f t="shared" ca="1" si="1400"/>
        <v>0</v>
      </c>
      <c r="T695">
        <f t="shared" ca="1" si="1392"/>
        <v>0</v>
      </c>
      <c r="U695">
        <f ca="1">IF($P695,T695*Analysis!$B$28+Analysis!$B$29,0)</f>
        <v>0.65799999999999992</v>
      </c>
      <c r="V695">
        <f ca="1">U695-'Flight Input'!$AE695</f>
        <v>0.42199999999999993</v>
      </c>
      <c r="W695">
        <f ca="1">MEDIAN2(R695,Analysis!$B$5,2)</f>
        <v>0</v>
      </c>
      <c r="X695">
        <f t="shared" ref="X695:Y695" ca="1" si="1503">X694+W695*$D695</f>
        <v>0</v>
      </c>
      <c r="Y695">
        <f t="shared" ca="1" si="1503"/>
        <v>0</v>
      </c>
      <c r="AA695">
        <f ca="1">AVERAGE2(W695,Analysis!$B$6,2)</f>
        <v>0</v>
      </c>
      <c r="AB695">
        <f t="shared" ref="AB695:AC695" ca="1" si="1504">AB694+AA695*$D695</f>
        <v>0</v>
      </c>
      <c r="AC695">
        <f t="shared" ca="1" si="1504"/>
        <v>0</v>
      </c>
      <c r="AF695">
        <f ca="1">IF(B695&gt;0,C695-Analysis!$B$14,0)</f>
        <v>0</v>
      </c>
      <c r="AG695">
        <f t="shared" ca="1" si="1395"/>
        <v>0</v>
      </c>
      <c r="AH695">
        <f t="shared" ca="1" si="1396"/>
        <v>0</v>
      </c>
      <c r="AI695">
        <f ca="1">IF(AND(B695&gt;Analysis!$B$39,B695&lt;Analysis!$B$40),FilterInput(AF695,Analysis!$B$34,Analysis!$B$35),0)</f>
        <v>0</v>
      </c>
      <c r="AJ695">
        <f ca="1">MEDIAN2(AI695,Analysis!$B$5,2)</f>
        <v>0</v>
      </c>
      <c r="AK695">
        <f ca="1">AVERAGE2(AJ695,Analysis!$B$6,2)</f>
        <v>0</v>
      </c>
      <c r="AL695">
        <f ca="1">INTEGRAL2(R695,$B695,AL694,R694,$B694,Analysis!$B$22)</f>
        <v>0</v>
      </c>
      <c r="AM695">
        <f ca="1">IF(AND(B695&lt;Analysis!$B$40,B695&gt;0),INTEGRAL2(AL695,$B695,AM694,AL694,$B694,Analysis!$B$23),0)</f>
        <v>0</v>
      </c>
      <c r="AN695">
        <f ca="1">IF($P695,AM695*Analysis!$B$30+Analysis!$B$31,0)</f>
        <v>0.626</v>
      </c>
      <c r="AO695">
        <f ca="1">AN695-'Flight Input'!$AE695</f>
        <v>0.39</v>
      </c>
      <c r="AQ695">
        <f>Analysis!$B$36*'Flight Input'!AE695+IF('Flight Input'!AE695 &gt; 0,Analysis!$B$37,0)</f>
        <v>-1.0010680000000001</v>
      </c>
      <c r="AR695">
        <f ca="1">_xlfn.COVARIANCE.P($AN$102:$AN$1102,'Flight Input'!AE695:AE1695)</f>
        <v>0</v>
      </c>
    </row>
    <row r="696" spans="1:44" x14ac:dyDescent="0.3">
      <c r="A696">
        <v>694</v>
      </c>
      <c r="B696">
        <f>'Flight Input'!T696</f>
        <v>14.858939000056125</v>
      </c>
      <c r="C696">
        <f ca="1">INDIRECT(CONCATENATE("'Flight Input'!",Analysis!$B$2,A696+2))</f>
        <v>0</v>
      </c>
      <c r="D696">
        <f t="shared" si="1388"/>
        <v>3.2548000104725361E-2</v>
      </c>
      <c r="F696">
        <f t="shared" ca="1" si="1397"/>
        <v>0</v>
      </c>
      <c r="G696">
        <f t="shared" ca="1" si="1398"/>
        <v>0</v>
      </c>
      <c r="I696">
        <f>SUM(D$2:D696)/COUNT(D$2:D696)</f>
        <v>2.1410574928034762E-2</v>
      </c>
      <c r="J696">
        <f t="shared" si="1389"/>
        <v>1.5201833773322631</v>
      </c>
      <c r="L696">
        <f ca="1">VARA(C$2:C696)</f>
        <v>0</v>
      </c>
      <c r="M696">
        <f t="shared" ca="1" si="1390"/>
        <v>0</v>
      </c>
      <c r="N696">
        <f t="shared" ca="1" si="1399"/>
        <v>0</v>
      </c>
      <c r="O696" t="b">
        <f ca="1">IF(OR(O695,M696*MIN((B696-B$2)*Analysis!$B$19,1)&gt;Analysis!$B$18),TRUE,FALSE)</f>
        <v>0</v>
      </c>
      <c r="P696" t="b">
        <f>IF(OR('Flight Input'!U696=3,'Flight Input'!U696=9),TRUE,FALSE)</f>
        <v>1</v>
      </c>
      <c r="Q696">
        <f ca="1">IF(O696,Q695,SUM(C$2:C696)/COUNT(C$2:C696))+(Analysis!$D$14-500)/1000000</f>
        <v>1.1E-4</v>
      </c>
      <c r="R696">
        <f t="shared" ca="1" si="1391"/>
        <v>0</v>
      </c>
      <c r="S696">
        <f t="shared" ca="1" si="1400"/>
        <v>0</v>
      </c>
      <c r="T696">
        <f t="shared" ca="1" si="1392"/>
        <v>0</v>
      </c>
      <c r="U696">
        <f ca="1">IF($P696,T696*Analysis!$B$28+Analysis!$B$29,0)</f>
        <v>0.65799999999999992</v>
      </c>
      <c r="V696">
        <f ca="1">U696-'Flight Input'!$AE696</f>
        <v>0.42199999999999993</v>
      </c>
      <c r="W696">
        <f ca="1">MEDIAN2(R696,Analysis!$B$5,2)</f>
        <v>0</v>
      </c>
      <c r="X696">
        <f t="shared" ref="X696:Y696" ca="1" si="1505">X695+W696*$D696</f>
        <v>0</v>
      </c>
      <c r="Y696">
        <f t="shared" ca="1" si="1505"/>
        <v>0</v>
      </c>
      <c r="AA696">
        <f ca="1">AVERAGE2(W696,Analysis!$B$6,2)</f>
        <v>0</v>
      </c>
      <c r="AB696">
        <f t="shared" ref="AB696:AC696" ca="1" si="1506">AB695+AA696*$D696</f>
        <v>0</v>
      </c>
      <c r="AC696">
        <f t="shared" ca="1" si="1506"/>
        <v>0</v>
      </c>
      <c r="AF696">
        <f ca="1">IF(B696&gt;0,C696-Analysis!$B$14,0)</f>
        <v>0</v>
      </c>
      <c r="AG696">
        <f t="shared" ca="1" si="1395"/>
        <v>0</v>
      </c>
      <c r="AH696">
        <f t="shared" ca="1" si="1396"/>
        <v>0</v>
      </c>
      <c r="AI696">
        <f ca="1">IF(AND(B696&gt;Analysis!$B$39,B696&lt;Analysis!$B$40),FilterInput(AF696,Analysis!$B$34,Analysis!$B$35),0)</f>
        <v>0</v>
      </c>
      <c r="AJ696">
        <f ca="1">MEDIAN2(AI696,Analysis!$B$5,2)</f>
        <v>0</v>
      </c>
      <c r="AK696">
        <f ca="1">AVERAGE2(AJ696,Analysis!$B$6,2)</f>
        <v>0</v>
      </c>
      <c r="AL696">
        <f ca="1">INTEGRAL2(R696,$B696,AL695,R695,$B695,Analysis!$B$22)</f>
        <v>0</v>
      </c>
      <c r="AM696">
        <f ca="1">IF(AND(B696&lt;Analysis!$B$40,B696&gt;0),INTEGRAL2(AL696,$B696,AM695,AL695,$B695,Analysis!$B$23),0)</f>
        <v>0</v>
      </c>
      <c r="AN696">
        <f ca="1">IF($P696,AM696*Analysis!$B$30+Analysis!$B$31,0)</f>
        <v>0.626</v>
      </c>
      <c r="AO696">
        <f ca="1">AN696-'Flight Input'!$AE696</f>
        <v>0.39</v>
      </c>
      <c r="AQ696">
        <f>Analysis!$B$36*'Flight Input'!AE696+IF('Flight Input'!AE696 &gt; 0,Analysis!$B$37,0)</f>
        <v>-1.0010680000000001</v>
      </c>
      <c r="AR696">
        <f ca="1">_xlfn.COVARIANCE.P($AN$102:$AN$1102,'Flight Input'!AE696:AE1696)</f>
        <v>0</v>
      </c>
    </row>
    <row r="697" spans="1:44" x14ac:dyDescent="0.3">
      <c r="A697">
        <v>695</v>
      </c>
      <c r="B697">
        <f>'Flight Input'!T697</f>
        <v>14.879405000014231</v>
      </c>
      <c r="C697">
        <f ca="1">INDIRECT(CONCATENATE("'Flight Input'!",Analysis!$B$2,A697+2))</f>
        <v>0</v>
      </c>
      <c r="D697">
        <f t="shared" si="1388"/>
        <v>2.0465999958105385E-2</v>
      </c>
      <c r="F697">
        <f t="shared" ca="1" si="1397"/>
        <v>0</v>
      </c>
      <c r="G697">
        <f t="shared" ca="1" si="1398"/>
        <v>0</v>
      </c>
      <c r="I697">
        <f>SUM(D$2:D697)/COUNT(D$2:D697)</f>
        <v>2.1409215827358604E-2</v>
      </c>
      <c r="J697">
        <f t="shared" si="1389"/>
        <v>0.95594346486769055</v>
      </c>
      <c r="L697">
        <f ca="1">VARA(C$2:C697)</f>
        <v>0</v>
      </c>
      <c r="M697">
        <f t="shared" ca="1" si="1390"/>
        <v>0</v>
      </c>
      <c r="N697">
        <f t="shared" ca="1" si="1399"/>
        <v>0</v>
      </c>
      <c r="O697" t="b">
        <f ca="1">IF(OR(O696,M697*MIN((B697-B$2)*Analysis!$B$19,1)&gt;Analysis!$B$18),TRUE,FALSE)</f>
        <v>0</v>
      </c>
      <c r="P697" t="b">
        <f>IF(OR('Flight Input'!U697=3,'Flight Input'!U697=9),TRUE,FALSE)</f>
        <v>1</v>
      </c>
      <c r="Q697">
        <f ca="1">IF(O697,Q696,SUM(C$2:C697)/COUNT(C$2:C697))+(Analysis!$D$14-500)/1000000</f>
        <v>1.1E-4</v>
      </c>
      <c r="R697">
        <f t="shared" ca="1" si="1391"/>
        <v>0</v>
      </c>
      <c r="S697">
        <f t="shared" ca="1" si="1400"/>
        <v>0</v>
      </c>
      <c r="T697">
        <f t="shared" ca="1" si="1392"/>
        <v>0</v>
      </c>
      <c r="U697">
        <f ca="1">IF($P697,T697*Analysis!$B$28+Analysis!$B$29,0)</f>
        <v>0.65799999999999992</v>
      </c>
      <c r="V697">
        <f ca="1">U697-'Flight Input'!$AE697</f>
        <v>0.42299999999999993</v>
      </c>
      <c r="W697">
        <f ca="1">MEDIAN2(R697,Analysis!$B$5,2)</f>
        <v>0</v>
      </c>
      <c r="X697">
        <f t="shared" ref="X697:Y697" ca="1" si="1507">X696+W697*$D697</f>
        <v>0</v>
      </c>
      <c r="Y697">
        <f t="shared" ca="1" si="1507"/>
        <v>0</v>
      </c>
      <c r="AA697">
        <f ca="1">AVERAGE2(W697,Analysis!$B$6,2)</f>
        <v>0</v>
      </c>
      <c r="AB697">
        <f t="shared" ref="AB697:AC697" ca="1" si="1508">AB696+AA697*$D697</f>
        <v>0</v>
      </c>
      <c r="AC697">
        <f t="shared" ca="1" si="1508"/>
        <v>0</v>
      </c>
      <c r="AF697">
        <f ca="1">IF(B697&gt;0,C697-Analysis!$B$14,0)</f>
        <v>0</v>
      </c>
      <c r="AG697">
        <f t="shared" ca="1" si="1395"/>
        <v>0</v>
      </c>
      <c r="AH697">
        <f t="shared" ca="1" si="1396"/>
        <v>0</v>
      </c>
      <c r="AI697">
        <f ca="1">IF(AND(B697&gt;Analysis!$B$39,B697&lt;Analysis!$B$40),FilterInput(AF697,Analysis!$B$34,Analysis!$B$35),0)</f>
        <v>0</v>
      </c>
      <c r="AJ697">
        <f ca="1">MEDIAN2(AI697,Analysis!$B$5,2)</f>
        <v>0</v>
      </c>
      <c r="AK697">
        <f ca="1">AVERAGE2(AJ697,Analysis!$B$6,2)</f>
        <v>0</v>
      </c>
      <c r="AL697">
        <f ca="1">INTEGRAL2(R697,$B697,AL696,R696,$B696,Analysis!$B$22)</f>
        <v>0</v>
      </c>
      <c r="AM697">
        <f ca="1">IF(AND(B697&lt;Analysis!$B$40,B697&gt;0),INTEGRAL2(AL697,$B697,AM696,AL696,$B696,Analysis!$B$23),0)</f>
        <v>0</v>
      </c>
      <c r="AN697">
        <f ca="1">IF($P697,AM697*Analysis!$B$30+Analysis!$B$31,0)</f>
        <v>0.626</v>
      </c>
      <c r="AO697">
        <f ca="1">AN697-'Flight Input'!$AE697</f>
        <v>0.39100000000000001</v>
      </c>
      <c r="AQ697">
        <f>Analysis!$B$36*'Flight Input'!AE697+IF('Flight Input'!AE697 &gt; 0,Analysis!$B$37,0)</f>
        <v>-1.003055</v>
      </c>
      <c r="AR697">
        <f ca="1">_xlfn.COVARIANCE.P($AN$102:$AN$1102,'Flight Input'!AE697:AE1697)</f>
        <v>0</v>
      </c>
    </row>
    <row r="698" spans="1:44" x14ac:dyDescent="0.3">
      <c r="A698">
        <v>696</v>
      </c>
      <c r="B698">
        <f>'Flight Input'!T698</f>
        <v>14.900785999954678</v>
      </c>
      <c r="C698">
        <f ca="1">INDIRECT(CONCATENATE("'Flight Input'!",Analysis!$B$2,A698+2))</f>
        <v>0</v>
      </c>
      <c r="D698">
        <f t="shared" si="1388"/>
        <v>2.1380999940447509E-2</v>
      </c>
      <c r="F698">
        <f t="shared" ca="1" si="1397"/>
        <v>0</v>
      </c>
      <c r="G698">
        <f t="shared" ca="1" si="1398"/>
        <v>0</v>
      </c>
      <c r="I698">
        <f>SUM(D$2:D698)/COUNT(D$2:D698)</f>
        <v>2.1409175287291204E-2</v>
      </c>
      <c r="J698">
        <f t="shared" si="1389"/>
        <v>0.99868395926206366</v>
      </c>
      <c r="L698">
        <f ca="1">VARA(C$2:C698)</f>
        <v>0</v>
      </c>
      <c r="M698">
        <f t="shared" ca="1" si="1390"/>
        <v>0</v>
      </c>
      <c r="N698">
        <f t="shared" ca="1" si="1399"/>
        <v>0</v>
      </c>
      <c r="O698" t="b">
        <f ca="1">IF(OR(O697,M698*MIN((B698-B$2)*Analysis!$B$19,1)&gt;Analysis!$B$18),TRUE,FALSE)</f>
        <v>0</v>
      </c>
      <c r="P698" t="b">
        <f>IF(OR('Flight Input'!U698=3,'Flight Input'!U698=9),TRUE,FALSE)</f>
        <v>1</v>
      </c>
      <c r="Q698">
        <f ca="1">IF(O698,Q697,SUM(C$2:C698)/COUNT(C$2:C698))+(Analysis!$D$14-500)/1000000</f>
        <v>1.1E-4</v>
      </c>
      <c r="R698">
        <f t="shared" ca="1" si="1391"/>
        <v>0</v>
      </c>
      <c r="S698">
        <f t="shared" ca="1" si="1400"/>
        <v>0</v>
      </c>
      <c r="T698">
        <f t="shared" ca="1" si="1392"/>
        <v>0</v>
      </c>
      <c r="U698">
        <f ca="1">IF($P698,T698*Analysis!$B$28+Analysis!$B$29,0)</f>
        <v>0.65799999999999992</v>
      </c>
      <c r="V698">
        <f ca="1">U698-'Flight Input'!$AE698</f>
        <v>0.42299999999999993</v>
      </c>
      <c r="W698">
        <f ca="1">MEDIAN2(R698,Analysis!$B$5,2)</f>
        <v>0</v>
      </c>
      <c r="X698">
        <f t="shared" ref="X698:Y698" ca="1" si="1509">X697+W698*$D698</f>
        <v>0</v>
      </c>
      <c r="Y698">
        <f t="shared" ca="1" si="1509"/>
        <v>0</v>
      </c>
      <c r="AA698">
        <f ca="1">AVERAGE2(W698,Analysis!$B$6,2)</f>
        <v>0</v>
      </c>
      <c r="AB698">
        <f t="shared" ref="AB698:AC698" ca="1" si="1510">AB697+AA698*$D698</f>
        <v>0</v>
      </c>
      <c r="AC698">
        <f t="shared" ca="1" si="1510"/>
        <v>0</v>
      </c>
      <c r="AF698">
        <f ca="1">IF(B698&gt;0,C698-Analysis!$B$14,0)</f>
        <v>0</v>
      </c>
      <c r="AG698">
        <f t="shared" ca="1" si="1395"/>
        <v>0</v>
      </c>
      <c r="AH698">
        <f t="shared" ca="1" si="1396"/>
        <v>0</v>
      </c>
      <c r="AI698">
        <f ca="1">IF(AND(B698&gt;Analysis!$B$39,B698&lt;Analysis!$B$40),FilterInput(AF698,Analysis!$B$34,Analysis!$B$35),0)</f>
        <v>0</v>
      </c>
      <c r="AJ698">
        <f ca="1">MEDIAN2(AI698,Analysis!$B$5,2)</f>
        <v>0</v>
      </c>
      <c r="AK698">
        <f ca="1">AVERAGE2(AJ698,Analysis!$B$6,2)</f>
        <v>0</v>
      </c>
      <c r="AL698">
        <f ca="1">INTEGRAL2(R698,$B698,AL697,R697,$B697,Analysis!$B$22)</f>
        <v>0</v>
      </c>
      <c r="AM698">
        <f ca="1">IF(AND(B698&lt;Analysis!$B$40,B698&gt;0),INTEGRAL2(AL698,$B698,AM697,AL697,$B697,Analysis!$B$23),0)</f>
        <v>0</v>
      </c>
      <c r="AN698">
        <f ca="1">IF($P698,AM698*Analysis!$B$30+Analysis!$B$31,0)</f>
        <v>0.626</v>
      </c>
      <c r="AO698">
        <f ca="1">AN698-'Flight Input'!$AE698</f>
        <v>0.39100000000000001</v>
      </c>
      <c r="AQ698">
        <f>Analysis!$B$36*'Flight Input'!AE698+IF('Flight Input'!AE698 &gt; 0,Analysis!$B$37,0)</f>
        <v>-1.003055</v>
      </c>
      <c r="AR698">
        <f ca="1">_xlfn.COVARIANCE.P($AN$102:$AN$1102,'Flight Input'!AE698:AE1698)</f>
        <v>0</v>
      </c>
    </row>
    <row r="699" spans="1:44" x14ac:dyDescent="0.3">
      <c r="A699">
        <v>697</v>
      </c>
      <c r="B699">
        <f>'Flight Input'!T699</f>
        <v>14.916397999972105</v>
      </c>
      <c r="C699">
        <f ca="1">INDIRECT(CONCATENATE("'Flight Input'!",Analysis!$B$2,A699+2))</f>
        <v>0</v>
      </c>
      <c r="D699">
        <f t="shared" si="1388"/>
        <v>1.5612000017426908E-2</v>
      </c>
      <c r="F699">
        <f t="shared" ca="1" si="1397"/>
        <v>0</v>
      </c>
      <c r="G699">
        <f t="shared" ca="1" si="1398"/>
        <v>0</v>
      </c>
      <c r="I699">
        <f>SUM(D$2:D699)/COUNT(D$2:D699)</f>
        <v>2.1400857962657251E-2</v>
      </c>
      <c r="J699">
        <f t="shared" si="1389"/>
        <v>0.72950346405123445</v>
      </c>
      <c r="L699">
        <f ca="1">VARA(C$2:C699)</f>
        <v>0</v>
      </c>
      <c r="M699">
        <f t="shared" ca="1" si="1390"/>
        <v>0</v>
      </c>
      <c r="N699">
        <f t="shared" ca="1" si="1399"/>
        <v>0</v>
      </c>
      <c r="O699" t="b">
        <f ca="1">IF(OR(O698,M699*MIN((B699-B$2)*Analysis!$B$19,1)&gt;Analysis!$B$18),TRUE,FALSE)</f>
        <v>0</v>
      </c>
      <c r="P699" t="b">
        <f>IF(OR('Flight Input'!U699=3,'Flight Input'!U699=9),TRUE,FALSE)</f>
        <v>1</v>
      </c>
      <c r="Q699">
        <f ca="1">IF(O699,Q698,SUM(C$2:C699)/COUNT(C$2:C699))+(Analysis!$D$14-500)/1000000</f>
        <v>1.1E-4</v>
      </c>
      <c r="R699">
        <f t="shared" ca="1" si="1391"/>
        <v>0</v>
      </c>
      <c r="S699">
        <f t="shared" ca="1" si="1400"/>
        <v>0</v>
      </c>
      <c r="T699">
        <f t="shared" ca="1" si="1392"/>
        <v>0</v>
      </c>
      <c r="U699">
        <f ca="1">IF($P699,T699*Analysis!$B$28+Analysis!$B$29,0)</f>
        <v>0.65799999999999992</v>
      </c>
      <c r="V699">
        <f ca="1">U699-'Flight Input'!$AE699</f>
        <v>0.42299999999999993</v>
      </c>
      <c r="W699">
        <f ca="1">MEDIAN2(R699,Analysis!$B$5,2)</f>
        <v>0</v>
      </c>
      <c r="X699">
        <f t="shared" ref="X699:Y699" ca="1" si="1511">X698+W699*$D699</f>
        <v>0</v>
      </c>
      <c r="Y699">
        <f t="shared" ca="1" si="1511"/>
        <v>0</v>
      </c>
      <c r="AA699">
        <f ca="1">AVERAGE2(W699,Analysis!$B$6,2)</f>
        <v>0</v>
      </c>
      <c r="AB699">
        <f t="shared" ref="AB699:AC699" ca="1" si="1512">AB698+AA699*$D699</f>
        <v>0</v>
      </c>
      <c r="AC699">
        <f t="shared" ca="1" si="1512"/>
        <v>0</v>
      </c>
      <c r="AF699">
        <f ca="1">IF(B699&gt;0,C699-Analysis!$B$14,0)</f>
        <v>0</v>
      </c>
      <c r="AG699">
        <f t="shared" ca="1" si="1395"/>
        <v>0</v>
      </c>
      <c r="AH699">
        <f t="shared" ca="1" si="1396"/>
        <v>0</v>
      </c>
      <c r="AI699">
        <f ca="1">IF(AND(B699&gt;Analysis!$B$39,B699&lt;Analysis!$B$40),FilterInput(AF699,Analysis!$B$34,Analysis!$B$35),0)</f>
        <v>0</v>
      </c>
      <c r="AJ699">
        <f ca="1">MEDIAN2(AI699,Analysis!$B$5,2)</f>
        <v>0</v>
      </c>
      <c r="AK699">
        <f ca="1">AVERAGE2(AJ699,Analysis!$B$6,2)</f>
        <v>0</v>
      </c>
      <c r="AL699">
        <f ca="1">INTEGRAL2(R699,$B699,AL698,R698,$B698,Analysis!$B$22)</f>
        <v>0</v>
      </c>
      <c r="AM699">
        <f ca="1">IF(AND(B699&lt;Analysis!$B$40,B699&gt;0),INTEGRAL2(AL699,$B699,AM698,AL698,$B698,Analysis!$B$23),0)</f>
        <v>0</v>
      </c>
      <c r="AN699">
        <f ca="1">IF($P699,AM699*Analysis!$B$30+Analysis!$B$31,0)</f>
        <v>0.626</v>
      </c>
      <c r="AO699">
        <f ca="1">AN699-'Flight Input'!$AE699</f>
        <v>0.39100000000000001</v>
      </c>
      <c r="AQ699">
        <f>Analysis!$B$36*'Flight Input'!AE699+IF('Flight Input'!AE699 &gt; 0,Analysis!$B$37,0)</f>
        <v>-1.003055</v>
      </c>
      <c r="AR699">
        <f ca="1">_xlfn.COVARIANCE.P($AN$102:$AN$1102,'Flight Input'!AE699:AE1699)</f>
        <v>0</v>
      </c>
    </row>
    <row r="700" spans="1:44" x14ac:dyDescent="0.3">
      <c r="A700">
        <v>698</v>
      </c>
      <c r="B700">
        <f>'Flight Input'!T700</f>
        <v>14.934911999967881</v>
      </c>
      <c r="C700">
        <f ca="1">INDIRECT(CONCATENATE("'Flight Input'!",Analysis!$B$2,A700+2))</f>
        <v>0</v>
      </c>
      <c r="D700">
        <f t="shared" si="1388"/>
        <v>1.8513999995775521E-2</v>
      </c>
      <c r="F700">
        <f t="shared" ca="1" si="1397"/>
        <v>0</v>
      </c>
      <c r="G700">
        <f t="shared" ca="1" si="1398"/>
        <v>0</v>
      </c>
      <c r="I700">
        <f>SUM(D$2:D700)/COUNT(D$2:D700)</f>
        <v>2.1396722062991234E-2</v>
      </c>
      <c r="J700">
        <f t="shared" si="1389"/>
        <v>0.86527272454495241</v>
      </c>
      <c r="L700">
        <f ca="1">VARA(C$2:C700)</f>
        <v>0</v>
      </c>
      <c r="M700">
        <f t="shared" ca="1" si="1390"/>
        <v>0</v>
      </c>
      <c r="N700">
        <f t="shared" ca="1" si="1399"/>
        <v>0</v>
      </c>
      <c r="O700" t="b">
        <f ca="1">IF(OR(O699,M700*MIN((B700-B$2)*Analysis!$B$19,1)&gt;Analysis!$B$18),TRUE,FALSE)</f>
        <v>0</v>
      </c>
      <c r="P700" t="b">
        <f>IF(OR('Flight Input'!U700=3,'Flight Input'!U700=9),TRUE,FALSE)</f>
        <v>1</v>
      </c>
      <c r="Q700">
        <f ca="1">IF(O700,Q699,SUM(C$2:C700)/COUNT(C$2:C700))+(Analysis!$D$14-500)/1000000</f>
        <v>1.1E-4</v>
      </c>
      <c r="R700">
        <f t="shared" ca="1" si="1391"/>
        <v>0</v>
      </c>
      <c r="S700">
        <f t="shared" ca="1" si="1400"/>
        <v>0</v>
      </c>
      <c r="T700">
        <f t="shared" ca="1" si="1392"/>
        <v>0</v>
      </c>
      <c r="U700">
        <f ca="1">IF($P700,T700*Analysis!$B$28+Analysis!$B$29,0)</f>
        <v>0.65799999999999992</v>
      </c>
      <c r="V700">
        <f ca="1">U700-'Flight Input'!$AE700</f>
        <v>0.42299999999999993</v>
      </c>
      <c r="W700">
        <f ca="1">MEDIAN2(R700,Analysis!$B$5,2)</f>
        <v>0</v>
      </c>
      <c r="X700">
        <f t="shared" ref="X700:Y700" ca="1" si="1513">X699+W700*$D700</f>
        <v>0</v>
      </c>
      <c r="Y700">
        <f t="shared" ca="1" si="1513"/>
        <v>0</v>
      </c>
      <c r="AA700">
        <f ca="1">AVERAGE2(W700,Analysis!$B$6,2)</f>
        <v>0</v>
      </c>
      <c r="AB700">
        <f t="shared" ref="AB700:AC700" ca="1" si="1514">AB699+AA700*$D700</f>
        <v>0</v>
      </c>
      <c r="AC700">
        <f t="shared" ca="1" si="1514"/>
        <v>0</v>
      </c>
      <c r="AF700">
        <f ca="1">IF(B700&gt;0,C700-Analysis!$B$14,0)</f>
        <v>0</v>
      </c>
      <c r="AG700">
        <f t="shared" ca="1" si="1395"/>
        <v>0</v>
      </c>
      <c r="AH700">
        <f t="shared" ca="1" si="1396"/>
        <v>0</v>
      </c>
      <c r="AI700">
        <f ca="1">IF(AND(B700&gt;Analysis!$B$39,B700&lt;Analysis!$B$40),FilterInput(AF700,Analysis!$B$34,Analysis!$B$35),0)</f>
        <v>0</v>
      </c>
      <c r="AJ700">
        <f ca="1">MEDIAN2(AI700,Analysis!$B$5,2)</f>
        <v>0</v>
      </c>
      <c r="AK700">
        <f ca="1">AVERAGE2(AJ700,Analysis!$B$6,2)</f>
        <v>0</v>
      </c>
      <c r="AL700">
        <f ca="1">INTEGRAL2(R700,$B700,AL699,R699,$B699,Analysis!$B$22)</f>
        <v>0</v>
      </c>
      <c r="AM700">
        <f ca="1">IF(AND(B700&lt;Analysis!$B$40,B700&gt;0),INTEGRAL2(AL700,$B700,AM699,AL699,$B699,Analysis!$B$23),0)</f>
        <v>0</v>
      </c>
      <c r="AN700">
        <f ca="1">IF($P700,AM700*Analysis!$B$30+Analysis!$B$31,0)</f>
        <v>0.626</v>
      </c>
      <c r="AO700">
        <f ca="1">AN700-'Flight Input'!$AE700</f>
        <v>0.39100000000000001</v>
      </c>
      <c r="AQ700">
        <f>Analysis!$B$36*'Flight Input'!AE700+IF('Flight Input'!AE700 &gt; 0,Analysis!$B$37,0)</f>
        <v>-1.003055</v>
      </c>
      <c r="AR700">
        <f ca="1">_xlfn.COVARIANCE.P($AN$102:$AN$1102,'Flight Input'!AE700:AE1700)</f>
        <v>0</v>
      </c>
    </row>
    <row r="701" spans="1:44" x14ac:dyDescent="0.3">
      <c r="A701">
        <v>699</v>
      </c>
      <c r="B701">
        <f>'Flight Input'!T701</f>
        <v>14.946536000003107</v>
      </c>
      <c r="C701">
        <f ca="1">INDIRECT(CONCATENATE("'Flight Input'!",Analysis!$B$2,A701+2))</f>
        <v>0</v>
      </c>
      <c r="D701">
        <f t="shared" si="1388"/>
        <v>1.1624000035226345E-2</v>
      </c>
      <c r="F701">
        <f t="shared" ca="1" si="1397"/>
        <v>0</v>
      </c>
      <c r="G701">
        <f t="shared" ca="1" si="1398"/>
        <v>0</v>
      </c>
      <c r="I701">
        <f>SUM(D$2:D701)/COUNT(D$2:D701)</f>
        <v>2.1382741058659668E-2</v>
      </c>
      <c r="J701">
        <f t="shared" si="1389"/>
        <v>0.54361599400834582</v>
      </c>
      <c r="L701">
        <f ca="1">VARA(C$2:C701)</f>
        <v>0</v>
      </c>
      <c r="M701">
        <f t="shared" ca="1" si="1390"/>
        <v>0</v>
      </c>
      <c r="N701">
        <f t="shared" ca="1" si="1399"/>
        <v>0</v>
      </c>
      <c r="O701" t="b">
        <f ca="1">IF(OR(O700,M701*MIN((B701-B$2)*Analysis!$B$19,1)&gt;Analysis!$B$18),TRUE,FALSE)</f>
        <v>0</v>
      </c>
      <c r="P701" t="b">
        <f>IF(OR('Flight Input'!U701=3,'Flight Input'!U701=9),TRUE,FALSE)</f>
        <v>1</v>
      </c>
      <c r="Q701">
        <f ca="1">IF(O701,Q700,SUM(C$2:C701)/COUNT(C$2:C701))+(Analysis!$D$14-500)/1000000</f>
        <v>1.1E-4</v>
      </c>
      <c r="R701">
        <f t="shared" ca="1" si="1391"/>
        <v>0</v>
      </c>
      <c r="S701">
        <f t="shared" ca="1" si="1400"/>
        <v>0</v>
      </c>
      <c r="T701">
        <f t="shared" ca="1" si="1392"/>
        <v>0</v>
      </c>
      <c r="U701">
        <f ca="1">IF($P701,T701*Analysis!$B$28+Analysis!$B$29,0)</f>
        <v>0.65799999999999992</v>
      </c>
      <c r="V701">
        <f ca="1">U701-'Flight Input'!$AE701</f>
        <v>0.42299999999999993</v>
      </c>
      <c r="W701">
        <f ca="1">MEDIAN2(R701,Analysis!$B$5,2)</f>
        <v>0</v>
      </c>
      <c r="X701">
        <f t="shared" ref="X701:Y701" ca="1" si="1515">X700+W701*$D701</f>
        <v>0</v>
      </c>
      <c r="Y701">
        <f t="shared" ca="1" si="1515"/>
        <v>0</v>
      </c>
      <c r="AA701">
        <f ca="1">AVERAGE2(W701,Analysis!$B$6,2)</f>
        <v>0</v>
      </c>
      <c r="AB701">
        <f t="shared" ref="AB701:AC701" ca="1" si="1516">AB700+AA701*$D701</f>
        <v>0</v>
      </c>
      <c r="AC701">
        <f t="shared" ca="1" si="1516"/>
        <v>0</v>
      </c>
      <c r="AF701">
        <f ca="1">IF(B701&gt;0,C701-Analysis!$B$14,0)</f>
        <v>0</v>
      </c>
      <c r="AG701">
        <f t="shared" ca="1" si="1395"/>
        <v>0</v>
      </c>
      <c r="AH701">
        <f t="shared" ca="1" si="1396"/>
        <v>0</v>
      </c>
      <c r="AI701">
        <f ca="1">IF(AND(B701&gt;Analysis!$B$39,B701&lt;Analysis!$B$40),FilterInput(AF701,Analysis!$B$34,Analysis!$B$35),0)</f>
        <v>0</v>
      </c>
      <c r="AJ701">
        <f ca="1">MEDIAN2(AI701,Analysis!$B$5,2)</f>
        <v>0</v>
      </c>
      <c r="AK701">
        <f ca="1">AVERAGE2(AJ701,Analysis!$B$6,2)</f>
        <v>0</v>
      </c>
      <c r="AL701">
        <f ca="1">INTEGRAL2(R701,$B701,AL700,R700,$B700,Analysis!$B$22)</f>
        <v>0</v>
      </c>
      <c r="AM701">
        <f ca="1">IF(AND(B701&lt;Analysis!$B$40,B701&gt;0),INTEGRAL2(AL701,$B701,AM700,AL700,$B700,Analysis!$B$23),0)</f>
        <v>0</v>
      </c>
      <c r="AN701">
        <f ca="1">IF($P701,AM701*Analysis!$B$30+Analysis!$B$31,0)</f>
        <v>0.626</v>
      </c>
      <c r="AO701">
        <f ca="1">AN701-'Flight Input'!$AE701</f>
        <v>0.39100000000000001</v>
      </c>
      <c r="AQ701">
        <f>Analysis!$B$36*'Flight Input'!AE701+IF('Flight Input'!AE701 &gt; 0,Analysis!$B$37,0)</f>
        <v>-1.003055</v>
      </c>
      <c r="AR701">
        <f ca="1">_xlfn.COVARIANCE.P($AN$102:$AN$1102,'Flight Input'!AE701:AE1701)</f>
        <v>0</v>
      </c>
    </row>
    <row r="702" spans="1:44" x14ac:dyDescent="0.3">
      <c r="A702">
        <v>700</v>
      </c>
      <c r="B702">
        <f>'Flight Input'!T702</f>
        <v>14.977782999980263</v>
      </c>
      <c r="C702">
        <f ca="1">INDIRECT(CONCATENATE("'Flight Input'!",Analysis!$B$2,A702+2))</f>
        <v>0</v>
      </c>
      <c r="D702">
        <f t="shared" si="1388"/>
        <v>3.124699997715652E-2</v>
      </c>
      <c r="F702">
        <f t="shared" ca="1" si="1397"/>
        <v>0</v>
      </c>
      <c r="G702">
        <f t="shared" ca="1" si="1398"/>
        <v>0</v>
      </c>
      <c r="I702">
        <f>SUM(D$2:D702)/COUNT(D$2:D702)</f>
        <v>2.1396832857114662E-2</v>
      </c>
      <c r="J702">
        <f t="shared" si="1389"/>
        <v>1.4603563146854501</v>
      </c>
      <c r="L702">
        <f ca="1">VARA(C$2:C702)</f>
        <v>0</v>
      </c>
      <c r="M702">
        <f t="shared" ca="1" si="1390"/>
        <v>0</v>
      </c>
      <c r="N702">
        <f t="shared" ca="1" si="1399"/>
        <v>0</v>
      </c>
      <c r="O702" t="b">
        <f ca="1">IF(OR(O701,M702*MIN((B702-B$2)*Analysis!$B$19,1)&gt;Analysis!$B$18),TRUE,FALSE)</f>
        <v>0</v>
      </c>
      <c r="P702" t="b">
        <f>IF(OR('Flight Input'!U702=3,'Flight Input'!U702=9),TRUE,FALSE)</f>
        <v>1</v>
      </c>
      <c r="Q702">
        <f ca="1">IF(O702,Q701,SUM(C$2:C702)/COUNT(C$2:C702))+(Analysis!$D$14-500)/1000000</f>
        <v>1.1E-4</v>
      </c>
      <c r="R702">
        <f t="shared" ca="1" si="1391"/>
        <v>0</v>
      </c>
      <c r="S702">
        <f t="shared" ca="1" si="1400"/>
        <v>0</v>
      </c>
      <c r="T702">
        <f t="shared" ca="1" si="1392"/>
        <v>0</v>
      </c>
      <c r="U702">
        <f ca="1">IF($P702,T702*Analysis!$B$28+Analysis!$B$29,0)</f>
        <v>0.65799999999999992</v>
      </c>
      <c r="V702">
        <f ca="1">U702-'Flight Input'!$AE702</f>
        <v>0.42299999999999993</v>
      </c>
      <c r="W702">
        <f ca="1">MEDIAN2(R702,Analysis!$B$5,2)</f>
        <v>0</v>
      </c>
      <c r="X702">
        <f t="shared" ref="X702:Y702" ca="1" si="1517">X701+W702*$D702</f>
        <v>0</v>
      </c>
      <c r="Y702">
        <f t="shared" ca="1" si="1517"/>
        <v>0</v>
      </c>
      <c r="AA702">
        <f ca="1">AVERAGE2(W702,Analysis!$B$6,2)</f>
        <v>0</v>
      </c>
      <c r="AB702">
        <f t="shared" ref="AB702:AC702" ca="1" si="1518">AB701+AA702*$D702</f>
        <v>0</v>
      </c>
      <c r="AC702">
        <f t="shared" ca="1" si="1518"/>
        <v>0</v>
      </c>
      <c r="AF702">
        <f ca="1">IF(B702&gt;0,C702-Analysis!$B$14,0)</f>
        <v>0</v>
      </c>
      <c r="AG702">
        <f t="shared" ca="1" si="1395"/>
        <v>0</v>
      </c>
      <c r="AH702">
        <f t="shared" ca="1" si="1396"/>
        <v>0</v>
      </c>
      <c r="AI702">
        <f ca="1">IF(AND(B702&gt;Analysis!$B$39,B702&lt;Analysis!$B$40),FilterInput(AF702,Analysis!$B$34,Analysis!$B$35),0)</f>
        <v>0</v>
      </c>
      <c r="AJ702">
        <f ca="1">MEDIAN2(AI702,Analysis!$B$5,2)</f>
        <v>0</v>
      </c>
      <c r="AK702">
        <f ca="1">AVERAGE2(AJ702,Analysis!$B$6,2)</f>
        <v>0</v>
      </c>
      <c r="AL702">
        <f ca="1">INTEGRAL2(R702,$B702,AL701,R701,$B701,Analysis!$B$22)</f>
        <v>0</v>
      </c>
      <c r="AM702">
        <f ca="1">IF(AND(B702&lt;Analysis!$B$40,B702&gt;0),INTEGRAL2(AL702,$B702,AM701,AL701,$B701,Analysis!$B$23),0)</f>
        <v>0</v>
      </c>
      <c r="AN702">
        <f ca="1">IF($P702,AM702*Analysis!$B$30+Analysis!$B$31,0)</f>
        <v>0.626</v>
      </c>
      <c r="AO702">
        <f ca="1">AN702-'Flight Input'!$AE702</f>
        <v>0.39100000000000001</v>
      </c>
      <c r="AQ702">
        <f>Analysis!$B$36*'Flight Input'!AE702+IF('Flight Input'!AE702 &gt; 0,Analysis!$B$37,0)</f>
        <v>-1.003055</v>
      </c>
      <c r="AR702">
        <f ca="1">_xlfn.COVARIANCE.P($AN$102:$AN$1102,'Flight Input'!AE702:AE1702)</f>
        <v>0</v>
      </c>
    </row>
    <row r="703" spans="1:44" x14ac:dyDescent="0.3">
      <c r="A703">
        <v>701</v>
      </c>
      <c r="B703">
        <f>'Flight Input'!T703</f>
        <v>14.997696000034921</v>
      </c>
      <c r="C703">
        <f ca="1">INDIRECT(CONCATENATE("'Flight Input'!",Analysis!$B$2,A703+2))</f>
        <v>0</v>
      </c>
      <c r="D703">
        <f t="shared" si="1388"/>
        <v>1.9913000054657459E-2</v>
      </c>
      <c r="F703">
        <f t="shared" ca="1" si="1397"/>
        <v>0</v>
      </c>
      <c r="G703">
        <f t="shared" ca="1" si="1398"/>
        <v>0</v>
      </c>
      <c r="I703">
        <f>SUM(D$2:D703)/COUNT(D$2:D703)</f>
        <v>2.1394716119878632E-2</v>
      </c>
      <c r="J703">
        <f t="shared" si="1389"/>
        <v>0.9307438314713391</v>
      </c>
      <c r="L703">
        <f ca="1">VARA(C$2:C703)</f>
        <v>0</v>
      </c>
      <c r="M703">
        <f t="shared" ca="1" si="1390"/>
        <v>0</v>
      </c>
      <c r="N703">
        <f t="shared" ca="1" si="1399"/>
        <v>0</v>
      </c>
      <c r="O703" t="b">
        <f ca="1">IF(OR(O702,M703*MIN((B703-B$2)*Analysis!$B$19,1)&gt;Analysis!$B$18),TRUE,FALSE)</f>
        <v>0</v>
      </c>
      <c r="P703" t="b">
        <f>IF(OR('Flight Input'!U703=3,'Flight Input'!U703=9),TRUE,FALSE)</f>
        <v>1</v>
      </c>
      <c r="Q703">
        <f ca="1">IF(O703,Q702,SUM(C$2:C703)/COUNT(C$2:C703))+(Analysis!$D$14-500)/1000000</f>
        <v>1.1E-4</v>
      </c>
      <c r="R703">
        <f t="shared" ca="1" si="1391"/>
        <v>0</v>
      </c>
      <c r="S703">
        <f t="shared" ca="1" si="1400"/>
        <v>0</v>
      </c>
      <c r="T703">
        <f t="shared" ca="1" si="1392"/>
        <v>0</v>
      </c>
      <c r="U703">
        <f ca="1">IF($P703,T703*Analysis!$B$28+Analysis!$B$29,0)</f>
        <v>0.65799999999999992</v>
      </c>
      <c r="V703">
        <f ca="1">U703-'Flight Input'!$AE703</f>
        <v>0.42299999999999993</v>
      </c>
      <c r="W703">
        <f ca="1">MEDIAN2(R703,Analysis!$B$5,2)</f>
        <v>0</v>
      </c>
      <c r="X703">
        <f t="shared" ref="X703:Y703" ca="1" si="1519">X702+W703*$D703</f>
        <v>0</v>
      </c>
      <c r="Y703">
        <f t="shared" ca="1" si="1519"/>
        <v>0</v>
      </c>
      <c r="AA703">
        <f ca="1">AVERAGE2(W703,Analysis!$B$6,2)</f>
        <v>0</v>
      </c>
      <c r="AB703">
        <f t="shared" ref="AB703:AC703" ca="1" si="1520">AB702+AA703*$D703</f>
        <v>0</v>
      </c>
      <c r="AC703">
        <f t="shared" ca="1" si="1520"/>
        <v>0</v>
      </c>
      <c r="AF703">
        <f ca="1">IF(B703&gt;0,C703-Analysis!$B$14,0)</f>
        <v>0</v>
      </c>
      <c r="AG703">
        <f t="shared" ca="1" si="1395"/>
        <v>0</v>
      </c>
      <c r="AH703">
        <f t="shared" ca="1" si="1396"/>
        <v>0</v>
      </c>
      <c r="AI703">
        <f ca="1">IF(AND(B703&gt;Analysis!$B$39,B703&lt;Analysis!$B$40),FilterInput(AF703,Analysis!$B$34,Analysis!$B$35),0)</f>
        <v>0</v>
      </c>
      <c r="AJ703">
        <f ca="1">MEDIAN2(AI703,Analysis!$B$5,2)</f>
        <v>0</v>
      </c>
      <c r="AK703">
        <f ca="1">AVERAGE2(AJ703,Analysis!$B$6,2)</f>
        <v>0</v>
      </c>
      <c r="AL703">
        <f ca="1">INTEGRAL2(R703,$B703,AL702,R702,$B702,Analysis!$B$22)</f>
        <v>0</v>
      </c>
      <c r="AM703">
        <f ca="1">IF(AND(B703&lt;Analysis!$B$40,B703&gt;0),INTEGRAL2(AL703,$B703,AM702,AL702,$B702,Analysis!$B$23),0)</f>
        <v>0</v>
      </c>
      <c r="AN703">
        <f ca="1">IF($P703,AM703*Analysis!$B$30+Analysis!$B$31,0)</f>
        <v>0.626</v>
      </c>
      <c r="AO703">
        <f ca="1">AN703-'Flight Input'!$AE703</f>
        <v>0.39100000000000001</v>
      </c>
      <c r="AQ703">
        <f>Analysis!$B$36*'Flight Input'!AE703+IF('Flight Input'!AE703 &gt; 0,Analysis!$B$37,0)</f>
        <v>-1.003055</v>
      </c>
      <c r="AR703">
        <f ca="1">_xlfn.COVARIANCE.P($AN$102:$AN$1102,'Flight Input'!AE703:AE1703)</f>
        <v>0</v>
      </c>
    </row>
    <row r="704" spans="1:44" x14ac:dyDescent="0.3">
      <c r="A704">
        <v>702</v>
      </c>
      <c r="B704">
        <f>'Flight Input'!T704</f>
        <v>15.01763400004711</v>
      </c>
      <c r="C704">
        <f ca="1">INDIRECT(CONCATENATE("'Flight Input'!",Analysis!$B$2,A704+2))</f>
        <v>0</v>
      </c>
      <c r="D704">
        <f t="shared" si="1388"/>
        <v>1.993800001218915E-2</v>
      </c>
      <c r="F704">
        <f t="shared" ca="1" si="1397"/>
        <v>0</v>
      </c>
      <c r="G704">
        <f t="shared" ca="1" si="1398"/>
        <v>0</v>
      </c>
      <c r="I704">
        <f>SUM(D$2:D704)/COUNT(D$2:D704)</f>
        <v>2.1392641025708134E-2</v>
      </c>
      <c r="J704">
        <f t="shared" si="1389"/>
        <v>0.93200273814855761</v>
      </c>
      <c r="L704">
        <f ca="1">VARA(C$2:C704)</f>
        <v>0</v>
      </c>
      <c r="M704">
        <f t="shared" ca="1" si="1390"/>
        <v>0</v>
      </c>
      <c r="N704">
        <f t="shared" ca="1" si="1399"/>
        <v>0</v>
      </c>
      <c r="O704" t="b">
        <f ca="1">IF(OR(O703,M704*MIN((B704-B$2)*Analysis!$B$19,1)&gt;Analysis!$B$18),TRUE,FALSE)</f>
        <v>0</v>
      </c>
      <c r="P704" t="b">
        <f>IF(OR('Flight Input'!U704=3,'Flight Input'!U704=9),TRUE,FALSE)</f>
        <v>1</v>
      </c>
      <c r="Q704">
        <f ca="1">IF(O704,Q703,SUM(C$2:C704)/COUNT(C$2:C704))+(Analysis!$D$14-500)/1000000</f>
        <v>1.1E-4</v>
      </c>
      <c r="R704">
        <f t="shared" ca="1" si="1391"/>
        <v>0</v>
      </c>
      <c r="S704">
        <f t="shared" ca="1" si="1400"/>
        <v>0</v>
      </c>
      <c r="T704">
        <f t="shared" ca="1" si="1392"/>
        <v>0</v>
      </c>
      <c r="U704">
        <f ca="1">IF($P704,T704*Analysis!$B$28+Analysis!$B$29,0)</f>
        <v>0.65799999999999992</v>
      </c>
      <c r="V704">
        <f ca="1">U704-'Flight Input'!$AE704</f>
        <v>0.42099999999999993</v>
      </c>
      <c r="W704">
        <f ca="1">MEDIAN2(R704,Analysis!$B$5,2)</f>
        <v>0</v>
      </c>
      <c r="X704">
        <f t="shared" ref="X704:Y704" ca="1" si="1521">X703+W704*$D704</f>
        <v>0</v>
      </c>
      <c r="Y704">
        <f t="shared" ca="1" si="1521"/>
        <v>0</v>
      </c>
      <c r="AA704">
        <f ca="1">AVERAGE2(W704,Analysis!$B$6,2)</f>
        <v>0</v>
      </c>
      <c r="AB704">
        <f t="shared" ref="AB704:AC704" ca="1" si="1522">AB703+AA704*$D704</f>
        <v>0</v>
      </c>
      <c r="AC704">
        <f t="shared" ca="1" si="1522"/>
        <v>0</v>
      </c>
      <c r="AF704">
        <f ca="1">IF(B704&gt;0,C704-Analysis!$B$14,0)</f>
        <v>0</v>
      </c>
      <c r="AG704">
        <f t="shared" ca="1" si="1395"/>
        <v>0</v>
      </c>
      <c r="AH704">
        <f t="shared" ca="1" si="1396"/>
        <v>0</v>
      </c>
      <c r="AI704">
        <f ca="1">IF(AND(B704&gt;Analysis!$B$39,B704&lt;Analysis!$B$40),FilterInput(AF704,Analysis!$B$34,Analysis!$B$35),0)</f>
        <v>0</v>
      </c>
      <c r="AJ704">
        <f ca="1">MEDIAN2(AI704,Analysis!$B$5,2)</f>
        <v>0</v>
      </c>
      <c r="AK704">
        <f ca="1">AVERAGE2(AJ704,Analysis!$B$6,2)</f>
        <v>0</v>
      </c>
      <c r="AL704">
        <f ca="1">INTEGRAL2(R704,$B704,AL703,R703,$B703,Analysis!$B$22)</f>
        <v>0</v>
      </c>
      <c r="AM704">
        <f ca="1">IF(AND(B704&lt;Analysis!$B$40,B704&gt;0),INTEGRAL2(AL704,$B704,AM703,AL703,$B703,Analysis!$B$23),0)</f>
        <v>0</v>
      </c>
      <c r="AN704">
        <f ca="1">IF($P704,AM704*Analysis!$B$30+Analysis!$B$31,0)</f>
        <v>0.626</v>
      </c>
      <c r="AO704">
        <f ca="1">AN704-'Flight Input'!$AE704</f>
        <v>0.38900000000000001</v>
      </c>
      <c r="AQ704">
        <f>Analysis!$B$36*'Flight Input'!AE704+IF('Flight Input'!AE704 &gt; 0,Analysis!$B$37,0)</f>
        <v>-0.999081</v>
      </c>
      <c r="AR704">
        <f ca="1">_xlfn.COVARIANCE.P($AN$102:$AN$1102,'Flight Input'!AE704:AE1704)</f>
        <v>0</v>
      </c>
    </row>
    <row r="705" spans="1:44" x14ac:dyDescent="0.3">
      <c r="A705">
        <v>703</v>
      </c>
      <c r="B705">
        <f>'Flight Input'!T705</f>
        <v>15.040232000057586</v>
      </c>
      <c r="C705">
        <f ca="1">INDIRECT(CONCATENATE("'Flight Input'!",Analysis!$B$2,A705+2))</f>
        <v>0</v>
      </c>
      <c r="D705">
        <f t="shared" si="1388"/>
        <v>2.2598000010475516E-2</v>
      </c>
      <c r="F705">
        <f t="shared" ca="1" si="1397"/>
        <v>0</v>
      </c>
      <c r="G705">
        <f t="shared" ca="1" si="1398"/>
        <v>0</v>
      </c>
      <c r="I705">
        <f>SUM(D$2:D705)/COUNT(D$2:D705)</f>
        <v>2.1394355618858586E-2</v>
      </c>
      <c r="J705">
        <f t="shared" si="1389"/>
        <v>1.0562599039232548</v>
      </c>
      <c r="L705">
        <f ca="1">VARA(C$2:C705)</f>
        <v>0</v>
      </c>
      <c r="M705">
        <f t="shared" ca="1" si="1390"/>
        <v>0</v>
      </c>
      <c r="N705">
        <f t="shared" ca="1" si="1399"/>
        <v>0</v>
      </c>
      <c r="O705" t="b">
        <f ca="1">IF(OR(O704,M705*MIN((B705-B$2)*Analysis!$B$19,1)&gt;Analysis!$B$18),TRUE,FALSE)</f>
        <v>0</v>
      </c>
      <c r="P705" t="b">
        <f>IF(OR('Flight Input'!U705=3,'Flight Input'!U705=9),TRUE,FALSE)</f>
        <v>1</v>
      </c>
      <c r="Q705">
        <f ca="1">IF(O705,Q704,SUM(C$2:C705)/COUNT(C$2:C705))+(Analysis!$D$14-500)/1000000</f>
        <v>1.1E-4</v>
      </c>
      <c r="R705">
        <f t="shared" ca="1" si="1391"/>
        <v>0</v>
      </c>
      <c r="S705">
        <f t="shared" ca="1" si="1400"/>
        <v>0</v>
      </c>
      <c r="T705">
        <f t="shared" ca="1" si="1392"/>
        <v>0</v>
      </c>
      <c r="U705">
        <f ca="1">IF($P705,T705*Analysis!$B$28+Analysis!$B$29,0)</f>
        <v>0.65799999999999992</v>
      </c>
      <c r="V705">
        <f ca="1">U705-'Flight Input'!$AE705</f>
        <v>0.42099999999999993</v>
      </c>
      <c r="W705">
        <f ca="1">MEDIAN2(R705,Analysis!$B$5,2)</f>
        <v>0</v>
      </c>
      <c r="X705">
        <f t="shared" ref="X705:Y705" ca="1" si="1523">X704+W705*$D705</f>
        <v>0</v>
      </c>
      <c r="Y705">
        <f t="shared" ca="1" si="1523"/>
        <v>0</v>
      </c>
      <c r="AA705">
        <f ca="1">AVERAGE2(W705,Analysis!$B$6,2)</f>
        <v>0</v>
      </c>
      <c r="AB705">
        <f t="shared" ref="AB705:AC705" ca="1" si="1524">AB704+AA705*$D705</f>
        <v>0</v>
      </c>
      <c r="AC705">
        <f t="shared" ca="1" si="1524"/>
        <v>0</v>
      </c>
      <c r="AF705">
        <f ca="1">IF(B705&gt;0,C705-Analysis!$B$14,0)</f>
        <v>0</v>
      </c>
      <c r="AG705">
        <f t="shared" ca="1" si="1395"/>
        <v>0</v>
      </c>
      <c r="AH705">
        <f t="shared" ca="1" si="1396"/>
        <v>0</v>
      </c>
      <c r="AI705">
        <f ca="1">IF(AND(B705&gt;Analysis!$B$39,B705&lt;Analysis!$B$40),FilterInput(AF705,Analysis!$B$34,Analysis!$B$35),0)</f>
        <v>0</v>
      </c>
      <c r="AJ705">
        <f ca="1">MEDIAN2(AI705,Analysis!$B$5,2)</f>
        <v>0</v>
      </c>
      <c r="AK705">
        <f ca="1">AVERAGE2(AJ705,Analysis!$B$6,2)</f>
        <v>0</v>
      </c>
      <c r="AL705">
        <f ca="1">INTEGRAL2(R705,$B705,AL704,R704,$B704,Analysis!$B$22)</f>
        <v>0</v>
      </c>
      <c r="AM705">
        <f ca="1">IF(AND(B705&lt;Analysis!$B$40,B705&gt;0),INTEGRAL2(AL705,$B705,AM704,AL704,$B704,Analysis!$B$23),0)</f>
        <v>0</v>
      </c>
      <c r="AN705">
        <f ca="1">IF($P705,AM705*Analysis!$B$30+Analysis!$B$31,0)</f>
        <v>0.626</v>
      </c>
      <c r="AO705">
        <f ca="1">AN705-'Flight Input'!$AE705</f>
        <v>0.38900000000000001</v>
      </c>
      <c r="AQ705">
        <f>Analysis!$B$36*'Flight Input'!AE705+IF('Flight Input'!AE705 &gt; 0,Analysis!$B$37,0)</f>
        <v>-0.999081</v>
      </c>
      <c r="AR705">
        <f ca="1">_xlfn.COVARIANCE.P($AN$102:$AN$1102,'Flight Input'!AE705:AE1705)</f>
        <v>0</v>
      </c>
    </row>
    <row r="706" spans="1:44" x14ac:dyDescent="0.3">
      <c r="A706">
        <v>704</v>
      </c>
      <c r="B706">
        <f>'Flight Input'!T706</f>
        <v>15.055918999947608</v>
      </c>
      <c r="C706">
        <f ca="1">INDIRECT(CONCATENATE("'Flight Input'!",Analysis!$B$2,A706+2))</f>
        <v>0</v>
      </c>
      <c r="D706">
        <f t="shared" si="1388"/>
        <v>1.568699989002198E-2</v>
      </c>
      <c r="F706">
        <f t="shared" ca="1" si="1397"/>
        <v>0</v>
      </c>
      <c r="G706">
        <f t="shared" ca="1" si="1398"/>
        <v>0</v>
      </c>
      <c r="I706">
        <f>SUM(D$2:D706)/COUNT(D$2:D706)</f>
        <v>2.1386248579471034E-2</v>
      </c>
      <c r="J706">
        <f t="shared" si="1389"/>
        <v>0.73350872322133931</v>
      </c>
      <c r="L706">
        <f ca="1">VARA(C$2:C706)</f>
        <v>0</v>
      </c>
      <c r="M706">
        <f t="shared" ca="1" si="1390"/>
        <v>0</v>
      </c>
      <c r="N706">
        <f t="shared" ca="1" si="1399"/>
        <v>0</v>
      </c>
      <c r="O706" t="b">
        <f ca="1">IF(OR(O705,M706*MIN((B706-B$2)*Analysis!$B$19,1)&gt;Analysis!$B$18),TRUE,FALSE)</f>
        <v>0</v>
      </c>
      <c r="P706" t="b">
        <f>IF(OR('Flight Input'!U706=3,'Flight Input'!U706=9),TRUE,FALSE)</f>
        <v>1</v>
      </c>
      <c r="Q706">
        <f ca="1">IF(O706,Q705,SUM(C$2:C706)/COUNT(C$2:C706))+(Analysis!$D$14-500)/1000000</f>
        <v>1.1E-4</v>
      </c>
      <c r="R706">
        <f t="shared" ca="1" si="1391"/>
        <v>0</v>
      </c>
      <c r="S706">
        <f t="shared" ca="1" si="1400"/>
        <v>0</v>
      </c>
      <c r="T706">
        <f t="shared" ca="1" si="1392"/>
        <v>0</v>
      </c>
      <c r="U706">
        <f ca="1">IF($P706,T706*Analysis!$B$28+Analysis!$B$29,0)</f>
        <v>0.65799999999999992</v>
      </c>
      <c r="V706">
        <f ca="1">U706-'Flight Input'!$AE706</f>
        <v>0.41999999999999993</v>
      </c>
      <c r="W706">
        <f ca="1">MEDIAN2(R706,Analysis!$B$5,2)</f>
        <v>0</v>
      </c>
      <c r="X706">
        <f t="shared" ref="X706:Y706" ca="1" si="1525">X705+W706*$D706</f>
        <v>0</v>
      </c>
      <c r="Y706">
        <f t="shared" ca="1" si="1525"/>
        <v>0</v>
      </c>
      <c r="AA706">
        <f ca="1">AVERAGE2(W706,Analysis!$B$6,2)</f>
        <v>0</v>
      </c>
      <c r="AB706">
        <f t="shared" ref="AB706:AC706" ca="1" si="1526">AB705+AA706*$D706</f>
        <v>0</v>
      </c>
      <c r="AC706">
        <f t="shared" ca="1" si="1526"/>
        <v>0</v>
      </c>
      <c r="AF706">
        <f ca="1">IF(B706&gt;0,C706-Analysis!$B$14,0)</f>
        <v>0</v>
      </c>
      <c r="AG706">
        <f t="shared" ca="1" si="1395"/>
        <v>0</v>
      </c>
      <c r="AH706">
        <f t="shared" ca="1" si="1396"/>
        <v>0</v>
      </c>
      <c r="AI706">
        <f ca="1">IF(AND(B706&gt;Analysis!$B$39,B706&lt;Analysis!$B$40),FilterInput(AF706,Analysis!$B$34,Analysis!$B$35),0)</f>
        <v>0</v>
      </c>
      <c r="AJ706">
        <f ca="1">MEDIAN2(AI706,Analysis!$B$5,2)</f>
        <v>0</v>
      </c>
      <c r="AK706">
        <f ca="1">AVERAGE2(AJ706,Analysis!$B$6,2)</f>
        <v>0</v>
      </c>
      <c r="AL706">
        <f ca="1">INTEGRAL2(R706,$B706,AL705,R705,$B705,Analysis!$B$22)</f>
        <v>0</v>
      </c>
      <c r="AM706">
        <f ca="1">IF(AND(B706&lt;Analysis!$B$40,B706&gt;0),INTEGRAL2(AL706,$B706,AM705,AL705,$B705,Analysis!$B$23),0)</f>
        <v>0</v>
      </c>
      <c r="AN706">
        <f ca="1">IF($P706,AM706*Analysis!$B$30+Analysis!$B$31,0)</f>
        <v>0.626</v>
      </c>
      <c r="AO706">
        <f ca="1">AN706-'Flight Input'!$AE706</f>
        <v>0.38800000000000001</v>
      </c>
      <c r="AQ706">
        <f>Analysis!$B$36*'Flight Input'!AE706+IF('Flight Input'!AE706 &gt; 0,Analysis!$B$37,0)</f>
        <v>-0.99709399999999992</v>
      </c>
      <c r="AR706">
        <f ca="1">_xlfn.COVARIANCE.P($AN$102:$AN$1102,'Flight Input'!AE706:AE1706)</f>
        <v>0</v>
      </c>
    </row>
    <row r="707" spans="1:44" x14ac:dyDescent="0.3">
      <c r="A707">
        <v>705</v>
      </c>
      <c r="B707">
        <f>'Flight Input'!T707</f>
        <v>15.078855999978259</v>
      </c>
      <c r="C707">
        <f ca="1">INDIRECT(CONCATENATE("'Flight Input'!",Analysis!$B$2,A707+2))</f>
        <v>0</v>
      </c>
      <c r="D707">
        <f t="shared" ref="D707:D770" si="1527">B707-B706</f>
        <v>2.2937000030651689E-2</v>
      </c>
      <c r="F707">
        <f t="shared" ca="1" si="1397"/>
        <v>0</v>
      </c>
      <c r="G707">
        <f t="shared" ca="1" si="1398"/>
        <v>0</v>
      </c>
      <c r="I707">
        <f>SUM(D$2:D707)/COUNT(D$2:D707)</f>
        <v>2.1388448226919515E-2</v>
      </c>
      <c r="J707">
        <f t="shared" ref="J707:J770" si="1528">D707/I707</f>
        <v>1.0724013162293451</v>
      </c>
      <c r="L707">
        <f ca="1">VARA(C$2:C707)</f>
        <v>0</v>
      </c>
      <c r="M707">
        <f t="shared" ref="M707:M770" ca="1" si="1529">(L707-L706)/D707</f>
        <v>0</v>
      </c>
      <c r="N707">
        <f t="shared" ca="1" si="1399"/>
        <v>0</v>
      </c>
      <c r="O707" t="b">
        <f ca="1">IF(OR(O706,M707*MIN((B707-B$2)*Analysis!$B$19,1)&gt;Analysis!$B$18),TRUE,FALSE)</f>
        <v>0</v>
      </c>
      <c r="P707" t="b">
        <f>IF(OR('Flight Input'!U707=3,'Flight Input'!U707=9),TRUE,FALSE)</f>
        <v>1</v>
      </c>
      <c r="Q707">
        <f ca="1">IF(O707,Q706,SUM(C$2:C707)/COUNT(C$2:C707))+(Analysis!$D$14-500)/1000000</f>
        <v>1.1E-4</v>
      </c>
      <c r="R707">
        <f t="shared" ref="R707:R770" ca="1" si="1530">IF(O707,C707-Q707,0)</f>
        <v>0</v>
      </c>
      <c r="S707">
        <f t="shared" ca="1" si="1400"/>
        <v>0</v>
      </c>
      <c r="T707">
        <f t="shared" ref="T707:T770" ca="1" si="1531">IF(P707,T706+S707*$D707,0)</f>
        <v>0</v>
      </c>
      <c r="U707">
        <f ca="1">IF($P707,T707*Analysis!$B$28+Analysis!$B$29,0)</f>
        <v>0.65799999999999992</v>
      </c>
      <c r="V707">
        <f ca="1">U707-'Flight Input'!$AE707</f>
        <v>0.41999999999999993</v>
      </c>
      <c r="W707">
        <f ca="1">MEDIAN2(R707,Analysis!$B$5,2)</f>
        <v>0</v>
      </c>
      <c r="X707">
        <f t="shared" ref="X707:Y707" ca="1" si="1532">X706+W707*$D707</f>
        <v>0</v>
      </c>
      <c r="Y707">
        <f t="shared" ca="1" si="1532"/>
        <v>0</v>
      </c>
      <c r="AA707">
        <f ca="1">AVERAGE2(W707,Analysis!$B$6,2)</f>
        <v>0</v>
      </c>
      <c r="AB707">
        <f t="shared" ref="AB707:AC707" ca="1" si="1533">AB706+AA707*$D707</f>
        <v>0</v>
      </c>
      <c r="AC707">
        <f t="shared" ca="1" si="1533"/>
        <v>0</v>
      </c>
      <c r="AF707">
        <f ca="1">IF(B707&gt;0,C707-Analysis!$B$14,0)</f>
        <v>0</v>
      </c>
      <c r="AG707">
        <f t="shared" ref="AG707:AG770" ca="1" si="1534">IF(B707&gt;0,AG706+AF707*$D707,0)</f>
        <v>0</v>
      </c>
      <c r="AH707">
        <f t="shared" ref="AH707:AH770" ca="1" si="1535">IF(B707&gt;0,AH706+AG707*$D707,0)</f>
        <v>0</v>
      </c>
      <c r="AI707">
        <f ca="1">IF(AND(B707&gt;Analysis!$B$39,B707&lt;Analysis!$B$40),FilterInput(AF707,Analysis!$B$34,Analysis!$B$35),0)</f>
        <v>0</v>
      </c>
      <c r="AJ707">
        <f ca="1">MEDIAN2(AI707,Analysis!$B$5,2)</f>
        <v>0</v>
      </c>
      <c r="AK707">
        <f ca="1">AVERAGE2(AJ707,Analysis!$B$6,2)</f>
        <v>0</v>
      </c>
      <c r="AL707">
        <f ca="1">INTEGRAL2(R707,$B707,AL706,R706,$B706,Analysis!$B$22)</f>
        <v>0</v>
      </c>
      <c r="AM707">
        <f ca="1">IF(AND(B707&lt;Analysis!$B$40,B707&gt;0),INTEGRAL2(AL707,$B707,AM706,AL706,$B706,Analysis!$B$23),0)</f>
        <v>0</v>
      </c>
      <c r="AN707">
        <f ca="1">IF($P707,AM707*Analysis!$B$30+Analysis!$B$31,0)</f>
        <v>0.626</v>
      </c>
      <c r="AO707">
        <f ca="1">AN707-'Flight Input'!$AE707</f>
        <v>0.38800000000000001</v>
      </c>
      <c r="AQ707">
        <f>Analysis!$B$36*'Flight Input'!AE707+IF('Flight Input'!AE707 &gt; 0,Analysis!$B$37,0)</f>
        <v>-0.99709399999999992</v>
      </c>
      <c r="AR707">
        <f ca="1">_xlfn.COVARIANCE.P($AN$102:$AN$1102,'Flight Input'!AE707:AE1707)</f>
        <v>0</v>
      </c>
    </row>
    <row r="708" spans="1:44" x14ac:dyDescent="0.3">
      <c r="A708">
        <v>706</v>
      </c>
      <c r="B708">
        <f>'Flight Input'!T708</f>
        <v>15.096017000032589</v>
      </c>
      <c r="C708">
        <f ca="1">INDIRECT(CONCATENATE("'Flight Input'!",Analysis!$B$2,A708+2))</f>
        <v>0</v>
      </c>
      <c r="D708">
        <f t="shared" si="1527"/>
        <v>1.7161000054329634E-2</v>
      </c>
      <c r="F708">
        <f t="shared" ref="F708:F771" ca="1" si="1536">F707+C708*$D708</f>
        <v>0</v>
      </c>
      <c r="G708">
        <f t="shared" ref="G708:G771" ca="1" si="1537">G707+F708*$D708</f>
        <v>0</v>
      </c>
      <c r="I708">
        <f>SUM(D$2:D708)/COUNT(D$2:D708)</f>
        <v>2.1382460339989504E-2</v>
      </c>
      <c r="J708">
        <f t="shared" si="1528"/>
        <v>0.80257368803509999</v>
      </c>
      <c r="L708">
        <f ca="1">VARA(C$2:C708)</f>
        <v>0</v>
      </c>
      <c r="M708">
        <f t="shared" ca="1" si="1529"/>
        <v>0</v>
      </c>
      <c r="N708">
        <f t="shared" ref="N708:N771" ca="1" si="1538">(C708-C707)/D708</f>
        <v>0</v>
      </c>
      <c r="O708" t="b">
        <f ca="1">IF(OR(O707,M708*MIN((B708-B$2)*Analysis!$B$19,1)&gt;Analysis!$B$18),TRUE,FALSE)</f>
        <v>0</v>
      </c>
      <c r="P708" t="b">
        <f>IF(OR('Flight Input'!U708=3,'Flight Input'!U708=9),TRUE,FALSE)</f>
        <v>1</v>
      </c>
      <c r="Q708">
        <f ca="1">IF(O708,Q707,SUM(C$2:C708)/COUNT(C$2:C708))+(Analysis!$D$14-500)/1000000</f>
        <v>1.1E-4</v>
      </c>
      <c r="R708">
        <f t="shared" ca="1" si="1530"/>
        <v>0</v>
      </c>
      <c r="S708">
        <f t="shared" ref="S708:S771" ca="1" si="1539">S707+R708*$D708</f>
        <v>0</v>
      </c>
      <c r="T708">
        <f t="shared" ca="1" si="1531"/>
        <v>0</v>
      </c>
      <c r="U708">
        <f ca="1">IF($P708,T708*Analysis!$B$28+Analysis!$B$29,0)</f>
        <v>0.65799999999999992</v>
      </c>
      <c r="V708">
        <f ca="1">U708-'Flight Input'!$AE708</f>
        <v>0.41999999999999993</v>
      </c>
      <c r="W708">
        <f ca="1">MEDIAN2(R708,Analysis!$B$5,2)</f>
        <v>0</v>
      </c>
      <c r="X708">
        <f t="shared" ref="X708:Y708" ca="1" si="1540">X707+W708*$D708</f>
        <v>0</v>
      </c>
      <c r="Y708">
        <f t="shared" ca="1" si="1540"/>
        <v>0</v>
      </c>
      <c r="AA708">
        <f ca="1">AVERAGE2(W708,Analysis!$B$6,2)</f>
        <v>0</v>
      </c>
      <c r="AB708">
        <f t="shared" ref="AB708:AC708" ca="1" si="1541">AB707+AA708*$D708</f>
        <v>0</v>
      </c>
      <c r="AC708">
        <f t="shared" ca="1" si="1541"/>
        <v>0</v>
      </c>
      <c r="AF708">
        <f ca="1">IF(B708&gt;0,C708-Analysis!$B$14,0)</f>
        <v>0</v>
      </c>
      <c r="AG708">
        <f t="shared" ca="1" si="1534"/>
        <v>0</v>
      </c>
      <c r="AH708">
        <f t="shared" ca="1" si="1535"/>
        <v>0</v>
      </c>
      <c r="AI708">
        <f ca="1">IF(AND(B708&gt;Analysis!$B$39,B708&lt;Analysis!$B$40),FilterInput(AF708,Analysis!$B$34,Analysis!$B$35),0)</f>
        <v>0</v>
      </c>
      <c r="AJ708">
        <f ca="1">MEDIAN2(AI708,Analysis!$B$5,2)</f>
        <v>0</v>
      </c>
      <c r="AK708">
        <f ca="1">AVERAGE2(AJ708,Analysis!$B$6,2)</f>
        <v>0</v>
      </c>
      <c r="AL708">
        <f ca="1">INTEGRAL2(R708,$B708,AL707,R707,$B707,Analysis!$B$22)</f>
        <v>0</v>
      </c>
      <c r="AM708">
        <f ca="1">IF(AND(B708&lt;Analysis!$B$40,B708&gt;0),INTEGRAL2(AL708,$B708,AM707,AL707,$B707,Analysis!$B$23),0)</f>
        <v>0</v>
      </c>
      <c r="AN708">
        <f ca="1">IF($P708,AM708*Analysis!$B$30+Analysis!$B$31,0)</f>
        <v>0.626</v>
      </c>
      <c r="AO708">
        <f ca="1">AN708-'Flight Input'!$AE708</f>
        <v>0.38800000000000001</v>
      </c>
      <c r="AQ708">
        <f>Analysis!$B$36*'Flight Input'!AE708+IF('Flight Input'!AE708 &gt; 0,Analysis!$B$37,0)</f>
        <v>-0.99709399999999992</v>
      </c>
      <c r="AR708">
        <f ca="1">_xlfn.COVARIANCE.P($AN$102:$AN$1102,'Flight Input'!AE708:AE1708)</f>
        <v>0</v>
      </c>
    </row>
    <row r="709" spans="1:44" x14ac:dyDescent="0.3">
      <c r="A709">
        <v>707</v>
      </c>
      <c r="B709">
        <f>'Flight Input'!T709</f>
        <v>15.112391000031494</v>
      </c>
      <c r="C709">
        <f ca="1">INDIRECT(CONCATENATE("'Flight Input'!",Analysis!$B$2,A709+2))</f>
        <v>0</v>
      </c>
      <c r="D709">
        <f t="shared" si="1527"/>
        <v>1.6373999998904765E-2</v>
      </c>
      <c r="F709">
        <f t="shared" ca="1" si="1536"/>
        <v>0</v>
      </c>
      <c r="G709">
        <f t="shared" ca="1" si="1537"/>
        <v>0</v>
      </c>
      <c r="I709">
        <f>SUM(D$2:D709)/COUNT(D$2:D709)</f>
        <v>2.1375376237668307E-2</v>
      </c>
      <c r="J709">
        <f t="shared" si="1528"/>
        <v>0.76602160433789357</v>
      </c>
      <c r="L709">
        <f ca="1">VARA(C$2:C709)</f>
        <v>0</v>
      </c>
      <c r="M709">
        <f t="shared" ca="1" si="1529"/>
        <v>0</v>
      </c>
      <c r="N709">
        <f t="shared" ca="1" si="1538"/>
        <v>0</v>
      </c>
      <c r="O709" t="b">
        <f ca="1">IF(OR(O708,M709*MIN((B709-B$2)*Analysis!$B$19,1)&gt;Analysis!$B$18),TRUE,FALSE)</f>
        <v>0</v>
      </c>
      <c r="P709" t="b">
        <f>IF(OR('Flight Input'!U709=3,'Flight Input'!U709=9),TRUE,FALSE)</f>
        <v>1</v>
      </c>
      <c r="Q709">
        <f ca="1">IF(O709,Q708,SUM(C$2:C709)/COUNT(C$2:C709))+(Analysis!$D$14-500)/1000000</f>
        <v>1.1E-4</v>
      </c>
      <c r="R709">
        <f t="shared" ca="1" si="1530"/>
        <v>0</v>
      </c>
      <c r="S709">
        <f t="shared" ca="1" si="1539"/>
        <v>0</v>
      </c>
      <c r="T709">
        <f t="shared" ca="1" si="1531"/>
        <v>0</v>
      </c>
      <c r="U709">
        <f ca="1">IF($P709,T709*Analysis!$B$28+Analysis!$B$29,0)</f>
        <v>0.65799999999999992</v>
      </c>
      <c r="V709">
        <f ca="1">U709-'Flight Input'!$AE709</f>
        <v>0.41899999999999993</v>
      </c>
      <c r="W709">
        <f ca="1">MEDIAN2(R709,Analysis!$B$5,2)</f>
        <v>0</v>
      </c>
      <c r="X709">
        <f t="shared" ref="X709:Y709" ca="1" si="1542">X708+W709*$D709</f>
        <v>0</v>
      </c>
      <c r="Y709">
        <f t="shared" ca="1" si="1542"/>
        <v>0</v>
      </c>
      <c r="AA709">
        <f ca="1">AVERAGE2(W709,Analysis!$B$6,2)</f>
        <v>0</v>
      </c>
      <c r="AB709">
        <f t="shared" ref="AB709:AC709" ca="1" si="1543">AB708+AA709*$D709</f>
        <v>0</v>
      </c>
      <c r="AC709">
        <f t="shared" ca="1" si="1543"/>
        <v>0</v>
      </c>
      <c r="AF709">
        <f ca="1">IF(B709&gt;0,C709-Analysis!$B$14,0)</f>
        <v>0</v>
      </c>
      <c r="AG709">
        <f t="shared" ca="1" si="1534"/>
        <v>0</v>
      </c>
      <c r="AH709">
        <f t="shared" ca="1" si="1535"/>
        <v>0</v>
      </c>
      <c r="AI709">
        <f ca="1">IF(AND(B709&gt;Analysis!$B$39,B709&lt;Analysis!$B$40),FilterInput(AF709,Analysis!$B$34,Analysis!$B$35),0)</f>
        <v>0</v>
      </c>
      <c r="AJ709">
        <f ca="1">MEDIAN2(AI709,Analysis!$B$5,2)</f>
        <v>0</v>
      </c>
      <c r="AK709">
        <f ca="1">AVERAGE2(AJ709,Analysis!$B$6,2)</f>
        <v>0</v>
      </c>
      <c r="AL709">
        <f ca="1">INTEGRAL2(R709,$B709,AL708,R708,$B708,Analysis!$B$22)</f>
        <v>0</v>
      </c>
      <c r="AM709">
        <f ca="1">IF(AND(B709&lt;Analysis!$B$40,B709&gt;0),INTEGRAL2(AL709,$B709,AM708,AL708,$B708,Analysis!$B$23),0)</f>
        <v>0</v>
      </c>
      <c r="AN709">
        <f ca="1">IF($P709,AM709*Analysis!$B$30+Analysis!$B$31,0)</f>
        <v>0.626</v>
      </c>
      <c r="AO709">
        <f ca="1">AN709-'Flight Input'!$AE709</f>
        <v>0.38700000000000001</v>
      </c>
      <c r="AQ709">
        <f>Analysis!$B$36*'Flight Input'!AE709+IF('Flight Input'!AE709 &gt; 0,Analysis!$B$37,0)</f>
        <v>-0.99510699999999996</v>
      </c>
      <c r="AR709">
        <f ca="1">_xlfn.COVARIANCE.P($AN$102:$AN$1102,'Flight Input'!AE709:AE1709)</f>
        <v>0</v>
      </c>
    </row>
    <row r="710" spans="1:44" x14ac:dyDescent="0.3">
      <c r="A710">
        <v>708</v>
      </c>
      <c r="B710">
        <f>'Flight Input'!T710</f>
        <v>15.137778999982402</v>
      </c>
      <c r="C710">
        <f ca="1">INDIRECT(CONCATENATE("'Flight Input'!",Analysis!$B$2,A710+2))</f>
        <v>0</v>
      </c>
      <c r="D710">
        <f t="shared" si="1527"/>
        <v>2.5387999950908124E-2</v>
      </c>
      <c r="F710">
        <f t="shared" ca="1" si="1536"/>
        <v>0</v>
      </c>
      <c r="G710">
        <f t="shared" ca="1" si="1537"/>
        <v>0</v>
      </c>
      <c r="I710">
        <f>SUM(D$2:D710)/COUNT(D$2:D710)</f>
        <v>2.1381043785285877E-2</v>
      </c>
      <c r="J710">
        <f t="shared" si="1528"/>
        <v>1.1874069482229757</v>
      </c>
      <c r="L710">
        <f ca="1">VARA(C$2:C710)</f>
        <v>0</v>
      </c>
      <c r="M710">
        <f t="shared" ca="1" si="1529"/>
        <v>0</v>
      </c>
      <c r="N710">
        <f t="shared" ca="1" si="1538"/>
        <v>0</v>
      </c>
      <c r="O710" t="b">
        <f ca="1">IF(OR(O709,M710*MIN((B710-B$2)*Analysis!$B$19,1)&gt;Analysis!$B$18),TRUE,FALSE)</f>
        <v>0</v>
      </c>
      <c r="P710" t="b">
        <f>IF(OR('Flight Input'!U710=3,'Flight Input'!U710=9),TRUE,FALSE)</f>
        <v>1</v>
      </c>
      <c r="Q710">
        <f ca="1">IF(O710,Q709,SUM(C$2:C710)/COUNT(C$2:C710))+(Analysis!$D$14-500)/1000000</f>
        <v>1.1E-4</v>
      </c>
      <c r="R710">
        <f t="shared" ca="1" si="1530"/>
        <v>0</v>
      </c>
      <c r="S710">
        <f t="shared" ca="1" si="1539"/>
        <v>0</v>
      </c>
      <c r="T710">
        <f t="shared" ca="1" si="1531"/>
        <v>0</v>
      </c>
      <c r="U710">
        <f ca="1">IF($P710,T710*Analysis!$B$28+Analysis!$B$29,0)</f>
        <v>0.65799999999999992</v>
      </c>
      <c r="V710">
        <f ca="1">U710-'Flight Input'!$AE710</f>
        <v>0.41899999999999993</v>
      </c>
      <c r="W710">
        <f ca="1">MEDIAN2(R710,Analysis!$B$5,2)</f>
        <v>0</v>
      </c>
      <c r="X710">
        <f t="shared" ref="X710:Y710" ca="1" si="1544">X709+W710*$D710</f>
        <v>0</v>
      </c>
      <c r="Y710">
        <f t="shared" ca="1" si="1544"/>
        <v>0</v>
      </c>
      <c r="AA710">
        <f ca="1">AVERAGE2(W710,Analysis!$B$6,2)</f>
        <v>0</v>
      </c>
      <c r="AB710">
        <f t="shared" ref="AB710:AC710" ca="1" si="1545">AB709+AA710*$D710</f>
        <v>0</v>
      </c>
      <c r="AC710">
        <f t="shared" ca="1" si="1545"/>
        <v>0</v>
      </c>
      <c r="AF710">
        <f ca="1">IF(B710&gt;0,C710-Analysis!$B$14,0)</f>
        <v>0</v>
      </c>
      <c r="AG710">
        <f t="shared" ca="1" si="1534"/>
        <v>0</v>
      </c>
      <c r="AH710">
        <f t="shared" ca="1" si="1535"/>
        <v>0</v>
      </c>
      <c r="AI710">
        <f ca="1">IF(AND(B710&gt;Analysis!$B$39,B710&lt;Analysis!$B$40),FilterInput(AF710,Analysis!$B$34,Analysis!$B$35),0)</f>
        <v>0</v>
      </c>
      <c r="AJ710">
        <f ca="1">MEDIAN2(AI710,Analysis!$B$5,2)</f>
        <v>0</v>
      </c>
      <c r="AK710">
        <f ca="1">AVERAGE2(AJ710,Analysis!$B$6,2)</f>
        <v>0</v>
      </c>
      <c r="AL710">
        <f ca="1">INTEGRAL2(R710,$B710,AL709,R709,$B709,Analysis!$B$22)</f>
        <v>0</v>
      </c>
      <c r="AM710">
        <f ca="1">IF(AND(B710&lt;Analysis!$B$40,B710&gt;0),INTEGRAL2(AL710,$B710,AM709,AL709,$B709,Analysis!$B$23),0)</f>
        <v>0</v>
      </c>
      <c r="AN710">
        <f ca="1">IF($P710,AM710*Analysis!$B$30+Analysis!$B$31,0)</f>
        <v>0.626</v>
      </c>
      <c r="AO710">
        <f ca="1">AN710-'Flight Input'!$AE710</f>
        <v>0.38700000000000001</v>
      </c>
      <c r="AQ710">
        <f>Analysis!$B$36*'Flight Input'!AE710+IF('Flight Input'!AE710 &gt; 0,Analysis!$B$37,0)</f>
        <v>-0.99510699999999996</v>
      </c>
      <c r="AR710">
        <f ca="1">_xlfn.COVARIANCE.P($AN$102:$AN$1102,'Flight Input'!AE710:AE1710)</f>
        <v>0</v>
      </c>
    </row>
    <row r="711" spans="1:44" x14ac:dyDescent="0.3">
      <c r="A711">
        <v>709</v>
      </c>
      <c r="B711">
        <f>'Flight Input'!T711</f>
        <v>15.148583000060171</v>
      </c>
      <c r="C711">
        <f ca="1">INDIRECT(CONCATENATE("'Flight Input'!",Analysis!$B$2,A711+2))</f>
        <v>0</v>
      </c>
      <c r="D711">
        <f t="shared" si="1527"/>
        <v>1.080400007776916E-2</v>
      </c>
      <c r="F711">
        <f t="shared" ca="1" si="1536"/>
        <v>0</v>
      </c>
      <c r="G711">
        <f t="shared" ca="1" si="1537"/>
        <v>0</v>
      </c>
      <c r="I711">
        <f>SUM(D$2:D711)/COUNT(D$2:D711)</f>
        <v>2.1366125528998831E-2</v>
      </c>
      <c r="J711">
        <f t="shared" si="1528"/>
        <v>0.50566023601731647</v>
      </c>
      <c r="L711">
        <f ca="1">VARA(C$2:C711)</f>
        <v>0</v>
      </c>
      <c r="M711">
        <f t="shared" ca="1" si="1529"/>
        <v>0</v>
      </c>
      <c r="N711">
        <f t="shared" ca="1" si="1538"/>
        <v>0</v>
      </c>
      <c r="O711" t="b">
        <f ca="1">IF(OR(O710,M711*MIN((B711-B$2)*Analysis!$B$19,1)&gt;Analysis!$B$18),TRUE,FALSE)</f>
        <v>0</v>
      </c>
      <c r="P711" t="b">
        <f>IF(OR('Flight Input'!U711=3,'Flight Input'!U711=9),TRUE,FALSE)</f>
        <v>1</v>
      </c>
      <c r="Q711">
        <f ca="1">IF(O711,Q710,SUM(C$2:C711)/COUNT(C$2:C711))+(Analysis!$D$14-500)/1000000</f>
        <v>1.1E-4</v>
      </c>
      <c r="R711">
        <f t="shared" ca="1" si="1530"/>
        <v>0</v>
      </c>
      <c r="S711">
        <f t="shared" ca="1" si="1539"/>
        <v>0</v>
      </c>
      <c r="T711">
        <f t="shared" ca="1" si="1531"/>
        <v>0</v>
      </c>
      <c r="U711">
        <f ca="1">IF($P711,T711*Analysis!$B$28+Analysis!$B$29,0)</f>
        <v>0.65799999999999992</v>
      </c>
      <c r="V711">
        <f ca="1">U711-'Flight Input'!$AE711</f>
        <v>0.41899999999999993</v>
      </c>
      <c r="W711">
        <f ca="1">MEDIAN2(R711,Analysis!$B$5,2)</f>
        <v>0</v>
      </c>
      <c r="X711">
        <f t="shared" ref="X711:Y711" ca="1" si="1546">X710+W711*$D711</f>
        <v>0</v>
      </c>
      <c r="Y711">
        <f t="shared" ca="1" si="1546"/>
        <v>0</v>
      </c>
      <c r="AA711">
        <f ca="1">AVERAGE2(W711,Analysis!$B$6,2)</f>
        <v>0</v>
      </c>
      <c r="AB711">
        <f t="shared" ref="AB711:AC711" ca="1" si="1547">AB710+AA711*$D711</f>
        <v>0</v>
      </c>
      <c r="AC711">
        <f t="shared" ca="1" si="1547"/>
        <v>0</v>
      </c>
      <c r="AF711">
        <f ca="1">IF(B711&gt;0,C711-Analysis!$B$14,0)</f>
        <v>0</v>
      </c>
      <c r="AG711">
        <f t="shared" ca="1" si="1534"/>
        <v>0</v>
      </c>
      <c r="AH711">
        <f t="shared" ca="1" si="1535"/>
        <v>0</v>
      </c>
      <c r="AI711">
        <f ca="1">IF(AND(B711&gt;Analysis!$B$39,B711&lt;Analysis!$B$40),FilterInput(AF711,Analysis!$B$34,Analysis!$B$35),0)</f>
        <v>0</v>
      </c>
      <c r="AJ711">
        <f ca="1">MEDIAN2(AI711,Analysis!$B$5,2)</f>
        <v>0</v>
      </c>
      <c r="AK711">
        <f ca="1">AVERAGE2(AJ711,Analysis!$B$6,2)</f>
        <v>0</v>
      </c>
      <c r="AL711">
        <f ca="1">INTEGRAL2(R711,$B711,AL710,R710,$B710,Analysis!$B$22)</f>
        <v>0</v>
      </c>
      <c r="AM711">
        <f ca="1">IF(AND(B711&lt;Analysis!$B$40,B711&gt;0),INTEGRAL2(AL711,$B711,AM710,AL710,$B710,Analysis!$B$23),0)</f>
        <v>0</v>
      </c>
      <c r="AN711">
        <f ca="1">IF($P711,AM711*Analysis!$B$30+Analysis!$B$31,0)</f>
        <v>0.626</v>
      </c>
      <c r="AO711">
        <f ca="1">AN711-'Flight Input'!$AE711</f>
        <v>0.38700000000000001</v>
      </c>
      <c r="AQ711">
        <f>Analysis!$B$36*'Flight Input'!AE711+IF('Flight Input'!AE711 &gt; 0,Analysis!$B$37,0)</f>
        <v>-0.99510699999999996</v>
      </c>
      <c r="AR711">
        <f ca="1">_xlfn.COVARIANCE.P($AN$102:$AN$1102,'Flight Input'!AE711:AE1711)</f>
        <v>0</v>
      </c>
    </row>
    <row r="712" spans="1:44" x14ac:dyDescent="0.3">
      <c r="A712">
        <v>710</v>
      </c>
      <c r="B712">
        <f>'Flight Input'!T712</f>
        <v>15.1738090000581</v>
      </c>
      <c r="C712">
        <f ca="1">INDIRECT(CONCATENATE("'Flight Input'!",Analysis!$B$2,A712+2))</f>
        <v>0</v>
      </c>
      <c r="D712">
        <f t="shared" si="1527"/>
        <v>2.5225999997928739E-2</v>
      </c>
      <c r="F712">
        <f t="shared" ca="1" si="1536"/>
        <v>0</v>
      </c>
      <c r="G712">
        <f t="shared" ca="1" si="1537"/>
        <v>0</v>
      </c>
      <c r="I712">
        <f>SUM(D$2:D712)/COUNT(D$2:D712)</f>
        <v>2.1371561971912815E-2</v>
      </c>
      <c r="J712">
        <f t="shared" si="1528"/>
        <v>1.1803535947012926</v>
      </c>
      <c r="L712">
        <f ca="1">VARA(C$2:C712)</f>
        <v>0</v>
      </c>
      <c r="M712">
        <f t="shared" ca="1" si="1529"/>
        <v>0</v>
      </c>
      <c r="N712">
        <f t="shared" ca="1" si="1538"/>
        <v>0</v>
      </c>
      <c r="O712" t="b">
        <f ca="1">IF(OR(O711,M712*MIN((B712-B$2)*Analysis!$B$19,1)&gt;Analysis!$B$18),TRUE,FALSE)</f>
        <v>0</v>
      </c>
      <c r="P712" t="b">
        <f>IF(OR('Flight Input'!U712=3,'Flight Input'!U712=9),TRUE,FALSE)</f>
        <v>1</v>
      </c>
      <c r="Q712">
        <f ca="1">IF(O712,Q711,SUM(C$2:C712)/COUNT(C$2:C712))+(Analysis!$D$14-500)/1000000</f>
        <v>1.1E-4</v>
      </c>
      <c r="R712">
        <f t="shared" ca="1" si="1530"/>
        <v>0</v>
      </c>
      <c r="S712">
        <f t="shared" ca="1" si="1539"/>
        <v>0</v>
      </c>
      <c r="T712">
        <f t="shared" ca="1" si="1531"/>
        <v>0</v>
      </c>
      <c r="U712">
        <f ca="1">IF($P712,T712*Analysis!$B$28+Analysis!$B$29,0)</f>
        <v>0.65799999999999992</v>
      </c>
      <c r="V712">
        <f ca="1">U712-'Flight Input'!$AE712</f>
        <v>0.41899999999999993</v>
      </c>
      <c r="W712">
        <f ca="1">MEDIAN2(R712,Analysis!$B$5,2)</f>
        <v>0</v>
      </c>
      <c r="X712">
        <f t="shared" ref="X712:Y712" ca="1" si="1548">X711+W712*$D712</f>
        <v>0</v>
      </c>
      <c r="Y712">
        <f t="shared" ca="1" si="1548"/>
        <v>0</v>
      </c>
      <c r="AA712">
        <f ca="1">AVERAGE2(W712,Analysis!$B$6,2)</f>
        <v>0</v>
      </c>
      <c r="AB712">
        <f t="shared" ref="AB712:AC712" ca="1" si="1549">AB711+AA712*$D712</f>
        <v>0</v>
      </c>
      <c r="AC712">
        <f t="shared" ca="1" si="1549"/>
        <v>0</v>
      </c>
      <c r="AF712">
        <f ca="1">IF(B712&gt;0,C712-Analysis!$B$14,0)</f>
        <v>0</v>
      </c>
      <c r="AG712">
        <f t="shared" ca="1" si="1534"/>
        <v>0</v>
      </c>
      <c r="AH712">
        <f t="shared" ca="1" si="1535"/>
        <v>0</v>
      </c>
      <c r="AI712">
        <f ca="1">IF(AND(B712&gt;Analysis!$B$39,B712&lt;Analysis!$B$40),FilterInput(AF712,Analysis!$B$34,Analysis!$B$35),0)</f>
        <v>0</v>
      </c>
      <c r="AJ712">
        <f ca="1">MEDIAN2(AI712,Analysis!$B$5,2)</f>
        <v>0</v>
      </c>
      <c r="AK712">
        <f ca="1">AVERAGE2(AJ712,Analysis!$B$6,2)</f>
        <v>0</v>
      </c>
      <c r="AL712">
        <f ca="1">INTEGRAL2(R712,$B712,AL711,R711,$B711,Analysis!$B$22)</f>
        <v>0</v>
      </c>
      <c r="AM712">
        <f ca="1">IF(AND(B712&lt;Analysis!$B$40,B712&gt;0),INTEGRAL2(AL712,$B712,AM711,AL711,$B711,Analysis!$B$23),0)</f>
        <v>0</v>
      </c>
      <c r="AN712">
        <f ca="1">IF($P712,AM712*Analysis!$B$30+Analysis!$B$31,0)</f>
        <v>0.626</v>
      </c>
      <c r="AO712">
        <f ca="1">AN712-'Flight Input'!$AE712</f>
        <v>0.38700000000000001</v>
      </c>
      <c r="AQ712">
        <f>Analysis!$B$36*'Flight Input'!AE712+IF('Flight Input'!AE712 &gt; 0,Analysis!$B$37,0)</f>
        <v>-0.99510699999999996</v>
      </c>
      <c r="AR712">
        <f ca="1">_xlfn.COVARIANCE.P($AN$102:$AN$1102,'Flight Input'!AE712:AE1712)</f>
        <v>0</v>
      </c>
    </row>
    <row r="713" spans="1:44" x14ac:dyDescent="0.3">
      <c r="A713">
        <v>711</v>
      </c>
      <c r="B713">
        <f>'Flight Input'!T713</f>
        <v>15.200148000032641</v>
      </c>
      <c r="C713">
        <f ca="1">INDIRECT(CONCATENATE("'Flight Input'!",Analysis!$B$2,A713+2))</f>
        <v>0</v>
      </c>
      <c r="D713">
        <f t="shared" si="1527"/>
        <v>2.6338999974541366E-2</v>
      </c>
      <c r="F713">
        <f t="shared" ca="1" si="1536"/>
        <v>0</v>
      </c>
      <c r="G713">
        <f t="shared" ca="1" si="1537"/>
        <v>0</v>
      </c>
      <c r="I713">
        <f>SUM(D$2:D713)/COUNT(D$2:D713)</f>
        <v>2.1378548523252661E-2</v>
      </c>
      <c r="J713">
        <f t="shared" si="1528"/>
        <v>1.2320293843098564</v>
      </c>
      <c r="L713">
        <f ca="1">VARA(C$2:C713)</f>
        <v>0</v>
      </c>
      <c r="M713">
        <f t="shared" ca="1" si="1529"/>
        <v>0</v>
      </c>
      <c r="N713">
        <f t="shared" ca="1" si="1538"/>
        <v>0</v>
      </c>
      <c r="O713" t="b">
        <f ca="1">IF(OR(O712,M713*MIN((B713-B$2)*Analysis!$B$19,1)&gt;Analysis!$B$18),TRUE,FALSE)</f>
        <v>0</v>
      </c>
      <c r="P713" t="b">
        <f>IF(OR('Flight Input'!U713=3,'Flight Input'!U713=9),TRUE,FALSE)</f>
        <v>1</v>
      </c>
      <c r="Q713">
        <f ca="1">IF(O713,Q712,SUM(C$2:C713)/COUNT(C$2:C713))+(Analysis!$D$14-500)/1000000</f>
        <v>1.1E-4</v>
      </c>
      <c r="R713">
        <f t="shared" ca="1" si="1530"/>
        <v>0</v>
      </c>
      <c r="S713">
        <f t="shared" ca="1" si="1539"/>
        <v>0</v>
      </c>
      <c r="T713">
        <f t="shared" ca="1" si="1531"/>
        <v>0</v>
      </c>
      <c r="U713">
        <f ca="1">IF($P713,T713*Analysis!$B$28+Analysis!$B$29,0)</f>
        <v>0.65799999999999992</v>
      </c>
      <c r="V713">
        <f ca="1">U713-'Flight Input'!$AE713</f>
        <v>0.41799999999999993</v>
      </c>
      <c r="W713">
        <f ca="1">MEDIAN2(R713,Analysis!$B$5,2)</f>
        <v>0</v>
      </c>
      <c r="X713">
        <f t="shared" ref="X713:Y713" ca="1" si="1550">X712+W713*$D713</f>
        <v>0</v>
      </c>
      <c r="Y713">
        <f t="shared" ca="1" si="1550"/>
        <v>0</v>
      </c>
      <c r="AA713">
        <f ca="1">AVERAGE2(W713,Analysis!$B$6,2)</f>
        <v>0</v>
      </c>
      <c r="AB713">
        <f t="shared" ref="AB713:AC713" ca="1" si="1551">AB712+AA713*$D713</f>
        <v>0</v>
      </c>
      <c r="AC713">
        <f t="shared" ca="1" si="1551"/>
        <v>0</v>
      </c>
      <c r="AF713">
        <f ca="1">IF(B713&gt;0,C713-Analysis!$B$14,0)</f>
        <v>0</v>
      </c>
      <c r="AG713">
        <f t="shared" ca="1" si="1534"/>
        <v>0</v>
      </c>
      <c r="AH713">
        <f t="shared" ca="1" si="1535"/>
        <v>0</v>
      </c>
      <c r="AI713">
        <f ca="1">IF(AND(B713&gt;Analysis!$B$39,B713&lt;Analysis!$B$40),FilterInput(AF713,Analysis!$B$34,Analysis!$B$35),0)</f>
        <v>0</v>
      </c>
      <c r="AJ713">
        <f ca="1">MEDIAN2(AI713,Analysis!$B$5,2)</f>
        <v>0</v>
      </c>
      <c r="AK713">
        <f ca="1">AVERAGE2(AJ713,Analysis!$B$6,2)</f>
        <v>0</v>
      </c>
      <c r="AL713">
        <f ca="1">INTEGRAL2(R713,$B713,AL712,R712,$B712,Analysis!$B$22)</f>
        <v>0</v>
      </c>
      <c r="AM713">
        <f ca="1">IF(AND(B713&lt;Analysis!$B$40,B713&gt;0),INTEGRAL2(AL713,$B713,AM712,AL712,$B712,Analysis!$B$23),0)</f>
        <v>0</v>
      </c>
      <c r="AN713">
        <f ca="1">IF($P713,AM713*Analysis!$B$30+Analysis!$B$31,0)</f>
        <v>0.626</v>
      </c>
      <c r="AO713">
        <f ca="1">AN713-'Flight Input'!$AE713</f>
        <v>0.38600000000000001</v>
      </c>
      <c r="AQ713">
        <f>Analysis!$B$36*'Flight Input'!AE713+IF('Flight Input'!AE713 &gt; 0,Analysis!$B$37,0)</f>
        <v>-0.99312</v>
      </c>
      <c r="AR713">
        <f ca="1">_xlfn.COVARIANCE.P($AN$102:$AN$1102,'Flight Input'!AE713:AE1713)</f>
        <v>0</v>
      </c>
    </row>
    <row r="714" spans="1:44" x14ac:dyDescent="0.3">
      <c r="A714">
        <v>712</v>
      </c>
      <c r="B714">
        <f>'Flight Input'!T714</f>
        <v>15.205819000024348</v>
      </c>
      <c r="C714">
        <f ca="1">INDIRECT(CONCATENATE("'Flight Input'!",Analysis!$B$2,A714+2))</f>
        <v>0</v>
      </c>
      <c r="D714">
        <f t="shared" si="1527"/>
        <v>5.6709999917075038E-3</v>
      </c>
      <c r="F714">
        <f t="shared" ca="1" si="1536"/>
        <v>0</v>
      </c>
      <c r="G714">
        <f t="shared" ca="1" si="1537"/>
        <v>0</v>
      </c>
      <c r="I714">
        <f>SUM(D$2:D714)/COUNT(D$2:D714)</f>
        <v>2.1356487359584758E-2</v>
      </c>
      <c r="J714">
        <f t="shared" si="1528"/>
        <v>0.26553992218960892</v>
      </c>
      <c r="L714">
        <f ca="1">VARA(C$2:C714)</f>
        <v>0</v>
      </c>
      <c r="M714">
        <f t="shared" ca="1" si="1529"/>
        <v>0</v>
      </c>
      <c r="N714">
        <f t="shared" ca="1" si="1538"/>
        <v>0</v>
      </c>
      <c r="O714" t="b">
        <f ca="1">IF(OR(O713,M714*MIN((B714-B$2)*Analysis!$B$19,1)&gt;Analysis!$B$18),TRUE,FALSE)</f>
        <v>0</v>
      </c>
      <c r="P714" t="b">
        <f>IF(OR('Flight Input'!U714=3,'Flight Input'!U714=9),TRUE,FALSE)</f>
        <v>1</v>
      </c>
      <c r="Q714">
        <f ca="1">IF(O714,Q713,SUM(C$2:C714)/COUNT(C$2:C714))+(Analysis!$D$14-500)/1000000</f>
        <v>1.1E-4</v>
      </c>
      <c r="R714">
        <f t="shared" ca="1" si="1530"/>
        <v>0</v>
      </c>
      <c r="S714">
        <f t="shared" ca="1" si="1539"/>
        <v>0</v>
      </c>
      <c r="T714">
        <f t="shared" ca="1" si="1531"/>
        <v>0</v>
      </c>
      <c r="U714">
        <f ca="1">IF($P714,T714*Analysis!$B$28+Analysis!$B$29,0)</f>
        <v>0.65799999999999992</v>
      </c>
      <c r="V714">
        <f ca="1">U714-'Flight Input'!$AE714</f>
        <v>0.41799999999999993</v>
      </c>
      <c r="W714">
        <f ca="1">MEDIAN2(R714,Analysis!$B$5,2)</f>
        <v>0</v>
      </c>
      <c r="X714">
        <f t="shared" ref="X714:Y714" ca="1" si="1552">X713+W714*$D714</f>
        <v>0</v>
      </c>
      <c r="Y714">
        <f t="shared" ca="1" si="1552"/>
        <v>0</v>
      </c>
      <c r="AA714">
        <f ca="1">AVERAGE2(W714,Analysis!$B$6,2)</f>
        <v>0</v>
      </c>
      <c r="AB714">
        <f t="shared" ref="AB714:AC714" ca="1" si="1553">AB713+AA714*$D714</f>
        <v>0</v>
      </c>
      <c r="AC714">
        <f t="shared" ca="1" si="1553"/>
        <v>0</v>
      </c>
      <c r="AF714">
        <f ca="1">IF(B714&gt;0,C714-Analysis!$B$14,0)</f>
        <v>0</v>
      </c>
      <c r="AG714">
        <f t="shared" ca="1" si="1534"/>
        <v>0</v>
      </c>
      <c r="AH714">
        <f t="shared" ca="1" si="1535"/>
        <v>0</v>
      </c>
      <c r="AI714">
        <f ca="1">IF(AND(B714&gt;Analysis!$B$39,B714&lt;Analysis!$B$40),FilterInput(AF714,Analysis!$B$34,Analysis!$B$35),0)</f>
        <v>0</v>
      </c>
      <c r="AJ714">
        <f ca="1">MEDIAN2(AI714,Analysis!$B$5,2)</f>
        <v>0</v>
      </c>
      <c r="AK714">
        <f ca="1">AVERAGE2(AJ714,Analysis!$B$6,2)</f>
        <v>0</v>
      </c>
      <c r="AL714">
        <f ca="1">INTEGRAL2(R714,$B714,AL713,R713,$B713,Analysis!$B$22)</f>
        <v>0</v>
      </c>
      <c r="AM714">
        <f ca="1">IF(AND(B714&lt;Analysis!$B$40,B714&gt;0),INTEGRAL2(AL714,$B714,AM713,AL713,$B713,Analysis!$B$23),0)</f>
        <v>0</v>
      </c>
      <c r="AN714">
        <f ca="1">IF($P714,AM714*Analysis!$B$30+Analysis!$B$31,0)</f>
        <v>0.626</v>
      </c>
      <c r="AO714">
        <f ca="1">AN714-'Flight Input'!$AE714</f>
        <v>0.38600000000000001</v>
      </c>
      <c r="AQ714">
        <f>Analysis!$B$36*'Flight Input'!AE714+IF('Flight Input'!AE714 &gt; 0,Analysis!$B$37,0)</f>
        <v>-0.99312</v>
      </c>
      <c r="AR714">
        <f ca="1">_xlfn.COVARIANCE.P($AN$102:$AN$1102,'Flight Input'!AE714:AE1714)</f>
        <v>0</v>
      </c>
    </row>
    <row r="715" spans="1:44" x14ac:dyDescent="0.3">
      <c r="A715">
        <v>713</v>
      </c>
      <c r="B715">
        <f>'Flight Input'!T715</f>
        <v>15.236586999963038</v>
      </c>
      <c r="C715">
        <f ca="1">INDIRECT(CONCATENATE("'Flight Input'!",Analysis!$B$2,A715+2))</f>
        <v>0</v>
      </c>
      <c r="D715">
        <f t="shared" si="1527"/>
        <v>3.0767999938689172E-2</v>
      </c>
      <c r="F715">
        <f t="shared" ca="1" si="1536"/>
        <v>0</v>
      </c>
      <c r="G715">
        <f t="shared" ca="1" si="1537"/>
        <v>0</v>
      </c>
      <c r="I715">
        <f>SUM(D$2:D715)/COUNT(D$2:D715)</f>
        <v>2.1369687236974806E-2</v>
      </c>
      <c r="J715">
        <f t="shared" si="1528"/>
        <v>1.4397964554882665</v>
      </c>
      <c r="L715">
        <f ca="1">VARA(C$2:C715)</f>
        <v>0</v>
      </c>
      <c r="M715">
        <f t="shared" ca="1" si="1529"/>
        <v>0</v>
      </c>
      <c r="N715">
        <f t="shared" ca="1" si="1538"/>
        <v>0</v>
      </c>
      <c r="O715" t="b">
        <f ca="1">IF(OR(O714,M715*MIN((B715-B$2)*Analysis!$B$19,1)&gt;Analysis!$B$18),TRUE,FALSE)</f>
        <v>0</v>
      </c>
      <c r="P715" t="b">
        <f>IF(OR('Flight Input'!U715=3,'Flight Input'!U715=9),TRUE,FALSE)</f>
        <v>1</v>
      </c>
      <c r="Q715">
        <f ca="1">IF(O715,Q714,SUM(C$2:C715)/COUNT(C$2:C715))+(Analysis!$D$14-500)/1000000</f>
        <v>1.1E-4</v>
      </c>
      <c r="R715">
        <f t="shared" ca="1" si="1530"/>
        <v>0</v>
      </c>
      <c r="S715">
        <f t="shared" ca="1" si="1539"/>
        <v>0</v>
      </c>
      <c r="T715">
        <f t="shared" ca="1" si="1531"/>
        <v>0</v>
      </c>
      <c r="U715">
        <f ca="1">IF($P715,T715*Analysis!$B$28+Analysis!$B$29,0)</f>
        <v>0.65799999999999992</v>
      </c>
      <c r="V715">
        <f ca="1">U715-'Flight Input'!$AE715</f>
        <v>0.41799999999999993</v>
      </c>
      <c r="W715">
        <f ca="1">MEDIAN2(R715,Analysis!$B$5,2)</f>
        <v>0</v>
      </c>
      <c r="X715">
        <f t="shared" ref="X715:Y715" ca="1" si="1554">X714+W715*$D715</f>
        <v>0</v>
      </c>
      <c r="Y715">
        <f t="shared" ca="1" si="1554"/>
        <v>0</v>
      </c>
      <c r="AA715">
        <f ca="1">AVERAGE2(W715,Analysis!$B$6,2)</f>
        <v>0</v>
      </c>
      <c r="AB715">
        <f t="shared" ref="AB715:AC715" ca="1" si="1555">AB714+AA715*$D715</f>
        <v>0</v>
      </c>
      <c r="AC715">
        <f t="shared" ca="1" si="1555"/>
        <v>0</v>
      </c>
      <c r="AF715">
        <f ca="1">IF(B715&gt;0,C715-Analysis!$B$14,0)</f>
        <v>0</v>
      </c>
      <c r="AG715">
        <f t="shared" ca="1" si="1534"/>
        <v>0</v>
      </c>
      <c r="AH715">
        <f t="shared" ca="1" si="1535"/>
        <v>0</v>
      </c>
      <c r="AI715">
        <f ca="1">IF(AND(B715&gt;Analysis!$B$39,B715&lt;Analysis!$B$40),FilterInput(AF715,Analysis!$B$34,Analysis!$B$35),0)</f>
        <v>0</v>
      </c>
      <c r="AJ715">
        <f ca="1">MEDIAN2(AI715,Analysis!$B$5,2)</f>
        <v>0</v>
      </c>
      <c r="AK715">
        <f ca="1">AVERAGE2(AJ715,Analysis!$B$6,2)</f>
        <v>0</v>
      </c>
      <c r="AL715">
        <f ca="1">INTEGRAL2(R715,$B715,AL714,R714,$B714,Analysis!$B$22)</f>
        <v>0</v>
      </c>
      <c r="AM715">
        <f ca="1">IF(AND(B715&lt;Analysis!$B$40,B715&gt;0),INTEGRAL2(AL715,$B715,AM714,AL714,$B714,Analysis!$B$23),0)</f>
        <v>0</v>
      </c>
      <c r="AN715">
        <f ca="1">IF($P715,AM715*Analysis!$B$30+Analysis!$B$31,0)</f>
        <v>0.626</v>
      </c>
      <c r="AO715">
        <f ca="1">AN715-'Flight Input'!$AE715</f>
        <v>0.38600000000000001</v>
      </c>
      <c r="AQ715">
        <f>Analysis!$B$36*'Flight Input'!AE715+IF('Flight Input'!AE715 &gt; 0,Analysis!$B$37,0)</f>
        <v>-0.99312</v>
      </c>
      <c r="AR715">
        <f ca="1">_xlfn.COVARIANCE.P($AN$102:$AN$1102,'Flight Input'!AE715:AE1715)</f>
        <v>0</v>
      </c>
    </row>
    <row r="716" spans="1:44" x14ac:dyDescent="0.3">
      <c r="A716">
        <v>714</v>
      </c>
      <c r="B716">
        <f>'Flight Input'!T716</f>
        <v>15.252348999958485</v>
      </c>
      <c r="C716">
        <f ca="1">INDIRECT(CONCATENATE("'Flight Input'!",Analysis!$B$2,A716+2))</f>
        <v>0</v>
      </c>
      <c r="D716">
        <f t="shared" si="1527"/>
        <v>1.5761999995447695E-2</v>
      </c>
      <c r="F716">
        <f t="shared" ca="1" si="1536"/>
        <v>0</v>
      </c>
      <c r="G716">
        <f t="shared" ca="1" si="1537"/>
        <v>0</v>
      </c>
      <c r="I716">
        <f>SUM(D$2:D716)/COUNT(D$2:D716)</f>
        <v>2.1361833333275189E-2</v>
      </c>
      <c r="J716">
        <f t="shared" si="1528"/>
        <v>0.73785801759324332</v>
      </c>
      <c r="L716">
        <f ca="1">VARA(C$2:C716)</f>
        <v>0</v>
      </c>
      <c r="M716">
        <f t="shared" ca="1" si="1529"/>
        <v>0</v>
      </c>
      <c r="N716">
        <f t="shared" ca="1" si="1538"/>
        <v>0</v>
      </c>
      <c r="O716" t="b">
        <f ca="1">IF(OR(O715,M716*MIN((B716-B$2)*Analysis!$B$19,1)&gt;Analysis!$B$18),TRUE,FALSE)</f>
        <v>0</v>
      </c>
      <c r="P716" t="b">
        <f>IF(OR('Flight Input'!U716=3,'Flight Input'!U716=9),TRUE,FALSE)</f>
        <v>1</v>
      </c>
      <c r="Q716">
        <f ca="1">IF(O716,Q715,SUM(C$2:C716)/COUNT(C$2:C716))+(Analysis!$D$14-500)/1000000</f>
        <v>1.1E-4</v>
      </c>
      <c r="R716">
        <f t="shared" ca="1" si="1530"/>
        <v>0</v>
      </c>
      <c r="S716">
        <f t="shared" ca="1" si="1539"/>
        <v>0</v>
      </c>
      <c r="T716">
        <f t="shared" ca="1" si="1531"/>
        <v>0</v>
      </c>
      <c r="U716">
        <f ca="1">IF($P716,T716*Analysis!$B$28+Analysis!$B$29,0)</f>
        <v>0.65799999999999992</v>
      </c>
      <c r="V716">
        <f ca="1">U716-'Flight Input'!$AE716</f>
        <v>0.41799999999999993</v>
      </c>
      <c r="W716">
        <f ca="1">MEDIAN2(R716,Analysis!$B$5,2)</f>
        <v>0</v>
      </c>
      <c r="X716">
        <f t="shared" ref="X716:Y716" ca="1" si="1556">X715+W716*$D716</f>
        <v>0</v>
      </c>
      <c r="Y716">
        <f t="shared" ca="1" si="1556"/>
        <v>0</v>
      </c>
      <c r="AA716">
        <f ca="1">AVERAGE2(W716,Analysis!$B$6,2)</f>
        <v>0</v>
      </c>
      <c r="AB716">
        <f t="shared" ref="AB716:AC716" ca="1" si="1557">AB715+AA716*$D716</f>
        <v>0</v>
      </c>
      <c r="AC716">
        <f t="shared" ca="1" si="1557"/>
        <v>0</v>
      </c>
      <c r="AF716">
        <f ca="1">IF(B716&gt;0,C716-Analysis!$B$14,0)</f>
        <v>0</v>
      </c>
      <c r="AG716">
        <f t="shared" ca="1" si="1534"/>
        <v>0</v>
      </c>
      <c r="AH716">
        <f t="shared" ca="1" si="1535"/>
        <v>0</v>
      </c>
      <c r="AI716">
        <f ca="1">IF(AND(B716&gt;Analysis!$B$39,B716&lt;Analysis!$B$40),FilterInput(AF716,Analysis!$B$34,Analysis!$B$35),0)</f>
        <v>0</v>
      </c>
      <c r="AJ716">
        <f ca="1">MEDIAN2(AI716,Analysis!$B$5,2)</f>
        <v>0</v>
      </c>
      <c r="AK716">
        <f ca="1">AVERAGE2(AJ716,Analysis!$B$6,2)</f>
        <v>0</v>
      </c>
      <c r="AL716">
        <f ca="1">INTEGRAL2(R716,$B716,AL715,R715,$B715,Analysis!$B$22)</f>
        <v>0</v>
      </c>
      <c r="AM716">
        <f ca="1">IF(AND(B716&lt;Analysis!$B$40,B716&gt;0),INTEGRAL2(AL716,$B716,AM715,AL715,$B715,Analysis!$B$23),0)</f>
        <v>0</v>
      </c>
      <c r="AN716">
        <f ca="1">IF($P716,AM716*Analysis!$B$30+Analysis!$B$31,0)</f>
        <v>0.626</v>
      </c>
      <c r="AO716">
        <f ca="1">AN716-'Flight Input'!$AE716</f>
        <v>0.38600000000000001</v>
      </c>
      <c r="AQ716">
        <f>Analysis!$B$36*'Flight Input'!AE716+IF('Flight Input'!AE716 &gt; 0,Analysis!$B$37,0)</f>
        <v>-0.99312</v>
      </c>
      <c r="AR716">
        <f ca="1">_xlfn.COVARIANCE.P($AN$102:$AN$1102,'Flight Input'!AE716:AE1716)</f>
        <v>0</v>
      </c>
    </row>
    <row r="717" spans="1:44" x14ac:dyDescent="0.3">
      <c r="A717">
        <v>715</v>
      </c>
      <c r="B717">
        <f>'Flight Input'!T717</f>
        <v>15.277441999991424</v>
      </c>
      <c r="C717">
        <f ca="1">INDIRECT(CONCATENATE("'Flight Input'!",Analysis!$B$2,A717+2))</f>
        <v>0</v>
      </c>
      <c r="D717">
        <f t="shared" si="1527"/>
        <v>2.5093000032939017E-2</v>
      </c>
      <c r="F717">
        <f t="shared" ca="1" si="1536"/>
        <v>0</v>
      </c>
      <c r="G717">
        <f t="shared" ca="1" si="1537"/>
        <v>0</v>
      </c>
      <c r="I717">
        <f>SUM(D$2:D717)/COUNT(D$2:D717)</f>
        <v>2.1367051748239753E-2</v>
      </c>
      <c r="J717">
        <f t="shared" si="1528"/>
        <v>1.1743782122400772</v>
      </c>
      <c r="L717">
        <f ca="1">VARA(C$2:C717)</f>
        <v>0</v>
      </c>
      <c r="M717">
        <f t="shared" ca="1" si="1529"/>
        <v>0</v>
      </c>
      <c r="N717">
        <f t="shared" ca="1" si="1538"/>
        <v>0</v>
      </c>
      <c r="O717" t="b">
        <f ca="1">IF(OR(O716,M717*MIN((B717-B$2)*Analysis!$B$19,1)&gt;Analysis!$B$18),TRUE,FALSE)</f>
        <v>0</v>
      </c>
      <c r="P717" t="b">
        <f>IF(OR('Flight Input'!U717=3,'Flight Input'!U717=9),TRUE,FALSE)</f>
        <v>1</v>
      </c>
      <c r="Q717">
        <f ca="1">IF(O717,Q716,SUM(C$2:C717)/COUNT(C$2:C717))+(Analysis!$D$14-500)/1000000</f>
        <v>1.1E-4</v>
      </c>
      <c r="R717">
        <f t="shared" ca="1" si="1530"/>
        <v>0</v>
      </c>
      <c r="S717">
        <f t="shared" ca="1" si="1539"/>
        <v>0</v>
      </c>
      <c r="T717">
        <f t="shared" ca="1" si="1531"/>
        <v>0</v>
      </c>
      <c r="U717">
        <f ca="1">IF($P717,T717*Analysis!$B$28+Analysis!$B$29,0)</f>
        <v>0.65799999999999992</v>
      </c>
      <c r="V717">
        <f ca="1">U717-'Flight Input'!$AE717</f>
        <v>0.41699999999999993</v>
      </c>
      <c r="W717">
        <f ca="1">MEDIAN2(R717,Analysis!$B$5,2)</f>
        <v>0</v>
      </c>
      <c r="X717">
        <f t="shared" ref="X717:Y717" ca="1" si="1558">X716+W717*$D717</f>
        <v>0</v>
      </c>
      <c r="Y717">
        <f t="shared" ca="1" si="1558"/>
        <v>0</v>
      </c>
      <c r="AA717">
        <f ca="1">AVERAGE2(W717,Analysis!$B$6,2)</f>
        <v>0</v>
      </c>
      <c r="AB717">
        <f t="shared" ref="AB717:AC717" ca="1" si="1559">AB716+AA717*$D717</f>
        <v>0</v>
      </c>
      <c r="AC717">
        <f t="shared" ca="1" si="1559"/>
        <v>0</v>
      </c>
      <c r="AF717">
        <f ca="1">IF(B717&gt;0,C717-Analysis!$B$14,0)</f>
        <v>0</v>
      </c>
      <c r="AG717">
        <f t="shared" ca="1" si="1534"/>
        <v>0</v>
      </c>
      <c r="AH717">
        <f t="shared" ca="1" si="1535"/>
        <v>0</v>
      </c>
      <c r="AI717">
        <f ca="1">IF(AND(B717&gt;Analysis!$B$39,B717&lt;Analysis!$B$40),FilterInput(AF717,Analysis!$B$34,Analysis!$B$35),0)</f>
        <v>0</v>
      </c>
      <c r="AJ717">
        <f ca="1">MEDIAN2(AI717,Analysis!$B$5,2)</f>
        <v>0</v>
      </c>
      <c r="AK717">
        <f ca="1">AVERAGE2(AJ717,Analysis!$B$6,2)</f>
        <v>0</v>
      </c>
      <c r="AL717">
        <f ca="1">INTEGRAL2(R717,$B717,AL716,R716,$B716,Analysis!$B$22)</f>
        <v>0</v>
      </c>
      <c r="AM717">
        <f ca="1">IF(AND(B717&lt;Analysis!$B$40,B717&gt;0),INTEGRAL2(AL717,$B717,AM716,AL716,$B716,Analysis!$B$23),0)</f>
        <v>0</v>
      </c>
      <c r="AN717">
        <f ca="1">IF($P717,AM717*Analysis!$B$30+Analysis!$B$31,0)</f>
        <v>0.626</v>
      </c>
      <c r="AO717">
        <f ca="1">AN717-'Flight Input'!$AE717</f>
        <v>0.38500000000000001</v>
      </c>
      <c r="AQ717">
        <f>Analysis!$B$36*'Flight Input'!AE717+IF('Flight Input'!AE717 &gt; 0,Analysis!$B$37,0)</f>
        <v>-0.99113300000000004</v>
      </c>
      <c r="AR717">
        <f ca="1">_xlfn.COVARIANCE.P($AN$102:$AN$1102,'Flight Input'!AE717:AE1717)</f>
        <v>0</v>
      </c>
    </row>
    <row r="718" spans="1:44" x14ac:dyDescent="0.3">
      <c r="A718">
        <v>716</v>
      </c>
      <c r="B718">
        <f>'Flight Input'!T718</f>
        <v>15.298822000040673</v>
      </c>
      <c r="C718">
        <f ca="1">INDIRECT(CONCATENATE("'Flight Input'!",Analysis!$B$2,A718+2))</f>
        <v>0</v>
      </c>
      <c r="D718">
        <f t="shared" si="1527"/>
        <v>2.1380000049248338E-2</v>
      </c>
      <c r="F718">
        <f t="shared" ca="1" si="1536"/>
        <v>0</v>
      </c>
      <c r="G718">
        <f t="shared" ca="1" si="1537"/>
        <v>0</v>
      </c>
      <c r="I718">
        <f>SUM(D$2:D718)/COUNT(D$2:D718)</f>
        <v>2.1367069832459042E-2</v>
      </c>
      <c r="J718">
        <f t="shared" si="1528"/>
        <v>1.0006051469336077</v>
      </c>
      <c r="L718">
        <f ca="1">VARA(C$2:C718)</f>
        <v>0</v>
      </c>
      <c r="M718">
        <f t="shared" ca="1" si="1529"/>
        <v>0</v>
      </c>
      <c r="N718">
        <f t="shared" ca="1" si="1538"/>
        <v>0</v>
      </c>
      <c r="O718" t="b">
        <f ca="1">IF(OR(O717,M718*MIN((B718-B$2)*Analysis!$B$19,1)&gt;Analysis!$B$18),TRUE,FALSE)</f>
        <v>0</v>
      </c>
      <c r="P718" t="b">
        <f>IF(OR('Flight Input'!U718=3,'Flight Input'!U718=9),TRUE,FALSE)</f>
        <v>1</v>
      </c>
      <c r="Q718">
        <f ca="1">IF(O718,Q717,SUM(C$2:C718)/COUNT(C$2:C718))+(Analysis!$D$14-500)/1000000</f>
        <v>1.1E-4</v>
      </c>
      <c r="R718">
        <f t="shared" ca="1" si="1530"/>
        <v>0</v>
      </c>
      <c r="S718">
        <f t="shared" ca="1" si="1539"/>
        <v>0</v>
      </c>
      <c r="T718">
        <f t="shared" ca="1" si="1531"/>
        <v>0</v>
      </c>
      <c r="U718">
        <f ca="1">IF($P718,T718*Analysis!$B$28+Analysis!$B$29,0)</f>
        <v>0.65799999999999992</v>
      </c>
      <c r="V718">
        <f ca="1">U718-'Flight Input'!$AE718</f>
        <v>0.41699999999999993</v>
      </c>
      <c r="W718">
        <f ca="1">MEDIAN2(R718,Analysis!$B$5,2)</f>
        <v>0</v>
      </c>
      <c r="X718">
        <f t="shared" ref="X718:Y718" ca="1" si="1560">X717+W718*$D718</f>
        <v>0</v>
      </c>
      <c r="Y718">
        <f t="shared" ca="1" si="1560"/>
        <v>0</v>
      </c>
      <c r="AA718">
        <f ca="1">AVERAGE2(W718,Analysis!$B$6,2)</f>
        <v>0</v>
      </c>
      <c r="AB718">
        <f t="shared" ref="AB718:AC718" ca="1" si="1561">AB717+AA718*$D718</f>
        <v>0</v>
      </c>
      <c r="AC718">
        <f t="shared" ca="1" si="1561"/>
        <v>0</v>
      </c>
      <c r="AF718">
        <f ca="1">IF(B718&gt;0,C718-Analysis!$B$14,0)</f>
        <v>0</v>
      </c>
      <c r="AG718">
        <f t="shared" ca="1" si="1534"/>
        <v>0</v>
      </c>
      <c r="AH718">
        <f t="shared" ca="1" si="1535"/>
        <v>0</v>
      </c>
      <c r="AI718">
        <f ca="1">IF(AND(B718&gt;Analysis!$B$39,B718&lt;Analysis!$B$40),FilterInput(AF718,Analysis!$B$34,Analysis!$B$35),0)</f>
        <v>0</v>
      </c>
      <c r="AJ718">
        <f ca="1">MEDIAN2(AI718,Analysis!$B$5,2)</f>
        <v>0</v>
      </c>
      <c r="AK718">
        <f ca="1">AVERAGE2(AJ718,Analysis!$B$6,2)</f>
        <v>0</v>
      </c>
      <c r="AL718">
        <f ca="1">INTEGRAL2(R718,$B718,AL717,R717,$B717,Analysis!$B$22)</f>
        <v>0</v>
      </c>
      <c r="AM718">
        <f ca="1">IF(AND(B718&lt;Analysis!$B$40,B718&gt;0),INTEGRAL2(AL718,$B718,AM717,AL717,$B717,Analysis!$B$23),0)</f>
        <v>0</v>
      </c>
      <c r="AN718">
        <f ca="1">IF($P718,AM718*Analysis!$B$30+Analysis!$B$31,0)</f>
        <v>0.626</v>
      </c>
      <c r="AO718">
        <f ca="1">AN718-'Flight Input'!$AE718</f>
        <v>0.38500000000000001</v>
      </c>
      <c r="AQ718">
        <f>Analysis!$B$36*'Flight Input'!AE718+IF('Flight Input'!AE718 &gt; 0,Analysis!$B$37,0)</f>
        <v>-0.99113300000000004</v>
      </c>
      <c r="AR718">
        <f ca="1">_xlfn.COVARIANCE.P($AN$102:$AN$1102,'Flight Input'!AE718:AE1718)</f>
        <v>0</v>
      </c>
    </row>
    <row r="719" spans="1:44" x14ac:dyDescent="0.3">
      <c r="A719">
        <v>717</v>
      </c>
      <c r="B719">
        <f>'Flight Input'!T719</f>
        <v>15.318197999964468</v>
      </c>
      <c r="C719">
        <f ca="1">INDIRECT(CONCATENATE("'Flight Input'!",Analysis!$B$2,A719+2))</f>
        <v>0</v>
      </c>
      <c r="D719">
        <f t="shared" si="1527"/>
        <v>1.9375999923795462E-2</v>
      </c>
      <c r="F719">
        <f t="shared" ca="1" si="1536"/>
        <v>0</v>
      </c>
      <c r="G719">
        <f t="shared" ca="1" si="1537"/>
        <v>0</v>
      </c>
      <c r="I719">
        <f>SUM(D$2:D719)/COUNT(D$2:D719)</f>
        <v>2.1364292886979733E-2</v>
      </c>
      <c r="J719">
        <f t="shared" si="1528"/>
        <v>0.90693382768610065</v>
      </c>
      <c r="L719">
        <f ca="1">VARA(C$2:C719)</f>
        <v>0</v>
      </c>
      <c r="M719">
        <f t="shared" ca="1" si="1529"/>
        <v>0</v>
      </c>
      <c r="N719">
        <f t="shared" ca="1" si="1538"/>
        <v>0</v>
      </c>
      <c r="O719" t="b">
        <f ca="1">IF(OR(O718,M719*MIN((B719-B$2)*Analysis!$B$19,1)&gt;Analysis!$B$18),TRUE,FALSE)</f>
        <v>0</v>
      </c>
      <c r="P719" t="b">
        <f>IF(OR('Flight Input'!U719=3,'Flight Input'!U719=9),TRUE,FALSE)</f>
        <v>1</v>
      </c>
      <c r="Q719">
        <f ca="1">IF(O719,Q718,SUM(C$2:C719)/COUNT(C$2:C719))+(Analysis!$D$14-500)/1000000</f>
        <v>1.1E-4</v>
      </c>
      <c r="R719">
        <f t="shared" ca="1" si="1530"/>
        <v>0</v>
      </c>
      <c r="S719">
        <f t="shared" ca="1" si="1539"/>
        <v>0</v>
      </c>
      <c r="T719">
        <f t="shared" ca="1" si="1531"/>
        <v>0</v>
      </c>
      <c r="U719">
        <f ca="1">IF($P719,T719*Analysis!$B$28+Analysis!$B$29,0)</f>
        <v>0.65799999999999992</v>
      </c>
      <c r="V719">
        <f ca="1">U719-'Flight Input'!$AE719</f>
        <v>0.41599999999999993</v>
      </c>
      <c r="W719">
        <f ca="1">MEDIAN2(R719,Analysis!$B$5,2)</f>
        <v>0</v>
      </c>
      <c r="X719">
        <f t="shared" ref="X719:Y719" ca="1" si="1562">X718+W719*$D719</f>
        <v>0</v>
      </c>
      <c r="Y719">
        <f t="shared" ca="1" si="1562"/>
        <v>0</v>
      </c>
      <c r="AA719">
        <f ca="1">AVERAGE2(W719,Analysis!$B$6,2)</f>
        <v>0</v>
      </c>
      <c r="AB719">
        <f t="shared" ref="AB719:AC719" ca="1" si="1563">AB718+AA719*$D719</f>
        <v>0</v>
      </c>
      <c r="AC719">
        <f t="shared" ca="1" si="1563"/>
        <v>0</v>
      </c>
      <c r="AF719">
        <f ca="1">IF(B719&gt;0,C719-Analysis!$B$14,0)</f>
        <v>0</v>
      </c>
      <c r="AG719">
        <f t="shared" ca="1" si="1534"/>
        <v>0</v>
      </c>
      <c r="AH719">
        <f t="shared" ca="1" si="1535"/>
        <v>0</v>
      </c>
      <c r="AI719">
        <f ca="1">IF(AND(B719&gt;Analysis!$B$39,B719&lt;Analysis!$B$40),FilterInput(AF719,Analysis!$B$34,Analysis!$B$35),0)</f>
        <v>0</v>
      </c>
      <c r="AJ719">
        <f ca="1">MEDIAN2(AI719,Analysis!$B$5,2)</f>
        <v>0</v>
      </c>
      <c r="AK719">
        <f ca="1">AVERAGE2(AJ719,Analysis!$B$6,2)</f>
        <v>0</v>
      </c>
      <c r="AL719">
        <f ca="1">INTEGRAL2(R719,$B719,AL718,R718,$B718,Analysis!$B$22)</f>
        <v>0</v>
      </c>
      <c r="AM719">
        <f ca="1">IF(AND(B719&lt;Analysis!$B$40,B719&gt;0),INTEGRAL2(AL719,$B719,AM718,AL718,$B718,Analysis!$B$23),0)</f>
        <v>0</v>
      </c>
      <c r="AN719">
        <f ca="1">IF($P719,AM719*Analysis!$B$30+Analysis!$B$31,0)</f>
        <v>0.626</v>
      </c>
      <c r="AO719">
        <f ca="1">AN719-'Flight Input'!$AE719</f>
        <v>0.38400000000000001</v>
      </c>
      <c r="AQ719">
        <f>Analysis!$B$36*'Flight Input'!AE719+IF('Flight Input'!AE719 &gt; 0,Analysis!$B$37,0)</f>
        <v>-0.98914599999999997</v>
      </c>
      <c r="AR719">
        <f ca="1">_xlfn.COVARIANCE.P($AN$102:$AN$1102,'Flight Input'!AE719:AE1719)</f>
        <v>0</v>
      </c>
    </row>
    <row r="720" spans="1:44" x14ac:dyDescent="0.3">
      <c r="A720">
        <v>718</v>
      </c>
      <c r="B720">
        <f>'Flight Input'!T720</f>
        <v>15.339789999998175</v>
      </c>
      <c r="C720">
        <f ca="1">INDIRECT(CONCATENATE("'Flight Input'!",Analysis!$B$2,A720+2))</f>
        <v>0</v>
      </c>
      <c r="D720">
        <f t="shared" si="1527"/>
        <v>2.1592000033706427E-2</v>
      </c>
      <c r="F720">
        <f t="shared" ca="1" si="1536"/>
        <v>0</v>
      </c>
      <c r="G720">
        <f t="shared" ca="1" si="1537"/>
        <v>0</v>
      </c>
      <c r="I720">
        <f>SUM(D$2:D720)/COUNT(D$2:D720)</f>
        <v>2.1364610027852612E-2</v>
      </c>
      <c r="J720">
        <f t="shared" si="1528"/>
        <v>1.0106433024313279</v>
      </c>
      <c r="L720">
        <f ca="1">VARA(C$2:C720)</f>
        <v>0</v>
      </c>
      <c r="M720">
        <f t="shared" ca="1" si="1529"/>
        <v>0</v>
      </c>
      <c r="N720">
        <f t="shared" ca="1" si="1538"/>
        <v>0</v>
      </c>
      <c r="O720" t="b">
        <f ca="1">IF(OR(O719,M720*MIN((B720-B$2)*Analysis!$B$19,1)&gt;Analysis!$B$18),TRUE,FALSE)</f>
        <v>0</v>
      </c>
      <c r="P720" t="b">
        <f>IF(OR('Flight Input'!U720=3,'Flight Input'!U720=9),TRUE,FALSE)</f>
        <v>1</v>
      </c>
      <c r="Q720">
        <f ca="1">IF(O720,Q719,SUM(C$2:C720)/COUNT(C$2:C720))+(Analysis!$D$14-500)/1000000</f>
        <v>1.1E-4</v>
      </c>
      <c r="R720">
        <f t="shared" ca="1" si="1530"/>
        <v>0</v>
      </c>
      <c r="S720">
        <f t="shared" ca="1" si="1539"/>
        <v>0</v>
      </c>
      <c r="T720">
        <f t="shared" ca="1" si="1531"/>
        <v>0</v>
      </c>
      <c r="U720">
        <f ca="1">IF($P720,T720*Analysis!$B$28+Analysis!$B$29,0)</f>
        <v>0.65799999999999992</v>
      </c>
      <c r="V720">
        <f ca="1">U720-'Flight Input'!$AE720</f>
        <v>0.41599999999999993</v>
      </c>
      <c r="W720">
        <f ca="1">MEDIAN2(R720,Analysis!$B$5,2)</f>
        <v>0</v>
      </c>
      <c r="X720">
        <f t="shared" ref="X720:Y720" ca="1" si="1564">X719+W720*$D720</f>
        <v>0</v>
      </c>
      <c r="Y720">
        <f t="shared" ca="1" si="1564"/>
        <v>0</v>
      </c>
      <c r="AA720">
        <f ca="1">AVERAGE2(W720,Analysis!$B$6,2)</f>
        <v>0</v>
      </c>
      <c r="AB720">
        <f t="shared" ref="AB720:AC720" ca="1" si="1565">AB719+AA720*$D720</f>
        <v>0</v>
      </c>
      <c r="AC720">
        <f t="shared" ca="1" si="1565"/>
        <v>0</v>
      </c>
      <c r="AF720">
        <f ca="1">IF(B720&gt;0,C720-Analysis!$B$14,0)</f>
        <v>0</v>
      </c>
      <c r="AG720">
        <f t="shared" ca="1" si="1534"/>
        <v>0</v>
      </c>
      <c r="AH720">
        <f t="shared" ca="1" si="1535"/>
        <v>0</v>
      </c>
      <c r="AI720">
        <f ca="1">IF(AND(B720&gt;Analysis!$B$39,B720&lt;Analysis!$B$40),FilterInput(AF720,Analysis!$B$34,Analysis!$B$35),0)</f>
        <v>0</v>
      </c>
      <c r="AJ720">
        <f ca="1">MEDIAN2(AI720,Analysis!$B$5,2)</f>
        <v>0</v>
      </c>
      <c r="AK720">
        <f ca="1">AVERAGE2(AJ720,Analysis!$B$6,2)</f>
        <v>0</v>
      </c>
      <c r="AL720">
        <f ca="1">INTEGRAL2(R720,$B720,AL719,R719,$B719,Analysis!$B$22)</f>
        <v>0</v>
      </c>
      <c r="AM720">
        <f ca="1">IF(AND(B720&lt;Analysis!$B$40,B720&gt;0),INTEGRAL2(AL720,$B720,AM719,AL719,$B719,Analysis!$B$23),0)</f>
        <v>0</v>
      </c>
      <c r="AN720">
        <f ca="1">IF($P720,AM720*Analysis!$B$30+Analysis!$B$31,0)</f>
        <v>0.626</v>
      </c>
      <c r="AO720">
        <f ca="1">AN720-'Flight Input'!$AE720</f>
        <v>0.38400000000000001</v>
      </c>
      <c r="AQ720">
        <f>Analysis!$B$36*'Flight Input'!AE720+IF('Flight Input'!AE720 &gt; 0,Analysis!$B$37,0)</f>
        <v>-0.98914599999999997</v>
      </c>
      <c r="AR720">
        <f ca="1">_xlfn.COVARIANCE.P($AN$102:$AN$1102,'Flight Input'!AE720:AE1720)</f>
        <v>0</v>
      </c>
    </row>
    <row r="721" spans="1:44" x14ac:dyDescent="0.3">
      <c r="A721">
        <v>719</v>
      </c>
      <c r="B721">
        <f>'Flight Input'!T721</f>
        <v>15.357323999982327</v>
      </c>
      <c r="C721">
        <f ca="1">INDIRECT(CONCATENATE("'Flight Input'!",Analysis!$B$2,A721+2))</f>
        <v>0</v>
      </c>
      <c r="D721">
        <f t="shared" si="1527"/>
        <v>1.7533999984152615E-2</v>
      </c>
      <c r="F721">
        <f t="shared" ca="1" si="1536"/>
        <v>0</v>
      </c>
      <c r="G721">
        <f t="shared" ca="1" si="1537"/>
        <v>0</v>
      </c>
      <c r="I721">
        <f>SUM(D$2:D721)/COUNT(D$2:D721)</f>
        <v>2.1359282336554E-2</v>
      </c>
      <c r="J721">
        <f t="shared" si="1528"/>
        <v>0.82090773031943842</v>
      </c>
      <c r="L721">
        <f ca="1">VARA(C$2:C721)</f>
        <v>0</v>
      </c>
      <c r="M721">
        <f t="shared" ca="1" si="1529"/>
        <v>0</v>
      </c>
      <c r="N721">
        <f t="shared" ca="1" si="1538"/>
        <v>0</v>
      </c>
      <c r="O721" t="b">
        <f ca="1">IF(OR(O720,M721*MIN((B721-B$2)*Analysis!$B$19,1)&gt;Analysis!$B$18),TRUE,FALSE)</f>
        <v>0</v>
      </c>
      <c r="P721" t="b">
        <f>IF(OR('Flight Input'!U721=3,'Flight Input'!U721=9),TRUE,FALSE)</f>
        <v>1</v>
      </c>
      <c r="Q721">
        <f ca="1">IF(O721,Q720,SUM(C$2:C721)/COUNT(C$2:C721))+(Analysis!$D$14-500)/1000000</f>
        <v>1.1E-4</v>
      </c>
      <c r="R721">
        <f t="shared" ca="1" si="1530"/>
        <v>0</v>
      </c>
      <c r="S721">
        <f t="shared" ca="1" si="1539"/>
        <v>0</v>
      </c>
      <c r="T721">
        <f t="shared" ca="1" si="1531"/>
        <v>0</v>
      </c>
      <c r="U721">
        <f ca="1">IF($P721,T721*Analysis!$B$28+Analysis!$B$29,0)</f>
        <v>0.65799999999999992</v>
      </c>
      <c r="V721">
        <f ca="1">U721-'Flight Input'!$AE721</f>
        <v>0.41599999999999993</v>
      </c>
      <c r="W721">
        <f ca="1">MEDIAN2(R721,Analysis!$B$5,2)</f>
        <v>0</v>
      </c>
      <c r="X721">
        <f t="shared" ref="X721:Y721" ca="1" si="1566">X720+W721*$D721</f>
        <v>0</v>
      </c>
      <c r="Y721">
        <f t="shared" ca="1" si="1566"/>
        <v>0</v>
      </c>
      <c r="AA721">
        <f ca="1">AVERAGE2(W721,Analysis!$B$6,2)</f>
        <v>0</v>
      </c>
      <c r="AB721">
        <f t="shared" ref="AB721:AC721" ca="1" si="1567">AB720+AA721*$D721</f>
        <v>0</v>
      </c>
      <c r="AC721">
        <f t="shared" ca="1" si="1567"/>
        <v>0</v>
      </c>
      <c r="AF721">
        <f ca="1">IF(B721&gt;0,C721-Analysis!$B$14,0)</f>
        <v>0</v>
      </c>
      <c r="AG721">
        <f t="shared" ca="1" si="1534"/>
        <v>0</v>
      </c>
      <c r="AH721">
        <f t="shared" ca="1" si="1535"/>
        <v>0</v>
      </c>
      <c r="AI721">
        <f ca="1">IF(AND(B721&gt;Analysis!$B$39,B721&lt;Analysis!$B$40),FilterInput(AF721,Analysis!$B$34,Analysis!$B$35),0)</f>
        <v>0</v>
      </c>
      <c r="AJ721">
        <f ca="1">MEDIAN2(AI721,Analysis!$B$5,2)</f>
        <v>0</v>
      </c>
      <c r="AK721">
        <f ca="1">AVERAGE2(AJ721,Analysis!$B$6,2)</f>
        <v>0</v>
      </c>
      <c r="AL721">
        <f ca="1">INTEGRAL2(R721,$B721,AL720,R720,$B720,Analysis!$B$22)</f>
        <v>0</v>
      </c>
      <c r="AM721">
        <f ca="1">IF(AND(B721&lt;Analysis!$B$40,B721&gt;0),INTEGRAL2(AL721,$B721,AM720,AL720,$B720,Analysis!$B$23),0)</f>
        <v>0</v>
      </c>
      <c r="AN721">
        <f ca="1">IF($P721,AM721*Analysis!$B$30+Analysis!$B$31,0)</f>
        <v>0.626</v>
      </c>
      <c r="AO721">
        <f ca="1">AN721-'Flight Input'!$AE721</f>
        <v>0.38400000000000001</v>
      </c>
      <c r="AQ721">
        <f>Analysis!$B$36*'Flight Input'!AE721+IF('Flight Input'!AE721 &gt; 0,Analysis!$B$37,0)</f>
        <v>-0.98914599999999997</v>
      </c>
      <c r="AR721">
        <f ca="1">_xlfn.COVARIANCE.P($AN$102:$AN$1102,'Flight Input'!AE721:AE1721)</f>
        <v>0</v>
      </c>
    </row>
    <row r="722" spans="1:44" x14ac:dyDescent="0.3">
      <c r="A722">
        <v>720</v>
      </c>
      <c r="B722">
        <f>'Flight Input'!T722</f>
        <v>15.378313999972306</v>
      </c>
      <c r="C722">
        <f ca="1">INDIRECT(CONCATENATE("'Flight Input'!",Analysis!$B$2,A722+2))</f>
        <v>0</v>
      </c>
      <c r="D722">
        <f t="shared" si="1527"/>
        <v>2.0989999989978969E-2</v>
      </c>
      <c r="F722">
        <f t="shared" ca="1" si="1536"/>
        <v>0</v>
      </c>
      <c r="G722">
        <f t="shared" ca="1" si="1537"/>
        <v>0</v>
      </c>
      <c r="I722">
        <f>SUM(D$2:D722)/COUNT(D$2:D722)</f>
        <v>2.135876944440598E-2</v>
      </c>
      <c r="J722">
        <f t="shared" si="1528"/>
        <v>0.98273451776391574</v>
      </c>
      <c r="L722">
        <f ca="1">VARA(C$2:C722)</f>
        <v>0</v>
      </c>
      <c r="M722">
        <f t="shared" ca="1" si="1529"/>
        <v>0</v>
      </c>
      <c r="N722">
        <f t="shared" ca="1" si="1538"/>
        <v>0</v>
      </c>
      <c r="O722" t="b">
        <f ca="1">IF(OR(O721,M722*MIN((B722-B$2)*Analysis!$B$19,1)&gt;Analysis!$B$18),TRUE,FALSE)</f>
        <v>0</v>
      </c>
      <c r="P722" t="b">
        <f>IF(OR('Flight Input'!U722=3,'Flight Input'!U722=9),TRUE,FALSE)</f>
        <v>1</v>
      </c>
      <c r="Q722">
        <f ca="1">IF(O722,Q721,SUM(C$2:C722)/COUNT(C$2:C722))+(Analysis!$D$14-500)/1000000</f>
        <v>1.1E-4</v>
      </c>
      <c r="R722">
        <f t="shared" ca="1" si="1530"/>
        <v>0</v>
      </c>
      <c r="S722">
        <f t="shared" ca="1" si="1539"/>
        <v>0</v>
      </c>
      <c r="T722">
        <f t="shared" ca="1" si="1531"/>
        <v>0</v>
      </c>
      <c r="U722">
        <f ca="1">IF($P722,T722*Analysis!$B$28+Analysis!$B$29,0)</f>
        <v>0.65799999999999992</v>
      </c>
      <c r="V722">
        <f ca="1">U722-'Flight Input'!$AE722</f>
        <v>0.41499999999999992</v>
      </c>
      <c r="W722">
        <f ca="1">MEDIAN2(R722,Analysis!$B$5,2)</f>
        <v>0</v>
      </c>
      <c r="X722">
        <f t="shared" ref="X722:Y722" ca="1" si="1568">X721+W722*$D722</f>
        <v>0</v>
      </c>
      <c r="Y722">
        <f t="shared" ca="1" si="1568"/>
        <v>0</v>
      </c>
      <c r="AA722">
        <f ca="1">AVERAGE2(W722,Analysis!$B$6,2)</f>
        <v>0</v>
      </c>
      <c r="AB722">
        <f t="shared" ref="AB722:AC722" ca="1" si="1569">AB721+AA722*$D722</f>
        <v>0</v>
      </c>
      <c r="AC722">
        <f t="shared" ca="1" si="1569"/>
        <v>0</v>
      </c>
      <c r="AF722">
        <f ca="1">IF(B722&gt;0,C722-Analysis!$B$14,0)</f>
        <v>0</v>
      </c>
      <c r="AG722">
        <f t="shared" ca="1" si="1534"/>
        <v>0</v>
      </c>
      <c r="AH722">
        <f t="shared" ca="1" si="1535"/>
        <v>0</v>
      </c>
      <c r="AI722">
        <f ca="1">IF(AND(B722&gt;Analysis!$B$39,B722&lt;Analysis!$B$40),FilterInput(AF722,Analysis!$B$34,Analysis!$B$35),0)</f>
        <v>0</v>
      </c>
      <c r="AJ722">
        <f ca="1">MEDIAN2(AI722,Analysis!$B$5,2)</f>
        <v>0</v>
      </c>
      <c r="AK722">
        <f ca="1">AVERAGE2(AJ722,Analysis!$B$6,2)</f>
        <v>0</v>
      </c>
      <c r="AL722">
        <f ca="1">INTEGRAL2(R722,$B722,AL721,R721,$B721,Analysis!$B$22)</f>
        <v>0</v>
      </c>
      <c r="AM722">
        <f ca="1">IF(AND(B722&lt;Analysis!$B$40,B722&gt;0),INTEGRAL2(AL722,$B722,AM721,AL721,$B721,Analysis!$B$23),0)</f>
        <v>0</v>
      </c>
      <c r="AN722">
        <f ca="1">IF($P722,AM722*Analysis!$B$30+Analysis!$B$31,0)</f>
        <v>0.626</v>
      </c>
      <c r="AO722">
        <f ca="1">AN722-'Flight Input'!$AE722</f>
        <v>0.38300000000000001</v>
      </c>
      <c r="AQ722">
        <f>Analysis!$B$36*'Flight Input'!AE722+IF('Flight Input'!AE722 &gt; 0,Analysis!$B$37,0)</f>
        <v>-0.9871589999999999</v>
      </c>
      <c r="AR722">
        <f ca="1">_xlfn.COVARIANCE.P($AN$102:$AN$1102,'Flight Input'!AE722:AE1722)</f>
        <v>0</v>
      </c>
    </row>
    <row r="723" spans="1:44" x14ac:dyDescent="0.3">
      <c r="A723">
        <v>721</v>
      </c>
      <c r="B723">
        <f>'Flight Input'!T723</f>
        <v>15.400353000033647</v>
      </c>
      <c r="C723">
        <f ca="1">INDIRECT(CONCATENATE("'Flight Input'!",Analysis!$B$2,A723+2))</f>
        <v>0</v>
      </c>
      <c r="D723">
        <f t="shared" si="1527"/>
        <v>2.203900006134063E-2</v>
      </c>
      <c r="F723">
        <f t="shared" ca="1" si="1536"/>
        <v>0</v>
      </c>
      <c r="G723">
        <f t="shared" ca="1" si="1537"/>
        <v>0</v>
      </c>
      <c r="I723">
        <f>SUM(D$2:D723)/COUNT(D$2:D723)</f>
        <v>2.13597128987984E-2</v>
      </c>
      <c r="J723">
        <f t="shared" si="1528"/>
        <v>1.0318022609086868</v>
      </c>
      <c r="L723">
        <f ca="1">VARA(C$2:C723)</f>
        <v>0</v>
      </c>
      <c r="M723">
        <f t="shared" ca="1" si="1529"/>
        <v>0</v>
      </c>
      <c r="N723">
        <f t="shared" ca="1" si="1538"/>
        <v>0</v>
      </c>
      <c r="O723" t="b">
        <f ca="1">IF(OR(O722,M723*MIN((B723-B$2)*Analysis!$B$19,1)&gt;Analysis!$B$18),TRUE,FALSE)</f>
        <v>0</v>
      </c>
      <c r="P723" t="b">
        <f>IF(OR('Flight Input'!U723=3,'Flight Input'!U723=9),TRUE,FALSE)</f>
        <v>1</v>
      </c>
      <c r="Q723">
        <f ca="1">IF(O723,Q722,SUM(C$2:C723)/COUNT(C$2:C723))+(Analysis!$D$14-500)/1000000</f>
        <v>1.1E-4</v>
      </c>
      <c r="R723">
        <f t="shared" ca="1" si="1530"/>
        <v>0</v>
      </c>
      <c r="S723">
        <f t="shared" ca="1" si="1539"/>
        <v>0</v>
      </c>
      <c r="T723">
        <f t="shared" ca="1" si="1531"/>
        <v>0</v>
      </c>
      <c r="U723">
        <f ca="1">IF($P723,T723*Analysis!$B$28+Analysis!$B$29,0)</f>
        <v>0.65799999999999992</v>
      </c>
      <c r="V723">
        <f ca="1">U723-'Flight Input'!$AE723</f>
        <v>0.41399999999999992</v>
      </c>
      <c r="W723">
        <f ca="1">MEDIAN2(R723,Analysis!$B$5,2)</f>
        <v>0</v>
      </c>
      <c r="X723">
        <f t="shared" ref="X723:Y723" ca="1" si="1570">X722+W723*$D723</f>
        <v>0</v>
      </c>
      <c r="Y723">
        <f t="shared" ca="1" si="1570"/>
        <v>0</v>
      </c>
      <c r="AA723">
        <f ca="1">AVERAGE2(W723,Analysis!$B$6,2)</f>
        <v>0</v>
      </c>
      <c r="AB723">
        <f t="shared" ref="AB723:AC723" ca="1" si="1571">AB722+AA723*$D723</f>
        <v>0</v>
      </c>
      <c r="AC723">
        <f t="shared" ca="1" si="1571"/>
        <v>0</v>
      </c>
      <c r="AF723">
        <f ca="1">IF(B723&gt;0,C723-Analysis!$B$14,0)</f>
        <v>0</v>
      </c>
      <c r="AG723">
        <f t="shared" ca="1" si="1534"/>
        <v>0</v>
      </c>
      <c r="AH723">
        <f t="shared" ca="1" si="1535"/>
        <v>0</v>
      </c>
      <c r="AI723">
        <f ca="1">IF(AND(B723&gt;Analysis!$B$39,B723&lt;Analysis!$B$40),FilterInput(AF723,Analysis!$B$34,Analysis!$B$35),0)</f>
        <v>0</v>
      </c>
      <c r="AJ723">
        <f ca="1">MEDIAN2(AI723,Analysis!$B$5,2)</f>
        <v>0</v>
      </c>
      <c r="AK723">
        <f ca="1">AVERAGE2(AJ723,Analysis!$B$6,2)</f>
        <v>0</v>
      </c>
      <c r="AL723">
        <f ca="1">INTEGRAL2(R723,$B723,AL722,R722,$B722,Analysis!$B$22)</f>
        <v>0</v>
      </c>
      <c r="AM723">
        <f ca="1">IF(AND(B723&lt;Analysis!$B$40,B723&gt;0),INTEGRAL2(AL723,$B723,AM722,AL722,$B722,Analysis!$B$23),0)</f>
        <v>0</v>
      </c>
      <c r="AN723">
        <f ca="1">IF($P723,AM723*Analysis!$B$30+Analysis!$B$31,0)</f>
        <v>0.626</v>
      </c>
      <c r="AO723">
        <f ca="1">AN723-'Flight Input'!$AE723</f>
        <v>0.38200000000000001</v>
      </c>
      <c r="AQ723">
        <f>Analysis!$B$36*'Flight Input'!AE723+IF('Flight Input'!AE723 &gt; 0,Analysis!$B$37,0)</f>
        <v>-0.98517199999999994</v>
      </c>
      <c r="AR723">
        <f ca="1">_xlfn.COVARIANCE.P($AN$102:$AN$1102,'Flight Input'!AE723:AE1723)</f>
        <v>0</v>
      </c>
    </row>
    <row r="724" spans="1:44" x14ac:dyDescent="0.3">
      <c r="A724">
        <v>722</v>
      </c>
      <c r="B724">
        <f>'Flight Input'!T724</f>
        <v>15.417888000025414</v>
      </c>
      <c r="C724">
        <f ca="1">INDIRECT(CONCATENATE("'Flight Input'!",Analysis!$B$2,A724+2))</f>
        <v>0</v>
      </c>
      <c r="D724">
        <f t="shared" si="1527"/>
        <v>1.7534999991767108E-2</v>
      </c>
      <c r="F724">
        <f t="shared" ca="1" si="1536"/>
        <v>0</v>
      </c>
      <c r="G724">
        <f t="shared" ca="1" si="1537"/>
        <v>0</v>
      </c>
      <c r="I724">
        <f>SUM(D$2:D724)/COUNT(D$2:D724)</f>
        <v>2.1354415512500575E-2</v>
      </c>
      <c r="J724">
        <f t="shared" si="1528"/>
        <v>0.82114165014267737</v>
      </c>
      <c r="L724">
        <f ca="1">VARA(C$2:C724)</f>
        <v>0</v>
      </c>
      <c r="M724">
        <f t="shared" ca="1" si="1529"/>
        <v>0</v>
      </c>
      <c r="N724">
        <f t="shared" ca="1" si="1538"/>
        <v>0</v>
      </c>
      <c r="O724" t="b">
        <f ca="1">IF(OR(O723,M724*MIN((B724-B$2)*Analysis!$B$19,1)&gt;Analysis!$B$18),TRUE,FALSE)</f>
        <v>0</v>
      </c>
      <c r="P724" t="b">
        <f>IF(OR('Flight Input'!U724=3,'Flight Input'!U724=9),TRUE,FALSE)</f>
        <v>1</v>
      </c>
      <c r="Q724">
        <f ca="1">IF(O724,Q723,SUM(C$2:C724)/COUNT(C$2:C724))+(Analysis!$D$14-500)/1000000</f>
        <v>1.1E-4</v>
      </c>
      <c r="R724">
        <f t="shared" ca="1" si="1530"/>
        <v>0</v>
      </c>
      <c r="S724">
        <f t="shared" ca="1" si="1539"/>
        <v>0</v>
      </c>
      <c r="T724">
        <f t="shared" ca="1" si="1531"/>
        <v>0</v>
      </c>
      <c r="U724">
        <f ca="1">IF($P724,T724*Analysis!$B$28+Analysis!$B$29,0)</f>
        <v>0.65799999999999992</v>
      </c>
      <c r="V724">
        <f ca="1">U724-'Flight Input'!$AE724</f>
        <v>0.41399999999999992</v>
      </c>
      <c r="W724">
        <f ca="1">MEDIAN2(R724,Analysis!$B$5,2)</f>
        <v>0</v>
      </c>
      <c r="X724">
        <f t="shared" ref="X724:Y724" ca="1" si="1572">X723+W724*$D724</f>
        <v>0</v>
      </c>
      <c r="Y724">
        <f t="shared" ca="1" si="1572"/>
        <v>0</v>
      </c>
      <c r="AA724">
        <f ca="1">AVERAGE2(W724,Analysis!$B$6,2)</f>
        <v>0</v>
      </c>
      <c r="AB724">
        <f t="shared" ref="AB724:AC724" ca="1" si="1573">AB723+AA724*$D724</f>
        <v>0</v>
      </c>
      <c r="AC724">
        <f t="shared" ca="1" si="1573"/>
        <v>0</v>
      </c>
      <c r="AF724">
        <f ca="1">IF(B724&gt;0,C724-Analysis!$B$14,0)</f>
        <v>0</v>
      </c>
      <c r="AG724">
        <f t="shared" ca="1" si="1534"/>
        <v>0</v>
      </c>
      <c r="AH724">
        <f t="shared" ca="1" si="1535"/>
        <v>0</v>
      </c>
      <c r="AI724">
        <f ca="1">IF(AND(B724&gt;Analysis!$B$39,B724&lt;Analysis!$B$40),FilterInput(AF724,Analysis!$B$34,Analysis!$B$35),0)</f>
        <v>0</v>
      </c>
      <c r="AJ724">
        <f ca="1">MEDIAN2(AI724,Analysis!$B$5,2)</f>
        <v>0</v>
      </c>
      <c r="AK724">
        <f ca="1">AVERAGE2(AJ724,Analysis!$B$6,2)</f>
        <v>0</v>
      </c>
      <c r="AL724">
        <f ca="1">INTEGRAL2(R724,$B724,AL723,R723,$B723,Analysis!$B$22)</f>
        <v>0</v>
      </c>
      <c r="AM724">
        <f ca="1">IF(AND(B724&lt;Analysis!$B$40,B724&gt;0),INTEGRAL2(AL724,$B724,AM723,AL723,$B723,Analysis!$B$23),0)</f>
        <v>0</v>
      </c>
      <c r="AN724">
        <f ca="1">IF($P724,AM724*Analysis!$B$30+Analysis!$B$31,0)</f>
        <v>0.626</v>
      </c>
      <c r="AO724">
        <f ca="1">AN724-'Flight Input'!$AE724</f>
        <v>0.38200000000000001</v>
      </c>
      <c r="AQ724">
        <f>Analysis!$B$36*'Flight Input'!AE724+IF('Flight Input'!AE724 &gt; 0,Analysis!$B$37,0)</f>
        <v>-0.98517199999999994</v>
      </c>
      <c r="AR724">
        <f ca="1">_xlfn.COVARIANCE.P($AN$102:$AN$1102,'Flight Input'!AE724:AE1724)</f>
        <v>0</v>
      </c>
    </row>
    <row r="725" spans="1:44" x14ac:dyDescent="0.3">
      <c r="A725">
        <v>723</v>
      </c>
      <c r="B725">
        <f>'Flight Input'!T725</f>
        <v>15.437705000047572</v>
      </c>
      <c r="C725">
        <f ca="1">INDIRECT(CONCATENATE("'Flight Input'!",Analysis!$B$2,A725+2))</f>
        <v>0</v>
      </c>
      <c r="D725">
        <f t="shared" si="1527"/>
        <v>1.9817000022158027E-2</v>
      </c>
      <c r="F725">
        <f t="shared" ca="1" si="1536"/>
        <v>0</v>
      </c>
      <c r="G725">
        <f t="shared" ca="1" si="1537"/>
        <v>0</v>
      </c>
      <c r="I725">
        <f>SUM(D$2:D725)/COUNT(D$2:D725)</f>
        <v>2.1352289073371469E-2</v>
      </c>
      <c r="J725">
        <f t="shared" si="1528"/>
        <v>0.92809721496660946</v>
      </c>
      <c r="L725">
        <f ca="1">VARA(C$2:C725)</f>
        <v>0</v>
      </c>
      <c r="M725">
        <f t="shared" ca="1" si="1529"/>
        <v>0</v>
      </c>
      <c r="N725">
        <f t="shared" ca="1" si="1538"/>
        <v>0</v>
      </c>
      <c r="O725" t="b">
        <f ca="1">IF(OR(O724,M725*MIN((B725-B$2)*Analysis!$B$19,1)&gt;Analysis!$B$18),TRUE,FALSE)</f>
        <v>0</v>
      </c>
      <c r="P725" t="b">
        <f>IF(OR('Flight Input'!U725=3,'Flight Input'!U725=9),TRUE,FALSE)</f>
        <v>1</v>
      </c>
      <c r="Q725">
        <f ca="1">IF(O725,Q724,SUM(C$2:C725)/COUNT(C$2:C725))+(Analysis!$D$14-500)/1000000</f>
        <v>1.1E-4</v>
      </c>
      <c r="R725">
        <f t="shared" ca="1" si="1530"/>
        <v>0</v>
      </c>
      <c r="S725">
        <f t="shared" ca="1" si="1539"/>
        <v>0</v>
      </c>
      <c r="T725">
        <f t="shared" ca="1" si="1531"/>
        <v>0</v>
      </c>
      <c r="U725">
        <f ca="1">IF($P725,T725*Analysis!$B$28+Analysis!$B$29,0)</f>
        <v>0.65799999999999992</v>
      </c>
      <c r="V725">
        <f ca="1">U725-'Flight Input'!$AE725</f>
        <v>0.41299999999999992</v>
      </c>
      <c r="W725">
        <f ca="1">MEDIAN2(R725,Analysis!$B$5,2)</f>
        <v>0</v>
      </c>
      <c r="X725">
        <f t="shared" ref="X725:Y725" ca="1" si="1574">X724+W725*$D725</f>
        <v>0</v>
      </c>
      <c r="Y725">
        <f t="shared" ca="1" si="1574"/>
        <v>0</v>
      </c>
      <c r="AA725">
        <f ca="1">AVERAGE2(W725,Analysis!$B$6,2)</f>
        <v>0</v>
      </c>
      <c r="AB725">
        <f t="shared" ref="AB725:AC725" ca="1" si="1575">AB724+AA725*$D725</f>
        <v>0</v>
      </c>
      <c r="AC725">
        <f t="shared" ca="1" si="1575"/>
        <v>0</v>
      </c>
      <c r="AF725">
        <f ca="1">IF(B725&gt;0,C725-Analysis!$B$14,0)</f>
        <v>0</v>
      </c>
      <c r="AG725">
        <f t="shared" ca="1" si="1534"/>
        <v>0</v>
      </c>
      <c r="AH725">
        <f t="shared" ca="1" si="1535"/>
        <v>0</v>
      </c>
      <c r="AI725">
        <f ca="1">IF(AND(B725&gt;Analysis!$B$39,B725&lt;Analysis!$B$40),FilterInput(AF725,Analysis!$B$34,Analysis!$B$35),0)</f>
        <v>0</v>
      </c>
      <c r="AJ725">
        <f ca="1">MEDIAN2(AI725,Analysis!$B$5,2)</f>
        <v>0</v>
      </c>
      <c r="AK725">
        <f ca="1">AVERAGE2(AJ725,Analysis!$B$6,2)</f>
        <v>0</v>
      </c>
      <c r="AL725">
        <f ca="1">INTEGRAL2(R725,$B725,AL724,R724,$B724,Analysis!$B$22)</f>
        <v>0</v>
      </c>
      <c r="AM725">
        <f ca="1">IF(AND(B725&lt;Analysis!$B$40,B725&gt;0),INTEGRAL2(AL725,$B725,AM724,AL724,$B724,Analysis!$B$23),0)</f>
        <v>0</v>
      </c>
      <c r="AN725">
        <f ca="1">IF($P725,AM725*Analysis!$B$30+Analysis!$B$31,0)</f>
        <v>0.626</v>
      </c>
      <c r="AO725">
        <f ca="1">AN725-'Flight Input'!$AE725</f>
        <v>0.38100000000000001</v>
      </c>
      <c r="AQ725">
        <f>Analysis!$B$36*'Flight Input'!AE725+IF('Flight Input'!AE725 &gt; 0,Analysis!$B$37,0)</f>
        <v>-0.98318499999999998</v>
      </c>
      <c r="AR725">
        <f ca="1">_xlfn.COVARIANCE.P($AN$102:$AN$1102,'Flight Input'!AE725:AE1725)</f>
        <v>0</v>
      </c>
    </row>
    <row r="726" spans="1:44" x14ac:dyDescent="0.3">
      <c r="A726">
        <v>724</v>
      </c>
      <c r="B726">
        <f>'Flight Input'!T726</f>
        <v>15.458893000031821</v>
      </c>
      <c r="C726">
        <f ca="1">INDIRECT(CONCATENATE("'Flight Input'!",Analysis!$B$2,A726+2))</f>
        <v>0</v>
      </c>
      <c r="D726">
        <f t="shared" si="1527"/>
        <v>2.1187999984249473E-2</v>
      </c>
      <c r="F726">
        <f t="shared" ca="1" si="1536"/>
        <v>0</v>
      </c>
      <c r="G726">
        <f t="shared" ca="1" si="1537"/>
        <v>0</v>
      </c>
      <c r="I726">
        <f>SUM(D$2:D726)/COUNT(D$2:D726)</f>
        <v>2.1352062154740083E-2</v>
      </c>
      <c r="J726">
        <f t="shared" si="1528"/>
        <v>0.99231633135471231</v>
      </c>
      <c r="L726">
        <f ca="1">VARA(C$2:C726)</f>
        <v>0</v>
      </c>
      <c r="M726">
        <f t="shared" ca="1" si="1529"/>
        <v>0</v>
      </c>
      <c r="N726">
        <f t="shared" ca="1" si="1538"/>
        <v>0</v>
      </c>
      <c r="O726" t="b">
        <f ca="1">IF(OR(O725,M726*MIN((B726-B$2)*Analysis!$B$19,1)&gt;Analysis!$B$18),TRUE,FALSE)</f>
        <v>0</v>
      </c>
      <c r="P726" t="b">
        <f>IF(OR('Flight Input'!U726=3,'Flight Input'!U726=9),TRUE,FALSE)</f>
        <v>1</v>
      </c>
      <c r="Q726">
        <f ca="1">IF(O726,Q725,SUM(C$2:C726)/COUNT(C$2:C726))+(Analysis!$D$14-500)/1000000</f>
        <v>1.1E-4</v>
      </c>
      <c r="R726">
        <f t="shared" ca="1" si="1530"/>
        <v>0</v>
      </c>
      <c r="S726">
        <f t="shared" ca="1" si="1539"/>
        <v>0</v>
      </c>
      <c r="T726">
        <f t="shared" ca="1" si="1531"/>
        <v>0</v>
      </c>
      <c r="U726">
        <f ca="1">IF($P726,T726*Analysis!$B$28+Analysis!$B$29,0)</f>
        <v>0.65799999999999992</v>
      </c>
      <c r="V726">
        <f ca="1">U726-'Flight Input'!$AE726</f>
        <v>0.41499999999999992</v>
      </c>
      <c r="W726">
        <f ca="1">MEDIAN2(R726,Analysis!$B$5,2)</f>
        <v>0</v>
      </c>
      <c r="X726">
        <f t="shared" ref="X726:Y726" ca="1" si="1576">X725+W726*$D726</f>
        <v>0</v>
      </c>
      <c r="Y726">
        <f t="shared" ca="1" si="1576"/>
        <v>0</v>
      </c>
      <c r="AA726">
        <f ca="1">AVERAGE2(W726,Analysis!$B$6,2)</f>
        <v>0</v>
      </c>
      <c r="AB726">
        <f t="shared" ref="AB726:AC726" ca="1" si="1577">AB725+AA726*$D726</f>
        <v>0</v>
      </c>
      <c r="AC726">
        <f t="shared" ca="1" si="1577"/>
        <v>0</v>
      </c>
      <c r="AF726">
        <f ca="1">IF(B726&gt;0,C726-Analysis!$B$14,0)</f>
        <v>0</v>
      </c>
      <c r="AG726">
        <f t="shared" ca="1" si="1534"/>
        <v>0</v>
      </c>
      <c r="AH726">
        <f t="shared" ca="1" si="1535"/>
        <v>0</v>
      </c>
      <c r="AI726">
        <f ca="1">IF(AND(B726&gt;Analysis!$B$39,B726&lt;Analysis!$B$40),FilterInput(AF726,Analysis!$B$34,Analysis!$B$35),0)</f>
        <v>0</v>
      </c>
      <c r="AJ726">
        <f ca="1">MEDIAN2(AI726,Analysis!$B$5,2)</f>
        <v>0</v>
      </c>
      <c r="AK726">
        <f ca="1">AVERAGE2(AJ726,Analysis!$B$6,2)</f>
        <v>0</v>
      </c>
      <c r="AL726">
        <f ca="1">INTEGRAL2(R726,$B726,AL725,R725,$B725,Analysis!$B$22)</f>
        <v>0</v>
      </c>
      <c r="AM726">
        <f ca="1">IF(AND(B726&lt;Analysis!$B$40,B726&gt;0),INTEGRAL2(AL726,$B726,AM725,AL725,$B725,Analysis!$B$23),0)</f>
        <v>0</v>
      </c>
      <c r="AN726">
        <f ca="1">IF($P726,AM726*Analysis!$B$30+Analysis!$B$31,0)</f>
        <v>0.626</v>
      </c>
      <c r="AO726">
        <f ca="1">AN726-'Flight Input'!$AE726</f>
        <v>0.38300000000000001</v>
      </c>
      <c r="AQ726">
        <f>Analysis!$B$36*'Flight Input'!AE726+IF('Flight Input'!AE726 &gt; 0,Analysis!$B$37,0)</f>
        <v>-0.9871589999999999</v>
      </c>
      <c r="AR726">
        <f ca="1">_xlfn.COVARIANCE.P($AN$102:$AN$1102,'Flight Input'!AE726:AE1726)</f>
        <v>0</v>
      </c>
    </row>
    <row r="727" spans="1:44" x14ac:dyDescent="0.3">
      <c r="A727">
        <v>725</v>
      </c>
      <c r="B727">
        <f>'Flight Input'!T727</f>
        <v>15.474484000005759</v>
      </c>
      <c r="C727">
        <f ca="1">INDIRECT(CONCATENATE("'Flight Input'!",Analysis!$B$2,A727+2))</f>
        <v>0</v>
      </c>
      <c r="D727">
        <f t="shared" si="1527"/>
        <v>1.5590999973937869E-2</v>
      </c>
      <c r="F727">
        <f t="shared" ca="1" si="1536"/>
        <v>0</v>
      </c>
      <c r="G727">
        <f t="shared" ca="1" si="1537"/>
        <v>0</v>
      </c>
      <c r="I727">
        <f>SUM(D$2:D727)/COUNT(D$2:D727)</f>
        <v>2.134411586207691E-2</v>
      </c>
      <c r="J727">
        <f t="shared" si="1528"/>
        <v>0.73045892716686045</v>
      </c>
      <c r="L727">
        <f ca="1">VARA(C$2:C727)</f>
        <v>0</v>
      </c>
      <c r="M727">
        <f t="shared" ca="1" si="1529"/>
        <v>0</v>
      </c>
      <c r="N727">
        <f t="shared" ca="1" si="1538"/>
        <v>0</v>
      </c>
      <c r="O727" t="b">
        <f ca="1">IF(OR(O726,M727*MIN((B727-B$2)*Analysis!$B$19,1)&gt;Analysis!$B$18),TRUE,FALSE)</f>
        <v>0</v>
      </c>
      <c r="P727" t="b">
        <f>IF(OR('Flight Input'!U727=3,'Flight Input'!U727=9),TRUE,FALSE)</f>
        <v>1</v>
      </c>
      <c r="Q727">
        <f ca="1">IF(O727,Q726,SUM(C$2:C727)/COUNT(C$2:C727))+(Analysis!$D$14-500)/1000000</f>
        <v>1.1E-4</v>
      </c>
      <c r="R727">
        <f t="shared" ca="1" si="1530"/>
        <v>0</v>
      </c>
      <c r="S727">
        <f t="shared" ca="1" si="1539"/>
        <v>0</v>
      </c>
      <c r="T727">
        <f t="shared" ca="1" si="1531"/>
        <v>0</v>
      </c>
      <c r="U727">
        <f ca="1">IF($P727,T727*Analysis!$B$28+Analysis!$B$29,0)</f>
        <v>0.65799999999999992</v>
      </c>
      <c r="V727">
        <f ca="1">U727-'Flight Input'!$AE727</f>
        <v>0.41499999999999992</v>
      </c>
      <c r="W727">
        <f ca="1">MEDIAN2(R727,Analysis!$B$5,2)</f>
        <v>0</v>
      </c>
      <c r="X727">
        <f t="shared" ref="X727:Y727" ca="1" si="1578">X726+W727*$D727</f>
        <v>0</v>
      </c>
      <c r="Y727">
        <f t="shared" ca="1" si="1578"/>
        <v>0</v>
      </c>
      <c r="AA727">
        <f ca="1">AVERAGE2(W727,Analysis!$B$6,2)</f>
        <v>0</v>
      </c>
      <c r="AB727">
        <f t="shared" ref="AB727:AC727" ca="1" si="1579">AB726+AA727*$D727</f>
        <v>0</v>
      </c>
      <c r="AC727">
        <f t="shared" ca="1" si="1579"/>
        <v>0</v>
      </c>
      <c r="AF727">
        <f ca="1">IF(B727&gt;0,C727-Analysis!$B$14,0)</f>
        <v>0</v>
      </c>
      <c r="AG727">
        <f t="shared" ca="1" si="1534"/>
        <v>0</v>
      </c>
      <c r="AH727">
        <f t="shared" ca="1" si="1535"/>
        <v>0</v>
      </c>
      <c r="AI727">
        <f ca="1">IF(AND(B727&gt;Analysis!$B$39,B727&lt;Analysis!$B$40),FilterInput(AF727,Analysis!$B$34,Analysis!$B$35),0)</f>
        <v>0</v>
      </c>
      <c r="AJ727">
        <f ca="1">MEDIAN2(AI727,Analysis!$B$5,2)</f>
        <v>0</v>
      </c>
      <c r="AK727">
        <f ca="1">AVERAGE2(AJ727,Analysis!$B$6,2)</f>
        <v>0</v>
      </c>
      <c r="AL727">
        <f ca="1">INTEGRAL2(R727,$B727,AL726,R726,$B726,Analysis!$B$22)</f>
        <v>0</v>
      </c>
      <c r="AM727">
        <f ca="1">IF(AND(B727&lt;Analysis!$B$40,B727&gt;0),INTEGRAL2(AL727,$B727,AM726,AL726,$B726,Analysis!$B$23),0)</f>
        <v>0</v>
      </c>
      <c r="AN727">
        <f ca="1">IF($P727,AM727*Analysis!$B$30+Analysis!$B$31,0)</f>
        <v>0.626</v>
      </c>
      <c r="AO727">
        <f ca="1">AN727-'Flight Input'!$AE727</f>
        <v>0.38300000000000001</v>
      </c>
      <c r="AQ727">
        <f>Analysis!$B$36*'Flight Input'!AE727+IF('Flight Input'!AE727 &gt; 0,Analysis!$B$37,0)</f>
        <v>-0.9871589999999999</v>
      </c>
      <c r="AR727">
        <f ca="1">_xlfn.COVARIANCE.P($AN$102:$AN$1102,'Flight Input'!AE727:AE1727)</f>
        <v>0</v>
      </c>
    </row>
    <row r="728" spans="1:44" x14ac:dyDescent="0.3">
      <c r="A728">
        <v>726</v>
      </c>
      <c r="B728">
        <f>'Flight Input'!T728</f>
        <v>15.501121000037529</v>
      </c>
      <c r="C728">
        <f ca="1">INDIRECT(CONCATENATE("'Flight Input'!",Analysis!$B$2,A728+2))</f>
        <v>0</v>
      </c>
      <c r="D728">
        <f t="shared" si="1527"/>
        <v>2.6637000031769276E-2</v>
      </c>
      <c r="F728">
        <f t="shared" ca="1" si="1536"/>
        <v>0</v>
      </c>
      <c r="G728">
        <f t="shared" ca="1" si="1537"/>
        <v>0</v>
      </c>
      <c r="I728">
        <f>SUM(D$2:D728)/COUNT(D$2:D728)</f>
        <v>2.1351406336139845E-2</v>
      </c>
      <c r="J728">
        <f t="shared" si="1528"/>
        <v>1.247552484947229</v>
      </c>
      <c r="L728">
        <f ca="1">VARA(C$2:C728)</f>
        <v>0</v>
      </c>
      <c r="M728">
        <f t="shared" ca="1" si="1529"/>
        <v>0</v>
      </c>
      <c r="N728">
        <f t="shared" ca="1" si="1538"/>
        <v>0</v>
      </c>
      <c r="O728" t="b">
        <f ca="1">IF(OR(O727,M728*MIN((B728-B$2)*Analysis!$B$19,1)&gt;Analysis!$B$18),TRUE,FALSE)</f>
        <v>0</v>
      </c>
      <c r="P728" t="b">
        <f>IF(OR('Flight Input'!U728=3,'Flight Input'!U728=9),TRUE,FALSE)</f>
        <v>1</v>
      </c>
      <c r="Q728">
        <f ca="1">IF(O728,Q727,SUM(C$2:C728)/COUNT(C$2:C728))+(Analysis!$D$14-500)/1000000</f>
        <v>1.1E-4</v>
      </c>
      <c r="R728">
        <f t="shared" ca="1" si="1530"/>
        <v>0</v>
      </c>
      <c r="S728">
        <f t="shared" ca="1" si="1539"/>
        <v>0</v>
      </c>
      <c r="T728">
        <f t="shared" ca="1" si="1531"/>
        <v>0</v>
      </c>
      <c r="U728">
        <f ca="1">IF($P728,T728*Analysis!$B$28+Analysis!$B$29,0)</f>
        <v>0.65799999999999992</v>
      </c>
      <c r="V728">
        <f ca="1">U728-'Flight Input'!$AE728</f>
        <v>0.41599999999999993</v>
      </c>
      <c r="W728">
        <f ca="1">MEDIAN2(R728,Analysis!$B$5,2)</f>
        <v>0</v>
      </c>
      <c r="X728">
        <f t="shared" ref="X728:Y728" ca="1" si="1580">X727+W728*$D728</f>
        <v>0</v>
      </c>
      <c r="Y728">
        <f t="shared" ca="1" si="1580"/>
        <v>0</v>
      </c>
      <c r="AA728">
        <f ca="1">AVERAGE2(W728,Analysis!$B$6,2)</f>
        <v>0</v>
      </c>
      <c r="AB728">
        <f t="shared" ref="AB728:AC728" ca="1" si="1581">AB727+AA728*$D728</f>
        <v>0</v>
      </c>
      <c r="AC728">
        <f t="shared" ca="1" si="1581"/>
        <v>0</v>
      </c>
      <c r="AF728">
        <f ca="1">IF(B728&gt;0,C728-Analysis!$B$14,0)</f>
        <v>0</v>
      </c>
      <c r="AG728">
        <f t="shared" ca="1" si="1534"/>
        <v>0</v>
      </c>
      <c r="AH728">
        <f t="shared" ca="1" si="1535"/>
        <v>0</v>
      </c>
      <c r="AI728">
        <f ca="1">IF(AND(B728&gt;Analysis!$B$39,B728&lt;Analysis!$B$40),FilterInput(AF728,Analysis!$B$34,Analysis!$B$35),0)</f>
        <v>0</v>
      </c>
      <c r="AJ728">
        <f ca="1">MEDIAN2(AI728,Analysis!$B$5,2)</f>
        <v>0</v>
      </c>
      <c r="AK728">
        <f ca="1">AVERAGE2(AJ728,Analysis!$B$6,2)</f>
        <v>0</v>
      </c>
      <c r="AL728">
        <f ca="1">INTEGRAL2(R728,$B728,AL727,R727,$B727,Analysis!$B$22)</f>
        <v>0</v>
      </c>
      <c r="AM728">
        <f ca="1">IF(AND(B728&lt;Analysis!$B$40,B728&gt;0),INTEGRAL2(AL728,$B728,AM727,AL727,$B727,Analysis!$B$23),0)</f>
        <v>0</v>
      </c>
      <c r="AN728">
        <f ca="1">IF($P728,AM728*Analysis!$B$30+Analysis!$B$31,0)</f>
        <v>0.626</v>
      </c>
      <c r="AO728">
        <f ca="1">AN728-'Flight Input'!$AE728</f>
        <v>0.38400000000000001</v>
      </c>
      <c r="AQ728">
        <f>Analysis!$B$36*'Flight Input'!AE728+IF('Flight Input'!AE728 &gt; 0,Analysis!$B$37,0)</f>
        <v>-0.98914599999999997</v>
      </c>
      <c r="AR728">
        <f ca="1">_xlfn.COVARIANCE.P($AN$102:$AN$1102,'Flight Input'!AE728:AE1728)</f>
        <v>0</v>
      </c>
    </row>
    <row r="729" spans="1:44" x14ac:dyDescent="0.3">
      <c r="A729">
        <v>727</v>
      </c>
      <c r="B729">
        <f>'Flight Input'!T729</f>
        <v>15.520025999983773</v>
      </c>
      <c r="C729">
        <f ca="1">INDIRECT(CONCATENATE("'Flight Input'!",Analysis!$B$2,A729+2))</f>
        <v>0</v>
      </c>
      <c r="D729">
        <f t="shared" si="1527"/>
        <v>1.8904999946244061E-2</v>
      </c>
      <c r="F729">
        <f t="shared" ca="1" si="1536"/>
        <v>0</v>
      </c>
      <c r="G729">
        <f t="shared" ca="1" si="1537"/>
        <v>0</v>
      </c>
      <c r="I729">
        <f>SUM(D$2:D729)/COUNT(D$2:D729)</f>
        <v>2.1348041265452231E-2</v>
      </c>
      <c r="J729">
        <f t="shared" si="1528"/>
        <v>0.8855613361043212</v>
      </c>
      <c r="L729">
        <f ca="1">VARA(C$2:C729)</f>
        <v>0</v>
      </c>
      <c r="M729">
        <f t="shared" ca="1" si="1529"/>
        <v>0</v>
      </c>
      <c r="N729">
        <f t="shared" ca="1" si="1538"/>
        <v>0</v>
      </c>
      <c r="O729" t="b">
        <f ca="1">IF(OR(O728,M729*MIN((B729-B$2)*Analysis!$B$19,1)&gt;Analysis!$B$18),TRUE,FALSE)</f>
        <v>0</v>
      </c>
      <c r="P729" t="b">
        <f>IF(OR('Flight Input'!U729=3,'Flight Input'!U729=9),TRUE,FALSE)</f>
        <v>1</v>
      </c>
      <c r="Q729">
        <f ca="1">IF(O729,Q728,SUM(C$2:C729)/COUNT(C$2:C729))+(Analysis!$D$14-500)/1000000</f>
        <v>1.1E-4</v>
      </c>
      <c r="R729">
        <f t="shared" ca="1" si="1530"/>
        <v>0</v>
      </c>
      <c r="S729">
        <f t="shared" ca="1" si="1539"/>
        <v>0</v>
      </c>
      <c r="T729">
        <f t="shared" ca="1" si="1531"/>
        <v>0</v>
      </c>
      <c r="U729">
        <f ca="1">IF($P729,T729*Analysis!$B$28+Analysis!$B$29,0)</f>
        <v>0.65799999999999992</v>
      </c>
      <c r="V729">
        <f ca="1">U729-'Flight Input'!$AE729</f>
        <v>0.41499999999999992</v>
      </c>
      <c r="W729">
        <f ca="1">MEDIAN2(R729,Analysis!$B$5,2)</f>
        <v>0</v>
      </c>
      <c r="X729">
        <f t="shared" ref="X729:Y729" ca="1" si="1582">X728+W729*$D729</f>
        <v>0</v>
      </c>
      <c r="Y729">
        <f t="shared" ca="1" si="1582"/>
        <v>0</v>
      </c>
      <c r="AA729">
        <f ca="1">AVERAGE2(W729,Analysis!$B$6,2)</f>
        <v>0</v>
      </c>
      <c r="AB729">
        <f t="shared" ref="AB729:AC729" ca="1" si="1583">AB728+AA729*$D729</f>
        <v>0</v>
      </c>
      <c r="AC729">
        <f t="shared" ca="1" si="1583"/>
        <v>0</v>
      </c>
      <c r="AF729">
        <f ca="1">IF(B729&gt;0,C729-Analysis!$B$14,0)</f>
        <v>0</v>
      </c>
      <c r="AG729">
        <f t="shared" ca="1" si="1534"/>
        <v>0</v>
      </c>
      <c r="AH729">
        <f t="shared" ca="1" si="1535"/>
        <v>0</v>
      </c>
      <c r="AI729">
        <f ca="1">IF(AND(B729&gt;Analysis!$B$39,B729&lt;Analysis!$B$40),FilterInput(AF729,Analysis!$B$34,Analysis!$B$35),0)</f>
        <v>0</v>
      </c>
      <c r="AJ729">
        <f ca="1">MEDIAN2(AI729,Analysis!$B$5,2)</f>
        <v>0</v>
      </c>
      <c r="AK729">
        <f ca="1">AVERAGE2(AJ729,Analysis!$B$6,2)</f>
        <v>0</v>
      </c>
      <c r="AL729">
        <f ca="1">INTEGRAL2(R729,$B729,AL728,R728,$B728,Analysis!$B$22)</f>
        <v>0</v>
      </c>
      <c r="AM729">
        <f ca="1">IF(AND(B729&lt;Analysis!$B$40,B729&gt;0),INTEGRAL2(AL729,$B729,AM728,AL728,$B728,Analysis!$B$23),0)</f>
        <v>0</v>
      </c>
      <c r="AN729">
        <f ca="1">IF($P729,AM729*Analysis!$B$30+Analysis!$B$31,0)</f>
        <v>0.626</v>
      </c>
      <c r="AO729">
        <f ca="1">AN729-'Flight Input'!$AE729</f>
        <v>0.38300000000000001</v>
      </c>
      <c r="AQ729">
        <f>Analysis!$B$36*'Flight Input'!AE729+IF('Flight Input'!AE729 &gt; 0,Analysis!$B$37,0)</f>
        <v>-0.9871589999999999</v>
      </c>
      <c r="AR729">
        <f ca="1">_xlfn.COVARIANCE.P($AN$102:$AN$1102,'Flight Input'!AE729:AE1729)</f>
        <v>0</v>
      </c>
    </row>
    <row r="730" spans="1:44" x14ac:dyDescent="0.3">
      <c r="A730">
        <v>728</v>
      </c>
      <c r="B730">
        <f>'Flight Input'!T730</f>
        <v>15.535516000003554</v>
      </c>
      <c r="C730">
        <f ca="1">INDIRECT(CONCATENATE("'Flight Input'!",Analysis!$B$2,A730+2))</f>
        <v>0</v>
      </c>
      <c r="D730">
        <f t="shared" si="1527"/>
        <v>1.5490000019781291E-2</v>
      </c>
      <c r="F730">
        <f t="shared" ca="1" si="1536"/>
        <v>0</v>
      </c>
      <c r="G730">
        <f t="shared" ca="1" si="1537"/>
        <v>0</v>
      </c>
      <c r="I730">
        <f>SUM(D$2:D730)/COUNT(D$2:D730)</f>
        <v>2.1339994505499386E-2</v>
      </c>
      <c r="J730">
        <f t="shared" si="1528"/>
        <v>0.72586710440761681</v>
      </c>
      <c r="L730">
        <f ca="1">VARA(C$2:C730)</f>
        <v>0</v>
      </c>
      <c r="M730">
        <f t="shared" ca="1" si="1529"/>
        <v>0</v>
      </c>
      <c r="N730">
        <f t="shared" ca="1" si="1538"/>
        <v>0</v>
      </c>
      <c r="O730" t="b">
        <f ca="1">IF(OR(O729,M730*MIN((B730-B$2)*Analysis!$B$19,1)&gt;Analysis!$B$18),TRUE,FALSE)</f>
        <v>0</v>
      </c>
      <c r="P730" t="b">
        <f>IF(OR('Flight Input'!U730=3,'Flight Input'!U730=9),TRUE,FALSE)</f>
        <v>1</v>
      </c>
      <c r="Q730">
        <f ca="1">IF(O730,Q729,SUM(C$2:C730)/COUNT(C$2:C730))+(Analysis!$D$14-500)/1000000</f>
        <v>1.1E-4</v>
      </c>
      <c r="R730">
        <f t="shared" ca="1" si="1530"/>
        <v>0</v>
      </c>
      <c r="S730">
        <f t="shared" ca="1" si="1539"/>
        <v>0</v>
      </c>
      <c r="T730">
        <f t="shared" ca="1" si="1531"/>
        <v>0</v>
      </c>
      <c r="U730">
        <f ca="1">IF($P730,T730*Analysis!$B$28+Analysis!$B$29,0)</f>
        <v>0.65799999999999992</v>
      </c>
      <c r="V730">
        <f ca="1">U730-'Flight Input'!$AE730</f>
        <v>0.41499999999999992</v>
      </c>
      <c r="W730">
        <f ca="1">MEDIAN2(R730,Analysis!$B$5,2)</f>
        <v>0</v>
      </c>
      <c r="X730">
        <f t="shared" ref="X730:Y730" ca="1" si="1584">X729+W730*$D730</f>
        <v>0</v>
      </c>
      <c r="Y730">
        <f t="shared" ca="1" si="1584"/>
        <v>0</v>
      </c>
      <c r="AA730">
        <f ca="1">AVERAGE2(W730,Analysis!$B$6,2)</f>
        <v>0</v>
      </c>
      <c r="AB730">
        <f t="shared" ref="AB730:AC730" ca="1" si="1585">AB729+AA730*$D730</f>
        <v>0</v>
      </c>
      <c r="AC730">
        <f t="shared" ca="1" si="1585"/>
        <v>0</v>
      </c>
      <c r="AF730">
        <f ca="1">IF(B730&gt;0,C730-Analysis!$B$14,0)</f>
        <v>0</v>
      </c>
      <c r="AG730">
        <f t="shared" ca="1" si="1534"/>
        <v>0</v>
      </c>
      <c r="AH730">
        <f t="shared" ca="1" si="1535"/>
        <v>0</v>
      </c>
      <c r="AI730">
        <f ca="1">IF(AND(B730&gt;Analysis!$B$39,B730&lt;Analysis!$B$40),FilterInput(AF730,Analysis!$B$34,Analysis!$B$35),0)</f>
        <v>0</v>
      </c>
      <c r="AJ730">
        <f ca="1">MEDIAN2(AI730,Analysis!$B$5,2)</f>
        <v>0</v>
      </c>
      <c r="AK730">
        <f ca="1">AVERAGE2(AJ730,Analysis!$B$6,2)</f>
        <v>0</v>
      </c>
      <c r="AL730">
        <f ca="1">INTEGRAL2(R730,$B730,AL729,R729,$B729,Analysis!$B$22)</f>
        <v>0</v>
      </c>
      <c r="AM730">
        <f ca="1">IF(AND(B730&lt;Analysis!$B$40,B730&gt;0),INTEGRAL2(AL730,$B730,AM729,AL729,$B729,Analysis!$B$23),0)</f>
        <v>0</v>
      </c>
      <c r="AN730">
        <f ca="1">IF($P730,AM730*Analysis!$B$30+Analysis!$B$31,0)</f>
        <v>0.626</v>
      </c>
      <c r="AO730">
        <f ca="1">AN730-'Flight Input'!$AE730</f>
        <v>0.38300000000000001</v>
      </c>
      <c r="AQ730">
        <f>Analysis!$B$36*'Flight Input'!AE730+IF('Flight Input'!AE730 &gt; 0,Analysis!$B$37,0)</f>
        <v>-0.9871589999999999</v>
      </c>
      <c r="AR730">
        <f ca="1">_xlfn.COVARIANCE.P($AN$102:$AN$1102,'Flight Input'!AE730:AE1730)</f>
        <v>0</v>
      </c>
    </row>
    <row r="731" spans="1:44" x14ac:dyDescent="0.3">
      <c r="A731">
        <v>729</v>
      </c>
      <c r="B731">
        <f>'Flight Input'!T731</f>
        <v>15.55438900005538</v>
      </c>
      <c r="C731">
        <f ca="1">INDIRECT(CONCATENATE("'Flight Input'!",Analysis!$B$2,A731+2))</f>
        <v>0</v>
      </c>
      <c r="D731">
        <f t="shared" si="1527"/>
        <v>1.8873000051826239E-2</v>
      </c>
      <c r="F731">
        <f t="shared" ca="1" si="1536"/>
        <v>0</v>
      </c>
      <c r="G731">
        <f t="shared" ca="1" si="1537"/>
        <v>0</v>
      </c>
      <c r="I731">
        <f>SUM(D$2:D731)/COUNT(D$2:D731)</f>
        <v>2.1336610425316021E-2</v>
      </c>
      <c r="J731">
        <f t="shared" si="1528"/>
        <v>0.88453600059329507</v>
      </c>
      <c r="L731">
        <f ca="1">VARA(C$2:C731)</f>
        <v>0</v>
      </c>
      <c r="M731">
        <f t="shared" ca="1" si="1529"/>
        <v>0</v>
      </c>
      <c r="N731">
        <f t="shared" ca="1" si="1538"/>
        <v>0</v>
      </c>
      <c r="O731" t="b">
        <f ca="1">IF(OR(O730,M731*MIN((B731-B$2)*Analysis!$B$19,1)&gt;Analysis!$B$18),TRUE,FALSE)</f>
        <v>0</v>
      </c>
      <c r="P731" t="b">
        <f>IF(OR('Flight Input'!U731=3,'Flight Input'!U731=9),TRUE,FALSE)</f>
        <v>1</v>
      </c>
      <c r="Q731">
        <f ca="1">IF(O731,Q730,SUM(C$2:C731)/COUNT(C$2:C731))+(Analysis!$D$14-500)/1000000</f>
        <v>1.1E-4</v>
      </c>
      <c r="R731">
        <f t="shared" ca="1" si="1530"/>
        <v>0</v>
      </c>
      <c r="S731">
        <f t="shared" ca="1" si="1539"/>
        <v>0</v>
      </c>
      <c r="T731">
        <f t="shared" ca="1" si="1531"/>
        <v>0</v>
      </c>
      <c r="U731">
        <f ca="1">IF($P731,T731*Analysis!$B$28+Analysis!$B$29,0)</f>
        <v>0.65799999999999992</v>
      </c>
      <c r="V731">
        <f ca="1">U731-'Flight Input'!$AE731</f>
        <v>0.41499999999999992</v>
      </c>
      <c r="W731">
        <f ca="1">MEDIAN2(R731,Analysis!$B$5,2)</f>
        <v>0</v>
      </c>
      <c r="X731">
        <f t="shared" ref="X731:Y731" ca="1" si="1586">X730+W731*$D731</f>
        <v>0</v>
      </c>
      <c r="Y731">
        <f t="shared" ca="1" si="1586"/>
        <v>0</v>
      </c>
      <c r="AA731">
        <f ca="1">AVERAGE2(W731,Analysis!$B$6,2)</f>
        <v>0</v>
      </c>
      <c r="AB731">
        <f t="shared" ref="AB731:AC731" ca="1" si="1587">AB730+AA731*$D731</f>
        <v>0</v>
      </c>
      <c r="AC731">
        <f t="shared" ca="1" si="1587"/>
        <v>0</v>
      </c>
      <c r="AF731">
        <f ca="1">IF(B731&gt;0,C731-Analysis!$B$14,0)</f>
        <v>0</v>
      </c>
      <c r="AG731">
        <f t="shared" ca="1" si="1534"/>
        <v>0</v>
      </c>
      <c r="AH731">
        <f t="shared" ca="1" si="1535"/>
        <v>0</v>
      </c>
      <c r="AI731">
        <f ca="1">IF(AND(B731&gt;Analysis!$B$39,B731&lt;Analysis!$B$40),FilterInput(AF731,Analysis!$B$34,Analysis!$B$35),0)</f>
        <v>0</v>
      </c>
      <c r="AJ731">
        <f ca="1">MEDIAN2(AI731,Analysis!$B$5,2)</f>
        <v>0</v>
      </c>
      <c r="AK731">
        <f ca="1">AVERAGE2(AJ731,Analysis!$B$6,2)</f>
        <v>0</v>
      </c>
      <c r="AL731">
        <f ca="1">INTEGRAL2(R731,$B731,AL730,R730,$B730,Analysis!$B$22)</f>
        <v>0</v>
      </c>
      <c r="AM731">
        <f ca="1">IF(AND(B731&lt;Analysis!$B$40,B731&gt;0),INTEGRAL2(AL731,$B731,AM730,AL730,$B730,Analysis!$B$23),0)</f>
        <v>0</v>
      </c>
      <c r="AN731">
        <f ca="1">IF($P731,AM731*Analysis!$B$30+Analysis!$B$31,0)</f>
        <v>0.626</v>
      </c>
      <c r="AO731">
        <f ca="1">AN731-'Flight Input'!$AE731</f>
        <v>0.38300000000000001</v>
      </c>
      <c r="AQ731">
        <f>Analysis!$B$36*'Flight Input'!AE731+IF('Flight Input'!AE731 &gt; 0,Analysis!$B$37,0)</f>
        <v>-0.9871589999999999</v>
      </c>
      <c r="AR731">
        <f ca="1">_xlfn.COVARIANCE.P($AN$102:$AN$1102,'Flight Input'!AE731:AE1731)</f>
        <v>0</v>
      </c>
    </row>
    <row r="732" spans="1:44" x14ac:dyDescent="0.3">
      <c r="A732">
        <v>730</v>
      </c>
      <c r="B732">
        <f>'Flight Input'!T732</f>
        <v>15.580456999945454</v>
      </c>
      <c r="C732">
        <f ca="1">INDIRECT(CONCATENATE("'Flight Input'!",Analysis!$B$2,A732+2))</f>
        <v>0</v>
      </c>
      <c r="D732">
        <f t="shared" si="1527"/>
        <v>2.6067999890074134E-2</v>
      </c>
      <c r="F732">
        <f t="shared" ca="1" si="1536"/>
        <v>0</v>
      </c>
      <c r="G732">
        <f t="shared" ca="1" si="1537"/>
        <v>0</v>
      </c>
      <c r="I732">
        <f>SUM(D$2:D732)/COUNT(D$2:D732)</f>
        <v>2.1343091780747198E-2</v>
      </c>
      <c r="J732">
        <f t="shared" si="1528"/>
        <v>1.2213788029337482</v>
      </c>
      <c r="L732">
        <f ca="1">VARA(C$2:C732)</f>
        <v>0</v>
      </c>
      <c r="M732">
        <f t="shared" ca="1" si="1529"/>
        <v>0</v>
      </c>
      <c r="N732">
        <f t="shared" ca="1" si="1538"/>
        <v>0</v>
      </c>
      <c r="O732" t="b">
        <f ca="1">IF(OR(O731,M732*MIN((B732-B$2)*Analysis!$B$19,1)&gt;Analysis!$B$18),TRUE,FALSE)</f>
        <v>0</v>
      </c>
      <c r="P732" t="b">
        <f>IF(OR('Flight Input'!U732=3,'Flight Input'!U732=9),TRUE,FALSE)</f>
        <v>1</v>
      </c>
      <c r="Q732">
        <f ca="1">IF(O732,Q731,SUM(C$2:C732)/COUNT(C$2:C732))+(Analysis!$D$14-500)/1000000</f>
        <v>1.1E-4</v>
      </c>
      <c r="R732">
        <f t="shared" ca="1" si="1530"/>
        <v>0</v>
      </c>
      <c r="S732">
        <f t="shared" ca="1" si="1539"/>
        <v>0</v>
      </c>
      <c r="T732">
        <f t="shared" ca="1" si="1531"/>
        <v>0</v>
      </c>
      <c r="U732">
        <f ca="1">IF($P732,T732*Analysis!$B$28+Analysis!$B$29,0)</f>
        <v>0.65799999999999992</v>
      </c>
      <c r="V732">
        <f ca="1">U732-'Flight Input'!$AE732</f>
        <v>0.41499999999999992</v>
      </c>
      <c r="W732">
        <f ca="1">MEDIAN2(R732,Analysis!$B$5,2)</f>
        <v>0</v>
      </c>
      <c r="X732">
        <f t="shared" ref="X732:Y732" ca="1" si="1588">X731+W732*$D732</f>
        <v>0</v>
      </c>
      <c r="Y732">
        <f t="shared" ca="1" si="1588"/>
        <v>0</v>
      </c>
      <c r="AA732">
        <f ca="1">AVERAGE2(W732,Analysis!$B$6,2)</f>
        <v>0</v>
      </c>
      <c r="AB732">
        <f t="shared" ref="AB732:AC732" ca="1" si="1589">AB731+AA732*$D732</f>
        <v>0</v>
      </c>
      <c r="AC732">
        <f t="shared" ca="1" si="1589"/>
        <v>0</v>
      </c>
      <c r="AF732">
        <f ca="1">IF(B732&gt;0,C732-Analysis!$B$14,0)</f>
        <v>0</v>
      </c>
      <c r="AG732">
        <f t="shared" ca="1" si="1534"/>
        <v>0</v>
      </c>
      <c r="AH732">
        <f t="shared" ca="1" si="1535"/>
        <v>0</v>
      </c>
      <c r="AI732">
        <f ca="1">IF(AND(B732&gt;Analysis!$B$39,B732&lt;Analysis!$B$40),FilterInput(AF732,Analysis!$B$34,Analysis!$B$35),0)</f>
        <v>0</v>
      </c>
      <c r="AJ732">
        <f ca="1">MEDIAN2(AI732,Analysis!$B$5,2)</f>
        <v>0</v>
      </c>
      <c r="AK732">
        <f ca="1">AVERAGE2(AJ732,Analysis!$B$6,2)</f>
        <v>0</v>
      </c>
      <c r="AL732">
        <f ca="1">INTEGRAL2(R732,$B732,AL731,R731,$B731,Analysis!$B$22)</f>
        <v>0</v>
      </c>
      <c r="AM732">
        <f ca="1">IF(AND(B732&lt;Analysis!$B$40,B732&gt;0),INTEGRAL2(AL732,$B732,AM731,AL731,$B731,Analysis!$B$23),0)</f>
        <v>0</v>
      </c>
      <c r="AN732">
        <f ca="1">IF($P732,AM732*Analysis!$B$30+Analysis!$B$31,0)</f>
        <v>0.626</v>
      </c>
      <c r="AO732">
        <f ca="1">AN732-'Flight Input'!$AE732</f>
        <v>0.38300000000000001</v>
      </c>
      <c r="AQ732">
        <f>Analysis!$B$36*'Flight Input'!AE732+IF('Flight Input'!AE732 &gt; 0,Analysis!$B$37,0)</f>
        <v>-0.9871589999999999</v>
      </c>
      <c r="AR732">
        <f ca="1">_xlfn.COVARIANCE.P($AN$102:$AN$1102,'Flight Input'!AE732:AE1732)</f>
        <v>0</v>
      </c>
    </row>
    <row r="733" spans="1:44" x14ac:dyDescent="0.3">
      <c r="A733">
        <v>731</v>
      </c>
      <c r="B733">
        <f>'Flight Input'!T733</f>
        <v>15.599491000059061</v>
      </c>
      <c r="C733">
        <f ca="1">INDIRECT(CONCATENATE("'Flight Input'!",Analysis!$B$2,A733+2))</f>
        <v>0</v>
      </c>
      <c r="D733">
        <f t="shared" si="1527"/>
        <v>1.9034000113606453E-2</v>
      </c>
      <c r="F733">
        <f t="shared" ca="1" si="1536"/>
        <v>0</v>
      </c>
      <c r="G733">
        <f t="shared" ca="1" si="1537"/>
        <v>0</v>
      </c>
      <c r="I733">
        <f>SUM(D$2:D733)/COUNT(D$2:D733)</f>
        <v>2.1339932968617047E-2</v>
      </c>
      <c r="J733">
        <f t="shared" si="1528"/>
        <v>0.89194282576230455</v>
      </c>
      <c r="L733">
        <f ca="1">VARA(C$2:C733)</f>
        <v>0</v>
      </c>
      <c r="M733">
        <f t="shared" ca="1" si="1529"/>
        <v>0</v>
      </c>
      <c r="N733">
        <f t="shared" ca="1" si="1538"/>
        <v>0</v>
      </c>
      <c r="O733" t="b">
        <f ca="1">IF(OR(O732,M733*MIN((B733-B$2)*Analysis!$B$19,1)&gt;Analysis!$B$18),TRUE,FALSE)</f>
        <v>0</v>
      </c>
      <c r="P733" t="b">
        <f>IF(OR('Flight Input'!U733=3,'Flight Input'!U733=9),TRUE,FALSE)</f>
        <v>1</v>
      </c>
      <c r="Q733">
        <f ca="1">IF(O733,Q732,SUM(C$2:C733)/COUNT(C$2:C733))+(Analysis!$D$14-500)/1000000</f>
        <v>1.1E-4</v>
      </c>
      <c r="R733">
        <f t="shared" ca="1" si="1530"/>
        <v>0</v>
      </c>
      <c r="S733">
        <f t="shared" ca="1" si="1539"/>
        <v>0</v>
      </c>
      <c r="T733">
        <f t="shared" ca="1" si="1531"/>
        <v>0</v>
      </c>
      <c r="U733">
        <f ca="1">IF($P733,T733*Analysis!$B$28+Analysis!$B$29,0)</f>
        <v>0.65799999999999992</v>
      </c>
      <c r="V733">
        <f ca="1">U733-'Flight Input'!$AE733</f>
        <v>0.41399999999999992</v>
      </c>
      <c r="W733">
        <f ca="1">MEDIAN2(R733,Analysis!$B$5,2)</f>
        <v>0</v>
      </c>
      <c r="X733">
        <f t="shared" ref="X733:Y733" ca="1" si="1590">X732+W733*$D733</f>
        <v>0</v>
      </c>
      <c r="Y733">
        <f t="shared" ca="1" si="1590"/>
        <v>0</v>
      </c>
      <c r="AA733">
        <f ca="1">AVERAGE2(W733,Analysis!$B$6,2)</f>
        <v>0</v>
      </c>
      <c r="AB733">
        <f t="shared" ref="AB733:AC733" ca="1" si="1591">AB732+AA733*$D733</f>
        <v>0</v>
      </c>
      <c r="AC733">
        <f t="shared" ca="1" si="1591"/>
        <v>0</v>
      </c>
      <c r="AF733">
        <f ca="1">IF(B733&gt;0,C733-Analysis!$B$14,0)</f>
        <v>0</v>
      </c>
      <c r="AG733">
        <f t="shared" ca="1" si="1534"/>
        <v>0</v>
      </c>
      <c r="AH733">
        <f t="shared" ca="1" si="1535"/>
        <v>0</v>
      </c>
      <c r="AI733">
        <f ca="1">IF(AND(B733&gt;Analysis!$B$39,B733&lt;Analysis!$B$40),FilterInput(AF733,Analysis!$B$34,Analysis!$B$35),0)</f>
        <v>0</v>
      </c>
      <c r="AJ733">
        <f ca="1">MEDIAN2(AI733,Analysis!$B$5,2)</f>
        <v>0</v>
      </c>
      <c r="AK733">
        <f ca="1">AVERAGE2(AJ733,Analysis!$B$6,2)</f>
        <v>0</v>
      </c>
      <c r="AL733">
        <f ca="1">INTEGRAL2(R733,$B733,AL732,R732,$B732,Analysis!$B$22)</f>
        <v>0</v>
      </c>
      <c r="AM733">
        <f ca="1">IF(AND(B733&lt;Analysis!$B$40,B733&gt;0),INTEGRAL2(AL733,$B733,AM732,AL732,$B732,Analysis!$B$23),0)</f>
        <v>0</v>
      </c>
      <c r="AN733">
        <f ca="1">IF($P733,AM733*Analysis!$B$30+Analysis!$B$31,0)</f>
        <v>0.626</v>
      </c>
      <c r="AO733">
        <f ca="1">AN733-'Flight Input'!$AE733</f>
        <v>0.38200000000000001</v>
      </c>
      <c r="AQ733">
        <f>Analysis!$B$36*'Flight Input'!AE733+IF('Flight Input'!AE733 &gt; 0,Analysis!$B$37,0)</f>
        <v>-0.98517199999999994</v>
      </c>
      <c r="AR733">
        <f ca="1">_xlfn.COVARIANCE.P($AN$102:$AN$1102,'Flight Input'!AE733:AE1733)</f>
        <v>0</v>
      </c>
    </row>
    <row r="734" spans="1:44" x14ac:dyDescent="0.3">
      <c r="A734">
        <v>732</v>
      </c>
      <c r="B734">
        <f>'Flight Input'!T734</f>
        <v>15.616198000032455</v>
      </c>
      <c r="C734">
        <f ca="1">INDIRECT(CONCATENATE("'Flight Input'!",Analysis!$B$2,A734+2))</f>
        <v>0</v>
      </c>
      <c r="D734">
        <f t="shared" si="1527"/>
        <v>1.6706999973393977E-2</v>
      </c>
      <c r="F734">
        <f t="shared" ca="1" si="1536"/>
        <v>0</v>
      </c>
      <c r="G734">
        <f t="shared" ca="1" si="1537"/>
        <v>0</v>
      </c>
      <c r="I734">
        <f>SUM(D$2:D734)/COUNT(D$2:D734)</f>
        <v>2.1333603825180947E-2</v>
      </c>
      <c r="J734">
        <f t="shared" si="1528"/>
        <v>0.78313069419963655</v>
      </c>
      <c r="L734">
        <f ca="1">VARA(C$2:C734)</f>
        <v>0</v>
      </c>
      <c r="M734">
        <f t="shared" ca="1" si="1529"/>
        <v>0</v>
      </c>
      <c r="N734">
        <f t="shared" ca="1" si="1538"/>
        <v>0</v>
      </c>
      <c r="O734" t="b">
        <f ca="1">IF(OR(O733,M734*MIN((B734-B$2)*Analysis!$B$19,1)&gt;Analysis!$B$18),TRUE,FALSE)</f>
        <v>0</v>
      </c>
      <c r="P734" t="b">
        <f>IF(OR('Flight Input'!U734=3,'Flight Input'!U734=9),TRUE,FALSE)</f>
        <v>1</v>
      </c>
      <c r="Q734">
        <f ca="1">IF(O734,Q733,SUM(C$2:C734)/COUNT(C$2:C734))+(Analysis!$D$14-500)/1000000</f>
        <v>1.1E-4</v>
      </c>
      <c r="R734">
        <f t="shared" ca="1" si="1530"/>
        <v>0</v>
      </c>
      <c r="S734">
        <f t="shared" ca="1" si="1539"/>
        <v>0</v>
      </c>
      <c r="T734">
        <f t="shared" ca="1" si="1531"/>
        <v>0</v>
      </c>
      <c r="U734">
        <f ca="1">IF($P734,T734*Analysis!$B$28+Analysis!$B$29,0)</f>
        <v>0.65799999999999992</v>
      </c>
      <c r="V734">
        <f ca="1">U734-'Flight Input'!$AE734</f>
        <v>0.41399999999999992</v>
      </c>
      <c r="W734">
        <f ca="1">MEDIAN2(R734,Analysis!$B$5,2)</f>
        <v>0</v>
      </c>
      <c r="X734">
        <f t="shared" ref="X734:Y734" ca="1" si="1592">X733+W734*$D734</f>
        <v>0</v>
      </c>
      <c r="Y734">
        <f t="shared" ca="1" si="1592"/>
        <v>0</v>
      </c>
      <c r="AA734">
        <f ca="1">AVERAGE2(W734,Analysis!$B$6,2)</f>
        <v>0</v>
      </c>
      <c r="AB734">
        <f t="shared" ref="AB734:AC734" ca="1" si="1593">AB733+AA734*$D734</f>
        <v>0</v>
      </c>
      <c r="AC734">
        <f t="shared" ca="1" si="1593"/>
        <v>0</v>
      </c>
      <c r="AF734">
        <f ca="1">IF(B734&gt;0,C734-Analysis!$B$14,0)</f>
        <v>0</v>
      </c>
      <c r="AG734">
        <f t="shared" ca="1" si="1534"/>
        <v>0</v>
      </c>
      <c r="AH734">
        <f t="shared" ca="1" si="1535"/>
        <v>0</v>
      </c>
      <c r="AI734">
        <f ca="1">IF(AND(B734&gt;Analysis!$B$39,B734&lt;Analysis!$B$40),FilterInput(AF734,Analysis!$B$34,Analysis!$B$35),0)</f>
        <v>0</v>
      </c>
      <c r="AJ734">
        <f ca="1">MEDIAN2(AI734,Analysis!$B$5,2)</f>
        <v>0</v>
      </c>
      <c r="AK734">
        <f ca="1">AVERAGE2(AJ734,Analysis!$B$6,2)</f>
        <v>0</v>
      </c>
      <c r="AL734">
        <f ca="1">INTEGRAL2(R734,$B734,AL733,R733,$B733,Analysis!$B$22)</f>
        <v>0</v>
      </c>
      <c r="AM734">
        <f ca="1">IF(AND(B734&lt;Analysis!$B$40,B734&gt;0),INTEGRAL2(AL734,$B734,AM733,AL733,$B733,Analysis!$B$23),0)</f>
        <v>0</v>
      </c>
      <c r="AN734">
        <f ca="1">IF($P734,AM734*Analysis!$B$30+Analysis!$B$31,0)</f>
        <v>0.626</v>
      </c>
      <c r="AO734">
        <f ca="1">AN734-'Flight Input'!$AE734</f>
        <v>0.38200000000000001</v>
      </c>
      <c r="AQ734">
        <f>Analysis!$B$36*'Flight Input'!AE734+IF('Flight Input'!AE734 &gt; 0,Analysis!$B$37,0)</f>
        <v>-0.98517199999999994</v>
      </c>
      <c r="AR734">
        <f ca="1">_xlfn.COVARIANCE.P($AN$102:$AN$1102,'Flight Input'!AE734:AE1734)</f>
        <v>0</v>
      </c>
    </row>
    <row r="735" spans="1:44" x14ac:dyDescent="0.3">
      <c r="A735">
        <v>733</v>
      </c>
      <c r="B735">
        <f>'Flight Input'!T735</f>
        <v>15.639761000056751</v>
      </c>
      <c r="C735">
        <f ca="1">INDIRECT(CONCATENATE("'Flight Input'!",Analysis!$B$2,A735+2))</f>
        <v>0</v>
      </c>
      <c r="D735">
        <f t="shared" si="1527"/>
        <v>2.3563000024296343E-2</v>
      </c>
      <c r="F735">
        <f t="shared" ca="1" si="1536"/>
        <v>0</v>
      </c>
      <c r="G735">
        <f t="shared" ca="1" si="1537"/>
        <v>0</v>
      </c>
      <c r="I735">
        <f>SUM(D$2:D735)/COUNT(D$2:D735)</f>
        <v>2.1336645293392565E-2</v>
      </c>
      <c r="J735">
        <f t="shared" si="1528"/>
        <v>1.1043441787727157</v>
      </c>
      <c r="L735">
        <f ca="1">VARA(C$2:C735)</f>
        <v>0</v>
      </c>
      <c r="M735">
        <f t="shared" ca="1" si="1529"/>
        <v>0</v>
      </c>
      <c r="N735">
        <f t="shared" ca="1" si="1538"/>
        <v>0</v>
      </c>
      <c r="O735" t="b">
        <f ca="1">IF(OR(O734,M735*MIN((B735-B$2)*Analysis!$B$19,1)&gt;Analysis!$B$18),TRUE,FALSE)</f>
        <v>0</v>
      </c>
      <c r="P735" t="b">
        <f>IF(OR('Flight Input'!U735=3,'Flight Input'!U735=9),TRUE,FALSE)</f>
        <v>1</v>
      </c>
      <c r="Q735">
        <f ca="1">IF(O735,Q734,SUM(C$2:C735)/COUNT(C$2:C735))+(Analysis!$D$14-500)/1000000</f>
        <v>1.1E-4</v>
      </c>
      <c r="R735">
        <f t="shared" ca="1" si="1530"/>
        <v>0</v>
      </c>
      <c r="S735">
        <f t="shared" ca="1" si="1539"/>
        <v>0</v>
      </c>
      <c r="T735">
        <f t="shared" ca="1" si="1531"/>
        <v>0</v>
      </c>
      <c r="U735">
        <f ca="1">IF($P735,T735*Analysis!$B$28+Analysis!$B$29,0)</f>
        <v>0.65799999999999992</v>
      </c>
      <c r="V735">
        <f ca="1">U735-'Flight Input'!$AE735</f>
        <v>0.41299999999999992</v>
      </c>
      <c r="W735">
        <f ca="1">MEDIAN2(R735,Analysis!$B$5,2)</f>
        <v>0</v>
      </c>
      <c r="X735">
        <f t="shared" ref="X735:Y735" ca="1" si="1594">X734+W735*$D735</f>
        <v>0</v>
      </c>
      <c r="Y735">
        <f t="shared" ca="1" si="1594"/>
        <v>0</v>
      </c>
      <c r="AA735">
        <f ca="1">AVERAGE2(W735,Analysis!$B$6,2)</f>
        <v>0</v>
      </c>
      <c r="AB735">
        <f t="shared" ref="AB735:AC735" ca="1" si="1595">AB734+AA735*$D735</f>
        <v>0</v>
      </c>
      <c r="AC735">
        <f t="shared" ca="1" si="1595"/>
        <v>0</v>
      </c>
      <c r="AF735">
        <f ca="1">IF(B735&gt;0,C735-Analysis!$B$14,0)</f>
        <v>0</v>
      </c>
      <c r="AG735">
        <f t="shared" ca="1" si="1534"/>
        <v>0</v>
      </c>
      <c r="AH735">
        <f t="shared" ca="1" si="1535"/>
        <v>0</v>
      </c>
      <c r="AI735">
        <f ca="1">IF(AND(B735&gt;Analysis!$B$39,B735&lt;Analysis!$B$40),FilterInput(AF735,Analysis!$B$34,Analysis!$B$35),0)</f>
        <v>0</v>
      </c>
      <c r="AJ735">
        <f ca="1">MEDIAN2(AI735,Analysis!$B$5,2)</f>
        <v>0</v>
      </c>
      <c r="AK735">
        <f ca="1">AVERAGE2(AJ735,Analysis!$B$6,2)</f>
        <v>0</v>
      </c>
      <c r="AL735">
        <f ca="1">INTEGRAL2(R735,$B735,AL734,R734,$B734,Analysis!$B$22)</f>
        <v>0</v>
      </c>
      <c r="AM735">
        <f ca="1">IF(AND(B735&lt;Analysis!$B$40,B735&gt;0),INTEGRAL2(AL735,$B735,AM734,AL734,$B734,Analysis!$B$23),0)</f>
        <v>0</v>
      </c>
      <c r="AN735">
        <f ca="1">IF($P735,AM735*Analysis!$B$30+Analysis!$B$31,0)</f>
        <v>0.626</v>
      </c>
      <c r="AO735">
        <f ca="1">AN735-'Flight Input'!$AE735</f>
        <v>0.38100000000000001</v>
      </c>
      <c r="AQ735">
        <f>Analysis!$B$36*'Flight Input'!AE735+IF('Flight Input'!AE735 &gt; 0,Analysis!$B$37,0)</f>
        <v>-0.98318499999999998</v>
      </c>
      <c r="AR735">
        <f ca="1">_xlfn.COVARIANCE.P($AN$102:$AN$1102,'Flight Input'!AE735:AE1735)</f>
        <v>0</v>
      </c>
    </row>
    <row r="736" spans="1:44" x14ac:dyDescent="0.3">
      <c r="A736">
        <v>734</v>
      </c>
      <c r="B736">
        <f>'Flight Input'!T736</f>
        <v>15.659464000025764</v>
      </c>
      <c r="C736">
        <f ca="1">INDIRECT(CONCATENATE("'Flight Input'!",Analysis!$B$2,A736+2))</f>
        <v>0</v>
      </c>
      <c r="D736">
        <f t="shared" si="1527"/>
        <v>1.9702999969013035E-2</v>
      </c>
      <c r="F736">
        <f t="shared" ca="1" si="1536"/>
        <v>0</v>
      </c>
      <c r="G736">
        <f t="shared" ca="1" si="1537"/>
        <v>0</v>
      </c>
      <c r="I736">
        <f>SUM(D$2:D736)/COUNT(D$2:D736)</f>
        <v>2.1334419618563711E-2</v>
      </c>
      <c r="J736">
        <f t="shared" si="1528"/>
        <v>0.9235310976947726</v>
      </c>
      <c r="L736">
        <f ca="1">VARA(C$2:C736)</f>
        <v>0</v>
      </c>
      <c r="M736">
        <f t="shared" ca="1" si="1529"/>
        <v>0</v>
      </c>
      <c r="N736">
        <f t="shared" ca="1" si="1538"/>
        <v>0</v>
      </c>
      <c r="O736" t="b">
        <f ca="1">IF(OR(O735,M736*MIN((B736-B$2)*Analysis!$B$19,1)&gt;Analysis!$B$18),TRUE,FALSE)</f>
        <v>0</v>
      </c>
      <c r="P736" t="b">
        <f>IF(OR('Flight Input'!U736=3,'Flight Input'!U736=9),TRUE,FALSE)</f>
        <v>1</v>
      </c>
      <c r="Q736">
        <f ca="1">IF(O736,Q735,SUM(C$2:C736)/COUNT(C$2:C736))+(Analysis!$D$14-500)/1000000</f>
        <v>1.1E-4</v>
      </c>
      <c r="R736">
        <f t="shared" ca="1" si="1530"/>
        <v>0</v>
      </c>
      <c r="S736">
        <f t="shared" ca="1" si="1539"/>
        <v>0</v>
      </c>
      <c r="T736">
        <f t="shared" ca="1" si="1531"/>
        <v>0</v>
      </c>
      <c r="U736">
        <f ca="1">IF($P736,T736*Analysis!$B$28+Analysis!$B$29,0)</f>
        <v>0.65799999999999992</v>
      </c>
      <c r="V736">
        <f ca="1">U736-'Flight Input'!$AE736</f>
        <v>0.41399999999999992</v>
      </c>
      <c r="W736">
        <f ca="1">MEDIAN2(R736,Analysis!$B$5,2)</f>
        <v>0</v>
      </c>
      <c r="X736">
        <f t="shared" ref="X736:Y736" ca="1" si="1596">X735+W736*$D736</f>
        <v>0</v>
      </c>
      <c r="Y736">
        <f t="shared" ca="1" si="1596"/>
        <v>0</v>
      </c>
      <c r="AA736">
        <f ca="1">AVERAGE2(W736,Analysis!$B$6,2)</f>
        <v>0</v>
      </c>
      <c r="AB736">
        <f t="shared" ref="AB736:AC736" ca="1" si="1597">AB735+AA736*$D736</f>
        <v>0</v>
      </c>
      <c r="AC736">
        <f t="shared" ca="1" si="1597"/>
        <v>0</v>
      </c>
      <c r="AF736">
        <f ca="1">IF(B736&gt;0,C736-Analysis!$B$14,0)</f>
        <v>0</v>
      </c>
      <c r="AG736">
        <f t="shared" ca="1" si="1534"/>
        <v>0</v>
      </c>
      <c r="AH736">
        <f t="shared" ca="1" si="1535"/>
        <v>0</v>
      </c>
      <c r="AI736">
        <f ca="1">IF(AND(B736&gt;Analysis!$B$39,B736&lt;Analysis!$B$40),FilterInput(AF736,Analysis!$B$34,Analysis!$B$35),0)</f>
        <v>0</v>
      </c>
      <c r="AJ736">
        <f ca="1">MEDIAN2(AI736,Analysis!$B$5,2)</f>
        <v>0</v>
      </c>
      <c r="AK736">
        <f ca="1">AVERAGE2(AJ736,Analysis!$B$6,2)</f>
        <v>0</v>
      </c>
      <c r="AL736">
        <f ca="1">INTEGRAL2(R736,$B736,AL735,R735,$B735,Analysis!$B$22)</f>
        <v>0</v>
      </c>
      <c r="AM736">
        <f ca="1">IF(AND(B736&lt;Analysis!$B$40,B736&gt;0),INTEGRAL2(AL736,$B736,AM735,AL735,$B735,Analysis!$B$23),0)</f>
        <v>0</v>
      </c>
      <c r="AN736">
        <f ca="1">IF($P736,AM736*Analysis!$B$30+Analysis!$B$31,0)</f>
        <v>0.626</v>
      </c>
      <c r="AO736">
        <f ca="1">AN736-'Flight Input'!$AE736</f>
        <v>0.38200000000000001</v>
      </c>
      <c r="AQ736">
        <f>Analysis!$B$36*'Flight Input'!AE736+IF('Flight Input'!AE736 &gt; 0,Analysis!$B$37,0)</f>
        <v>-0.98517199999999994</v>
      </c>
      <c r="AR736">
        <f ca="1">_xlfn.COVARIANCE.P($AN$102:$AN$1102,'Flight Input'!AE736:AE1736)</f>
        <v>0</v>
      </c>
    </row>
    <row r="737" spans="1:44" x14ac:dyDescent="0.3">
      <c r="A737">
        <v>735</v>
      </c>
      <c r="B737">
        <f>'Flight Input'!T737</f>
        <v>15.679271999979392</v>
      </c>
      <c r="C737">
        <f ca="1">INDIRECT(CONCATENATE("'Flight Input'!",Analysis!$B$2,A737+2))</f>
        <v>0</v>
      </c>
      <c r="D737">
        <f t="shared" si="1527"/>
        <v>1.9807999953627586E-2</v>
      </c>
      <c r="F737">
        <f t="shared" ca="1" si="1536"/>
        <v>0</v>
      </c>
      <c r="G737">
        <f t="shared" ca="1" si="1537"/>
        <v>0</v>
      </c>
      <c r="I737">
        <f>SUM(D$2:D737)/COUNT(D$2:D737)</f>
        <v>2.1332342857114817E-2</v>
      </c>
      <c r="J737">
        <f t="shared" si="1528"/>
        <v>0.92854310875756296</v>
      </c>
      <c r="L737">
        <f ca="1">VARA(C$2:C737)</f>
        <v>0</v>
      </c>
      <c r="M737">
        <f t="shared" ca="1" si="1529"/>
        <v>0</v>
      </c>
      <c r="N737">
        <f t="shared" ca="1" si="1538"/>
        <v>0</v>
      </c>
      <c r="O737" t="b">
        <f ca="1">IF(OR(O736,M737*MIN((B737-B$2)*Analysis!$B$19,1)&gt;Analysis!$B$18),TRUE,FALSE)</f>
        <v>0</v>
      </c>
      <c r="P737" t="b">
        <f>IF(OR('Flight Input'!U737=3,'Flight Input'!U737=9),TRUE,FALSE)</f>
        <v>1</v>
      </c>
      <c r="Q737">
        <f ca="1">IF(O737,Q736,SUM(C$2:C737)/COUNT(C$2:C737))+(Analysis!$D$14-500)/1000000</f>
        <v>1.1E-4</v>
      </c>
      <c r="R737">
        <f t="shared" ca="1" si="1530"/>
        <v>0</v>
      </c>
      <c r="S737">
        <f t="shared" ca="1" si="1539"/>
        <v>0</v>
      </c>
      <c r="T737">
        <f t="shared" ca="1" si="1531"/>
        <v>0</v>
      </c>
      <c r="U737">
        <f ca="1">IF($P737,T737*Analysis!$B$28+Analysis!$B$29,0)</f>
        <v>0.65799999999999992</v>
      </c>
      <c r="V737">
        <f ca="1">U737-'Flight Input'!$AE737</f>
        <v>0.41299999999999992</v>
      </c>
      <c r="W737">
        <f ca="1">MEDIAN2(R737,Analysis!$B$5,2)</f>
        <v>0</v>
      </c>
      <c r="X737">
        <f t="shared" ref="X737:Y737" ca="1" si="1598">X736+W737*$D737</f>
        <v>0</v>
      </c>
      <c r="Y737">
        <f t="shared" ca="1" si="1598"/>
        <v>0</v>
      </c>
      <c r="AA737">
        <f ca="1">AVERAGE2(W737,Analysis!$B$6,2)</f>
        <v>0</v>
      </c>
      <c r="AB737">
        <f t="shared" ref="AB737:AC737" ca="1" si="1599">AB736+AA737*$D737</f>
        <v>0</v>
      </c>
      <c r="AC737">
        <f t="shared" ca="1" si="1599"/>
        <v>0</v>
      </c>
      <c r="AF737">
        <f ca="1">IF(B737&gt;0,C737-Analysis!$B$14,0)</f>
        <v>0</v>
      </c>
      <c r="AG737">
        <f t="shared" ca="1" si="1534"/>
        <v>0</v>
      </c>
      <c r="AH737">
        <f t="shared" ca="1" si="1535"/>
        <v>0</v>
      </c>
      <c r="AI737">
        <f ca="1">IF(AND(B737&gt;Analysis!$B$39,B737&lt;Analysis!$B$40),FilterInput(AF737,Analysis!$B$34,Analysis!$B$35),0)</f>
        <v>0</v>
      </c>
      <c r="AJ737">
        <f ca="1">MEDIAN2(AI737,Analysis!$B$5,2)</f>
        <v>0</v>
      </c>
      <c r="AK737">
        <f ca="1">AVERAGE2(AJ737,Analysis!$B$6,2)</f>
        <v>0</v>
      </c>
      <c r="AL737">
        <f ca="1">INTEGRAL2(R737,$B737,AL736,R736,$B736,Analysis!$B$22)</f>
        <v>0</v>
      </c>
      <c r="AM737">
        <f ca="1">IF(AND(B737&lt;Analysis!$B$40,B737&gt;0),INTEGRAL2(AL737,$B737,AM736,AL736,$B736,Analysis!$B$23),0)</f>
        <v>0</v>
      </c>
      <c r="AN737">
        <f ca="1">IF($P737,AM737*Analysis!$B$30+Analysis!$B$31,0)</f>
        <v>0.626</v>
      </c>
      <c r="AO737">
        <f ca="1">AN737-'Flight Input'!$AE737</f>
        <v>0.38100000000000001</v>
      </c>
      <c r="AQ737">
        <f>Analysis!$B$36*'Flight Input'!AE737+IF('Flight Input'!AE737 &gt; 0,Analysis!$B$37,0)</f>
        <v>-0.98318499999999998</v>
      </c>
      <c r="AR737">
        <f ca="1">_xlfn.COVARIANCE.P($AN$102:$AN$1102,'Flight Input'!AE737:AE1737)</f>
        <v>0</v>
      </c>
    </row>
    <row r="738" spans="1:44" x14ac:dyDescent="0.3">
      <c r="A738">
        <v>736</v>
      </c>
      <c r="B738">
        <f>'Flight Input'!T738</f>
        <v>15.701322000008076</v>
      </c>
      <c r="C738">
        <f ca="1">INDIRECT(CONCATENATE("'Flight Input'!",Analysis!$B$2,A738+2))</f>
        <v>0</v>
      </c>
      <c r="D738">
        <f t="shared" si="1527"/>
        <v>2.2050000028684735E-2</v>
      </c>
      <c r="F738">
        <f t="shared" ca="1" si="1536"/>
        <v>0</v>
      </c>
      <c r="G738">
        <f t="shared" ca="1" si="1537"/>
        <v>0</v>
      </c>
      <c r="I738">
        <f>SUM(D$2:D738)/COUNT(D$2:D738)</f>
        <v>2.1333317934793584E-2</v>
      </c>
      <c r="J738">
        <f t="shared" si="1528"/>
        <v>1.0335944973998761</v>
      </c>
      <c r="L738">
        <f ca="1">VARA(C$2:C738)</f>
        <v>0</v>
      </c>
      <c r="M738">
        <f t="shared" ca="1" si="1529"/>
        <v>0</v>
      </c>
      <c r="N738">
        <f t="shared" ca="1" si="1538"/>
        <v>0</v>
      </c>
      <c r="O738" t="b">
        <f ca="1">IF(OR(O737,M738*MIN((B738-B$2)*Analysis!$B$19,1)&gt;Analysis!$B$18),TRUE,FALSE)</f>
        <v>0</v>
      </c>
      <c r="P738" t="b">
        <f>IF(OR('Flight Input'!U738=3,'Flight Input'!U738=9),TRUE,FALSE)</f>
        <v>1</v>
      </c>
      <c r="Q738">
        <f ca="1">IF(O738,Q737,SUM(C$2:C738)/COUNT(C$2:C738))+(Analysis!$D$14-500)/1000000</f>
        <v>1.1E-4</v>
      </c>
      <c r="R738">
        <f t="shared" ca="1" si="1530"/>
        <v>0</v>
      </c>
      <c r="S738">
        <f t="shared" ca="1" si="1539"/>
        <v>0</v>
      </c>
      <c r="T738">
        <f t="shared" ca="1" si="1531"/>
        <v>0</v>
      </c>
      <c r="U738">
        <f ca="1">IF($P738,T738*Analysis!$B$28+Analysis!$B$29,0)</f>
        <v>0.65799999999999992</v>
      </c>
      <c r="V738">
        <f ca="1">U738-'Flight Input'!$AE738</f>
        <v>0.41399999999999992</v>
      </c>
      <c r="W738">
        <f ca="1">MEDIAN2(R738,Analysis!$B$5,2)</f>
        <v>0</v>
      </c>
      <c r="X738">
        <f t="shared" ref="X738:Y738" ca="1" si="1600">X737+W738*$D738</f>
        <v>0</v>
      </c>
      <c r="Y738">
        <f t="shared" ca="1" si="1600"/>
        <v>0</v>
      </c>
      <c r="AA738">
        <f ca="1">AVERAGE2(W738,Analysis!$B$6,2)</f>
        <v>0</v>
      </c>
      <c r="AB738">
        <f t="shared" ref="AB738:AC738" ca="1" si="1601">AB737+AA738*$D738</f>
        <v>0</v>
      </c>
      <c r="AC738">
        <f t="shared" ca="1" si="1601"/>
        <v>0</v>
      </c>
      <c r="AF738">
        <f ca="1">IF(B738&gt;0,C738-Analysis!$B$14,0)</f>
        <v>0</v>
      </c>
      <c r="AG738">
        <f t="shared" ca="1" si="1534"/>
        <v>0</v>
      </c>
      <c r="AH738">
        <f t="shared" ca="1" si="1535"/>
        <v>0</v>
      </c>
      <c r="AI738">
        <f ca="1">IF(AND(B738&gt;Analysis!$B$39,B738&lt;Analysis!$B$40),FilterInput(AF738,Analysis!$B$34,Analysis!$B$35),0)</f>
        <v>0</v>
      </c>
      <c r="AJ738">
        <f ca="1">MEDIAN2(AI738,Analysis!$B$5,2)</f>
        <v>0</v>
      </c>
      <c r="AK738">
        <f ca="1">AVERAGE2(AJ738,Analysis!$B$6,2)</f>
        <v>0</v>
      </c>
      <c r="AL738">
        <f ca="1">INTEGRAL2(R738,$B738,AL737,R737,$B737,Analysis!$B$22)</f>
        <v>0</v>
      </c>
      <c r="AM738">
        <f ca="1">IF(AND(B738&lt;Analysis!$B$40,B738&gt;0),INTEGRAL2(AL738,$B738,AM737,AL737,$B737,Analysis!$B$23),0)</f>
        <v>0</v>
      </c>
      <c r="AN738">
        <f ca="1">IF($P738,AM738*Analysis!$B$30+Analysis!$B$31,0)</f>
        <v>0.626</v>
      </c>
      <c r="AO738">
        <f ca="1">AN738-'Flight Input'!$AE738</f>
        <v>0.38200000000000001</v>
      </c>
      <c r="AQ738">
        <f>Analysis!$B$36*'Flight Input'!AE738+IF('Flight Input'!AE738 &gt; 0,Analysis!$B$37,0)</f>
        <v>-0.98517199999999994</v>
      </c>
      <c r="AR738">
        <f ca="1">_xlfn.COVARIANCE.P($AN$102:$AN$1102,'Flight Input'!AE738:AE1738)</f>
        <v>0</v>
      </c>
    </row>
    <row r="739" spans="1:44" x14ac:dyDescent="0.3">
      <c r="A739">
        <v>737</v>
      </c>
      <c r="B739">
        <f>'Flight Input'!T739</f>
        <v>15.720014999969862</v>
      </c>
      <c r="C739">
        <f ca="1">INDIRECT(CONCATENATE("'Flight Input'!",Analysis!$B$2,A739+2))</f>
        <v>0</v>
      </c>
      <c r="D739">
        <f t="shared" si="1527"/>
        <v>1.8692999961785972E-2</v>
      </c>
      <c r="F739">
        <f t="shared" ca="1" si="1536"/>
        <v>0</v>
      </c>
      <c r="G739">
        <f t="shared" ca="1" si="1537"/>
        <v>0</v>
      </c>
      <c r="I739">
        <f>SUM(D$2:D739)/COUNT(D$2:D739)</f>
        <v>2.1329735413798998E-2</v>
      </c>
      <c r="J739">
        <f t="shared" si="1528"/>
        <v>0.87638217723473388</v>
      </c>
      <c r="L739">
        <f ca="1">VARA(C$2:C739)</f>
        <v>0</v>
      </c>
      <c r="M739">
        <f t="shared" ca="1" si="1529"/>
        <v>0</v>
      </c>
      <c r="N739">
        <f t="shared" ca="1" si="1538"/>
        <v>0</v>
      </c>
      <c r="O739" t="b">
        <f ca="1">IF(OR(O738,M739*MIN((B739-B$2)*Analysis!$B$19,1)&gt;Analysis!$B$18),TRUE,FALSE)</f>
        <v>0</v>
      </c>
      <c r="P739" t="b">
        <f>IF(OR('Flight Input'!U739=3,'Flight Input'!U739=9),TRUE,FALSE)</f>
        <v>1</v>
      </c>
      <c r="Q739">
        <f ca="1">IF(O739,Q738,SUM(C$2:C739)/COUNT(C$2:C739))+(Analysis!$D$14-500)/1000000</f>
        <v>1.1E-4</v>
      </c>
      <c r="R739">
        <f t="shared" ca="1" si="1530"/>
        <v>0</v>
      </c>
      <c r="S739">
        <f t="shared" ca="1" si="1539"/>
        <v>0</v>
      </c>
      <c r="T739">
        <f t="shared" ca="1" si="1531"/>
        <v>0</v>
      </c>
      <c r="U739">
        <f ca="1">IF($P739,T739*Analysis!$B$28+Analysis!$B$29,0)</f>
        <v>0.65799999999999992</v>
      </c>
      <c r="V739">
        <f ca="1">U739-'Flight Input'!$AE739</f>
        <v>0.41299999999999992</v>
      </c>
      <c r="W739">
        <f ca="1">MEDIAN2(R739,Analysis!$B$5,2)</f>
        <v>0</v>
      </c>
      <c r="X739">
        <f t="shared" ref="X739:Y739" ca="1" si="1602">X738+W739*$D739</f>
        <v>0</v>
      </c>
      <c r="Y739">
        <f t="shared" ca="1" si="1602"/>
        <v>0</v>
      </c>
      <c r="AA739">
        <f ca="1">AVERAGE2(W739,Analysis!$B$6,2)</f>
        <v>0</v>
      </c>
      <c r="AB739">
        <f t="shared" ref="AB739:AC739" ca="1" si="1603">AB738+AA739*$D739</f>
        <v>0</v>
      </c>
      <c r="AC739">
        <f t="shared" ca="1" si="1603"/>
        <v>0</v>
      </c>
      <c r="AF739">
        <f ca="1">IF(B739&gt;0,C739-Analysis!$B$14,0)</f>
        <v>0</v>
      </c>
      <c r="AG739">
        <f t="shared" ca="1" si="1534"/>
        <v>0</v>
      </c>
      <c r="AH739">
        <f t="shared" ca="1" si="1535"/>
        <v>0</v>
      </c>
      <c r="AI739">
        <f ca="1">IF(AND(B739&gt;Analysis!$B$39,B739&lt;Analysis!$B$40),FilterInput(AF739,Analysis!$B$34,Analysis!$B$35),0)</f>
        <v>0</v>
      </c>
      <c r="AJ739">
        <f ca="1">MEDIAN2(AI739,Analysis!$B$5,2)</f>
        <v>0</v>
      </c>
      <c r="AK739">
        <f ca="1">AVERAGE2(AJ739,Analysis!$B$6,2)</f>
        <v>0</v>
      </c>
      <c r="AL739">
        <f ca="1">INTEGRAL2(R739,$B739,AL738,R738,$B738,Analysis!$B$22)</f>
        <v>0</v>
      </c>
      <c r="AM739">
        <f ca="1">IF(AND(B739&lt;Analysis!$B$40,B739&gt;0),INTEGRAL2(AL739,$B739,AM738,AL738,$B738,Analysis!$B$23),0)</f>
        <v>0</v>
      </c>
      <c r="AN739">
        <f ca="1">IF($P739,AM739*Analysis!$B$30+Analysis!$B$31,0)</f>
        <v>0.626</v>
      </c>
      <c r="AO739">
        <f ca="1">AN739-'Flight Input'!$AE739</f>
        <v>0.38100000000000001</v>
      </c>
      <c r="AQ739">
        <f>Analysis!$B$36*'Flight Input'!AE739+IF('Flight Input'!AE739 &gt; 0,Analysis!$B$37,0)</f>
        <v>-0.98318499999999998</v>
      </c>
      <c r="AR739">
        <f ca="1">_xlfn.COVARIANCE.P($AN$102:$AN$1102,'Flight Input'!AE739:AE1739)</f>
        <v>0</v>
      </c>
    </row>
    <row r="740" spans="1:44" x14ac:dyDescent="0.3">
      <c r="A740">
        <v>738</v>
      </c>
      <c r="B740">
        <f>'Flight Input'!T740</f>
        <v>15.740377999958582</v>
      </c>
      <c r="C740">
        <f ca="1">INDIRECT(CONCATENATE("'Flight Input'!",Analysis!$B$2,A740+2))</f>
        <v>0</v>
      </c>
      <c r="D740">
        <f t="shared" si="1527"/>
        <v>2.0362999988719821E-2</v>
      </c>
      <c r="F740">
        <f t="shared" ca="1" si="1536"/>
        <v>0</v>
      </c>
      <c r="G740">
        <f t="shared" ca="1" si="1537"/>
        <v>0</v>
      </c>
      <c r="I740">
        <f>SUM(D$2:D740)/COUNT(D$2:D740)</f>
        <v>2.1328425474198619E-2</v>
      </c>
      <c r="J740">
        <f t="shared" si="1528"/>
        <v>0.95473526694941968</v>
      </c>
      <c r="L740">
        <f ca="1">VARA(C$2:C740)</f>
        <v>0</v>
      </c>
      <c r="M740">
        <f t="shared" ca="1" si="1529"/>
        <v>0</v>
      </c>
      <c r="N740">
        <f t="shared" ca="1" si="1538"/>
        <v>0</v>
      </c>
      <c r="O740" t="b">
        <f ca="1">IF(OR(O739,M740*MIN((B740-B$2)*Analysis!$B$19,1)&gt;Analysis!$B$18),TRUE,FALSE)</f>
        <v>0</v>
      </c>
      <c r="P740" t="b">
        <f>IF(OR('Flight Input'!U740=3,'Flight Input'!U740=9),TRUE,FALSE)</f>
        <v>1</v>
      </c>
      <c r="Q740">
        <f ca="1">IF(O740,Q739,SUM(C$2:C740)/COUNT(C$2:C740))+(Analysis!$D$14-500)/1000000</f>
        <v>1.1E-4</v>
      </c>
      <c r="R740">
        <f t="shared" ca="1" si="1530"/>
        <v>0</v>
      </c>
      <c r="S740">
        <f t="shared" ca="1" si="1539"/>
        <v>0</v>
      </c>
      <c r="T740">
        <f t="shared" ca="1" si="1531"/>
        <v>0</v>
      </c>
      <c r="U740">
        <f ca="1">IF($P740,T740*Analysis!$B$28+Analysis!$B$29,0)</f>
        <v>0.65799999999999992</v>
      </c>
      <c r="V740">
        <f ca="1">U740-'Flight Input'!$AE740</f>
        <v>0.41299999999999992</v>
      </c>
      <c r="W740">
        <f ca="1">MEDIAN2(R740,Analysis!$B$5,2)</f>
        <v>0</v>
      </c>
      <c r="X740">
        <f t="shared" ref="X740:Y740" ca="1" si="1604">X739+W740*$D740</f>
        <v>0</v>
      </c>
      <c r="Y740">
        <f t="shared" ca="1" si="1604"/>
        <v>0</v>
      </c>
      <c r="AA740">
        <f ca="1">AVERAGE2(W740,Analysis!$B$6,2)</f>
        <v>0</v>
      </c>
      <c r="AB740">
        <f t="shared" ref="AB740:AC740" ca="1" si="1605">AB739+AA740*$D740</f>
        <v>0</v>
      </c>
      <c r="AC740">
        <f t="shared" ca="1" si="1605"/>
        <v>0</v>
      </c>
      <c r="AF740">
        <f ca="1">IF(B740&gt;0,C740-Analysis!$B$14,0)</f>
        <v>0</v>
      </c>
      <c r="AG740">
        <f t="shared" ca="1" si="1534"/>
        <v>0</v>
      </c>
      <c r="AH740">
        <f t="shared" ca="1" si="1535"/>
        <v>0</v>
      </c>
      <c r="AI740">
        <f ca="1">IF(AND(B740&gt;Analysis!$B$39,B740&lt;Analysis!$B$40),FilterInput(AF740,Analysis!$B$34,Analysis!$B$35),0)</f>
        <v>0</v>
      </c>
      <c r="AJ740">
        <f ca="1">MEDIAN2(AI740,Analysis!$B$5,2)</f>
        <v>0</v>
      </c>
      <c r="AK740">
        <f ca="1">AVERAGE2(AJ740,Analysis!$B$6,2)</f>
        <v>0</v>
      </c>
      <c r="AL740">
        <f ca="1">INTEGRAL2(R740,$B740,AL739,R739,$B739,Analysis!$B$22)</f>
        <v>0</v>
      </c>
      <c r="AM740">
        <f ca="1">IF(AND(B740&lt;Analysis!$B$40,B740&gt;0),INTEGRAL2(AL740,$B740,AM739,AL739,$B739,Analysis!$B$23),0)</f>
        <v>0</v>
      </c>
      <c r="AN740">
        <f ca="1">IF($P740,AM740*Analysis!$B$30+Analysis!$B$31,0)</f>
        <v>0.626</v>
      </c>
      <c r="AO740">
        <f ca="1">AN740-'Flight Input'!$AE740</f>
        <v>0.38100000000000001</v>
      </c>
      <c r="AQ740">
        <f>Analysis!$B$36*'Flight Input'!AE740+IF('Flight Input'!AE740 &gt; 0,Analysis!$B$37,0)</f>
        <v>-0.98318499999999998</v>
      </c>
      <c r="AR740">
        <f ca="1">_xlfn.COVARIANCE.P($AN$102:$AN$1102,'Flight Input'!AE740:AE1740)</f>
        <v>0</v>
      </c>
    </row>
    <row r="741" spans="1:44" x14ac:dyDescent="0.3">
      <c r="A741">
        <v>739</v>
      </c>
      <c r="B741">
        <f>'Flight Input'!T741</f>
        <v>15.754864000016823</v>
      </c>
      <c r="C741">
        <f ca="1">INDIRECT(CONCATENATE("'Flight Input'!",Analysis!$B$2,A741+2))</f>
        <v>0</v>
      </c>
      <c r="D741">
        <f t="shared" si="1527"/>
        <v>1.4486000058241189E-2</v>
      </c>
      <c r="F741">
        <f t="shared" ca="1" si="1536"/>
        <v>0</v>
      </c>
      <c r="G741">
        <f t="shared" ca="1" si="1537"/>
        <v>0</v>
      </c>
      <c r="I741">
        <f>SUM(D$2:D741)/COUNT(D$2:D741)</f>
        <v>2.1319166441159436E-2</v>
      </c>
      <c r="J741">
        <f t="shared" si="1528"/>
        <v>0.67948247874617052</v>
      </c>
      <c r="L741">
        <f ca="1">VARA(C$2:C741)</f>
        <v>0</v>
      </c>
      <c r="M741">
        <f t="shared" ca="1" si="1529"/>
        <v>0</v>
      </c>
      <c r="N741">
        <f t="shared" ca="1" si="1538"/>
        <v>0</v>
      </c>
      <c r="O741" t="b">
        <f ca="1">IF(OR(O740,M741*MIN((B741-B$2)*Analysis!$B$19,1)&gt;Analysis!$B$18),TRUE,FALSE)</f>
        <v>0</v>
      </c>
      <c r="P741" t="b">
        <f>IF(OR('Flight Input'!U741=3,'Flight Input'!U741=9),TRUE,FALSE)</f>
        <v>1</v>
      </c>
      <c r="Q741">
        <f ca="1">IF(O741,Q740,SUM(C$2:C741)/COUNT(C$2:C741))+(Analysis!$D$14-500)/1000000</f>
        <v>1.1E-4</v>
      </c>
      <c r="R741">
        <f t="shared" ca="1" si="1530"/>
        <v>0</v>
      </c>
      <c r="S741">
        <f t="shared" ca="1" si="1539"/>
        <v>0</v>
      </c>
      <c r="T741">
        <f t="shared" ca="1" si="1531"/>
        <v>0</v>
      </c>
      <c r="U741">
        <f ca="1">IF($P741,T741*Analysis!$B$28+Analysis!$B$29,0)</f>
        <v>0.65799999999999992</v>
      </c>
      <c r="V741">
        <f ca="1">U741-'Flight Input'!$AE741</f>
        <v>0.41299999999999992</v>
      </c>
      <c r="W741">
        <f ca="1">MEDIAN2(R741,Analysis!$B$5,2)</f>
        <v>0</v>
      </c>
      <c r="X741">
        <f t="shared" ref="X741:Y741" ca="1" si="1606">X740+W741*$D741</f>
        <v>0</v>
      </c>
      <c r="Y741">
        <f t="shared" ca="1" si="1606"/>
        <v>0</v>
      </c>
      <c r="AA741">
        <f ca="1">AVERAGE2(W741,Analysis!$B$6,2)</f>
        <v>0</v>
      </c>
      <c r="AB741">
        <f t="shared" ref="AB741:AC741" ca="1" si="1607">AB740+AA741*$D741</f>
        <v>0</v>
      </c>
      <c r="AC741">
        <f t="shared" ca="1" si="1607"/>
        <v>0</v>
      </c>
      <c r="AF741">
        <f ca="1">IF(B741&gt;0,C741-Analysis!$B$14,0)</f>
        <v>0</v>
      </c>
      <c r="AG741">
        <f t="shared" ca="1" si="1534"/>
        <v>0</v>
      </c>
      <c r="AH741">
        <f t="shared" ca="1" si="1535"/>
        <v>0</v>
      </c>
      <c r="AI741">
        <f ca="1">IF(AND(B741&gt;Analysis!$B$39,B741&lt;Analysis!$B$40),FilterInput(AF741,Analysis!$B$34,Analysis!$B$35),0)</f>
        <v>0</v>
      </c>
      <c r="AJ741">
        <f ca="1">MEDIAN2(AI741,Analysis!$B$5,2)</f>
        <v>0</v>
      </c>
      <c r="AK741">
        <f ca="1">AVERAGE2(AJ741,Analysis!$B$6,2)</f>
        <v>0</v>
      </c>
      <c r="AL741">
        <f ca="1">INTEGRAL2(R741,$B741,AL740,R740,$B740,Analysis!$B$22)</f>
        <v>0</v>
      </c>
      <c r="AM741">
        <f ca="1">IF(AND(B741&lt;Analysis!$B$40,B741&gt;0),INTEGRAL2(AL741,$B741,AM740,AL740,$B740,Analysis!$B$23),0)</f>
        <v>0</v>
      </c>
      <c r="AN741">
        <f ca="1">IF($P741,AM741*Analysis!$B$30+Analysis!$B$31,0)</f>
        <v>0.626</v>
      </c>
      <c r="AO741">
        <f ca="1">AN741-'Flight Input'!$AE741</f>
        <v>0.38100000000000001</v>
      </c>
      <c r="AQ741">
        <f>Analysis!$B$36*'Flight Input'!AE741+IF('Flight Input'!AE741 &gt; 0,Analysis!$B$37,0)</f>
        <v>-0.98318499999999998</v>
      </c>
      <c r="AR741">
        <f ca="1">_xlfn.COVARIANCE.P($AN$102:$AN$1102,'Flight Input'!AE741:AE1741)</f>
        <v>0</v>
      </c>
    </row>
    <row r="742" spans="1:44" x14ac:dyDescent="0.3">
      <c r="A742">
        <v>740</v>
      </c>
      <c r="B742">
        <f>'Flight Input'!T742</f>
        <v>15.780358999967575</v>
      </c>
      <c r="C742">
        <f ca="1">INDIRECT(CONCATENATE("'Flight Input'!",Analysis!$B$2,A742+2))</f>
        <v>0</v>
      </c>
      <c r="D742">
        <f t="shared" si="1527"/>
        <v>2.5494999950751662E-2</v>
      </c>
      <c r="F742">
        <f t="shared" ca="1" si="1536"/>
        <v>0</v>
      </c>
      <c r="G742">
        <f t="shared" ca="1" si="1537"/>
        <v>0</v>
      </c>
      <c r="I742">
        <f>SUM(D$2:D742)/COUNT(D$2:D742)</f>
        <v>2.1324809459415641E-2</v>
      </c>
      <c r="J742">
        <f t="shared" si="1528"/>
        <v>1.1955558148959093</v>
      </c>
      <c r="L742">
        <f ca="1">VARA(C$2:C742)</f>
        <v>0</v>
      </c>
      <c r="M742">
        <f t="shared" ca="1" si="1529"/>
        <v>0</v>
      </c>
      <c r="N742">
        <f t="shared" ca="1" si="1538"/>
        <v>0</v>
      </c>
      <c r="O742" t="b">
        <f ca="1">IF(OR(O741,M742*MIN((B742-B$2)*Analysis!$B$19,1)&gt;Analysis!$B$18),TRUE,FALSE)</f>
        <v>0</v>
      </c>
      <c r="P742" t="b">
        <f>IF(OR('Flight Input'!U742=3,'Flight Input'!U742=9),TRUE,FALSE)</f>
        <v>1</v>
      </c>
      <c r="Q742">
        <f ca="1">IF(O742,Q741,SUM(C$2:C742)/COUNT(C$2:C742))+(Analysis!$D$14-500)/1000000</f>
        <v>1.1E-4</v>
      </c>
      <c r="R742">
        <f t="shared" ca="1" si="1530"/>
        <v>0</v>
      </c>
      <c r="S742">
        <f t="shared" ca="1" si="1539"/>
        <v>0</v>
      </c>
      <c r="T742">
        <f t="shared" ca="1" si="1531"/>
        <v>0</v>
      </c>
      <c r="U742">
        <f ca="1">IF($P742,T742*Analysis!$B$28+Analysis!$B$29,0)</f>
        <v>0.65799999999999992</v>
      </c>
      <c r="V742">
        <f ca="1">U742-'Flight Input'!$AE742</f>
        <v>0.41199999999999992</v>
      </c>
      <c r="W742">
        <f ca="1">MEDIAN2(R742,Analysis!$B$5,2)</f>
        <v>0</v>
      </c>
      <c r="X742">
        <f t="shared" ref="X742:Y742" ca="1" si="1608">X741+W742*$D742</f>
        <v>0</v>
      </c>
      <c r="Y742">
        <f t="shared" ca="1" si="1608"/>
        <v>0</v>
      </c>
      <c r="AA742">
        <f ca="1">AVERAGE2(W742,Analysis!$B$6,2)</f>
        <v>0</v>
      </c>
      <c r="AB742">
        <f t="shared" ref="AB742:AC742" ca="1" si="1609">AB741+AA742*$D742</f>
        <v>0</v>
      </c>
      <c r="AC742">
        <f t="shared" ca="1" si="1609"/>
        <v>0</v>
      </c>
      <c r="AF742">
        <f ca="1">IF(B742&gt;0,C742-Analysis!$B$14,0)</f>
        <v>0</v>
      </c>
      <c r="AG742">
        <f t="shared" ca="1" si="1534"/>
        <v>0</v>
      </c>
      <c r="AH742">
        <f t="shared" ca="1" si="1535"/>
        <v>0</v>
      </c>
      <c r="AI742">
        <f ca="1">IF(AND(B742&gt;Analysis!$B$39,B742&lt;Analysis!$B$40),FilterInput(AF742,Analysis!$B$34,Analysis!$B$35),0)</f>
        <v>0</v>
      </c>
      <c r="AJ742">
        <f ca="1">MEDIAN2(AI742,Analysis!$B$5,2)</f>
        <v>0</v>
      </c>
      <c r="AK742">
        <f ca="1">AVERAGE2(AJ742,Analysis!$B$6,2)</f>
        <v>0</v>
      </c>
      <c r="AL742">
        <f ca="1">INTEGRAL2(R742,$B742,AL741,R741,$B741,Analysis!$B$22)</f>
        <v>0</v>
      </c>
      <c r="AM742">
        <f ca="1">IF(AND(B742&lt;Analysis!$B$40,B742&gt;0),INTEGRAL2(AL742,$B742,AM741,AL741,$B741,Analysis!$B$23),0)</f>
        <v>0</v>
      </c>
      <c r="AN742">
        <f ca="1">IF($P742,AM742*Analysis!$B$30+Analysis!$B$31,0)</f>
        <v>0.626</v>
      </c>
      <c r="AO742">
        <f ca="1">AN742-'Flight Input'!$AE742</f>
        <v>0.38</v>
      </c>
      <c r="AQ742">
        <f>Analysis!$B$36*'Flight Input'!AE742+IF('Flight Input'!AE742 &gt; 0,Analysis!$B$37,0)</f>
        <v>-0.98119800000000001</v>
      </c>
      <c r="AR742">
        <f ca="1">_xlfn.COVARIANCE.P($AN$102:$AN$1102,'Flight Input'!AE742:AE1742)</f>
        <v>0</v>
      </c>
    </row>
    <row r="743" spans="1:44" x14ac:dyDescent="0.3">
      <c r="A743">
        <v>741</v>
      </c>
      <c r="B743">
        <f>'Flight Input'!T743</f>
        <v>15.799850999959745</v>
      </c>
      <c r="C743">
        <f ca="1">INDIRECT(CONCATENATE("'Flight Input'!",Analysis!$B$2,A743+2))</f>
        <v>0</v>
      </c>
      <c r="D743">
        <f t="shared" si="1527"/>
        <v>1.949199999216944E-2</v>
      </c>
      <c r="F743">
        <f t="shared" ca="1" si="1536"/>
        <v>0</v>
      </c>
      <c r="G743">
        <f t="shared" ca="1" si="1537"/>
        <v>0</v>
      </c>
      <c r="I743">
        <f>SUM(D$2:D743)/COUNT(D$2:D743)</f>
        <v>2.1322336032334337E-2</v>
      </c>
      <c r="J743">
        <f t="shared" si="1528"/>
        <v>0.91415874708149814</v>
      </c>
      <c r="L743">
        <f ca="1">VARA(C$2:C743)</f>
        <v>0</v>
      </c>
      <c r="M743">
        <f t="shared" ca="1" si="1529"/>
        <v>0</v>
      </c>
      <c r="N743">
        <f t="shared" ca="1" si="1538"/>
        <v>0</v>
      </c>
      <c r="O743" t="b">
        <f ca="1">IF(OR(O742,M743*MIN((B743-B$2)*Analysis!$B$19,1)&gt;Analysis!$B$18),TRUE,FALSE)</f>
        <v>0</v>
      </c>
      <c r="P743" t="b">
        <f>IF(OR('Flight Input'!U743=3,'Flight Input'!U743=9),TRUE,FALSE)</f>
        <v>1</v>
      </c>
      <c r="Q743">
        <f ca="1">IF(O743,Q742,SUM(C$2:C743)/COUNT(C$2:C743))+(Analysis!$D$14-500)/1000000</f>
        <v>1.1E-4</v>
      </c>
      <c r="R743">
        <f t="shared" ca="1" si="1530"/>
        <v>0</v>
      </c>
      <c r="S743">
        <f t="shared" ca="1" si="1539"/>
        <v>0</v>
      </c>
      <c r="T743">
        <f t="shared" ca="1" si="1531"/>
        <v>0</v>
      </c>
      <c r="U743">
        <f ca="1">IF($P743,T743*Analysis!$B$28+Analysis!$B$29,0)</f>
        <v>0.65799999999999992</v>
      </c>
      <c r="V743">
        <f ca="1">U743-'Flight Input'!$AE743</f>
        <v>0.41299999999999992</v>
      </c>
      <c r="W743">
        <f ca="1">MEDIAN2(R743,Analysis!$B$5,2)</f>
        <v>0</v>
      </c>
      <c r="X743">
        <f t="shared" ref="X743:Y743" ca="1" si="1610">X742+W743*$D743</f>
        <v>0</v>
      </c>
      <c r="Y743">
        <f t="shared" ca="1" si="1610"/>
        <v>0</v>
      </c>
      <c r="AA743">
        <f ca="1">AVERAGE2(W743,Analysis!$B$6,2)</f>
        <v>0</v>
      </c>
      <c r="AB743">
        <f t="shared" ref="AB743:AC743" ca="1" si="1611">AB742+AA743*$D743</f>
        <v>0</v>
      </c>
      <c r="AC743">
        <f t="shared" ca="1" si="1611"/>
        <v>0</v>
      </c>
      <c r="AF743">
        <f ca="1">IF(B743&gt;0,C743-Analysis!$B$14,0)</f>
        <v>0</v>
      </c>
      <c r="AG743">
        <f t="shared" ca="1" si="1534"/>
        <v>0</v>
      </c>
      <c r="AH743">
        <f t="shared" ca="1" si="1535"/>
        <v>0</v>
      </c>
      <c r="AI743">
        <f ca="1">IF(AND(B743&gt;Analysis!$B$39,B743&lt;Analysis!$B$40),FilterInput(AF743,Analysis!$B$34,Analysis!$B$35),0)</f>
        <v>0</v>
      </c>
      <c r="AJ743">
        <f ca="1">MEDIAN2(AI743,Analysis!$B$5,2)</f>
        <v>0</v>
      </c>
      <c r="AK743">
        <f ca="1">AVERAGE2(AJ743,Analysis!$B$6,2)</f>
        <v>0</v>
      </c>
      <c r="AL743">
        <f ca="1">INTEGRAL2(R743,$B743,AL742,R742,$B742,Analysis!$B$22)</f>
        <v>0</v>
      </c>
      <c r="AM743">
        <f ca="1">IF(AND(B743&lt;Analysis!$B$40,B743&gt;0),INTEGRAL2(AL743,$B743,AM742,AL742,$B742,Analysis!$B$23),0)</f>
        <v>0</v>
      </c>
      <c r="AN743">
        <f ca="1">IF($P743,AM743*Analysis!$B$30+Analysis!$B$31,0)</f>
        <v>0.626</v>
      </c>
      <c r="AO743">
        <f ca="1">AN743-'Flight Input'!$AE743</f>
        <v>0.38100000000000001</v>
      </c>
      <c r="AQ743">
        <f>Analysis!$B$36*'Flight Input'!AE743+IF('Flight Input'!AE743 &gt; 0,Analysis!$B$37,0)</f>
        <v>-0.98318499999999998</v>
      </c>
      <c r="AR743">
        <f ca="1">_xlfn.COVARIANCE.P($AN$102:$AN$1102,'Flight Input'!AE743:AE1743)</f>
        <v>0</v>
      </c>
    </row>
    <row r="744" spans="1:44" x14ac:dyDescent="0.3">
      <c r="A744">
        <v>742</v>
      </c>
      <c r="B744">
        <f>'Flight Input'!T744</f>
        <v>15.814977000001818</v>
      </c>
      <c r="C744">
        <f ca="1">INDIRECT(CONCATENATE("'Flight Input'!",Analysis!$B$2,A744+2))</f>
        <v>0</v>
      </c>
      <c r="D744">
        <f t="shared" si="1527"/>
        <v>1.5126000042073429E-2</v>
      </c>
      <c r="F744">
        <f t="shared" ca="1" si="1536"/>
        <v>0</v>
      </c>
      <c r="G744">
        <f t="shared" ca="1" si="1537"/>
        <v>0</v>
      </c>
      <c r="I744">
        <f>SUM(D$2:D744)/COUNT(D$2:D744)</f>
        <v>2.1313985175204605E-2</v>
      </c>
      <c r="J744">
        <f t="shared" si="1528"/>
        <v>0.70967488800124057</v>
      </c>
      <c r="L744">
        <f ca="1">VARA(C$2:C744)</f>
        <v>0</v>
      </c>
      <c r="M744">
        <f t="shared" ca="1" si="1529"/>
        <v>0</v>
      </c>
      <c r="N744">
        <f t="shared" ca="1" si="1538"/>
        <v>0</v>
      </c>
      <c r="O744" t="b">
        <f ca="1">IF(OR(O743,M744*MIN((B744-B$2)*Analysis!$B$19,1)&gt;Analysis!$B$18),TRUE,FALSE)</f>
        <v>0</v>
      </c>
      <c r="P744" t="b">
        <f>IF(OR('Flight Input'!U744=3,'Flight Input'!U744=9),TRUE,FALSE)</f>
        <v>1</v>
      </c>
      <c r="Q744">
        <f ca="1">IF(O744,Q743,SUM(C$2:C744)/COUNT(C$2:C744))+(Analysis!$D$14-500)/1000000</f>
        <v>1.1E-4</v>
      </c>
      <c r="R744">
        <f t="shared" ca="1" si="1530"/>
        <v>0</v>
      </c>
      <c r="S744">
        <f t="shared" ca="1" si="1539"/>
        <v>0</v>
      </c>
      <c r="T744">
        <f t="shared" ca="1" si="1531"/>
        <v>0</v>
      </c>
      <c r="U744">
        <f ca="1">IF($P744,T744*Analysis!$B$28+Analysis!$B$29,0)</f>
        <v>0.65799999999999992</v>
      </c>
      <c r="V744">
        <f ca="1">U744-'Flight Input'!$AE744</f>
        <v>0.41199999999999992</v>
      </c>
      <c r="W744">
        <f ca="1">MEDIAN2(R744,Analysis!$B$5,2)</f>
        <v>0</v>
      </c>
      <c r="X744">
        <f t="shared" ref="X744:Y744" ca="1" si="1612">X743+W744*$D744</f>
        <v>0</v>
      </c>
      <c r="Y744">
        <f t="shared" ca="1" si="1612"/>
        <v>0</v>
      </c>
      <c r="AA744">
        <f ca="1">AVERAGE2(W744,Analysis!$B$6,2)</f>
        <v>0</v>
      </c>
      <c r="AB744">
        <f t="shared" ref="AB744:AC744" ca="1" si="1613">AB743+AA744*$D744</f>
        <v>0</v>
      </c>
      <c r="AC744">
        <f t="shared" ca="1" si="1613"/>
        <v>0</v>
      </c>
      <c r="AF744">
        <f ca="1">IF(B744&gt;0,C744-Analysis!$B$14,0)</f>
        <v>0</v>
      </c>
      <c r="AG744">
        <f t="shared" ca="1" si="1534"/>
        <v>0</v>
      </c>
      <c r="AH744">
        <f t="shared" ca="1" si="1535"/>
        <v>0</v>
      </c>
      <c r="AI744">
        <f ca="1">IF(AND(B744&gt;Analysis!$B$39,B744&lt;Analysis!$B$40),FilterInput(AF744,Analysis!$B$34,Analysis!$B$35),0)</f>
        <v>0</v>
      </c>
      <c r="AJ744">
        <f ca="1">MEDIAN2(AI744,Analysis!$B$5,2)</f>
        <v>0</v>
      </c>
      <c r="AK744">
        <f ca="1">AVERAGE2(AJ744,Analysis!$B$6,2)</f>
        <v>0</v>
      </c>
      <c r="AL744">
        <f ca="1">INTEGRAL2(R744,$B744,AL743,R743,$B743,Analysis!$B$22)</f>
        <v>0</v>
      </c>
      <c r="AM744">
        <f ca="1">IF(AND(B744&lt;Analysis!$B$40,B744&gt;0),INTEGRAL2(AL744,$B744,AM743,AL743,$B743,Analysis!$B$23),0)</f>
        <v>0</v>
      </c>
      <c r="AN744">
        <f ca="1">IF($P744,AM744*Analysis!$B$30+Analysis!$B$31,0)</f>
        <v>0.626</v>
      </c>
      <c r="AO744">
        <f ca="1">AN744-'Flight Input'!$AE744</f>
        <v>0.38</v>
      </c>
      <c r="AQ744">
        <f>Analysis!$B$36*'Flight Input'!AE744+IF('Flight Input'!AE744 &gt; 0,Analysis!$B$37,0)</f>
        <v>-0.98119800000000001</v>
      </c>
      <c r="AR744">
        <f ca="1">_xlfn.COVARIANCE.P($AN$102:$AN$1102,'Flight Input'!AE744:AE1744)</f>
        <v>0</v>
      </c>
    </row>
    <row r="745" spans="1:44" x14ac:dyDescent="0.3">
      <c r="A745">
        <v>743</v>
      </c>
      <c r="B745">
        <f>'Flight Input'!T745</f>
        <v>15.838019000017084</v>
      </c>
      <c r="C745">
        <f ca="1">INDIRECT(CONCATENATE("'Flight Input'!",Analysis!$B$2,A745+2))</f>
        <v>0</v>
      </c>
      <c r="D745">
        <f t="shared" si="1527"/>
        <v>2.304200001526624E-2</v>
      </c>
      <c r="F745">
        <f t="shared" ca="1" si="1536"/>
        <v>0</v>
      </c>
      <c r="G745">
        <f t="shared" ca="1" si="1537"/>
        <v>0</v>
      </c>
      <c r="I745">
        <f>SUM(D$2:D745)/COUNT(D$2:D745)</f>
        <v>2.1316310901772658E-2</v>
      </c>
      <c r="J745">
        <f t="shared" si="1528"/>
        <v>1.0809562743499896</v>
      </c>
      <c r="L745">
        <f ca="1">VARA(C$2:C745)</f>
        <v>0</v>
      </c>
      <c r="M745">
        <f t="shared" ca="1" si="1529"/>
        <v>0</v>
      </c>
      <c r="N745">
        <f t="shared" ca="1" si="1538"/>
        <v>0</v>
      </c>
      <c r="O745" t="b">
        <f ca="1">IF(OR(O744,M745*MIN((B745-B$2)*Analysis!$B$19,1)&gt;Analysis!$B$18),TRUE,FALSE)</f>
        <v>0</v>
      </c>
      <c r="P745" t="b">
        <f>IF(OR('Flight Input'!U745=3,'Flight Input'!U745=9),TRUE,FALSE)</f>
        <v>1</v>
      </c>
      <c r="Q745">
        <f ca="1">IF(O745,Q744,SUM(C$2:C745)/COUNT(C$2:C745))+(Analysis!$D$14-500)/1000000</f>
        <v>1.1E-4</v>
      </c>
      <c r="R745">
        <f t="shared" ca="1" si="1530"/>
        <v>0</v>
      </c>
      <c r="S745">
        <f t="shared" ca="1" si="1539"/>
        <v>0</v>
      </c>
      <c r="T745">
        <f t="shared" ca="1" si="1531"/>
        <v>0</v>
      </c>
      <c r="U745">
        <f ca="1">IF($P745,T745*Analysis!$B$28+Analysis!$B$29,0)</f>
        <v>0.65799999999999992</v>
      </c>
      <c r="V745">
        <f ca="1">U745-'Flight Input'!$AE745</f>
        <v>0.41099999999999992</v>
      </c>
      <c r="W745">
        <f ca="1">MEDIAN2(R745,Analysis!$B$5,2)</f>
        <v>0</v>
      </c>
      <c r="X745">
        <f t="shared" ref="X745:Y745" ca="1" si="1614">X744+W745*$D745</f>
        <v>0</v>
      </c>
      <c r="Y745">
        <f t="shared" ca="1" si="1614"/>
        <v>0</v>
      </c>
      <c r="AA745">
        <f ca="1">AVERAGE2(W745,Analysis!$B$6,2)</f>
        <v>0</v>
      </c>
      <c r="AB745">
        <f t="shared" ref="AB745:AC745" ca="1" si="1615">AB744+AA745*$D745</f>
        <v>0</v>
      </c>
      <c r="AC745">
        <f t="shared" ca="1" si="1615"/>
        <v>0</v>
      </c>
      <c r="AF745">
        <f ca="1">IF(B745&gt;0,C745-Analysis!$B$14,0)</f>
        <v>0</v>
      </c>
      <c r="AG745">
        <f t="shared" ca="1" si="1534"/>
        <v>0</v>
      </c>
      <c r="AH745">
        <f t="shared" ca="1" si="1535"/>
        <v>0</v>
      </c>
      <c r="AI745">
        <f ca="1">IF(AND(B745&gt;Analysis!$B$39,B745&lt;Analysis!$B$40),FilterInput(AF745,Analysis!$B$34,Analysis!$B$35),0)</f>
        <v>0</v>
      </c>
      <c r="AJ745">
        <f ca="1">MEDIAN2(AI745,Analysis!$B$5,2)</f>
        <v>0</v>
      </c>
      <c r="AK745">
        <f ca="1">AVERAGE2(AJ745,Analysis!$B$6,2)</f>
        <v>0</v>
      </c>
      <c r="AL745">
        <f ca="1">INTEGRAL2(R745,$B745,AL744,R744,$B744,Analysis!$B$22)</f>
        <v>0</v>
      </c>
      <c r="AM745">
        <f ca="1">IF(AND(B745&lt;Analysis!$B$40,B745&gt;0),INTEGRAL2(AL745,$B745,AM744,AL744,$B744,Analysis!$B$23),0)</f>
        <v>0</v>
      </c>
      <c r="AN745">
        <f ca="1">IF($P745,AM745*Analysis!$B$30+Analysis!$B$31,0)</f>
        <v>0.626</v>
      </c>
      <c r="AO745">
        <f ca="1">AN745-'Flight Input'!$AE745</f>
        <v>0.379</v>
      </c>
      <c r="AQ745">
        <f>Analysis!$B$36*'Flight Input'!AE745+IF('Flight Input'!AE745 &gt; 0,Analysis!$B$37,0)</f>
        <v>-0.97921099999999994</v>
      </c>
      <c r="AR745">
        <f ca="1">_xlfn.COVARIANCE.P($AN$102:$AN$1102,'Flight Input'!AE745:AE1745)</f>
        <v>0</v>
      </c>
    </row>
    <row r="746" spans="1:44" x14ac:dyDescent="0.3">
      <c r="A746">
        <v>744</v>
      </c>
      <c r="B746">
        <f>'Flight Input'!T746</f>
        <v>15.85659800004214</v>
      </c>
      <c r="C746">
        <f ca="1">INDIRECT(CONCATENATE("'Flight Input'!",Analysis!$B$2,A746+2))</f>
        <v>0</v>
      </c>
      <c r="D746">
        <f t="shared" si="1527"/>
        <v>1.8579000025056303E-2</v>
      </c>
      <c r="F746">
        <f t="shared" ca="1" si="1536"/>
        <v>0</v>
      </c>
      <c r="G746">
        <f t="shared" ca="1" si="1537"/>
        <v>0</v>
      </c>
      <c r="I746">
        <f>SUM(D$2:D746)/COUNT(D$2:D746)</f>
        <v>2.1312631720486749E-2</v>
      </c>
      <c r="J746">
        <f t="shared" si="1528"/>
        <v>0.87173654894985375</v>
      </c>
      <c r="L746">
        <f ca="1">VARA(C$2:C746)</f>
        <v>0</v>
      </c>
      <c r="M746">
        <f t="shared" ca="1" si="1529"/>
        <v>0</v>
      </c>
      <c r="N746">
        <f t="shared" ca="1" si="1538"/>
        <v>0</v>
      </c>
      <c r="O746" t="b">
        <f ca="1">IF(OR(O745,M746*MIN((B746-B$2)*Analysis!$B$19,1)&gt;Analysis!$B$18),TRUE,FALSE)</f>
        <v>0</v>
      </c>
      <c r="P746" t="b">
        <f>IF(OR('Flight Input'!U746=3,'Flight Input'!U746=9),TRUE,FALSE)</f>
        <v>1</v>
      </c>
      <c r="Q746">
        <f ca="1">IF(O746,Q745,SUM(C$2:C746)/COUNT(C$2:C746))+(Analysis!$D$14-500)/1000000</f>
        <v>1.1E-4</v>
      </c>
      <c r="R746">
        <f t="shared" ca="1" si="1530"/>
        <v>0</v>
      </c>
      <c r="S746">
        <f t="shared" ca="1" si="1539"/>
        <v>0</v>
      </c>
      <c r="T746">
        <f t="shared" ca="1" si="1531"/>
        <v>0</v>
      </c>
      <c r="U746">
        <f ca="1">IF($P746,T746*Analysis!$B$28+Analysis!$B$29,0)</f>
        <v>0.65799999999999992</v>
      </c>
      <c r="V746">
        <f ca="1">U746-'Flight Input'!$AE746</f>
        <v>0.41099999999999992</v>
      </c>
      <c r="W746">
        <f ca="1">MEDIAN2(R746,Analysis!$B$5,2)</f>
        <v>0</v>
      </c>
      <c r="X746">
        <f t="shared" ref="X746:Y746" ca="1" si="1616">X745+W746*$D746</f>
        <v>0</v>
      </c>
      <c r="Y746">
        <f t="shared" ca="1" si="1616"/>
        <v>0</v>
      </c>
      <c r="AA746">
        <f ca="1">AVERAGE2(W746,Analysis!$B$6,2)</f>
        <v>0</v>
      </c>
      <c r="AB746">
        <f t="shared" ref="AB746:AC746" ca="1" si="1617">AB745+AA746*$D746</f>
        <v>0</v>
      </c>
      <c r="AC746">
        <f t="shared" ca="1" si="1617"/>
        <v>0</v>
      </c>
      <c r="AF746">
        <f ca="1">IF(B746&gt;0,C746-Analysis!$B$14,0)</f>
        <v>0</v>
      </c>
      <c r="AG746">
        <f t="shared" ca="1" si="1534"/>
        <v>0</v>
      </c>
      <c r="AH746">
        <f t="shared" ca="1" si="1535"/>
        <v>0</v>
      </c>
      <c r="AI746">
        <f ca="1">IF(AND(B746&gt;Analysis!$B$39,B746&lt;Analysis!$B$40),FilterInput(AF746,Analysis!$B$34,Analysis!$B$35),0)</f>
        <v>0</v>
      </c>
      <c r="AJ746">
        <f ca="1">MEDIAN2(AI746,Analysis!$B$5,2)</f>
        <v>0</v>
      </c>
      <c r="AK746">
        <f ca="1">AVERAGE2(AJ746,Analysis!$B$6,2)</f>
        <v>0</v>
      </c>
      <c r="AL746">
        <f ca="1">INTEGRAL2(R746,$B746,AL745,R745,$B745,Analysis!$B$22)</f>
        <v>0</v>
      </c>
      <c r="AM746">
        <f ca="1">IF(AND(B746&lt;Analysis!$B$40,B746&gt;0),INTEGRAL2(AL746,$B746,AM745,AL745,$B745,Analysis!$B$23),0)</f>
        <v>0</v>
      </c>
      <c r="AN746">
        <f ca="1">IF($P746,AM746*Analysis!$B$30+Analysis!$B$31,0)</f>
        <v>0.626</v>
      </c>
      <c r="AO746">
        <f ca="1">AN746-'Flight Input'!$AE746</f>
        <v>0.379</v>
      </c>
      <c r="AQ746">
        <f>Analysis!$B$36*'Flight Input'!AE746+IF('Flight Input'!AE746 &gt; 0,Analysis!$B$37,0)</f>
        <v>-0.97921099999999994</v>
      </c>
      <c r="AR746">
        <f ca="1">_xlfn.COVARIANCE.P($AN$102:$AN$1102,'Flight Input'!AE746:AE1746)</f>
        <v>0</v>
      </c>
    </row>
    <row r="747" spans="1:44" x14ac:dyDescent="0.3">
      <c r="A747">
        <v>745</v>
      </c>
      <c r="B747">
        <f>'Flight Input'!T747</f>
        <v>15.880145999952219</v>
      </c>
      <c r="C747">
        <f ca="1">INDIRECT(CONCATENATE("'Flight Input'!",Analysis!$B$2,A747+2))</f>
        <v>0</v>
      </c>
      <c r="D747">
        <f t="shared" si="1527"/>
        <v>2.3547999910078943E-2</v>
      </c>
      <c r="F747">
        <f t="shared" ca="1" si="1536"/>
        <v>0</v>
      </c>
      <c r="G747">
        <f t="shared" ca="1" si="1537"/>
        <v>0</v>
      </c>
      <c r="I747">
        <f>SUM(D$2:D747)/COUNT(D$2:D747)</f>
        <v>2.1315632214700966E-2</v>
      </c>
      <c r="J747">
        <f t="shared" si="1528"/>
        <v>1.1047291336654963</v>
      </c>
      <c r="L747">
        <f ca="1">VARA(C$2:C747)</f>
        <v>0</v>
      </c>
      <c r="M747">
        <f t="shared" ca="1" si="1529"/>
        <v>0</v>
      </c>
      <c r="N747">
        <f t="shared" ca="1" si="1538"/>
        <v>0</v>
      </c>
      <c r="O747" t="b">
        <f ca="1">IF(OR(O746,M747*MIN((B747-B$2)*Analysis!$B$19,1)&gt;Analysis!$B$18),TRUE,FALSE)</f>
        <v>0</v>
      </c>
      <c r="P747" t="b">
        <f>IF(OR('Flight Input'!U747=3,'Flight Input'!U747=9),TRUE,FALSE)</f>
        <v>1</v>
      </c>
      <c r="Q747">
        <f ca="1">IF(O747,Q746,SUM(C$2:C747)/COUNT(C$2:C747))+(Analysis!$D$14-500)/1000000</f>
        <v>1.1E-4</v>
      </c>
      <c r="R747">
        <f t="shared" ca="1" si="1530"/>
        <v>0</v>
      </c>
      <c r="S747">
        <f t="shared" ca="1" si="1539"/>
        <v>0</v>
      </c>
      <c r="T747">
        <f t="shared" ca="1" si="1531"/>
        <v>0</v>
      </c>
      <c r="U747">
        <f ca="1">IF($P747,T747*Analysis!$B$28+Analysis!$B$29,0)</f>
        <v>0.65799999999999992</v>
      </c>
      <c r="V747">
        <f ca="1">U747-'Flight Input'!$AE747</f>
        <v>0.40999999999999992</v>
      </c>
      <c r="W747">
        <f ca="1">MEDIAN2(R747,Analysis!$B$5,2)</f>
        <v>0</v>
      </c>
      <c r="X747">
        <f t="shared" ref="X747:Y747" ca="1" si="1618">X746+W747*$D747</f>
        <v>0</v>
      </c>
      <c r="Y747">
        <f t="shared" ca="1" si="1618"/>
        <v>0</v>
      </c>
      <c r="AA747">
        <f ca="1">AVERAGE2(W747,Analysis!$B$6,2)</f>
        <v>0</v>
      </c>
      <c r="AB747">
        <f t="shared" ref="AB747:AC747" ca="1" si="1619">AB746+AA747*$D747</f>
        <v>0</v>
      </c>
      <c r="AC747">
        <f t="shared" ca="1" si="1619"/>
        <v>0</v>
      </c>
      <c r="AF747">
        <f ca="1">IF(B747&gt;0,C747-Analysis!$B$14,0)</f>
        <v>0</v>
      </c>
      <c r="AG747">
        <f t="shared" ca="1" si="1534"/>
        <v>0</v>
      </c>
      <c r="AH747">
        <f t="shared" ca="1" si="1535"/>
        <v>0</v>
      </c>
      <c r="AI747">
        <f ca="1">IF(AND(B747&gt;Analysis!$B$39,B747&lt;Analysis!$B$40),FilterInput(AF747,Analysis!$B$34,Analysis!$B$35),0)</f>
        <v>0</v>
      </c>
      <c r="AJ747">
        <f ca="1">MEDIAN2(AI747,Analysis!$B$5,2)</f>
        <v>0</v>
      </c>
      <c r="AK747">
        <f ca="1">AVERAGE2(AJ747,Analysis!$B$6,2)</f>
        <v>0</v>
      </c>
      <c r="AL747">
        <f ca="1">INTEGRAL2(R747,$B747,AL746,R746,$B746,Analysis!$B$22)</f>
        <v>0</v>
      </c>
      <c r="AM747">
        <f ca="1">IF(AND(B747&lt;Analysis!$B$40,B747&gt;0),INTEGRAL2(AL747,$B747,AM746,AL746,$B746,Analysis!$B$23),0)</f>
        <v>0</v>
      </c>
      <c r="AN747">
        <f ca="1">IF($P747,AM747*Analysis!$B$30+Analysis!$B$31,0)</f>
        <v>0.626</v>
      </c>
      <c r="AO747">
        <f ca="1">AN747-'Flight Input'!$AE747</f>
        <v>0.378</v>
      </c>
      <c r="AQ747">
        <f>Analysis!$B$36*'Flight Input'!AE747+IF('Flight Input'!AE747 &gt; 0,Analysis!$B$37,0)</f>
        <v>-0.97722399999999987</v>
      </c>
      <c r="AR747">
        <f ca="1">_xlfn.COVARIANCE.P($AN$102:$AN$1102,'Flight Input'!AE747:AE1747)</f>
        <v>0</v>
      </c>
    </row>
    <row r="748" spans="1:44" x14ac:dyDescent="0.3">
      <c r="A748">
        <v>746</v>
      </c>
      <c r="B748">
        <f>'Flight Input'!T748</f>
        <v>15.900799000053667</v>
      </c>
      <c r="C748">
        <f ca="1">INDIRECT(CONCATENATE("'Flight Input'!",Analysis!$B$2,A748+2))</f>
        <v>0</v>
      </c>
      <c r="D748">
        <f t="shared" si="1527"/>
        <v>2.0653000101447105E-2</v>
      </c>
      <c r="F748">
        <f t="shared" ca="1" si="1536"/>
        <v>0</v>
      </c>
      <c r="G748">
        <f t="shared" ca="1" si="1537"/>
        <v>0</v>
      </c>
      <c r="I748">
        <f>SUM(D$2:D748)/COUNT(D$2:D748)</f>
        <v>2.1314743967900358E-2</v>
      </c>
      <c r="J748">
        <f t="shared" si="1528"/>
        <v>0.96895370324645569</v>
      </c>
      <c r="L748">
        <f ca="1">VARA(C$2:C748)</f>
        <v>0</v>
      </c>
      <c r="M748">
        <f t="shared" ca="1" si="1529"/>
        <v>0</v>
      </c>
      <c r="N748">
        <f t="shared" ca="1" si="1538"/>
        <v>0</v>
      </c>
      <c r="O748" t="b">
        <f ca="1">IF(OR(O747,M748*MIN((B748-B$2)*Analysis!$B$19,1)&gt;Analysis!$B$18),TRUE,FALSE)</f>
        <v>0</v>
      </c>
      <c r="P748" t="b">
        <f>IF(OR('Flight Input'!U748=3,'Flight Input'!U748=9),TRUE,FALSE)</f>
        <v>1</v>
      </c>
      <c r="Q748">
        <f ca="1">IF(O748,Q747,SUM(C$2:C748)/COUNT(C$2:C748))+(Analysis!$D$14-500)/1000000</f>
        <v>1.1E-4</v>
      </c>
      <c r="R748">
        <f t="shared" ca="1" si="1530"/>
        <v>0</v>
      </c>
      <c r="S748">
        <f t="shared" ca="1" si="1539"/>
        <v>0</v>
      </c>
      <c r="T748">
        <f t="shared" ca="1" si="1531"/>
        <v>0</v>
      </c>
      <c r="U748">
        <f ca="1">IF($P748,T748*Analysis!$B$28+Analysis!$B$29,0)</f>
        <v>0.65799999999999992</v>
      </c>
      <c r="V748">
        <f ca="1">U748-'Flight Input'!$AE748</f>
        <v>0.41099999999999992</v>
      </c>
      <c r="W748">
        <f ca="1">MEDIAN2(R748,Analysis!$B$5,2)</f>
        <v>0</v>
      </c>
      <c r="X748">
        <f t="shared" ref="X748:Y748" ca="1" si="1620">X747+W748*$D748</f>
        <v>0</v>
      </c>
      <c r="Y748">
        <f t="shared" ca="1" si="1620"/>
        <v>0</v>
      </c>
      <c r="AA748">
        <f ca="1">AVERAGE2(W748,Analysis!$B$6,2)</f>
        <v>0</v>
      </c>
      <c r="AB748">
        <f t="shared" ref="AB748:AC748" ca="1" si="1621">AB747+AA748*$D748</f>
        <v>0</v>
      </c>
      <c r="AC748">
        <f t="shared" ca="1" si="1621"/>
        <v>0</v>
      </c>
      <c r="AF748">
        <f ca="1">IF(B748&gt;0,C748-Analysis!$B$14,0)</f>
        <v>0</v>
      </c>
      <c r="AG748">
        <f t="shared" ca="1" si="1534"/>
        <v>0</v>
      </c>
      <c r="AH748">
        <f t="shared" ca="1" si="1535"/>
        <v>0</v>
      </c>
      <c r="AI748">
        <f ca="1">IF(AND(B748&gt;Analysis!$B$39,B748&lt;Analysis!$B$40),FilterInput(AF748,Analysis!$B$34,Analysis!$B$35),0)</f>
        <v>0</v>
      </c>
      <c r="AJ748">
        <f ca="1">MEDIAN2(AI748,Analysis!$B$5,2)</f>
        <v>0</v>
      </c>
      <c r="AK748">
        <f ca="1">AVERAGE2(AJ748,Analysis!$B$6,2)</f>
        <v>0</v>
      </c>
      <c r="AL748">
        <f ca="1">INTEGRAL2(R748,$B748,AL747,R747,$B747,Analysis!$B$22)</f>
        <v>0</v>
      </c>
      <c r="AM748">
        <f ca="1">IF(AND(B748&lt;Analysis!$B$40,B748&gt;0),INTEGRAL2(AL748,$B748,AM747,AL747,$B747,Analysis!$B$23),0)</f>
        <v>0</v>
      </c>
      <c r="AN748">
        <f ca="1">IF($P748,AM748*Analysis!$B$30+Analysis!$B$31,0)</f>
        <v>0.626</v>
      </c>
      <c r="AO748">
        <f ca="1">AN748-'Flight Input'!$AE748</f>
        <v>0.379</v>
      </c>
      <c r="AQ748">
        <f>Analysis!$B$36*'Flight Input'!AE748+IF('Flight Input'!AE748 &gt; 0,Analysis!$B$37,0)</f>
        <v>-0.97921099999999994</v>
      </c>
      <c r="AR748">
        <f ca="1">_xlfn.COVARIANCE.P($AN$102:$AN$1102,'Flight Input'!AE748:AE1748)</f>
        <v>0</v>
      </c>
    </row>
    <row r="749" spans="1:44" x14ac:dyDescent="0.3">
      <c r="A749">
        <v>747</v>
      </c>
      <c r="B749">
        <f>'Flight Input'!T749</f>
        <v>15.915092000039294</v>
      </c>
      <c r="C749">
        <f ca="1">INDIRECT(CONCATENATE("'Flight Input'!",Analysis!$B$2,A749+2))</f>
        <v>0</v>
      </c>
      <c r="D749">
        <f t="shared" si="1527"/>
        <v>1.429299998562783E-2</v>
      </c>
      <c r="F749">
        <f t="shared" ca="1" si="1536"/>
        <v>0</v>
      </c>
      <c r="G749">
        <f t="shared" ca="1" si="1537"/>
        <v>0</v>
      </c>
      <c r="I749">
        <f>SUM(D$2:D749)/COUNT(D$2:D749)</f>
        <v>2.1305344042890622E-2</v>
      </c>
      <c r="J749">
        <f t="shared" si="1528"/>
        <v>0.6708645472635425</v>
      </c>
      <c r="L749">
        <f ca="1">VARA(C$2:C749)</f>
        <v>0</v>
      </c>
      <c r="M749">
        <f t="shared" ca="1" si="1529"/>
        <v>0</v>
      </c>
      <c r="N749">
        <f t="shared" ca="1" si="1538"/>
        <v>0</v>
      </c>
      <c r="O749" t="b">
        <f ca="1">IF(OR(O748,M749*MIN((B749-B$2)*Analysis!$B$19,1)&gt;Analysis!$B$18),TRUE,FALSE)</f>
        <v>0</v>
      </c>
      <c r="P749" t="b">
        <f>IF(OR('Flight Input'!U749=3,'Flight Input'!U749=9),TRUE,FALSE)</f>
        <v>1</v>
      </c>
      <c r="Q749">
        <f ca="1">IF(O749,Q748,SUM(C$2:C749)/COUNT(C$2:C749))+(Analysis!$D$14-500)/1000000</f>
        <v>1.1E-4</v>
      </c>
      <c r="R749">
        <f t="shared" ca="1" si="1530"/>
        <v>0</v>
      </c>
      <c r="S749">
        <f t="shared" ca="1" si="1539"/>
        <v>0</v>
      </c>
      <c r="T749">
        <f t="shared" ca="1" si="1531"/>
        <v>0</v>
      </c>
      <c r="U749">
        <f ca="1">IF($P749,T749*Analysis!$B$28+Analysis!$B$29,0)</f>
        <v>0.65799999999999992</v>
      </c>
      <c r="V749">
        <f ca="1">U749-'Flight Input'!$AE749</f>
        <v>0.40999999999999992</v>
      </c>
      <c r="W749">
        <f ca="1">MEDIAN2(R749,Analysis!$B$5,2)</f>
        <v>0</v>
      </c>
      <c r="X749">
        <f t="shared" ref="X749:Y749" ca="1" si="1622">X748+W749*$D749</f>
        <v>0</v>
      </c>
      <c r="Y749">
        <f t="shared" ca="1" si="1622"/>
        <v>0</v>
      </c>
      <c r="AA749">
        <f ca="1">AVERAGE2(W749,Analysis!$B$6,2)</f>
        <v>0</v>
      </c>
      <c r="AB749">
        <f t="shared" ref="AB749:AC749" ca="1" si="1623">AB748+AA749*$D749</f>
        <v>0</v>
      </c>
      <c r="AC749">
        <f t="shared" ca="1" si="1623"/>
        <v>0</v>
      </c>
      <c r="AF749">
        <f ca="1">IF(B749&gt;0,C749-Analysis!$B$14,0)</f>
        <v>0</v>
      </c>
      <c r="AG749">
        <f t="shared" ca="1" si="1534"/>
        <v>0</v>
      </c>
      <c r="AH749">
        <f t="shared" ca="1" si="1535"/>
        <v>0</v>
      </c>
      <c r="AI749">
        <f ca="1">IF(AND(B749&gt;Analysis!$B$39,B749&lt;Analysis!$B$40),FilterInput(AF749,Analysis!$B$34,Analysis!$B$35),0)</f>
        <v>0</v>
      </c>
      <c r="AJ749">
        <f ca="1">MEDIAN2(AI749,Analysis!$B$5,2)</f>
        <v>0</v>
      </c>
      <c r="AK749">
        <f ca="1">AVERAGE2(AJ749,Analysis!$B$6,2)</f>
        <v>0</v>
      </c>
      <c r="AL749">
        <f ca="1">INTEGRAL2(R749,$B749,AL748,R748,$B748,Analysis!$B$22)</f>
        <v>0</v>
      </c>
      <c r="AM749">
        <f ca="1">IF(AND(B749&lt;Analysis!$B$40,B749&gt;0),INTEGRAL2(AL749,$B749,AM748,AL748,$B748,Analysis!$B$23),0)</f>
        <v>0</v>
      </c>
      <c r="AN749">
        <f ca="1">IF($P749,AM749*Analysis!$B$30+Analysis!$B$31,0)</f>
        <v>0.626</v>
      </c>
      <c r="AO749">
        <f ca="1">AN749-'Flight Input'!$AE749</f>
        <v>0.378</v>
      </c>
      <c r="AQ749">
        <f>Analysis!$B$36*'Flight Input'!AE749+IF('Flight Input'!AE749 &gt; 0,Analysis!$B$37,0)</f>
        <v>-0.97722399999999987</v>
      </c>
      <c r="AR749">
        <f ca="1">_xlfn.COVARIANCE.P($AN$102:$AN$1102,'Flight Input'!AE749:AE1749)</f>
        <v>0</v>
      </c>
    </row>
    <row r="750" spans="1:44" x14ac:dyDescent="0.3">
      <c r="A750">
        <v>748</v>
      </c>
      <c r="B750">
        <f>'Flight Input'!T750</f>
        <v>15.942188999964856</v>
      </c>
      <c r="C750">
        <f ca="1">INDIRECT(CONCATENATE("'Flight Input'!",Analysis!$B$2,A750+2))</f>
        <v>0</v>
      </c>
      <c r="D750">
        <f t="shared" si="1527"/>
        <v>2.7096999925561249E-2</v>
      </c>
      <c r="F750">
        <f t="shared" ca="1" si="1536"/>
        <v>0</v>
      </c>
      <c r="G750">
        <f t="shared" ca="1" si="1537"/>
        <v>0</v>
      </c>
      <c r="I750">
        <f>SUM(D$2:D750)/COUNT(D$2:D750)</f>
        <v>2.1313086898348738E-2</v>
      </c>
      <c r="J750">
        <f t="shared" si="1528"/>
        <v>1.27137847533764</v>
      </c>
      <c r="L750">
        <f ca="1">VARA(C$2:C750)</f>
        <v>0</v>
      </c>
      <c r="M750">
        <f t="shared" ca="1" si="1529"/>
        <v>0</v>
      </c>
      <c r="N750">
        <f t="shared" ca="1" si="1538"/>
        <v>0</v>
      </c>
      <c r="O750" t="b">
        <f ca="1">IF(OR(O749,M750*MIN((B750-B$2)*Analysis!$B$19,1)&gt;Analysis!$B$18),TRUE,FALSE)</f>
        <v>0</v>
      </c>
      <c r="P750" t="b">
        <f>IF(OR('Flight Input'!U750=3,'Flight Input'!U750=9),TRUE,FALSE)</f>
        <v>1</v>
      </c>
      <c r="Q750">
        <f ca="1">IF(O750,Q749,SUM(C$2:C750)/COUNT(C$2:C750))+(Analysis!$D$14-500)/1000000</f>
        <v>1.1E-4</v>
      </c>
      <c r="R750">
        <f t="shared" ca="1" si="1530"/>
        <v>0</v>
      </c>
      <c r="S750">
        <f t="shared" ca="1" si="1539"/>
        <v>0</v>
      </c>
      <c r="T750">
        <f t="shared" ca="1" si="1531"/>
        <v>0</v>
      </c>
      <c r="U750">
        <f ca="1">IF($P750,T750*Analysis!$B$28+Analysis!$B$29,0)</f>
        <v>0.65799999999999992</v>
      </c>
      <c r="V750">
        <f ca="1">U750-'Flight Input'!$AE750</f>
        <v>0.40999999999999992</v>
      </c>
      <c r="W750">
        <f ca="1">MEDIAN2(R750,Analysis!$B$5,2)</f>
        <v>0</v>
      </c>
      <c r="X750">
        <f t="shared" ref="X750:Y750" ca="1" si="1624">X749+W750*$D750</f>
        <v>0</v>
      </c>
      <c r="Y750">
        <f t="shared" ca="1" si="1624"/>
        <v>0</v>
      </c>
      <c r="AA750">
        <f ca="1">AVERAGE2(W750,Analysis!$B$6,2)</f>
        <v>0</v>
      </c>
      <c r="AB750">
        <f t="shared" ref="AB750:AC750" ca="1" si="1625">AB749+AA750*$D750</f>
        <v>0</v>
      </c>
      <c r="AC750">
        <f t="shared" ca="1" si="1625"/>
        <v>0</v>
      </c>
      <c r="AF750">
        <f ca="1">IF(B750&gt;0,C750-Analysis!$B$14,0)</f>
        <v>0</v>
      </c>
      <c r="AG750">
        <f t="shared" ca="1" si="1534"/>
        <v>0</v>
      </c>
      <c r="AH750">
        <f t="shared" ca="1" si="1535"/>
        <v>0</v>
      </c>
      <c r="AI750">
        <f ca="1">IF(AND(B750&gt;Analysis!$B$39,B750&lt;Analysis!$B$40),FilterInput(AF750,Analysis!$B$34,Analysis!$B$35),0)</f>
        <v>0</v>
      </c>
      <c r="AJ750">
        <f ca="1">MEDIAN2(AI750,Analysis!$B$5,2)</f>
        <v>0</v>
      </c>
      <c r="AK750">
        <f ca="1">AVERAGE2(AJ750,Analysis!$B$6,2)</f>
        <v>0</v>
      </c>
      <c r="AL750">
        <f ca="1">INTEGRAL2(R750,$B750,AL749,R749,$B749,Analysis!$B$22)</f>
        <v>0</v>
      </c>
      <c r="AM750">
        <f ca="1">IF(AND(B750&lt;Analysis!$B$40,B750&gt;0),INTEGRAL2(AL750,$B750,AM749,AL749,$B749,Analysis!$B$23),0)</f>
        <v>0</v>
      </c>
      <c r="AN750">
        <f ca="1">IF($P750,AM750*Analysis!$B$30+Analysis!$B$31,0)</f>
        <v>0.626</v>
      </c>
      <c r="AO750">
        <f ca="1">AN750-'Flight Input'!$AE750</f>
        <v>0.378</v>
      </c>
      <c r="AQ750">
        <f>Analysis!$B$36*'Flight Input'!AE750+IF('Flight Input'!AE750 &gt; 0,Analysis!$B$37,0)</f>
        <v>-0.97722399999999987</v>
      </c>
      <c r="AR750">
        <f ca="1">_xlfn.COVARIANCE.P($AN$102:$AN$1102,'Flight Input'!AE750:AE1750)</f>
        <v>0</v>
      </c>
    </row>
    <row r="751" spans="1:44" x14ac:dyDescent="0.3">
      <c r="A751">
        <v>749</v>
      </c>
      <c r="B751">
        <f>'Flight Input'!T751</f>
        <v>15.957364000030793</v>
      </c>
      <c r="C751">
        <f ca="1">INDIRECT(CONCATENATE("'Flight Input'!",Analysis!$B$2,A751+2))</f>
        <v>0</v>
      </c>
      <c r="D751">
        <f t="shared" si="1527"/>
        <v>1.5175000065937638E-2</v>
      </c>
      <c r="F751">
        <f t="shared" ca="1" si="1536"/>
        <v>0</v>
      </c>
      <c r="G751">
        <f t="shared" ca="1" si="1537"/>
        <v>0</v>
      </c>
      <c r="I751">
        <f>SUM(D$2:D751)/COUNT(D$2:D751)</f>
        <v>2.1304891855848856E-2</v>
      </c>
      <c r="J751">
        <f t="shared" si="1528"/>
        <v>0.71227773267347649</v>
      </c>
      <c r="L751">
        <f ca="1">VARA(C$2:C751)</f>
        <v>0</v>
      </c>
      <c r="M751">
        <f t="shared" ca="1" si="1529"/>
        <v>0</v>
      </c>
      <c r="N751">
        <f t="shared" ca="1" si="1538"/>
        <v>0</v>
      </c>
      <c r="O751" t="b">
        <f ca="1">IF(OR(O750,M751*MIN((B751-B$2)*Analysis!$B$19,1)&gt;Analysis!$B$18),TRUE,FALSE)</f>
        <v>0</v>
      </c>
      <c r="P751" t="b">
        <f>IF(OR('Flight Input'!U751=3,'Flight Input'!U751=9),TRUE,FALSE)</f>
        <v>1</v>
      </c>
      <c r="Q751">
        <f ca="1">IF(O751,Q750,SUM(C$2:C751)/COUNT(C$2:C751))+(Analysis!$D$14-500)/1000000</f>
        <v>1.1E-4</v>
      </c>
      <c r="R751">
        <f t="shared" ca="1" si="1530"/>
        <v>0</v>
      </c>
      <c r="S751">
        <f t="shared" ca="1" si="1539"/>
        <v>0</v>
      </c>
      <c r="T751">
        <f t="shared" ca="1" si="1531"/>
        <v>0</v>
      </c>
      <c r="U751">
        <f ca="1">IF($P751,T751*Analysis!$B$28+Analysis!$B$29,0)</f>
        <v>0.65799999999999992</v>
      </c>
      <c r="V751">
        <f ca="1">U751-'Flight Input'!$AE751</f>
        <v>0.40899999999999992</v>
      </c>
      <c r="W751">
        <f ca="1">MEDIAN2(R751,Analysis!$B$5,2)</f>
        <v>0</v>
      </c>
      <c r="X751">
        <f t="shared" ref="X751:Y751" ca="1" si="1626">X750+W751*$D751</f>
        <v>0</v>
      </c>
      <c r="Y751">
        <f t="shared" ca="1" si="1626"/>
        <v>0</v>
      </c>
      <c r="AA751">
        <f ca="1">AVERAGE2(W751,Analysis!$B$6,2)</f>
        <v>0</v>
      </c>
      <c r="AB751">
        <f t="shared" ref="AB751:AC751" ca="1" si="1627">AB750+AA751*$D751</f>
        <v>0</v>
      </c>
      <c r="AC751">
        <f t="shared" ca="1" si="1627"/>
        <v>0</v>
      </c>
      <c r="AF751">
        <f ca="1">IF(B751&gt;0,C751-Analysis!$B$14,0)</f>
        <v>0</v>
      </c>
      <c r="AG751">
        <f t="shared" ca="1" si="1534"/>
        <v>0</v>
      </c>
      <c r="AH751">
        <f t="shared" ca="1" si="1535"/>
        <v>0</v>
      </c>
      <c r="AI751">
        <f ca="1">IF(AND(B751&gt;Analysis!$B$39,B751&lt;Analysis!$B$40),FilterInput(AF751,Analysis!$B$34,Analysis!$B$35),0)</f>
        <v>0</v>
      </c>
      <c r="AJ751">
        <f ca="1">MEDIAN2(AI751,Analysis!$B$5,2)</f>
        <v>0</v>
      </c>
      <c r="AK751">
        <f ca="1">AVERAGE2(AJ751,Analysis!$B$6,2)</f>
        <v>0</v>
      </c>
      <c r="AL751">
        <f ca="1">INTEGRAL2(R751,$B751,AL750,R750,$B750,Analysis!$B$22)</f>
        <v>0</v>
      </c>
      <c r="AM751">
        <f ca="1">IF(AND(B751&lt;Analysis!$B$40,B751&gt;0),INTEGRAL2(AL751,$B751,AM750,AL750,$B750,Analysis!$B$23),0)</f>
        <v>0</v>
      </c>
      <c r="AN751">
        <f ca="1">IF($P751,AM751*Analysis!$B$30+Analysis!$B$31,0)</f>
        <v>0.626</v>
      </c>
      <c r="AO751">
        <f ca="1">AN751-'Flight Input'!$AE751</f>
        <v>0.377</v>
      </c>
      <c r="AQ751">
        <f>Analysis!$B$36*'Flight Input'!AE751+IF('Flight Input'!AE751 &gt; 0,Analysis!$B$37,0)</f>
        <v>-0.97523699999999991</v>
      </c>
      <c r="AR751">
        <f ca="1">_xlfn.COVARIANCE.P($AN$102:$AN$1102,'Flight Input'!AE751:AE1751)</f>
        <v>0</v>
      </c>
    </row>
    <row r="752" spans="1:44" x14ac:dyDescent="0.3">
      <c r="A752">
        <v>750</v>
      </c>
      <c r="B752">
        <f>'Flight Input'!T752</f>
        <v>15.976502000004984</v>
      </c>
      <c r="C752">
        <f ca="1">INDIRECT(CONCATENATE("'Flight Input'!",Analysis!$B$2,A752+2))</f>
        <v>0</v>
      </c>
      <c r="D752">
        <f t="shared" si="1527"/>
        <v>1.9137999974191189E-2</v>
      </c>
      <c r="F752">
        <f t="shared" ca="1" si="1536"/>
        <v>0</v>
      </c>
      <c r="G752">
        <f t="shared" ca="1" si="1537"/>
        <v>0</v>
      </c>
      <c r="I752">
        <f>SUM(D$2:D752)/COUNT(D$2:D752)</f>
        <v>2.1302002666673314E-2</v>
      </c>
      <c r="J752">
        <f t="shared" si="1528"/>
        <v>0.89841318084765442</v>
      </c>
      <c r="L752">
        <f ca="1">VARA(C$2:C752)</f>
        <v>0</v>
      </c>
      <c r="M752">
        <f t="shared" ca="1" si="1529"/>
        <v>0</v>
      </c>
      <c r="N752">
        <f t="shared" ca="1" si="1538"/>
        <v>0</v>
      </c>
      <c r="O752" t="b">
        <f ca="1">IF(OR(O751,M752*MIN((B752-B$2)*Analysis!$B$19,1)&gt;Analysis!$B$18),TRUE,FALSE)</f>
        <v>0</v>
      </c>
      <c r="P752" t="b">
        <f>IF(OR('Flight Input'!U752=3,'Flight Input'!U752=9),TRUE,FALSE)</f>
        <v>1</v>
      </c>
      <c r="Q752">
        <f ca="1">IF(O752,Q751,SUM(C$2:C752)/COUNT(C$2:C752))+(Analysis!$D$14-500)/1000000</f>
        <v>1.1E-4</v>
      </c>
      <c r="R752">
        <f t="shared" ca="1" si="1530"/>
        <v>0</v>
      </c>
      <c r="S752">
        <f t="shared" ca="1" si="1539"/>
        <v>0</v>
      </c>
      <c r="T752">
        <f t="shared" ca="1" si="1531"/>
        <v>0</v>
      </c>
      <c r="U752">
        <f ca="1">IF($P752,T752*Analysis!$B$28+Analysis!$B$29,0)</f>
        <v>0.65799999999999992</v>
      </c>
      <c r="V752">
        <f ca="1">U752-'Flight Input'!$AE752</f>
        <v>0.40799999999999992</v>
      </c>
      <c r="W752">
        <f ca="1">MEDIAN2(R752,Analysis!$B$5,2)</f>
        <v>0</v>
      </c>
      <c r="X752">
        <f t="shared" ref="X752:Y752" ca="1" si="1628">X751+W752*$D752</f>
        <v>0</v>
      </c>
      <c r="Y752">
        <f t="shared" ca="1" si="1628"/>
        <v>0</v>
      </c>
      <c r="AA752">
        <f ca="1">AVERAGE2(W752,Analysis!$B$6,2)</f>
        <v>0</v>
      </c>
      <c r="AB752">
        <f t="shared" ref="AB752:AC752" ca="1" si="1629">AB751+AA752*$D752</f>
        <v>0</v>
      </c>
      <c r="AC752">
        <f t="shared" ca="1" si="1629"/>
        <v>0</v>
      </c>
      <c r="AF752">
        <f ca="1">IF(B752&gt;0,C752-Analysis!$B$14,0)</f>
        <v>0</v>
      </c>
      <c r="AG752">
        <f t="shared" ca="1" si="1534"/>
        <v>0</v>
      </c>
      <c r="AH752">
        <f t="shared" ca="1" si="1535"/>
        <v>0</v>
      </c>
      <c r="AI752">
        <f ca="1">IF(AND(B752&gt;Analysis!$B$39,B752&lt;Analysis!$B$40),FilterInput(AF752,Analysis!$B$34,Analysis!$B$35),0)</f>
        <v>0</v>
      </c>
      <c r="AJ752">
        <f ca="1">MEDIAN2(AI752,Analysis!$B$5,2)</f>
        <v>0</v>
      </c>
      <c r="AK752">
        <f ca="1">AVERAGE2(AJ752,Analysis!$B$6,2)</f>
        <v>0</v>
      </c>
      <c r="AL752">
        <f ca="1">INTEGRAL2(R752,$B752,AL751,R751,$B751,Analysis!$B$22)</f>
        <v>0</v>
      </c>
      <c r="AM752">
        <f ca="1">IF(AND(B752&lt;Analysis!$B$40,B752&gt;0),INTEGRAL2(AL752,$B752,AM751,AL751,$B751,Analysis!$B$23),0)</f>
        <v>0</v>
      </c>
      <c r="AN752">
        <f ca="1">IF($P752,AM752*Analysis!$B$30+Analysis!$B$31,0)</f>
        <v>0.626</v>
      </c>
      <c r="AO752">
        <f ca="1">AN752-'Flight Input'!$AE752</f>
        <v>0.376</v>
      </c>
      <c r="AQ752">
        <f>Analysis!$B$36*'Flight Input'!AE752+IF('Flight Input'!AE752 &gt; 0,Analysis!$B$37,0)</f>
        <v>-0.97324999999999995</v>
      </c>
      <c r="AR752">
        <f ca="1">_xlfn.COVARIANCE.P($AN$102:$AN$1102,'Flight Input'!AE752:AE1752)</f>
        <v>0</v>
      </c>
    </row>
    <row r="753" spans="1:44" x14ac:dyDescent="0.3">
      <c r="A753">
        <v>751</v>
      </c>
      <c r="B753">
        <f>'Flight Input'!T753</f>
        <v>15.992379999952391</v>
      </c>
      <c r="C753">
        <f ca="1">INDIRECT(CONCATENATE("'Flight Input'!",Analysis!$B$2,A753+2))</f>
        <v>0</v>
      </c>
      <c r="D753">
        <f t="shared" si="1527"/>
        <v>1.5877999947406352E-2</v>
      </c>
      <c r="F753">
        <f t="shared" ca="1" si="1536"/>
        <v>0</v>
      </c>
      <c r="G753">
        <f t="shared" ca="1" si="1537"/>
        <v>0</v>
      </c>
      <c r="I753">
        <f>SUM(D$2:D753)/COUNT(D$2:D753)</f>
        <v>2.1294780292879349E-2</v>
      </c>
      <c r="J753">
        <f t="shared" si="1528"/>
        <v>0.74562872821541692</v>
      </c>
      <c r="L753">
        <f ca="1">VARA(C$2:C753)</f>
        <v>0</v>
      </c>
      <c r="M753">
        <f t="shared" ca="1" si="1529"/>
        <v>0</v>
      </c>
      <c r="N753">
        <f t="shared" ca="1" si="1538"/>
        <v>0</v>
      </c>
      <c r="O753" t="b">
        <f ca="1">IF(OR(O752,M753*MIN((B753-B$2)*Analysis!$B$19,1)&gt;Analysis!$B$18),TRUE,FALSE)</f>
        <v>0</v>
      </c>
      <c r="P753" t="b">
        <f>IF(OR('Flight Input'!U753=3,'Flight Input'!U753=9),TRUE,FALSE)</f>
        <v>1</v>
      </c>
      <c r="Q753">
        <f ca="1">IF(O753,Q752,SUM(C$2:C753)/COUNT(C$2:C753))+(Analysis!$D$14-500)/1000000</f>
        <v>1.1E-4</v>
      </c>
      <c r="R753">
        <f t="shared" ca="1" si="1530"/>
        <v>0</v>
      </c>
      <c r="S753">
        <f t="shared" ca="1" si="1539"/>
        <v>0</v>
      </c>
      <c r="T753">
        <f t="shared" ca="1" si="1531"/>
        <v>0</v>
      </c>
      <c r="U753">
        <f ca="1">IF($P753,T753*Analysis!$B$28+Analysis!$B$29,0)</f>
        <v>0.65799999999999992</v>
      </c>
      <c r="V753">
        <f ca="1">U753-'Flight Input'!$AE753</f>
        <v>0.40799999999999992</v>
      </c>
      <c r="W753">
        <f ca="1">MEDIAN2(R753,Analysis!$B$5,2)</f>
        <v>0</v>
      </c>
      <c r="X753">
        <f t="shared" ref="X753:Y753" ca="1" si="1630">X752+W753*$D753</f>
        <v>0</v>
      </c>
      <c r="Y753">
        <f t="shared" ca="1" si="1630"/>
        <v>0</v>
      </c>
      <c r="AA753">
        <f ca="1">AVERAGE2(W753,Analysis!$B$6,2)</f>
        <v>0</v>
      </c>
      <c r="AB753">
        <f t="shared" ref="AB753:AC753" ca="1" si="1631">AB752+AA753*$D753</f>
        <v>0</v>
      </c>
      <c r="AC753">
        <f t="shared" ca="1" si="1631"/>
        <v>0</v>
      </c>
      <c r="AF753">
        <f ca="1">IF(B753&gt;0,C753-Analysis!$B$14,0)</f>
        <v>0</v>
      </c>
      <c r="AG753">
        <f t="shared" ca="1" si="1534"/>
        <v>0</v>
      </c>
      <c r="AH753">
        <f t="shared" ca="1" si="1535"/>
        <v>0</v>
      </c>
      <c r="AI753">
        <f ca="1">IF(AND(B753&gt;Analysis!$B$39,B753&lt;Analysis!$B$40),FilterInput(AF753,Analysis!$B$34,Analysis!$B$35),0)</f>
        <v>0</v>
      </c>
      <c r="AJ753">
        <f ca="1">MEDIAN2(AI753,Analysis!$B$5,2)</f>
        <v>0</v>
      </c>
      <c r="AK753">
        <f ca="1">AVERAGE2(AJ753,Analysis!$B$6,2)</f>
        <v>0</v>
      </c>
      <c r="AL753">
        <f ca="1">INTEGRAL2(R753,$B753,AL752,R752,$B752,Analysis!$B$22)</f>
        <v>0</v>
      </c>
      <c r="AM753">
        <f ca="1">IF(AND(B753&lt;Analysis!$B$40,B753&gt;0),INTEGRAL2(AL753,$B753,AM752,AL752,$B752,Analysis!$B$23),0)</f>
        <v>0</v>
      </c>
      <c r="AN753">
        <f ca="1">IF($P753,AM753*Analysis!$B$30+Analysis!$B$31,0)</f>
        <v>0.626</v>
      </c>
      <c r="AO753">
        <f ca="1">AN753-'Flight Input'!$AE753</f>
        <v>0.376</v>
      </c>
      <c r="AQ753">
        <f>Analysis!$B$36*'Flight Input'!AE753+IF('Flight Input'!AE753 &gt; 0,Analysis!$B$37,0)</f>
        <v>-0.97324999999999995</v>
      </c>
      <c r="AR753">
        <f ca="1">_xlfn.COVARIANCE.P($AN$102:$AN$1102,'Flight Input'!AE753:AE1753)</f>
        <v>0</v>
      </c>
    </row>
    <row r="754" spans="1:44" x14ac:dyDescent="0.3">
      <c r="A754">
        <v>752</v>
      </c>
      <c r="B754">
        <f>'Flight Input'!T754</f>
        <v>16.019227999961004</v>
      </c>
      <c r="C754">
        <f ca="1">INDIRECT(CONCATENATE("'Flight Input'!",Analysis!$B$2,A754+2))</f>
        <v>0</v>
      </c>
      <c r="D754">
        <f t="shared" si="1527"/>
        <v>2.6848000008612871E-2</v>
      </c>
      <c r="F754">
        <f t="shared" ca="1" si="1536"/>
        <v>0</v>
      </c>
      <c r="G754">
        <f t="shared" ca="1" si="1537"/>
        <v>0</v>
      </c>
      <c r="I754">
        <f>SUM(D$2:D754)/COUNT(D$2:D754)</f>
        <v>2.1302164893565165E-2</v>
      </c>
      <c r="J754">
        <f t="shared" si="1528"/>
        <v>1.2603413851482748</v>
      </c>
      <c r="L754">
        <f ca="1">VARA(C$2:C754)</f>
        <v>0</v>
      </c>
      <c r="M754">
        <f t="shared" ca="1" si="1529"/>
        <v>0</v>
      </c>
      <c r="N754">
        <f t="shared" ca="1" si="1538"/>
        <v>0</v>
      </c>
      <c r="O754" t="b">
        <f ca="1">IF(OR(O753,M754*MIN((B754-B$2)*Analysis!$B$19,1)&gt;Analysis!$B$18),TRUE,FALSE)</f>
        <v>0</v>
      </c>
      <c r="P754" t="b">
        <f>IF(OR('Flight Input'!U754=3,'Flight Input'!U754=9),TRUE,FALSE)</f>
        <v>1</v>
      </c>
      <c r="Q754">
        <f ca="1">IF(O754,Q753,SUM(C$2:C754)/COUNT(C$2:C754))+(Analysis!$D$14-500)/1000000</f>
        <v>1.1E-4</v>
      </c>
      <c r="R754">
        <f t="shared" ca="1" si="1530"/>
        <v>0</v>
      </c>
      <c r="S754">
        <f t="shared" ca="1" si="1539"/>
        <v>0</v>
      </c>
      <c r="T754">
        <f t="shared" ca="1" si="1531"/>
        <v>0</v>
      </c>
      <c r="U754">
        <f ca="1">IF($P754,T754*Analysis!$B$28+Analysis!$B$29,0)</f>
        <v>0.65799999999999992</v>
      </c>
      <c r="V754">
        <f ca="1">U754-'Flight Input'!$AE754</f>
        <v>0.40999999999999992</v>
      </c>
      <c r="W754">
        <f ca="1">MEDIAN2(R754,Analysis!$B$5,2)</f>
        <v>0</v>
      </c>
      <c r="X754">
        <f t="shared" ref="X754:Y754" ca="1" si="1632">X753+W754*$D754</f>
        <v>0</v>
      </c>
      <c r="Y754">
        <f t="shared" ca="1" si="1632"/>
        <v>0</v>
      </c>
      <c r="AA754">
        <f ca="1">AVERAGE2(W754,Analysis!$B$6,2)</f>
        <v>0</v>
      </c>
      <c r="AB754">
        <f t="shared" ref="AB754:AC754" ca="1" si="1633">AB753+AA754*$D754</f>
        <v>0</v>
      </c>
      <c r="AC754">
        <f t="shared" ca="1" si="1633"/>
        <v>0</v>
      </c>
      <c r="AF754">
        <f ca="1">IF(B754&gt;0,C754-Analysis!$B$14,0)</f>
        <v>0</v>
      </c>
      <c r="AG754">
        <f t="shared" ca="1" si="1534"/>
        <v>0</v>
      </c>
      <c r="AH754">
        <f t="shared" ca="1" si="1535"/>
        <v>0</v>
      </c>
      <c r="AI754">
        <f ca="1">IF(AND(B754&gt;Analysis!$B$39,B754&lt;Analysis!$B$40),FilterInput(AF754,Analysis!$B$34,Analysis!$B$35),0)</f>
        <v>0</v>
      </c>
      <c r="AJ754">
        <f ca="1">MEDIAN2(AI754,Analysis!$B$5,2)</f>
        <v>0</v>
      </c>
      <c r="AK754">
        <f ca="1">AVERAGE2(AJ754,Analysis!$B$6,2)</f>
        <v>0</v>
      </c>
      <c r="AL754">
        <f ca="1">INTEGRAL2(R754,$B754,AL753,R753,$B753,Analysis!$B$22)</f>
        <v>0</v>
      </c>
      <c r="AM754">
        <f ca="1">IF(AND(B754&lt;Analysis!$B$40,B754&gt;0),INTEGRAL2(AL754,$B754,AM753,AL753,$B753,Analysis!$B$23),0)</f>
        <v>0</v>
      </c>
      <c r="AN754">
        <f ca="1">IF($P754,AM754*Analysis!$B$30+Analysis!$B$31,0)</f>
        <v>0.626</v>
      </c>
      <c r="AO754">
        <f ca="1">AN754-'Flight Input'!$AE754</f>
        <v>0.378</v>
      </c>
      <c r="AQ754">
        <f>Analysis!$B$36*'Flight Input'!AE754+IF('Flight Input'!AE754 &gt; 0,Analysis!$B$37,0)</f>
        <v>-0.97722399999999987</v>
      </c>
      <c r="AR754">
        <f ca="1">_xlfn.COVARIANCE.P($AN$102:$AN$1102,'Flight Input'!AE754:AE1754)</f>
        <v>0</v>
      </c>
    </row>
    <row r="755" spans="1:44" x14ac:dyDescent="0.3">
      <c r="A755">
        <v>753</v>
      </c>
      <c r="B755">
        <f>'Flight Input'!T755</f>
        <v>16.036949999979697</v>
      </c>
      <c r="C755">
        <f ca="1">INDIRECT(CONCATENATE("'Flight Input'!",Analysis!$B$2,A755+2))</f>
        <v>0</v>
      </c>
      <c r="D755">
        <f t="shared" si="1527"/>
        <v>1.7722000018693507E-2</v>
      </c>
      <c r="F755">
        <f t="shared" ca="1" si="1536"/>
        <v>0</v>
      </c>
      <c r="G755">
        <f t="shared" ca="1" si="1537"/>
        <v>0</v>
      </c>
      <c r="I755">
        <f>SUM(D$2:D755)/COUNT(D$2:D755)</f>
        <v>2.1297410358538774E-2</v>
      </c>
      <c r="J755">
        <f t="shared" si="1528"/>
        <v>0.8321199488738884</v>
      </c>
      <c r="L755">
        <f ca="1">VARA(C$2:C755)</f>
        <v>0</v>
      </c>
      <c r="M755">
        <f t="shared" ca="1" si="1529"/>
        <v>0</v>
      </c>
      <c r="N755">
        <f t="shared" ca="1" si="1538"/>
        <v>0</v>
      </c>
      <c r="O755" t="b">
        <f ca="1">IF(OR(O754,M755*MIN((B755-B$2)*Analysis!$B$19,1)&gt;Analysis!$B$18),TRUE,FALSE)</f>
        <v>0</v>
      </c>
      <c r="P755" t="b">
        <f>IF(OR('Flight Input'!U755=3,'Flight Input'!U755=9),TRUE,FALSE)</f>
        <v>1</v>
      </c>
      <c r="Q755">
        <f ca="1">IF(O755,Q754,SUM(C$2:C755)/COUNT(C$2:C755))+(Analysis!$D$14-500)/1000000</f>
        <v>1.1E-4</v>
      </c>
      <c r="R755">
        <f t="shared" ca="1" si="1530"/>
        <v>0</v>
      </c>
      <c r="S755">
        <f t="shared" ca="1" si="1539"/>
        <v>0</v>
      </c>
      <c r="T755">
        <f t="shared" ca="1" si="1531"/>
        <v>0</v>
      </c>
      <c r="U755">
        <f ca="1">IF($P755,T755*Analysis!$B$28+Analysis!$B$29,0)</f>
        <v>0.65799999999999992</v>
      </c>
      <c r="V755">
        <f ca="1">U755-'Flight Input'!$AE755</f>
        <v>0.40999999999999992</v>
      </c>
      <c r="W755">
        <f ca="1">MEDIAN2(R755,Analysis!$B$5,2)</f>
        <v>0</v>
      </c>
      <c r="X755">
        <f t="shared" ref="X755:Y755" ca="1" si="1634">X754+W755*$D755</f>
        <v>0</v>
      </c>
      <c r="Y755">
        <f t="shared" ca="1" si="1634"/>
        <v>0</v>
      </c>
      <c r="AA755">
        <f ca="1">AVERAGE2(W755,Analysis!$B$6,2)</f>
        <v>0</v>
      </c>
      <c r="AB755">
        <f t="shared" ref="AB755:AC755" ca="1" si="1635">AB754+AA755*$D755</f>
        <v>0</v>
      </c>
      <c r="AC755">
        <f t="shared" ca="1" si="1635"/>
        <v>0</v>
      </c>
      <c r="AF755">
        <f ca="1">IF(B755&gt;0,C755-Analysis!$B$14,0)</f>
        <v>0</v>
      </c>
      <c r="AG755">
        <f t="shared" ca="1" si="1534"/>
        <v>0</v>
      </c>
      <c r="AH755">
        <f t="shared" ca="1" si="1535"/>
        <v>0</v>
      </c>
      <c r="AI755">
        <f ca="1">IF(AND(B755&gt;Analysis!$B$39,B755&lt;Analysis!$B$40),FilterInput(AF755,Analysis!$B$34,Analysis!$B$35),0)</f>
        <v>0</v>
      </c>
      <c r="AJ755">
        <f ca="1">MEDIAN2(AI755,Analysis!$B$5,2)</f>
        <v>0</v>
      </c>
      <c r="AK755">
        <f ca="1">AVERAGE2(AJ755,Analysis!$B$6,2)</f>
        <v>0</v>
      </c>
      <c r="AL755">
        <f ca="1">INTEGRAL2(R755,$B755,AL754,R754,$B754,Analysis!$B$22)</f>
        <v>0</v>
      </c>
      <c r="AM755">
        <f ca="1">IF(AND(B755&lt;Analysis!$B$40,B755&gt;0),INTEGRAL2(AL755,$B755,AM754,AL754,$B754,Analysis!$B$23),0)</f>
        <v>0</v>
      </c>
      <c r="AN755">
        <f ca="1">IF($P755,AM755*Analysis!$B$30+Analysis!$B$31,0)</f>
        <v>0.626</v>
      </c>
      <c r="AO755">
        <f ca="1">AN755-'Flight Input'!$AE755</f>
        <v>0.378</v>
      </c>
      <c r="AQ755">
        <f>Analysis!$B$36*'Flight Input'!AE755+IF('Flight Input'!AE755 &gt; 0,Analysis!$B$37,0)</f>
        <v>-0.97722399999999987</v>
      </c>
      <c r="AR755">
        <f ca="1">_xlfn.COVARIANCE.P($AN$102:$AN$1102,'Flight Input'!AE755:AE1755)</f>
        <v>0</v>
      </c>
    </row>
    <row r="756" spans="1:44" x14ac:dyDescent="0.3">
      <c r="A756">
        <v>754</v>
      </c>
      <c r="B756">
        <f>'Flight Input'!T756</f>
        <v>16.056478000013158</v>
      </c>
      <c r="C756">
        <f ca="1">INDIRECT(CONCATENATE("'Flight Input'!",Analysis!$B$2,A756+2))</f>
        <v>0</v>
      </c>
      <c r="D756">
        <f t="shared" si="1527"/>
        <v>1.9528000033460557E-2</v>
      </c>
      <c r="F756">
        <f t="shared" ca="1" si="1536"/>
        <v>0</v>
      </c>
      <c r="G756">
        <f t="shared" ca="1" si="1537"/>
        <v>0</v>
      </c>
      <c r="I756">
        <f>SUM(D$2:D756)/COUNT(D$2:D756)</f>
        <v>2.1295063660494905E-2</v>
      </c>
      <c r="J756">
        <f t="shared" si="1528"/>
        <v>0.91702003547834054</v>
      </c>
      <c r="L756">
        <f ca="1">VARA(C$2:C756)</f>
        <v>0</v>
      </c>
      <c r="M756">
        <f t="shared" ca="1" si="1529"/>
        <v>0</v>
      </c>
      <c r="N756">
        <f t="shared" ca="1" si="1538"/>
        <v>0</v>
      </c>
      <c r="O756" t="b">
        <f ca="1">IF(OR(O755,M756*MIN((B756-B$2)*Analysis!$B$19,1)&gt;Analysis!$B$18),TRUE,FALSE)</f>
        <v>0</v>
      </c>
      <c r="P756" t="b">
        <f>IF(OR('Flight Input'!U756=3,'Flight Input'!U756=9),TRUE,FALSE)</f>
        <v>1</v>
      </c>
      <c r="Q756">
        <f ca="1">IF(O756,Q755,SUM(C$2:C756)/COUNT(C$2:C756))+(Analysis!$D$14-500)/1000000</f>
        <v>1.1E-4</v>
      </c>
      <c r="R756">
        <f t="shared" ca="1" si="1530"/>
        <v>0</v>
      </c>
      <c r="S756">
        <f t="shared" ca="1" si="1539"/>
        <v>0</v>
      </c>
      <c r="T756">
        <f t="shared" ca="1" si="1531"/>
        <v>0</v>
      </c>
      <c r="U756">
        <f ca="1">IF($P756,T756*Analysis!$B$28+Analysis!$B$29,0)</f>
        <v>0.65799999999999992</v>
      </c>
      <c r="V756">
        <f ca="1">U756-'Flight Input'!$AE756</f>
        <v>0.40899999999999992</v>
      </c>
      <c r="W756">
        <f ca="1">MEDIAN2(R756,Analysis!$B$5,2)</f>
        <v>0</v>
      </c>
      <c r="X756">
        <f t="shared" ref="X756:Y756" ca="1" si="1636">X755+W756*$D756</f>
        <v>0</v>
      </c>
      <c r="Y756">
        <f t="shared" ca="1" si="1636"/>
        <v>0</v>
      </c>
      <c r="AA756">
        <f ca="1">AVERAGE2(W756,Analysis!$B$6,2)</f>
        <v>0</v>
      </c>
      <c r="AB756">
        <f t="shared" ref="AB756:AC756" ca="1" si="1637">AB755+AA756*$D756</f>
        <v>0</v>
      </c>
      <c r="AC756">
        <f t="shared" ca="1" si="1637"/>
        <v>0</v>
      </c>
      <c r="AF756">
        <f ca="1">IF(B756&gt;0,C756-Analysis!$B$14,0)</f>
        <v>0</v>
      </c>
      <c r="AG756">
        <f t="shared" ca="1" si="1534"/>
        <v>0</v>
      </c>
      <c r="AH756">
        <f t="shared" ca="1" si="1535"/>
        <v>0</v>
      </c>
      <c r="AI756">
        <f ca="1">IF(AND(B756&gt;Analysis!$B$39,B756&lt;Analysis!$B$40),FilterInput(AF756,Analysis!$B$34,Analysis!$B$35),0)</f>
        <v>0</v>
      </c>
      <c r="AJ756">
        <f ca="1">MEDIAN2(AI756,Analysis!$B$5,2)</f>
        <v>0</v>
      </c>
      <c r="AK756">
        <f ca="1">AVERAGE2(AJ756,Analysis!$B$6,2)</f>
        <v>0</v>
      </c>
      <c r="AL756">
        <f ca="1">INTEGRAL2(R756,$B756,AL755,R755,$B755,Analysis!$B$22)</f>
        <v>0</v>
      </c>
      <c r="AM756">
        <f ca="1">IF(AND(B756&lt;Analysis!$B$40,B756&gt;0),INTEGRAL2(AL756,$B756,AM755,AL755,$B755,Analysis!$B$23),0)</f>
        <v>0</v>
      </c>
      <c r="AN756">
        <f ca="1">IF($P756,AM756*Analysis!$B$30+Analysis!$B$31,0)</f>
        <v>0.626</v>
      </c>
      <c r="AO756">
        <f ca="1">AN756-'Flight Input'!$AE756</f>
        <v>0.377</v>
      </c>
      <c r="AQ756">
        <f>Analysis!$B$36*'Flight Input'!AE756+IF('Flight Input'!AE756 &gt; 0,Analysis!$B$37,0)</f>
        <v>-0.97523699999999991</v>
      </c>
      <c r="AR756">
        <f ca="1">_xlfn.COVARIANCE.P($AN$102:$AN$1102,'Flight Input'!AE756:AE1756)</f>
        <v>0</v>
      </c>
    </row>
    <row r="757" spans="1:44" x14ac:dyDescent="0.3">
      <c r="A757">
        <v>755</v>
      </c>
      <c r="B757">
        <f>'Flight Input'!T757</f>
        <v>16.076236000051722</v>
      </c>
      <c r="C757">
        <f ca="1">INDIRECT(CONCATENATE("'Flight Input'!",Analysis!$B$2,A757+2))</f>
        <v>0</v>
      </c>
      <c r="D757">
        <f t="shared" si="1527"/>
        <v>1.9758000038564205E-2</v>
      </c>
      <c r="F757">
        <f t="shared" ca="1" si="1536"/>
        <v>0</v>
      </c>
      <c r="G757">
        <f t="shared" ca="1" si="1537"/>
        <v>0</v>
      </c>
      <c r="I757">
        <f>SUM(D$2:D757)/COUNT(D$2:D757)</f>
        <v>2.1293027814638044E-2</v>
      </c>
      <c r="J757">
        <f t="shared" si="1528"/>
        <v>0.92790937064297763</v>
      </c>
      <c r="L757">
        <f ca="1">VARA(C$2:C757)</f>
        <v>0</v>
      </c>
      <c r="M757">
        <f t="shared" ca="1" si="1529"/>
        <v>0</v>
      </c>
      <c r="N757">
        <f t="shared" ca="1" si="1538"/>
        <v>0</v>
      </c>
      <c r="O757" t="b">
        <f ca="1">IF(OR(O756,M757*MIN((B757-B$2)*Analysis!$B$19,1)&gt;Analysis!$B$18),TRUE,FALSE)</f>
        <v>0</v>
      </c>
      <c r="P757" t="b">
        <f>IF(OR('Flight Input'!U757=3,'Flight Input'!U757=9),TRUE,FALSE)</f>
        <v>1</v>
      </c>
      <c r="Q757">
        <f ca="1">IF(O757,Q756,SUM(C$2:C757)/COUNT(C$2:C757))+(Analysis!$D$14-500)/1000000</f>
        <v>1.1E-4</v>
      </c>
      <c r="R757">
        <f t="shared" ca="1" si="1530"/>
        <v>0</v>
      </c>
      <c r="S757">
        <f t="shared" ca="1" si="1539"/>
        <v>0</v>
      </c>
      <c r="T757">
        <f t="shared" ca="1" si="1531"/>
        <v>0</v>
      </c>
      <c r="U757">
        <f ca="1">IF($P757,T757*Analysis!$B$28+Analysis!$B$29,0)</f>
        <v>0.65799999999999992</v>
      </c>
      <c r="V757">
        <f ca="1">U757-'Flight Input'!$AE757</f>
        <v>0.40799999999999992</v>
      </c>
      <c r="W757">
        <f ca="1">MEDIAN2(R757,Analysis!$B$5,2)</f>
        <v>0</v>
      </c>
      <c r="X757">
        <f t="shared" ref="X757:Y757" ca="1" si="1638">X756+W757*$D757</f>
        <v>0</v>
      </c>
      <c r="Y757">
        <f t="shared" ca="1" si="1638"/>
        <v>0</v>
      </c>
      <c r="AA757">
        <f ca="1">AVERAGE2(W757,Analysis!$B$6,2)</f>
        <v>0</v>
      </c>
      <c r="AB757">
        <f t="shared" ref="AB757:AC757" ca="1" si="1639">AB756+AA757*$D757</f>
        <v>0</v>
      </c>
      <c r="AC757">
        <f t="shared" ca="1" si="1639"/>
        <v>0</v>
      </c>
      <c r="AF757">
        <f ca="1">IF(B757&gt;0,C757-Analysis!$B$14,0)</f>
        <v>0</v>
      </c>
      <c r="AG757">
        <f t="shared" ca="1" si="1534"/>
        <v>0</v>
      </c>
      <c r="AH757">
        <f t="shared" ca="1" si="1535"/>
        <v>0</v>
      </c>
      <c r="AI757">
        <f ca="1">IF(AND(B757&gt;Analysis!$B$39,B757&lt;Analysis!$B$40),FilterInput(AF757,Analysis!$B$34,Analysis!$B$35),0)</f>
        <v>0</v>
      </c>
      <c r="AJ757">
        <f ca="1">MEDIAN2(AI757,Analysis!$B$5,2)</f>
        <v>0</v>
      </c>
      <c r="AK757">
        <f ca="1">AVERAGE2(AJ757,Analysis!$B$6,2)</f>
        <v>0</v>
      </c>
      <c r="AL757">
        <f ca="1">INTEGRAL2(R757,$B757,AL756,R756,$B756,Analysis!$B$22)</f>
        <v>0</v>
      </c>
      <c r="AM757">
        <f ca="1">IF(AND(B757&lt;Analysis!$B$40,B757&gt;0),INTEGRAL2(AL757,$B757,AM756,AL756,$B756,Analysis!$B$23),0)</f>
        <v>0</v>
      </c>
      <c r="AN757">
        <f ca="1">IF($P757,AM757*Analysis!$B$30+Analysis!$B$31,0)</f>
        <v>0.626</v>
      </c>
      <c r="AO757">
        <f ca="1">AN757-'Flight Input'!$AE757</f>
        <v>0.376</v>
      </c>
      <c r="AQ757">
        <f>Analysis!$B$36*'Flight Input'!AE757+IF('Flight Input'!AE757 &gt; 0,Analysis!$B$37,0)</f>
        <v>-0.97324999999999995</v>
      </c>
      <c r="AR757">
        <f ca="1">_xlfn.COVARIANCE.P($AN$102:$AN$1102,'Flight Input'!AE757:AE1757)</f>
        <v>0</v>
      </c>
    </row>
    <row r="758" spans="1:44" x14ac:dyDescent="0.3">
      <c r="A758">
        <v>756</v>
      </c>
      <c r="B758">
        <f>'Flight Input'!T758</f>
        <v>16.099424000014551</v>
      </c>
      <c r="C758">
        <f ca="1">INDIRECT(CONCATENATE("'Flight Input'!",Analysis!$B$2,A758+2))</f>
        <v>0</v>
      </c>
      <c r="D758">
        <f t="shared" si="1527"/>
        <v>2.3187999962829053E-2</v>
      </c>
      <c r="F758">
        <f t="shared" ca="1" si="1536"/>
        <v>0</v>
      </c>
      <c r="G758">
        <f t="shared" ca="1" si="1537"/>
        <v>0</v>
      </c>
      <c r="I758">
        <f>SUM(D$2:D758)/COUNT(D$2:D758)</f>
        <v>2.1295534391553638E-2</v>
      </c>
      <c r="J758">
        <f t="shared" si="1528"/>
        <v>1.0888667800713194</v>
      </c>
      <c r="L758">
        <f ca="1">VARA(C$2:C758)</f>
        <v>0</v>
      </c>
      <c r="M758">
        <f t="shared" ca="1" si="1529"/>
        <v>0</v>
      </c>
      <c r="N758">
        <f t="shared" ca="1" si="1538"/>
        <v>0</v>
      </c>
      <c r="O758" t="b">
        <f ca="1">IF(OR(O757,M758*MIN((B758-B$2)*Analysis!$B$19,1)&gt;Analysis!$B$18),TRUE,FALSE)</f>
        <v>0</v>
      </c>
      <c r="P758" t="b">
        <f>IF(OR('Flight Input'!U758=3,'Flight Input'!U758=9),TRUE,FALSE)</f>
        <v>1</v>
      </c>
      <c r="Q758">
        <f ca="1">IF(O758,Q757,SUM(C$2:C758)/COUNT(C$2:C758))+(Analysis!$D$14-500)/1000000</f>
        <v>1.1E-4</v>
      </c>
      <c r="R758">
        <f t="shared" ca="1" si="1530"/>
        <v>0</v>
      </c>
      <c r="S758">
        <f t="shared" ca="1" si="1539"/>
        <v>0</v>
      </c>
      <c r="T758">
        <f t="shared" ca="1" si="1531"/>
        <v>0</v>
      </c>
      <c r="U758">
        <f ca="1">IF($P758,T758*Analysis!$B$28+Analysis!$B$29,0)</f>
        <v>0.65799999999999992</v>
      </c>
      <c r="V758">
        <f ca="1">U758-'Flight Input'!$AE758</f>
        <v>0.40999999999999992</v>
      </c>
      <c r="W758">
        <f ca="1">MEDIAN2(R758,Analysis!$B$5,2)</f>
        <v>0</v>
      </c>
      <c r="X758">
        <f t="shared" ref="X758:Y758" ca="1" si="1640">X757+W758*$D758</f>
        <v>0</v>
      </c>
      <c r="Y758">
        <f t="shared" ca="1" si="1640"/>
        <v>0</v>
      </c>
      <c r="AA758">
        <f ca="1">AVERAGE2(W758,Analysis!$B$6,2)</f>
        <v>0</v>
      </c>
      <c r="AB758">
        <f t="shared" ref="AB758:AC758" ca="1" si="1641">AB757+AA758*$D758</f>
        <v>0</v>
      </c>
      <c r="AC758">
        <f t="shared" ca="1" si="1641"/>
        <v>0</v>
      </c>
      <c r="AF758">
        <f ca="1">IF(B758&gt;0,C758-Analysis!$B$14,0)</f>
        <v>0</v>
      </c>
      <c r="AG758">
        <f t="shared" ca="1" si="1534"/>
        <v>0</v>
      </c>
      <c r="AH758">
        <f t="shared" ca="1" si="1535"/>
        <v>0</v>
      </c>
      <c r="AI758">
        <f ca="1">IF(AND(B758&gt;Analysis!$B$39,B758&lt;Analysis!$B$40),FilterInput(AF758,Analysis!$B$34,Analysis!$B$35),0)</f>
        <v>0</v>
      </c>
      <c r="AJ758">
        <f ca="1">MEDIAN2(AI758,Analysis!$B$5,2)</f>
        <v>0</v>
      </c>
      <c r="AK758">
        <f ca="1">AVERAGE2(AJ758,Analysis!$B$6,2)</f>
        <v>0</v>
      </c>
      <c r="AL758">
        <f ca="1">INTEGRAL2(R758,$B758,AL757,R757,$B757,Analysis!$B$22)</f>
        <v>0</v>
      </c>
      <c r="AM758">
        <f ca="1">IF(AND(B758&lt;Analysis!$B$40,B758&gt;0),INTEGRAL2(AL758,$B758,AM757,AL757,$B757,Analysis!$B$23),0)</f>
        <v>0</v>
      </c>
      <c r="AN758">
        <f ca="1">IF($P758,AM758*Analysis!$B$30+Analysis!$B$31,0)</f>
        <v>0.626</v>
      </c>
      <c r="AO758">
        <f ca="1">AN758-'Flight Input'!$AE758</f>
        <v>0.378</v>
      </c>
      <c r="AQ758">
        <f>Analysis!$B$36*'Flight Input'!AE758+IF('Flight Input'!AE758 &gt; 0,Analysis!$B$37,0)</f>
        <v>-0.97722399999999987</v>
      </c>
      <c r="AR758">
        <f ca="1">_xlfn.COVARIANCE.P($AN$102:$AN$1102,'Flight Input'!AE758:AE1758)</f>
        <v>0</v>
      </c>
    </row>
    <row r="759" spans="1:44" x14ac:dyDescent="0.3">
      <c r="A759">
        <v>757</v>
      </c>
      <c r="B759">
        <f>'Flight Input'!T759</f>
        <v>16.117109999991953</v>
      </c>
      <c r="C759">
        <f ca="1">INDIRECT(CONCATENATE("'Flight Input'!",Analysis!$B$2,A759+2))</f>
        <v>0</v>
      </c>
      <c r="D759">
        <f t="shared" si="1527"/>
        <v>1.7685999977402389E-2</v>
      </c>
      <c r="F759">
        <f t="shared" ca="1" si="1536"/>
        <v>0</v>
      </c>
      <c r="G759">
        <f t="shared" ca="1" si="1537"/>
        <v>0</v>
      </c>
      <c r="I759">
        <f>SUM(D$2:D759)/COUNT(D$2:D759)</f>
        <v>2.1290766182287917E-2</v>
      </c>
      <c r="J759">
        <f t="shared" si="1528"/>
        <v>0.83068875145111576</v>
      </c>
      <c r="L759">
        <f ca="1">VARA(C$2:C759)</f>
        <v>0</v>
      </c>
      <c r="M759">
        <f t="shared" ca="1" si="1529"/>
        <v>0</v>
      </c>
      <c r="N759">
        <f t="shared" ca="1" si="1538"/>
        <v>0</v>
      </c>
      <c r="O759" t="b">
        <f ca="1">IF(OR(O758,M759*MIN((B759-B$2)*Analysis!$B$19,1)&gt;Analysis!$B$18),TRUE,FALSE)</f>
        <v>0</v>
      </c>
      <c r="P759" t="b">
        <f>IF(OR('Flight Input'!U759=3,'Flight Input'!U759=9),TRUE,FALSE)</f>
        <v>1</v>
      </c>
      <c r="Q759">
        <f ca="1">IF(O759,Q758,SUM(C$2:C759)/COUNT(C$2:C759))+(Analysis!$D$14-500)/1000000</f>
        <v>1.1E-4</v>
      </c>
      <c r="R759">
        <f t="shared" ca="1" si="1530"/>
        <v>0</v>
      </c>
      <c r="S759">
        <f t="shared" ca="1" si="1539"/>
        <v>0</v>
      </c>
      <c r="T759">
        <f t="shared" ca="1" si="1531"/>
        <v>0</v>
      </c>
      <c r="U759">
        <f ca="1">IF($P759,T759*Analysis!$B$28+Analysis!$B$29,0)</f>
        <v>0.65799999999999992</v>
      </c>
      <c r="V759">
        <f ca="1">U759-'Flight Input'!$AE759</f>
        <v>0.40999999999999992</v>
      </c>
      <c r="W759">
        <f ca="1">MEDIAN2(R759,Analysis!$B$5,2)</f>
        <v>0</v>
      </c>
      <c r="X759">
        <f t="shared" ref="X759:Y759" ca="1" si="1642">X758+W759*$D759</f>
        <v>0</v>
      </c>
      <c r="Y759">
        <f t="shared" ca="1" si="1642"/>
        <v>0</v>
      </c>
      <c r="AA759">
        <f ca="1">AVERAGE2(W759,Analysis!$B$6,2)</f>
        <v>0</v>
      </c>
      <c r="AB759">
        <f t="shared" ref="AB759:AC759" ca="1" si="1643">AB758+AA759*$D759</f>
        <v>0</v>
      </c>
      <c r="AC759">
        <f t="shared" ca="1" si="1643"/>
        <v>0</v>
      </c>
      <c r="AF759">
        <f ca="1">IF(B759&gt;0,C759-Analysis!$B$14,0)</f>
        <v>0</v>
      </c>
      <c r="AG759">
        <f t="shared" ca="1" si="1534"/>
        <v>0</v>
      </c>
      <c r="AH759">
        <f t="shared" ca="1" si="1535"/>
        <v>0</v>
      </c>
      <c r="AI759">
        <f ca="1">IF(AND(B759&gt;Analysis!$B$39,B759&lt;Analysis!$B$40),FilterInput(AF759,Analysis!$B$34,Analysis!$B$35),0)</f>
        <v>0</v>
      </c>
      <c r="AJ759">
        <f ca="1">MEDIAN2(AI759,Analysis!$B$5,2)</f>
        <v>0</v>
      </c>
      <c r="AK759">
        <f ca="1">AVERAGE2(AJ759,Analysis!$B$6,2)</f>
        <v>0</v>
      </c>
      <c r="AL759">
        <f ca="1">INTEGRAL2(R759,$B759,AL758,R758,$B758,Analysis!$B$22)</f>
        <v>0</v>
      </c>
      <c r="AM759">
        <f ca="1">IF(AND(B759&lt;Analysis!$B$40,B759&gt;0),INTEGRAL2(AL759,$B759,AM758,AL758,$B758,Analysis!$B$23),0)</f>
        <v>0</v>
      </c>
      <c r="AN759">
        <f ca="1">IF($P759,AM759*Analysis!$B$30+Analysis!$B$31,0)</f>
        <v>0.626</v>
      </c>
      <c r="AO759">
        <f ca="1">AN759-'Flight Input'!$AE759</f>
        <v>0.378</v>
      </c>
      <c r="AQ759">
        <f>Analysis!$B$36*'Flight Input'!AE759+IF('Flight Input'!AE759 &gt; 0,Analysis!$B$37,0)</f>
        <v>-0.97722399999999987</v>
      </c>
      <c r="AR759">
        <f ca="1">_xlfn.COVARIANCE.P($AN$102:$AN$1102,'Flight Input'!AE759:AE1759)</f>
        <v>0</v>
      </c>
    </row>
    <row r="760" spans="1:44" x14ac:dyDescent="0.3">
      <c r="A760">
        <v>758</v>
      </c>
      <c r="B760">
        <f>'Flight Input'!T760</f>
        <v>16.137319999979809</v>
      </c>
      <c r="C760">
        <f ca="1">INDIRECT(CONCATENATE("'Flight Input'!",Analysis!$B$2,A760+2))</f>
        <v>0</v>
      </c>
      <c r="D760">
        <f t="shared" si="1527"/>
        <v>2.0209999987855554E-2</v>
      </c>
      <c r="F760">
        <f t="shared" ca="1" si="1536"/>
        <v>0</v>
      </c>
      <c r="G760">
        <f t="shared" ca="1" si="1537"/>
        <v>0</v>
      </c>
      <c r="I760">
        <f>SUM(D$2:D760)/COUNT(D$2:D760)</f>
        <v>2.1289340369366503E-2</v>
      </c>
      <c r="J760">
        <f t="shared" si="1528"/>
        <v>0.94930137041427431</v>
      </c>
      <c r="L760">
        <f ca="1">VARA(C$2:C760)</f>
        <v>0</v>
      </c>
      <c r="M760">
        <f t="shared" ca="1" si="1529"/>
        <v>0</v>
      </c>
      <c r="N760">
        <f t="shared" ca="1" si="1538"/>
        <v>0</v>
      </c>
      <c r="O760" t="b">
        <f ca="1">IF(OR(O759,M760*MIN((B760-B$2)*Analysis!$B$19,1)&gt;Analysis!$B$18),TRUE,FALSE)</f>
        <v>0</v>
      </c>
      <c r="P760" t="b">
        <f>IF(OR('Flight Input'!U760=3,'Flight Input'!U760=9),TRUE,FALSE)</f>
        <v>1</v>
      </c>
      <c r="Q760">
        <f ca="1">IF(O760,Q759,SUM(C$2:C760)/COUNT(C$2:C760))+(Analysis!$D$14-500)/1000000</f>
        <v>1.1E-4</v>
      </c>
      <c r="R760">
        <f t="shared" ca="1" si="1530"/>
        <v>0</v>
      </c>
      <c r="S760">
        <f t="shared" ca="1" si="1539"/>
        <v>0</v>
      </c>
      <c r="T760">
        <f t="shared" ca="1" si="1531"/>
        <v>0</v>
      </c>
      <c r="U760">
        <f ca="1">IF($P760,T760*Analysis!$B$28+Analysis!$B$29,0)</f>
        <v>0.65799999999999992</v>
      </c>
      <c r="V760">
        <f ca="1">U760-'Flight Input'!$AE760</f>
        <v>0.40899999999999992</v>
      </c>
      <c r="W760">
        <f ca="1">MEDIAN2(R760,Analysis!$B$5,2)</f>
        <v>0</v>
      </c>
      <c r="X760">
        <f t="shared" ref="X760:Y760" ca="1" si="1644">X759+W760*$D760</f>
        <v>0</v>
      </c>
      <c r="Y760">
        <f t="shared" ca="1" si="1644"/>
        <v>0</v>
      </c>
      <c r="AA760">
        <f ca="1">AVERAGE2(W760,Analysis!$B$6,2)</f>
        <v>0</v>
      </c>
      <c r="AB760">
        <f t="shared" ref="AB760:AC760" ca="1" si="1645">AB759+AA760*$D760</f>
        <v>0</v>
      </c>
      <c r="AC760">
        <f t="shared" ca="1" si="1645"/>
        <v>0</v>
      </c>
      <c r="AF760">
        <f ca="1">IF(B760&gt;0,C760-Analysis!$B$14,0)</f>
        <v>0</v>
      </c>
      <c r="AG760">
        <f t="shared" ca="1" si="1534"/>
        <v>0</v>
      </c>
      <c r="AH760">
        <f t="shared" ca="1" si="1535"/>
        <v>0</v>
      </c>
      <c r="AI760">
        <f ca="1">IF(AND(B760&gt;Analysis!$B$39,B760&lt;Analysis!$B$40),FilterInput(AF760,Analysis!$B$34,Analysis!$B$35),0)</f>
        <v>0</v>
      </c>
      <c r="AJ760">
        <f ca="1">MEDIAN2(AI760,Analysis!$B$5,2)</f>
        <v>0</v>
      </c>
      <c r="AK760">
        <f ca="1">AVERAGE2(AJ760,Analysis!$B$6,2)</f>
        <v>0</v>
      </c>
      <c r="AL760">
        <f ca="1">INTEGRAL2(R760,$B760,AL759,R759,$B759,Analysis!$B$22)</f>
        <v>0</v>
      </c>
      <c r="AM760">
        <f ca="1">IF(AND(B760&lt;Analysis!$B$40,B760&gt;0),INTEGRAL2(AL760,$B760,AM759,AL759,$B759,Analysis!$B$23),0)</f>
        <v>0</v>
      </c>
      <c r="AN760">
        <f ca="1">IF($P760,AM760*Analysis!$B$30+Analysis!$B$31,0)</f>
        <v>0.626</v>
      </c>
      <c r="AO760">
        <f ca="1">AN760-'Flight Input'!$AE760</f>
        <v>0.377</v>
      </c>
      <c r="AQ760">
        <f>Analysis!$B$36*'Flight Input'!AE760+IF('Flight Input'!AE760 &gt; 0,Analysis!$B$37,0)</f>
        <v>-0.97523699999999991</v>
      </c>
      <c r="AR760">
        <f ca="1">_xlfn.COVARIANCE.P($AN$102:$AN$1102,'Flight Input'!AE760:AE1760)</f>
        <v>0</v>
      </c>
    </row>
    <row r="761" spans="1:44" x14ac:dyDescent="0.3">
      <c r="A761">
        <v>759</v>
      </c>
      <c r="B761">
        <f>'Flight Input'!T761</f>
        <v>16.156318000052124</v>
      </c>
      <c r="C761">
        <f ca="1">INDIRECT(CONCATENATE("'Flight Input'!",Analysis!$B$2,A761+2))</f>
        <v>0</v>
      </c>
      <c r="D761">
        <f t="shared" si="1527"/>
        <v>1.8998000072315335E-2</v>
      </c>
      <c r="F761">
        <f t="shared" ca="1" si="1536"/>
        <v>0</v>
      </c>
      <c r="G761">
        <f t="shared" ca="1" si="1537"/>
        <v>0</v>
      </c>
      <c r="I761">
        <f>SUM(D$2:D761)/COUNT(D$2:D761)</f>
        <v>2.1286321475694498E-2</v>
      </c>
      <c r="J761">
        <f t="shared" si="1528"/>
        <v>0.89249803419571339</v>
      </c>
      <c r="L761">
        <f ca="1">VARA(C$2:C761)</f>
        <v>0</v>
      </c>
      <c r="M761">
        <f t="shared" ca="1" si="1529"/>
        <v>0</v>
      </c>
      <c r="N761">
        <f t="shared" ca="1" si="1538"/>
        <v>0</v>
      </c>
      <c r="O761" t="b">
        <f ca="1">IF(OR(O760,M761*MIN((B761-B$2)*Analysis!$B$19,1)&gt;Analysis!$B$18),TRUE,FALSE)</f>
        <v>0</v>
      </c>
      <c r="P761" t="b">
        <f>IF(OR('Flight Input'!U761=3,'Flight Input'!U761=9),TRUE,FALSE)</f>
        <v>1</v>
      </c>
      <c r="Q761">
        <f ca="1">IF(O761,Q760,SUM(C$2:C761)/COUNT(C$2:C761))+(Analysis!$D$14-500)/1000000</f>
        <v>1.1E-4</v>
      </c>
      <c r="R761">
        <f t="shared" ca="1" si="1530"/>
        <v>0</v>
      </c>
      <c r="S761">
        <f t="shared" ca="1" si="1539"/>
        <v>0</v>
      </c>
      <c r="T761">
        <f t="shared" ca="1" si="1531"/>
        <v>0</v>
      </c>
      <c r="U761">
        <f ca="1">IF($P761,T761*Analysis!$B$28+Analysis!$B$29,0)</f>
        <v>0.65799999999999992</v>
      </c>
      <c r="V761">
        <f ca="1">U761-'Flight Input'!$AE761</f>
        <v>0.40799999999999992</v>
      </c>
      <c r="W761">
        <f ca="1">MEDIAN2(R761,Analysis!$B$5,2)</f>
        <v>0</v>
      </c>
      <c r="X761">
        <f t="shared" ref="X761:Y761" ca="1" si="1646">X760+W761*$D761</f>
        <v>0</v>
      </c>
      <c r="Y761">
        <f t="shared" ca="1" si="1646"/>
        <v>0</v>
      </c>
      <c r="AA761">
        <f ca="1">AVERAGE2(W761,Analysis!$B$6,2)</f>
        <v>0</v>
      </c>
      <c r="AB761">
        <f t="shared" ref="AB761:AC761" ca="1" si="1647">AB760+AA761*$D761</f>
        <v>0</v>
      </c>
      <c r="AC761">
        <f t="shared" ca="1" si="1647"/>
        <v>0</v>
      </c>
      <c r="AF761">
        <f ca="1">IF(B761&gt;0,C761-Analysis!$B$14,0)</f>
        <v>0</v>
      </c>
      <c r="AG761">
        <f t="shared" ca="1" si="1534"/>
        <v>0</v>
      </c>
      <c r="AH761">
        <f t="shared" ca="1" si="1535"/>
        <v>0</v>
      </c>
      <c r="AI761">
        <f ca="1">IF(AND(B761&gt;Analysis!$B$39,B761&lt;Analysis!$B$40),FilterInput(AF761,Analysis!$B$34,Analysis!$B$35),0)</f>
        <v>0</v>
      </c>
      <c r="AJ761">
        <f ca="1">MEDIAN2(AI761,Analysis!$B$5,2)</f>
        <v>0</v>
      </c>
      <c r="AK761">
        <f ca="1">AVERAGE2(AJ761,Analysis!$B$6,2)</f>
        <v>0</v>
      </c>
      <c r="AL761">
        <f ca="1">INTEGRAL2(R761,$B761,AL760,R760,$B760,Analysis!$B$22)</f>
        <v>0</v>
      </c>
      <c r="AM761">
        <f ca="1">IF(AND(B761&lt;Analysis!$B$40,B761&gt;0),INTEGRAL2(AL761,$B761,AM760,AL760,$B760,Analysis!$B$23),0)</f>
        <v>0</v>
      </c>
      <c r="AN761">
        <f ca="1">IF($P761,AM761*Analysis!$B$30+Analysis!$B$31,0)</f>
        <v>0.626</v>
      </c>
      <c r="AO761">
        <f ca="1">AN761-'Flight Input'!$AE761</f>
        <v>0.376</v>
      </c>
      <c r="AQ761">
        <f>Analysis!$B$36*'Flight Input'!AE761+IF('Flight Input'!AE761 &gt; 0,Analysis!$B$37,0)</f>
        <v>-0.97324999999999995</v>
      </c>
      <c r="AR761">
        <f ca="1">_xlfn.COVARIANCE.P($AN$102:$AN$1102,'Flight Input'!AE761:AE1761)</f>
        <v>0</v>
      </c>
    </row>
    <row r="762" spans="1:44" x14ac:dyDescent="0.3">
      <c r="A762">
        <v>760</v>
      </c>
      <c r="B762">
        <f>'Flight Input'!T762</f>
        <v>16.177040999988094</v>
      </c>
      <c r="C762">
        <f ca="1">INDIRECT(CONCATENATE("'Flight Input'!",Analysis!$B$2,A762+2))</f>
        <v>0</v>
      </c>
      <c r="D762">
        <f t="shared" si="1527"/>
        <v>2.072299993596971E-2</v>
      </c>
      <c r="F762">
        <f t="shared" ca="1" si="1536"/>
        <v>0</v>
      </c>
      <c r="G762">
        <f t="shared" ca="1" si="1537"/>
        <v>0</v>
      </c>
      <c r="I762">
        <f>SUM(D$2:D762)/COUNT(D$2:D762)</f>
        <v>2.1285580263142229E-2</v>
      </c>
      <c r="J762">
        <f t="shared" si="1528"/>
        <v>0.97356988532999156</v>
      </c>
      <c r="L762">
        <f ca="1">VARA(C$2:C762)</f>
        <v>0</v>
      </c>
      <c r="M762">
        <f t="shared" ca="1" si="1529"/>
        <v>0</v>
      </c>
      <c r="N762">
        <f t="shared" ca="1" si="1538"/>
        <v>0</v>
      </c>
      <c r="O762" t="b">
        <f ca="1">IF(OR(O761,M762*MIN((B762-B$2)*Analysis!$B$19,1)&gt;Analysis!$B$18),TRUE,FALSE)</f>
        <v>0</v>
      </c>
      <c r="P762" t="b">
        <f>IF(OR('Flight Input'!U762=3,'Flight Input'!U762=9),TRUE,FALSE)</f>
        <v>1</v>
      </c>
      <c r="Q762">
        <f ca="1">IF(O762,Q761,SUM(C$2:C762)/COUNT(C$2:C762))+(Analysis!$D$14-500)/1000000</f>
        <v>1.1E-4</v>
      </c>
      <c r="R762">
        <f t="shared" ca="1" si="1530"/>
        <v>0</v>
      </c>
      <c r="S762">
        <f t="shared" ca="1" si="1539"/>
        <v>0</v>
      </c>
      <c r="T762">
        <f t="shared" ca="1" si="1531"/>
        <v>0</v>
      </c>
      <c r="U762">
        <f ca="1">IF($P762,T762*Analysis!$B$28+Analysis!$B$29,0)</f>
        <v>0.65799999999999992</v>
      </c>
      <c r="V762">
        <f ca="1">U762-'Flight Input'!$AE762</f>
        <v>0.40699999999999992</v>
      </c>
      <c r="W762">
        <f ca="1">MEDIAN2(R762,Analysis!$B$5,2)</f>
        <v>0</v>
      </c>
      <c r="X762">
        <f t="shared" ref="X762:Y762" ca="1" si="1648">X761+W762*$D762</f>
        <v>0</v>
      </c>
      <c r="Y762">
        <f t="shared" ca="1" si="1648"/>
        <v>0</v>
      </c>
      <c r="AA762">
        <f ca="1">AVERAGE2(W762,Analysis!$B$6,2)</f>
        <v>0</v>
      </c>
      <c r="AB762">
        <f t="shared" ref="AB762:AC762" ca="1" si="1649">AB761+AA762*$D762</f>
        <v>0</v>
      </c>
      <c r="AC762">
        <f t="shared" ca="1" si="1649"/>
        <v>0</v>
      </c>
      <c r="AF762">
        <f ca="1">IF(B762&gt;0,C762-Analysis!$B$14,0)</f>
        <v>0</v>
      </c>
      <c r="AG762">
        <f t="shared" ca="1" si="1534"/>
        <v>0</v>
      </c>
      <c r="AH762">
        <f t="shared" ca="1" si="1535"/>
        <v>0</v>
      </c>
      <c r="AI762">
        <f ca="1">IF(AND(B762&gt;Analysis!$B$39,B762&lt;Analysis!$B$40),FilterInput(AF762,Analysis!$B$34,Analysis!$B$35),0)</f>
        <v>0</v>
      </c>
      <c r="AJ762">
        <f ca="1">MEDIAN2(AI762,Analysis!$B$5,2)</f>
        <v>0</v>
      </c>
      <c r="AK762">
        <f ca="1">AVERAGE2(AJ762,Analysis!$B$6,2)</f>
        <v>0</v>
      </c>
      <c r="AL762">
        <f ca="1">INTEGRAL2(R762,$B762,AL761,R761,$B761,Analysis!$B$22)</f>
        <v>0</v>
      </c>
      <c r="AM762">
        <f ca="1">IF(AND(B762&lt;Analysis!$B$40,B762&gt;0),INTEGRAL2(AL762,$B762,AM761,AL761,$B761,Analysis!$B$23),0)</f>
        <v>0</v>
      </c>
      <c r="AN762">
        <f ca="1">IF($P762,AM762*Analysis!$B$30+Analysis!$B$31,0)</f>
        <v>0.626</v>
      </c>
      <c r="AO762">
        <f ca="1">AN762-'Flight Input'!$AE762</f>
        <v>0.375</v>
      </c>
      <c r="AQ762">
        <f>Analysis!$B$36*'Flight Input'!AE762+IF('Flight Input'!AE762 &gt; 0,Analysis!$B$37,0)</f>
        <v>-0.97126299999999999</v>
      </c>
      <c r="AR762">
        <f ca="1">_xlfn.COVARIANCE.P($AN$102:$AN$1102,'Flight Input'!AE762:AE1762)</f>
        <v>0</v>
      </c>
    </row>
    <row r="763" spans="1:44" x14ac:dyDescent="0.3">
      <c r="A763">
        <v>761</v>
      </c>
      <c r="B763">
        <f>'Flight Input'!T763</f>
        <v>16.197133000008762</v>
      </c>
      <c r="C763">
        <f ca="1">INDIRECT(CONCATENATE("'Flight Input'!",Analysis!$B$2,A763+2))</f>
        <v>0</v>
      </c>
      <c r="D763">
        <f t="shared" si="1527"/>
        <v>2.0092000020667911E-2</v>
      </c>
      <c r="F763">
        <f t="shared" ca="1" si="1536"/>
        <v>0</v>
      </c>
      <c r="G763">
        <f t="shared" ca="1" si="1537"/>
        <v>0</v>
      </c>
      <c r="I763">
        <f>SUM(D$2:D763)/COUNT(D$2:D763)</f>
        <v>2.1284011826555534E-2</v>
      </c>
      <c r="J763">
        <f t="shared" si="1528"/>
        <v>0.94399496600540411</v>
      </c>
      <c r="L763">
        <f ca="1">VARA(C$2:C763)</f>
        <v>0</v>
      </c>
      <c r="M763">
        <f t="shared" ca="1" si="1529"/>
        <v>0</v>
      </c>
      <c r="N763">
        <f t="shared" ca="1" si="1538"/>
        <v>0</v>
      </c>
      <c r="O763" t="b">
        <f ca="1">IF(OR(O762,M763*MIN((B763-B$2)*Analysis!$B$19,1)&gt;Analysis!$B$18),TRUE,FALSE)</f>
        <v>0</v>
      </c>
      <c r="P763" t="b">
        <f>IF(OR('Flight Input'!U763=3,'Flight Input'!U763=9),TRUE,FALSE)</f>
        <v>1</v>
      </c>
      <c r="Q763">
        <f ca="1">IF(O763,Q762,SUM(C$2:C763)/COUNT(C$2:C763))+(Analysis!$D$14-500)/1000000</f>
        <v>1.1E-4</v>
      </c>
      <c r="R763">
        <f t="shared" ca="1" si="1530"/>
        <v>0</v>
      </c>
      <c r="S763">
        <f t="shared" ca="1" si="1539"/>
        <v>0</v>
      </c>
      <c r="T763">
        <f t="shared" ca="1" si="1531"/>
        <v>0</v>
      </c>
      <c r="U763">
        <f ca="1">IF($P763,T763*Analysis!$B$28+Analysis!$B$29,0)</f>
        <v>0.65799999999999992</v>
      </c>
      <c r="V763">
        <f ca="1">U763-'Flight Input'!$AE763</f>
        <v>0.40599999999999992</v>
      </c>
      <c r="W763">
        <f ca="1">MEDIAN2(R763,Analysis!$B$5,2)</f>
        <v>0</v>
      </c>
      <c r="X763">
        <f t="shared" ref="X763:Y763" ca="1" si="1650">X762+W763*$D763</f>
        <v>0</v>
      </c>
      <c r="Y763">
        <f t="shared" ca="1" si="1650"/>
        <v>0</v>
      </c>
      <c r="AA763">
        <f ca="1">AVERAGE2(W763,Analysis!$B$6,2)</f>
        <v>0</v>
      </c>
      <c r="AB763">
        <f t="shared" ref="AB763:AC763" ca="1" si="1651">AB762+AA763*$D763</f>
        <v>0</v>
      </c>
      <c r="AC763">
        <f t="shared" ca="1" si="1651"/>
        <v>0</v>
      </c>
      <c r="AF763">
        <f ca="1">IF(B763&gt;0,C763-Analysis!$B$14,0)</f>
        <v>0</v>
      </c>
      <c r="AG763">
        <f t="shared" ca="1" si="1534"/>
        <v>0</v>
      </c>
      <c r="AH763">
        <f t="shared" ca="1" si="1535"/>
        <v>0</v>
      </c>
      <c r="AI763">
        <f ca="1">IF(AND(B763&gt;Analysis!$B$39,B763&lt;Analysis!$B$40),FilterInput(AF763,Analysis!$B$34,Analysis!$B$35),0)</f>
        <v>0</v>
      </c>
      <c r="AJ763">
        <f ca="1">MEDIAN2(AI763,Analysis!$B$5,2)</f>
        <v>0</v>
      </c>
      <c r="AK763">
        <f ca="1">AVERAGE2(AJ763,Analysis!$B$6,2)</f>
        <v>0</v>
      </c>
      <c r="AL763">
        <f ca="1">INTEGRAL2(R763,$B763,AL762,R762,$B762,Analysis!$B$22)</f>
        <v>0</v>
      </c>
      <c r="AM763">
        <f ca="1">IF(AND(B763&lt;Analysis!$B$40,B763&gt;0),INTEGRAL2(AL763,$B763,AM762,AL762,$B762,Analysis!$B$23),0)</f>
        <v>0</v>
      </c>
      <c r="AN763">
        <f ca="1">IF($P763,AM763*Analysis!$B$30+Analysis!$B$31,0)</f>
        <v>0.626</v>
      </c>
      <c r="AO763">
        <f ca="1">AN763-'Flight Input'!$AE763</f>
        <v>0.374</v>
      </c>
      <c r="AQ763">
        <f>Analysis!$B$36*'Flight Input'!AE763+IF('Flight Input'!AE763 &gt; 0,Analysis!$B$37,0)</f>
        <v>-0.96927599999999992</v>
      </c>
      <c r="AR763">
        <f ca="1">_xlfn.COVARIANCE.P($AN$102:$AN$1102,'Flight Input'!AE763:AE1763)</f>
        <v>0</v>
      </c>
    </row>
    <row r="764" spans="1:44" x14ac:dyDescent="0.3">
      <c r="A764">
        <v>762</v>
      </c>
      <c r="B764">
        <f>'Flight Input'!T764</f>
        <v>16.204983999952674</v>
      </c>
      <c r="C764">
        <f ca="1">INDIRECT(CONCATENATE("'Flight Input'!",Analysis!$B$2,A764+2))</f>
        <v>0</v>
      </c>
      <c r="D764">
        <f t="shared" si="1527"/>
        <v>7.8509999439120293E-3</v>
      </c>
      <c r="F764">
        <f t="shared" ca="1" si="1536"/>
        <v>0</v>
      </c>
      <c r="G764">
        <f t="shared" ca="1" si="1537"/>
        <v>0</v>
      </c>
      <c r="I764">
        <f>SUM(D$2:D764)/COUNT(D$2:D764)</f>
        <v>2.1266383202037629E-2</v>
      </c>
      <c r="J764">
        <f t="shared" si="1528"/>
        <v>0.36917419710370819</v>
      </c>
      <c r="L764">
        <f ca="1">VARA(C$2:C764)</f>
        <v>0</v>
      </c>
      <c r="M764">
        <f t="shared" ca="1" si="1529"/>
        <v>0</v>
      </c>
      <c r="N764">
        <f t="shared" ca="1" si="1538"/>
        <v>0</v>
      </c>
      <c r="O764" t="b">
        <f ca="1">IF(OR(O763,M764*MIN((B764-B$2)*Analysis!$B$19,1)&gt;Analysis!$B$18),TRUE,FALSE)</f>
        <v>0</v>
      </c>
      <c r="P764" t="b">
        <f>IF(OR('Flight Input'!U764=3,'Flight Input'!U764=9),TRUE,FALSE)</f>
        <v>1</v>
      </c>
      <c r="Q764">
        <f ca="1">IF(O764,Q763,SUM(C$2:C764)/COUNT(C$2:C764))+(Analysis!$D$14-500)/1000000</f>
        <v>1.1E-4</v>
      </c>
      <c r="R764">
        <f t="shared" ca="1" si="1530"/>
        <v>0</v>
      </c>
      <c r="S764">
        <f t="shared" ca="1" si="1539"/>
        <v>0</v>
      </c>
      <c r="T764">
        <f t="shared" ca="1" si="1531"/>
        <v>0</v>
      </c>
      <c r="U764">
        <f ca="1">IF($P764,T764*Analysis!$B$28+Analysis!$B$29,0)</f>
        <v>0.65799999999999992</v>
      </c>
      <c r="V764">
        <f ca="1">U764-'Flight Input'!$AE764</f>
        <v>0.40599999999999992</v>
      </c>
      <c r="W764">
        <f ca="1">MEDIAN2(R764,Analysis!$B$5,2)</f>
        <v>0</v>
      </c>
      <c r="X764">
        <f t="shared" ref="X764:Y764" ca="1" si="1652">X763+W764*$D764</f>
        <v>0</v>
      </c>
      <c r="Y764">
        <f t="shared" ca="1" si="1652"/>
        <v>0</v>
      </c>
      <c r="AA764">
        <f ca="1">AVERAGE2(W764,Analysis!$B$6,2)</f>
        <v>0</v>
      </c>
      <c r="AB764">
        <f t="shared" ref="AB764:AC764" ca="1" si="1653">AB763+AA764*$D764</f>
        <v>0</v>
      </c>
      <c r="AC764">
        <f t="shared" ca="1" si="1653"/>
        <v>0</v>
      </c>
      <c r="AF764">
        <f ca="1">IF(B764&gt;0,C764-Analysis!$B$14,0)</f>
        <v>0</v>
      </c>
      <c r="AG764">
        <f t="shared" ca="1" si="1534"/>
        <v>0</v>
      </c>
      <c r="AH764">
        <f t="shared" ca="1" si="1535"/>
        <v>0</v>
      </c>
      <c r="AI764">
        <f ca="1">IF(AND(B764&gt;Analysis!$B$39,B764&lt;Analysis!$B$40),FilterInput(AF764,Analysis!$B$34,Analysis!$B$35),0)</f>
        <v>0</v>
      </c>
      <c r="AJ764">
        <f ca="1">MEDIAN2(AI764,Analysis!$B$5,2)</f>
        <v>0</v>
      </c>
      <c r="AK764">
        <f ca="1">AVERAGE2(AJ764,Analysis!$B$6,2)</f>
        <v>0</v>
      </c>
      <c r="AL764">
        <f ca="1">INTEGRAL2(R764,$B764,AL763,R763,$B763,Analysis!$B$22)</f>
        <v>0</v>
      </c>
      <c r="AM764">
        <f ca="1">IF(AND(B764&lt;Analysis!$B$40,B764&gt;0),INTEGRAL2(AL764,$B764,AM763,AL763,$B763,Analysis!$B$23),0)</f>
        <v>0</v>
      </c>
      <c r="AN764">
        <f ca="1">IF($P764,AM764*Analysis!$B$30+Analysis!$B$31,0)</f>
        <v>0.626</v>
      </c>
      <c r="AO764">
        <f ca="1">AN764-'Flight Input'!$AE764</f>
        <v>0.374</v>
      </c>
      <c r="AQ764">
        <f>Analysis!$B$36*'Flight Input'!AE764+IF('Flight Input'!AE764 &gt; 0,Analysis!$B$37,0)</f>
        <v>-0.96927599999999992</v>
      </c>
      <c r="AR764">
        <f ca="1">_xlfn.COVARIANCE.P($AN$102:$AN$1102,'Flight Input'!AE764:AE1764)</f>
        <v>0</v>
      </c>
    </row>
    <row r="765" spans="1:44" x14ac:dyDescent="0.3">
      <c r="A765">
        <v>763</v>
      </c>
      <c r="B765">
        <f>'Flight Input'!T765</f>
        <v>16.256551000056788</v>
      </c>
      <c r="C765">
        <f ca="1">INDIRECT(CONCATENATE("'Flight Input'!",Analysis!$B$2,A765+2))</f>
        <v>0</v>
      </c>
      <c r="D765">
        <f t="shared" si="1527"/>
        <v>5.1567000104114413E-2</v>
      </c>
      <c r="F765">
        <f t="shared" ca="1" si="1536"/>
        <v>0</v>
      </c>
      <c r="G765">
        <f t="shared" ca="1" si="1537"/>
        <v>0</v>
      </c>
      <c r="I765">
        <f>SUM(D$2:D765)/COUNT(D$2:D765)</f>
        <v>2.1306095675041662E-2</v>
      </c>
      <c r="J765">
        <f t="shared" si="1528"/>
        <v>2.4202932761876643</v>
      </c>
      <c r="L765">
        <f ca="1">VARA(C$2:C765)</f>
        <v>0</v>
      </c>
      <c r="M765">
        <f t="shared" ca="1" si="1529"/>
        <v>0</v>
      </c>
      <c r="N765">
        <f t="shared" ca="1" si="1538"/>
        <v>0</v>
      </c>
      <c r="O765" t="b">
        <f ca="1">IF(OR(O764,M765*MIN((B765-B$2)*Analysis!$B$19,1)&gt;Analysis!$B$18),TRUE,FALSE)</f>
        <v>0</v>
      </c>
      <c r="P765" t="b">
        <f>IF(OR('Flight Input'!U765=3,'Flight Input'!U765=9),TRUE,FALSE)</f>
        <v>1</v>
      </c>
      <c r="Q765">
        <f ca="1">IF(O765,Q764,SUM(C$2:C765)/COUNT(C$2:C765))+(Analysis!$D$14-500)/1000000</f>
        <v>1.1E-4</v>
      </c>
      <c r="R765">
        <f t="shared" ca="1" si="1530"/>
        <v>0</v>
      </c>
      <c r="S765">
        <f t="shared" ca="1" si="1539"/>
        <v>0</v>
      </c>
      <c r="T765">
        <f t="shared" ca="1" si="1531"/>
        <v>0</v>
      </c>
      <c r="U765">
        <f ca="1">IF($P765,T765*Analysis!$B$28+Analysis!$B$29,0)</f>
        <v>0.65799999999999992</v>
      </c>
      <c r="V765">
        <f ca="1">U765-'Flight Input'!$AE765</f>
        <v>0.40299999999999991</v>
      </c>
      <c r="W765">
        <f ca="1">MEDIAN2(R765,Analysis!$B$5,2)</f>
        <v>0</v>
      </c>
      <c r="X765">
        <f t="shared" ref="X765:Y765" ca="1" si="1654">X764+W765*$D765</f>
        <v>0</v>
      </c>
      <c r="Y765">
        <f t="shared" ca="1" si="1654"/>
        <v>0</v>
      </c>
      <c r="AA765">
        <f ca="1">AVERAGE2(W765,Analysis!$B$6,2)</f>
        <v>0</v>
      </c>
      <c r="AB765">
        <f t="shared" ref="AB765:AC765" ca="1" si="1655">AB764+AA765*$D765</f>
        <v>0</v>
      </c>
      <c r="AC765">
        <f t="shared" ca="1" si="1655"/>
        <v>0</v>
      </c>
      <c r="AF765">
        <f ca="1">IF(B765&gt;0,C765-Analysis!$B$14,0)</f>
        <v>0</v>
      </c>
      <c r="AG765">
        <f t="shared" ca="1" si="1534"/>
        <v>0</v>
      </c>
      <c r="AH765">
        <f t="shared" ca="1" si="1535"/>
        <v>0</v>
      </c>
      <c r="AI765">
        <f ca="1">IF(AND(B765&gt;Analysis!$B$39,B765&lt;Analysis!$B$40),FilterInput(AF765,Analysis!$B$34,Analysis!$B$35),0)</f>
        <v>0</v>
      </c>
      <c r="AJ765">
        <f ca="1">MEDIAN2(AI765,Analysis!$B$5,2)</f>
        <v>0</v>
      </c>
      <c r="AK765">
        <f ca="1">AVERAGE2(AJ765,Analysis!$B$6,2)</f>
        <v>0</v>
      </c>
      <c r="AL765">
        <f ca="1">INTEGRAL2(R765,$B765,AL764,R764,$B764,Analysis!$B$22)</f>
        <v>0</v>
      </c>
      <c r="AM765">
        <f ca="1">IF(AND(B765&lt;Analysis!$B$40,B765&gt;0),INTEGRAL2(AL765,$B765,AM764,AL764,$B764,Analysis!$B$23),0)</f>
        <v>0</v>
      </c>
      <c r="AN765">
        <f ca="1">IF($P765,AM765*Analysis!$B$30+Analysis!$B$31,0)</f>
        <v>0.626</v>
      </c>
      <c r="AO765">
        <f ca="1">AN765-'Flight Input'!$AE765</f>
        <v>0.371</v>
      </c>
      <c r="AQ765">
        <f>Analysis!$B$36*'Flight Input'!AE765+IF('Flight Input'!AE765 &gt; 0,Analysis!$B$37,0)</f>
        <v>-0.96331499999999992</v>
      </c>
      <c r="AR765">
        <f ca="1">_xlfn.COVARIANCE.P($AN$102:$AN$1102,'Flight Input'!AE765:AE1765)</f>
        <v>0</v>
      </c>
    </row>
    <row r="766" spans="1:44" x14ac:dyDescent="0.3">
      <c r="A766">
        <v>764</v>
      </c>
      <c r="B766">
        <f>'Flight Input'!T766</f>
        <v>16.278186999959871</v>
      </c>
      <c r="C766">
        <f ca="1">INDIRECT(CONCATENATE("'Flight Input'!",Analysis!$B$2,A766+2))</f>
        <v>0</v>
      </c>
      <c r="D766">
        <f t="shared" si="1527"/>
        <v>2.1635999903082848E-2</v>
      </c>
      <c r="F766">
        <f t="shared" ca="1" si="1536"/>
        <v>0</v>
      </c>
      <c r="G766">
        <f t="shared" ca="1" si="1537"/>
        <v>0</v>
      </c>
      <c r="I766">
        <f>SUM(D$2:D766)/COUNT(D$2:D766)</f>
        <v>2.1306527486858469E-2</v>
      </c>
      <c r="J766">
        <f t="shared" si="1528"/>
        <v>1.015463449707025</v>
      </c>
      <c r="L766">
        <f ca="1">VARA(C$2:C766)</f>
        <v>0</v>
      </c>
      <c r="M766">
        <f t="shared" ca="1" si="1529"/>
        <v>0</v>
      </c>
      <c r="N766">
        <f t="shared" ca="1" si="1538"/>
        <v>0</v>
      </c>
      <c r="O766" t="b">
        <f ca="1">IF(OR(O765,M766*MIN((B766-B$2)*Analysis!$B$19,1)&gt;Analysis!$B$18),TRUE,FALSE)</f>
        <v>0</v>
      </c>
      <c r="P766" t="b">
        <f>IF(OR('Flight Input'!U766=3,'Flight Input'!U766=9),TRUE,FALSE)</f>
        <v>1</v>
      </c>
      <c r="Q766">
        <f ca="1">IF(O766,Q765,SUM(C$2:C766)/COUNT(C$2:C766))+(Analysis!$D$14-500)/1000000</f>
        <v>1.1E-4</v>
      </c>
      <c r="R766">
        <f t="shared" ca="1" si="1530"/>
        <v>0</v>
      </c>
      <c r="S766">
        <f t="shared" ca="1" si="1539"/>
        <v>0</v>
      </c>
      <c r="T766">
        <f t="shared" ca="1" si="1531"/>
        <v>0</v>
      </c>
      <c r="U766">
        <f ca="1">IF($P766,T766*Analysis!$B$28+Analysis!$B$29,0)</f>
        <v>0.65799999999999992</v>
      </c>
      <c r="V766">
        <f ca="1">U766-'Flight Input'!$AE766</f>
        <v>0.40599999999999992</v>
      </c>
      <c r="W766">
        <f ca="1">MEDIAN2(R766,Analysis!$B$5,2)</f>
        <v>0</v>
      </c>
      <c r="X766">
        <f t="shared" ref="X766:Y766" ca="1" si="1656">X765+W766*$D766</f>
        <v>0</v>
      </c>
      <c r="Y766">
        <f t="shared" ca="1" si="1656"/>
        <v>0</v>
      </c>
      <c r="AA766">
        <f ca="1">AVERAGE2(W766,Analysis!$B$6,2)</f>
        <v>0</v>
      </c>
      <c r="AB766">
        <f t="shared" ref="AB766:AC766" ca="1" si="1657">AB765+AA766*$D766</f>
        <v>0</v>
      </c>
      <c r="AC766">
        <f t="shared" ca="1" si="1657"/>
        <v>0</v>
      </c>
      <c r="AF766">
        <f ca="1">IF(B766&gt;0,C766-Analysis!$B$14,0)</f>
        <v>0</v>
      </c>
      <c r="AG766">
        <f t="shared" ca="1" si="1534"/>
        <v>0</v>
      </c>
      <c r="AH766">
        <f t="shared" ca="1" si="1535"/>
        <v>0</v>
      </c>
      <c r="AI766">
        <f ca="1">IF(AND(B766&gt;Analysis!$B$39,B766&lt;Analysis!$B$40),FilterInput(AF766,Analysis!$B$34,Analysis!$B$35),0)</f>
        <v>0</v>
      </c>
      <c r="AJ766">
        <f ca="1">MEDIAN2(AI766,Analysis!$B$5,2)</f>
        <v>0</v>
      </c>
      <c r="AK766">
        <f ca="1">AVERAGE2(AJ766,Analysis!$B$6,2)</f>
        <v>0</v>
      </c>
      <c r="AL766">
        <f ca="1">INTEGRAL2(R766,$B766,AL765,R765,$B765,Analysis!$B$22)</f>
        <v>0</v>
      </c>
      <c r="AM766">
        <f ca="1">IF(AND(B766&lt;Analysis!$B$40,B766&gt;0),INTEGRAL2(AL766,$B766,AM765,AL765,$B765,Analysis!$B$23),0)</f>
        <v>0</v>
      </c>
      <c r="AN766">
        <f ca="1">IF($P766,AM766*Analysis!$B$30+Analysis!$B$31,0)</f>
        <v>0.626</v>
      </c>
      <c r="AO766">
        <f ca="1">AN766-'Flight Input'!$AE766</f>
        <v>0.374</v>
      </c>
      <c r="AQ766">
        <f>Analysis!$B$36*'Flight Input'!AE766+IF('Flight Input'!AE766 &gt; 0,Analysis!$B$37,0)</f>
        <v>-0.96927599999999992</v>
      </c>
      <c r="AR766">
        <f ca="1">_xlfn.COVARIANCE.P($AN$102:$AN$1102,'Flight Input'!AE766:AE1766)</f>
        <v>0</v>
      </c>
    </row>
    <row r="767" spans="1:44" x14ac:dyDescent="0.3">
      <c r="A767">
        <v>765</v>
      </c>
      <c r="B767">
        <f>'Flight Input'!T767</f>
        <v>16.297906000050716</v>
      </c>
      <c r="C767">
        <f ca="1">INDIRECT(CONCATENATE("'Flight Input'!",Analysis!$B$2,A767+2))</f>
        <v>0</v>
      </c>
      <c r="D767">
        <f t="shared" si="1527"/>
        <v>1.9719000090844929E-2</v>
      </c>
      <c r="F767">
        <f t="shared" ca="1" si="1536"/>
        <v>0</v>
      </c>
      <c r="G767">
        <f t="shared" ca="1" si="1537"/>
        <v>0</v>
      </c>
      <c r="I767">
        <f>SUM(D$2:D767)/COUNT(D$2:D767)</f>
        <v>2.1304452287647994E-2</v>
      </c>
      <c r="J767">
        <f t="shared" si="1528"/>
        <v>0.9255811801497339</v>
      </c>
      <c r="L767">
        <f ca="1">VARA(C$2:C767)</f>
        <v>0</v>
      </c>
      <c r="M767">
        <f t="shared" ca="1" si="1529"/>
        <v>0</v>
      </c>
      <c r="N767">
        <f t="shared" ca="1" si="1538"/>
        <v>0</v>
      </c>
      <c r="O767" t="b">
        <f ca="1">IF(OR(O766,M767*MIN((B767-B$2)*Analysis!$B$19,1)&gt;Analysis!$B$18),TRUE,FALSE)</f>
        <v>0</v>
      </c>
      <c r="P767" t="b">
        <f>IF(OR('Flight Input'!U767=3,'Flight Input'!U767=9),TRUE,FALSE)</f>
        <v>1</v>
      </c>
      <c r="Q767">
        <f ca="1">IF(O767,Q766,SUM(C$2:C767)/COUNT(C$2:C767))+(Analysis!$D$14-500)/1000000</f>
        <v>1.1E-4</v>
      </c>
      <c r="R767">
        <f t="shared" ca="1" si="1530"/>
        <v>0</v>
      </c>
      <c r="S767">
        <f t="shared" ca="1" si="1539"/>
        <v>0</v>
      </c>
      <c r="T767">
        <f t="shared" ca="1" si="1531"/>
        <v>0</v>
      </c>
      <c r="U767">
        <f ca="1">IF($P767,T767*Analysis!$B$28+Analysis!$B$29,0)</f>
        <v>0.65799999999999992</v>
      </c>
      <c r="V767">
        <f ca="1">U767-'Flight Input'!$AE767</f>
        <v>0.40499999999999992</v>
      </c>
      <c r="W767">
        <f ca="1">MEDIAN2(R767,Analysis!$B$5,2)</f>
        <v>0</v>
      </c>
      <c r="X767">
        <f t="shared" ref="X767:Y767" ca="1" si="1658">X766+W767*$D767</f>
        <v>0</v>
      </c>
      <c r="Y767">
        <f t="shared" ca="1" si="1658"/>
        <v>0</v>
      </c>
      <c r="AA767">
        <f ca="1">AVERAGE2(W767,Analysis!$B$6,2)</f>
        <v>0</v>
      </c>
      <c r="AB767">
        <f t="shared" ref="AB767:AC767" ca="1" si="1659">AB766+AA767*$D767</f>
        <v>0</v>
      </c>
      <c r="AC767">
        <f t="shared" ca="1" si="1659"/>
        <v>0</v>
      </c>
      <c r="AF767">
        <f ca="1">IF(B767&gt;0,C767-Analysis!$B$14,0)</f>
        <v>0</v>
      </c>
      <c r="AG767">
        <f t="shared" ca="1" si="1534"/>
        <v>0</v>
      </c>
      <c r="AH767">
        <f t="shared" ca="1" si="1535"/>
        <v>0</v>
      </c>
      <c r="AI767">
        <f ca="1">IF(AND(B767&gt;Analysis!$B$39,B767&lt;Analysis!$B$40),FilterInput(AF767,Analysis!$B$34,Analysis!$B$35),0)</f>
        <v>0</v>
      </c>
      <c r="AJ767">
        <f ca="1">MEDIAN2(AI767,Analysis!$B$5,2)</f>
        <v>0</v>
      </c>
      <c r="AK767">
        <f ca="1">AVERAGE2(AJ767,Analysis!$B$6,2)</f>
        <v>0</v>
      </c>
      <c r="AL767">
        <f ca="1">INTEGRAL2(R767,$B767,AL766,R766,$B766,Analysis!$B$22)</f>
        <v>0</v>
      </c>
      <c r="AM767">
        <f ca="1">IF(AND(B767&lt;Analysis!$B$40,B767&gt;0),INTEGRAL2(AL767,$B767,AM766,AL766,$B766,Analysis!$B$23),0)</f>
        <v>0</v>
      </c>
      <c r="AN767">
        <f ca="1">IF($P767,AM767*Analysis!$B$30+Analysis!$B$31,0)</f>
        <v>0.626</v>
      </c>
      <c r="AO767">
        <f ca="1">AN767-'Flight Input'!$AE767</f>
        <v>0.373</v>
      </c>
      <c r="AQ767">
        <f>Analysis!$B$36*'Flight Input'!AE767+IF('Flight Input'!AE767 &gt; 0,Analysis!$B$37,0)</f>
        <v>-0.96728899999999995</v>
      </c>
      <c r="AR767">
        <f ca="1">_xlfn.COVARIANCE.P($AN$102:$AN$1102,'Flight Input'!AE767:AE1767)</f>
        <v>0</v>
      </c>
    </row>
    <row r="768" spans="1:44" x14ac:dyDescent="0.3">
      <c r="A768">
        <v>766</v>
      </c>
      <c r="B768">
        <f>'Flight Input'!T768</f>
        <v>16.312999999965541</v>
      </c>
      <c r="C768">
        <f ca="1">INDIRECT(CONCATENATE("'Flight Input'!",Analysis!$B$2,A768+2))</f>
        <v>0</v>
      </c>
      <c r="D768">
        <f t="shared" si="1527"/>
        <v>1.5093999914824963E-2</v>
      </c>
      <c r="F768">
        <f t="shared" ca="1" si="1536"/>
        <v>0</v>
      </c>
      <c r="G768">
        <f t="shared" ca="1" si="1537"/>
        <v>0</v>
      </c>
      <c r="I768">
        <f>SUM(D$2:D768)/COUNT(D$2:D768)</f>
        <v>2.1296344647474597E-2</v>
      </c>
      <c r="J768">
        <f t="shared" si="1528"/>
        <v>0.70876012595968518</v>
      </c>
      <c r="L768">
        <f ca="1">VARA(C$2:C768)</f>
        <v>0</v>
      </c>
      <c r="M768">
        <f t="shared" ca="1" si="1529"/>
        <v>0</v>
      </c>
      <c r="N768">
        <f t="shared" ca="1" si="1538"/>
        <v>0</v>
      </c>
      <c r="O768" t="b">
        <f ca="1">IF(OR(O767,M768*MIN((B768-B$2)*Analysis!$B$19,1)&gt;Analysis!$B$18),TRUE,FALSE)</f>
        <v>0</v>
      </c>
      <c r="P768" t="b">
        <f>IF(OR('Flight Input'!U768=3,'Flight Input'!U768=9),TRUE,FALSE)</f>
        <v>1</v>
      </c>
      <c r="Q768">
        <f ca="1">IF(O768,Q767,SUM(C$2:C768)/COUNT(C$2:C768))+(Analysis!$D$14-500)/1000000</f>
        <v>1.1E-4</v>
      </c>
      <c r="R768">
        <f t="shared" ca="1" si="1530"/>
        <v>0</v>
      </c>
      <c r="S768">
        <f t="shared" ca="1" si="1539"/>
        <v>0</v>
      </c>
      <c r="T768">
        <f t="shared" ca="1" si="1531"/>
        <v>0</v>
      </c>
      <c r="U768">
        <f ca="1">IF($P768,T768*Analysis!$B$28+Analysis!$B$29,0)</f>
        <v>0.65799999999999992</v>
      </c>
      <c r="V768">
        <f ca="1">U768-'Flight Input'!$AE768</f>
        <v>0.40399999999999991</v>
      </c>
      <c r="W768">
        <f ca="1">MEDIAN2(R768,Analysis!$B$5,2)</f>
        <v>0</v>
      </c>
      <c r="X768">
        <f t="shared" ref="X768:Y768" ca="1" si="1660">X767+W768*$D768</f>
        <v>0</v>
      </c>
      <c r="Y768">
        <f t="shared" ca="1" si="1660"/>
        <v>0</v>
      </c>
      <c r="AA768">
        <f ca="1">AVERAGE2(W768,Analysis!$B$6,2)</f>
        <v>0</v>
      </c>
      <c r="AB768">
        <f t="shared" ref="AB768:AC768" ca="1" si="1661">AB767+AA768*$D768</f>
        <v>0</v>
      </c>
      <c r="AC768">
        <f t="shared" ca="1" si="1661"/>
        <v>0</v>
      </c>
      <c r="AF768">
        <f ca="1">IF(B768&gt;0,C768-Analysis!$B$14,0)</f>
        <v>0</v>
      </c>
      <c r="AG768">
        <f t="shared" ca="1" si="1534"/>
        <v>0</v>
      </c>
      <c r="AH768">
        <f t="shared" ca="1" si="1535"/>
        <v>0</v>
      </c>
      <c r="AI768">
        <f ca="1">IF(AND(B768&gt;Analysis!$B$39,B768&lt;Analysis!$B$40),FilterInput(AF768,Analysis!$B$34,Analysis!$B$35),0)</f>
        <v>0</v>
      </c>
      <c r="AJ768">
        <f ca="1">MEDIAN2(AI768,Analysis!$B$5,2)</f>
        <v>0</v>
      </c>
      <c r="AK768">
        <f ca="1">AVERAGE2(AJ768,Analysis!$B$6,2)</f>
        <v>0</v>
      </c>
      <c r="AL768">
        <f ca="1">INTEGRAL2(R768,$B768,AL767,R767,$B767,Analysis!$B$22)</f>
        <v>0</v>
      </c>
      <c r="AM768">
        <f ca="1">IF(AND(B768&lt;Analysis!$B$40,B768&gt;0),INTEGRAL2(AL768,$B768,AM767,AL767,$B767,Analysis!$B$23),0)</f>
        <v>0</v>
      </c>
      <c r="AN768">
        <f ca="1">IF($P768,AM768*Analysis!$B$30+Analysis!$B$31,0)</f>
        <v>0.626</v>
      </c>
      <c r="AO768">
        <f ca="1">AN768-'Flight Input'!$AE768</f>
        <v>0.372</v>
      </c>
      <c r="AQ768">
        <f>Analysis!$B$36*'Flight Input'!AE768+IF('Flight Input'!AE768 &gt; 0,Analysis!$B$37,0)</f>
        <v>-0.96530199999999999</v>
      </c>
      <c r="AR768">
        <f ca="1">_xlfn.COVARIANCE.P($AN$102:$AN$1102,'Flight Input'!AE768:AE1768)</f>
        <v>0</v>
      </c>
    </row>
    <row r="769" spans="1:44" x14ac:dyDescent="0.3">
      <c r="A769">
        <v>767</v>
      </c>
      <c r="B769">
        <f>'Flight Input'!T769</f>
        <v>16.338151999982074</v>
      </c>
      <c r="C769">
        <f ca="1">INDIRECT(CONCATENATE("'Flight Input'!",Analysis!$B$2,A769+2))</f>
        <v>0</v>
      </c>
      <c r="D769">
        <f t="shared" si="1527"/>
        <v>2.5152000016532838E-2</v>
      </c>
      <c r="F769">
        <f t="shared" ca="1" si="1536"/>
        <v>0</v>
      </c>
      <c r="G769">
        <f t="shared" ca="1" si="1537"/>
        <v>0</v>
      </c>
      <c r="I769">
        <f>SUM(D$2:D769)/COUNT(D$2:D769)</f>
        <v>2.1301371577551596E-2</v>
      </c>
      <c r="J769">
        <f t="shared" si="1528"/>
        <v>1.1807690375693563</v>
      </c>
      <c r="L769">
        <f ca="1">VARA(C$2:C769)</f>
        <v>0</v>
      </c>
      <c r="M769">
        <f t="shared" ca="1" si="1529"/>
        <v>0</v>
      </c>
      <c r="N769">
        <f t="shared" ca="1" si="1538"/>
        <v>0</v>
      </c>
      <c r="O769" t="b">
        <f ca="1">IF(OR(O768,M769*MIN((B769-B$2)*Analysis!$B$19,1)&gt;Analysis!$B$18),TRUE,FALSE)</f>
        <v>0</v>
      </c>
      <c r="P769" t="b">
        <f>IF(OR('Flight Input'!U769=3,'Flight Input'!U769=9),TRUE,FALSE)</f>
        <v>1</v>
      </c>
      <c r="Q769">
        <f ca="1">IF(O769,Q768,SUM(C$2:C769)/COUNT(C$2:C769))+(Analysis!$D$14-500)/1000000</f>
        <v>1.1E-4</v>
      </c>
      <c r="R769">
        <f t="shared" ca="1" si="1530"/>
        <v>0</v>
      </c>
      <c r="S769">
        <f t="shared" ca="1" si="1539"/>
        <v>0</v>
      </c>
      <c r="T769">
        <f t="shared" ca="1" si="1531"/>
        <v>0</v>
      </c>
      <c r="U769">
        <f ca="1">IF($P769,T769*Analysis!$B$28+Analysis!$B$29,0)</f>
        <v>0.65799999999999992</v>
      </c>
      <c r="V769">
        <f ca="1">U769-'Flight Input'!$AE769</f>
        <v>0.40699999999999992</v>
      </c>
      <c r="W769">
        <f ca="1">MEDIAN2(R769,Analysis!$B$5,2)</f>
        <v>0</v>
      </c>
      <c r="X769">
        <f t="shared" ref="X769:Y769" ca="1" si="1662">X768+W769*$D769</f>
        <v>0</v>
      </c>
      <c r="Y769">
        <f t="shared" ca="1" si="1662"/>
        <v>0</v>
      </c>
      <c r="AA769">
        <f ca="1">AVERAGE2(W769,Analysis!$B$6,2)</f>
        <v>0</v>
      </c>
      <c r="AB769">
        <f t="shared" ref="AB769:AC769" ca="1" si="1663">AB768+AA769*$D769</f>
        <v>0</v>
      </c>
      <c r="AC769">
        <f t="shared" ca="1" si="1663"/>
        <v>0</v>
      </c>
      <c r="AF769">
        <f ca="1">IF(B769&gt;0,C769-Analysis!$B$14,0)</f>
        <v>0</v>
      </c>
      <c r="AG769">
        <f t="shared" ca="1" si="1534"/>
        <v>0</v>
      </c>
      <c r="AH769">
        <f t="shared" ca="1" si="1535"/>
        <v>0</v>
      </c>
      <c r="AI769">
        <f ca="1">IF(AND(B769&gt;Analysis!$B$39,B769&lt;Analysis!$B$40),FilterInput(AF769,Analysis!$B$34,Analysis!$B$35),0)</f>
        <v>0</v>
      </c>
      <c r="AJ769">
        <f ca="1">MEDIAN2(AI769,Analysis!$B$5,2)</f>
        <v>0</v>
      </c>
      <c r="AK769">
        <f ca="1">AVERAGE2(AJ769,Analysis!$B$6,2)</f>
        <v>0</v>
      </c>
      <c r="AL769">
        <f ca="1">INTEGRAL2(R769,$B769,AL768,R768,$B768,Analysis!$B$22)</f>
        <v>0</v>
      </c>
      <c r="AM769">
        <f ca="1">IF(AND(B769&lt;Analysis!$B$40,B769&gt;0),INTEGRAL2(AL769,$B769,AM768,AL768,$B768,Analysis!$B$23),0)</f>
        <v>0</v>
      </c>
      <c r="AN769">
        <f ca="1">IF($P769,AM769*Analysis!$B$30+Analysis!$B$31,0)</f>
        <v>0.626</v>
      </c>
      <c r="AO769">
        <f ca="1">AN769-'Flight Input'!$AE769</f>
        <v>0.375</v>
      </c>
      <c r="AQ769">
        <f>Analysis!$B$36*'Flight Input'!AE769+IF('Flight Input'!AE769 &gt; 0,Analysis!$B$37,0)</f>
        <v>-0.97126299999999999</v>
      </c>
      <c r="AR769">
        <f ca="1">_xlfn.COVARIANCE.P($AN$102:$AN$1102,'Flight Input'!AE769:AE1769)</f>
        <v>0</v>
      </c>
    </row>
    <row r="770" spans="1:44" x14ac:dyDescent="0.3">
      <c r="A770">
        <v>768</v>
      </c>
      <c r="B770">
        <f>'Flight Input'!T770</f>
        <v>16.359898000024259</v>
      </c>
      <c r="C770">
        <f ca="1">INDIRECT(CONCATENATE("'Flight Input'!",Analysis!$B$2,A770+2))</f>
        <v>0</v>
      </c>
      <c r="D770">
        <f t="shared" si="1527"/>
        <v>2.1746000042185187E-2</v>
      </c>
      <c r="F770">
        <f t="shared" ca="1" si="1536"/>
        <v>0</v>
      </c>
      <c r="G770">
        <f t="shared" ca="1" si="1537"/>
        <v>0</v>
      </c>
      <c r="I770">
        <f>SUM(D$2:D770)/COUNT(D$2:D770)</f>
        <v>2.1301950520864921E-2</v>
      </c>
      <c r="J770">
        <f t="shared" si="1528"/>
        <v>1.0208454864677921</v>
      </c>
      <c r="L770">
        <f ca="1">VARA(C$2:C770)</f>
        <v>0</v>
      </c>
      <c r="M770">
        <f t="shared" ca="1" si="1529"/>
        <v>0</v>
      </c>
      <c r="N770">
        <f t="shared" ca="1" si="1538"/>
        <v>0</v>
      </c>
      <c r="O770" t="b">
        <f ca="1">IF(OR(O769,M770*MIN((B770-B$2)*Analysis!$B$19,1)&gt;Analysis!$B$18),TRUE,FALSE)</f>
        <v>0</v>
      </c>
      <c r="P770" t="b">
        <f>IF(OR('Flight Input'!U770=3,'Flight Input'!U770=9),TRUE,FALSE)</f>
        <v>1</v>
      </c>
      <c r="Q770">
        <f ca="1">IF(O770,Q769,SUM(C$2:C770)/COUNT(C$2:C770))+(Analysis!$D$14-500)/1000000</f>
        <v>1.1E-4</v>
      </c>
      <c r="R770">
        <f t="shared" ca="1" si="1530"/>
        <v>0</v>
      </c>
      <c r="S770">
        <f t="shared" ca="1" si="1539"/>
        <v>0</v>
      </c>
      <c r="T770">
        <f t="shared" ca="1" si="1531"/>
        <v>0</v>
      </c>
      <c r="U770">
        <f ca="1">IF($P770,T770*Analysis!$B$28+Analysis!$B$29,0)</f>
        <v>0.65799999999999992</v>
      </c>
      <c r="V770">
        <f ca="1">U770-'Flight Input'!$AE770</f>
        <v>0.40499999999999992</v>
      </c>
      <c r="W770">
        <f ca="1">MEDIAN2(R770,Analysis!$B$5,2)</f>
        <v>0</v>
      </c>
      <c r="X770">
        <f t="shared" ref="X770:Y770" ca="1" si="1664">X769+W770*$D770</f>
        <v>0</v>
      </c>
      <c r="Y770">
        <f t="shared" ca="1" si="1664"/>
        <v>0</v>
      </c>
      <c r="AA770">
        <f ca="1">AVERAGE2(W770,Analysis!$B$6,2)</f>
        <v>0</v>
      </c>
      <c r="AB770">
        <f t="shared" ref="AB770:AC770" ca="1" si="1665">AB769+AA770*$D770</f>
        <v>0</v>
      </c>
      <c r="AC770">
        <f t="shared" ca="1" si="1665"/>
        <v>0</v>
      </c>
      <c r="AF770">
        <f ca="1">IF(B770&gt;0,C770-Analysis!$B$14,0)</f>
        <v>0</v>
      </c>
      <c r="AG770">
        <f t="shared" ca="1" si="1534"/>
        <v>0</v>
      </c>
      <c r="AH770">
        <f t="shared" ca="1" si="1535"/>
        <v>0</v>
      </c>
      <c r="AI770">
        <f ca="1">IF(AND(B770&gt;Analysis!$B$39,B770&lt;Analysis!$B$40),FilterInput(AF770,Analysis!$B$34,Analysis!$B$35),0)</f>
        <v>0</v>
      </c>
      <c r="AJ770">
        <f ca="1">MEDIAN2(AI770,Analysis!$B$5,2)</f>
        <v>0</v>
      </c>
      <c r="AK770">
        <f ca="1">AVERAGE2(AJ770,Analysis!$B$6,2)</f>
        <v>0</v>
      </c>
      <c r="AL770">
        <f ca="1">INTEGRAL2(R770,$B770,AL769,R769,$B769,Analysis!$B$22)</f>
        <v>0</v>
      </c>
      <c r="AM770">
        <f ca="1">IF(AND(B770&lt;Analysis!$B$40,B770&gt;0),INTEGRAL2(AL770,$B770,AM769,AL769,$B769,Analysis!$B$23),0)</f>
        <v>0</v>
      </c>
      <c r="AN770">
        <f ca="1">IF($P770,AM770*Analysis!$B$30+Analysis!$B$31,0)</f>
        <v>0.626</v>
      </c>
      <c r="AO770">
        <f ca="1">AN770-'Flight Input'!$AE770</f>
        <v>0.373</v>
      </c>
      <c r="AQ770">
        <f>Analysis!$B$36*'Flight Input'!AE770+IF('Flight Input'!AE770 &gt; 0,Analysis!$B$37,0)</f>
        <v>-0.96728899999999995</v>
      </c>
      <c r="AR770">
        <f ca="1">_xlfn.COVARIANCE.P($AN$102:$AN$1102,'Flight Input'!AE770:AE1770)</f>
        <v>0</v>
      </c>
    </row>
    <row r="771" spans="1:44" x14ac:dyDescent="0.3">
      <c r="A771">
        <v>769</v>
      </c>
      <c r="B771">
        <f>'Flight Input'!T771</f>
        <v>16.380971999955364</v>
      </c>
      <c r="C771">
        <f ca="1">INDIRECT(CONCATENATE("'Flight Input'!",Analysis!$B$2,A771+2))</f>
        <v>0</v>
      </c>
      <c r="D771">
        <f t="shared" ref="D771:D834" si="1666">B771-B770</f>
        <v>2.1073999931104481E-2</v>
      </c>
      <c r="F771">
        <f t="shared" ca="1" si="1536"/>
        <v>0</v>
      </c>
      <c r="G771">
        <f t="shared" ca="1" si="1537"/>
        <v>0</v>
      </c>
      <c r="I771">
        <f>SUM(D$2:D771)/COUNT(D$2:D771)</f>
        <v>2.1301654096170825E-2</v>
      </c>
      <c r="J771">
        <f t="shared" ref="J771:J834" si="1667">D771/I771</f>
        <v>0.98931284096349748</v>
      </c>
      <c r="L771">
        <f ca="1">VARA(C$2:C771)</f>
        <v>0</v>
      </c>
      <c r="M771">
        <f t="shared" ref="M771:M834" ca="1" si="1668">(L771-L770)/D771</f>
        <v>0</v>
      </c>
      <c r="N771">
        <f t="shared" ca="1" si="1538"/>
        <v>0</v>
      </c>
      <c r="O771" t="b">
        <f ca="1">IF(OR(O770,M771*MIN((B771-B$2)*Analysis!$B$19,1)&gt;Analysis!$B$18),TRUE,FALSE)</f>
        <v>0</v>
      </c>
      <c r="P771" t="b">
        <f>IF(OR('Flight Input'!U771=3,'Flight Input'!U771=9),TRUE,FALSE)</f>
        <v>1</v>
      </c>
      <c r="Q771">
        <f ca="1">IF(O771,Q770,SUM(C$2:C771)/COUNT(C$2:C771))+(Analysis!$D$14-500)/1000000</f>
        <v>1.1E-4</v>
      </c>
      <c r="R771">
        <f t="shared" ref="R771:R834" ca="1" si="1669">IF(O771,C771-Q771,0)</f>
        <v>0</v>
      </c>
      <c r="S771">
        <f t="shared" ca="1" si="1539"/>
        <v>0</v>
      </c>
      <c r="T771">
        <f t="shared" ref="T771:T834" ca="1" si="1670">IF(P771,T770+S771*$D771,0)</f>
        <v>0</v>
      </c>
      <c r="U771">
        <f ca="1">IF($P771,T771*Analysis!$B$28+Analysis!$B$29,0)</f>
        <v>0.65799999999999992</v>
      </c>
      <c r="V771">
        <f ca="1">U771-'Flight Input'!$AE771</f>
        <v>0.40699999999999992</v>
      </c>
      <c r="W771">
        <f ca="1">MEDIAN2(R771,Analysis!$B$5,2)</f>
        <v>0</v>
      </c>
      <c r="X771">
        <f t="shared" ref="X771:Y771" ca="1" si="1671">X770+W771*$D771</f>
        <v>0</v>
      </c>
      <c r="Y771">
        <f t="shared" ca="1" si="1671"/>
        <v>0</v>
      </c>
      <c r="AA771">
        <f ca="1">AVERAGE2(W771,Analysis!$B$6,2)</f>
        <v>0</v>
      </c>
      <c r="AB771">
        <f t="shared" ref="AB771:AC771" ca="1" si="1672">AB770+AA771*$D771</f>
        <v>0</v>
      </c>
      <c r="AC771">
        <f t="shared" ca="1" si="1672"/>
        <v>0</v>
      </c>
      <c r="AF771">
        <f ca="1">IF(B771&gt;0,C771-Analysis!$B$14,0)</f>
        <v>0</v>
      </c>
      <c r="AG771">
        <f t="shared" ref="AG771:AG834" ca="1" si="1673">IF(B771&gt;0,AG770+AF771*$D771,0)</f>
        <v>0</v>
      </c>
      <c r="AH771">
        <f t="shared" ref="AH771:AH834" ca="1" si="1674">IF(B771&gt;0,AH770+AG771*$D771,0)</f>
        <v>0</v>
      </c>
      <c r="AI771">
        <f ca="1">IF(AND(B771&gt;Analysis!$B$39,B771&lt;Analysis!$B$40),FilterInput(AF771,Analysis!$B$34,Analysis!$B$35),0)</f>
        <v>0</v>
      </c>
      <c r="AJ771">
        <f ca="1">MEDIAN2(AI771,Analysis!$B$5,2)</f>
        <v>0</v>
      </c>
      <c r="AK771">
        <f ca="1">AVERAGE2(AJ771,Analysis!$B$6,2)</f>
        <v>0</v>
      </c>
      <c r="AL771">
        <f ca="1">INTEGRAL2(R771,$B771,AL770,R770,$B770,Analysis!$B$22)</f>
        <v>0</v>
      </c>
      <c r="AM771">
        <f ca="1">IF(AND(B771&lt;Analysis!$B$40,B771&gt;0),INTEGRAL2(AL771,$B771,AM770,AL770,$B770,Analysis!$B$23),0)</f>
        <v>0</v>
      </c>
      <c r="AN771">
        <f ca="1">IF($P771,AM771*Analysis!$B$30+Analysis!$B$31,0)</f>
        <v>0.626</v>
      </c>
      <c r="AO771">
        <f ca="1">AN771-'Flight Input'!$AE771</f>
        <v>0.375</v>
      </c>
      <c r="AQ771">
        <f>Analysis!$B$36*'Flight Input'!AE771+IF('Flight Input'!AE771 &gt; 0,Analysis!$B$37,0)</f>
        <v>-0.97126299999999999</v>
      </c>
      <c r="AR771">
        <f ca="1">_xlfn.COVARIANCE.P($AN$102:$AN$1102,'Flight Input'!AE771:AE1771)</f>
        <v>0</v>
      </c>
    </row>
    <row r="772" spans="1:44" x14ac:dyDescent="0.3">
      <c r="A772">
        <v>770</v>
      </c>
      <c r="B772">
        <f>'Flight Input'!T772</f>
        <v>16.399197999970056</v>
      </c>
      <c r="C772">
        <f ca="1">INDIRECT(CONCATENATE("'Flight Input'!",Analysis!$B$2,A772+2))</f>
        <v>0</v>
      </c>
      <c r="D772">
        <f t="shared" si="1666"/>
        <v>1.8226000014692545E-2</v>
      </c>
      <c r="F772">
        <f t="shared" ref="F772:F835" ca="1" si="1675">F771+C772*$D772</f>
        <v>0</v>
      </c>
      <c r="G772">
        <f t="shared" ref="G772:G835" ca="1" si="1676">G771+F772*$D772</f>
        <v>0</v>
      </c>
      <c r="I772">
        <f>SUM(D$2:D772)/COUNT(D$2:D772)</f>
        <v>2.1297659740220853E-2</v>
      </c>
      <c r="J772">
        <f t="shared" si="1667"/>
        <v>0.85577477699451421</v>
      </c>
      <c r="L772">
        <f ca="1">VARA(C$2:C772)</f>
        <v>0</v>
      </c>
      <c r="M772">
        <f t="shared" ca="1" si="1668"/>
        <v>0</v>
      </c>
      <c r="N772">
        <f t="shared" ref="N772:N835" ca="1" si="1677">(C772-C771)/D772</f>
        <v>0</v>
      </c>
      <c r="O772" t="b">
        <f ca="1">IF(OR(O771,M772*MIN((B772-B$2)*Analysis!$B$19,1)&gt;Analysis!$B$18),TRUE,FALSE)</f>
        <v>0</v>
      </c>
      <c r="P772" t="b">
        <f>IF(OR('Flight Input'!U772=3,'Flight Input'!U772=9),TRUE,FALSE)</f>
        <v>1</v>
      </c>
      <c r="Q772">
        <f ca="1">IF(O772,Q771,SUM(C$2:C772)/COUNT(C$2:C772))+(Analysis!$D$14-500)/1000000</f>
        <v>1.1E-4</v>
      </c>
      <c r="R772">
        <f t="shared" ca="1" si="1669"/>
        <v>0</v>
      </c>
      <c r="S772">
        <f t="shared" ref="S772:S835" ca="1" si="1678">S771+R772*$D772</f>
        <v>0</v>
      </c>
      <c r="T772">
        <f t="shared" ca="1" si="1670"/>
        <v>0</v>
      </c>
      <c r="U772">
        <f ca="1">IF($P772,T772*Analysis!$B$28+Analysis!$B$29,0)</f>
        <v>0.65799999999999992</v>
      </c>
      <c r="V772">
        <f ca="1">U772-'Flight Input'!$AE772</f>
        <v>0.40499999999999992</v>
      </c>
      <c r="W772">
        <f ca="1">MEDIAN2(R772,Analysis!$B$5,2)</f>
        <v>0</v>
      </c>
      <c r="X772">
        <f t="shared" ref="X772:Y772" ca="1" si="1679">X771+W772*$D772</f>
        <v>0</v>
      </c>
      <c r="Y772">
        <f t="shared" ca="1" si="1679"/>
        <v>0</v>
      </c>
      <c r="AA772">
        <f ca="1">AVERAGE2(W772,Analysis!$B$6,2)</f>
        <v>0</v>
      </c>
      <c r="AB772">
        <f t="shared" ref="AB772:AC772" ca="1" si="1680">AB771+AA772*$D772</f>
        <v>0</v>
      </c>
      <c r="AC772">
        <f t="shared" ca="1" si="1680"/>
        <v>0</v>
      </c>
      <c r="AF772">
        <f ca="1">IF(B772&gt;0,C772-Analysis!$B$14,0)</f>
        <v>0</v>
      </c>
      <c r="AG772">
        <f t="shared" ca="1" si="1673"/>
        <v>0</v>
      </c>
      <c r="AH772">
        <f t="shared" ca="1" si="1674"/>
        <v>0</v>
      </c>
      <c r="AI772">
        <f ca="1">IF(AND(B772&gt;Analysis!$B$39,B772&lt;Analysis!$B$40),FilterInput(AF772,Analysis!$B$34,Analysis!$B$35),0)</f>
        <v>0</v>
      </c>
      <c r="AJ772">
        <f ca="1">MEDIAN2(AI772,Analysis!$B$5,2)</f>
        <v>0</v>
      </c>
      <c r="AK772">
        <f ca="1">AVERAGE2(AJ772,Analysis!$B$6,2)</f>
        <v>0</v>
      </c>
      <c r="AL772">
        <f ca="1">INTEGRAL2(R772,$B772,AL771,R771,$B771,Analysis!$B$22)</f>
        <v>0</v>
      </c>
      <c r="AM772">
        <f ca="1">IF(AND(B772&lt;Analysis!$B$40,B772&gt;0),INTEGRAL2(AL772,$B772,AM771,AL771,$B771,Analysis!$B$23),0)</f>
        <v>0</v>
      </c>
      <c r="AN772">
        <f ca="1">IF($P772,AM772*Analysis!$B$30+Analysis!$B$31,0)</f>
        <v>0.626</v>
      </c>
      <c r="AO772">
        <f ca="1">AN772-'Flight Input'!$AE772</f>
        <v>0.373</v>
      </c>
      <c r="AQ772">
        <f>Analysis!$B$36*'Flight Input'!AE772+IF('Flight Input'!AE772 &gt; 0,Analysis!$B$37,0)</f>
        <v>-0.96728899999999995</v>
      </c>
      <c r="AR772">
        <f ca="1">_xlfn.COVARIANCE.P($AN$102:$AN$1102,'Flight Input'!AE772:AE1772)</f>
        <v>0</v>
      </c>
    </row>
    <row r="773" spans="1:44" x14ac:dyDescent="0.3">
      <c r="A773">
        <v>771</v>
      </c>
      <c r="B773">
        <f>'Flight Input'!T773</f>
        <v>16.413465999998152</v>
      </c>
      <c r="C773">
        <f ca="1">INDIRECT(CONCATENATE("'Flight Input'!",Analysis!$B$2,A773+2))</f>
        <v>0</v>
      </c>
      <c r="D773">
        <f t="shared" si="1666"/>
        <v>1.4268000028096139E-2</v>
      </c>
      <c r="F773">
        <f t="shared" ca="1" si="1675"/>
        <v>0</v>
      </c>
      <c r="G773">
        <f t="shared" ca="1" si="1676"/>
        <v>0</v>
      </c>
      <c r="I773">
        <f>SUM(D$2:D773)/COUNT(D$2:D773)</f>
        <v>2.1288542153045594E-2</v>
      </c>
      <c r="J773">
        <f t="shared" si="1667"/>
        <v>0.67021968557179579</v>
      </c>
      <c r="L773">
        <f ca="1">VARA(C$2:C773)</f>
        <v>0</v>
      </c>
      <c r="M773">
        <f t="shared" ca="1" si="1668"/>
        <v>0</v>
      </c>
      <c r="N773">
        <f t="shared" ca="1" si="1677"/>
        <v>0</v>
      </c>
      <c r="O773" t="b">
        <f ca="1">IF(OR(O772,M773*MIN((B773-B$2)*Analysis!$B$19,1)&gt;Analysis!$B$18),TRUE,FALSE)</f>
        <v>0</v>
      </c>
      <c r="P773" t="b">
        <f>IF(OR('Flight Input'!U773=3,'Flight Input'!U773=9),TRUE,FALSE)</f>
        <v>1</v>
      </c>
      <c r="Q773">
        <f ca="1">IF(O773,Q772,SUM(C$2:C773)/COUNT(C$2:C773))+(Analysis!$D$14-500)/1000000</f>
        <v>1.1E-4</v>
      </c>
      <c r="R773">
        <f t="shared" ca="1" si="1669"/>
        <v>0</v>
      </c>
      <c r="S773">
        <f t="shared" ca="1" si="1678"/>
        <v>0</v>
      </c>
      <c r="T773">
        <f t="shared" ca="1" si="1670"/>
        <v>0</v>
      </c>
      <c r="U773">
        <f ca="1">IF($P773,T773*Analysis!$B$28+Analysis!$B$29,0)</f>
        <v>0.65799999999999992</v>
      </c>
      <c r="V773">
        <f ca="1">U773-'Flight Input'!$AE773</f>
        <v>0.40399999999999991</v>
      </c>
      <c r="W773">
        <f ca="1">MEDIAN2(R773,Analysis!$B$5,2)</f>
        <v>0</v>
      </c>
      <c r="X773">
        <f t="shared" ref="X773:Y773" ca="1" si="1681">X772+W773*$D773</f>
        <v>0</v>
      </c>
      <c r="Y773">
        <f t="shared" ca="1" si="1681"/>
        <v>0</v>
      </c>
      <c r="AA773">
        <f ca="1">AVERAGE2(W773,Analysis!$B$6,2)</f>
        <v>0</v>
      </c>
      <c r="AB773">
        <f t="shared" ref="AB773:AC773" ca="1" si="1682">AB772+AA773*$D773</f>
        <v>0</v>
      </c>
      <c r="AC773">
        <f t="shared" ca="1" si="1682"/>
        <v>0</v>
      </c>
      <c r="AF773">
        <f ca="1">IF(B773&gt;0,C773-Analysis!$B$14,0)</f>
        <v>0</v>
      </c>
      <c r="AG773">
        <f t="shared" ca="1" si="1673"/>
        <v>0</v>
      </c>
      <c r="AH773">
        <f t="shared" ca="1" si="1674"/>
        <v>0</v>
      </c>
      <c r="AI773">
        <f ca="1">IF(AND(B773&gt;Analysis!$B$39,B773&lt;Analysis!$B$40),FilterInput(AF773,Analysis!$B$34,Analysis!$B$35),0)</f>
        <v>0</v>
      </c>
      <c r="AJ773">
        <f ca="1">MEDIAN2(AI773,Analysis!$B$5,2)</f>
        <v>0</v>
      </c>
      <c r="AK773">
        <f ca="1">AVERAGE2(AJ773,Analysis!$B$6,2)</f>
        <v>0</v>
      </c>
      <c r="AL773">
        <f ca="1">INTEGRAL2(R773,$B773,AL772,R772,$B772,Analysis!$B$22)</f>
        <v>0</v>
      </c>
      <c r="AM773">
        <f ca="1">IF(AND(B773&lt;Analysis!$B$40,B773&gt;0),INTEGRAL2(AL773,$B773,AM772,AL772,$B772,Analysis!$B$23),0)</f>
        <v>0</v>
      </c>
      <c r="AN773">
        <f ca="1">IF($P773,AM773*Analysis!$B$30+Analysis!$B$31,0)</f>
        <v>0.626</v>
      </c>
      <c r="AO773">
        <f ca="1">AN773-'Flight Input'!$AE773</f>
        <v>0.372</v>
      </c>
      <c r="AQ773">
        <f>Analysis!$B$36*'Flight Input'!AE773+IF('Flight Input'!AE773 &gt; 0,Analysis!$B$37,0)</f>
        <v>-0.96530199999999999</v>
      </c>
      <c r="AR773">
        <f ca="1">_xlfn.COVARIANCE.P($AN$102:$AN$1102,'Flight Input'!AE773:AE1773)</f>
        <v>0</v>
      </c>
    </row>
    <row r="774" spans="1:44" x14ac:dyDescent="0.3">
      <c r="A774">
        <v>772</v>
      </c>
      <c r="B774">
        <f>'Flight Input'!T774</f>
        <v>16.437286000000313</v>
      </c>
      <c r="C774">
        <f ca="1">INDIRECT(CONCATENATE("'Flight Input'!",Analysis!$B$2,A774+2))</f>
        <v>0</v>
      </c>
      <c r="D774">
        <f t="shared" si="1666"/>
        <v>2.3820000002160668E-2</v>
      </c>
      <c r="F774">
        <f t="shared" ca="1" si="1675"/>
        <v>0</v>
      </c>
      <c r="G774">
        <f t="shared" ca="1" si="1676"/>
        <v>0</v>
      </c>
      <c r="I774">
        <f>SUM(D$2:D774)/COUNT(D$2:D774)</f>
        <v>2.1291821243523721E-2</v>
      </c>
      <c r="J774">
        <f t="shared" si="1667"/>
        <v>1.1187394319030335</v>
      </c>
      <c r="L774">
        <f ca="1">VARA(C$2:C774)</f>
        <v>0</v>
      </c>
      <c r="M774">
        <f t="shared" ca="1" si="1668"/>
        <v>0</v>
      </c>
      <c r="N774">
        <f t="shared" ca="1" si="1677"/>
        <v>0</v>
      </c>
      <c r="O774" t="b">
        <f ca="1">IF(OR(O773,M774*MIN((B774-B$2)*Analysis!$B$19,1)&gt;Analysis!$B$18),TRUE,FALSE)</f>
        <v>0</v>
      </c>
      <c r="P774" t="b">
        <f>IF(OR('Flight Input'!U774=3,'Flight Input'!U774=9),TRUE,FALSE)</f>
        <v>1</v>
      </c>
      <c r="Q774">
        <f ca="1">IF(O774,Q773,SUM(C$2:C774)/COUNT(C$2:C774))+(Analysis!$D$14-500)/1000000</f>
        <v>1.1E-4</v>
      </c>
      <c r="R774">
        <f t="shared" ca="1" si="1669"/>
        <v>0</v>
      </c>
      <c r="S774">
        <f t="shared" ca="1" si="1678"/>
        <v>0</v>
      </c>
      <c r="T774">
        <f t="shared" ca="1" si="1670"/>
        <v>0</v>
      </c>
      <c r="U774">
        <f ca="1">IF($P774,T774*Analysis!$B$28+Analysis!$B$29,0)</f>
        <v>0.65799999999999992</v>
      </c>
      <c r="V774">
        <f ca="1">U774-'Flight Input'!$AE774</f>
        <v>0.40499999999999992</v>
      </c>
      <c r="W774">
        <f ca="1">MEDIAN2(R774,Analysis!$B$5,2)</f>
        <v>0</v>
      </c>
      <c r="X774">
        <f t="shared" ref="X774:Y774" ca="1" si="1683">X773+W774*$D774</f>
        <v>0</v>
      </c>
      <c r="Y774">
        <f t="shared" ca="1" si="1683"/>
        <v>0</v>
      </c>
      <c r="AA774">
        <f ca="1">AVERAGE2(W774,Analysis!$B$6,2)</f>
        <v>0</v>
      </c>
      <c r="AB774">
        <f t="shared" ref="AB774:AC774" ca="1" si="1684">AB773+AA774*$D774</f>
        <v>0</v>
      </c>
      <c r="AC774">
        <f t="shared" ca="1" si="1684"/>
        <v>0</v>
      </c>
      <c r="AF774">
        <f ca="1">IF(B774&gt;0,C774-Analysis!$B$14,0)</f>
        <v>0</v>
      </c>
      <c r="AG774">
        <f t="shared" ca="1" si="1673"/>
        <v>0</v>
      </c>
      <c r="AH774">
        <f t="shared" ca="1" si="1674"/>
        <v>0</v>
      </c>
      <c r="AI774">
        <f ca="1">IF(AND(B774&gt;Analysis!$B$39,B774&lt;Analysis!$B$40),FilterInput(AF774,Analysis!$B$34,Analysis!$B$35),0)</f>
        <v>0</v>
      </c>
      <c r="AJ774">
        <f ca="1">MEDIAN2(AI774,Analysis!$B$5,2)</f>
        <v>0</v>
      </c>
      <c r="AK774">
        <f ca="1">AVERAGE2(AJ774,Analysis!$B$6,2)</f>
        <v>0</v>
      </c>
      <c r="AL774">
        <f ca="1">INTEGRAL2(R774,$B774,AL773,R773,$B773,Analysis!$B$22)</f>
        <v>0</v>
      </c>
      <c r="AM774">
        <f ca="1">IF(AND(B774&lt;Analysis!$B$40,B774&gt;0),INTEGRAL2(AL774,$B774,AM773,AL773,$B773,Analysis!$B$23),0)</f>
        <v>0</v>
      </c>
      <c r="AN774">
        <f ca="1">IF($P774,AM774*Analysis!$B$30+Analysis!$B$31,0)</f>
        <v>0.626</v>
      </c>
      <c r="AO774">
        <f ca="1">AN774-'Flight Input'!$AE774</f>
        <v>0.373</v>
      </c>
      <c r="AQ774">
        <f>Analysis!$B$36*'Flight Input'!AE774+IF('Flight Input'!AE774 &gt; 0,Analysis!$B$37,0)</f>
        <v>-0.96728899999999995</v>
      </c>
      <c r="AR774">
        <f ca="1">_xlfn.COVARIANCE.P($AN$102:$AN$1102,'Flight Input'!AE774:AE1774)</f>
        <v>0</v>
      </c>
    </row>
    <row r="775" spans="1:44" x14ac:dyDescent="0.3">
      <c r="A775">
        <v>773</v>
      </c>
      <c r="B775">
        <f>'Flight Input'!T775</f>
        <v>16.448547999956645</v>
      </c>
      <c r="C775">
        <f ca="1">INDIRECT(CONCATENATE("'Flight Input'!",Analysis!$B$2,A775+2))</f>
        <v>0</v>
      </c>
      <c r="D775">
        <f t="shared" si="1666"/>
        <v>1.1261999956332147E-2</v>
      </c>
      <c r="F775">
        <f t="shared" ca="1" si="1675"/>
        <v>0</v>
      </c>
      <c r="G775">
        <f t="shared" ca="1" si="1676"/>
        <v>0</v>
      </c>
      <c r="I775">
        <f>SUM(D$2:D775)/COUNT(D$2:D775)</f>
        <v>2.1278846054277677E-2</v>
      </c>
      <c r="J775">
        <f t="shared" si="1667"/>
        <v>0.5292580212106075</v>
      </c>
      <c r="L775">
        <f ca="1">VARA(C$2:C775)</f>
        <v>0</v>
      </c>
      <c r="M775">
        <f t="shared" ca="1" si="1668"/>
        <v>0</v>
      </c>
      <c r="N775">
        <f t="shared" ca="1" si="1677"/>
        <v>0</v>
      </c>
      <c r="O775" t="b">
        <f ca="1">IF(OR(O774,M775*MIN((B775-B$2)*Analysis!$B$19,1)&gt;Analysis!$B$18),TRUE,FALSE)</f>
        <v>0</v>
      </c>
      <c r="P775" t="b">
        <f>IF(OR('Flight Input'!U775=3,'Flight Input'!U775=9),TRUE,FALSE)</f>
        <v>1</v>
      </c>
      <c r="Q775">
        <f ca="1">IF(O775,Q774,SUM(C$2:C775)/COUNT(C$2:C775))+(Analysis!$D$14-500)/1000000</f>
        <v>1.1E-4</v>
      </c>
      <c r="R775">
        <f t="shared" ca="1" si="1669"/>
        <v>0</v>
      </c>
      <c r="S775">
        <f t="shared" ca="1" si="1678"/>
        <v>0</v>
      </c>
      <c r="T775">
        <f t="shared" ca="1" si="1670"/>
        <v>0</v>
      </c>
      <c r="U775">
        <f ca="1">IF($P775,T775*Analysis!$B$28+Analysis!$B$29,0)</f>
        <v>0.65799999999999992</v>
      </c>
      <c r="V775">
        <f ca="1">U775-'Flight Input'!$AE775</f>
        <v>0.40399999999999991</v>
      </c>
      <c r="W775">
        <f ca="1">MEDIAN2(R775,Analysis!$B$5,2)</f>
        <v>0</v>
      </c>
      <c r="X775">
        <f t="shared" ref="X775:Y775" ca="1" si="1685">X774+W775*$D775</f>
        <v>0</v>
      </c>
      <c r="Y775">
        <f t="shared" ca="1" si="1685"/>
        <v>0</v>
      </c>
      <c r="AA775">
        <f ca="1">AVERAGE2(W775,Analysis!$B$6,2)</f>
        <v>0</v>
      </c>
      <c r="AB775">
        <f t="shared" ref="AB775:AC775" ca="1" si="1686">AB774+AA775*$D775</f>
        <v>0</v>
      </c>
      <c r="AC775">
        <f t="shared" ca="1" si="1686"/>
        <v>0</v>
      </c>
      <c r="AF775">
        <f ca="1">IF(B775&gt;0,C775-Analysis!$B$14,0)</f>
        <v>0</v>
      </c>
      <c r="AG775">
        <f t="shared" ca="1" si="1673"/>
        <v>0</v>
      </c>
      <c r="AH775">
        <f t="shared" ca="1" si="1674"/>
        <v>0</v>
      </c>
      <c r="AI775">
        <f ca="1">IF(AND(B775&gt;Analysis!$B$39,B775&lt;Analysis!$B$40),FilterInput(AF775,Analysis!$B$34,Analysis!$B$35),0)</f>
        <v>0</v>
      </c>
      <c r="AJ775">
        <f ca="1">MEDIAN2(AI775,Analysis!$B$5,2)</f>
        <v>0</v>
      </c>
      <c r="AK775">
        <f ca="1">AVERAGE2(AJ775,Analysis!$B$6,2)</f>
        <v>0</v>
      </c>
      <c r="AL775">
        <f ca="1">INTEGRAL2(R775,$B775,AL774,R774,$B774,Analysis!$B$22)</f>
        <v>0</v>
      </c>
      <c r="AM775">
        <f ca="1">IF(AND(B775&lt;Analysis!$B$40,B775&gt;0),INTEGRAL2(AL775,$B775,AM774,AL774,$B774,Analysis!$B$23),0)</f>
        <v>0</v>
      </c>
      <c r="AN775">
        <f ca="1">IF($P775,AM775*Analysis!$B$30+Analysis!$B$31,0)</f>
        <v>0.626</v>
      </c>
      <c r="AO775">
        <f ca="1">AN775-'Flight Input'!$AE775</f>
        <v>0.372</v>
      </c>
      <c r="AQ775">
        <f>Analysis!$B$36*'Flight Input'!AE775+IF('Flight Input'!AE775 &gt; 0,Analysis!$B$37,0)</f>
        <v>-0.96530199999999999</v>
      </c>
      <c r="AR775">
        <f ca="1">_xlfn.COVARIANCE.P($AN$102:$AN$1102,'Flight Input'!AE775:AE1775)</f>
        <v>0</v>
      </c>
    </row>
    <row r="776" spans="1:44" x14ac:dyDescent="0.3">
      <c r="A776">
        <v>774</v>
      </c>
      <c r="B776">
        <f>'Flight Input'!T776</f>
        <v>16.480741000035778</v>
      </c>
      <c r="C776">
        <f ca="1">INDIRECT(CONCATENATE("'Flight Input'!",Analysis!$B$2,A776+2))</f>
        <v>0</v>
      </c>
      <c r="D776">
        <f t="shared" si="1666"/>
        <v>3.2193000079132617E-2</v>
      </c>
      <c r="F776">
        <f t="shared" ca="1" si="1675"/>
        <v>0</v>
      </c>
      <c r="G776">
        <f t="shared" ca="1" si="1676"/>
        <v>0</v>
      </c>
      <c r="I776">
        <f>SUM(D$2:D776)/COUNT(D$2:D776)</f>
        <v>2.1292947028469997E-2</v>
      </c>
      <c r="J776">
        <f t="shared" si="1667"/>
        <v>1.5119090859564235</v>
      </c>
      <c r="L776">
        <f ca="1">VARA(C$2:C776)</f>
        <v>0</v>
      </c>
      <c r="M776">
        <f t="shared" ca="1" si="1668"/>
        <v>0</v>
      </c>
      <c r="N776">
        <f t="shared" ca="1" si="1677"/>
        <v>0</v>
      </c>
      <c r="O776" t="b">
        <f ca="1">IF(OR(O775,M776*MIN((B776-B$2)*Analysis!$B$19,1)&gt;Analysis!$B$18),TRUE,FALSE)</f>
        <v>0</v>
      </c>
      <c r="P776" t="b">
        <f>IF(OR('Flight Input'!U776=3,'Flight Input'!U776=9),TRUE,FALSE)</f>
        <v>1</v>
      </c>
      <c r="Q776">
        <f ca="1">IF(O776,Q775,SUM(C$2:C776)/COUNT(C$2:C776))+(Analysis!$D$14-500)/1000000</f>
        <v>1.1E-4</v>
      </c>
      <c r="R776">
        <f t="shared" ca="1" si="1669"/>
        <v>0</v>
      </c>
      <c r="S776">
        <f t="shared" ca="1" si="1678"/>
        <v>0</v>
      </c>
      <c r="T776">
        <f t="shared" ca="1" si="1670"/>
        <v>0</v>
      </c>
      <c r="U776">
        <f ca="1">IF($P776,T776*Analysis!$B$28+Analysis!$B$29,0)</f>
        <v>0.65799999999999992</v>
      </c>
      <c r="V776">
        <f ca="1">U776-'Flight Input'!$AE776</f>
        <v>0.40299999999999991</v>
      </c>
      <c r="W776">
        <f ca="1">MEDIAN2(R776,Analysis!$B$5,2)</f>
        <v>0</v>
      </c>
      <c r="X776">
        <f t="shared" ref="X776:Y776" ca="1" si="1687">X775+W776*$D776</f>
        <v>0</v>
      </c>
      <c r="Y776">
        <f t="shared" ca="1" si="1687"/>
        <v>0</v>
      </c>
      <c r="AA776">
        <f ca="1">AVERAGE2(W776,Analysis!$B$6,2)</f>
        <v>0</v>
      </c>
      <c r="AB776">
        <f t="shared" ref="AB776:AC776" ca="1" si="1688">AB775+AA776*$D776</f>
        <v>0</v>
      </c>
      <c r="AC776">
        <f t="shared" ca="1" si="1688"/>
        <v>0</v>
      </c>
      <c r="AF776">
        <f ca="1">IF(B776&gt;0,C776-Analysis!$B$14,0)</f>
        <v>0</v>
      </c>
      <c r="AG776">
        <f t="shared" ca="1" si="1673"/>
        <v>0</v>
      </c>
      <c r="AH776">
        <f t="shared" ca="1" si="1674"/>
        <v>0</v>
      </c>
      <c r="AI776">
        <f ca="1">IF(AND(B776&gt;Analysis!$B$39,B776&lt;Analysis!$B$40),FilterInput(AF776,Analysis!$B$34,Analysis!$B$35),0)</f>
        <v>0</v>
      </c>
      <c r="AJ776">
        <f ca="1">MEDIAN2(AI776,Analysis!$B$5,2)</f>
        <v>0</v>
      </c>
      <c r="AK776">
        <f ca="1">AVERAGE2(AJ776,Analysis!$B$6,2)</f>
        <v>0</v>
      </c>
      <c r="AL776">
        <f ca="1">INTEGRAL2(R776,$B776,AL775,R775,$B775,Analysis!$B$22)</f>
        <v>0</v>
      </c>
      <c r="AM776">
        <f ca="1">IF(AND(B776&lt;Analysis!$B$40,B776&gt;0),INTEGRAL2(AL776,$B776,AM775,AL775,$B775,Analysis!$B$23),0)</f>
        <v>0</v>
      </c>
      <c r="AN776">
        <f ca="1">IF($P776,AM776*Analysis!$B$30+Analysis!$B$31,0)</f>
        <v>0.626</v>
      </c>
      <c r="AO776">
        <f ca="1">AN776-'Flight Input'!$AE776</f>
        <v>0.371</v>
      </c>
      <c r="AQ776">
        <f>Analysis!$B$36*'Flight Input'!AE776+IF('Flight Input'!AE776 &gt; 0,Analysis!$B$37,0)</f>
        <v>-0.96331499999999992</v>
      </c>
      <c r="AR776">
        <f ca="1">_xlfn.COVARIANCE.P($AN$102:$AN$1102,'Flight Input'!AE776:AE1776)</f>
        <v>0</v>
      </c>
    </row>
    <row r="777" spans="1:44" x14ac:dyDescent="0.3">
      <c r="A777">
        <v>775</v>
      </c>
      <c r="B777">
        <f>'Flight Input'!T777</f>
        <v>16.499774000025354</v>
      </c>
      <c r="C777">
        <f ca="1">INDIRECT(CONCATENATE("'Flight Input'!",Analysis!$B$2,A777+2))</f>
        <v>0</v>
      </c>
      <c r="D777">
        <f t="shared" si="1666"/>
        <v>1.9032999989576638E-2</v>
      </c>
      <c r="F777">
        <f t="shared" ca="1" si="1675"/>
        <v>0</v>
      </c>
      <c r="G777">
        <f t="shared" ca="1" si="1676"/>
        <v>0</v>
      </c>
      <c r="I777">
        <f>SUM(D$2:D777)/COUNT(D$2:D777)</f>
        <v>2.129003096777465E-2</v>
      </c>
      <c r="J777">
        <f t="shared" si="1667"/>
        <v>0.89398648683910631</v>
      </c>
      <c r="L777">
        <f ca="1">VARA(C$2:C777)</f>
        <v>0</v>
      </c>
      <c r="M777">
        <f t="shared" ca="1" si="1668"/>
        <v>0</v>
      </c>
      <c r="N777">
        <f t="shared" ca="1" si="1677"/>
        <v>0</v>
      </c>
      <c r="O777" t="b">
        <f ca="1">IF(OR(O776,M777*MIN((B777-B$2)*Analysis!$B$19,1)&gt;Analysis!$B$18),TRUE,FALSE)</f>
        <v>0</v>
      </c>
      <c r="P777" t="b">
        <f>IF(OR('Flight Input'!U777=3,'Flight Input'!U777=9),TRUE,FALSE)</f>
        <v>1</v>
      </c>
      <c r="Q777">
        <f ca="1">IF(O777,Q776,SUM(C$2:C777)/COUNT(C$2:C777))+(Analysis!$D$14-500)/1000000</f>
        <v>1.1E-4</v>
      </c>
      <c r="R777">
        <f t="shared" ca="1" si="1669"/>
        <v>0</v>
      </c>
      <c r="S777">
        <f t="shared" ca="1" si="1678"/>
        <v>0</v>
      </c>
      <c r="T777">
        <f t="shared" ca="1" si="1670"/>
        <v>0</v>
      </c>
      <c r="U777">
        <f ca="1">IF($P777,T777*Analysis!$B$28+Analysis!$B$29,0)</f>
        <v>0.65799999999999992</v>
      </c>
      <c r="V777">
        <f ca="1">U777-'Flight Input'!$AE777</f>
        <v>0.40299999999999991</v>
      </c>
      <c r="W777">
        <f ca="1">MEDIAN2(R777,Analysis!$B$5,2)</f>
        <v>0</v>
      </c>
      <c r="X777">
        <f t="shared" ref="X777:Y777" ca="1" si="1689">X776+W777*$D777</f>
        <v>0</v>
      </c>
      <c r="Y777">
        <f t="shared" ca="1" si="1689"/>
        <v>0</v>
      </c>
      <c r="AA777">
        <f ca="1">AVERAGE2(W777,Analysis!$B$6,2)</f>
        <v>0</v>
      </c>
      <c r="AB777">
        <f t="shared" ref="AB777:AC777" ca="1" si="1690">AB776+AA777*$D777</f>
        <v>0</v>
      </c>
      <c r="AC777">
        <f t="shared" ca="1" si="1690"/>
        <v>0</v>
      </c>
      <c r="AF777">
        <f ca="1">IF(B777&gt;0,C777-Analysis!$B$14,0)</f>
        <v>0</v>
      </c>
      <c r="AG777">
        <f t="shared" ca="1" si="1673"/>
        <v>0</v>
      </c>
      <c r="AH777">
        <f t="shared" ca="1" si="1674"/>
        <v>0</v>
      </c>
      <c r="AI777">
        <f ca="1">IF(AND(B777&gt;Analysis!$B$39,B777&lt;Analysis!$B$40),FilterInput(AF777,Analysis!$B$34,Analysis!$B$35),0)</f>
        <v>0</v>
      </c>
      <c r="AJ777">
        <f ca="1">MEDIAN2(AI777,Analysis!$B$5,2)</f>
        <v>0</v>
      </c>
      <c r="AK777">
        <f ca="1">AVERAGE2(AJ777,Analysis!$B$6,2)</f>
        <v>0</v>
      </c>
      <c r="AL777">
        <f ca="1">INTEGRAL2(R777,$B777,AL776,R776,$B776,Analysis!$B$22)</f>
        <v>0</v>
      </c>
      <c r="AM777">
        <f ca="1">IF(AND(B777&lt;Analysis!$B$40,B777&gt;0),INTEGRAL2(AL777,$B777,AM776,AL776,$B776,Analysis!$B$23),0)</f>
        <v>0</v>
      </c>
      <c r="AN777">
        <f ca="1">IF($P777,AM777*Analysis!$B$30+Analysis!$B$31,0)</f>
        <v>0.626</v>
      </c>
      <c r="AO777">
        <f ca="1">AN777-'Flight Input'!$AE777</f>
        <v>0.371</v>
      </c>
      <c r="AQ777">
        <f>Analysis!$B$36*'Flight Input'!AE777+IF('Flight Input'!AE777 &gt; 0,Analysis!$B$37,0)</f>
        <v>-0.96331499999999992</v>
      </c>
      <c r="AR777">
        <f ca="1">_xlfn.COVARIANCE.P($AN$102:$AN$1102,'Flight Input'!AE777:AE1777)</f>
        <v>0</v>
      </c>
    </row>
    <row r="778" spans="1:44" x14ac:dyDescent="0.3">
      <c r="A778">
        <v>776</v>
      </c>
      <c r="B778">
        <f>'Flight Input'!T778</f>
        <v>16.520905000041239</v>
      </c>
      <c r="C778">
        <f ca="1">INDIRECT(CONCATENATE("'Flight Input'!",Analysis!$B$2,A778+2))</f>
        <v>0</v>
      </c>
      <c r="D778">
        <f t="shared" si="1666"/>
        <v>2.1131000015884638E-2</v>
      </c>
      <c r="F778">
        <f t="shared" ca="1" si="1675"/>
        <v>0</v>
      </c>
      <c r="G778">
        <f t="shared" ca="1" si="1676"/>
        <v>0</v>
      </c>
      <c r="I778">
        <f>SUM(D$2:D778)/COUNT(D$2:D778)</f>
        <v>2.1289826030980979E-2</v>
      </c>
      <c r="J778">
        <f t="shared" si="1667"/>
        <v>0.99253981620774079</v>
      </c>
      <c r="L778">
        <f ca="1">VARA(C$2:C778)</f>
        <v>0</v>
      </c>
      <c r="M778">
        <f t="shared" ca="1" si="1668"/>
        <v>0</v>
      </c>
      <c r="N778">
        <f t="shared" ca="1" si="1677"/>
        <v>0</v>
      </c>
      <c r="O778" t="b">
        <f ca="1">IF(OR(O777,M778*MIN((B778-B$2)*Analysis!$B$19,1)&gt;Analysis!$B$18),TRUE,FALSE)</f>
        <v>0</v>
      </c>
      <c r="P778" t="b">
        <f>IF(OR('Flight Input'!U778=3,'Flight Input'!U778=9),TRUE,FALSE)</f>
        <v>1</v>
      </c>
      <c r="Q778">
        <f ca="1">IF(O778,Q777,SUM(C$2:C778)/COUNT(C$2:C778))+(Analysis!$D$14-500)/1000000</f>
        <v>1.1E-4</v>
      </c>
      <c r="R778">
        <f t="shared" ca="1" si="1669"/>
        <v>0</v>
      </c>
      <c r="S778">
        <f t="shared" ca="1" si="1678"/>
        <v>0</v>
      </c>
      <c r="T778">
        <f t="shared" ca="1" si="1670"/>
        <v>0</v>
      </c>
      <c r="U778">
        <f ca="1">IF($P778,T778*Analysis!$B$28+Analysis!$B$29,0)</f>
        <v>0.65799999999999992</v>
      </c>
      <c r="V778">
        <f ca="1">U778-'Flight Input'!$AE778</f>
        <v>0.40099999999999991</v>
      </c>
      <c r="W778">
        <f ca="1">MEDIAN2(R778,Analysis!$B$5,2)</f>
        <v>0</v>
      </c>
      <c r="X778">
        <f t="shared" ref="X778:Y778" ca="1" si="1691">X777+W778*$D778</f>
        <v>0</v>
      </c>
      <c r="Y778">
        <f t="shared" ca="1" si="1691"/>
        <v>0</v>
      </c>
      <c r="AA778">
        <f ca="1">AVERAGE2(W778,Analysis!$B$6,2)</f>
        <v>0</v>
      </c>
      <c r="AB778">
        <f t="shared" ref="AB778:AC778" ca="1" si="1692">AB777+AA778*$D778</f>
        <v>0</v>
      </c>
      <c r="AC778">
        <f t="shared" ca="1" si="1692"/>
        <v>0</v>
      </c>
      <c r="AF778">
        <f ca="1">IF(B778&gt;0,C778-Analysis!$B$14,0)</f>
        <v>0</v>
      </c>
      <c r="AG778">
        <f t="shared" ca="1" si="1673"/>
        <v>0</v>
      </c>
      <c r="AH778">
        <f t="shared" ca="1" si="1674"/>
        <v>0</v>
      </c>
      <c r="AI778">
        <f ca="1">IF(AND(B778&gt;Analysis!$B$39,B778&lt;Analysis!$B$40),FilterInput(AF778,Analysis!$B$34,Analysis!$B$35),0)</f>
        <v>0</v>
      </c>
      <c r="AJ778">
        <f ca="1">MEDIAN2(AI778,Analysis!$B$5,2)</f>
        <v>0</v>
      </c>
      <c r="AK778">
        <f ca="1">AVERAGE2(AJ778,Analysis!$B$6,2)</f>
        <v>0</v>
      </c>
      <c r="AL778">
        <f ca="1">INTEGRAL2(R778,$B778,AL777,R777,$B777,Analysis!$B$22)</f>
        <v>0</v>
      </c>
      <c r="AM778">
        <f ca="1">IF(AND(B778&lt;Analysis!$B$40,B778&gt;0),INTEGRAL2(AL778,$B778,AM777,AL777,$B777,Analysis!$B$23),0)</f>
        <v>0</v>
      </c>
      <c r="AN778">
        <f ca="1">IF($P778,AM778*Analysis!$B$30+Analysis!$B$31,0)</f>
        <v>0.626</v>
      </c>
      <c r="AO778">
        <f ca="1">AN778-'Flight Input'!$AE778</f>
        <v>0.36899999999999999</v>
      </c>
      <c r="AQ778">
        <f>Analysis!$B$36*'Flight Input'!AE778+IF('Flight Input'!AE778 &gt; 0,Analysis!$B$37,0)</f>
        <v>-0.95934099999999989</v>
      </c>
      <c r="AR778">
        <f ca="1">_xlfn.COVARIANCE.P($AN$102:$AN$1102,'Flight Input'!AE778:AE1778)</f>
        <v>0</v>
      </c>
    </row>
    <row r="779" spans="1:44" x14ac:dyDescent="0.3">
      <c r="A779">
        <v>777</v>
      </c>
      <c r="B779">
        <f>'Flight Input'!T779</f>
        <v>16.534540000022389</v>
      </c>
      <c r="C779">
        <f ca="1">INDIRECT(CONCATENATE("'Flight Input'!",Analysis!$B$2,A779+2))</f>
        <v>0</v>
      </c>
      <c r="D779">
        <f t="shared" si="1666"/>
        <v>1.3634999981150031E-2</v>
      </c>
      <c r="F779">
        <f t="shared" ca="1" si="1675"/>
        <v>0</v>
      </c>
      <c r="G779">
        <f t="shared" ca="1" si="1676"/>
        <v>0</v>
      </c>
      <c r="I779">
        <f>SUM(D$2:D779)/COUNT(D$2:D779)</f>
        <v>2.1279974260003075E-2</v>
      </c>
      <c r="J779">
        <f t="shared" si="1667"/>
        <v>0.64074325535147814</v>
      </c>
      <c r="L779">
        <f ca="1">VARA(C$2:C779)</f>
        <v>0</v>
      </c>
      <c r="M779">
        <f t="shared" ca="1" si="1668"/>
        <v>0</v>
      </c>
      <c r="N779">
        <f t="shared" ca="1" si="1677"/>
        <v>0</v>
      </c>
      <c r="O779" t="b">
        <f ca="1">IF(OR(O778,M779*MIN((B779-B$2)*Analysis!$B$19,1)&gt;Analysis!$B$18),TRUE,FALSE)</f>
        <v>0</v>
      </c>
      <c r="P779" t="b">
        <f>IF(OR('Flight Input'!U779=3,'Flight Input'!U779=9),TRUE,FALSE)</f>
        <v>1</v>
      </c>
      <c r="Q779">
        <f ca="1">IF(O779,Q778,SUM(C$2:C779)/COUNT(C$2:C779))+(Analysis!$D$14-500)/1000000</f>
        <v>1.1E-4</v>
      </c>
      <c r="R779">
        <f t="shared" ca="1" si="1669"/>
        <v>0</v>
      </c>
      <c r="S779">
        <f t="shared" ca="1" si="1678"/>
        <v>0</v>
      </c>
      <c r="T779">
        <f t="shared" ca="1" si="1670"/>
        <v>0</v>
      </c>
      <c r="U779">
        <f ca="1">IF($P779,T779*Analysis!$B$28+Analysis!$B$29,0)</f>
        <v>0.65799999999999992</v>
      </c>
      <c r="V779">
        <f ca="1">U779-'Flight Input'!$AE779</f>
        <v>0.39999999999999991</v>
      </c>
      <c r="W779">
        <f ca="1">MEDIAN2(R779,Analysis!$B$5,2)</f>
        <v>0</v>
      </c>
      <c r="X779">
        <f t="shared" ref="X779:Y779" ca="1" si="1693">X778+W779*$D779</f>
        <v>0</v>
      </c>
      <c r="Y779">
        <f t="shared" ca="1" si="1693"/>
        <v>0</v>
      </c>
      <c r="AA779">
        <f ca="1">AVERAGE2(W779,Analysis!$B$6,2)</f>
        <v>0</v>
      </c>
      <c r="AB779">
        <f t="shared" ref="AB779:AC779" ca="1" si="1694">AB778+AA779*$D779</f>
        <v>0</v>
      </c>
      <c r="AC779">
        <f t="shared" ca="1" si="1694"/>
        <v>0</v>
      </c>
      <c r="AF779">
        <f ca="1">IF(B779&gt;0,C779-Analysis!$B$14,0)</f>
        <v>0</v>
      </c>
      <c r="AG779">
        <f t="shared" ca="1" si="1673"/>
        <v>0</v>
      </c>
      <c r="AH779">
        <f t="shared" ca="1" si="1674"/>
        <v>0</v>
      </c>
      <c r="AI779">
        <f ca="1">IF(AND(B779&gt;Analysis!$B$39,B779&lt;Analysis!$B$40),FilterInput(AF779,Analysis!$B$34,Analysis!$B$35),0)</f>
        <v>0</v>
      </c>
      <c r="AJ779">
        <f ca="1">MEDIAN2(AI779,Analysis!$B$5,2)</f>
        <v>0</v>
      </c>
      <c r="AK779">
        <f ca="1">AVERAGE2(AJ779,Analysis!$B$6,2)</f>
        <v>0</v>
      </c>
      <c r="AL779">
        <f ca="1">INTEGRAL2(R779,$B779,AL778,R778,$B778,Analysis!$B$22)</f>
        <v>0</v>
      </c>
      <c r="AM779">
        <f ca="1">IF(AND(B779&lt;Analysis!$B$40,B779&gt;0),INTEGRAL2(AL779,$B779,AM778,AL778,$B778,Analysis!$B$23),0)</f>
        <v>0</v>
      </c>
      <c r="AN779">
        <f ca="1">IF($P779,AM779*Analysis!$B$30+Analysis!$B$31,0)</f>
        <v>0.626</v>
      </c>
      <c r="AO779">
        <f ca="1">AN779-'Flight Input'!$AE779</f>
        <v>0.36799999999999999</v>
      </c>
      <c r="AQ779">
        <f>Analysis!$B$36*'Flight Input'!AE779+IF('Flight Input'!AE779 &gt; 0,Analysis!$B$37,0)</f>
        <v>-0.95735399999999993</v>
      </c>
      <c r="AR779">
        <f ca="1">_xlfn.COVARIANCE.P($AN$102:$AN$1102,'Flight Input'!AE779:AE1779)</f>
        <v>0</v>
      </c>
    </row>
    <row r="780" spans="1:44" x14ac:dyDescent="0.3">
      <c r="A780">
        <v>778</v>
      </c>
      <c r="B780">
        <f>'Flight Input'!T780</f>
        <v>16.559224999975413</v>
      </c>
      <c r="C780">
        <f ca="1">INDIRECT(CONCATENATE("'Flight Input'!",Analysis!$B$2,A780+2))</f>
        <v>0</v>
      </c>
      <c r="D780">
        <f t="shared" si="1666"/>
        <v>2.4684999953024089E-2</v>
      </c>
      <c r="F780">
        <f t="shared" ca="1" si="1675"/>
        <v>0</v>
      </c>
      <c r="G780">
        <f t="shared" ca="1" si="1676"/>
        <v>0</v>
      </c>
      <c r="I780">
        <f>SUM(D$2:D780)/COUNT(D$2:D780)</f>
        <v>2.1284350899711327E-2</v>
      </c>
      <c r="J780">
        <f t="shared" si="1667"/>
        <v>1.1597722697457917</v>
      </c>
      <c r="L780">
        <f ca="1">VARA(C$2:C780)</f>
        <v>0</v>
      </c>
      <c r="M780">
        <f t="shared" ca="1" si="1668"/>
        <v>0</v>
      </c>
      <c r="N780">
        <f t="shared" ca="1" si="1677"/>
        <v>0</v>
      </c>
      <c r="O780" t="b">
        <f ca="1">IF(OR(O779,M780*MIN((B780-B$2)*Analysis!$B$19,1)&gt;Analysis!$B$18),TRUE,FALSE)</f>
        <v>0</v>
      </c>
      <c r="P780" t="b">
        <f>IF(OR('Flight Input'!U780=3,'Flight Input'!U780=9),TRUE,FALSE)</f>
        <v>1</v>
      </c>
      <c r="Q780">
        <f ca="1">IF(O780,Q779,SUM(C$2:C780)/COUNT(C$2:C780))+(Analysis!$D$14-500)/1000000</f>
        <v>1.1E-4</v>
      </c>
      <c r="R780">
        <f t="shared" ca="1" si="1669"/>
        <v>0</v>
      </c>
      <c r="S780">
        <f t="shared" ca="1" si="1678"/>
        <v>0</v>
      </c>
      <c r="T780">
        <f t="shared" ca="1" si="1670"/>
        <v>0</v>
      </c>
      <c r="U780">
        <f ca="1">IF($P780,T780*Analysis!$B$28+Analysis!$B$29,0)</f>
        <v>0.65799999999999992</v>
      </c>
      <c r="V780">
        <f ca="1">U780-'Flight Input'!$AE780</f>
        <v>0.39899999999999991</v>
      </c>
      <c r="W780">
        <f ca="1">MEDIAN2(R780,Analysis!$B$5,2)</f>
        <v>0</v>
      </c>
      <c r="X780">
        <f t="shared" ref="X780:Y780" ca="1" si="1695">X779+W780*$D780</f>
        <v>0</v>
      </c>
      <c r="Y780">
        <f t="shared" ca="1" si="1695"/>
        <v>0</v>
      </c>
      <c r="AA780">
        <f ca="1">AVERAGE2(W780,Analysis!$B$6,2)</f>
        <v>0</v>
      </c>
      <c r="AB780">
        <f t="shared" ref="AB780:AC780" ca="1" si="1696">AB779+AA780*$D780</f>
        <v>0</v>
      </c>
      <c r="AC780">
        <f t="shared" ca="1" si="1696"/>
        <v>0</v>
      </c>
      <c r="AF780">
        <f ca="1">IF(B780&gt;0,C780-Analysis!$B$14,0)</f>
        <v>0</v>
      </c>
      <c r="AG780">
        <f t="shared" ca="1" si="1673"/>
        <v>0</v>
      </c>
      <c r="AH780">
        <f t="shared" ca="1" si="1674"/>
        <v>0</v>
      </c>
      <c r="AI780">
        <f ca="1">IF(AND(B780&gt;Analysis!$B$39,B780&lt;Analysis!$B$40),FilterInput(AF780,Analysis!$B$34,Analysis!$B$35),0)</f>
        <v>0</v>
      </c>
      <c r="AJ780">
        <f ca="1">MEDIAN2(AI780,Analysis!$B$5,2)</f>
        <v>0</v>
      </c>
      <c r="AK780">
        <f ca="1">AVERAGE2(AJ780,Analysis!$B$6,2)</f>
        <v>0</v>
      </c>
      <c r="AL780">
        <f ca="1">INTEGRAL2(R780,$B780,AL779,R779,$B779,Analysis!$B$22)</f>
        <v>0</v>
      </c>
      <c r="AM780">
        <f ca="1">IF(AND(B780&lt;Analysis!$B$40,B780&gt;0),INTEGRAL2(AL780,$B780,AM779,AL779,$B779,Analysis!$B$23),0)</f>
        <v>0</v>
      </c>
      <c r="AN780">
        <f ca="1">IF($P780,AM780*Analysis!$B$30+Analysis!$B$31,0)</f>
        <v>0.626</v>
      </c>
      <c r="AO780">
        <f ca="1">AN780-'Flight Input'!$AE780</f>
        <v>0.36699999999999999</v>
      </c>
      <c r="AQ780">
        <f>Analysis!$B$36*'Flight Input'!AE780+IF('Flight Input'!AE780 &gt; 0,Analysis!$B$37,0)</f>
        <v>-0.95536699999999997</v>
      </c>
      <c r="AR780">
        <f ca="1">_xlfn.COVARIANCE.P($AN$102:$AN$1102,'Flight Input'!AE780:AE1780)</f>
        <v>0</v>
      </c>
    </row>
    <row r="781" spans="1:44" x14ac:dyDescent="0.3">
      <c r="A781">
        <v>779</v>
      </c>
      <c r="B781">
        <f>'Flight Input'!T781</f>
        <v>16.579764000023715</v>
      </c>
      <c r="C781">
        <f ca="1">INDIRECT(CONCATENATE("'Flight Input'!",Analysis!$B$2,A781+2))</f>
        <v>0</v>
      </c>
      <c r="D781">
        <f t="shared" si="1666"/>
        <v>2.0539000048302114E-2</v>
      </c>
      <c r="F781">
        <f t="shared" ca="1" si="1675"/>
        <v>0</v>
      </c>
      <c r="G781">
        <f t="shared" ca="1" si="1676"/>
        <v>0</v>
      </c>
      <c r="I781">
        <f>SUM(D$2:D781)/COUNT(D$2:D781)</f>
        <v>2.1283394095024024E-2</v>
      </c>
      <c r="J781">
        <f t="shared" si="1667"/>
        <v>0.96502465521249048</v>
      </c>
      <c r="L781">
        <f ca="1">VARA(C$2:C781)</f>
        <v>0</v>
      </c>
      <c r="M781">
        <f t="shared" ca="1" si="1668"/>
        <v>0</v>
      </c>
      <c r="N781">
        <f t="shared" ca="1" si="1677"/>
        <v>0</v>
      </c>
      <c r="O781" t="b">
        <f ca="1">IF(OR(O780,M781*MIN((B781-B$2)*Analysis!$B$19,1)&gt;Analysis!$B$18),TRUE,FALSE)</f>
        <v>0</v>
      </c>
      <c r="P781" t="b">
        <f>IF(OR('Flight Input'!U781=3,'Flight Input'!U781=9),TRUE,FALSE)</f>
        <v>1</v>
      </c>
      <c r="Q781">
        <f ca="1">IF(O781,Q780,SUM(C$2:C781)/COUNT(C$2:C781))+(Analysis!$D$14-500)/1000000</f>
        <v>1.1E-4</v>
      </c>
      <c r="R781">
        <f t="shared" ca="1" si="1669"/>
        <v>0</v>
      </c>
      <c r="S781">
        <f t="shared" ca="1" si="1678"/>
        <v>0</v>
      </c>
      <c r="T781">
        <f t="shared" ca="1" si="1670"/>
        <v>0</v>
      </c>
      <c r="U781">
        <f ca="1">IF($P781,T781*Analysis!$B$28+Analysis!$B$29,0)</f>
        <v>0.65799999999999992</v>
      </c>
      <c r="V781">
        <f ca="1">U781-'Flight Input'!$AE781</f>
        <v>0.39699999999999991</v>
      </c>
      <c r="W781">
        <f ca="1">MEDIAN2(R781,Analysis!$B$5,2)</f>
        <v>0</v>
      </c>
      <c r="X781">
        <f t="shared" ref="X781:Y781" ca="1" si="1697">X780+W781*$D781</f>
        <v>0</v>
      </c>
      <c r="Y781">
        <f t="shared" ca="1" si="1697"/>
        <v>0</v>
      </c>
      <c r="AA781">
        <f ca="1">AVERAGE2(W781,Analysis!$B$6,2)</f>
        <v>0</v>
      </c>
      <c r="AB781">
        <f t="shared" ref="AB781:AC781" ca="1" si="1698">AB780+AA781*$D781</f>
        <v>0</v>
      </c>
      <c r="AC781">
        <f t="shared" ca="1" si="1698"/>
        <v>0</v>
      </c>
      <c r="AF781">
        <f ca="1">IF(B781&gt;0,C781-Analysis!$B$14,0)</f>
        <v>0</v>
      </c>
      <c r="AG781">
        <f t="shared" ca="1" si="1673"/>
        <v>0</v>
      </c>
      <c r="AH781">
        <f t="shared" ca="1" si="1674"/>
        <v>0</v>
      </c>
      <c r="AI781">
        <f ca="1">IF(AND(B781&gt;Analysis!$B$39,B781&lt;Analysis!$B$40),FilterInput(AF781,Analysis!$B$34,Analysis!$B$35),0)</f>
        <v>0</v>
      </c>
      <c r="AJ781">
        <f ca="1">MEDIAN2(AI781,Analysis!$B$5,2)</f>
        <v>0</v>
      </c>
      <c r="AK781">
        <f ca="1">AVERAGE2(AJ781,Analysis!$B$6,2)</f>
        <v>0</v>
      </c>
      <c r="AL781">
        <f ca="1">INTEGRAL2(R781,$B781,AL780,R780,$B780,Analysis!$B$22)</f>
        <v>0</v>
      </c>
      <c r="AM781">
        <f ca="1">IF(AND(B781&lt;Analysis!$B$40,B781&gt;0),INTEGRAL2(AL781,$B781,AM780,AL780,$B780,Analysis!$B$23),0)</f>
        <v>0</v>
      </c>
      <c r="AN781">
        <f ca="1">IF($P781,AM781*Analysis!$B$30+Analysis!$B$31,0)</f>
        <v>0.626</v>
      </c>
      <c r="AO781">
        <f ca="1">AN781-'Flight Input'!$AE781</f>
        <v>0.36499999999999999</v>
      </c>
      <c r="AQ781">
        <f>Analysis!$B$36*'Flight Input'!AE781+IF('Flight Input'!AE781 &gt; 0,Analysis!$B$37,0)</f>
        <v>-0.95139299999999993</v>
      </c>
      <c r="AR781">
        <f ca="1">_xlfn.COVARIANCE.P($AN$102:$AN$1102,'Flight Input'!AE781:AE1781)</f>
        <v>0</v>
      </c>
    </row>
    <row r="782" spans="1:44" x14ac:dyDescent="0.3">
      <c r="A782">
        <v>780</v>
      </c>
      <c r="B782">
        <f>'Flight Input'!T782</f>
        <v>16.599221999989823</v>
      </c>
      <c r="C782">
        <f ca="1">INDIRECT(CONCATENATE("'Flight Input'!",Analysis!$B$2,A782+2))</f>
        <v>0</v>
      </c>
      <c r="D782">
        <f t="shared" si="1666"/>
        <v>1.9457999966107309E-2</v>
      </c>
      <c r="F782">
        <f t="shared" ca="1" si="1675"/>
        <v>0</v>
      </c>
      <c r="G782">
        <f t="shared" ca="1" si="1676"/>
        <v>0</v>
      </c>
      <c r="I782">
        <f>SUM(D$2:D782)/COUNT(D$2:D782)</f>
        <v>2.1281053846140797E-2</v>
      </c>
      <c r="J782">
        <f t="shared" si="1667"/>
        <v>0.91433441721383124</v>
      </c>
      <c r="L782">
        <f ca="1">VARA(C$2:C782)</f>
        <v>0</v>
      </c>
      <c r="M782">
        <f t="shared" ca="1" si="1668"/>
        <v>0</v>
      </c>
      <c r="N782">
        <f t="shared" ca="1" si="1677"/>
        <v>0</v>
      </c>
      <c r="O782" t="b">
        <f ca="1">IF(OR(O781,M782*MIN((B782-B$2)*Analysis!$B$19,1)&gt;Analysis!$B$18),TRUE,FALSE)</f>
        <v>0</v>
      </c>
      <c r="P782" t="b">
        <f>IF(OR('Flight Input'!U782=3,'Flight Input'!U782=9),TRUE,FALSE)</f>
        <v>1</v>
      </c>
      <c r="Q782">
        <f ca="1">IF(O782,Q781,SUM(C$2:C782)/COUNT(C$2:C782))+(Analysis!$D$14-500)/1000000</f>
        <v>1.1E-4</v>
      </c>
      <c r="R782">
        <f t="shared" ca="1" si="1669"/>
        <v>0</v>
      </c>
      <c r="S782">
        <f t="shared" ca="1" si="1678"/>
        <v>0</v>
      </c>
      <c r="T782">
        <f t="shared" ca="1" si="1670"/>
        <v>0</v>
      </c>
      <c r="U782">
        <f ca="1">IF($P782,T782*Analysis!$B$28+Analysis!$B$29,0)</f>
        <v>0.65799999999999992</v>
      </c>
      <c r="V782">
        <f ca="1">U782-'Flight Input'!$AE782</f>
        <v>0.39599999999999991</v>
      </c>
      <c r="W782">
        <f ca="1">MEDIAN2(R782,Analysis!$B$5,2)</f>
        <v>0</v>
      </c>
      <c r="X782">
        <f t="shared" ref="X782:Y782" ca="1" si="1699">X781+W782*$D782</f>
        <v>0</v>
      </c>
      <c r="Y782">
        <f t="shared" ca="1" si="1699"/>
        <v>0</v>
      </c>
      <c r="AA782">
        <f ca="1">AVERAGE2(W782,Analysis!$B$6,2)</f>
        <v>0</v>
      </c>
      <c r="AB782">
        <f t="shared" ref="AB782:AC782" ca="1" si="1700">AB781+AA782*$D782</f>
        <v>0</v>
      </c>
      <c r="AC782">
        <f t="shared" ca="1" si="1700"/>
        <v>0</v>
      </c>
      <c r="AF782">
        <f ca="1">IF(B782&gt;0,C782-Analysis!$B$14,0)</f>
        <v>0</v>
      </c>
      <c r="AG782">
        <f t="shared" ca="1" si="1673"/>
        <v>0</v>
      </c>
      <c r="AH782">
        <f t="shared" ca="1" si="1674"/>
        <v>0</v>
      </c>
      <c r="AI782">
        <f ca="1">IF(AND(B782&gt;Analysis!$B$39,B782&lt;Analysis!$B$40),FilterInput(AF782,Analysis!$B$34,Analysis!$B$35),0)</f>
        <v>0</v>
      </c>
      <c r="AJ782">
        <f ca="1">MEDIAN2(AI782,Analysis!$B$5,2)</f>
        <v>0</v>
      </c>
      <c r="AK782">
        <f ca="1">AVERAGE2(AJ782,Analysis!$B$6,2)</f>
        <v>0</v>
      </c>
      <c r="AL782">
        <f ca="1">INTEGRAL2(R782,$B782,AL781,R781,$B781,Analysis!$B$22)</f>
        <v>0</v>
      </c>
      <c r="AM782">
        <f ca="1">IF(AND(B782&lt;Analysis!$B$40,B782&gt;0),INTEGRAL2(AL782,$B782,AM781,AL781,$B781,Analysis!$B$23),0)</f>
        <v>0</v>
      </c>
      <c r="AN782">
        <f ca="1">IF($P782,AM782*Analysis!$B$30+Analysis!$B$31,0)</f>
        <v>0.626</v>
      </c>
      <c r="AO782">
        <f ca="1">AN782-'Flight Input'!$AE782</f>
        <v>0.36399999999999999</v>
      </c>
      <c r="AQ782">
        <f>Analysis!$B$36*'Flight Input'!AE782+IF('Flight Input'!AE782 &gt; 0,Analysis!$B$37,0)</f>
        <v>-0.94940599999999997</v>
      </c>
      <c r="AR782">
        <f ca="1">_xlfn.COVARIANCE.P($AN$102:$AN$1102,'Flight Input'!AE782:AE1782)</f>
        <v>0</v>
      </c>
    </row>
    <row r="783" spans="1:44" x14ac:dyDescent="0.3">
      <c r="A783">
        <v>781</v>
      </c>
      <c r="B783">
        <f>'Flight Input'!T783</f>
        <v>16.619829999981448</v>
      </c>
      <c r="C783">
        <f ca="1">INDIRECT(CONCATENATE("'Flight Input'!",Analysis!$B$2,A783+2))</f>
        <v>0</v>
      </c>
      <c r="D783">
        <f t="shared" si="1666"/>
        <v>2.0607999991625547E-2</v>
      </c>
      <c r="F783">
        <f t="shared" ca="1" si="1675"/>
        <v>0</v>
      </c>
      <c r="G783">
        <f t="shared" ca="1" si="1676"/>
        <v>0</v>
      </c>
      <c r="I783">
        <f>SUM(D$2:D783)/COUNT(D$2:D783)</f>
        <v>2.1280192061435912E-2</v>
      </c>
      <c r="J783">
        <f t="shared" si="1667"/>
        <v>0.96841231188751742</v>
      </c>
      <c r="L783">
        <f ca="1">VARA(C$2:C783)</f>
        <v>0</v>
      </c>
      <c r="M783">
        <f t="shared" ca="1" si="1668"/>
        <v>0</v>
      </c>
      <c r="N783">
        <f t="shared" ca="1" si="1677"/>
        <v>0</v>
      </c>
      <c r="O783" t="b">
        <f ca="1">IF(OR(O782,M783*MIN((B783-B$2)*Analysis!$B$19,1)&gt;Analysis!$B$18),TRUE,FALSE)</f>
        <v>0</v>
      </c>
      <c r="P783" t="b">
        <f>IF(OR('Flight Input'!U783=3,'Flight Input'!U783=9),TRUE,FALSE)</f>
        <v>1</v>
      </c>
      <c r="Q783">
        <f ca="1">IF(O783,Q782,SUM(C$2:C783)/COUNT(C$2:C783))+(Analysis!$D$14-500)/1000000</f>
        <v>1.1E-4</v>
      </c>
      <c r="R783">
        <f t="shared" ca="1" si="1669"/>
        <v>0</v>
      </c>
      <c r="S783">
        <f t="shared" ca="1" si="1678"/>
        <v>0</v>
      </c>
      <c r="T783">
        <f t="shared" ca="1" si="1670"/>
        <v>0</v>
      </c>
      <c r="U783">
        <f ca="1">IF($P783,T783*Analysis!$B$28+Analysis!$B$29,0)</f>
        <v>0.65799999999999992</v>
      </c>
      <c r="V783">
        <f ca="1">U783-'Flight Input'!$AE783</f>
        <v>0.39499999999999991</v>
      </c>
      <c r="W783">
        <f ca="1">MEDIAN2(R783,Analysis!$B$5,2)</f>
        <v>0</v>
      </c>
      <c r="X783">
        <f t="shared" ref="X783:Y783" ca="1" si="1701">X782+W783*$D783</f>
        <v>0</v>
      </c>
      <c r="Y783">
        <f t="shared" ca="1" si="1701"/>
        <v>0</v>
      </c>
      <c r="AA783">
        <f ca="1">AVERAGE2(W783,Analysis!$B$6,2)</f>
        <v>0</v>
      </c>
      <c r="AB783">
        <f t="shared" ref="AB783:AC783" ca="1" si="1702">AB782+AA783*$D783</f>
        <v>0</v>
      </c>
      <c r="AC783">
        <f t="shared" ca="1" si="1702"/>
        <v>0</v>
      </c>
      <c r="AF783">
        <f ca="1">IF(B783&gt;0,C783-Analysis!$B$14,0)</f>
        <v>0</v>
      </c>
      <c r="AG783">
        <f t="shared" ca="1" si="1673"/>
        <v>0</v>
      </c>
      <c r="AH783">
        <f t="shared" ca="1" si="1674"/>
        <v>0</v>
      </c>
      <c r="AI783">
        <f ca="1">IF(AND(B783&gt;Analysis!$B$39,B783&lt;Analysis!$B$40),FilterInput(AF783,Analysis!$B$34,Analysis!$B$35),0)</f>
        <v>0</v>
      </c>
      <c r="AJ783">
        <f ca="1">MEDIAN2(AI783,Analysis!$B$5,2)</f>
        <v>0</v>
      </c>
      <c r="AK783">
        <f ca="1">AVERAGE2(AJ783,Analysis!$B$6,2)</f>
        <v>0</v>
      </c>
      <c r="AL783">
        <f ca="1">INTEGRAL2(R783,$B783,AL782,R782,$B782,Analysis!$B$22)</f>
        <v>0</v>
      </c>
      <c r="AM783">
        <f ca="1">IF(AND(B783&lt;Analysis!$B$40,B783&gt;0),INTEGRAL2(AL783,$B783,AM782,AL782,$B782,Analysis!$B$23),0)</f>
        <v>0</v>
      </c>
      <c r="AN783">
        <f ca="1">IF($P783,AM783*Analysis!$B$30+Analysis!$B$31,0)</f>
        <v>0.626</v>
      </c>
      <c r="AO783">
        <f ca="1">AN783-'Flight Input'!$AE783</f>
        <v>0.36299999999999999</v>
      </c>
      <c r="AQ783">
        <f>Analysis!$B$36*'Flight Input'!AE783+IF('Flight Input'!AE783 &gt; 0,Analysis!$B$37,0)</f>
        <v>-0.9474189999999999</v>
      </c>
      <c r="AR783">
        <f ca="1">_xlfn.COVARIANCE.P($AN$102:$AN$1102,'Flight Input'!AE783:AE1783)</f>
        <v>0</v>
      </c>
    </row>
    <row r="784" spans="1:44" x14ac:dyDescent="0.3">
      <c r="A784">
        <v>782</v>
      </c>
      <c r="B784">
        <f>'Flight Input'!T784</f>
        <v>16.637060999986716</v>
      </c>
      <c r="C784">
        <f ca="1">INDIRECT(CONCATENATE("'Flight Input'!",Analysis!$B$2,A784+2))</f>
        <v>0</v>
      </c>
      <c r="D784">
        <f t="shared" si="1666"/>
        <v>1.723100000526756E-2</v>
      </c>
      <c r="F784">
        <f t="shared" ca="1" si="1675"/>
        <v>0</v>
      </c>
      <c r="G784">
        <f t="shared" ca="1" si="1676"/>
        <v>0</v>
      </c>
      <c r="I784">
        <f>SUM(D$2:D784)/COUNT(D$2:D784)</f>
        <v>2.1275014066479175E-2</v>
      </c>
      <c r="J784">
        <f t="shared" si="1667"/>
        <v>0.80991720858209226</v>
      </c>
      <c r="L784">
        <f ca="1">VARA(C$2:C784)</f>
        <v>0</v>
      </c>
      <c r="M784">
        <f t="shared" ca="1" si="1668"/>
        <v>0</v>
      </c>
      <c r="N784">
        <f t="shared" ca="1" si="1677"/>
        <v>0</v>
      </c>
      <c r="O784" t="b">
        <f ca="1">IF(OR(O783,M784*MIN((B784-B$2)*Analysis!$B$19,1)&gt;Analysis!$B$18),TRUE,FALSE)</f>
        <v>0</v>
      </c>
      <c r="P784" t="b">
        <f>IF(OR('Flight Input'!U784=3,'Flight Input'!U784=9),TRUE,FALSE)</f>
        <v>1</v>
      </c>
      <c r="Q784">
        <f ca="1">IF(O784,Q783,SUM(C$2:C784)/COUNT(C$2:C784))+(Analysis!$D$14-500)/1000000</f>
        <v>1.1E-4</v>
      </c>
      <c r="R784">
        <f t="shared" ca="1" si="1669"/>
        <v>0</v>
      </c>
      <c r="S784">
        <f t="shared" ca="1" si="1678"/>
        <v>0</v>
      </c>
      <c r="T784">
        <f t="shared" ca="1" si="1670"/>
        <v>0</v>
      </c>
      <c r="U784">
        <f ca="1">IF($P784,T784*Analysis!$B$28+Analysis!$B$29,0)</f>
        <v>0.65799999999999992</v>
      </c>
      <c r="V784">
        <f ca="1">U784-'Flight Input'!$AE784</f>
        <v>0.3929999999999999</v>
      </c>
      <c r="W784">
        <f ca="1">MEDIAN2(R784,Analysis!$B$5,2)</f>
        <v>0</v>
      </c>
      <c r="X784">
        <f t="shared" ref="X784:Y784" ca="1" si="1703">X783+W784*$D784</f>
        <v>0</v>
      </c>
      <c r="Y784">
        <f t="shared" ca="1" si="1703"/>
        <v>0</v>
      </c>
      <c r="AA784">
        <f ca="1">AVERAGE2(W784,Analysis!$B$6,2)</f>
        <v>0</v>
      </c>
      <c r="AB784">
        <f t="shared" ref="AB784:AC784" ca="1" si="1704">AB783+AA784*$D784</f>
        <v>0</v>
      </c>
      <c r="AC784">
        <f t="shared" ca="1" si="1704"/>
        <v>0</v>
      </c>
      <c r="AF784">
        <f ca="1">IF(B784&gt;0,C784-Analysis!$B$14,0)</f>
        <v>0</v>
      </c>
      <c r="AG784">
        <f t="shared" ca="1" si="1673"/>
        <v>0</v>
      </c>
      <c r="AH784">
        <f t="shared" ca="1" si="1674"/>
        <v>0</v>
      </c>
      <c r="AI784">
        <f ca="1">IF(AND(B784&gt;Analysis!$B$39,B784&lt;Analysis!$B$40),FilterInput(AF784,Analysis!$B$34,Analysis!$B$35),0)</f>
        <v>0</v>
      </c>
      <c r="AJ784">
        <f ca="1">MEDIAN2(AI784,Analysis!$B$5,2)</f>
        <v>0</v>
      </c>
      <c r="AK784">
        <f ca="1">AVERAGE2(AJ784,Analysis!$B$6,2)</f>
        <v>0</v>
      </c>
      <c r="AL784">
        <f ca="1">INTEGRAL2(R784,$B784,AL783,R783,$B783,Analysis!$B$22)</f>
        <v>0</v>
      </c>
      <c r="AM784">
        <f ca="1">IF(AND(B784&lt;Analysis!$B$40,B784&gt;0),INTEGRAL2(AL784,$B784,AM783,AL783,$B783,Analysis!$B$23),0)</f>
        <v>0</v>
      </c>
      <c r="AN784">
        <f ca="1">IF($P784,AM784*Analysis!$B$30+Analysis!$B$31,0)</f>
        <v>0.626</v>
      </c>
      <c r="AO784">
        <f ca="1">AN784-'Flight Input'!$AE784</f>
        <v>0.36099999999999999</v>
      </c>
      <c r="AQ784">
        <f>Analysis!$B$36*'Flight Input'!AE784+IF('Flight Input'!AE784 &gt; 0,Analysis!$B$37,0)</f>
        <v>-0.94344499999999987</v>
      </c>
      <c r="AR784">
        <f ca="1">_xlfn.COVARIANCE.P($AN$102:$AN$1102,'Flight Input'!AE784:AE1784)</f>
        <v>0</v>
      </c>
    </row>
    <row r="785" spans="1:44" x14ac:dyDescent="0.3">
      <c r="A785">
        <v>783</v>
      </c>
      <c r="B785">
        <f>'Flight Input'!T785</f>
        <v>16.655086999991909</v>
      </c>
      <c r="C785">
        <f ca="1">INDIRECT(CONCATENATE("'Flight Input'!",Analysis!$B$2,A785+2))</f>
        <v>0</v>
      </c>
      <c r="D785">
        <f t="shared" si="1666"/>
        <v>1.8026000005193055E-2</v>
      </c>
      <c r="F785">
        <f t="shared" ca="1" si="1675"/>
        <v>0</v>
      </c>
      <c r="G785">
        <f t="shared" ca="1" si="1676"/>
        <v>0</v>
      </c>
      <c r="I785">
        <f>SUM(D$2:D785)/COUNT(D$2:D785)</f>
        <v>2.1270864623233601E-2</v>
      </c>
      <c r="J785">
        <f t="shared" si="1667"/>
        <v>0.84745027174418353</v>
      </c>
      <c r="L785">
        <f ca="1">VARA(C$2:C785)</f>
        <v>0</v>
      </c>
      <c r="M785">
        <f t="shared" ca="1" si="1668"/>
        <v>0</v>
      </c>
      <c r="N785">
        <f t="shared" ca="1" si="1677"/>
        <v>0</v>
      </c>
      <c r="O785" t="b">
        <f ca="1">IF(OR(O784,M785*MIN((B785-B$2)*Analysis!$B$19,1)&gt;Analysis!$B$18),TRUE,FALSE)</f>
        <v>0</v>
      </c>
      <c r="P785" t="b">
        <f>IF(OR('Flight Input'!U785=3,'Flight Input'!U785=9),TRUE,FALSE)</f>
        <v>1</v>
      </c>
      <c r="Q785">
        <f ca="1">IF(O785,Q784,SUM(C$2:C785)/COUNT(C$2:C785))+(Analysis!$D$14-500)/1000000</f>
        <v>1.1E-4</v>
      </c>
      <c r="R785">
        <f t="shared" ca="1" si="1669"/>
        <v>0</v>
      </c>
      <c r="S785">
        <f t="shared" ca="1" si="1678"/>
        <v>0</v>
      </c>
      <c r="T785">
        <f t="shared" ca="1" si="1670"/>
        <v>0</v>
      </c>
      <c r="U785">
        <f ca="1">IF($P785,T785*Analysis!$B$28+Analysis!$B$29,0)</f>
        <v>0.65799999999999992</v>
      </c>
      <c r="V785">
        <f ca="1">U785-'Flight Input'!$AE785</f>
        <v>0.3909999999999999</v>
      </c>
      <c r="W785">
        <f ca="1">MEDIAN2(R785,Analysis!$B$5,2)</f>
        <v>0</v>
      </c>
      <c r="X785">
        <f t="shared" ref="X785:Y785" ca="1" si="1705">X784+W785*$D785</f>
        <v>0</v>
      </c>
      <c r="Y785">
        <f t="shared" ca="1" si="1705"/>
        <v>0</v>
      </c>
      <c r="AA785">
        <f ca="1">AVERAGE2(W785,Analysis!$B$6,2)</f>
        <v>0</v>
      </c>
      <c r="AB785">
        <f t="shared" ref="AB785:AC785" ca="1" si="1706">AB784+AA785*$D785</f>
        <v>0</v>
      </c>
      <c r="AC785">
        <f t="shared" ca="1" si="1706"/>
        <v>0</v>
      </c>
      <c r="AF785">
        <f ca="1">IF(B785&gt;0,C785-Analysis!$B$14,0)</f>
        <v>0</v>
      </c>
      <c r="AG785">
        <f t="shared" ca="1" si="1673"/>
        <v>0</v>
      </c>
      <c r="AH785">
        <f t="shared" ca="1" si="1674"/>
        <v>0</v>
      </c>
      <c r="AI785">
        <f ca="1">IF(AND(B785&gt;Analysis!$B$39,B785&lt;Analysis!$B$40),FilterInput(AF785,Analysis!$B$34,Analysis!$B$35),0)</f>
        <v>0</v>
      </c>
      <c r="AJ785">
        <f ca="1">MEDIAN2(AI785,Analysis!$B$5,2)</f>
        <v>0</v>
      </c>
      <c r="AK785">
        <f ca="1">AVERAGE2(AJ785,Analysis!$B$6,2)</f>
        <v>0</v>
      </c>
      <c r="AL785">
        <f ca="1">INTEGRAL2(R785,$B785,AL784,R784,$B784,Analysis!$B$22)</f>
        <v>0</v>
      </c>
      <c r="AM785">
        <f ca="1">IF(AND(B785&lt;Analysis!$B$40,B785&gt;0),INTEGRAL2(AL785,$B785,AM784,AL784,$B784,Analysis!$B$23),0)</f>
        <v>0</v>
      </c>
      <c r="AN785">
        <f ca="1">IF($P785,AM785*Analysis!$B$30+Analysis!$B$31,0)</f>
        <v>0.626</v>
      </c>
      <c r="AO785">
        <f ca="1">AN785-'Flight Input'!$AE785</f>
        <v>0.35899999999999999</v>
      </c>
      <c r="AQ785">
        <f>Analysis!$B$36*'Flight Input'!AE785+IF('Flight Input'!AE785 &gt; 0,Analysis!$B$37,0)</f>
        <v>-0.93947099999999995</v>
      </c>
      <c r="AR785">
        <f ca="1">_xlfn.COVARIANCE.P($AN$102:$AN$1102,'Flight Input'!AE785:AE1785)</f>
        <v>0</v>
      </c>
    </row>
    <row r="786" spans="1:44" x14ac:dyDescent="0.3">
      <c r="A786">
        <v>784</v>
      </c>
      <c r="B786">
        <f>'Flight Input'!T786</f>
        <v>16.683544000028633</v>
      </c>
      <c r="C786">
        <f ca="1">INDIRECT(CONCATENATE("'Flight Input'!",Analysis!$B$2,A786+2))</f>
        <v>0</v>
      </c>
      <c r="D786">
        <f t="shared" si="1666"/>
        <v>2.8457000036723912E-2</v>
      </c>
      <c r="F786">
        <f t="shared" ca="1" si="1675"/>
        <v>0</v>
      </c>
      <c r="G786">
        <f t="shared" ca="1" si="1676"/>
        <v>0</v>
      </c>
      <c r="I786">
        <f>SUM(D$2:D786)/COUNT(D$2:D786)</f>
        <v>2.1280030612281418E-2</v>
      </c>
      <c r="J786">
        <f t="shared" si="1667"/>
        <v>1.3372631156038104</v>
      </c>
      <c r="L786">
        <f ca="1">VARA(C$2:C786)</f>
        <v>0</v>
      </c>
      <c r="M786">
        <f t="shared" ca="1" si="1668"/>
        <v>0</v>
      </c>
      <c r="N786">
        <f t="shared" ca="1" si="1677"/>
        <v>0</v>
      </c>
      <c r="O786" t="b">
        <f ca="1">IF(OR(O785,M786*MIN((B786-B$2)*Analysis!$B$19,1)&gt;Analysis!$B$18),TRUE,FALSE)</f>
        <v>0</v>
      </c>
      <c r="P786" t="b">
        <f>IF(OR('Flight Input'!U786=3,'Flight Input'!U786=9),TRUE,FALSE)</f>
        <v>1</v>
      </c>
      <c r="Q786">
        <f ca="1">IF(O786,Q785,SUM(C$2:C786)/COUNT(C$2:C786))+(Analysis!$D$14-500)/1000000</f>
        <v>1.1E-4</v>
      </c>
      <c r="R786">
        <f t="shared" ca="1" si="1669"/>
        <v>0</v>
      </c>
      <c r="S786">
        <f t="shared" ca="1" si="1678"/>
        <v>0</v>
      </c>
      <c r="T786">
        <f t="shared" ca="1" si="1670"/>
        <v>0</v>
      </c>
      <c r="U786">
        <f ca="1">IF($P786,T786*Analysis!$B$28+Analysis!$B$29,0)</f>
        <v>0.65799999999999992</v>
      </c>
      <c r="V786">
        <f ca="1">U786-'Flight Input'!$AE786</f>
        <v>0.3899999999999999</v>
      </c>
      <c r="W786">
        <f ca="1">MEDIAN2(R786,Analysis!$B$5,2)</f>
        <v>0</v>
      </c>
      <c r="X786">
        <f t="shared" ref="X786:Y786" ca="1" si="1707">X785+W786*$D786</f>
        <v>0</v>
      </c>
      <c r="Y786">
        <f t="shared" ca="1" si="1707"/>
        <v>0</v>
      </c>
      <c r="AA786">
        <f ca="1">AVERAGE2(W786,Analysis!$B$6,2)</f>
        <v>0</v>
      </c>
      <c r="AB786">
        <f t="shared" ref="AB786:AC786" ca="1" si="1708">AB785+AA786*$D786</f>
        <v>0</v>
      </c>
      <c r="AC786">
        <f t="shared" ca="1" si="1708"/>
        <v>0</v>
      </c>
      <c r="AF786">
        <f ca="1">IF(B786&gt;0,C786-Analysis!$B$14,0)</f>
        <v>0</v>
      </c>
      <c r="AG786">
        <f t="shared" ca="1" si="1673"/>
        <v>0</v>
      </c>
      <c r="AH786">
        <f t="shared" ca="1" si="1674"/>
        <v>0</v>
      </c>
      <c r="AI786">
        <f ca="1">IF(AND(B786&gt;Analysis!$B$39,B786&lt;Analysis!$B$40),FilterInput(AF786,Analysis!$B$34,Analysis!$B$35),0)</f>
        <v>0</v>
      </c>
      <c r="AJ786">
        <f ca="1">MEDIAN2(AI786,Analysis!$B$5,2)</f>
        <v>0</v>
      </c>
      <c r="AK786">
        <f ca="1">AVERAGE2(AJ786,Analysis!$B$6,2)</f>
        <v>0</v>
      </c>
      <c r="AL786">
        <f ca="1">INTEGRAL2(R786,$B786,AL785,R785,$B785,Analysis!$B$22)</f>
        <v>0</v>
      </c>
      <c r="AM786">
        <f ca="1">IF(AND(B786&lt;Analysis!$B$40,B786&gt;0),INTEGRAL2(AL786,$B786,AM785,AL785,$B785,Analysis!$B$23),0)</f>
        <v>0</v>
      </c>
      <c r="AN786">
        <f ca="1">IF($P786,AM786*Analysis!$B$30+Analysis!$B$31,0)</f>
        <v>0.626</v>
      </c>
      <c r="AO786">
        <f ca="1">AN786-'Flight Input'!$AE786</f>
        <v>0.35799999999999998</v>
      </c>
      <c r="AQ786">
        <f>Analysis!$B$36*'Flight Input'!AE786+IF('Flight Input'!AE786 &gt; 0,Analysis!$B$37,0)</f>
        <v>-0.93748399999999987</v>
      </c>
      <c r="AR786">
        <f ca="1">_xlfn.COVARIANCE.P($AN$102:$AN$1102,'Flight Input'!AE786:AE1786)</f>
        <v>0</v>
      </c>
    </row>
    <row r="787" spans="1:44" x14ac:dyDescent="0.3">
      <c r="A787">
        <v>785</v>
      </c>
      <c r="B787">
        <f>'Flight Input'!T787</f>
        <v>16.700412999955006</v>
      </c>
      <c r="C787">
        <f ca="1">INDIRECT(CONCATENATE("'Flight Input'!",Analysis!$B$2,A787+2))</f>
        <v>0</v>
      </c>
      <c r="D787">
        <f t="shared" si="1666"/>
        <v>1.6868999926373363E-2</v>
      </c>
      <c r="F787">
        <f t="shared" ca="1" si="1675"/>
        <v>0</v>
      </c>
      <c r="G787">
        <f t="shared" ca="1" si="1676"/>
        <v>0</v>
      </c>
      <c r="I787">
        <f>SUM(D$2:D787)/COUNT(D$2:D787)</f>
        <v>2.1274411464910836E-2</v>
      </c>
      <c r="J787">
        <f t="shared" si="1667"/>
        <v>0.7929243990695779</v>
      </c>
      <c r="L787">
        <f ca="1">VARA(C$2:C787)</f>
        <v>0</v>
      </c>
      <c r="M787">
        <f t="shared" ca="1" si="1668"/>
        <v>0</v>
      </c>
      <c r="N787">
        <f t="shared" ca="1" si="1677"/>
        <v>0</v>
      </c>
      <c r="O787" t="b">
        <f ca="1">IF(OR(O786,M787*MIN((B787-B$2)*Analysis!$B$19,1)&gt;Analysis!$B$18),TRUE,FALSE)</f>
        <v>0</v>
      </c>
      <c r="P787" t="b">
        <f>IF(OR('Flight Input'!U787=3,'Flight Input'!U787=9),TRUE,FALSE)</f>
        <v>1</v>
      </c>
      <c r="Q787">
        <f ca="1">IF(O787,Q786,SUM(C$2:C787)/COUNT(C$2:C787))+(Analysis!$D$14-500)/1000000</f>
        <v>1.1E-4</v>
      </c>
      <c r="R787">
        <f t="shared" ca="1" si="1669"/>
        <v>0</v>
      </c>
      <c r="S787">
        <f t="shared" ca="1" si="1678"/>
        <v>0</v>
      </c>
      <c r="T787">
        <f t="shared" ca="1" si="1670"/>
        <v>0</v>
      </c>
      <c r="U787">
        <f ca="1">IF($P787,T787*Analysis!$B$28+Analysis!$B$29,0)</f>
        <v>0.65799999999999992</v>
      </c>
      <c r="V787">
        <f ca="1">U787-'Flight Input'!$AE787</f>
        <v>0.3889999999999999</v>
      </c>
      <c r="W787">
        <f ca="1">MEDIAN2(R787,Analysis!$B$5,2)</f>
        <v>0</v>
      </c>
      <c r="X787">
        <f t="shared" ref="X787:Y787" ca="1" si="1709">X786+W787*$D787</f>
        <v>0</v>
      </c>
      <c r="Y787">
        <f t="shared" ca="1" si="1709"/>
        <v>0</v>
      </c>
      <c r="AA787">
        <f ca="1">AVERAGE2(W787,Analysis!$B$6,2)</f>
        <v>0</v>
      </c>
      <c r="AB787">
        <f t="shared" ref="AB787:AC787" ca="1" si="1710">AB786+AA787*$D787</f>
        <v>0</v>
      </c>
      <c r="AC787">
        <f t="shared" ca="1" si="1710"/>
        <v>0</v>
      </c>
      <c r="AF787">
        <f ca="1">IF(B787&gt;0,C787-Analysis!$B$14,0)</f>
        <v>0</v>
      </c>
      <c r="AG787">
        <f t="shared" ca="1" si="1673"/>
        <v>0</v>
      </c>
      <c r="AH787">
        <f t="shared" ca="1" si="1674"/>
        <v>0</v>
      </c>
      <c r="AI787">
        <f ca="1">IF(AND(B787&gt;Analysis!$B$39,B787&lt;Analysis!$B$40),FilterInput(AF787,Analysis!$B$34,Analysis!$B$35),0)</f>
        <v>0</v>
      </c>
      <c r="AJ787">
        <f ca="1">MEDIAN2(AI787,Analysis!$B$5,2)</f>
        <v>0</v>
      </c>
      <c r="AK787">
        <f ca="1">AVERAGE2(AJ787,Analysis!$B$6,2)</f>
        <v>0</v>
      </c>
      <c r="AL787">
        <f ca="1">INTEGRAL2(R787,$B787,AL786,R786,$B786,Analysis!$B$22)</f>
        <v>0</v>
      </c>
      <c r="AM787">
        <f ca="1">IF(AND(B787&lt;Analysis!$B$40,B787&gt;0),INTEGRAL2(AL787,$B787,AM786,AL786,$B786,Analysis!$B$23),0)</f>
        <v>0</v>
      </c>
      <c r="AN787">
        <f ca="1">IF($P787,AM787*Analysis!$B$30+Analysis!$B$31,0)</f>
        <v>0.626</v>
      </c>
      <c r="AO787">
        <f ca="1">AN787-'Flight Input'!$AE787</f>
        <v>0.35699999999999998</v>
      </c>
      <c r="AQ787">
        <f>Analysis!$B$36*'Flight Input'!AE787+IF('Flight Input'!AE787 &gt; 0,Analysis!$B$37,0)</f>
        <v>-0.93549699999999991</v>
      </c>
      <c r="AR787">
        <f ca="1">_xlfn.COVARIANCE.P($AN$102:$AN$1102,'Flight Input'!AE787:AE1787)</f>
        <v>0</v>
      </c>
    </row>
    <row r="788" spans="1:44" x14ac:dyDescent="0.3">
      <c r="A788">
        <v>786</v>
      </c>
      <c r="B788">
        <f>'Flight Input'!T788</f>
        <v>16.720657999976538</v>
      </c>
      <c r="C788">
        <f ca="1">INDIRECT(CONCATENATE("'Flight Input'!",Analysis!$B$2,A788+2))</f>
        <v>0</v>
      </c>
      <c r="D788">
        <f t="shared" si="1666"/>
        <v>2.0245000021532178E-2</v>
      </c>
      <c r="F788">
        <f t="shared" ca="1" si="1675"/>
        <v>0</v>
      </c>
      <c r="G788">
        <f t="shared" ca="1" si="1676"/>
        <v>0</v>
      </c>
      <c r="I788">
        <f>SUM(D$2:D788)/COUNT(D$2:D788)</f>
        <v>2.1273101781140634E-2</v>
      </c>
      <c r="J788">
        <f t="shared" si="1667"/>
        <v>0.9516712809356318</v>
      </c>
      <c r="L788">
        <f ca="1">VARA(C$2:C788)</f>
        <v>0</v>
      </c>
      <c r="M788">
        <f t="shared" ca="1" si="1668"/>
        <v>0</v>
      </c>
      <c r="N788">
        <f t="shared" ca="1" si="1677"/>
        <v>0</v>
      </c>
      <c r="O788" t="b">
        <f ca="1">IF(OR(O787,M788*MIN((B788-B$2)*Analysis!$B$19,1)&gt;Analysis!$B$18),TRUE,FALSE)</f>
        <v>0</v>
      </c>
      <c r="P788" t="b">
        <f>IF(OR('Flight Input'!U788=3,'Flight Input'!U788=9),TRUE,FALSE)</f>
        <v>1</v>
      </c>
      <c r="Q788">
        <f ca="1">IF(O788,Q787,SUM(C$2:C788)/COUNT(C$2:C788))+(Analysis!$D$14-500)/1000000</f>
        <v>1.1E-4</v>
      </c>
      <c r="R788">
        <f t="shared" ca="1" si="1669"/>
        <v>0</v>
      </c>
      <c r="S788">
        <f t="shared" ca="1" si="1678"/>
        <v>0</v>
      </c>
      <c r="T788">
        <f t="shared" ca="1" si="1670"/>
        <v>0</v>
      </c>
      <c r="U788">
        <f ca="1">IF($P788,T788*Analysis!$B$28+Analysis!$B$29,0)</f>
        <v>0.65799999999999992</v>
      </c>
      <c r="V788">
        <f ca="1">U788-'Flight Input'!$AE788</f>
        <v>0.3869999999999999</v>
      </c>
      <c r="W788">
        <f ca="1">MEDIAN2(R788,Analysis!$B$5,2)</f>
        <v>0</v>
      </c>
      <c r="X788">
        <f t="shared" ref="X788:Y788" ca="1" si="1711">X787+W788*$D788</f>
        <v>0</v>
      </c>
      <c r="Y788">
        <f t="shared" ca="1" si="1711"/>
        <v>0</v>
      </c>
      <c r="AA788">
        <f ca="1">AVERAGE2(W788,Analysis!$B$6,2)</f>
        <v>0</v>
      </c>
      <c r="AB788">
        <f t="shared" ref="AB788:AC788" ca="1" si="1712">AB787+AA788*$D788</f>
        <v>0</v>
      </c>
      <c r="AC788">
        <f t="shared" ca="1" si="1712"/>
        <v>0</v>
      </c>
      <c r="AF788">
        <f ca="1">IF(B788&gt;0,C788-Analysis!$B$14,0)</f>
        <v>0</v>
      </c>
      <c r="AG788">
        <f t="shared" ca="1" si="1673"/>
        <v>0</v>
      </c>
      <c r="AH788">
        <f t="shared" ca="1" si="1674"/>
        <v>0</v>
      </c>
      <c r="AI788">
        <f ca="1">IF(AND(B788&gt;Analysis!$B$39,B788&lt;Analysis!$B$40),FilterInput(AF788,Analysis!$B$34,Analysis!$B$35),0)</f>
        <v>0</v>
      </c>
      <c r="AJ788">
        <f ca="1">MEDIAN2(AI788,Analysis!$B$5,2)</f>
        <v>0</v>
      </c>
      <c r="AK788">
        <f ca="1">AVERAGE2(AJ788,Analysis!$B$6,2)</f>
        <v>0</v>
      </c>
      <c r="AL788">
        <f ca="1">INTEGRAL2(R788,$B788,AL787,R787,$B787,Analysis!$B$22)</f>
        <v>0</v>
      </c>
      <c r="AM788">
        <f ca="1">IF(AND(B788&lt;Analysis!$B$40,B788&gt;0),INTEGRAL2(AL788,$B788,AM787,AL787,$B787,Analysis!$B$23),0)</f>
        <v>0</v>
      </c>
      <c r="AN788">
        <f ca="1">IF($P788,AM788*Analysis!$B$30+Analysis!$B$31,0)</f>
        <v>0.626</v>
      </c>
      <c r="AO788">
        <f ca="1">AN788-'Flight Input'!$AE788</f>
        <v>0.35499999999999998</v>
      </c>
      <c r="AQ788">
        <f>Analysis!$B$36*'Flight Input'!AE788+IF('Flight Input'!AE788 &gt; 0,Analysis!$B$37,0)</f>
        <v>-0.93152299999999988</v>
      </c>
      <c r="AR788">
        <f ca="1">_xlfn.COVARIANCE.P($AN$102:$AN$1102,'Flight Input'!AE788:AE1788)</f>
        <v>0</v>
      </c>
    </row>
    <row r="789" spans="1:44" x14ac:dyDescent="0.3">
      <c r="A789">
        <v>787</v>
      </c>
      <c r="B789">
        <f>'Flight Input'!T789</f>
        <v>16.738455999991857</v>
      </c>
      <c r="C789">
        <f ca="1">INDIRECT(CONCATENATE("'Flight Input'!",Analysis!$B$2,A789+2))</f>
        <v>0</v>
      </c>
      <c r="D789">
        <f t="shared" si="1666"/>
        <v>1.7798000015318394E-2</v>
      </c>
      <c r="F789">
        <f t="shared" ca="1" si="1675"/>
        <v>0</v>
      </c>
      <c r="G789">
        <f t="shared" ca="1" si="1676"/>
        <v>0</v>
      </c>
      <c r="I789">
        <f>SUM(D$2:D789)/COUNT(D$2:D789)</f>
        <v>2.1268686149926119E-2</v>
      </c>
      <c r="J789">
        <f t="shared" si="1667"/>
        <v>0.83681708827041101</v>
      </c>
      <c r="L789">
        <f ca="1">VARA(C$2:C789)</f>
        <v>0</v>
      </c>
      <c r="M789">
        <f t="shared" ca="1" si="1668"/>
        <v>0</v>
      </c>
      <c r="N789">
        <f t="shared" ca="1" si="1677"/>
        <v>0</v>
      </c>
      <c r="O789" t="b">
        <f ca="1">IF(OR(O788,M789*MIN((B789-B$2)*Analysis!$B$19,1)&gt;Analysis!$B$18),TRUE,FALSE)</f>
        <v>0</v>
      </c>
      <c r="P789" t="b">
        <f>IF(OR('Flight Input'!U789=3,'Flight Input'!U789=9),TRUE,FALSE)</f>
        <v>1</v>
      </c>
      <c r="Q789">
        <f ca="1">IF(O789,Q788,SUM(C$2:C789)/COUNT(C$2:C789))+(Analysis!$D$14-500)/1000000</f>
        <v>1.1E-4</v>
      </c>
      <c r="R789">
        <f t="shared" ca="1" si="1669"/>
        <v>0</v>
      </c>
      <c r="S789">
        <f t="shared" ca="1" si="1678"/>
        <v>0</v>
      </c>
      <c r="T789">
        <f t="shared" ca="1" si="1670"/>
        <v>0</v>
      </c>
      <c r="U789">
        <f ca="1">IF($P789,T789*Analysis!$B$28+Analysis!$B$29,0)</f>
        <v>0.65799999999999992</v>
      </c>
      <c r="V789">
        <f ca="1">U789-'Flight Input'!$AE789</f>
        <v>0.3849999999999999</v>
      </c>
      <c r="W789">
        <f ca="1">MEDIAN2(R789,Analysis!$B$5,2)</f>
        <v>0</v>
      </c>
      <c r="X789">
        <f t="shared" ref="X789:Y789" ca="1" si="1713">X788+W789*$D789</f>
        <v>0</v>
      </c>
      <c r="Y789">
        <f t="shared" ca="1" si="1713"/>
        <v>0</v>
      </c>
      <c r="AA789">
        <f ca="1">AVERAGE2(W789,Analysis!$B$6,2)</f>
        <v>0</v>
      </c>
      <c r="AB789">
        <f t="shared" ref="AB789:AC789" ca="1" si="1714">AB788+AA789*$D789</f>
        <v>0</v>
      </c>
      <c r="AC789">
        <f t="shared" ca="1" si="1714"/>
        <v>0</v>
      </c>
      <c r="AF789">
        <f ca="1">IF(B789&gt;0,C789-Analysis!$B$14,0)</f>
        <v>0</v>
      </c>
      <c r="AG789">
        <f t="shared" ca="1" si="1673"/>
        <v>0</v>
      </c>
      <c r="AH789">
        <f t="shared" ca="1" si="1674"/>
        <v>0</v>
      </c>
      <c r="AI789">
        <f ca="1">IF(AND(B789&gt;Analysis!$B$39,B789&lt;Analysis!$B$40),FilterInput(AF789,Analysis!$B$34,Analysis!$B$35),0)</f>
        <v>0</v>
      </c>
      <c r="AJ789">
        <f ca="1">MEDIAN2(AI789,Analysis!$B$5,2)</f>
        <v>0</v>
      </c>
      <c r="AK789">
        <f ca="1">AVERAGE2(AJ789,Analysis!$B$6,2)</f>
        <v>0</v>
      </c>
      <c r="AL789">
        <f ca="1">INTEGRAL2(R789,$B789,AL788,R788,$B788,Analysis!$B$22)</f>
        <v>0</v>
      </c>
      <c r="AM789">
        <f ca="1">IF(AND(B789&lt;Analysis!$B$40,B789&gt;0),INTEGRAL2(AL789,$B789,AM788,AL788,$B788,Analysis!$B$23),0)</f>
        <v>0</v>
      </c>
      <c r="AN789">
        <f ca="1">IF($P789,AM789*Analysis!$B$30+Analysis!$B$31,0)</f>
        <v>0.626</v>
      </c>
      <c r="AO789">
        <f ca="1">AN789-'Flight Input'!$AE789</f>
        <v>0.35299999999999998</v>
      </c>
      <c r="AQ789">
        <f>Analysis!$B$36*'Flight Input'!AE789+IF('Flight Input'!AE789 &gt; 0,Analysis!$B$37,0)</f>
        <v>-0.92754899999999996</v>
      </c>
      <c r="AR789">
        <f ca="1">_xlfn.COVARIANCE.P($AN$102:$AN$1102,'Flight Input'!AE789:AE1789)</f>
        <v>0</v>
      </c>
    </row>
    <row r="790" spans="1:44" x14ac:dyDescent="0.3">
      <c r="A790">
        <v>788</v>
      </c>
      <c r="B790">
        <f>'Flight Input'!T790</f>
        <v>16.760067000053823</v>
      </c>
      <c r="C790">
        <f ca="1">INDIRECT(CONCATENATE("'Flight Input'!",Analysis!$B$2,A790+2))</f>
        <v>0</v>
      </c>
      <c r="D790">
        <f t="shared" si="1666"/>
        <v>2.1611000061966479E-2</v>
      </c>
      <c r="F790">
        <f t="shared" ca="1" si="1675"/>
        <v>0</v>
      </c>
      <c r="G790">
        <f t="shared" ca="1" si="1676"/>
        <v>0</v>
      </c>
      <c r="I790">
        <f>SUM(D$2:D790)/COUNT(D$2:D790)</f>
        <v>2.1269120558443939E-2</v>
      </c>
      <c r="J790">
        <f t="shared" si="1667"/>
        <v>1.0160739839986854</v>
      </c>
      <c r="L790">
        <f ca="1">VARA(C$2:C790)</f>
        <v>0</v>
      </c>
      <c r="M790">
        <f t="shared" ca="1" si="1668"/>
        <v>0</v>
      </c>
      <c r="N790">
        <f t="shared" ca="1" si="1677"/>
        <v>0</v>
      </c>
      <c r="O790" t="b">
        <f ca="1">IF(OR(O789,M790*MIN((B790-B$2)*Analysis!$B$19,1)&gt;Analysis!$B$18),TRUE,FALSE)</f>
        <v>0</v>
      </c>
      <c r="P790" t="b">
        <f>IF(OR('Flight Input'!U790=3,'Flight Input'!U790=9),TRUE,FALSE)</f>
        <v>1</v>
      </c>
      <c r="Q790">
        <f ca="1">IF(O790,Q789,SUM(C$2:C790)/COUNT(C$2:C790))+(Analysis!$D$14-500)/1000000</f>
        <v>1.1E-4</v>
      </c>
      <c r="R790">
        <f t="shared" ca="1" si="1669"/>
        <v>0</v>
      </c>
      <c r="S790">
        <f t="shared" ca="1" si="1678"/>
        <v>0</v>
      </c>
      <c r="T790">
        <f t="shared" ca="1" si="1670"/>
        <v>0</v>
      </c>
      <c r="U790">
        <f ca="1">IF($P790,T790*Analysis!$B$28+Analysis!$B$29,0)</f>
        <v>0.65799999999999992</v>
      </c>
      <c r="V790">
        <f ca="1">U790-'Flight Input'!$AE790</f>
        <v>0.3829999999999999</v>
      </c>
      <c r="W790">
        <f ca="1">MEDIAN2(R790,Analysis!$B$5,2)</f>
        <v>0</v>
      </c>
      <c r="X790">
        <f t="shared" ref="X790:Y790" ca="1" si="1715">X789+W790*$D790</f>
        <v>0</v>
      </c>
      <c r="Y790">
        <f t="shared" ca="1" si="1715"/>
        <v>0</v>
      </c>
      <c r="AA790">
        <f ca="1">AVERAGE2(W790,Analysis!$B$6,2)</f>
        <v>0</v>
      </c>
      <c r="AB790">
        <f t="shared" ref="AB790:AC790" ca="1" si="1716">AB789+AA790*$D790</f>
        <v>0</v>
      </c>
      <c r="AC790">
        <f t="shared" ca="1" si="1716"/>
        <v>0</v>
      </c>
      <c r="AF790">
        <f ca="1">IF(B790&gt;0,C790-Analysis!$B$14,0)</f>
        <v>0</v>
      </c>
      <c r="AG790">
        <f t="shared" ca="1" si="1673"/>
        <v>0</v>
      </c>
      <c r="AH790">
        <f t="shared" ca="1" si="1674"/>
        <v>0</v>
      </c>
      <c r="AI790">
        <f ca="1">IF(AND(B790&gt;Analysis!$B$39,B790&lt;Analysis!$B$40),FilterInput(AF790,Analysis!$B$34,Analysis!$B$35),0)</f>
        <v>0</v>
      </c>
      <c r="AJ790">
        <f ca="1">MEDIAN2(AI790,Analysis!$B$5,2)</f>
        <v>0</v>
      </c>
      <c r="AK790">
        <f ca="1">AVERAGE2(AJ790,Analysis!$B$6,2)</f>
        <v>0</v>
      </c>
      <c r="AL790">
        <f ca="1">INTEGRAL2(R790,$B790,AL789,R789,$B789,Analysis!$B$22)</f>
        <v>0</v>
      </c>
      <c r="AM790">
        <f ca="1">IF(AND(B790&lt;Analysis!$B$40,B790&gt;0),INTEGRAL2(AL790,$B790,AM789,AL789,$B789,Analysis!$B$23),0)</f>
        <v>0</v>
      </c>
      <c r="AN790">
        <f ca="1">IF($P790,AM790*Analysis!$B$30+Analysis!$B$31,0)</f>
        <v>0.626</v>
      </c>
      <c r="AO790">
        <f ca="1">AN790-'Flight Input'!$AE790</f>
        <v>0.35099999999999998</v>
      </c>
      <c r="AQ790">
        <f>Analysis!$B$36*'Flight Input'!AE790+IF('Flight Input'!AE790 &gt; 0,Analysis!$B$37,0)</f>
        <v>-0.92357499999999992</v>
      </c>
      <c r="AR790">
        <f ca="1">_xlfn.COVARIANCE.P($AN$102:$AN$1102,'Flight Input'!AE790:AE1790)</f>
        <v>0</v>
      </c>
    </row>
    <row r="791" spans="1:44" x14ac:dyDescent="0.3">
      <c r="A791">
        <v>789</v>
      </c>
      <c r="B791">
        <f>'Flight Input'!T791</f>
        <v>16.778659999952652</v>
      </c>
      <c r="C791">
        <f ca="1">INDIRECT(CONCATENATE("'Flight Input'!",Analysis!$B$2,A791+2))</f>
        <v>0</v>
      </c>
      <c r="D791">
        <f t="shared" si="1666"/>
        <v>1.8592999898828566E-2</v>
      </c>
      <c r="F791">
        <f t="shared" ca="1" si="1675"/>
        <v>0</v>
      </c>
      <c r="G791">
        <f t="shared" ca="1" si="1676"/>
        <v>0</v>
      </c>
      <c r="I791">
        <f>SUM(D$2:D791)/COUNT(D$2:D791)</f>
        <v>2.1265728770535682E-2</v>
      </c>
      <c r="J791">
        <f t="shared" si="1667"/>
        <v>0.87431755099734632</v>
      </c>
      <c r="L791">
        <f ca="1">VARA(C$2:C791)</f>
        <v>0</v>
      </c>
      <c r="M791">
        <f t="shared" ca="1" si="1668"/>
        <v>0</v>
      </c>
      <c r="N791">
        <f t="shared" ca="1" si="1677"/>
        <v>0</v>
      </c>
      <c r="O791" t="b">
        <f ca="1">IF(OR(O790,M791*MIN((B791-B$2)*Analysis!$B$19,1)&gt;Analysis!$B$18),TRUE,FALSE)</f>
        <v>0</v>
      </c>
      <c r="P791" t="b">
        <f>IF(OR('Flight Input'!U791=3,'Flight Input'!U791=9),TRUE,FALSE)</f>
        <v>1</v>
      </c>
      <c r="Q791">
        <f ca="1">IF(O791,Q790,SUM(C$2:C791)/COUNT(C$2:C791))+(Analysis!$D$14-500)/1000000</f>
        <v>1.1E-4</v>
      </c>
      <c r="R791">
        <f t="shared" ca="1" si="1669"/>
        <v>0</v>
      </c>
      <c r="S791">
        <f t="shared" ca="1" si="1678"/>
        <v>0</v>
      </c>
      <c r="T791">
        <f t="shared" ca="1" si="1670"/>
        <v>0</v>
      </c>
      <c r="U791">
        <f ca="1">IF($P791,T791*Analysis!$B$28+Analysis!$B$29,0)</f>
        <v>0.65799999999999992</v>
      </c>
      <c r="V791">
        <f ca="1">U791-'Flight Input'!$AE791</f>
        <v>0.38099999999999989</v>
      </c>
      <c r="W791">
        <f ca="1">MEDIAN2(R791,Analysis!$B$5,2)</f>
        <v>0</v>
      </c>
      <c r="X791">
        <f t="shared" ref="X791:Y791" ca="1" si="1717">X790+W791*$D791</f>
        <v>0</v>
      </c>
      <c r="Y791">
        <f t="shared" ca="1" si="1717"/>
        <v>0</v>
      </c>
      <c r="AA791">
        <f ca="1">AVERAGE2(W791,Analysis!$B$6,2)</f>
        <v>0</v>
      </c>
      <c r="AB791">
        <f t="shared" ref="AB791:AC791" ca="1" si="1718">AB790+AA791*$D791</f>
        <v>0</v>
      </c>
      <c r="AC791">
        <f t="shared" ca="1" si="1718"/>
        <v>0</v>
      </c>
      <c r="AF791">
        <f ca="1">IF(B791&gt;0,C791-Analysis!$B$14,0)</f>
        <v>0</v>
      </c>
      <c r="AG791">
        <f t="shared" ca="1" si="1673"/>
        <v>0</v>
      </c>
      <c r="AH791">
        <f t="shared" ca="1" si="1674"/>
        <v>0</v>
      </c>
      <c r="AI791">
        <f ca="1">IF(AND(B791&gt;Analysis!$B$39,B791&lt;Analysis!$B$40),FilterInput(AF791,Analysis!$B$34,Analysis!$B$35),0)</f>
        <v>0</v>
      </c>
      <c r="AJ791">
        <f ca="1">MEDIAN2(AI791,Analysis!$B$5,2)</f>
        <v>0</v>
      </c>
      <c r="AK791">
        <f ca="1">AVERAGE2(AJ791,Analysis!$B$6,2)</f>
        <v>0</v>
      </c>
      <c r="AL791">
        <f ca="1">INTEGRAL2(R791,$B791,AL790,R790,$B790,Analysis!$B$22)</f>
        <v>0</v>
      </c>
      <c r="AM791">
        <f ca="1">IF(AND(B791&lt;Analysis!$B$40,B791&gt;0),INTEGRAL2(AL791,$B791,AM790,AL790,$B790,Analysis!$B$23),0)</f>
        <v>0</v>
      </c>
      <c r="AN791">
        <f ca="1">IF($P791,AM791*Analysis!$B$30+Analysis!$B$31,0)</f>
        <v>0.626</v>
      </c>
      <c r="AO791">
        <f ca="1">AN791-'Flight Input'!$AE791</f>
        <v>0.34899999999999998</v>
      </c>
      <c r="AQ791">
        <f>Analysis!$B$36*'Flight Input'!AE791+IF('Flight Input'!AE791 &gt; 0,Analysis!$B$37,0)</f>
        <v>-0.91960099999999989</v>
      </c>
      <c r="AR791">
        <f ca="1">_xlfn.COVARIANCE.P($AN$102:$AN$1102,'Flight Input'!AE791:AE1791)</f>
        <v>0</v>
      </c>
    </row>
    <row r="792" spans="1:44" x14ac:dyDescent="0.3">
      <c r="A792">
        <v>790</v>
      </c>
      <c r="B792">
        <f>'Flight Input'!T792</f>
        <v>16.797326000058092</v>
      </c>
      <c r="C792">
        <f ca="1">INDIRECT(CONCATENATE("'Flight Input'!",Analysis!$B$2,A792+2))</f>
        <v>0</v>
      </c>
      <c r="D792">
        <f t="shared" si="1666"/>
        <v>1.8666000105440617E-2</v>
      </c>
      <c r="F792">
        <f t="shared" ca="1" si="1675"/>
        <v>0</v>
      </c>
      <c r="G792">
        <f t="shared" ca="1" si="1676"/>
        <v>0</v>
      </c>
      <c r="I792">
        <f>SUM(D$2:D792)/COUNT(D$2:D792)</f>
        <v>2.1262437974757079E-2</v>
      </c>
      <c r="J792">
        <f t="shared" si="1667"/>
        <v>0.87788616374100781</v>
      </c>
      <c r="L792">
        <f ca="1">VARA(C$2:C792)</f>
        <v>0</v>
      </c>
      <c r="M792">
        <f t="shared" ca="1" si="1668"/>
        <v>0</v>
      </c>
      <c r="N792">
        <f t="shared" ca="1" si="1677"/>
        <v>0</v>
      </c>
      <c r="O792" t="b">
        <f ca="1">IF(OR(O791,M792*MIN((B792-B$2)*Analysis!$B$19,1)&gt;Analysis!$B$18),TRUE,FALSE)</f>
        <v>0</v>
      </c>
      <c r="P792" t="b">
        <f>IF(OR('Flight Input'!U792=3,'Flight Input'!U792=9),TRUE,FALSE)</f>
        <v>1</v>
      </c>
      <c r="Q792">
        <f ca="1">IF(O792,Q791,SUM(C$2:C792)/COUNT(C$2:C792))+(Analysis!$D$14-500)/1000000</f>
        <v>1.1E-4</v>
      </c>
      <c r="R792">
        <f t="shared" ca="1" si="1669"/>
        <v>0</v>
      </c>
      <c r="S792">
        <f t="shared" ca="1" si="1678"/>
        <v>0</v>
      </c>
      <c r="T792">
        <f t="shared" ca="1" si="1670"/>
        <v>0</v>
      </c>
      <c r="U792">
        <f ca="1">IF($P792,T792*Analysis!$B$28+Analysis!$B$29,0)</f>
        <v>0.65799999999999992</v>
      </c>
      <c r="V792">
        <f ca="1">U792-'Flight Input'!$AE792</f>
        <v>0.37999999999999989</v>
      </c>
      <c r="W792">
        <f ca="1">MEDIAN2(R792,Analysis!$B$5,2)</f>
        <v>0</v>
      </c>
      <c r="X792">
        <f t="shared" ref="X792:Y792" ca="1" si="1719">X791+W792*$D792</f>
        <v>0</v>
      </c>
      <c r="Y792">
        <f t="shared" ca="1" si="1719"/>
        <v>0</v>
      </c>
      <c r="AA792">
        <f ca="1">AVERAGE2(W792,Analysis!$B$6,2)</f>
        <v>0</v>
      </c>
      <c r="AB792">
        <f t="shared" ref="AB792:AC792" ca="1" si="1720">AB791+AA792*$D792</f>
        <v>0</v>
      </c>
      <c r="AC792">
        <f t="shared" ca="1" si="1720"/>
        <v>0</v>
      </c>
      <c r="AF792">
        <f ca="1">IF(B792&gt;0,C792-Analysis!$B$14,0)</f>
        <v>0</v>
      </c>
      <c r="AG792">
        <f t="shared" ca="1" si="1673"/>
        <v>0</v>
      </c>
      <c r="AH792">
        <f t="shared" ca="1" si="1674"/>
        <v>0</v>
      </c>
      <c r="AI792">
        <f ca="1">IF(AND(B792&gt;Analysis!$B$39,B792&lt;Analysis!$B$40),FilterInput(AF792,Analysis!$B$34,Analysis!$B$35),0)</f>
        <v>0</v>
      </c>
      <c r="AJ792">
        <f ca="1">MEDIAN2(AI792,Analysis!$B$5,2)</f>
        <v>0</v>
      </c>
      <c r="AK792">
        <f ca="1">AVERAGE2(AJ792,Analysis!$B$6,2)</f>
        <v>0</v>
      </c>
      <c r="AL792">
        <f ca="1">INTEGRAL2(R792,$B792,AL791,R791,$B791,Analysis!$B$22)</f>
        <v>0</v>
      </c>
      <c r="AM792">
        <f ca="1">IF(AND(B792&lt;Analysis!$B$40,B792&gt;0),INTEGRAL2(AL792,$B792,AM791,AL791,$B791,Analysis!$B$23),0)</f>
        <v>0</v>
      </c>
      <c r="AN792">
        <f ca="1">IF($P792,AM792*Analysis!$B$30+Analysis!$B$31,0)</f>
        <v>0.626</v>
      </c>
      <c r="AO792">
        <f ca="1">AN792-'Flight Input'!$AE792</f>
        <v>0.34799999999999998</v>
      </c>
      <c r="AQ792">
        <f>Analysis!$B$36*'Flight Input'!AE792+IF('Flight Input'!AE792 &gt; 0,Analysis!$B$37,0)</f>
        <v>-0.91761399999999993</v>
      </c>
      <c r="AR792">
        <f ca="1">_xlfn.COVARIANCE.P($AN$102:$AN$1102,'Flight Input'!AE792:AE1792)</f>
        <v>0</v>
      </c>
    </row>
    <row r="793" spans="1:44" x14ac:dyDescent="0.3">
      <c r="A793">
        <v>791</v>
      </c>
      <c r="B793">
        <f>'Flight Input'!T793</f>
        <v>16.820349000045098</v>
      </c>
      <c r="C793">
        <f ca="1">INDIRECT(CONCATENATE("'Flight Input'!",Analysis!$B$2,A793+2))</f>
        <v>0</v>
      </c>
      <c r="D793">
        <f t="shared" si="1666"/>
        <v>2.3022999987006187E-2</v>
      </c>
      <c r="F793">
        <f t="shared" ca="1" si="1675"/>
        <v>0</v>
      </c>
      <c r="G793">
        <f t="shared" ca="1" si="1676"/>
        <v>0</v>
      </c>
      <c r="I793">
        <f>SUM(D$2:D793)/COUNT(D$2:D793)</f>
        <v>2.1264663716871173E-2</v>
      </c>
      <c r="J793">
        <f t="shared" si="1667"/>
        <v>1.0826881766646499</v>
      </c>
      <c r="L793">
        <f ca="1">VARA(C$2:C793)</f>
        <v>0</v>
      </c>
      <c r="M793">
        <f t="shared" ca="1" si="1668"/>
        <v>0</v>
      </c>
      <c r="N793">
        <f t="shared" ca="1" si="1677"/>
        <v>0</v>
      </c>
      <c r="O793" t="b">
        <f ca="1">IF(OR(O792,M793*MIN((B793-B$2)*Analysis!$B$19,1)&gt;Analysis!$B$18),TRUE,FALSE)</f>
        <v>0</v>
      </c>
      <c r="P793" t="b">
        <f>IF(OR('Flight Input'!U793=3,'Flight Input'!U793=9),TRUE,FALSE)</f>
        <v>1</v>
      </c>
      <c r="Q793">
        <f ca="1">IF(O793,Q792,SUM(C$2:C793)/COUNT(C$2:C793))+(Analysis!$D$14-500)/1000000</f>
        <v>1.1E-4</v>
      </c>
      <c r="R793">
        <f t="shared" ca="1" si="1669"/>
        <v>0</v>
      </c>
      <c r="S793">
        <f t="shared" ca="1" si="1678"/>
        <v>0</v>
      </c>
      <c r="T793">
        <f t="shared" ca="1" si="1670"/>
        <v>0</v>
      </c>
      <c r="U793">
        <f ca="1">IF($P793,T793*Analysis!$B$28+Analysis!$B$29,0)</f>
        <v>0.65799999999999992</v>
      </c>
      <c r="V793">
        <f ca="1">U793-'Flight Input'!$AE793</f>
        <v>0.37799999999999989</v>
      </c>
      <c r="W793">
        <f ca="1">MEDIAN2(R793,Analysis!$B$5,2)</f>
        <v>0</v>
      </c>
      <c r="X793">
        <f t="shared" ref="X793:Y793" ca="1" si="1721">X792+W793*$D793</f>
        <v>0</v>
      </c>
      <c r="Y793">
        <f t="shared" ca="1" si="1721"/>
        <v>0</v>
      </c>
      <c r="AA793">
        <f ca="1">AVERAGE2(W793,Analysis!$B$6,2)</f>
        <v>0</v>
      </c>
      <c r="AB793">
        <f t="shared" ref="AB793:AC793" ca="1" si="1722">AB792+AA793*$D793</f>
        <v>0</v>
      </c>
      <c r="AC793">
        <f t="shared" ca="1" si="1722"/>
        <v>0</v>
      </c>
      <c r="AF793">
        <f ca="1">IF(B793&gt;0,C793-Analysis!$B$14,0)</f>
        <v>0</v>
      </c>
      <c r="AG793">
        <f t="shared" ca="1" si="1673"/>
        <v>0</v>
      </c>
      <c r="AH793">
        <f t="shared" ca="1" si="1674"/>
        <v>0</v>
      </c>
      <c r="AI793">
        <f ca="1">IF(AND(B793&gt;Analysis!$B$39,B793&lt;Analysis!$B$40),FilterInput(AF793,Analysis!$B$34,Analysis!$B$35),0)</f>
        <v>0</v>
      </c>
      <c r="AJ793">
        <f ca="1">MEDIAN2(AI793,Analysis!$B$5,2)</f>
        <v>0</v>
      </c>
      <c r="AK793">
        <f ca="1">AVERAGE2(AJ793,Analysis!$B$6,2)</f>
        <v>0</v>
      </c>
      <c r="AL793">
        <f ca="1">INTEGRAL2(R793,$B793,AL792,R792,$B792,Analysis!$B$22)</f>
        <v>0</v>
      </c>
      <c r="AM793">
        <f ca="1">IF(AND(B793&lt;Analysis!$B$40,B793&gt;0),INTEGRAL2(AL793,$B793,AM792,AL792,$B792,Analysis!$B$23),0)</f>
        <v>0</v>
      </c>
      <c r="AN793">
        <f ca="1">IF($P793,AM793*Analysis!$B$30+Analysis!$B$31,0)</f>
        <v>0.626</v>
      </c>
      <c r="AO793">
        <f ca="1">AN793-'Flight Input'!$AE793</f>
        <v>0.34599999999999997</v>
      </c>
      <c r="AQ793">
        <f>Analysis!$B$36*'Flight Input'!AE793+IF('Flight Input'!AE793 &gt; 0,Analysis!$B$37,0)</f>
        <v>-0.9136399999999999</v>
      </c>
      <c r="AR793">
        <f ca="1">_xlfn.COVARIANCE.P($AN$102:$AN$1102,'Flight Input'!AE793:AE1793)</f>
        <v>0</v>
      </c>
    </row>
    <row r="794" spans="1:44" x14ac:dyDescent="0.3">
      <c r="A794">
        <v>792</v>
      </c>
      <c r="B794">
        <f>'Flight Input'!T794</f>
        <v>16.834425000008196</v>
      </c>
      <c r="C794">
        <f ca="1">INDIRECT(CONCATENATE("'Flight Input'!",Analysis!$B$2,A794+2))</f>
        <v>0</v>
      </c>
      <c r="D794">
        <f t="shared" si="1666"/>
        <v>1.4075999963097274E-2</v>
      </c>
      <c r="F794">
        <f t="shared" ca="1" si="1675"/>
        <v>0</v>
      </c>
      <c r="G794">
        <f t="shared" ca="1" si="1676"/>
        <v>0</v>
      </c>
      <c r="I794">
        <f>SUM(D$2:D794)/COUNT(D$2:D794)</f>
        <v>2.1255587121222469E-2</v>
      </c>
      <c r="J794">
        <f t="shared" si="1667"/>
        <v>0.66222588361453472</v>
      </c>
      <c r="L794">
        <f ca="1">VARA(C$2:C794)</f>
        <v>0</v>
      </c>
      <c r="M794">
        <f t="shared" ca="1" si="1668"/>
        <v>0</v>
      </c>
      <c r="N794">
        <f t="shared" ca="1" si="1677"/>
        <v>0</v>
      </c>
      <c r="O794" t="b">
        <f ca="1">IF(OR(O793,M794*MIN((B794-B$2)*Analysis!$B$19,1)&gt;Analysis!$B$18),TRUE,FALSE)</f>
        <v>0</v>
      </c>
      <c r="P794" t="b">
        <f>IF(OR('Flight Input'!U794=3,'Flight Input'!U794=9),TRUE,FALSE)</f>
        <v>1</v>
      </c>
      <c r="Q794">
        <f ca="1">IF(O794,Q793,SUM(C$2:C794)/COUNT(C$2:C794))+(Analysis!$D$14-500)/1000000</f>
        <v>1.1E-4</v>
      </c>
      <c r="R794">
        <f t="shared" ca="1" si="1669"/>
        <v>0</v>
      </c>
      <c r="S794">
        <f t="shared" ca="1" si="1678"/>
        <v>0</v>
      </c>
      <c r="T794">
        <f t="shared" ca="1" si="1670"/>
        <v>0</v>
      </c>
      <c r="U794">
        <f ca="1">IF($P794,T794*Analysis!$B$28+Analysis!$B$29,0)</f>
        <v>0.65799999999999992</v>
      </c>
      <c r="V794">
        <f ca="1">U794-'Flight Input'!$AE794</f>
        <v>0.37699999999999989</v>
      </c>
      <c r="W794">
        <f ca="1">MEDIAN2(R794,Analysis!$B$5,2)</f>
        <v>0</v>
      </c>
      <c r="X794">
        <f t="shared" ref="X794:Y794" ca="1" si="1723">X793+W794*$D794</f>
        <v>0</v>
      </c>
      <c r="Y794">
        <f t="shared" ca="1" si="1723"/>
        <v>0</v>
      </c>
      <c r="AA794">
        <f ca="1">AVERAGE2(W794,Analysis!$B$6,2)</f>
        <v>0</v>
      </c>
      <c r="AB794">
        <f t="shared" ref="AB794:AC794" ca="1" si="1724">AB793+AA794*$D794</f>
        <v>0</v>
      </c>
      <c r="AC794">
        <f t="shared" ca="1" si="1724"/>
        <v>0</v>
      </c>
      <c r="AF794">
        <f ca="1">IF(B794&gt;0,C794-Analysis!$B$14,0)</f>
        <v>0</v>
      </c>
      <c r="AG794">
        <f t="shared" ca="1" si="1673"/>
        <v>0</v>
      </c>
      <c r="AH794">
        <f t="shared" ca="1" si="1674"/>
        <v>0</v>
      </c>
      <c r="AI794">
        <f ca="1">IF(AND(B794&gt;Analysis!$B$39,B794&lt;Analysis!$B$40),FilterInput(AF794,Analysis!$B$34,Analysis!$B$35),0)</f>
        <v>0</v>
      </c>
      <c r="AJ794">
        <f ca="1">MEDIAN2(AI794,Analysis!$B$5,2)</f>
        <v>0</v>
      </c>
      <c r="AK794">
        <f ca="1">AVERAGE2(AJ794,Analysis!$B$6,2)</f>
        <v>0</v>
      </c>
      <c r="AL794">
        <f ca="1">INTEGRAL2(R794,$B794,AL793,R793,$B793,Analysis!$B$22)</f>
        <v>0</v>
      </c>
      <c r="AM794">
        <f ca="1">IF(AND(B794&lt;Analysis!$B$40,B794&gt;0),INTEGRAL2(AL794,$B794,AM793,AL793,$B793,Analysis!$B$23),0)</f>
        <v>0</v>
      </c>
      <c r="AN794">
        <f ca="1">IF($P794,AM794*Analysis!$B$30+Analysis!$B$31,0)</f>
        <v>0.626</v>
      </c>
      <c r="AO794">
        <f ca="1">AN794-'Flight Input'!$AE794</f>
        <v>0.34499999999999997</v>
      </c>
      <c r="AQ794">
        <f>Analysis!$B$36*'Flight Input'!AE794+IF('Flight Input'!AE794 &gt; 0,Analysis!$B$37,0)</f>
        <v>-0.91165299999999994</v>
      </c>
      <c r="AR794">
        <f ca="1">_xlfn.COVARIANCE.P($AN$102:$AN$1102,'Flight Input'!AE794:AE1794)</f>
        <v>0</v>
      </c>
    </row>
    <row r="795" spans="1:44" x14ac:dyDescent="0.3">
      <c r="A795">
        <v>793</v>
      </c>
      <c r="B795">
        <f>'Flight Input'!T795</f>
        <v>16.851124000037089</v>
      </c>
      <c r="C795">
        <f ca="1">INDIRECT(CONCATENATE("'Flight Input'!",Analysis!$B$2,A795+2))</f>
        <v>0</v>
      </c>
      <c r="D795">
        <f t="shared" si="1666"/>
        <v>1.6699000028893352E-2</v>
      </c>
      <c r="F795">
        <f t="shared" ca="1" si="1675"/>
        <v>0</v>
      </c>
      <c r="G795">
        <f t="shared" ca="1" si="1676"/>
        <v>0</v>
      </c>
      <c r="I795">
        <f>SUM(D$2:D795)/COUNT(D$2:D795)</f>
        <v>2.1249841109756733E-2</v>
      </c>
      <c r="J795">
        <f t="shared" si="1667"/>
        <v>0.78584117135944653</v>
      </c>
      <c r="L795">
        <f ca="1">VARA(C$2:C795)</f>
        <v>0</v>
      </c>
      <c r="M795">
        <f t="shared" ca="1" si="1668"/>
        <v>0</v>
      </c>
      <c r="N795">
        <f t="shared" ca="1" si="1677"/>
        <v>0</v>
      </c>
      <c r="O795" t="b">
        <f ca="1">IF(OR(O794,M795*MIN((B795-B$2)*Analysis!$B$19,1)&gt;Analysis!$B$18),TRUE,FALSE)</f>
        <v>0</v>
      </c>
      <c r="P795" t="b">
        <f>IF(OR('Flight Input'!U795=3,'Flight Input'!U795=9),TRUE,FALSE)</f>
        <v>1</v>
      </c>
      <c r="Q795">
        <f ca="1">IF(O795,Q794,SUM(C$2:C795)/COUNT(C$2:C795))+(Analysis!$D$14-500)/1000000</f>
        <v>1.1E-4</v>
      </c>
      <c r="R795">
        <f t="shared" ca="1" si="1669"/>
        <v>0</v>
      </c>
      <c r="S795">
        <f t="shared" ca="1" si="1678"/>
        <v>0</v>
      </c>
      <c r="T795">
        <f t="shared" ca="1" si="1670"/>
        <v>0</v>
      </c>
      <c r="U795">
        <f ca="1">IF($P795,T795*Analysis!$B$28+Analysis!$B$29,0)</f>
        <v>0.65799999999999992</v>
      </c>
      <c r="V795">
        <f ca="1">U795-'Flight Input'!$AE795</f>
        <v>0.37499999999999994</v>
      </c>
      <c r="W795">
        <f ca="1">MEDIAN2(R795,Analysis!$B$5,2)</f>
        <v>0</v>
      </c>
      <c r="X795">
        <f t="shared" ref="X795:Y795" ca="1" si="1725">X794+W795*$D795</f>
        <v>0</v>
      </c>
      <c r="Y795">
        <f t="shared" ca="1" si="1725"/>
        <v>0</v>
      </c>
      <c r="AA795">
        <f ca="1">AVERAGE2(W795,Analysis!$B$6,2)</f>
        <v>0</v>
      </c>
      <c r="AB795">
        <f t="shared" ref="AB795:AC795" ca="1" si="1726">AB794+AA795*$D795</f>
        <v>0</v>
      </c>
      <c r="AC795">
        <f t="shared" ca="1" si="1726"/>
        <v>0</v>
      </c>
      <c r="AF795">
        <f ca="1">IF(B795&gt;0,C795-Analysis!$B$14,0)</f>
        <v>0</v>
      </c>
      <c r="AG795">
        <f t="shared" ca="1" si="1673"/>
        <v>0</v>
      </c>
      <c r="AH795">
        <f t="shared" ca="1" si="1674"/>
        <v>0</v>
      </c>
      <c r="AI795">
        <f ca="1">IF(AND(B795&gt;Analysis!$B$39,B795&lt;Analysis!$B$40),FilterInput(AF795,Analysis!$B$34,Analysis!$B$35),0)</f>
        <v>0</v>
      </c>
      <c r="AJ795">
        <f ca="1">MEDIAN2(AI795,Analysis!$B$5,2)</f>
        <v>0</v>
      </c>
      <c r="AK795">
        <f ca="1">AVERAGE2(AJ795,Analysis!$B$6,2)</f>
        <v>0</v>
      </c>
      <c r="AL795">
        <f ca="1">INTEGRAL2(R795,$B795,AL794,R794,$B794,Analysis!$B$22)</f>
        <v>0</v>
      </c>
      <c r="AM795">
        <f ca="1">IF(AND(B795&lt;Analysis!$B$40,B795&gt;0),INTEGRAL2(AL795,$B795,AM794,AL794,$B794,Analysis!$B$23),0)</f>
        <v>0</v>
      </c>
      <c r="AN795">
        <f ca="1">IF($P795,AM795*Analysis!$B$30+Analysis!$B$31,0)</f>
        <v>0.626</v>
      </c>
      <c r="AO795">
        <f ca="1">AN795-'Flight Input'!$AE795</f>
        <v>0.34300000000000003</v>
      </c>
      <c r="AQ795">
        <f>Analysis!$B$36*'Flight Input'!AE795+IF('Flight Input'!AE795 &gt; 0,Analysis!$B$37,0)</f>
        <v>-0.90767900000000001</v>
      </c>
      <c r="AR795">
        <f ca="1">_xlfn.COVARIANCE.P($AN$102:$AN$1102,'Flight Input'!AE795:AE1795)</f>
        <v>0</v>
      </c>
    </row>
    <row r="796" spans="1:44" x14ac:dyDescent="0.3">
      <c r="A796">
        <v>794</v>
      </c>
      <c r="B796">
        <f>'Flight Input'!T796</f>
        <v>16.870889000012539</v>
      </c>
      <c r="C796">
        <f ca="1">INDIRECT(CONCATENATE("'Flight Input'!",Analysis!$B$2,A796+2))</f>
        <v>0</v>
      </c>
      <c r="D796">
        <f t="shared" si="1666"/>
        <v>1.9764999975450337E-2</v>
      </c>
      <c r="F796">
        <f t="shared" ca="1" si="1675"/>
        <v>0</v>
      </c>
      <c r="G796">
        <f t="shared" ca="1" si="1676"/>
        <v>0</v>
      </c>
      <c r="I796">
        <f>SUM(D$2:D796)/COUNT(D$2:D796)</f>
        <v>2.1247971032761385E-2</v>
      </c>
      <c r="J796">
        <f t="shared" si="1667"/>
        <v>0.9302064627712211</v>
      </c>
      <c r="L796">
        <f ca="1">VARA(C$2:C796)</f>
        <v>0</v>
      </c>
      <c r="M796">
        <f t="shared" ca="1" si="1668"/>
        <v>0</v>
      </c>
      <c r="N796">
        <f t="shared" ca="1" si="1677"/>
        <v>0</v>
      </c>
      <c r="O796" t="b">
        <f ca="1">IF(OR(O795,M796*MIN((B796-B$2)*Analysis!$B$19,1)&gt;Analysis!$B$18),TRUE,FALSE)</f>
        <v>0</v>
      </c>
      <c r="P796" t="b">
        <f>IF(OR('Flight Input'!U796=3,'Flight Input'!U796=9),TRUE,FALSE)</f>
        <v>1</v>
      </c>
      <c r="Q796">
        <f ca="1">IF(O796,Q795,SUM(C$2:C796)/COUNT(C$2:C796))+(Analysis!$D$14-500)/1000000</f>
        <v>1.1E-4</v>
      </c>
      <c r="R796">
        <f t="shared" ca="1" si="1669"/>
        <v>0</v>
      </c>
      <c r="S796">
        <f t="shared" ca="1" si="1678"/>
        <v>0</v>
      </c>
      <c r="T796">
        <f t="shared" ca="1" si="1670"/>
        <v>0</v>
      </c>
      <c r="U796">
        <f ca="1">IF($P796,T796*Analysis!$B$28+Analysis!$B$29,0)</f>
        <v>0.65799999999999992</v>
      </c>
      <c r="V796">
        <f ca="1">U796-'Flight Input'!$AE796</f>
        <v>0.37399999999999994</v>
      </c>
      <c r="W796">
        <f ca="1">MEDIAN2(R796,Analysis!$B$5,2)</f>
        <v>0</v>
      </c>
      <c r="X796">
        <f t="shared" ref="X796:Y796" ca="1" si="1727">X795+W796*$D796</f>
        <v>0</v>
      </c>
      <c r="Y796">
        <f t="shared" ca="1" si="1727"/>
        <v>0</v>
      </c>
      <c r="AA796">
        <f ca="1">AVERAGE2(W796,Analysis!$B$6,2)</f>
        <v>0</v>
      </c>
      <c r="AB796">
        <f t="shared" ref="AB796:AC796" ca="1" si="1728">AB795+AA796*$D796</f>
        <v>0</v>
      </c>
      <c r="AC796">
        <f t="shared" ca="1" si="1728"/>
        <v>0</v>
      </c>
      <c r="AF796">
        <f ca="1">IF(B796&gt;0,C796-Analysis!$B$14,0)</f>
        <v>0</v>
      </c>
      <c r="AG796">
        <f t="shared" ca="1" si="1673"/>
        <v>0</v>
      </c>
      <c r="AH796">
        <f t="shared" ca="1" si="1674"/>
        <v>0</v>
      </c>
      <c r="AI796">
        <f ca="1">IF(AND(B796&gt;Analysis!$B$39,B796&lt;Analysis!$B$40),FilterInput(AF796,Analysis!$B$34,Analysis!$B$35),0)</f>
        <v>0</v>
      </c>
      <c r="AJ796">
        <f ca="1">MEDIAN2(AI796,Analysis!$B$5,2)</f>
        <v>0</v>
      </c>
      <c r="AK796">
        <f ca="1">AVERAGE2(AJ796,Analysis!$B$6,2)</f>
        <v>0</v>
      </c>
      <c r="AL796">
        <f ca="1">INTEGRAL2(R796,$B796,AL795,R795,$B795,Analysis!$B$22)</f>
        <v>0</v>
      </c>
      <c r="AM796">
        <f ca="1">IF(AND(B796&lt;Analysis!$B$40,B796&gt;0),INTEGRAL2(AL796,$B796,AM795,AL795,$B795,Analysis!$B$23),0)</f>
        <v>0</v>
      </c>
      <c r="AN796">
        <f ca="1">IF($P796,AM796*Analysis!$B$30+Analysis!$B$31,0)</f>
        <v>0.626</v>
      </c>
      <c r="AO796">
        <f ca="1">AN796-'Flight Input'!$AE796</f>
        <v>0.34200000000000003</v>
      </c>
      <c r="AQ796">
        <f>Analysis!$B$36*'Flight Input'!AE796+IF('Flight Input'!AE796 &gt; 0,Analysis!$B$37,0)</f>
        <v>-0.90569199999999994</v>
      </c>
      <c r="AR796">
        <f ca="1">_xlfn.COVARIANCE.P($AN$102:$AN$1102,'Flight Input'!AE796:AE1796)</f>
        <v>0</v>
      </c>
    </row>
    <row r="797" spans="1:44" x14ac:dyDescent="0.3">
      <c r="A797">
        <v>795</v>
      </c>
      <c r="B797">
        <f>'Flight Input'!T797</f>
        <v>16.893969999975525</v>
      </c>
      <c r="C797">
        <f ca="1">INDIRECT(CONCATENATE("'Flight Input'!",Analysis!$B$2,A797+2))</f>
        <v>0</v>
      </c>
      <c r="D797">
        <f t="shared" si="1666"/>
        <v>2.3080999962985516E-2</v>
      </c>
      <c r="F797">
        <f t="shared" ca="1" si="1675"/>
        <v>0</v>
      </c>
      <c r="G797">
        <f t="shared" ca="1" si="1676"/>
        <v>0</v>
      </c>
      <c r="I797">
        <f>SUM(D$2:D797)/COUNT(D$2:D797)</f>
        <v>2.1250276729528964E-2</v>
      </c>
      <c r="J797">
        <f t="shared" si="1667"/>
        <v>1.0861505596730707</v>
      </c>
      <c r="L797">
        <f ca="1">VARA(C$2:C797)</f>
        <v>0</v>
      </c>
      <c r="M797">
        <f t="shared" ca="1" si="1668"/>
        <v>0</v>
      </c>
      <c r="N797">
        <f t="shared" ca="1" si="1677"/>
        <v>0</v>
      </c>
      <c r="O797" t="b">
        <f ca="1">IF(OR(O796,M797*MIN((B797-B$2)*Analysis!$B$19,1)&gt;Analysis!$B$18),TRUE,FALSE)</f>
        <v>0</v>
      </c>
      <c r="P797" t="b">
        <f>IF(OR('Flight Input'!U797=3,'Flight Input'!U797=9),TRUE,FALSE)</f>
        <v>1</v>
      </c>
      <c r="Q797">
        <f ca="1">IF(O797,Q796,SUM(C$2:C797)/COUNT(C$2:C797))+(Analysis!$D$14-500)/1000000</f>
        <v>1.1E-4</v>
      </c>
      <c r="R797">
        <f t="shared" ca="1" si="1669"/>
        <v>0</v>
      </c>
      <c r="S797">
        <f t="shared" ca="1" si="1678"/>
        <v>0</v>
      </c>
      <c r="T797">
        <f t="shared" ca="1" si="1670"/>
        <v>0</v>
      </c>
      <c r="U797">
        <f ca="1">IF($P797,T797*Analysis!$B$28+Analysis!$B$29,0)</f>
        <v>0.65799999999999992</v>
      </c>
      <c r="V797">
        <f ca="1">U797-'Flight Input'!$AE797</f>
        <v>0.37099999999999994</v>
      </c>
      <c r="W797">
        <f ca="1">MEDIAN2(R797,Analysis!$B$5,2)</f>
        <v>0</v>
      </c>
      <c r="X797">
        <f t="shared" ref="X797:Y797" ca="1" si="1729">X796+W797*$D797</f>
        <v>0</v>
      </c>
      <c r="Y797">
        <f t="shared" ca="1" si="1729"/>
        <v>0</v>
      </c>
      <c r="AA797">
        <f ca="1">AVERAGE2(W797,Analysis!$B$6,2)</f>
        <v>0</v>
      </c>
      <c r="AB797">
        <f t="shared" ref="AB797:AC797" ca="1" si="1730">AB796+AA797*$D797</f>
        <v>0</v>
      </c>
      <c r="AC797">
        <f t="shared" ca="1" si="1730"/>
        <v>0</v>
      </c>
      <c r="AF797">
        <f ca="1">IF(B797&gt;0,C797-Analysis!$B$14,0)</f>
        <v>0</v>
      </c>
      <c r="AG797">
        <f t="shared" ca="1" si="1673"/>
        <v>0</v>
      </c>
      <c r="AH797">
        <f t="shared" ca="1" si="1674"/>
        <v>0</v>
      </c>
      <c r="AI797">
        <f ca="1">IF(AND(B797&gt;Analysis!$B$39,B797&lt;Analysis!$B$40),FilterInput(AF797,Analysis!$B$34,Analysis!$B$35),0)</f>
        <v>0</v>
      </c>
      <c r="AJ797">
        <f ca="1">MEDIAN2(AI797,Analysis!$B$5,2)</f>
        <v>0</v>
      </c>
      <c r="AK797">
        <f ca="1">AVERAGE2(AJ797,Analysis!$B$6,2)</f>
        <v>0</v>
      </c>
      <c r="AL797">
        <f ca="1">INTEGRAL2(R797,$B797,AL796,R796,$B796,Analysis!$B$22)</f>
        <v>0</v>
      </c>
      <c r="AM797">
        <f ca="1">IF(AND(B797&lt;Analysis!$B$40,B797&gt;0),INTEGRAL2(AL797,$B797,AM796,AL796,$B796,Analysis!$B$23),0)</f>
        <v>0</v>
      </c>
      <c r="AN797">
        <f ca="1">IF($P797,AM797*Analysis!$B$30+Analysis!$B$31,0)</f>
        <v>0.626</v>
      </c>
      <c r="AO797">
        <f ca="1">AN797-'Flight Input'!$AE797</f>
        <v>0.33900000000000002</v>
      </c>
      <c r="AQ797">
        <f>Analysis!$B$36*'Flight Input'!AE797+IF('Flight Input'!AE797 &gt; 0,Analysis!$B$37,0)</f>
        <v>-0.89973099999999995</v>
      </c>
      <c r="AR797">
        <f ca="1">_xlfn.COVARIANCE.P($AN$102:$AN$1102,'Flight Input'!AE797:AE1797)</f>
        <v>0</v>
      </c>
    </row>
    <row r="798" spans="1:44" x14ac:dyDescent="0.3">
      <c r="A798">
        <v>796</v>
      </c>
      <c r="B798">
        <f>'Flight Input'!T798</f>
        <v>16.91853899997659</v>
      </c>
      <c r="C798">
        <f ca="1">INDIRECT(CONCATENATE("'Flight Input'!",Analysis!$B$2,A798+2))</f>
        <v>0</v>
      </c>
      <c r="D798">
        <f t="shared" si="1666"/>
        <v>2.4569000001065433E-2</v>
      </c>
      <c r="F798">
        <f t="shared" ca="1" si="1675"/>
        <v>0</v>
      </c>
      <c r="G798">
        <f t="shared" ca="1" si="1676"/>
        <v>0</v>
      </c>
      <c r="I798">
        <f>SUM(D$2:D798)/COUNT(D$2:D798)</f>
        <v>2.1254445979870088E-2</v>
      </c>
      <c r="J798">
        <f t="shared" si="1667"/>
        <v>1.155946385256738</v>
      </c>
      <c r="L798">
        <f ca="1">VARA(C$2:C798)</f>
        <v>0</v>
      </c>
      <c r="M798">
        <f t="shared" ca="1" si="1668"/>
        <v>0</v>
      </c>
      <c r="N798">
        <f t="shared" ca="1" si="1677"/>
        <v>0</v>
      </c>
      <c r="O798" t="b">
        <f ca="1">IF(OR(O797,M798*MIN((B798-B$2)*Analysis!$B$19,1)&gt;Analysis!$B$18),TRUE,FALSE)</f>
        <v>0</v>
      </c>
      <c r="P798" t="b">
        <f>IF(OR('Flight Input'!U798=3,'Flight Input'!U798=9),TRUE,FALSE)</f>
        <v>1</v>
      </c>
      <c r="Q798">
        <f ca="1">IF(O798,Q797,SUM(C$2:C798)/COUNT(C$2:C798))+(Analysis!$D$14-500)/1000000</f>
        <v>1.1E-4</v>
      </c>
      <c r="R798">
        <f t="shared" ca="1" si="1669"/>
        <v>0</v>
      </c>
      <c r="S798">
        <f t="shared" ca="1" si="1678"/>
        <v>0</v>
      </c>
      <c r="T798">
        <f t="shared" ca="1" si="1670"/>
        <v>0</v>
      </c>
      <c r="U798">
        <f ca="1">IF($P798,T798*Analysis!$B$28+Analysis!$B$29,0)</f>
        <v>0.65799999999999992</v>
      </c>
      <c r="V798">
        <f ca="1">U798-'Flight Input'!$AE798</f>
        <v>0.36899999999999994</v>
      </c>
      <c r="W798">
        <f ca="1">MEDIAN2(R798,Analysis!$B$5,2)</f>
        <v>0</v>
      </c>
      <c r="X798">
        <f t="shared" ref="X798:Y798" ca="1" si="1731">X797+W798*$D798</f>
        <v>0</v>
      </c>
      <c r="Y798">
        <f t="shared" ca="1" si="1731"/>
        <v>0</v>
      </c>
      <c r="AA798">
        <f ca="1">AVERAGE2(W798,Analysis!$B$6,2)</f>
        <v>0</v>
      </c>
      <c r="AB798">
        <f t="shared" ref="AB798:AC798" ca="1" si="1732">AB797+AA798*$D798</f>
        <v>0</v>
      </c>
      <c r="AC798">
        <f t="shared" ca="1" si="1732"/>
        <v>0</v>
      </c>
      <c r="AF798">
        <f ca="1">IF(B798&gt;0,C798-Analysis!$B$14,0)</f>
        <v>0</v>
      </c>
      <c r="AG798">
        <f t="shared" ca="1" si="1673"/>
        <v>0</v>
      </c>
      <c r="AH798">
        <f t="shared" ca="1" si="1674"/>
        <v>0</v>
      </c>
      <c r="AI798">
        <f ca="1">IF(AND(B798&gt;Analysis!$B$39,B798&lt;Analysis!$B$40),FilterInput(AF798,Analysis!$B$34,Analysis!$B$35),0)</f>
        <v>0</v>
      </c>
      <c r="AJ798">
        <f ca="1">MEDIAN2(AI798,Analysis!$B$5,2)</f>
        <v>0</v>
      </c>
      <c r="AK798">
        <f ca="1">AVERAGE2(AJ798,Analysis!$B$6,2)</f>
        <v>0</v>
      </c>
      <c r="AL798">
        <f ca="1">INTEGRAL2(R798,$B798,AL797,R797,$B797,Analysis!$B$22)</f>
        <v>0</v>
      </c>
      <c r="AM798">
        <f ca="1">IF(AND(B798&lt;Analysis!$B$40,B798&gt;0),INTEGRAL2(AL798,$B798,AM797,AL797,$B797,Analysis!$B$23),0)</f>
        <v>0</v>
      </c>
      <c r="AN798">
        <f ca="1">IF($P798,AM798*Analysis!$B$30+Analysis!$B$31,0)</f>
        <v>0.626</v>
      </c>
      <c r="AO798">
        <f ca="1">AN798-'Flight Input'!$AE798</f>
        <v>0.33700000000000002</v>
      </c>
      <c r="AQ798">
        <f>Analysis!$B$36*'Flight Input'!AE798+IF('Flight Input'!AE798 &gt; 0,Analysis!$B$37,0)</f>
        <v>-0.89575700000000003</v>
      </c>
      <c r="AR798">
        <f ca="1">_xlfn.COVARIANCE.P($AN$102:$AN$1102,'Flight Input'!AE798:AE1798)</f>
        <v>0</v>
      </c>
    </row>
    <row r="799" spans="1:44" x14ac:dyDescent="0.3">
      <c r="A799">
        <v>797</v>
      </c>
      <c r="B799">
        <f>'Flight Input'!T799</f>
        <v>16.940676999976858</v>
      </c>
      <c r="C799">
        <f ca="1">INDIRECT(CONCATENATE("'Flight Input'!",Analysis!$B$2,A799+2))</f>
        <v>0</v>
      </c>
      <c r="D799">
        <f t="shared" si="1666"/>
        <v>2.2138000000268221E-2</v>
      </c>
      <c r="F799">
        <f t="shared" ca="1" si="1675"/>
        <v>0</v>
      </c>
      <c r="G799">
        <f t="shared" ca="1" si="1676"/>
        <v>0</v>
      </c>
      <c r="I799">
        <f>SUM(D$2:D799)/COUNT(D$2:D799)</f>
        <v>2.1255554579644741E-2</v>
      </c>
      <c r="J799">
        <f t="shared" si="1667"/>
        <v>1.041515991376134</v>
      </c>
      <c r="L799">
        <f ca="1">VARA(C$2:C799)</f>
        <v>0</v>
      </c>
      <c r="M799">
        <f t="shared" ca="1" si="1668"/>
        <v>0</v>
      </c>
      <c r="N799">
        <f t="shared" ca="1" si="1677"/>
        <v>0</v>
      </c>
      <c r="O799" t="b">
        <f ca="1">IF(OR(O798,M799*MIN((B799-B$2)*Analysis!$B$19,1)&gt;Analysis!$B$18),TRUE,FALSE)</f>
        <v>0</v>
      </c>
      <c r="P799" t="b">
        <f>IF(OR('Flight Input'!U799=3,'Flight Input'!U799=9),TRUE,FALSE)</f>
        <v>1</v>
      </c>
      <c r="Q799">
        <f ca="1">IF(O799,Q798,SUM(C$2:C799)/COUNT(C$2:C799))+(Analysis!$D$14-500)/1000000</f>
        <v>1.1E-4</v>
      </c>
      <c r="R799">
        <f t="shared" ca="1" si="1669"/>
        <v>0</v>
      </c>
      <c r="S799">
        <f t="shared" ca="1" si="1678"/>
        <v>0</v>
      </c>
      <c r="T799">
        <f t="shared" ca="1" si="1670"/>
        <v>0</v>
      </c>
      <c r="U799">
        <f ca="1">IF($P799,T799*Analysis!$B$28+Analysis!$B$29,0)</f>
        <v>0.65799999999999992</v>
      </c>
      <c r="V799">
        <f ca="1">U799-'Flight Input'!$AE799</f>
        <v>0.36699999999999994</v>
      </c>
      <c r="W799">
        <f ca="1">MEDIAN2(R799,Analysis!$B$5,2)</f>
        <v>0</v>
      </c>
      <c r="X799">
        <f t="shared" ref="X799:Y799" ca="1" si="1733">X798+W799*$D799</f>
        <v>0</v>
      </c>
      <c r="Y799">
        <f t="shared" ca="1" si="1733"/>
        <v>0</v>
      </c>
      <c r="AA799">
        <f ca="1">AVERAGE2(W799,Analysis!$B$6,2)</f>
        <v>0</v>
      </c>
      <c r="AB799">
        <f t="shared" ref="AB799:AC799" ca="1" si="1734">AB798+AA799*$D799</f>
        <v>0</v>
      </c>
      <c r="AC799">
        <f t="shared" ca="1" si="1734"/>
        <v>0</v>
      </c>
      <c r="AF799">
        <f ca="1">IF(B799&gt;0,C799-Analysis!$B$14,0)</f>
        <v>0</v>
      </c>
      <c r="AG799">
        <f t="shared" ca="1" si="1673"/>
        <v>0</v>
      </c>
      <c r="AH799">
        <f t="shared" ca="1" si="1674"/>
        <v>0</v>
      </c>
      <c r="AI799">
        <f ca="1">IF(AND(B799&gt;Analysis!$B$39,B799&lt;Analysis!$B$40),FilterInput(AF799,Analysis!$B$34,Analysis!$B$35),0)</f>
        <v>0</v>
      </c>
      <c r="AJ799">
        <f ca="1">MEDIAN2(AI799,Analysis!$B$5,2)</f>
        <v>0</v>
      </c>
      <c r="AK799">
        <f ca="1">AVERAGE2(AJ799,Analysis!$B$6,2)</f>
        <v>0</v>
      </c>
      <c r="AL799">
        <f ca="1">INTEGRAL2(R799,$B799,AL798,R798,$B798,Analysis!$B$22)</f>
        <v>0</v>
      </c>
      <c r="AM799">
        <f ca="1">IF(AND(B799&lt;Analysis!$B$40,B799&gt;0),INTEGRAL2(AL799,$B799,AM798,AL798,$B798,Analysis!$B$23),0)</f>
        <v>0</v>
      </c>
      <c r="AN799">
        <f ca="1">IF($P799,AM799*Analysis!$B$30+Analysis!$B$31,0)</f>
        <v>0.626</v>
      </c>
      <c r="AO799">
        <f ca="1">AN799-'Flight Input'!$AE799</f>
        <v>0.33500000000000002</v>
      </c>
      <c r="AQ799">
        <f>Analysis!$B$36*'Flight Input'!AE799+IF('Flight Input'!AE799 &gt; 0,Analysis!$B$37,0)</f>
        <v>-0.89178299999999999</v>
      </c>
      <c r="AR799">
        <f ca="1">_xlfn.COVARIANCE.P($AN$102:$AN$1102,'Flight Input'!AE799:AE1799)</f>
        <v>0</v>
      </c>
    </row>
    <row r="800" spans="1:44" x14ac:dyDescent="0.3">
      <c r="A800">
        <v>798</v>
      </c>
      <c r="B800">
        <f>'Flight Input'!T800</f>
        <v>16.960233999998309</v>
      </c>
      <c r="C800">
        <f ca="1">INDIRECT(CONCATENATE("'Flight Input'!",Analysis!$B$2,A800+2))</f>
        <v>0</v>
      </c>
      <c r="D800">
        <f t="shared" si="1666"/>
        <v>1.9557000021450222E-2</v>
      </c>
      <c r="F800">
        <f t="shared" ca="1" si="1675"/>
        <v>0</v>
      </c>
      <c r="G800">
        <f t="shared" ca="1" si="1676"/>
        <v>0</v>
      </c>
      <c r="I800">
        <f>SUM(D$2:D800)/COUNT(D$2:D800)</f>
        <v>2.1253426065160789E-2</v>
      </c>
      <c r="J800">
        <f t="shared" si="1667"/>
        <v>0.92018105511509052</v>
      </c>
      <c r="L800">
        <f ca="1">VARA(C$2:C800)</f>
        <v>0</v>
      </c>
      <c r="M800">
        <f t="shared" ca="1" si="1668"/>
        <v>0</v>
      </c>
      <c r="N800">
        <f t="shared" ca="1" si="1677"/>
        <v>0</v>
      </c>
      <c r="O800" t="b">
        <f ca="1">IF(OR(O799,M800*MIN((B800-B$2)*Analysis!$B$19,1)&gt;Analysis!$B$18),TRUE,FALSE)</f>
        <v>0</v>
      </c>
      <c r="P800" t="b">
        <f>IF(OR('Flight Input'!U800=3,'Flight Input'!U800=9),TRUE,FALSE)</f>
        <v>1</v>
      </c>
      <c r="Q800">
        <f ca="1">IF(O800,Q799,SUM(C$2:C800)/COUNT(C$2:C800))+(Analysis!$D$14-500)/1000000</f>
        <v>1.1E-4</v>
      </c>
      <c r="R800">
        <f t="shared" ca="1" si="1669"/>
        <v>0</v>
      </c>
      <c r="S800">
        <f t="shared" ca="1" si="1678"/>
        <v>0</v>
      </c>
      <c r="T800">
        <f t="shared" ca="1" si="1670"/>
        <v>0</v>
      </c>
      <c r="U800">
        <f ca="1">IF($P800,T800*Analysis!$B$28+Analysis!$B$29,0)</f>
        <v>0.65799999999999992</v>
      </c>
      <c r="V800">
        <f ca="1">U800-'Flight Input'!$AE800</f>
        <v>0.36699999999999994</v>
      </c>
      <c r="W800">
        <f ca="1">MEDIAN2(R800,Analysis!$B$5,2)</f>
        <v>0</v>
      </c>
      <c r="X800">
        <f t="shared" ref="X800:Y800" ca="1" si="1735">X799+W800*$D800</f>
        <v>0</v>
      </c>
      <c r="Y800">
        <f t="shared" ca="1" si="1735"/>
        <v>0</v>
      </c>
      <c r="AA800">
        <f ca="1">AVERAGE2(W800,Analysis!$B$6,2)</f>
        <v>0</v>
      </c>
      <c r="AB800">
        <f t="shared" ref="AB800:AC800" ca="1" si="1736">AB799+AA800*$D800</f>
        <v>0</v>
      </c>
      <c r="AC800">
        <f t="shared" ca="1" si="1736"/>
        <v>0</v>
      </c>
      <c r="AF800">
        <f ca="1">IF(B800&gt;0,C800-Analysis!$B$14,0)</f>
        <v>0</v>
      </c>
      <c r="AG800">
        <f t="shared" ca="1" si="1673"/>
        <v>0</v>
      </c>
      <c r="AH800">
        <f t="shared" ca="1" si="1674"/>
        <v>0</v>
      </c>
      <c r="AI800">
        <f ca="1">IF(AND(B800&gt;Analysis!$B$39,B800&lt;Analysis!$B$40),FilterInput(AF800,Analysis!$B$34,Analysis!$B$35),0)</f>
        <v>0</v>
      </c>
      <c r="AJ800">
        <f ca="1">MEDIAN2(AI800,Analysis!$B$5,2)</f>
        <v>0</v>
      </c>
      <c r="AK800">
        <f ca="1">AVERAGE2(AJ800,Analysis!$B$6,2)</f>
        <v>0</v>
      </c>
      <c r="AL800">
        <f ca="1">INTEGRAL2(R800,$B800,AL799,R799,$B799,Analysis!$B$22)</f>
        <v>0</v>
      </c>
      <c r="AM800">
        <f ca="1">IF(AND(B800&lt;Analysis!$B$40,B800&gt;0),INTEGRAL2(AL800,$B800,AM799,AL799,$B799,Analysis!$B$23),0)</f>
        <v>0</v>
      </c>
      <c r="AN800">
        <f ca="1">IF($P800,AM800*Analysis!$B$30+Analysis!$B$31,0)</f>
        <v>0.626</v>
      </c>
      <c r="AO800">
        <f ca="1">AN800-'Flight Input'!$AE800</f>
        <v>0.33500000000000002</v>
      </c>
      <c r="AQ800">
        <f>Analysis!$B$36*'Flight Input'!AE800+IF('Flight Input'!AE800 &gt; 0,Analysis!$B$37,0)</f>
        <v>-0.89178299999999999</v>
      </c>
      <c r="AR800">
        <f ca="1">_xlfn.COVARIANCE.P($AN$102:$AN$1102,'Flight Input'!AE800:AE1800)</f>
        <v>0</v>
      </c>
    </row>
    <row r="801" spans="1:44" x14ac:dyDescent="0.3">
      <c r="A801">
        <v>799</v>
      </c>
      <c r="B801">
        <f>'Flight Input'!T801</f>
        <v>16.970233000000007</v>
      </c>
      <c r="C801">
        <f ca="1">INDIRECT(CONCATENATE("'Flight Input'!",Analysis!$B$2,A801+2))</f>
        <v>0</v>
      </c>
      <c r="D801">
        <f t="shared" si="1666"/>
        <v>9.9990000016987324E-3</v>
      </c>
      <c r="F801">
        <f t="shared" ca="1" si="1675"/>
        <v>0</v>
      </c>
      <c r="G801">
        <f t="shared" ca="1" si="1676"/>
        <v>0</v>
      </c>
      <c r="I801">
        <f>SUM(D$2:D801)/COUNT(D$2:D801)</f>
        <v>2.1239340425531925E-2</v>
      </c>
      <c r="J801">
        <f t="shared" si="1667"/>
        <v>0.47077733118674819</v>
      </c>
      <c r="L801">
        <f ca="1">VARA(C$2:C801)</f>
        <v>0</v>
      </c>
      <c r="M801">
        <f t="shared" ca="1" si="1668"/>
        <v>0</v>
      </c>
      <c r="N801">
        <f t="shared" ca="1" si="1677"/>
        <v>0</v>
      </c>
      <c r="O801" t="b">
        <f ca="1">IF(OR(O800,M801*MIN((B801-B$2)*Analysis!$B$19,1)&gt;Analysis!$B$18),TRUE,FALSE)</f>
        <v>0</v>
      </c>
      <c r="P801" t="b">
        <f>IF(OR('Flight Input'!U801=3,'Flight Input'!U801=9),TRUE,FALSE)</f>
        <v>1</v>
      </c>
      <c r="Q801">
        <f ca="1">IF(O801,Q800,SUM(C$2:C801)/COUNT(C$2:C801))+(Analysis!$D$14-500)/1000000</f>
        <v>1.1E-4</v>
      </c>
      <c r="R801">
        <f t="shared" ca="1" si="1669"/>
        <v>0</v>
      </c>
      <c r="S801">
        <f t="shared" ca="1" si="1678"/>
        <v>0</v>
      </c>
      <c r="T801">
        <f t="shared" ca="1" si="1670"/>
        <v>0</v>
      </c>
      <c r="U801">
        <f ca="1">IF($P801,T801*Analysis!$B$28+Analysis!$B$29,0)</f>
        <v>0.65799999999999992</v>
      </c>
      <c r="V801">
        <f ca="1">U801-'Flight Input'!$AE801</f>
        <v>0.36499999999999994</v>
      </c>
      <c r="W801">
        <f ca="1">MEDIAN2(R801,Analysis!$B$5,2)</f>
        <v>0</v>
      </c>
      <c r="X801">
        <f t="shared" ref="X801:Y801" ca="1" si="1737">X800+W801*$D801</f>
        <v>0</v>
      </c>
      <c r="Y801">
        <f t="shared" ca="1" si="1737"/>
        <v>0</v>
      </c>
      <c r="AA801">
        <f ca="1">AVERAGE2(W801,Analysis!$B$6,2)</f>
        <v>0</v>
      </c>
      <c r="AB801">
        <f t="shared" ref="AB801:AC801" ca="1" si="1738">AB800+AA801*$D801</f>
        <v>0</v>
      </c>
      <c r="AC801">
        <f t="shared" ca="1" si="1738"/>
        <v>0</v>
      </c>
      <c r="AF801">
        <f ca="1">IF(B801&gt;0,C801-Analysis!$B$14,0)</f>
        <v>0</v>
      </c>
      <c r="AG801">
        <f t="shared" ca="1" si="1673"/>
        <v>0</v>
      </c>
      <c r="AH801">
        <f t="shared" ca="1" si="1674"/>
        <v>0</v>
      </c>
      <c r="AI801">
        <f ca="1">IF(AND(B801&gt;Analysis!$B$39,B801&lt;Analysis!$B$40),FilterInput(AF801,Analysis!$B$34,Analysis!$B$35),0)</f>
        <v>0</v>
      </c>
      <c r="AJ801">
        <f ca="1">MEDIAN2(AI801,Analysis!$B$5,2)</f>
        <v>0</v>
      </c>
      <c r="AK801">
        <f ca="1">AVERAGE2(AJ801,Analysis!$B$6,2)</f>
        <v>0</v>
      </c>
      <c r="AL801">
        <f ca="1">INTEGRAL2(R801,$B801,AL800,R800,$B800,Analysis!$B$22)</f>
        <v>0</v>
      </c>
      <c r="AM801">
        <f ca="1">IF(AND(B801&lt;Analysis!$B$40,B801&gt;0),INTEGRAL2(AL801,$B801,AM800,AL800,$B800,Analysis!$B$23),0)</f>
        <v>0</v>
      </c>
      <c r="AN801">
        <f ca="1">IF($P801,AM801*Analysis!$B$30+Analysis!$B$31,0)</f>
        <v>0.626</v>
      </c>
      <c r="AO801">
        <f ca="1">AN801-'Flight Input'!$AE801</f>
        <v>0.33300000000000002</v>
      </c>
      <c r="AQ801">
        <f>Analysis!$B$36*'Flight Input'!AE801+IF('Flight Input'!AE801 &gt; 0,Analysis!$B$37,0)</f>
        <v>-0.88780899999999996</v>
      </c>
      <c r="AR801">
        <f ca="1">_xlfn.COVARIANCE.P($AN$102:$AN$1102,'Flight Input'!AE801:AE1801)</f>
        <v>0</v>
      </c>
    </row>
    <row r="802" spans="1:44" x14ac:dyDescent="0.3">
      <c r="A802">
        <v>800</v>
      </c>
      <c r="B802">
        <f>'Flight Input'!T802</f>
        <v>17.000850999960676</v>
      </c>
      <c r="C802">
        <f ca="1">INDIRECT(CONCATENATE("'Flight Input'!",Analysis!$B$2,A802+2))</f>
        <v>0</v>
      </c>
      <c r="D802">
        <f t="shared" si="1666"/>
        <v>3.0617999960668385E-2</v>
      </c>
      <c r="F802">
        <f t="shared" ca="1" si="1675"/>
        <v>0</v>
      </c>
      <c r="G802">
        <f t="shared" ca="1" si="1676"/>
        <v>0</v>
      </c>
      <c r="I802">
        <f>SUM(D$2:D802)/COUNT(D$2:D802)</f>
        <v>2.1251063749950845E-2</v>
      </c>
      <c r="J802">
        <f t="shared" si="1667"/>
        <v>1.4407749334778222</v>
      </c>
      <c r="L802">
        <f ca="1">VARA(C$2:C802)</f>
        <v>0</v>
      </c>
      <c r="M802">
        <f t="shared" ca="1" si="1668"/>
        <v>0</v>
      </c>
      <c r="N802">
        <f t="shared" ca="1" si="1677"/>
        <v>0</v>
      </c>
      <c r="O802" t="b">
        <f ca="1">IF(OR(O801,M802*MIN((B802-B$2)*Analysis!$B$19,1)&gt;Analysis!$B$18),TRUE,FALSE)</f>
        <v>0</v>
      </c>
      <c r="P802" t="b">
        <f>IF(OR('Flight Input'!U802=3,'Flight Input'!U802=9),TRUE,FALSE)</f>
        <v>1</v>
      </c>
      <c r="Q802">
        <f ca="1">IF(O802,Q801,SUM(C$2:C802)/COUNT(C$2:C802))+(Analysis!$D$14-500)/1000000</f>
        <v>1.1E-4</v>
      </c>
      <c r="R802">
        <f t="shared" ca="1" si="1669"/>
        <v>0</v>
      </c>
      <c r="S802">
        <f t="shared" ca="1" si="1678"/>
        <v>0</v>
      </c>
      <c r="T802">
        <f t="shared" ca="1" si="1670"/>
        <v>0</v>
      </c>
      <c r="U802">
        <f ca="1">IF($P802,T802*Analysis!$B$28+Analysis!$B$29,0)</f>
        <v>0.65799999999999992</v>
      </c>
      <c r="V802">
        <f ca="1">U802-'Flight Input'!$AE802</f>
        <v>0.36499999999999994</v>
      </c>
      <c r="W802">
        <f ca="1">MEDIAN2(R802,Analysis!$B$5,2)</f>
        <v>0</v>
      </c>
      <c r="X802">
        <f t="shared" ref="X802:Y802" ca="1" si="1739">X801+W802*$D802</f>
        <v>0</v>
      </c>
      <c r="Y802">
        <f t="shared" ca="1" si="1739"/>
        <v>0</v>
      </c>
      <c r="AA802">
        <f ca="1">AVERAGE2(W802,Analysis!$B$6,2)</f>
        <v>0</v>
      </c>
      <c r="AB802">
        <f t="shared" ref="AB802:AC802" ca="1" si="1740">AB801+AA802*$D802</f>
        <v>0</v>
      </c>
      <c r="AC802">
        <f t="shared" ca="1" si="1740"/>
        <v>0</v>
      </c>
      <c r="AF802">
        <f ca="1">IF(B802&gt;0,C802-Analysis!$B$14,0)</f>
        <v>0</v>
      </c>
      <c r="AG802">
        <f t="shared" ca="1" si="1673"/>
        <v>0</v>
      </c>
      <c r="AH802">
        <f t="shared" ca="1" si="1674"/>
        <v>0</v>
      </c>
      <c r="AI802">
        <f ca="1">IF(AND(B802&gt;Analysis!$B$39,B802&lt;Analysis!$B$40),FilterInput(AF802,Analysis!$B$34,Analysis!$B$35),0)</f>
        <v>0</v>
      </c>
      <c r="AJ802">
        <f ca="1">MEDIAN2(AI802,Analysis!$B$5,2)</f>
        <v>0</v>
      </c>
      <c r="AK802">
        <f ca="1">AVERAGE2(AJ802,Analysis!$B$6,2)</f>
        <v>0</v>
      </c>
      <c r="AL802">
        <f ca="1">INTEGRAL2(R802,$B802,AL801,R801,$B801,Analysis!$B$22)</f>
        <v>0</v>
      </c>
      <c r="AM802">
        <f ca="1">IF(AND(B802&lt;Analysis!$B$40,B802&gt;0),INTEGRAL2(AL802,$B802,AM801,AL801,$B801,Analysis!$B$23),0)</f>
        <v>0</v>
      </c>
      <c r="AN802">
        <f ca="1">IF($P802,AM802*Analysis!$B$30+Analysis!$B$31,0)</f>
        <v>0.626</v>
      </c>
      <c r="AO802">
        <f ca="1">AN802-'Flight Input'!$AE802</f>
        <v>0.33300000000000002</v>
      </c>
      <c r="AQ802">
        <f>Analysis!$B$36*'Flight Input'!AE802+IF('Flight Input'!AE802 &gt; 0,Analysis!$B$37,0)</f>
        <v>-0.88780899999999996</v>
      </c>
      <c r="AR802">
        <f ca="1">_xlfn.COVARIANCE.P($AN$102:$AN$1102,'Flight Input'!AE802:AE1802)</f>
        <v>0</v>
      </c>
    </row>
    <row r="803" spans="1:44" x14ac:dyDescent="0.3">
      <c r="A803">
        <v>801</v>
      </c>
      <c r="B803">
        <f>'Flight Input'!T803</f>
        <v>17.017356000025757</v>
      </c>
      <c r="C803">
        <f ca="1">INDIRECT(CONCATENATE("'Flight Input'!",Analysis!$B$2,A803+2))</f>
        <v>0</v>
      </c>
      <c r="D803">
        <f t="shared" si="1666"/>
        <v>1.6505000065080822E-2</v>
      </c>
      <c r="F803">
        <f t="shared" ca="1" si="1675"/>
        <v>0</v>
      </c>
      <c r="G803">
        <f t="shared" ca="1" si="1676"/>
        <v>0</v>
      </c>
      <c r="I803">
        <f>SUM(D$2:D803)/COUNT(D$2:D803)</f>
        <v>2.1245138576811182E-2</v>
      </c>
      <c r="J803">
        <f t="shared" si="1667"/>
        <v>0.77688361529897643</v>
      </c>
      <c r="L803">
        <f ca="1">VARA(C$2:C803)</f>
        <v>0</v>
      </c>
      <c r="M803">
        <f t="shared" ca="1" si="1668"/>
        <v>0</v>
      </c>
      <c r="N803">
        <f t="shared" ca="1" si="1677"/>
        <v>0</v>
      </c>
      <c r="O803" t="b">
        <f ca="1">IF(OR(O802,M803*MIN((B803-B$2)*Analysis!$B$19,1)&gt;Analysis!$B$18),TRUE,FALSE)</f>
        <v>0</v>
      </c>
      <c r="P803" t="b">
        <f>IF(OR('Flight Input'!U803=3,'Flight Input'!U803=9),TRUE,FALSE)</f>
        <v>1</v>
      </c>
      <c r="Q803">
        <f ca="1">IF(O803,Q802,SUM(C$2:C803)/COUNT(C$2:C803))+(Analysis!$D$14-500)/1000000</f>
        <v>1.1E-4</v>
      </c>
      <c r="R803">
        <f t="shared" ca="1" si="1669"/>
        <v>0</v>
      </c>
      <c r="S803">
        <f t="shared" ca="1" si="1678"/>
        <v>0</v>
      </c>
      <c r="T803">
        <f t="shared" ca="1" si="1670"/>
        <v>0</v>
      </c>
      <c r="U803">
        <f ca="1">IF($P803,T803*Analysis!$B$28+Analysis!$B$29,0)</f>
        <v>0.65799999999999992</v>
      </c>
      <c r="V803">
        <f ca="1">U803-'Flight Input'!$AE803</f>
        <v>0.36199999999999993</v>
      </c>
      <c r="W803">
        <f ca="1">MEDIAN2(R803,Analysis!$B$5,2)</f>
        <v>0</v>
      </c>
      <c r="X803">
        <f t="shared" ref="X803:Y803" ca="1" si="1741">X802+W803*$D803</f>
        <v>0</v>
      </c>
      <c r="Y803">
        <f t="shared" ca="1" si="1741"/>
        <v>0</v>
      </c>
      <c r="AA803">
        <f ca="1">AVERAGE2(W803,Analysis!$B$6,2)</f>
        <v>0</v>
      </c>
      <c r="AB803">
        <f t="shared" ref="AB803:AC803" ca="1" si="1742">AB802+AA803*$D803</f>
        <v>0</v>
      </c>
      <c r="AC803">
        <f t="shared" ca="1" si="1742"/>
        <v>0</v>
      </c>
      <c r="AF803">
        <f ca="1">IF(B803&gt;0,C803-Analysis!$B$14,0)</f>
        <v>0</v>
      </c>
      <c r="AG803">
        <f t="shared" ca="1" si="1673"/>
        <v>0</v>
      </c>
      <c r="AH803">
        <f t="shared" ca="1" si="1674"/>
        <v>0</v>
      </c>
      <c r="AI803">
        <f ca="1">IF(AND(B803&gt;Analysis!$B$39,B803&lt;Analysis!$B$40),FilterInput(AF803,Analysis!$B$34,Analysis!$B$35),0)</f>
        <v>0</v>
      </c>
      <c r="AJ803">
        <f ca="1">MEDIAN2(AI803,Analysis!$B$5,2)</f>
        <v>0</v>
      </c>
      <c r="AK803">
        <f ca="1">AVERAGE2(AJ803,Analysis!$B$6,2)</f>
        <v>0</v>
      </c>
      <c r="AL803">
        <f ca="1">INTEGRAL2(R803,$B803,AL802,R802,$B802,Analysis!$B$22)</f>
        <v>0</v>
      </c>
      <c r="AM803">
        <f ca="1">IF(AND(B803&lt;Analysis!$B$40,B803&gt;0),INTEGRAL2(AL803,$B803,AM802,AL802,$B802,Analysis!$B$23),0)</f>
        <v>0</v>
      </c>
      <c r="AN803">
        <f ca="1">IF($P803,AM803*Analysis!$B$30+Analysis!$B$31,0)</f>
        <v>0.626</v>
      </c>
      <c r="AO803">
        <f ca="1">AN803-'Flight Input'!$AE803</f>
        <v>0.33</v>
      </c>
      <c r="AQ803">
        <f>Analysis!$B$36*'Flight Input'!AE803+IF('Flight Input'!AE803 &gt; 0,Analysis!$B$37,0)</f>
        <v>-0.88184799999999997</v>
      </c>
      <c r="AR803">
        <f ca="1">_xlfn.COVARIANCE.P($AN$102:$AN$1102,'Flight Input'!AE803:AE1803)</f>
        <v>0</v>
      </c>
    </row>
    <row r="804" spans="1:44" x14ac:dyDescent="0.3">
      <c r="A804">
        <v>802</v>
      </c>
      <c r="B804">
        <f>'Flight Input'!T804</f>
        <v>17.040408000000753</v>
      </c>
      <c r="C804">
        <f ca="1">INDIRECT(CONCATENATE("'Flight Input'!",Analysis!$B$2,A804+2))</f>
        <v>0</v>
      </c>
      <c r="D804">
        <f t="shared" si="1666"/>
        <v>2.3051999974995852E-2</v>
      </c>
      <c r="F804">
        <f t="shared" ca="1" si="1675"/>
        <v>0</v>
      </c>
      <c r="G804">
        <f t="shared" ca="1" si="1676"/>
        <v>0</v>
      </c>
      <c r="I804">
        <f>SUM(D$2:D804)/COUNT(D$2:D804)</f>
        <v>2.1247391521197947E-2</v>
      </c>
      <c r="J804">
        <f t="shared" si="1667"/>
        <v>1.0849331764794514</v>
      </c>
      <c r="L804">
        <f ca="1">VARA(C$2:C804)</f>
        <v>0</v>
      </c>
      <c r="M804">
        <f t="shared" ca="1" si="1668"/>
        <v>0</v>
      </c>
      <c r="N804">
        <f t="shared" ca="1" si="1677"/>
        <v>0</v>
      </c>
      <c r="O804" t="b">
        <f ca="1">IF(OR(O803,M804*MIN((B804-B$2)*Analysis!$B$19,1)&gt;Analysis!$B$18),TRUE,FALSE)</f>
        <v>0</v>
      </c>
      <c r="P804" t="b">
        <f>IF(OR('Flight Input'!U804=3,'Flight Input'!U804=9),TRUE,FALSE)</f>
        <v>1</v>
      </c>
      <c r="Q804">
        <f ca="1">IF(O804,Q803,SUM(C$2:C804)/COUNT(C$2:C804))+(Analysis!$D$14-500)/1000000</f>
        <v>1.1E-4</v>
      </c>
      <c r="R804">
        <f t="shared" ca="1" si="1669"/>
        <v>0</v>
      </c>
      <c r="S804">
        <f t="shared" ca="1" si="1678"/>
        <v>0</v>
      </c>
      <c r="T804">
        <f t="shared" ca="1" si="1670"/>
        <v>0</v>
      </c>
      <c r="U804">
        <f ca="1">IF($P804,T804*Analysis!$B$28+Analysis!$B$29,0)</f>
        <v>0.65799999999999992</v>
      </c>
      <c r="V804">
        <f ca="1">U804-'Flight Input'!$AE804</f>
        <v>0.36199999999999993</v>
      </c>
      <c r="W804">
        <f ca="1">MEDIAN2(R804,Analysis!$B$5,2)</f>
        <v>0</v>
      </c>
      <c r="X804">
        <f t="shared" ref="X804:Y804" ca="1" si="1743">X803+W804*$D804</f>
        <v>0</v>
      </c>
      <c r="Y804">
        <f t="shared" ca="1" si="1743"/>
        <v>0</v>
      </c>
      <c r="AA804">
        <f ca="1">AVERAGE2(W804,Analysis!$B$6,2)</f>
        <v>0</v>
      </c>
      <c r="AB804">
        <f t="shared" ref="AB804:AC804" ca="1" si="1744">AB803+AA804*$D804</f>
        <v>0</v>
      </c>
      <c r="AC804">
        <f t="shared" ca="1" si="1744"/>
        <v>0</v>
      </c>
      <c r="AF804">
        <f ca="1">IF(B804&gt;0,C804-Analysis!$B$14,0)</f>
        <v>0</v>
      </c>
      <c r="AG804">
        <f t="shared" ca="1" si="1673"/>
        <v>0</v>
      </c>
      <c r="AH804">
        <f t="shared" ca="1" si="1674"/>
        <v>0</v>
      </c>
      <c r="AI804">
        <f ca="1">IF(AND(B804&gt;Analysis!$B$39,B804&lt;Analysis!$B$40),FilterInput(AF804,Analysis!$B$34,Analysis!$B$35),0)</f>
        <v>0</v>
      </c>
      <c r="AJ804">
        <f ca="1">MEDIAN2(AI804,Analysis!$B$5,2)</f>
        <v>0</v>
      </c>
      <c r="AK804">
        <f ca="1">AVERAGE2(AJ804,Analysis!$B$6,2)</f>
        <v>0</v>
      </c>
      <c r="AL804">
        <f ca="1">INTEGRAL2(R804,$B804,AL803,R803,$B803,Analysis!$B$22)</f>
        <v>0</v>
      </c>
      <c r="AM804">
        <f ca="1">IF(AND(B804&lt;Analysis!$B$40,B804&gt;0),INTEGRAL2(AL804,$B804,AM803,AL803,$B803,Analysis!$B$23),0)</f>
        <v>0</v>
      </c>
      <c r="AN804">
        <f ca="1">IF($P804,AM804*Analysis!$B$30+Analysis!$B$31,0)</f>
        <v>0.626</v>
      </c>
      <c r="AO804">
        <f ca="1">AN804-'Flight Input'!$AE804</f>
        <v>0.33</v>
      </c>
      <c r="AQ804">
        <f>Analysis!$B$36*'Flight Input'!AE804+IF('Flight Input'!AE804 &gt; 0,Analysis!$B$37,0)</f>
        <v>-0.88184799999999997</v>
      </c>
      <c r="AR804">
        <f ca="1">_xlfn.COVARIANCE.P($AN$102:$AN$1102,'Flight Input'!AE804:AE1804)</f>
        <v>0</v>
      </c>
    </row>
    <row r="805" spans="1:44" x14ac:dyDescent="0.3">
      <c r="A805">
        <v>803</v>
      </c>
      <c r="B805">
        <f>'Flight Input'!T805</f>
        <v>17.052445000037551</v>
      </c>
      <c r="C805">
        <f ca="1">INDIRECT(CONCATENATE("'Flight Input'!",Analysis!$B$2,A805+2))</f>
        <v>0</v>
      </c>
      <c r="D805">
        <f t="shared" si="1666"/>
        <v>1.2037000036798418E-2</v>
      </c>
      <c r="F805">
        <f t="shared" ca="1" si="1675"/>
        <v>0</v>
      </c>
      <c r="G805">
        <f t="shared" ca="1" si="1676"/>
        <v>0</v>
      </c>
      <c r="I805">
        <f>SUM(D$2:D805)/COUNT(D$2:D805)</f>
        <v>2.1235921544255978E-2</v>
      </c>
      <c r="J805">
        <f t="shared" si="1667"/>
        <v>0.56682258934292673</v>
      </c>
      <c r="L805">
        <f ca="1">VARA(C$2:C805)</f>
        <v>0</v>
      </c>
      <c r="M805">
        <f t="shared" ca="1" si="1668"/>
        <v>0</v>
      </c>
      <c r="N805">
        <f t="shared" ca="1" si="1677"/>
        <v>0</v>
      </c>
      <c r="O805" t="b">
        <f ca="1">IF(OR(O804,M805*MIN((B805-B$2)*Analysis!$B$19,1)&gt;Analysis!$B$18),TRUE,FALSE)</f>
        <v>0</v>
      </c>
      <c r="P805" t="b">
        <f>IF(OR('Flight Input'!U805=3,'Flight Input'!U805=9),TRUE,FALSE)</f>
        <v>1</v>
      </c>
      <c r="Q805">
        <f ca="1">IF(O805,Q804,SUM(C$2:C805)/COUNT(C$2:C805))+(Analysis!$D$14-500)/1000000</f>
        <v>1.1E-4</v>
      </c>
      <c r="R805">
        <f t="shared" ca="1" si="1669"/>
        <v>0</v>
      </c>
      <c r="S805">
        <f t="shared" ca="1" si="1678"/>
        <v>0</v>
      </c>
      <c r="T805">
        <f t="shared" ca="1" si="1670"/>
        <v>0</v>
      </c>
      <c r="U805">
        <f ca="1">IF($P805,T805*Analysis!$B$28+Analysis!$B$29,0)</f>
        <v>0.65799999999999992</v>
      </c>
      <c r="V805">
        <f ca="1">U805-'Flight Input'!$AE805</f>
        <v>0.35999999999999993</v>
      </c>
      <c r="W805">
        <f ca="1">MEDIAN2(R805,Analysis!$B$5,2)</f>
        <v>0</v>
      </c>
      <c r="X805">
        <f t="shared" ref="X805:Y805" ca="1" si="1745">X804+W805*$D805</f>
        <v>0</v>
      </c>
      <c r="Y805">
        <f t="shared" ca="1" si="1745"/>
        <v>0</v>
      </c>
      <c r="AA805">
        <f ca="1">AVERAGE2(W805,Analysis!$B$6,2)</f>
        <v>0</v>
      </c>
      <c r="AB805">
        <f t="shared" ref="AB805:AC805" ca="1" si="1746">AB804+AA805*$D805</f>
        <v>0</v>
      </c>
      <c r="AC805">
        <f t="shared" ca="1" si="1746"/>
        <v>0</v>
      </c>
      <c r="AF805">
        <f ca="1">IF(B805&gt;0,C805-Analysis!$B$14,0)</f>
        <v>0</v>
      </c>
      <c r="AG805">
        <f t="shared" ca="1" si="1673"/>
        <v>0</v>
      </c>
      <c r="AH805">
        <f t="shared" ca="1" si="1674"/>
        <v>0</v>
      </c>
      <c r="AI805">
        <f ca="1">IF(AND(B805&gt;Analysis!$B$39,B805&lt;Analysis!$B$40),FilterInput(AF805,Analysis!$B$34,Analysis!$B$35),0)</f>
        <v>0</v>
      </c>
      <c r="AJ805">
        <f ca="1">MEDIAN2(AI805,Analysis!$B$5,2)</f>
        <v>0</v>
      </c>
      <c r="AK805">
        <f ca="1">AVERAGE2(AJ805,Analysis!$B$6,2)</f>
        <v>0</v>
      </c>
      <c r="AL805">
        <f ca="1">INTEGRAL2(R805,$B805,AL804,R804,$B804,Analysis!$B$22)</f>
        <v>0</v>
      </c>
      <c r="AM805">
        <f ca="1">IF(AND(B805&lt;Analysis!$B$40,B805&gt;0),INTEGRAL2(AL805,$B805,AM804,AL804,$B804,Analysis!$B$23),0)</f>
        <v>0</v>
      </c>
      <c r="AN805">
        <f ca="1">IF($P805,AM805*Analysis!$B$30+Analysis!$B$31,0)</f>
        <v>0.626</v>
      </c>
      <c r="AO805">
        <f ca="1">AN805-'Flight Input'!$AE805</f>
        <v>0.32800000000000001</v>
      </c>
      <c r="AQ805">
        <f>Analysis!$B$36*'Flight Input'!AE805+IF('Flight Input'!AE805 &gt; 0,Analysis!$B$37,0)</f>
        <v>-0.87787399999999993</v>
      </c>
      <c r="AR805">
        <f ca="1">_xlfn.COVARIANCE.P($AN$102:$AN$1102,'Flight Input'!AE805:AE1805)</f>
        <v>0</v>
      </c>
    </row>
    <row r="806" spans="1:44" x14ac:dyDescent="0.3">
      <c r="A806">
        <v>804</v>
      </c>
      <c r="B806">
        <f>'Flight Input'!T806</f>
        <v>17.07756700005848</v>
      </c>
      <c r="C806">
        <f ca="1">INDIRECT(CONCATENATE("'Flight Input'!",Analysis!$B$2,A806+2))</f>
        <v>0</v>
      </c>
      <c r="D806">
        <f t="shared" si="1666"/>
        <v>2.5122000020928681E-2</v>
      </c>
      <c r="F806">
        <f t="shared" ca="1" si="1675"/>
        <v>0</v>
      </c>
      <c r="G806">
        <f t="shared" ca="1" si="1676"/>
        <v>0</v>
      </c>
      <c r="I806">
        <f>SUM(D$2:D806)/COUNT(D$2:D806)</f>
        <v>2.1240754975197115E-2</v>
      </c>
      <c r="J806">
        <f t="shared" si="1667"/>
        <v>1.1827263225936981</v>
      </c>
      <c r="L806">
        <f ca="1">VARA(C$2:C806)</f>
        <v>0</v>
      </c>
      <c r="M806">
        <f t="shared" ca="1" si="1668"/>
        <v>0</v>
      </c>
      <c r="N806">
        <f t="shared" ca="1" si="1677"/>
        <v>0</v>
      </c>
      <c r="O806" t="b">
        <f ca="1">IF(OR(O805,M806*MIN((B806-B$2)*Analysis!$B$19,1)&gt;Analysis!$B$18),TRUE,FALSE)</f>
        <v>0</v>
      </c>
      <c r="P806" t="b">
        <f>IF(OR('Flight Input'!U806=3,'Flight Input'!U806=9),TRUE,FALSE)</f>
        <v>1</v>
      </c>
      <c r="Q806">
        <f ca="1">IF(O806,Q805,SUM(C$2:C806)/COUNT(C$2:C806))+(Analysis!$D$14-500)/1000000</f>
        <v>1.1E-4</v>
      </c>
      <c r="R806">
        <f t="shared" ca="1" si="1669"/>
        <v>0</v>
      </c>
      <c r="S806">
        <f t="shared" ca="1" si="1678"/>
        <v>0</v>
      </c>
      <c r="T806">
        <f t="shared" ca="1" si="1670"/>
        <v>0</v>
      </c>
      <c r="U806">
        <f ca="1">IF($P806,T806*Analysis!$B$28+Analysis!$B$29,0)</f>
        <v>0.65799999999999992</v>
      </c>
      <c r="V806">
        <f ca="1">U806-'Flight Input'!$AE806</f>
        <v>0.35899999999999993</v>
      </c>
      <c r="W806">
        <f ca="1">MEDIAN2(R806,Analysis!$B$5,2)</f>
        <v>0</v>
      </c>
      <c r="X806">
        <f t="shared" ref="X806:Y806" ca="1" si="1747">X805+W806*$D806</f>
        <v>0</v>
      </c>
      <c r="Y806">
        <f t="shared" ca="1" si="1747"/>
        <v>0</v>
      </c>
      <c r="AA806">
        <f ca="1">AVERAGE2(W806,Analysis!$B$6,2)</f>
        <v>0</v>
      </c>
      <c r="AB806">
        <f t="shared" ref="AB806:AC806" ca="1" si="1748">AB805+AA806*$D806</f>
        <v>0</v>
      </c>
      <c r="AC806">
        <f t="shared" ca="1" si="1748"/>
        <v>0</v>
      </c>
      <c r="AF806">
        <f ca="1">IF(B806&gt;0,C806-Analysis!$B$14,0)</f>
        <v>0</v>
      </c>
      <c r="AG806">
        <f t="shared" ca="1" si="1673"/>
        <v>0</v>
      </c>
      <c r="AH806">
        <f t="shared" ca="1" si="1674"/>
        <v>0</v>
      </c>
      <c r="AI806">
        <f ca="1">IF(AND(B806&gt;Analysis!$B$39,B806&lt;Analysis!$B$40),FilterInput(AF806,Analysis!$B$34,Analysis!$B$35),0)</f>
        <v>0</v>
      </c>
      <c r="AJ806">
        <f ca="1">MEDIAN2(AI806,Analysis!$B$5,2)</f>
        <v>0</v>
      </c>
      <c r="AK806">
        <f ca="1">AVERAGE2(AJ806,Analysis!$B$6,2)</f>
        <v>0</v>
      </c>
      <c r="AL806">
        <f ca="1">INTEGRAL2(R806,$B806,AL805,R805,$B805,Analysis!$B$22)</f>
        <v>0</v>
      </c>
      <c r="AM806">
        <f ca="1">IF(AND(B806&lt;Analysis!$B$40,B806&gt;0),INTEGRAL2(AL806,$B806,AM805,AL805,$B805,Analysis!$B$23),0)</f>
        <v>0</v>
      </c>
      <c r="AN806">
        <f ca="1">IF($P806,AM806*Analysis!$B$30+Analysis!$B$31,0)</f>
        <v>0.626</v>
      </c>
      <c r="AO806">
        <f ca="1">AN806-'Flight Input'!$AE806</f>
        <v>0.32700000000000001</v>
      </c>
      <c r="AQ806">
        <f>Analysis!$B$36*'Flight Input'!AE806+IF('Flight Input'!AE806 &gt; 0,Analysis!$B$37,0)</f>
        <v>-0.87588699999999997</v>
      </c>
      <c r="AR806">
        <f ca="1">_xlfn.COVARIANCE.P($AN$102:$AN$1102,'Flight Input'!AE806:AE1806)</f>
        <v>0</v>
      </c>
    </row>
    <row r="807" spans="1:44" x14ac:dyDescent="0.3">
      <c r="A807">
        <v>805</v>
      </c>
      <c r="B807">
        <f>'Flight Input'!T807</f>
        <v>17.097797999973409</v>
      </c>
      <c r="C807">
        <f ca="1">INDIRECT(CONCATENATE("'Flight Input'!",Analysis!$B$2,A807+2))</f>
        <v>0</v>
      </c>
      <c r="D807">
        <f t="shared" si="1666"/>
        <v>2.0230999914929271E-2</v>
      </c>
      <c r="F807">
        <f t="shared" ca="1" si="1675"/>
        <v>0</v>
      </c>
      <c r="G807">
        <f t="shared" ca="1" si="1676"/>
        <v>0</v>
      </c>
      <c r="I807">
        <f>SUM(D$2:D807)/COUNT(D$2:D807)</f>
        <v>2.123950062108498E-2</v>
      </c>
      <c r="J807">
        <f t="shared" si="1667"/>
        <v>0.95251768277665883</v>
      </c>
      <c r="L807">
        <f ca="1">VARA(C$2:C807)</f>
        <v>0</v>
      </c>
      <c r="M807">
        <f t="shared" ca="1" si="1668"/>
        <v>0</v>
      </c>
      <c r="N807">
        <f t="shared" ca="1" si="1677"/>
        <v>0</v>
      </c>
      <c r="O807" t="b">
        <f ca="1">IF(OR(O806,M807*MIN((B807-B$2)*Analysis!$B$19,1)&gt;Analysis!$B$18),TRUE,FALSE)</f>
        <v>0</v>
      </c>
      <c r="P807" t="b">
        <f>IF(OR('Flight Input'!U807=3,'Flight Input'!U807=9),TRUE,FALSE)</f>
        <v>1</v>
      </c>
      <c r="Q807">
        <f ca="1">IF(O807,Q806,SUM(C$2:C807)/COUNT(C$2:C807))+(Analysis!$D$14-500)/1000000</f>
        <v>1.1E-4</v>
      </c>
      <c r="R807">
        <f t="shared" ca="1" si="1669"/>
        <v>0</v>
      </c>
      <c r="S807">
        <f t="shared" ca="1" si="1678"/>
        <v>0</v>
      </c>
      <c r="T807">
        <f t="shared" ca="1" si="1670"/>
        <v>0</v>
      </c>
      <c r="U807">
        <f ca="1">IF($P807,T807*Analysis!$B$28+Analysis!$B$29,0)</f>
        <v>0.65799999999999992</v>
      </c>
      <c r="V807">
        <f ca="1">U807-'Flight Input'!$AE807</f>
        <v>0.35699999999999993</v>
      </c>
      <c r="W807">
        <f ca="1">MEDIAN2(R807,Analysis!$B$5,2)</f>
        <v>0</v>
      </c>
      <c r="X807">
        <f t="shared" ref="X807:Y807" ca="1" si="1749">X806+W807*$D807</f>
        <v>0</v>
      </c>
      <c r="Y807">
        <f t="shared" ca="1" si="1749"/>
        <v>0</v>
      </c>
      <c r="AA807">
        <f ca="1">AVERAGE2(W807,Analysis!$B$6,2)</f>
        <v>0</v>
      </c>
      <c r="AB807">
        <f t="shared" ref="AB807:AC807" ca="1" si="1750">AB806+AA807*$D807</f>
        <v>0</v>
      </c>
      <c r="AC807">
        <f t="shared" ca="1" si="1750"/>
        <v>0</v>
      </c>
      <c r="AF807">
        <f ca="1">IF(B807&gt;0,C807-Analysis!$B$14,0)</f>
        <v>0</v>
      </c>
      <c r="AG807">
        <f t="shared" ca="1" si="1673"/>
        <v>0</v>
      </c>
      <c r="AH807">
        <f t="shared" ca="1" si="1674"/>
        <v>0</v>
      </c>
      <c r="AI807">
        <f ca="1">IF(AND(B807&gt;Analysis!$B$39,B807&lt;Analysis!$B$40),FilterInput(AF807,Analysis!$B$34,Analysis!$B$35),0)</f>
        <v>0</v>
      </c>
      <c r="AJ807">
        <f ca="1">MEDIAN2(AI807,Analysis!$B$5,2)</f>
        <v>0</v>
      </c>
      <c r="AK807">
        <f ca="1">AVERAGE2(AJ807,Analysis!$B$6,2)</f>
        <v>0</v>
      </c>
      <c r="AL807">
        <f ca="1">INTEGRAL2(R807,$B807,AL806,R806,$B806,Analysis!$B$22)</f>
        <v>0</v>
      </c>
      <c r="AM807">
        <f ca="1">IF(AND(B807&lt;Analysis!$B$40,B807&gt;0),INTEGRAL2(AL807,$B807,AM806,AL806,$B806,Analysis!$B$23),0)</f>
        <v>0</v>
      </c>
      <c r="AN807">
        <f ca="1">IF($P807,AM807*Analysis!$B$30+Analysis!$B$31,0)</f>
        <v>0.626</v>
      </c>
      <c r="AO807">
        <f ca="1">AN807-'Flight Input'!$AE807</f>
        <v>0.32500000000000001</v>
      </c>
      <c r="AQ807">
        <f>Analysis!$B$36*'Flight Input'!AE807+IF('Flight Input'!AE807 &gt; 0,Analysis!$B$37,0)</f>
        <v>-0.87191299999999994</v>
      </c>
      <c r="AR807">
        <f ca="1">_xlfn.COVARIANCE.P($AN$102:$AN$1102,'Flight Input'!AE807:AE1807)</f>
        <v>0</v>
      </c>
    </row>
    <row r="808" spans="1:44" x14ac:dyDescent="0.3">
      <c r="A808">
        <v>806</v>
      </c>
      <c r="B808">
        <f>'Flight Input'!T808</f>
        <v>17.119386999984272</v>
      </c>
      <c r="C808">
        <f ca="1">INDIRECT(CONCATENATE("'Flight Input'!",Analysis!$B$2,A808+2))</f>
        <v>0</v>
      </c>
      <c r="D808">
        <f t="shared" si="1666"/>
        <v>2.1589000010862947E-2</v>
      </c>
      <c r="F808">
        <f t="shared" ca="1" si="1675"/>
        <v>0</v>
      </c>
      <c r="G808">
        <f t="shared" ca="1" si="1676"/>
        <v>0</v>
      </c>
      <c r="I808">
        <f>SUM(D$2:D808)/COUNT(D$2:D808)</f>
        <v>2.1239934243156663E-2</v>
      </c>
      <c r="J808">
        <f t="shared" si="1667"/>
        <v>1.0164344090574926</v>
      </c>
      <c r="L808">
        <f ca="1">VARA(C$2:C808)</f>
        <v>0</v>
      </c>
      <c r="M808">
        <f t="shared" ca="1" si="1668"/>
        <v>0</v>
      </c>
      <c r="N808">
        <f t="shared" ca="1" si="1677"/>
        <v>0</v>
      </c>
      <c r="O808" t="b">
        <f ca="1">IF(OR(O807,M808*MIN((B808-B$2)*Analysis!$B$19,1)&gt;Analysis!$B$18),TRUE,FALSE)</f>
        <v>0</v>
      </c>
      <c r="P808" t="b">
        <f>IF(OR('Flight Input'!U808=3,'Flight Input'!U808=9),TRUE,FALSE)</f>
        <v>1</v>
      </c>
      <c r="Q808">
        <f ca="1">IF(O808,Q807,SUM(C$2:C808)/COUNT(C$2:C808))+(Analysis!$D$14-500)/1000000</f>
        <v>1.1E-4</v>
      </c>
      <c r="R808">
        <f t="shared" ca="1" si="1669"/>
        <v>0</v>
      </c>
      <c r="S808">
        <f t="shared" ca="1" si="1678"/>
        <v>0</v>
      </c>
      <c r="T808">
        <f t="shared" ca="1" si="1670"/>
        <v>0</v>
      </c>
      <c r="U808">
        <f ca="1">IF($P808,T808*Analysis!$B$28+Analysis!$B$29,0)</f>
        <v>0.65799999999999992</v>
      </c>
      <c r="V808">
        <f ca="1">U808-'Flight Input'!$AE808</f>
        <v>0.35799999999999993</v>
      </c>
      <c r="W808">
        <f ca="1">MEDIAN2(R808,Analysis!$B$5,2)</f>
        <v>0</v>
      </c>
      <c r="X808">
        <f t="shared" ref="X808:Y808" ca="1" si="1751">X807+W808*$D808</f>
        <v>0</v>
      </c>
      <c r="Y808">
        <f t="shared" ca="1" si="1751"/>
        <v>0</v>
      </c>
      <c r="AA808">
        <f ca="1">AVERAGE2(W808,Analysis!$B$6,2)</f>
        <v>0</v>
      </c>
      <c r="AB808">
        <f t="shared" ref="AB808:AC808" ca="1" si="1752">AB807+AA808*$D808</f>
        <v>0</v>
      </c>
      <c r="AC808">
        <f t="shared" ca="1" si="1752"/>
        <v>0</v>
      </c>
      <c r="AF808">
        <f ca="1">IF(B808&gt;0,C808-Analysis!$B$14,0)</f>
        <v>0</v>
      </c>
      <c r="AG808">
        <f t="shared" ca="1" si="1673"/>
        <v>0</v>
      </c>
      <c r="AH808">
        <f t="shared" ca="1" si="1674"/>
        <v>0</v>
      </c>
      <c r="AI808">
        <f ca="1">IF(AND(B808&gt;Analysis!$B$39,B808&lt;Analysis!$B$40),FilterInput(AF808,Analysis!$B$34,Analysis!$B$35),0)</f>
        <v>0</v>
      </c>
      <c r="AJ808">
        <f ca="1">MEDIAN2(AI808,Analysis!$B$5,2)</f>
        <v>0</v>
      </c>
      <c r="AK808">
        <f ca="1">AVERAGE2(AJ808,Analysis!$B$6,2)</f>
        <v>0</v>
      </c>
      <c r="AL808">
        <f ca="1">INTEGRAL2(R808,$B808,AL807,R807,$B807,Analysis!$B$22)</f>
        <v>0</v>
      </c>
      <c r="AM808">
        <f ca="1">IF(AND(B808&lt;Analysis!$B$40,B808&gt;0),INTEGRAL2(AL808,$B808,AM807,AL807,$B807,Analysis!$B$23),0)</f>
        <v>0</v>
      </c>
      <c r="AN808">
        <f ca="1">IF($P808,AM808*Analysis!$B$30+Analysis!$B$31,0)</f>
        <v>0.626</v>
      </c>
      <c r="AO808">
        <f ca="1">AN808-'Flight Input'!$AE808</f>
        <v>0.32600000000000001</v>
      </c>
      <c r="AQ808">
        <f>Analysis!$B$36*'Flight Input'!AE808+IF('Flight Input'!AE808 &gt; 0,Analysis!$B$37,0)</f>
        <v>-0.87390000000000001</v>
      </c>
      <c r="AR808">
        <f ca="1">_xlfn.COVARIANCE.P($AN$102:$AN$1102,'Flight Input'!AE808:AE1808)</f>
        <v>0</v>
      </c>
    </row>
    <row r="809" spans="1:44" x14ac:dyDescent="0.3">
      <c r="A809">
        <v>807</v>
      </c>
      <c r="B809">
        <f>'Flight Input'!T809</f>
        <v>17.134045999962837</v>
      </c>
      <c r="C809">
        <f ca="1">INDIRECT(CONCATENATE("'Flight Input'!",Analysis!$B$2,A809+2))</f>
        <v>0</v>
      </c>
      <c r="D809">
        <f t="shared" si="1666"/>
        <v>1.465899997856468E-2</v>
      </c>
      <c r="F809">
        <f t="shared" ca="1" si="1675"/>
        <v>0</v>
      </c>
      <c r="G809">
        <f t="shared" ca="1" si="1676"/>
        <v>0</v>
      </c>
      <c r="I809">
        <f>SUM(D$2:D809)/COUNT(D$2:D809)</f>
        <v>2.1231779429941557E-2</v>
      </c>
      <c r="J809">
        <f t="shared" si="1667"/>
        <v>0.69042729211345377</v>
      </c>
      <c r="L809">
        <f ca="1">VARA(C$2:C809)</f>
        <v>0</v>
      </c>
      <c r="M809">
        <f t="shared" ca="1" si="1668"/>
        <v>0</v>
      </c>
      <c r="N809">
        <f t="shared" ca="1" si="1677"/>
        <v>0</v>
      </c>
      <c r="O809" t="b">
        <f ca="1">IF(OR(O808,M809*MIN((B809-B$2)*Analysis!$B$19,1)&gt;Analysis!$B$18),TRUE,FALSE)</f>
        <v>0</v>
      </c>
      <c r="P809" t="b">
        <f>IF(OR('Flight Input'!U809=3,'Flight Input'!U809=9),TRUE,FALSE)</f>
        <v>1</v>
      </c>
      <c r="Q809">
        <f ca="1">IF(O809,Q808,SUM(C$2:C809)/COUNT(C$2:C809))+(Analysis!$D$14-500)/1000000</f>
        <v>1.1E-4</v>
      </c>
      <c r="R809">
        <f t="shared" ca="1" si="1669"/>
        <v>0</v>
      </c>
      <c r="S809">
        <f t="shared" ca="1" si="1678"/>
        <v>0</v>
      </c>
      <c r="T809">
        <f t="shared" ca="1" si="1670"/>
        <v>0</v>
      </c>
      <c r="U809">
        <f ca="1">IF($P809,T809*Analysis!$B$28+Analysis!$B$29,0)</f>
        <v>0.65799999999999992</v>
      </c>
      <c r="V809">
        <f ca="1">U809-'Flight Input'!$AE809</f>
        <v>0.35599999999999993</v>
      </c>
      <c r="W809">
        <f ca="1">MEDIAN2(R809,Analysis!$B$5,2)</f>
        <v>0</v>
      </c>
      <c r="X809">
        <f t="shared" ref="X809:Y809" ca="1" si="1753">X808+W809*$D809</f>
        <v>0</v>
      </c>
      <c r="Y809">
        <f t="shared" ca="1" si="1753"/>
        <v>0</v>
      </c>
      <c r="AA809">
        <f ca="1">AVERAGE2(W809,Analysis!$B$6,2)</f>
        <v>0</v>
      </c>
      <c r="AB809">
        <f t="shared" ref="AB809:AC809" ca="1" si="1754">AB808+AA809*$D809</f>
        <v>0</v>
      </c>
      <c r="AC809">
        <f t="shared" ca="1" si="1754"/>
        <v>0</v>
      </c>
      <c r="AF809">
        <f ca="1">IF(B809&gt;0,C809-Analysis!$B$14,0)</f>
        <v>0</v>
      </c>
      <c r="AG809">
        <f t="shared" ca="1" si="1673"/>
        <v>0</v>
      </c>
      <c r="AH809">
        <f t="shared" ca="1" si="1674"/>
        <v>0</v>
      </c>
      <c r="AI809">
        <f ca="1">IF(AND(B809&gt;Analysis!$B$39,B809&lt;Analysis!$B$40),FilterInput(AF809,Analysis!$B$34,Analysis!$B$35),0)</f>
        <v>0</v>
      </c>
      <c r="AJ809">
        <f ca="1">MEDIAN2(AI809,Analysis!$B$5,2)</f>
        <v>0</v>
      </c>
      <c r="AK809">
        <f ca="1">AVERAGE2(AJ809,Analysis!$B$6,2)</f>
        <v>0</v>
      </c>
      <c r="AL809">
        <f ca="1">INTEGRAL2(R809,$B809,AL808,R808,$B808,Analysis!$B$22)</f>
        <v>0</v>
      </c>
      <c r="AM809">
        <f ca="1">IF(AND(B809&lt;Analysis!$B$40,B809&gt;0),INTEGRAL2(AL809,$B809,AM808,AL808,$B808,Analysis!$B$23),0)</f>
        <v>0</v>
      </c>
      <c r="AN809">
        <f ca="1">IF($P809,AM809*Analysis!$B$30+Analysis!$B$31,0)</f>
        <v>0.626</v>
      </c>
      <c r="AO809">
        <f ca="1">AN809-'Flight Input'!$AE809</f>
        <v>0.32400000000000001</v>
      </c>
      <c r="AQ809">
        <f>Analysis!$B$36*'Flight Input'!AE809+IF('Flight Input'!AE809 &gt; 0,Analysis!$B$37,0)</f>
        <v>-0.86992599999999998</v>
      </c>
      <c r="AR809">
        <f ca="1">_xlfn.COVARIANCE.P($AN$102:$AN$1102,'Flight Input'!AE809:AE1809)</f>
        <v>0</v>
      </c>
    </row>
    <row r="810" spans="1:44" x14ac:dyDescent="0.3">
      <c r="A810">
        <v>808</v>
      </c>
      <c r="B810">
        <f>'Flight Input'!T810</f>
        <v>17.15879799996037</v>
      </c>
      <c r="C810">
        <f ca="1">INDIRECT(CONCATENATE("'Flight Input'!",Analysis!$B$2,A810+2))</f>
        <v>0</v>
      </c>
      <c r="D810">
        <f t="shared" si="1666"/>
        <v>2.4751999997533858E-2</v>
      </c>
      <c r="F810">
        <f t="shared" ca="1" si="1675"/>
        <v>0</v>
      </c>
      <c r="G810">
        <f t="shared" ca="1" si="1676"/>
        <v>0</v>
      </c>
      <c r="I810">
        <f>SUM(D$2:D810)/COUNT(D$2:D810)</f>
        <v>2.1236136138564815E-2</v>
      </c>
      <c r="J810">
        <f t="shared" si="1667"/>
        <v>1.1655604313340333</v>
      </c>
      <c r="L810">
        <f ca="1">VARA(C$2:C810)</f>
        <v>0</v>
      </c>
      <c r="M810">
        <f t="shared" ca="1" si="1668"/>
        <v>0</v>
      </c>
      <c r="N810">
        <f t="shared" ca="1" si="1677"/>
        <v>0</v>
      </c>
      <c r="O810" t="b">
        <f ca="1">IF(OR(O809,M810*MIN((B810-B$2)*Analysis!$B$19,1)&gt;Analysis!$B$18),TRUE,FALSE)</f>
        <v>0</v>
      </c>
      <c r="P810" t="b">
        <f>IF(OR('Flight Input'!U810=3,'Flight Input'!U810=9),TRUE,FALSE)</f>
        <v>1</v>
      </c>
      <c r="Q810">
        <f ca="1">IF(O810,Q809,SUM(C$2:C810)/COUNT(C$2:C810))+(Analysis!$D$14-500)/1000000</f>
        <v>1.1E-4</v>
      </c>
      <c r="R810">
        <f t="shared" ca="1" si="1669"/>
        <v>0</v>
      </c>
      <c r="S810">
        <f t="shared" ca="1" si="1678"/>
        <v>0</v>
      </c>
      <c r="T810">
        <f t="shared" ca="1" si="1670"/>
        <v>0</v>
      </c>
      <c r="U810">
        <f ca="1">IF($P810,T810*Analysis!$B$28+Analysis!$B$29,0)</f>
        <v>0.65799999999999992</v>
      </c>
      <c r="V810">
        <f ca="1">U810-'Flight Input'!$AE810</f>
        <v>0.35599999999999993</v>
      </c>
      <c r="W810">
        <f ca="1">MEDIAN2(R810,Analysis!$B$5,2)</f>
        <v>0</v>
      </c>
      <c r="X810">
        <f t="shared" ref="X810:Y810" ca="1" si="1755">X809+W810*$D810</f>
        <v>0</v>
      </c>
      <c r="Y810">
        <f t="shared" ca="1" si="1755"/>
        <v>0</v>
      </c>
      <c r="AA810">
        <f ca="1">AVERAGE2(W810,Analysis!$B$6,2)</f>
        <v>0</v>
      </c>
      <c r="AB810">
        <f t="shared" ref="AB810:AC810" ca="1" si="1756">AB809+AA810*$D810</f>
        <v>0</v>
      </c>
      <c r="AC810">
        <f t="shared" ca="1" si="1756"/>
        <v>0</v>
      </c>
      <c r="AF810">
        <f ca="1">IF(B810&gt;0,C810-Analysis!$B$14,0)</f>
        <v>0</v>
      </c>
      <c r="AG810">
        <f t="shared" ca="1" si="1673"/>
        <v>0</v>
      </c>
      <c r="AH810">
        <f t="shared" ca="1" si="1674"/>
        <v>0</v>
      </c>
      <c r="AI810">
        <f ca="1">IF(AND(B810&gt;Analysis!$B$39,B810&lt;Analysis!$B$40),FilterInput(AF810,Analysis!$B$34,Analysis!$B$35),0)</f>
        <v>0</v>
      </c>
      <c r="AJ810">
        <f ca="1">MEDIAN2(AI810,Analysis!$B$5,2)</f>
        <v>0</v>
      </c>
      <c r="AK810">
        <f ca="1">AVERAGE2(AJ810,Analysis!$B$6,2)</f>
        <v>0</v>
      </c>
      <c r="AL810">
        <f ca="1">INTEGRAL2(R810,$B810,AL809,R809,$B809,Analysis!$B$22)</f>
        <v>0</v>
      </c>
      <c r="AM810">
        <f ca="1">IF(AND(B810&lt;Analysis!$B$40,B810&gt;0),INTEGRAL2(AL810,$B810,AM809,AL809,$B809,Analysis!$B$23),0)</f>
        <v>0</v>
      </c>
      <c r="AN810">
        <f ca="1">IF($P810,AM810*Analysis!$B$30+Analysis!$B$31,0)</f>
        <v>0.626</v>
      </c>
      <c r="AO810">
        <f ca="1">AN810-'Flight Input'!$AE810</f>
        <v>0.32400000000000001</v>
      </c>
      <c r="AQ810">
        <f>Analysis!$B$36*'Flight Input'!AE810+IF('Flight Input'!AE810 &gt; 0,Analysis!$B$37,0)</f>
        <v>-0.86992599999999998</v>
      </c>
      <c r="AR810">
        <f ca="1">_xlfn.COVARIANCE.P($AN$102:$AN$1102,'Flight Input'!AE810:AE1810)</f>
        <v>0</v>
      </c>
    </row>
    <row r="811" spans="1:44" x14ac:dyDescent="0.3">
      <c r="A811">
        <v>809</v>
      </c>
      <c r="B811">
        <f>'Flight Input'!T811</f>
        <v>17.178751999977976</v>
      </c>
      <c r="C811">
        <f ca="1">INDIRECT(CONCATENATE("'Flight Input'!",Analysis!$B$2,A811+2))</f>
        <v>0</v>
      </c>
      <c r="D811">
        <f t="shared" si="1666"/>
        <v>1.9954000017605722E-2</v>
      </c>
      <c r="F811">
        <f t="shared" ca="1" si="1675"/>
        <v>0</v>
      </c>
      <c r="G811">
        <f t="shared" ca="1" si="1676"/>
        <v>0</v>
      </c>
      <c r="I811">
        <f>SUM(D$2:D811)/COUNT(D$2:D811)</f>
        <v>2.1234551297871416E-2</v>
      </c>
      <c r="J811">
        <f t="shared" si="1667"/>
        <v>0.93969492162548973</v>
      </c>
      <c r="L811">
        <f ca="1">VARA(C$2:C811)</f>
        <v>0</v>
      </c>
      <c r="M811">
        <f t="shared" ca="1" si="1668"/>
        <v>0</v>
      </c>
      <c r="N811">
        <f t="shared" ca="1" si="1677"/>
        <v>0</v>
      </c>
      <c r="O811" t="b">
        <f ca="1">IF(OR(O810,M811*MIN((B811-B$2)*Analysis!$B$19,1)&gt;Analysis!$B$18),TRUE,FALSE)</f>
        <v>0</v>
      </c>
      <c r="P811" t="b">
        <f>IF(OR('Flight Input'!U811=3,'Flight Input'!U811=9),TRUE,FALSE)</f>
        <v>1</v>
      </c>
      <c r="Q811">
        <f ca="1">IF(O811,Q810,SUM(C$2:C811)/COUNT(C$2:C811))+(Analysis!$D$14-500)/1000000</f>
        <v>1.1E-4</v>
      </c>
      <c r="R811">
        <f t="shared" ca="1" si="1669"/>
        <v>0</v>
      </c>
      <c r="S811">
        <f t="shared" ca="1" si="1678"/>
        <v>0</v>
      </c>
      <c r="T811">
        <f t="shared" ca="1" si="1670"/>
        <v>0</v>
      </c>
      <c r="U811">
        <f ca="1">IF($P811,T811*Analysis!$B$28+Analysis!$B$29,0)</f>
        <v>0.65799999999999992</v>
      </c>
      <c r="V811">
        <f ca="1">U811-'Flight Input'!$AE811</f>
        <v>0.35399999999999993</v>
      </c>
      <c r="W811">
        <f ca="1">MEDIAN2(R811,Analysis!$B$5,2)</f>
        <v>0</v>
      </c>
      <c r="X811">
        <f t="shared" ref="X811:Y811" ca="1" si="1757">X810+W811*$D811</f>
        <v>0</v>
      </c>
      <c r="Y811">
        <f t="shared" ca="1" si="1757"/>
        <v>0</v>
      </c>
      <c r="AA811">
        <f ca="1">AVERAGE2(W811,Analysis!$B$6,2)</f>
        <v>0</v>
      </c>
      <c r="AB811">
        <f t="shared" ref="AB811:AC811" ca="1" si="1758">AB810+AA811*$D811</f>
        <v>0</v>
      </c>
      <c r="AC811">
        <f t="shared" ca="1" si="1758"/>
        <v>0</v>
      </c>
      <c r="AF811">
        <f ca="1">IF(B811&gt;0,C811-Analysis!$B$14,0)</f>
        <v>0</v>
      </c>
      <c r="AG811">
        <f t="shared" ca="1" si="1673"/>
        <v>0</v>
      </c>
      <c r="AH811">
        <f t="shared" ca="1" si="1674"/>
        <v>0</v>
      </c>
      <c r="AI811">
        <f ca="1">IF(AND(B811&gt;Analysis!$B$39,B811&lt;Analysis!$B$40),FilterInput(AF811,Analysis!$B$34,Analysis!$B$35),0)</f>
        <v>0</v>
      </c>
      <c r="AJ811">
        <f ca="1">MEDIAN2(AI811,Analysis!$B$5,2)</f>
        <v>0</v>
      </c>
      <c r="AK811">
        <f ca="1">AVERAGE2(AJ811,Analysis!$B$6,2)</f>
        <v>0</v>
      </c>
      <c r="AL811">
        <f ca="1">INTEGRAL2(R811,$B811,AL810,R810,$B810,Analysis!$B$22)</f>
        <v>0</v>
      </c>
      <c r="AM811">
        <f ca="1">IF(AND(B811&lt;Analysis!$B$40,B811&gt;0),INTEGRAL2(AL811,$B811,AM810,AL810,$B810,Analysis!$B$23),0)</f>
        <v>0</v>
      </c>
      <c r="AN811">
        <f ca="1">IF($P811,AM811*Analysis!$B$30+Analysis!$B$31,0)</f>
        <v>0.626</v>
      </c>
      <c r="AO811">
        <f ca="1">AN811-'Flight Input'!$AE811</f>
        <v>0.32200000000000001</v>
      </c>
      <c r="AQ811">
        <f>Analysis!$B$36*'Flight Input'!AE811+IF('Flight Input'!AE811 &gt; 0,Analysis!$B$37,0)</f>
        <v>-0.86595199999999994</v>
      </c>
      <c r="AR811">
        <f ca="1">_xlfn.COVARIANCE.P($AN$102:$AN$1102,'Flight Input'!AE811:AE1811)</f>
        <v>0</v>
      </c>
    </row>
    <row r="812" spans="1:44" x14ac:dyDescent="0.3">
      <c r="A812">
        <v>810</v>
      </c>
      <c r="B812">
        <f>'Flight Input'!T812</f>
        <v>17.19907900004182</v>
      </c>
      <c r="C812">
        <f ca="1">INDIRECT(CONCATENATE("'Flight Input'!",Analysis!$B$2,A812+2))</f>
        <v>0</v>
      </c>
      <c r="D812">
        <f t="shared" si="1666"/>
        <v>2.0327000063844025E-2</v>
      </c>
      <c r="F812">
        <f t="shared" ca="1" si="1675"/>
        <v>0</v>
      </c>
      <c r="G812">
        <f t="shared" ca="1" si="1676"/>
        <v>0</v>
      </c>
      <c r="I812">
        <f>SUM(D$2:D812)/COUNT(D$2:D812)</f>
        <v>2.1233430864249159E-2</v>
      </c>
      <c r="J812">
        <f t="shared" si="1667"/>
        <v>0.95731114739769652</v>
      </c>
      <c r="L812">
        <f ca="1">VARA(C$2:C812)</f>
        <v>0</v>
      </c>
      <c r="M812">
        <f t="shared" ca="1" si="1668"/>
        <v>0</v>
      </c>
      <c r="N812">
        <f t="shared" ca="1" si="1677"/>
        <v>0</v>
      </c>
      <c r="O812" t="b">
        <f ca="1">IF(OR(O811,M812*MIN((B812-B$2)*Analysis!$B$19,1)&gt;Analysis!$B$18),TRUE,FALSE)</f>
        <v>0</v>
      </c>
      <c r="P812" t="b">
        <f>IF(OR('Flight Input'!U812=3,'Flight Input'!U812=9),TRUE,FALSE)</f>
        <v>1</v>
      </c>
      <c r="Q812">
        <f ca="1">IF(O812,Q811,SUM(C$2:C812)/COUNT(C$2:C812))+(Analysis!$D$14-500)/1000000</f>
        <v>1.1E-4</v>
      </c>
      <c r="R812">
        <f t="shared" ca="1" si="1669"/>
        <v>0</v>
      </c>
      <c r="S812">
        <f t="shared" ca="1" si="1678"/>
        <v>0</v>
      </c>
      <c r="T812">
        <f t="shared" ca="1" si="1670"/>
        <v>0</v>
      </c>
      <c r="U812">
        <f ca="1">IF($P812,T812*Analysis!$B$28+Analysis!$B$29,0)</f>
        <v>0.65799999999999992</v>
      </c>
      <c r="V812">
        <f ca="1">U812-'Flight Input'!$AE812</f>
        <v>0.35499999999999993</v>
      </c>
      <c r="W812">
        <f ca="1">MEDIAN2(R812,Analysis!$B$5,2)</f>
        <v>0</v>
      </c>
      <c r="X812">
        <f t="shared" ref="X812:Y812" ca="1" si="1759">X811+W812*$D812</f>
        <v>0</v>
      </c>
      <c r="Y812">
        <f t="shared" ca="1" si="1759"/>
        <v>0</v>
      </c>
      <c r="AA812">
        <f ca="1">AVERAGE2(W812,Analysis!$B$6,2)</f>
        <v>0</v>
      </c>
      <c r="AB812">
        <f t="shared" ref="AB812:AC812" ca="1" si="1760">AB811+AA812*$D812</f>
        <v>0</v>
      </c>
      <c r="AC812">
        <f t="shared" ca="1" si="1760"/>
        <v>0</v>
      </c>
      <c r="AF812">
        <f ca="1">IF(B812&gt;0,C812-Analysis!$B$14,0)</f>
        <v>0</v>
      </c>
      <c r="AG812">
        <f t="shared" ca="1" si="1673"/>
        <v>0</v>
      </c>
      <c r="AH812">
        <f t="shared" ca="1" si="1674"/>
        <v>0</v>
      </c>
      <c r="AI812">
        <f ca="1">IF(AND(B812&gt;Analysis!$B$39,B812&lt;Analysis!$B$40),FilterInput(AF812,Analysis!$B$34,Analysis!$B$35),0)</f>
        <v>0</v>
      </c>
      <c r="AJ812">
        <f ca="1">MEDIAN2(AI812,Analysis!$B$5,2)</f>
        <v>0</v>
      </c>
      <c r="AK812">
        <f ca="1">AVERAGE2(AJ812,Analysis!$B$6,2)</f>
        <v>0</v>
      </c>
      <c r="AL812">
        <f ca="1">INTEGRAL2(R812,$B812,AL811,R811,$B811,Analysis!$B$22)</f>
        <v>0</v>
      </c>
      <c r="AM812">
        <f ca="1">IF(AND(B812&lt;Analysis!$B$40,B812&gt;0),INTEGRAL2(AL812,$B812,AM811,AL811,$B811,Analysis!$B$23),0)</f>
        <v>0</v>
      </c>
      <c r="AN812">
        <f ca="1">IF($P812,AM812*Analysis!$B$30+Analysis!$B$31,0)</f>
        <v>0.626</v>
      </c>
      <c r="AO812">
        <f ca="1">AN812-'Flight Input'!$AE812</f>
        <v>0.32300000000000001</v>
      </c>
      <c r="AQ812">
        <f>Analysis!$B$36*'Flight Input'!AE812+IF('Flight Input'!AE812 &gt; 0,Analysis!$B$37,0)</f>
        <v>-0.86793899999999991</v>
      </c>
      <c r="AR812">
        <f ca="1">_xlfn.COVARIANCE.P($AN$102:$AN$1102,'Flight Input'!AE812:AE1812)</f>
        <v>0</v>
      </c>
    </row>
    <row r="813" spans="1:44" x14ac:dyDescent="0.3">
      <c r="A813">
        <v>811</v>
      </c>
      <c r="B813">
        <f>'Flight Input'!T813</f>
        <v>17.220295000006445</v>
      </c>
      <c r="C813">
        <f ca="1">INDIRECT(CONCATENATE("'Flight Input'!",Analysis!$B$2,A813+2))</f>
        <v>0</v>
      </c>
      <c r="D813">
        <f t="shared" si="1666"/>
        <v>2.1215999964624643E-2</v>
      </c>
      <c r="F813">
        <f t="shared" ca="1" si="1675"/>
        <v>0</v>
      </c>
      <c r="G813">
        <f t="shared" ca="1" si="1676"/>
        <v>0</v>
      </c>
      <c r="I813">
        <f>SUM(D$2:D813)/COUNT(D$2:D813)</f>
        <v>2.1233409371154678E-2</v>
      </c>
      <c r="J813">
        <f t="shared" si="1667"/>
        <v>0.99918009368040139</v>
      </c>
      <c r="L813">
        <f ca="1">VARA(C$2:C813)</f>
        <v>0</v>
      </c>
      <c r="M813">
        <f t="shared" ca="1" si="1668"/>
        <v>0</v>
      </c>
      <c r="N813">
        <f t="shared" ca="1" si="1677"/>
        <v>0</v>
      </c>
      <c r="O813" t="b">
        <f ca="1">IF(OR(O812,M813*MIN((B813-B$2)*Analysis!$B$19,1)&gt;Analysis!$B$18),TRUE,FALSE)</f>
        <v>0</v>
      </c>
      <c r="P813" t="b">
        <f>IF(OR('Flight Input'!U813=3,'Flight Input'!U813=9),TRUE,FALSE)</f>
        <v>1</v>
      </c>
      <c r="Q813">
        <f ca="1">IF(O813,Q812,SUM(C$2:C813)/COUNT(C$2:C813))+(Analysis!$D$14-500)/1000000</f>
        <v>1.1E-4</v>
      </c>
      <c r="R813">
        <f t="shared" ca="1" si="1669"/>
        <v>0</v>
      </c>
      <c r="S813">
        <f t="shared" ca="1" si="1678"/>
        <v>0</v>
      </c>
      <c r="T813">
        <f t="shared" ca="1" si="1670"/>
        <v>0</v>
      </c>
      <c r="U813">
        <f ca="1">IF($P813,T813*Analysis!$B$28+Analysis!$B$29,0)</f>
        <v>0.65799999999999992</v>
      </c>
      <c r="V813">
        <f ca="1">U813-'Flight Input'!$AE813</f>
        <v>0.35399999999999993</v>
      </c>
      <c r="W813">
        <f ca="1">MEDIAN2(R813,Analysis!$B$5,2)</f>
        <v>0</v>
      </c>
      <c r="X813">
        <f t="shared" ref="X813:Y813" ca="1" si="1761">X812+W813*$D813</f>
        <v>0</v>
      </c>
      <c r="Y813">
        <f t="shared" ca="1" si="1761"/>
        <v>0</v>
      </c>
      <c r="AA813">
        <f ca="1">AVERAGE2(W813,Analysis!$B$6,2)</f>
        <v>0</v>
      </c>
      <c r="AB813">
        <f t="shared" ref="AB813:AC813" ca="1" si="1762">AB812+AA813*$D813</f>
        <v>0</v>
      </c>
      <c r="AC813">
        <f t="shared" ca="1" si="1762"/>
        <v>0</v>
      </c>
      <c r="AF813">
        <f ca="1">IF(B813&gt;0,C813-Analysis!$B$14,0)</f>
        <v>0</v>
      </c>
      <c r="AG813">
        <f t="shared" ca="1" si="1673"/>
        <v>0</v>
      </c>
      <c r="AH813">
        <f t="shared" ca="1" si="1674"/>
        <v>0</v>
      </c>
      <c r="AI813">
        <f ca="1">IF(AND(B813&gt;Analysis!$B$39,B813&lt;Analysis!$B$40),FilterInput(AF813,Analysis!$B$34,Analysis!$B$35),0)</f>
        <v>0</v>
      </c>
      <c r="AJ813">
        <f ca="1">MEDIAN2(AI813,Analysis!$B$5,2)</f>
        <v>0</v>
      </c>
      <c r="AK813">
        <f ca="1">AVERAGE2(AJ813,Analysis!$B$6,2)</f>
        <v>0</v>
      </c>
      <c r="AL813">
        <f ca="1">INTEGRAL2(R813,$B813,AL812,R812,$B812,Analysis!$B$22)</f>
        <v>0</v>
      </c>
      <c r="AM813">
        <f ca="1">IF(AND(B813&lt;Analysis!$B$40,B813&gt;0),INTEGRAL2(AL813,$B813,AM812,AL812,$B812,Analysis!$B$23),0)</f>
        <v>0</v>
      </c>
      <c r="AN813">
        <f ca="1">IF($P813,AM813*Analysis!$B$30+Analysis!$B$31,0)</f>
        <v>0.626</v>
      </c>
      <c r="AO813">
        <f ca="1">AN813-'Flight Input'!$AE813</f>
        <v>0.32200000000000001</v>
      </c>
      <c r="AQ813">
        <f>Analysis!$B$36*'Flight Input'!AE813+IF('Flight Input'!AE813 &gt; 0,Analysis!$B$37,0)</f>
        <v>-0.86595199999999994</v>
      </c>
      <c r="AR813">
        <f ca="1">_xlfn.COVARIANCE.P($AN$102:$AN$1102,'Flight Input'!AE813:AE1813)</f>
        <v>0</v>
      </c>
    </row>
    <row r="814" spans="1:44" x14ac:dyDescent="0.3">
      <c r="A814">
        <v>812</v>
      </c>
      <c r="B814">
        <f>'Flight Input'!T814</f>
        <v>17.237459999974817</v>
      </c>
      <c r="C814">
        <f ca="1">INDIRECT(CONCATENATE("'Flight Input'!",Analysis!$B$2,A814+2))</f>
        <v>0</v>
      </c>
      <c r="D814">
        <f t="shared" si="1666"/>
        <v>1.7164999968372285E-2</v>
      </c>
      <c r="F814">
        <f t="shared" ca="1" si="1675"/>
        <v>0</v>
      </c>
      <c r="G814">
        <f t="shared" ca="1" si="1676"/>
        <v>0</v>
      </c>
      <c r="I814">
        <f>SUM(D$2:D814)/COUNT(D$2:D814)</f>
        <v>2.1228399014747313E-2</v>
      </c>
      <c r="J814">
        <f t="shared" si="1667"/>
        <v>0.80858664642810818</v>
      </c>
      <c r="L814">
        <f ca="1">VARA(C$2:C814)</f>
        <v>0</v>
      </c>
      <c r="M814">
        <f t="shared" ca="1" si="1668"/>
        <v>0</v>
      </c>
      <c r="N814">
        <f t="shared" ca="1" si="1677"/>
        <v>0</v>
      </c>
      <c r="O814" t="b">
        <f ca="1">IF(OR(O813,M814*MIN((B814-B$2)*Analysis!$B$19,1)&gt;Analysis!$B$18),TRUE,FALSE)</f>
        <v>0</v>
      </c>
      <c r="P814" t="b">
        <f>IF(OR('Flight Input'!U814=3,'Flight Input'!U814=9),TRUE,FALSE)</f>
        <v>1</v>
      </c>
      <c r="Q814">
        <f ca="1">IF(O814,Q813,SUM(C$2:C814)/COUNT(C$2:C814))+(Analysis!$D$14-500)/1000000</f>
        <v>1.1E-4</v>
      </c>
      <c r="R814">
        <f t="shared" ca="1" si="1669"/>
        <v>0</v>
      </c>
      <c r="S814">
        <f t="shared" ca="1" si="1678"/>
        <v>0</v>
      </c>
      <c r="T814">
        <f t="shared" ca="1" si="1670"/>
        <v>0</v>
      </c>
      <c r="U814">
        <f ca="1">IF($P814,T814*Analysis!$B$28+Analysis!$B$29,0)</f>
        <v>0.65799999999999992</v>
      </c>
      <c r="V814">
        <f ca="1">U814-'Flight Input'!$AE814</f>
        <v>0.35499999999999993</v>
      </c>
      <c r="W814">
        <f ca="1">MEDIAN2(R814,Analysis!$B$5,2)</f>
        <v>0</v>
      </c>
      <c r="X814">
        <f t="shared" ref="X814:Y814" ca="1" si="1763">X813+W814*$D814</f>
        <v>0</v>
      </c>
      <c r="Y814">
        <f t="shared" ca="1" si="1763"/>
        <v>0</v>
      </c>
      <c r="AA814">
        <f ca="1">AVERAGE2(W814,Analysis!$B$6,2)</f>
        <v>0</v>
      </c>
      <c r="AB814">
        <f t="shared" ref="AB814:AC814" ca="1" si="1764">AB813+AA814*$D814</f>
        <v>0</v>
      </c>
      <c r="AC814">
        <f t="shared" ca="1" si="1764"/>
        <v>0</v>
      </c>
      <c r="AF814">
        <f ca="1">IF(B814&gt;0,C814-Analysis!$B$14,0)</f>
        <v>0</v>
      </c>
      <c r="AG814">
        <f t="shared" ca="1" si="1673"/>
        <v>0</v>
      </c>
      <c r="AH814">
        <f t="shared" ca="1" si="1674"/>
        <v>0</v>
      </c>
      <c r="AI814">
        <f ca="1">IF(AND(B814&gt;Analysis!$B$39,B814&lt;Analysis!$B$40),FilterInput(AF814,Analysis!$B$34,Analysis!$B$35),0)</f>
        <v>0</v>
      </c>
      <c r="AJ814">
        <f ca="1">MEDIAN2(AI814,Analysis!$B$5,2)</f>
        <v>0</v>
      </c>
      <c r="AK814">
        <f ca="1">AVERAGE2(AJ814,Analysis!$B$6,2)</f>
        <v>0</v>
      </c>
      <c r="AL814">
        <f ca="1">INTEGRAL2(R814,$B814,AL813,R813,$B813,Analysis!$B$22)</f>
        <v>0</v>
      </c>
      <c r="AM814">
        <f ca="1">IF(AND(B814&lt;Analysis!$B$40,B814&gt;0),INTEGRAL2(AL814,$B814,AM813,AL813,$B813,Analysis!$B$23),0)</f>
        <v>0</v>
      </c>
      <c r="AN814">
        <f ca="1">IF($P814,AM814*Analysis!$B$30+Analysis!$B$31,0)</f>
        <v>0.626</v>
      </c>
      <c r="AO814">
        <f ca="1">AN814-'Flight Input'!$AE814</f>
        <v>0.32300000000000001</v>
      </c>
      <c r="AQ814">
        <f>Analysis!$B$36*'Flight Input'!AE814+IF('Flight Input'!AE814 &gt; 0,Analysis!$B$37,0)</f>
        <v>-0.86793899999999991</v>
      </c>
      <c r="AR814">
        <f ca="1">_xlfn.COVARIANCE.P($AN$102:$AN$1102,'Flight Input'!AE814:AE1814)</f>
        <v>0</v>
      </c>
    </row>
    <row r="815" spans="1:44" x14ac:dyDescent="0.3">
      <c r="A815">
        <v>813</v>
      </c>
      <c r="B815">
        <f>'Flight Input'!T815</f>
        <v>17.255583000020124</v>
      </c>
      <c r="C815">
        <f ca="1">INDIRECT(CONCATENATE("'Flight Input'!",Analysis!$B$2,A815+2))</f>
        <v>0</v>
      </c>
      <c r="D815">
        <f t="shared" si="1666"/>
        <v>1.8123000045306981E-2</v>
      </c>
      <c r="F815">
        <f t="shared" ca="1" si="1675"/>
        <v>0</v>
      </c>
      <c r="G815">
        <f t="shared" ca="1" si="1676"/>
        <v>0</v>
      </c>
      <c r="I815">
        <f>SUM(D$2:D815)/COUNT(D$2:D815)</f>
        <v>2.122457933581811E-2</v>
      </c>
      <c r="J815">
        <f t="shared" si="1667"/>
        <v>0.85386851529834673</v>
      </c>
      <c r="L815">
        <f ca="1">VARA(C$2:C815)</f>
        <v>0</v>
      </c>
      <c r="M815">
        <f t="shared" ca="1" si="1668"/>
        <v>0</v>
      </c>
      <c r="N815">
        <f t="shared" ca="1" si="1677"/>
        <v>0</v>
      </c>
      <c r="O815" t="b">
        <f ca="1">IF(OR(O814,M815*MIN((B815-B$2)*Analysis!$B$19,1)&gt;Analysis!$B$18),TRUE,FALSE)</f>
        <v>0</v>
      </c>
      <c r="P815" t="b">
        <f>IF(OR('Flight Input'!U815=3,'Flight Input'!U815=9),TRUE,FALSE)</f>
        <v>1</v>
      </c>
      <c r="Q815">
        <f ca="1">IF(O815,Q814,SUM(C$2:C815)/COUNT(C$2:C815))+(Analysis!$D$14-500)/1000000</f>
        <v>1.1E-4</v>
      </c>
      <c r="R815">
        <f t="shared" ca="1" si="1669"/>
        <v>0</v>
      </c>
      <c r="S815">
        <f t="shared" ca="1" si="1678"/>
        <v>0</v>
      </c>
      <c r="T815">
        <f t="shared" ca="1" si="1670"/>
        <v>0</v>
      </c>
      <c r="U815">
        <f ca="1">IF($P815,T815*Analysis!$B$28+Analysis!$B$29,0)</f>
        <v>0.65799999999999992</v>
      </c>
      <c r="V815">
        <f ca="1">U815-'Flight Input'!$AE815</f>
        <v>0.35399999999999993</v>
      </c>
      <c r="W815">
        <f ca="1">MEDIAN2(R815,Analysis!$B$5,2)</f>
        <v>0</v>
      </c>
      <c r="X815">
        <f t="shared" ref="X815:Y815" ca="1" si="1765">X814+W815*$D815</f>
        <v>0</v>
      </c>
      <c r="Y815">
        <f t="shared" ca="1" si="1765"/>
        <v>0</v>
      </c>
      <c r="AA815">
        <f ca="1">AVERAGE2(W815,Analysis!$B$6,2)</f>
        <v>0</v>
      </c>
      <c r="AB815">
        <f t="shared" ref="AB815:AC815" ca="1" si="1766">AB814+AA815*$D815</f>
        <v>0</v>
      </c>
      <c r="AC815">
        <f t="shared" ca="1" si="1766"/>
        <v>0</v>
      </c>
      <c r="AF815">
        <f ca="1">IF(B815&gt;0,C815-Analysis!$B$14,0)</f>
        <v>0</v>
      </c>
      <c r="AG815">
        <f t="shared" ca="1" si="1673"/>
        <v>0</v>
      </c>
      <c r="AH815">
        <f t="shared" ca="1" si="1674"/>
        <v>0</v>
      </c>
      <c r="AI815">
        <f ca="1">IF(AND(B815&gt;Analysis!$B$39,B815&lt;Analysis!$B$40),FilterInput(AF815,Analysis!$B$34,Analysis!$B$35),0)</f>
        <v>0</v>
      </c>
      <c r="AJ815">
        <f ca="1">MEDIAN2(AI815,Analysis!$B$5,2)</f>
        <v>0</v>
      </c>
      <c r="AK815">
        <f ca="1">AVERAGE2(AJ815,Analysis!$B$6,2)</f>
        <v>0</v>
      </c>
      <c r="AL815">
        <f ca="1">INTEGRAL2(R815,$B815,AL814,R814,$B814,Analysis!$B$22)</f>
        <v>0</v>
      </c>
      <c r="AM815">
        <f ca="1">IF(AND(B815&lt;Analysis!$B$40,B815&gt;0),INTEGRAL2(AL815,$B815,AM814,AL814,$B814,Analysis!$B$23),0)</f>
        <v>0</v>
      </c>
      <c r="AN815">
        <f ca="1">IF($P815,AM815*Analysis!$B$30+Analysis!$B$31,0)</f>
        <v>0.626</v>
      </c>
      <c r="AO815">
        <f ca="1">AN815-'Flight Input'!$AE815</f>
        <v>0.32200000000000001</v>
      </c>
      <c r="AQ815">
        <f>Analysis!$B$36*'Flight Input'!AE815+IF('Flight Input'!AE815 &gt; 0,Analysis!$B$37,0)</f>
        <v>-0.86595199999999994</v>
      </c>
      <c r="AR815">
        <f ca="1">_xlfn.COVARIANCE.P($AN$102:$AN$1102,'Flight Input'!AE815:AE1815)</f>
        <v>0</v>
      </c>
    </row>
    <row r="816" spans="1:44" x14ac:dyDescent="0.3">
      <c r="A816">
        <v>814</v>
      </c>
      <c r="B816">
        <f>'Flight Input'!T816</f>
        <v>17.278372999979183</v>
      </c>
      <c r="C816">
        <f ca="1">INDIRECT(CONCATENATE("'Flight Input'!",Analysis!$B$2,A816+2))</f>
        <v>0</v>
      </c>
      <c r="D816">
        <f t="shared" si="1666"/>
        <v>2.278999995905906E-2</v>
      </c>
      <c r="F816">
        <f t="shared" ca="1" si="1675"/>
        <v>0</v>
      </c>
      <c r="G816">
        <f t="shared" ca="1" si="1676"/>
        <v>0</v>
      </c>
      <c r="I816">
        <f>SUM(D$2:D816)/COUNT(D$2:D816)</f>
        <v>2.1226502456976885E-2</v>
      </c>
      <c r="J816">
        <f t="shared" si="1667"/>
        <v>1.0736578013853748</v>
      </c>
      <c r="L816">
        <f ca="1">VARA(C$2:C816)</f>
        <v>0</v>
      </c>
      <c r="M816">
        <f t="shared" ca="1" si="1668"/>
        <v>0</v>
      </c>
      <c r="N816">
        <f t="shared" ca="1" si="1677"/>
        <v>0</v>
      </c>
      <c r="O816" t="b">
        <f ca="1">IF(OR(O815,M816*MIN((B816-B$2)*Analysis!$B$19,1)&gt;Analysis!$B$18),TRUE,FALSE)</f>
        <v>0</v>
      </c>
      <c r="P816" t="b">
        <f>IF(OR('Flight Input'!U816=3,'Flight Input'!U816=9),TRUE,FALSE)</f>
        <v>1</v>
      </c>
      <c r="Q816">
        <f ca="1">IF(O816,Q815,SUM(C$2:C816)/COUNT(C$2:C816))+(Analysis!$D$14-500)/1000000</f>
        <v>1.1E-4</v>
      </c>
      <c r="R816">
        <f t="shared" ca="1" si="1669"/>
        <v>0</v>
      </c>
      <c r="S816">
        <f t="shared" ca="1" si="1678"/>
        <v>0</v>
      </c>
      <c r="T816">
        <f t="shared" ca="1" si="1670"/>
        <v>0</v>
      </c>
      <c r="U816">
        <f ca="1">IF($P816,T816*Analysis!$B$28+Analysis!$B$29,0)</f>
        <v>0.65799999999999992</v>
      </c>
      <c r="V816">
        <f ca="1">U816-'Flight Input'!$AE816</f>
        <v>0.35499999999999993</v>
      </c>
      <c r="W816">
        <f ca="1">MEDIAN2(R816,Analysis!$B$5,2)</f>
        <v>0</v>
      </c>
      <c r="X816">
        <f t="shared" ref="X816:Y816" ca="1" si="1767">X815+W816*$D816</f>
        <v>0</v>
      </c>
      <c r="Y816">
        <f t="shared" ca="1" si="1767"/>
        <v>0</v>
      </c>
      <c r="AA816">
        <f ca="1">AVERAGE2(W816,Analysis!$B$6,2)</f>
        <v>0</v>
      </c>
      <c r="AB816">
        <f t="shared" ref="AB816:AC816" ca="1" si="1768">AB815+AA816*$D816</f>
        <v>0</v>
      </c>
      <c r="AC816">
        <f t="shared" ca="1" si="1768"/>
        <v>0</v>
      </c>
      <c r="AF816">
        <f ca="1">IF(B816&gt;0,C816-Analysis!$B$14,0)</f>
        <v>0</v>
      </c>
      <c r="AG816">
        <f t="shared" ca="1" si="1673"/>
        <v>0</v>
      </c>
      <c r="AH816">
        <f t="shared" ca="1" si="1674"/>
        <v>0</v>
      </c>
      <c r="AI816">
        <f ca="1">IF(AND(B816&gt;Analysis!$B$39,B816&lt;Analysis!$B$40),FilterInput(AF816,Analysis!$B$34,Analysis!$B$35),0)</f>
        <v>0</v>
      </c>
      <c r="AJ816">
        <f ca="1">MEDIAN2(AI816,Analysis!$B$5,2)</f>
        <v>0</v>
      </c>
      <c r="AK816">
        <f ca="1">AVERAGE2(AJ816,Analysis!$B$6,2)</f>
        <v>0</v>
      </c>
      <c r="AL816">
        <f ca="1">INTEGRAL2(R816,$B816,AL815,R815,$B815,Analysis!$B$22)</f>
        <v>0</v>
      </c>
      <c r="AM816">
        <f ca="1">IF(AND(B816&lt;Analysis!$B$40,B816&gt;0),INTEGRAL2(AL816,$B816,AM815,AL815,$B815,Analysis!$B$23),0)</f>
        <v>0</v>
      </c>
      <c r="AN816">
        <f ca="1">IF($P816,AM816*Analysis!$B$30+Analysis!$B$31,0)</f>
        <v>0.626</v>
      </c>
      <c r="AO816">
        <f ca="1">AN816-'Flight Input'!$AE816</f>
        <v>0.32300000000000001</v>
      </c>
      <c r="AQ816">
        <f>Analysis!$B$36*'Flight Input'!AE816+IF('Flight Input'!AE816 &gt; 0,Analysis!$B$37,0)</f>
        <v>-0.86793899999999991</v>
      </c>
      <c r="AR816">
        <f ca="1">_xlfn.COVARIANCE.P($AN$102:$AN$1102,'Flight Input'!AE816:AE1816)</f>
        <v>0</v>
      </c>
    </row>
    <row r="817" spans="1:44" x14ac:dyDescent="0.3">
      <c r="A817">
        <v>815</v>
      </c>
      <c r="B817">
        <f>'Flight Input'!T817</f>
        <v>17.297448000055738</v>
      </c>
      <c r="C817">
        <f ca="1">INDIRECT(CONCATENATE("'Flight Input'!",Analysis!$B$2,A817+2))</f>
        <v>0</v>
      </c>
      <c r="D817">
        <f t="shared" si="1666"/>
        <v>1.9075000076554716E-2</v>
      </c>
      <c r="F817">
        <f t="shared" ca="1" si="1675"/>
        <v>0</v>
      </c>
      <c r="G817">
        <f t="shared" ca="1" si="1676"/>
        <v>0</v>
      </c>
      <c r="I817">
        <f>SUM(D$2:D817)/COUNT(D$2:D817)</f>
        <v>2.1223862576755508E-2</v>
      </c>
      <c r="J817">
        <f t="shared" si="1667"/>
        <v>0.89875252478527456</v>
      </c>
      <c r="L817">
        <f ca="1">VARA(C$2:C817)</f>
        <v>0</v>
      </c>
      <c r="M817">
        <f t="shared" ca="1" si="1668"/>
        <v>0</v>
      </c>
      <c r="N817">
        <f t="shared" ca="1" si="1677"/>
        <v>0</v>
      </c>
      <c r="O817" t="b">
        <f ca="1">IF(OR(O816,M817*MIN((B817-B$2)*Analysis!$B$19,1)&gt;Analysis!$B$18),TRUE,FALSE)</f>
        <v>0</v>
      </c>
      <c r="P817" t="b">
        <f>IF(OR('Flight Input'!U817=3,'Flight Input'!U817=9),TRUE,FALSE)</f>
        <v>1</v>
      </c>
      <c r="Q817">
        <f ca="1">IF(O817,Q816,SUM(C$2:C817)/COUNT(C$2:C817))+(Analysis!$D$14-500)/1000000</f>
        <v>1.1E-4</v>
      </c>
      <c r="R817">
        <f t="shared" ca="1" si="1669"/>
        <v>0</v>
      </c>
      <c r="S817">
        <f t="shared" ca="1" si="1678"/>
        <v>0</v>
      </c>
      <c r="T817">
        <f t="shared" ca="1" si="1670"/>
        <v>0</v>
      </c>
      <c r="U817">
        <f ca="1">IF($P817,T817*Analysis!$B$28+Analysis!$B$29,0)</f>
        <v>0.65799999999999992</v>
      </c>
      <c r="V817">
        <f ca="1">U817-'Flight Input'!$AE817</f>
        <v>0.35399999999999993</v>
      </c>
      <c r="W817">
        <f ca="1">MEDIAN2(R817,Analysis!$B$5,2)</f>
        <v>0</v>
      </c>
      <c r="X817">
        <f t="shared" ref="X817:Y817" ca="1" si="1769">X816+W817*$D817</f>
        <v>0</v>
      </c>
      <c r="Y817">
        <f t="shared" ca="1" si="1769"/>
        <v>0</v>
      </c>
      <c r="AA817">
        <f ca="1">AVERAGE2(W817,Analysis!$B$6,2)</f>
        <v>0</v>
      </c>
      <c r="AB817">
        <f t="shared" ref="AB817:AC817" ca="1" si="1770">AB816+AA817*$D817</f>
        <v>0</v>
      </c>
      <c r="AC817">
        <f t="shared" ca="1" si="1770"/>
        <v>0</v>
      </c>
      <c r="AF817">
        <f ca="1">IF(B817&gt;0,C817-Analysis!$B$14,0)</f>
        <v>0</v>
      </c>
      <c r="AG817">
        <f t="shared" ca="1" si="1673"/>
        <v>0</v>
      </c>
      <c r="AH817">
        <f t="shared" ca="1" si="1674"/>
        <v>0</v>
      </c>
      <c r="AI817">
        <f ca="1">IF(AND(B817&gt;Analysis!$B$39,B817&lt;Analysis!$B$40),FilterInput(AF817,Analysis!$B$34,Analysis!$B$35),0)</f>
        <v>0</v>
      </c>
      <c r="AJ817">
        <f ca="1">MEDIAN2(AI817,Analysis!$B$5,2)</f>
        <v>0</v>
      </c>
      <c r="AK817">
        <f ca="1">AVERAGE2(AJ817,Analysis!$B$6,2)</f>
        <v>0</v>
      </c>
      <c r="AL817">
        <f ca="1">INTEGRAL2(R817,$B817,AL816,R816,$B816,Analysis!$B$22)</f>
        <v>0</v>
      </c>
      <c r="AM817">
        <f ca="1">IF(AND(B817&lt;Analysis!$B$40,B817&gt;0),INTEGRAL2(AL817,$B817,AM816,AL816,$B816,Analysis!$B$23),0)</f>
        <v>0</v>
      </c>
      <c r="AN817">
        <f ca="1">IF($P817,AM817*Analysis!$B$30+Analysis!$B$31,0)</f>
        <v>0.626</v>
      </c>
      <c r="AO817">
        <f ca="1">AN817-'Flight Input'!$AE817</f>
        <v>0.32200000000000001</v>
      </c>
      <c r="AQ817">
        <f>Analysis!$B$36*'Flight Input'!AE817+IF('Flight Input'!AE817 &gt; 0,Analysis!$B$37,0)</f>
        <v>-0.86595199999999994</v>
      </c>
      <c r="AR817">
        <f ca="1">_xlfn.COVARIANCE.P($AN$102:$AN$1102,'Flight Input'!AE817:AE1817)</f>
        <v>0</v>
      </c>
    </row>
    <row r="818" spans="1:44" x14ac:dyDescent="0.3">
      <c r="A818">
        <v>816</v>
      </c>
      <c r="B818">
        <f>'Flight Input'!T818</f>
        <v>17.319045000011101</v>
      </c>
      <c r="C818">
        <f ca="1">INDIRECT(CONCATENATE("'Flight Input'!",Analysis!$B$2,A818+2))</f>
        <v>0</v>
      </c>
      <c r="D818">
        <f t="shared" si="1666"/>
        <v>2.1596999955363572E-2</v>
      </c>
      <c r="F818">
        <f t="shared" ca="1" si="1675"/>
        <v>0</v>
      </c>
      <c r="G818">
        <f t="shared" ca="1" si="1676"/>
        <v>0</v>
      </c>
      <c r="I818">
        <f>SUM(D$2:D818)/COUNT(D$2:D818)</f>
        <v>2.1224319852954782E-2</v>
      </c>
      <c r="J818">
        <f t="shared" si="1667"/>
        <v>1.0175591069579979</v>
      </c>
      <c r="L818">
        <f ca="1">VARA(C$2:C818)</f>
        <v>0</v>
      </c>
      <c r="M818">
        <f t="shared" ca="1" si="1668"/>
        <v>0</v>
      </c>
      <c r="N818">
        <f t="shared" ca="1" si="1677"/>
        <v>0</v>
      </c>
      <c r="O818" t="b">
        <f ca="1">IF(OR(O817,M818*MIN((B818-B$2)*Analysis!$B$19,1)&gt;Analysis!$B$18),TRUE,FALSE)</f>
        <v>0</v>
      </c>
      <c r="P818" t="b">
        <f>IF(OR('Flight Input'!U818=3,'Flight Input'!U818=9),TRUE,FALSE)</f>
        <v>1</v>
      </c>
      <c r="Q818">
        <f ca="1">IF(O818,Q817,SUM(C$2:C818)/COUNT(C$2:C818))+(Analysis!$D$14-500)/1000000</f>
        <v>1.1E-4</v>
      </c>
      <c r="R818">
        <f t="shared" ca="1" si="1669"/>
        <v>0</v>
      </c>
      <c r="S818">
        <f t="shared" ca="1" si="1678"/>
        <v>0</v>
      </c>
      <c r="T818">
        <f t="shared" ca="1" si="1670"/>
        <v>0</v>
      </c>
      <c r="U818">
        <f ca="1">IF($P818,T818*Analysis!$B$28+Analysis!$B$29,0)</f>
        <v>0.65799999999999992</v>
      </c>
      <c r="V818">
        <f ca="1">U818-'Flight Input'!$AE818</f>
        <v>0.35199999999999992</v>
      </c>
      <c r="W818">
        <f ca="1">MEDIAN2(R818,Analysis!$B$5,2)</f>
        <v>0</v>
      </c>
      <c r="X818">
        <f t="shared" ref="X818:Y818" ca="1" si="1771">X817+W818*$D818</f>
        <v>0</v>
      </c>
      <c r="Y818">
        <f t="shared" ca="1" si="1771"/>
        <v>0</v>
      </c>
      <c r="AA818">
        <f ca="1">AVERAGE2(W818,Analysis!$B$6,2)</f>
        <v>0</v>
      </c>
      <c r="AB818">
        <f t="shared" ref="AB818:AC818" ca="1" si="1772">AB817+AA818*$D818</f>
        <v>0</v>
      </c>
      <c r="AC818">
        <f t="shared" ca="1" si="1772"/>
        <v>0</v>
      </c>
      <c r="AF818">
        <f ca="1">IF(B818&gt;0,C818-Analysis!$B$14,0)</f>
        <v>0</v>
      </c>
      <c r="AG818">
        <f t="shared" ca="1" si="1673"/>
        <v>0</v>
      </c>
      <c r="AH818">
        <f t="shared" ca="1" si="1674"/>
        <v>0</v>
      </c>
      <c r="AI818">
        <f ca="1">IF(AND(B818&gt;Analysis!$B$39,B818&lt;Analysis!$B$40),FilterInput(AF818,Analysis!$B$34,Analysis!$B$35),0)</f>
        <v>0</v>
      </c>
      <c r="AJ818">
        <f ca="1">MEDIAN2(AI818,Analysis!$B$5,2)</f>
        <v>0</v>
      </c>
      <c r="AK818">
        <f ca="1">AVERAGE2(AJ818,Analysis!$B$6,2)</f>
        <v>0</v>
      </c>
      <c r="AL818">
        <f ca="1">INTEGRAL2(R818,$B818,AL817,R817,$B817,Analysis!$B$22)</f>
        <v>0</v>
      </c>
      <c r="AM818">
        <f ca="1">IF(AND(B818&lt;Analysis!$B$40,B818&gt;0),INTEGRAL2(AL818,$B818,AM817,AL817,$B817,Analysis!$B$23),0)</f>
        <v>0</v>
      </c>
      <c r="AN818">
        <f ca="1">IF($P818,AM818*Analysis!$B$30+Analysis!$B$31,0)</f>
        <v>0.626</v>
      </c>
      <c r="AO818">
        <f ca="1">AN818-'Flight Input'!$AE818</f>
        <v>0.32</v>
      </c>
      <c r="AQ818">
        <f>Analysis!$B$36*'Flight Input'!AE818+IF('Flight Input'!AE818 &gt; 0,Analysis!$B$37,0)</f>
        <v>-0.86197799999999991</v>
      </c>
      <c r="AR818">
        <f ca="1">_xlfn.COVARIANCE.P($AN$102:$AN$1102,'Flight Input'!AE818:AE1818)</f>
        <v>0</v>
      </c>
    </row>
    <row r="819" spans="1:44" x14ac:dyDescent="0.3">
      <c r="A819">
        <v>817</v>
      </c>
      <c r="B819">
        <f>'Flight Input'!T819</f>
        <v>17.340929000056349</v>
      </c>
      <c r="C819">
        <f ca="1">INDIRECT(CONCATENATE("'Flight Input'!",Analysis!$B$2,A819+2))</f>
        <v>0</v>
      </c>
      <c r="D819">
        <f t="shared" si="1666"/>
        <v>2.1884000045247376E-2</v>
      </c>
      <c r="F819">
        <f t="shared" ca="1" si="1675"/>
        <v>0</v>
      </c>
      <c r="G819">
        <f t="shared" ca="1" si="1676"/>
        <v>0</v>
      </c>
      <c r="I819">
        <f>SUM(D$2:D819)/COUNT(D$2:D819)</f>
        <v>2.1225127295050609E-2</v>
      </c>
      <c r="J819">
        <f t="shared" si="1667"/>
        <v>1.0310421106567595</v>
      </c>
      <c r="L819">
        <f ca="1">VARA(C$2:C819)</f>
        <v>0</v>
      </c>
      <c r="M819">
        <f t="shared" ca="1" si="1668"/>
        <v>0</v>
      </c>
      <c r="N819">
        <f t="shared" ca="1" si="1677"/>
        <v>0</v>
      </c>
      <c r="O819" t="b">
        <f ca="1">IF(OR(O818,M819*MIN((B819-B$2)*Analysis!$B$19,1)&gt;Analysis!$B$18),TRUE,FALSE)</f>
        <v>0</v>
      </c>
      <c r="P819" t="b">
        <f>IF(OR('Flight Input'!U819=3,'Flight Input'!U819=9),TRUE,FALSE)</f>
        <v>1</v>
      </c>
      <c r="Q819">
        <f ca="1">IF(O819,Q818,SUM(C$2:C819)/COUNT(C$2:C819))+(Analysis!$D$14-500)/1000000</f>
        <v>1.1E-4</v>
      </c>
      <c r="R819">
        <f t="shared" ca="1" si="1669"/>
        <v>0</v>
      </c>
      <c r="S819">
        <f t="shared" ca="1" si="1678"/>
        <v>0</v>
      </c>
      <c r="T819">
        <f t="shared" ca="1" si="1670"/>
        <v>0</v>
      </c>
      <c r="U819">
        <f ca="1">IF($P819,T819*Analysis!$B$28+Analysis!$B$29,0)</f>
        <v>0.65799999999999992</v>
      </c>
      <c r="V819">
        <f ca="1">U819-'Flight Input'!$AE819</f>
        <v>0.35099999999999992</v>
      </c>
      <c r="W819">
        <f ca="1">MEDIAN2(R819,Analysis!$B$5,2)</f>
        <v>0</v>
      </c>
      <c r="X819">
        <f t="shared" ref="X819:Y819" ca="1" si="1773">X818+W819*$D819</f>
        <v>0</v>
      </c>
      <c r="Y819">
        <f t="shared" ca="1" si="1773"/>
        <v>0</v>
      </c>
      <c r="AA819">
        <f ca="1">AVERAGE2(W819,Analysis!$B$6,2)</f>
        <v>0</v>
      </c>
      <c r="AB819">
        <f t="shared" ref="AB819:AC819" ca="1" si="1774">AB818+AA819*$D819</f>
        <v>0</v>
      </c>
      <c r="AC819">
        <f t="shared" ca="1" si="1774"/>
        <v>0</v>
      </c>
      <c r="AF819">
        <f ca="1">IF(B819&gt;0,C819-Analysis!$B$14,0)</f>
        <v>0</v>
      </c>
      <c r="AG819">
        <f t="shared" ca="1" si="1673"/>
        <v>0</v>
      </c>
      <c r="AH819">
        <f t="shared" ca="1" si="1674"/>
        <v>0</v>
      </c>
      <c r="AI819">
        <f ca="1">IF(AND(B819&gt;Analysis!$B$39,B819&lt;Analysis!$B$40),FilterInput(AF819,Analysis!$B$34,Analysis!$B$35),0)</f>
        <v>0</v>
      </c>
      <c r="AJ819">
        <f ca="1">MEDIAN2(AI819,Analysis!$B$5,2)</f>
        <v>0</v>
      </c>
      <c r="AK819">
        <f ca="1">AVERAGE2(AJ819,Analysis!$B$6,2)</f>
        <v>0</v>
      </c>
      <c r="AL819">
        <f ca="1">INTEGRAL2(R819,$B819,AL818,R818,$B818,Analysis!$B$22)</f>
        <v>0</v>
      </c>
      <c r="AM819">
        <f ca="1">IF(AND(B819&lt;Analysis!$B$40,B819&gt;0),INTEGRAL2(AL819,$B819,AM818,AL818,$B818,Analysis!$B$23),0)</f>
        <v>0</v>
      </c>
      <c r="AN819">
        <f ca="1">IF($P819,AM819*Analysis!$B$30+Analysis!$B$31,0)</f>
        <v>0.626</v>
      </c>
      <c r="AO819">
        <f ca="1">AN819-'Flight Input'!$AE819</f>
        <v>0.31900000000000001</v>
      </c>
      <c r="AQ819">
        <f>Analysis!$B$36*'Flight Input'!AE819+IF('Flight Input'!AE819 &gt; 0,Analysis!$B$37,0)</f>
        <v>-0.85999099999999995</v>
      </c>
      <c r="AR819">
        <f ca="1">_xlfn.COVARIANCE.P($AN$102:$AN$1102,'Flight Input'!AE819:AE1819)</f>
        <v>0</v>
      </c>
    </row>
    <row r="820" spans="1:44" x14ac:dyDescent="0.3">
      <c r="A820">
        <v>818</v>
      </c>
      <c r="B820">
        <f>'Flight Input'!T820</f>
        <v>17.36108000006061</v>
      </c>
      <c r="C820">
        <f ca="1">INDIRECT(CONCATENATE("'Flight Input'!",Analysis!$B$2,A820+2))</f>
        <v>0</v>
      </c>
      <c r="D820">
        <f t="shared" si="1666"/>
        <v>2.0151000004261732E-2</v>
      </c>
      <c r="F820">
        <f t="shared" ca="1" si="1675"/>
        <v>0</v>
      </c>
      <c r="G820">
        <f t="shared" ca="1" si="1676"/>
        <v>0</v>
      </c>
      <c r="I820">
        <f>SUM(D$2:D820)/COUNT(D$2:D820)</f>
        <v>2.1223814181003192E-2</v>
      </c>
      <c r="J820">
        <f t="shared" si="1667"/>
        <v>0.9494523384160749</v>
      </c>
      <c r="L820">
        <f ca="1">VARA(C$2:C820)</f>
        <v>0</v>
      </c>
      <c r="M820">
        <f t="shared" ca="1" si="1668"/>
        <v>0</v>
      </c>
      <c r="N820">
        <f t="shared" ca="1" si="1677"/>
        <v>0</v>
      </c>
      <c r="O820" t="b">
        <f ca="1">IF(OR(O819,M820*MIN((B820-B$2)*Analysis!$B$19,1)&gt;Analysis!$B$18),TRUE,FALSE)</f>
        <v>0</v>
      </c>
      <c r="P820" t="b">
        <f>IF(OR('Flight Input'!U820=3,'Flight Input'!U820=9),TRUE,FALSE)</f>
        <v>1</v>
      </c>
      <c r="Q820">
        <f ca="1">IF(O820,Q819,SUM(C$2:C820)/COUNT(C$2:C820))+(Analysis!$D$14-500)/1000000</f>
        <v>1.1E-4</v>
      </c>
      <c r="R820">
        <f t="shared" ca="1" si="1669"/>
        <v>0</v>
      </c>
      <c r="S820">
        <f t="shared" ca="1" si="1678"/>
        <v>0</v>
      </c>
      <c r="T820">
        <f t="shared" ca="1" si="1670"/>
        <v>0</v>
      </c>
      <c r="U820">
        <f ca="1">IF($P820,T820*Analysis!$B$28+Analysis!$B$29,0)</f>
        <v>0.65799999999999992</v>
      </c>
      <c r="V820">
        <f ca="1">U820-'Flight Input'!$AE820</f>
        <v>0.34999999999999992</v>
      </c>
      <c r="W820">
        <f ca="1">MEDIAN2(R820,Analysis!$B$5,2)</f>
        <v>0</v>
      </c>
      <c r="X820">
        <f t="shared" ref="X820:Y820" ca="1" si="1775">X819+W820*$D820</f>
        <v>0</v>
      </c>
      <c r="Y820">
        <f t="shared" ca="1" si="1775"/>
        <v>0</v>
      </c>
      <c r="AA820">
        <f ca="1">AVERAGE2(W820,Analysis!$B$6,2)</f>
        <v>0</v>
      </c>
      <c r="AB820">
        <f t="shared" ref="AB820:AC820" ca="1" si="1776">AB819+AA820*$D820</f>
        <v>0</v>
      </c>
      <c r="AC820">
        <f t="shared" ca="1" si="1776"/>
        <v>0</v>
      </c>
      <c r="AF820">
        <f ca="1">IF(B820&gt;0,C820-Analysis!$B$14,0)</f>
        <v>0</v>
      </c>
      <c r="AG820">
        <f t="shared" ca="1" si="1673"/>
        <v>0</v>
      </c>
      <c r="AH820">
        <f t="shared" ca="1" si="1674"/>
        <v>0</v>
      </c>
      <c r="AI820">
        <f ca="1">IF(AND(B820&gt;Analysis!$B$39,B820&lt;Analysis!$B$40),FilterInput(AF820,Analysis!$B$34,Analysis!$B$35),0)</f>
        <v>0</v>
      </c>
      <c r="AJ820">
        <f ca="1">MEDIAN2(AI820,Analysis!$B$5,2)</f>
        <v>0</v>
      </c>
      <c r="AK820">
        <f ca="1">AVERAGE2(AJ820,Analysis!$B$6,2)</f>
        <v>0</v>
      </c>
      <c r="AL820">
        <f ca="1">INTEGRAL2(R820,$B820,AL819,R819,$B819,Analysis!$B$22)</f>
        <v>0</v>
      </c>
      <c r="AM820">
        <f ca="1">IF(AND(B820&lt;Analysis!$B$40,B820&gt;0),INTEGRAL2(AL820,$B820,AM819,AL819,$B819,Analysis!$B$23),0)</f>
        <v>0</v>
      </c>
      <c r="AN820">
        <f ca="1">IF($P820,AM820*Analysis!$B$30+Analysis!$B$31,0)</f>
        <v>0.626</v>
      </c>
      <c r="AO820">
        <f ca="1">AN820-'Flight Input'!$AE820</f>
        <v>0.318</v>
      </c>
      <c r="AQ820">
        <f>Analysis!$B$36*'Flight Input'!AE820+IF('Flight Input'!AE820 &gt; 0,Analysis!$B$37,0)</f>
        <v>-0.85800399999999999</v>
      </c>
      <c r="AR820">
        <f ca="1">_xlfn.COVARIANCE.P($AN$102:$AN$1102,'Flight Input'!AE820:AE1820)</f>
        <v>0</v>
      </c>
    </row>
    <row r="821" spans="1:44" x14ac:dyDescent="0.3">
      <c r="A821">
        <v>819</v>
      </c>
      <c r="B821">
        <f>'Flight Input'!T821</f>
        <v>17.366758999996819</v>
      </c>
      <c r="C821">
        <f ca="1">INDIRECT(CONCATENATE("'Flight Input'!",Analysis!$B$2,A821+2))</f>
        <v>0</v>
      </c>
      <c r="D821">
        <f t="shared" si="1666"/>
        <v>5.6789999362081289E-3</v>
      </c>
      <c r="F821">
        <f t="shared" ca="1" si="1675"/>
        <v>0</v>
      </c>
      <c r="G821">
        <f t="shared" ca="1" si="1676"/>
        <v>0</v>
      </c>
      <c r="I821">
        <f>SUM(D$2:D821)/COUNT(D$2:D821)</f>
        <v>2.1204833943830059E-2</v>
      </c>
      <c r="J821">
        <f t="shared" si="1667"/>
        <v>0.26781628902406662</v>
      </c>
      <c r="L821">
        <f ca="1">VARA(C$2:C821)</f>
        <v>0</v>
      </c>
      <c r="M821">
        <f t="shared" ca="1" si="1668"/>
        <v>0</v>
      </c>
      <c r="N821">
        <f t="shared" ca="1" si="1677"/>
        <v>0</v>
      </c>
      <c r="O821" t="b">
        <f ca="1">IF(OR(O820,M821*MIN((B821-B$2)*Analysis!$B$19,1)&gt;Analysis!$B$18),TRUE,FALSE)</f>
        <v>0</v>
      </c>
      <c r="P821" t="b">
        <f>IF(OR('Flight Input'!U821=3,'Flight Input'!U821=9),TRUE,FALSE)</f>
        <v>1</v>
      </c>
      <c r="Q821">
        <f ca="1">IF(O821,Q820,SUM(C$2:C821)/COUNT(C$2:C821))+(Analysis!$D$14-500)/1000000</f>
        <v>1.1E-4</v>
      </c>
      <c r="R821">
        <f t="shared" ca="1" si="1669"/>
        <v>0</v>
      </c>
      <c r="S821">
        <f t="shared" ca="1" si="1678"/>
        <v>0</v>
      </c>
      <c r="T821">
        <f t="shared" ca="1" si="1670"/>
        <v>0</v>
      </c>
      <c r="U821">
        <f ca="1">IF($P821,T821*Analysis!$B$28+Analysis!$B$29,0)</f>
        <v>0.65799999999999992</v>
      </c>
      <c r="V821">
        <f ca="1">U821-'Flight Input'!$AE821</f>
        <v>0.34899999999999992</v>
      </c>
      <c r="W821">
        <f ca="1">MEDIAN2(R821,Analysis!$B$5,2)</f>
        <v>0</v>
      </c>
      <c r="X821">
        <f t="shared" ref="X821:Y821" ca="1" si="1777">X820+W821*$D821</f>
        <v>0</v>
      </c>
      <c r="Y821">
        <f t="shared" ca="1" si="1777"/>
        <v>0</v>
      </c>
      <c r="AA821">
        <f ca="1">AVERAGE2(W821,Analysis!$B$6,2)</f>
        <v>0</v>
      </c>
      <c r="AB821">
        <f t="shared" ref="AB821:AC821" ca="1" si="1778">AB820+AA821*$D821</f>
        <v>0</v>
      </c>
      <c r="AC821">
        <f t="shared" ca="1" si="1778"/>
        <v>0</v>
      </c>
      <c r="AF821">
        <f ca="1">IF(B821&gt;0,C821-Analysis!$B$14,0)</f>
        <v>0</v>
      </c>
      <c r="AG821">
        <f t="shared" ca="1" si="1673"/>
        <v>0</v>
      </c>
      <c r="AH821">
        <f t="shared" ca="1" si="1674"/>
        <v>0</v>
      </c>
      <c r="AI821">
        <f ca="1">IF(AND(B821&gt;Analysis!$B$39,B821&lt;Analysis!$B$40),FilterInput(AF821,Analysis!$B$34,Analysis!$B$35),0)</f>
        <v>0</v>
      </c>
      <c r="AJ821">
        <f ca="1">MEDIAN2(AI821,Analysis!$B$5,2)</f>
        <v>0</v>
      </c>
      <c r="AK821">
        <f ca="1">AVERAGE2(AJ821,Analysis!$B$6,2)</f>
        <v>0</v>
      </c>
      <c r="AL821">
        <f ca="1">INTEGRAL2(R821,$B821,AL820,R820,$B820,Analysis!$B$22)</f>
        <v>0</v>
      </c>
      <c r="AM821">
        <f ca="1">IF(AND(B821&lt;Analysis!$B$40,B821&gt;0),INTEGRAL2(AL821,$B821,AM820,AL820,$B820,Analysis!$B$23),0)</f>
        <v>0</v>
      </c>
      <c r="AN821">
        <f ca="1">IF($P821,AM821*Analysis!$B$30+Analysis!$B$31,0)</f>
        <v>0.626</v>
      </c>
      <c r="AO821">
        <f ca="1">AN821-'Flight Input'!$AE821</f>
        <v>0.317</v>
      </c>
      <c r="AQ821">
        <f>Analysis!$B$36*'Flight Input'!AE821+IF('Flight Input'!AE821 &gt; 0,Analysis!$B$37,0)</f>
        <v>-0.85601699999999992</v>
      </c>
      <c r="AR821">
        <f ca="1">_xlfn.COVARIANCE.P($AN$102:$AN$1102,'Flight Input'!AE821:AE1821)</f>
        <v>0</v>
      </c>
    </row>
    <row r="822" spans="1:44" x14ac:dyDescent="0.3">
      <c r="A822">
        <v>820</v>
      </c>
      <c r="B822">
        <f>'Flight Input'!T822</f>
        <v>17.399179000058211</v>
      </c>
      <c r="C822">
        <f ca="1">INDIRECT(CONCATENATE("'Flight Input'!",Analysis!$B$2,A822+2))</f>
        <v>0</v>
      </c>
      <c r="D822">
        <f t="shared" si="1666"/>
        <v>3.2420000061392784E-2</v>
      </c>
      <c r="F822">
        <f t="shared" ca="1" si="1675"/>
        <v>0</v>
      </c>
      <c r="G822">
        <f t="shared" ca="1" si="1676"/>
        <v>0</v>
      </c>
      <c r="I822">
        <f>SUM(D$2:D822)/COUNT(D$2:D822)</f>
        <v>2.1218510975680744E-2</v>
      </c>
      <c r="J822">
        <f t="shared" si="1667"/>
        <v>1.5279111761683206</v>
      </c>
      <c r="L822">
        <f ca="1">VARA(C$2:C822)</f>
        <v>0</v>
      </c>
      <c r="M822">
        <f t="shared" ca="1" si="1668"/>
        <v>0</v>
      </c>
      <c r="N822">
        <f t="shared" ca="1" si="1677"/>
        <v>0</v>
      </c>
      <c r="O822" t="b">
        <f ca="1">IF(OR(O821,M822*MIN((B822-B$2)*Analysis!$B$19,1)&gt;Analysis!$B$18),TRUE,FALSE)</f>
        <v>0</v>
      </c>
      <c r="P822" t="b">
        <f>IF(OR('Flight Input'!U822=3,'Flight Input'!U822=9),TRUE,FALSE)</f>
        <v>1</v>
      </c>
      <c r="Q822">
        <f ca="1">IF(O822,Q821,SUM(C$2:C822)/COUNT(C$2:C822))+(Analysis!$D$14-500)/1000000</f>
        <v>1.1E-4</v>
      </c>
      <c r="R822">
        <f t="shared" ca="1" si="1669"/>
        <v>0</v>
      </c>
      <c r="S822">
        <f t="shared" ca="1" si="1678"/>
        <v>0</v>
      </c>
      <c r="T822">
        <f t="shared" ca="1" si="1670"/>
        <v>0</v>
      </c>
      <c r="U822">
        <f ca="1">IF($P822,T822*Analysis!$B$28+Analysis!$B$29,0)</f>
        <v>0.65799999999999992</v>
      </c>
      <c r="V822">
        <f ca="1">U822-'Flight Input'!$AE822</f>
        <v>0.35399999999999993</v>
      </c>
      <c r="W822">
        <f ca="1">MEDIAN2(R822,Analysis!$B$5,2)</f>
        <v>0</v>
      </c>
      <c r="X822">
        <f t="shared" ref="X822:Y822" ca="1" si="1779">X821+W822*$D822</f>
        <v>0</v>
      </c>
      <c r="Y822">
        <f t="shared" ca="1" si="1779"/>
        <v>0</v>
      </c>
      <c r="AA822">
        <f ca="1">AVERAGE2(W822,Analysis!$B$6,2)</f>
        <v>0</v>
      </c>
      <c r="AB822">
        <f t="shared" ref="AB822:AC822" ca="1" si="1780">AB821+AA822*$D822</f>
        <v>0</v>
      </c>
      <c r="AC822">
        <f t="shared" ca="1" si="1780"/>
        <v>0</v>
      </c>
      <c r="AF822">
        <f ca="1">IF(B822&gt;0,C822-Analysis!$B$14,0)</f>
        <v>0</v>
      </c>
      <c r="AG822">
        <f t="shared" ca="1" si="1673"/>
        <v>0</v>
      </c>
      <c r="AH822">
        <f t="shared" ca="1" si="1674"/>
        <v>0</v>
      </c>
      <c r="AI822">
        <f ca="1">IF(AND(B822&gt;Analysis!$B$39,B822&lt;Analysis!$B$40),FilterInput(AF822,Analysis!$B$34,Analysis!$B$35),0)</f>
        <v>0</v>
      </c>
      <c r="AJ822">
        <f ca="1">MEDIAN2(AI822,Analysis!$B$5,2)</f>
        <v>0</v>
      </c>
      <c r="AK822">
        <f ca="1">AVERAGE2(AJ822,Analysis!$B$6,2)</f>
        <v>0</v>
      </c>
      <c r="AL822">
        <f ca="1">INTEGRAL2(R822,$B822,AL821,R821,$B821,Analysis!$B$22)</f>
        <v>0</v>
      </c>
      <c r="AM822">
        <f ca="1">IF(AND(B822&lt;Analysis!$B$40,B822&gt;0),INTEGRAL2(AL822,$B822,AM821,AL821,$B821,Analysis!$B$23),0)</f>
        <v>0</v>
      </c>
      <c r="AN822">
        <f ca="1">IF($P822,AM822*Analysis!$B$30+Analysis!$B$31,0)</f>
        <v>0.626</v>
      </c>
      <c r="AO822">
        <f ca="1">AN822-'Flight Input'!$AE822</f>
        <v>0.32200000000000001</v>
      </c>
      <c r="AQ822">
        <f>Analysis!$B$36*'Flight Input'!AE822+IF('Flight Input'!AE822 &gt; 0,Analysis!$B$37,0)</f>
        <v>-0.86595199999999994</v>
      </c>
      <c r="AR822">
        <f ca="1">_xlfn.COVARIANCE.P($AN$102:$AN$1102,'Flight Input'!AE822:AE1822)</f>
        <v>0</v>
      </c>
    </row>
    <row r="823" spans="1:44" x14ac:dyDescent="0.3">
      <c r="A823">
        <v>821</v>
      </c>
      <c r="B823">
        <f>'Flight Input'!T823</f>
        <v>17.418662999989465</v>
      </c>
      <c r="C823">
        <f ca="1">INDIRECT(CONCATENATE("'Flight Input'!",Analysis!$B$2,A823+2))</f>
        <v>0</v>
      </c>
      <c r="D823">
        <f t="shared" si="1666"/>
        <v>1.9483999931253493E-2</v>
      </c>
      <c r="F823">
        <f t="shared" ca="1" si="1675"/>
        <v>0</v>
      </c>
      <c r="G823">
        <f t="shared" ca="1" si="1676"/>
        <v>0</v>
      </c>
      <c r="I823">
        <f>SUM(D$2:D823)/COUNT(D$2:D823)</f>
        <v>2.1216398294749653E-2</v>
      </c>
      <c r="J823">
        <f t="shared" si="1667"/>
        <v>0.91834625559773397</v>
      </c>
      <c r="L823">
        <f ca="1">VARA(C$2:C823)</f>
        <v>0</v>
      </c>
      <c r="M823">
        <f t="shared" ca="1" si="1668"/>
        <v>0</v>
      </c>
      <c r="N823">
        <f t="shared" ca="1" si="1677"/>
        <v>0</v>
      </c>
      <c r="O823" t="b">
        <f ca="1">IF(OR(O822,M823*MIN((B823-B$2)*Analysis!$B$19,1)&gt;Analysis!$B$18),TRUE,FALSE)</f>
        <v>0</v>
      </c>
      <c r="P823" t="b">
        <f>IF(OR('Flight Input'!U823=3,'Flight Input'!U823=9),TRUE,FALSE)</f>
        <v>1</v>
      </c>
      <c r="Q823">
        <f ca="1">IF(O823,Q822,SUM(C$2:C823)/COUNT(C$2:C823))+(Analysis!$D$14-500)/1000000</f>
        <v>1.1E-4</v>
      </c>
      <c r="R823">
        <f t="shared" ca="1" si="1669"/>
        <v>0</v>
      </c>
      <c r="S823">
        <f t="shared" ca="1" si="1678"/>
        <v>0</v>
      </c>
      <c r="T823">
        <f t="shared" ca="1" si="1670"/>
        <v>0</v>
      </c>
      <c r="U823">
        <f ca="1">IF($P823,T823*Analysis!$B$28+Analysis!$B$29,0)</f>
        <v>0.65799999999999992</v>
      </c>
      <c r="V823">
        <f ca="1">U823-'Flight Input'!$AE823</f>
        <v>0.35399999999999993</v>
      </c>
      <c r="W823">
        <f ca="1">MEDIAN2(R823,Analysis!$B$5,2)</f>
        <v>0</v>
      </c>
      <c r="X823">
        <f t="shared" ref="X823:Y823" ca="1" si="1781">X822+W823*$D823</f>
        <v>0</v>
      </c>
      <c r="Y823">
        <f t="shared" ca="1" si="1781"/>
        <v>0</v>
      </c>
      <c r="AA823">
        <f ca="1">AVERAGE2(W823,Analysis!$B$6,2)</f>
        <v>0</v>
      </c>
      <c r="AB823">
        <f t="shared" ref="AB823:AC823" ca="1" si="1782">AB822+AA823*$D823</f>
        <v>0</v>
      </c>
      <c r="AC823">
        <f t="shared" ca="1" si="1782"/>
        <v>0</v>
      </c>
      <c r="AF823">
        <f ca="1">IF(B823&gt;0,C823-Analysis!$B$14,0)</f>
        <v>0</v>
      </c>
      <c r="AG823">
        <f t="shared" ca="1" si="1673"/>
        <v>0</v>
      </c>
      <c r="AH823">
        <f t="shared" ca="1" si="1674"/>
        <v>0</v>
      </c>
      <c r="AI823">
        <f ca="1">IF(AND(B823&gt;Analysis!$B$39,B823&lt;Analysis!$B$40),FilterInput(AF823,Analysis!$B$34,Analysis!$B$35),0)</f>
        <v>0</v>
      </c>
      <c r="AJ823">
        <f ca="1">MEDIAN2(AI823,Analysis!$B$5,2)</f>
        <v>0</v>
      </c>
      <c r="AK823">
        <f ca="1">AVERAGE2(AJ823,Analysis!$B$6,2)</f>
        <v>0</v>
      </c>
      <c r="AL823">
        <f ca="1">INTEGRAL2(R823,$B823,AL822,R822,$B822,Analysis!$B$22)</f>
        <v>0</v>
      </c>
      <c r="AM823">
        <f ca="1">IF(AND(B823&lt;Analysis!$B$40,B823&gt;0),INTEGRAL2(AL823,$B823,AM822,AL822,$B822,Analysis!$B$23),0)</f>
        <v>0</v>
      </c>
      <c r="AN823">
        <f ca="1">IF($P823,AM823*Analysis!$B$30+Analysis!$B$31,0)</f>
        <v>0.626</v>
      </c>
      <c r="AO823">
        <f ca="1">AN823-'Flight Input'!$AE823</f>
        <v>0.32200000000000001</v>
      </c>
      <c r="AQ823">
        <f>Analysis!$B$36*'Flight Input'!AE823+IF('Flight Input'!AE823 &gt; 0,Analysis!$B$37,0)</f>
        <v>-0.86595199999999994</v>
      </c>
      <c r="AR823">
        <f ca="1">_xlfn.COVARIANCE.P($AN$102:$AN$1102,'Flight Input'!AE823:AE1823)</f>
        <v>0</v>
      </c>
    </row>
    <row r="824" spans="1:44" x14ac:dyDescent="0.3">
      <c r="A824">
        <v>822</v>
      </c>
      <c r="B824">
        <f>'Flight Input'!T824</f>
        <v>17.434948000009172</v>
      </c>
      <c r="C824">
        <f ca="1">INDIRECT(CONCATENATE("'Flight Input'!",Analysis!$B$2,A824+2))</f>
        <v>0</v>
      </c>
      <c r="D824">
        <f t="shared" si="1666"/>
        <v>1.6285000019706786E-2</v>
      </c>
      <c r="F824">
        <f t="shared" ca="1" si="1675"/>
        <v>0</v>
      </c>
      <c r="G824">
        <f t="shared" ca="1" si="1676"/>
        <v>0</v>
      </c>
      <c r="I824">
        <f>SUM(D$2:D824)/COUNT(D$2:D824)</f>
        <v>2.1210399026775149E-2</v>
      </c>
      <c r="J824">
        <f t="shared" si="1667"/>
        <v>0.76778376489519418</v>
      </c>
      <c r="L824">
        <f ca="1">VARA(C$2:C824)</f>
        <v>0</v>
      </c>
      <c r="M824">
        <f t="shared" ca="1" si="1668"/>
        <v>0</v>
      </c>
      <c r="N824">
        <f t="shared" ca="1" si="1677"/>
        <v>0</v>
      </c>
      <c r="O824" t="b">
        <f ca="1">IF(OR(O823,M824*MIN((B824-B$2)*Analysis!$B$19,1)&gt;Analysis!$B$18),TRUE,FALSE)</f>
        <v>0</v>
      </c>
      <c r="P824" t="b">
        <f>IF(OR('Flight Input'!U824=3,'Flight Input'!U824=9),TRUE,FALSE)</f>
        <v>1</v>
      </c>
      <c r="Q824">
        <f ca="1">IF(O824,Q823,SUM(C$2:C824)/COUNT(C$2:C824))+(Analysis!$D$14-500)/1000000</f>
        <v>1.1E-4</v>
      </c>
      <c r="R824">
        <f t="shared" ca="1" si="1669"/>
        <v>0</v>
      </c>
      <c r="S824">
        <f t="shared" ca="1" si="1678"/>
        <v>0</v>
      </c>
      <c r="T824">
        <f t="shared" ca="1" si="1670"/>
        <v>0</v>
      </c>
      <c r="U824">
        <f ca="1">IF($P824,T824*Analysis!$B$28+Analysis!$B$29,0)</f>
        <v>0.65799999999999992</v>
      </c>
      <c r="V824">
        <f ca="1">U824-'Flight Input'!$AE824</f>
        <v>0.35799999999999993</v>
      </c>
      <c r="W824">
        <f ca="1">MEDIAN2(R824,Analysis!$B$5,2)</f>
        <v>0</v>
      </c>
      <c r="X824">
        <f t="shared" ref="X824:Y824" ca="1" si="1783">X823+W824*$D824</f>
        <v>0</v>
      </c>
      <c r="Y824">
        <f t="shared" ca="1" si="1783"/>
        <v>0</v>
      </c>
      <c r="AA824">
        <f ca="1">AVERAGE2(W824,Analysis!$B$6,2)</f>
        <v>0</v>
      </c>
      <c r="AB824">
        <f t="shared" ref="AB824:AC824" ca="1" si="1784">AB823+AA824*$D824</f>
        <v>0</v>
      </c>
      <c r="AC824">
        <f t="shared" ca="1" si="1784"/>
        <v>0</v>
      </c>
      <c r="AF824">
        <f ca="1">IF(B824&gt;0,C824-Analysis!$B$14,0)</f>
        <v>0</v>
      </c>
      <c r="AG824">
        <f t="shared" ca="1" si="1673"/>
        <v>0</v>
      </c>
      <c r="AH824">
        <f t="shared" ca="1" si="1674"/>
        <v>0</v>
      </c>
      <c r="AI824">
        <f ca="1">IF(AND(B824&gt;Analysis!$B$39,B824&lt;Analysis!$B$40),FilterInput(AF824,Analysis!$B$34,Analysis!$B$35),0)</f>
        <v>0</v>
      </c>
      <c r="AJ824">
        <f ca="1">MEDIAN2(AI824,Analysis!$B$5,2)</f>
        <v>0</v>
      </c>
      <c r="AK824">
        <f ca="1">AVERAGE2(AJ824,Analysis!$B$6,2)</f>
        <v>0</v>
      </c>
      <c r="AL824">
        <f ca="1">INTEGRAL2(R824,$B824,AL823,R823,$B823,Analysis!$B$22)</f>
        <v>0</v>
      </c>
      <c r="AM824">
        <f ca="1">IF(AND(B824&lt;Analysis!$B$40,B824&gt;0),INTEGRAL2(AL824,$B824,AM823,AL823,$B823,Analysis!$B$23),0)</f>
        <v>0</v>
      </c>
      <c r="AN824">
        <f ca="1">IF($P824,AM824*Analysis!$B$30+Analysis!$B$31,0)</f>
        <v>0.626</v>
      </c>
      <c r="AO824">
        <f ca="1">AN824-'Flight Input'!$AE824</f>
        <v>0.32600000000000001</v>
      </c>
      <c r="AQ824">
        <f>Analysis!$B$36*'Flight Input'!AE824+IF('Flight Input'!AE824 &gt; 0,Analysis!$B$37,0)</f>
        <v>-0.87390000000000001</v>
      </c>
      <c r="AR824">
        <f ca="1">_xlfn.COVARIANCE.P($AN$102:$AN$1102,'Flight Input'!AE824:AE1824)</f>
        <v>0</v>
      </c>
    </row>
    <row r="825" spans="1:44" x14ac:dyDescent="0.3">
      <c r="A825">
        <v>823</v>
      </c>
      <c r="B825">
        <f>'Flight Input'!T825</f>
        <v>17.450983999995515</v>
      </c>
      <c r="C825">
        <f ca="1">INDIRECT(CONCATENATE("'Flight Input'!",Analysis!$B$2,A825+2))</f>
        <v>0</v>
      </c>
      <c r="D825">
        <f t="shared" si="1666"/>
        <v>1.6035999986343086E-2</v>
      </c>
      <c r="F825">
        <f t="shared" ca="1" si="1675"/>
        <v>0</v>
      </c>
      <c r="G825">
        <f t="shared" ca="1" si="1676"/>
        <v>0</v>
      </c>
      <c r="I825">
        <f>SUM(D$2:D825)/COUNT(D$2:D825)</f>
        <v>2.1204111786142787E-2</v>
      </c>
      <c r="J825">
        <f t="shared" si="1667"/>
        <v>0.75626841379052046</v>
      </c>
      <c r="L825">
        <f ca="1">VARA(C$2:C825)</f>
        <v>0</v>
      </c>
      <c r="M825">
        <f t="shared" ca="1" si="1668"/>
        <v>0</v>
      </c>
      <c r="N825">
        <f t="shared" ca="1" si="1677"/>
        <v>0</v>
      </c>
      <c r="O825" t="b">
        <f ca="1">IF(OR(O824,M825*MIN((B825-B$2)*Analysis!$B$19,1)&gt;Analysis!$B$18),TRUE,FALSE)</f>
        <v>0</v>
      </c>
      <c r="P825" t="b">
        <f>IF(OR('Flight Input'!U825=3,'Flight Input'!U825=9),TRUE,FALSE)</f>
        <v>1</v>
      </c>
      <c r="Q825">
        <f ca="1">IF(O825,Q824,SUM(C$2:C825)/COUNT(C$2:C825))+(Analysis!$D$14-500)/1000000</f>
        <v>1.1E-4</v>
      </c>
      <c r="R825">
        <f t="shared" ca="1" si="1669"/>
        <v>0</v>
      </c>
      <c r="S825">
        <f t="shared" ca="1" si="1678"/>
        <v>0</v>
      </c>
      <c r="T825">
        <f t="shared" ca="1" si="1670"/>
        <v>0</v>
      </c>
      <c r="U825">
        <f ca="1">IF($P825,T825*Analysis!$B$28+Analysis!$B$29,0)</f>
        <v>0.65799999999999992</v>
      </c>
      <c r="V825">
        <f ca="1">U825-'Flight Input'!$AE825</f>
        <v>0.35699999999999993</v>
      </c>
      <c r="W825">
        <f ca="1">MEDIAN2(R825,Analysis!$B$5,2)</f>
        <v>0</v>
      </c>
      <c r="X825">
        <f t="shared" ref="X825:Y825" ca="1" si="1785">X824+W825*$D825</f>
        <v>0</v>
      </c>
      <c r="Y825">
        <f t="shared" ca="1" si="1785"/>
        <v>0</v>
      </c>
      <c r="AA825">
        <f ca="1">AVERAGE2(W825,Analysis!$B$6,2)</f>
        <v>0</v>
      </c>
      <c r="AB825">
        <f t="shared" ref="AB825:AC825" ca="1" si="1786">AB824+AA825*$D825</f>
        <v>0</v>
      </c>
      <c r="AC825">
        <f t="shared" ca="1" si="1786"/>
        <v>0</v>
      </c>
      <c r="AF825">
        <f ca="1">IF(B825&gt;0,C825-Analysis!$B$14,0)</f>
        <v>0</v>
      </c>
      <c r="AG825">
        <f t="shared" ca="1" si="1673"/>
        <v>0</v>
      </c>
      <c r="AH825">
        <f t="shared" ca="1" si="1674"/>
        <v>0</v>
      </c>
      <c r="AI825">
        <f ca="1">IF(AND(B825&gt;Analysis!$B$39,B825&lt;Analysis!$B$40),FilterInput(AF825,Analysis!$B$34,Analysis!$B$35),0)</f>
        <v>0</v>
      </c>
      <c r="AJ825">
        <f ca="1">MEDIAN2(AI825,Analysis!$B$5,2)</f>
        <v>0</v>
      </c>
      <c r="AK825">
        <f ca="1">AVERAGE2(AJ825,Analysis!$B$6,2)</f>
        <v>0</v>
      </c>
      <c r="AL825">
        <f ca="1">INTEGRAL2(R825,$B825,AL824,R824,$B824,Analysis!$B$22)</f>
        <v>0</v>
      </c>
      <c r="AM825">
        <f ca="1">IF(AND(B825&lt;Analysis!$B$40,B825&gt;0),INTEGRAL2(AL825,$B825,AM824,AL824,$B824,Analysis!$B$23),0)</f>
        <v>0</v>
      </c>
      <c r="AN825">
        <f ca="1">IF($P825,AM825*Analysis!$B$30+Analysis!$B$31,0)</f>
        <v>0.626</v>
      </c>
      <c r="AO825">
        <f ca="1">AN825-'Flight Input'!$AE825</f>
        <v>0.32500000000000001</v>
      </c>
      <c r="AQ825">
        <f>Analysis!$B$36*'Flight Input'!AE825+IF('Flight Input'!AE825 &gt; 0,Analysis!$B$37,0)</f>
        <v>-0.87191299999999994</v>
      </c>
      <c r="AR825">
        <f ca="1">_xlfn.COVARIANCE.P($AN$102:$AN$1102,'Flight Input'!AE825:AE1825)</f>
        <v>0</v>
      </c>
    </row>
    <row r="826" spans="1:44" x14ac:dyDescent="0.3">
      <c r="A826">
        <v>824</v>
      </c>
      <c r="B826">
        <f>'Flight Input'!T826</f>
        <v>17.475072999950498</v>
      </c>
      <c r="C826">
        <f ca="1">INDIRECT(CONCATENATE("'Flight Input'!",Analysis!$B$2,A826+2))</f>
        <v>0</v>
      </c>
      <c r="D826">
        <f t="shared" si="1666"/>
        <v>2.4088999954983592E-2</v>
      </c>
      <c r="F826">
        <f t="shared" ca="1" si="1675"/>
        <v>0</v>
      </c>
      <c r="G826">
        <f t="shared" ca="1" si="1676"/>
        <v>0</v>
      </c>
      <c r="I826">
        <f>SUM(D$2:D826)/COUNT(D$2:D826)</f>
        <v>2.1207612864017594E-2</v>
      </c>
      <c r="J826">
        <f t="shared" si="1667"/>
        <v>1.1358656964101213</v>
      </c>
      <c r="L826">
        <f ca="1">VARA(C$2:C826)</f>
        <v>0</v>
      </c>
      <c r="M826">
        <f t="shared" ca="1" si="1668"/>
        <v>0</v>
      </c>
      <c r="N826">
        <f t="shared" ca="1" si="1677"/>
        <v>0</v>
      </c>
      <c r="O826" t="b">
        <f ca="1">IF(OR(O825,M826*MIN((B826-B$2)*Analysis!$B$19,1)&gt;Analysis!$B$18),TRUE,FALSE)</f>
        <v>0</v>
      </c>
      <c r="P826" t="b">
        <f>IF(OR('Flight Input'!U826=3,'Flight Input'!U826=9),TRUE,FALSE)</f>
        <v>1</v>
      </c>
      <c r="Q826">
        <f ca="1">IF(O826,Q825,SUM(C$2:C826)/COUNT(C$2:C826))+(Analysis!$D$14-500)/1000000</f>
        <v>1.1E-4</v>
      </c>
      <c r="R826">
        <f t="shared" ca="1" si="1669"/>
        <v>0</v>
      </c>
      <c r="S826">
        <f t="shared" ca="1" si="1678"/>
        <v>0</v>
      </c>
      <c r="T826">
        <f t="shared" ca="1" si="1670"/>
        <v>0</v>
      </c>
      <c r="U826">
        <f ca="1">IF($P826,T826*Analysis!$B$28+Analysis!$B$29,0)</f>
        <v>0.65799999999999992</v>
      </c>
      <c r="V826">
        <f ca="1">U826-'Flight Input'!$AE826</f>
        <v>0.36199999999999993</v>
      </c>
      <c r="W826">
        <f ca="1">MEDIAN2(R826,Analysis!$B$5,2)</f>
        <v>0</v>
      </c>
      <c r="X826">
        <f t="shared" ref="X826:Y826" ca="1" si="1787">X825+W826*$D826</f>
        <v>0</v>
      </c>
      <c r="Y826">
        <f t="shared" ca="1" si="1787"/>
        <v>0</v>
      </c>
      <c r="AA826">
        <f ca="1">AVERAGE2(W826,Analysis!$B$6,2)</f>
        <v>0</v>
      </c>
      <c r="AB826">
        <f t="shared" ref="AB826:AC826" ca="1" si="1788">AB825+AA826*$D826</f>
        <v>0</v>
      </c>
      <c r="AC826">
        <f t="shared" ca="1" si="1788"/>
        <v>0</v>
      </c>
      <c r="AF826">
        <f ca="1">IF(B826&gt;0,C826-Analysis!$B$14,0)</f>
        <v>0</v>
      </c>
      <c r="AG826">
        <f t="shared" ca="1" si="1673"/>
        <v>0</v>
      </c>
      <c r="AH826">
        <f t="shared" ca="1" si="1674"/>
        <v>0</v>
      </c>
      <c r="AI826">
        <f ca="1">IF(AND(B826&gt;Analysis!$B$39,B826&lt;Analysis!$B$40),FilterInput(AF826,Analysis!$B$34,Analysis!$B$35),0)</f>
        <v>0</v>
      </c>
      <c r="AJ826">
        <f ca="1">MEDIAN2(AI826,Analysis!$B$5,2)</f>
        <v>0</v>
      </c>
      <c r="AK826">
        <f ca="1">AVERAGE2(AJ826,Analysis!$B$6,2)</f>
        <v>0</v>
      </c>
      <c r="AL826">
        <f ca="1">INTEGRAL2(R826,$B826,AL825,R825,$B825,Analysis!$B$22)</f>
        <v>0</v>
      </c>
      <c r="AM826">
        <f ca="1">IF(AND(B826&lt;Analysis!$B$40,B826&gt;0),INTEGRAL2(AL826,$B826,AM825,AL825,$B825,Analysis!$B$23),0)</f>
        <v>0</v>
      </c>
      <c r="AN826">
        <f ca="1">IF($P826,AM826*Analysis!$B$30+Analysis!$B$31,0)</f>
        <v>0.626</v>
      </c>
      <c r="AO826">
        <f ca="1">AN826-'Flight Input'!$AE826</f>
        <v>0.33</v>
      </c>
      <c r="AQ826">
        <f>Analysis!$B$36*'Flight Input'!AE826+IF('Flight Input'!AE826 &gt; 0,Analysis!$B$37,0)</f>
        <v>-0.88184799999999997</v>
      </c>
      <c r="AR826">
        <f ca="1">_xlfn.COVARIANCE.P($AN$102:$AN$1102,'Flight Input'!AE826:AE1826)</f>
        <v>0</v>
      </c>
    </row>
    <row r="827" spans="1:44" x14ac:dyDescent="0.3">
      <c r="A827">
        <v>825</v>
      </c>
      <c r="B827">
        <f>'Flight Input'!T827</f>
        <v>17.501255000010133</v>
      </c>
      <c r="C827">
        <f ca="1">INDIRECT(CONCATENATE("'Flight Input'!",Analysis!$B$2,A827+2))</f>
        <v>0</v>
      </c>
      <c r="D827">
        <f t="shared" si="1666"/>
        <v>2.6182000059634447E-2</v>
      </c>
      <c r="F827">
        <f t="shared" ca="1" si="1675"/>
        <v>0</v>
      </c>
      <c r="G827">
        <f t="shared" ca="1" si="1676"/>
        <v>0</v>
      </c>
      <c r="I827">
        <f>SUM(D$2:D827)/COUNT(D$2:D827)</f>
        <v>2.1213642424254706E-2</v>
      </c>
      <c r="J827">
        <f t="shared" si="1667"/>
        <v>1.2342057783390914</v>
      </c>
      <c r="L827">
        <f ca="1">VARA(C$2:C827)</f>
        <v>0</v>
      </c>
      <c r="M827">
        <f t="shared" ca="1" si="1668"/>
        <v>0</v>
      </c>
      <c r="N827">
        <f t="shared" ca="1" si="1677"/>
        <v>0</v>
      </c>
      <c r="O827" t="b">
        <f ca="1">IF(OR(O826,M827*MIN((B827-B$2)*Analysis!$B$19,1)&gt;Analysis!$B$18),TRUE,FALSE)</f>
        <v>0</v>
      </c>
      <c r="P827" t="b">
        <f>IF(OR('Flight Input'!U827=3,'Flight Input'!U827=9),TRUE,FALSE)</f>
        <v>1</v>
      </c>
      <c r="Q827">
        <f ca="1">IF(O827,Q826,SUM(C$2:C827)/COUNT(C$2:C827))+(Analysis!$D$14-500)/1000000</f>
        <v>1.1E-4</v>
      </c>
      <c r="R827">
        <f t="shared" ca="1" si="1669"/>
        <v>0</v>
      </c>
      <c r="S827">
        <f t="shared" ca="1" si="1678"/>
        <v>0</v>
      </c>
      <c r="T827">
        <f t="shared" ca="1" si="1670"/>
        <v>0</v>
      </c>
      <c r="U827">
        <f ca="1">IF($P827,T827*Analysis!$B$28+Analysis!$B$29,0)</f>
        <v>0.65799999999999992</v>
      </c>
      <c r="V827">
        <f ca="1">U827-'Flight Input'!$AE827</f>
        <v>0.36199999999999993</v>
      </c>
      <c r="W827">
        <f ca="1">MEDIAN2(R827,Analysis!$B$5,2)</f>
        <v>0</v>
      </c>
      <c r="X827">
        <f t="shared" ref="X827:Y827" ca="1" si="1789">X826+W827*$D827</f>
        <v>0</v>
      </c>
      <c r="Y827">
        <f t="shared" ca="1" si="1789"/>
        <v>0</v>
      </c>
      <c r="AA827">
        <f ca="1">AVERAGE2(W827,Analysis!$B$6,2)</f>
        <v>0</v>
      </c>
      <c r="AB827">
        <f t="shared" ref="AB827:AC827" ca="1" si="1790">AB826+AA827*$D827</f>
        <v>0</v>
      </c>
      <c r="AC827">
        <f t="shared" ca="1" si="1790"/>
        <v>0</v>
      </c>
      <c r="AF827">
        <f ca="1">IF(B827&gt;0,C827-Analysis!$B$14,0)</f>
        <v>0</v>
      </c>
      <c r="AG827">
        <f t="shared" ca="1" si="1673"/>
        <v>0</v>
      </c>
      <c r="AH827">
        <f t="shared" ca="1" si="1674"/>
        <v>0</v>
      </c>
      <c r="AI827">
        <f ca="1">IF(AND(B827&gt;Analysis!$B$39,B827&lt;Analysis!$B$40),FilterInput(AF827,Analysis!$B$34,Analysis!$B$35),0)</f>
        <v>0</v>
      </c>
      <c r="AJ827">
        <f ca="1">MEDIAN2(AI827,Analysis!$B$5,2)</f>
        <v>0</v>
      </c>
      <c r="AK827">
        <f ca="1">AVERAGE2(AJ827,Analysis!$B$6,2)</f>
        <v>0</v>
      </c>
      <c r="AL827">
        <f ca="1">INTEGRAL2(R827,$B827,AL826,R826,$B826,Analysis!$B$22)</f>
        <v>0</v>
      </c>
      <c r="AM827">
        <f ca="1">IF(AND(B827&lt;Analysis!$B$40,B827&gt;0),INTEGRAL2(AL827,$B827,AM826,AL826,$B826,Analysis!$B$23),0)</f>
        <v>0</v>
      </c>
      <c r="AN827">
        <f ca="1">IF($P827,AM827*Analysis!$B$30+Analysis!$B$31,0)</f>
        <v>0.626</v>
      </c>
      <c r="AO827">
        <f ca="1">AN827-'Flight Input'!$AE827</f>
        <v>0.33</v>
      </c>
      <c r="AQ827">
        <f>Analysis!$B$36*'Flight Input'!AE827+IF('Flight Input'!AE827 &gt; 0,Analysis!$B$37,0)</f>
        <v>-0.88184799999999997</v>
      </c>
      <c r="AR827">
        <f ca="1">_xlfn.COVARIANCE.P($AN$102:$AN$1102,'Flight Input'!AE827:AE1827)</f>
        <v>0</v>
      </c>
    </row>
    <row r="828" spans="1:44" x14ac:dyDescent="0.3">
      <c r="A828">
        <v>826</v>
      </c>
      <c r="B828">
        <f>'Flight Input'!T828</f>
        <v>17.519790000049397</v>
      </c>
      <c r="C828">
        <f ca="1">INDIRECT(CONCATENATE("'Flight Input'!",Analysis!$B$2,A828+2))</f>
        <v>0</v>
      </c>
      <c r="D828">
        <f t="shared" si="1666"/>
        <v>1.853500003926456E-2</v>
      </c>
      <c r="F828">
        <f t="shared" ca="1" si="1675"/>
        <v>0</v>
      </c>
      <c r="G828">
        <f t="shared" ca="1" si="1676"/>
        <v>0</v>
      </c>
      <c r="I828">
        <f>SUM(D$2:D828)/COUNT(D$2:D828)</f>
        <v>2.1210399515798301E-2</v>
      </c>
      <c r="J828">
        <f t="shared" si="1667"/>
        <v>0.87386378674569498</v>
      </c>
      <c r="L828">
        <f ca="1">VARA(C$2:C828)</f>
        <v>0</v>
      </c>
      <c r="M828">
        <f t="shared" ca="1" si="1668"/>
        <v>0</v>
      </c>
      <c r="N828">
        <f t="shared" ca="1" si="1677"/>
        <v>0</v>
      </c>
      <c r="O828" t="b">
        <f ca="1">IF(OR(O827,M828*MIN((B828-B$2)*Analysis!$B$19,1)&gt;Analysis!$B$18),TRUE,FALSE)</f>
        <v>0</v>
      </c>
      <c r="P828" t="b">
        <f>IF(OR('Flight Input'!U828=3,'Flight Input'!U828=9),TRUE,FALSE)</f>
        <v>1</v>
      </c>
      <c r="Q828">
        <f ca="1">IF(O828,Q827,SUM(C$2:C828)/COUNT(C$2:C828))+(Analysis!$D$14-500)/1000000</f>
        <v>1.1E-4</v>
      </c>
      <c r="R828">
        <f t="shared" ca="1" si="1669"/>
        <v>0</v>
      </c>
      <c r="S828">
        <f t="shared" ca="1" si="1678"/>
        <v>0</v>
      </c>
      <c r="T828">
        <f t="shared" ca="1" si="1670"/>
        <v>0</v>
      </c>
      <c r="U828">
        <f ca="1">IF($P828,T828*Analysis!$B$28+Analysis!$B$29,0)</f>
        <v>0.65799999999999992</v>
      </c>
      <c r="V828">
        <f ca="1">U828-'Flight Input'!$AE828</f>
        <v>0.36599999999999994</v>
      </c>
      <c r="W828">
        <f ca="1">MEDIAN2(R828,Analysis!$B$5,2)</f>
        <v>0</v>
      </c>
      <c r="X828">
        <f t="shared" ref="X828:Y828" ca="1" si="1791">X827+W828*$D828</f>
        <v>0</v>
      </c>
      <c r="Y828">
        <f t="shared" ca="1" si="1791"/>
        <v>0</v>
      </c>
      <c r="AA828">
        <f ca="1">AVERAGE2(W828,Analysis!$B$6,2)</f>
        <v>0</v>
      </c>
      <c r="AB828">
        <f t="shared" ref="AB828:AC828" ca="1" si="1792">AB827+AA828*$D828</f>
        <v>0</v>
      </c>
      <c r="AC828">
        <f t="shared" ca="1" si="1792"/>
        <v>0</v>
      </c>
      <c r="AF828">
        <f ca="1">IF(B828&gt;0,C828-Analysis!$B$14,0)</f>
        <v>0</v>
      </c>
      <c r="AG828">
        <f t="shared" ca="1" si="1673"/>
        <v>0</v>
      </c>
      <c r="AH828">
        <f t="shared" ca="1" si="1674"/>
        <v>0</v>
      </c>
      <c r="AI828">
        <f ca="1">IF(AND(B828&gt;Analysis!$B$39,B828&lt;Analysis!$B$40),FilterInput(AF828,Analysis!$B$34,Analysis!$B$35),0)</f>
        <v>0</v>
      </c>
      <c r="AJ828">
        <f ca="1">MEDIAN2(AI828,Analysis!$B$5,2)</f>
        <v>0</v>
      </c>
      <c r="AK828">
        <f ca="1">AVERAGE2(AJ828,Analysis!$B$6,2)</f>
        <v>0</v>
      </c>
      <c r="AL828">
        <f ca="1">INTEGRAL2(R828,$B828,AL827,R827,$B827,Analysis!$B$22)</f>
        <v>0</v>
      </c>
      <c r="AM828">
        <f ca="1">IF(AND(B828&lt;Analysis!$B$40,B828&gt;0),INTEGRAL2(AL828,$B828,AM827,AL827,$B827,Analysis!$B$23),0)</f>
        <v>0</v>
      </c>
      <c r="AN828">
        <f ca="1">IF($P828,AM828*Analysis!$B$30+Analysis!$B$31,0)</f>
        <v>0.626</v>
      </c>
      <c r="AO828">
        <f ca="1">AN828-'Flight Input'!$AE828</f>
        <v>0.33400000000000002</v>
      </c>
      <c r="AQ828">
        <f>Analysis!$B$36*'Flight Input'!AE828+IF('Flight Input'!AE828 &gt; 0,Analysis!$B$37,0)</f>
        <v>-0.88979600000000003</v>
      </c>
      <c r="AR828">
        <f ca="1">_xlfn.COVARIANCE.P($AN$102:$AN$1102,'Flight Input'!AE828:AE1828)</f>
        <v>0</v>
      </c>
    </row>
    <row r="829" spans="1:44" x14ac:dyDescent="0.3">
      <c r="A829">
        <v>827</v>
      </c>
      <c r="B829">
        <f>'Flight Input'!T829</f>
        <v>17.54086800001096</v>
      </c>
      <c r="C829">
        <f ca="1">INDIRECT(CONCATENATE("'Flight Input'!",Analysis!$B$2,A829+2))</f>
        <v>0</v>
      </c>
      <c r="D829">
        <f t="shared" si="1666"/>
        <v>2.1077999961562455E-2</v>
      </c>
      <c r="F829">
        <f t="shared" ca="1" si="1675"/>
        <v>0</v>
      </c>
      <c r="G829">
        <f t="shared" ca="1" si="1676"/>
        <v>0</v>
      </c>
      <c r="I829">
        <f>SUM(D$2:D829)/COUNT(D$2:D829)</f>
        <v>2.121023941960213E-2</v>
      </c>
      <c r="J829">
        <f t="shared" si="1667"/>
        <v>0.99376530102166305</v>
      </c>
      <c r="L829">
        <f ca="1">VARA(C$2:C829)</f>
        <v>0</v>
      </c>
      <c r="M829">
        <f t="shared" ca="1" si="1668"/>
        <v>0</v>
      </c>
      <c r="N829">
        <f t="shared" ca="1" si="1677"/>
        <v>0</v>
      </c>
      <c r="O829" t="b">
        <f ca="1">IF(OR(O828,M829*MIN((B829-B$2)*Analysis!$B$19,1)&gt;Analysis!$B$18),TRUE,FALSE)</f>
        <v>0</v>
      </c>
      <c r="P829" t="b">
        <f>IF(OR('Flight Input'!U829=3,'Flight Input'!U829=9),TRUE,FALSE)</f>
        <v>1</v>
      </c>
      <c r="Q829">
        <f ca="1">IF(O829,Q828,SUM(C$2:C829)/COUNT(C$2:C829))+(Analysis!$D$14-500)/1000000</f>
        <v>1.1E-4</v>
      </c>
      <c r="R829">
        <f t="shared" ca="1" si="1669"/>
        <v>0</v>
      </c>
      <c r="S829">
        <f t="shared" ca="1" si="1678"/>
        <v>0</v>
      </c>
      <c r="T829">
        <f t="shared" ca="1" si="1670"/>
        <v>0</v>
      </c>
      <c r="U829">
        <f ca="1">IF($P829,T829*Analysis!$B$28+Analysis!$B$29,0)</f>
        <v>0.65799999999999992</v>
      </c>
      <c r="V829">
        <f ca="1">U829-'Flight Input'!$AE829</f>
        <v>0.36499999999999994</v>
      </c>
      <c r="W829">
        <f ca="1">MEDIAN2(R829,Analysis!$B$5,2)</f>
        <v>0</v>
      </c>
      <c r="X829">
        <f t="shared" ref="X829:Y829" ca="1" si="1793">X828+W829*$D829</f>
        <v>0</v>
      </c>
      <c r="Y829">
        <f t="shared" ca="1" si="1793"/>
        <v>0</v>
      </c>
      <c r="AA829">
        <f ca="1">AVERAGE2(W829,Analysis!$B$6,2)</f>
        <v>0</v>
      </c>
      <c r="AB829">
        <f t="shared" ref="AB829:AC829" ca="1" si="1794">AB828+AA829*$D829</f>
        <v>0</v>
      </c>
      <c r="AC829">
        <f t="shared" ca="1" si="1794"/>
        <v>0</v>
      </c>
      <c r="AF829">
        <f ca="1">IF(B829&gt;0,C829-Analysis!$B$14,0)</f>
        <v>0</v>
      </c>
      <c r="AG829">
        <f t="shared" ca="1" si="1673"/>
        <v>0</v>
      </c>
      <c r="AH829">
        <f t="shared" ca="1" si="1674"/>
        <v>0</v>
      </c>
      <c r="AI829">
        <f ca="1">IF(AND(B829&gt;Analysis!$B$39,B829&lt;Analysis!$B$40),FilterInput(AF829,Analysis!$B$34,Analysis!$B$35),0)</f>
        <v>0</v>
      </c>
      <c r="AJ829">
        <f ca="1">MEDIAN2(AI829,Analysis!$B$5,2)</f>
        <v>0</v>
      </c>
      <c r="AK829">
        <f ca="1">AVERAGE2(AJ829,Analysis!$B$6,2)</f>
        <v>0</v>
      </c>
      <c r="AL829">
        <f ca="1">INTEGRAL2(R829,$B829,AL828,R828,$B828,Analysis!$B$22)</f>
        <v>0</v>
      </c>
      <c r="AM829">
        <f ca="1">IF(AND(B829&lt;Analysis!$B$40,B829&gt;0),INTEGRAL2(AL829,$B829,AM828,AL828,$B828,Analysis!$B$23),0)</f>
        <v>0</v>
      </c>
      <c r="AN829">
        <f ca="1">IF($P829,AM829*Analysis!$B$30+Analysis!$B$31,0)</f>
        <v>0.626</v>
      </c>
      <c r="AO829">
        <f ca="1">AN829-'Flight Input'!$AE829</f>
        <v>0.33300000000000002</v>
      </c>
      <c r="AQ829">
        <f>Analysis!$B$36*'Flight Input'!AE829+IF('Flight Input'!AE829 &gt; 0,Analysis!$B$37,0)</f>
        <v>-0.88780899999999996</v>
      </c>
      <c r="AR829">
        <f ca="1">_xlfn.COVARIANCE.P($AN$102:$AN$1102,'Flight Input'!AE829:AE1829)</f>
        <v>0</v>
      </c>
    </row>
    <row r="830" spans="1:44" x14ac:dyDescent="0.3">
      <c r="A830">
        <v>828</v>
      </c>
      <c r="B830">
        <f>'Flight Input'!T830</f>
        <v>17.580898000043817</v>
      </c>
      <c r="C830">
        <f ca="1">INDIRECT(CONCATENATE("'Flight Input'!",Analysis!$B$2,A830+2))</f>
        <v>0</v>
      </c>
      <c r="D830">
        <f t="shared" si="1666"/>
        <v>4.003000003285706E-2</v>
      </c>
      <c r="F830">
        <f t="shared" ca="1" si="1675"/>
        <v>0</v>
      </c>
      <c r="G830">
        <f t="shared" ca="1" si="1676"/>
        <v>0</v>
      </c>
      <c r="I830">
        <f>SUM(D$2:D830)/COUNT(D$2:D830)</f>
        <v>2.1232968599086736E-2</v>
      </c>
      <c r="J830">
        <f t="shared" si="1667"/>
        <v>1.8852757138527871</v>
      </c>
      <c r="L830">
        <f ca="1">VARA(C$2:C830)</f>
        <v>0</v>
      </c>
      <c r="M830">
        <f t="shared" ca="1" si="1668"/>
        <v>0</v>
      </c>
      <c r="N830">
        <f t="shared" ca="1" si="1677"/>
        <v>0</v>
      </c>
      <c r="O830" t="b">
        <f ca="1">IF(OR(O829,M830*MIN((B830-B$2)*Analysis!$B$19,1)&gt;Analysis!$B$18),TRUE,FALSE)</f>
        <v>0</v>
      </c>
      <c r="P830" t="b">
        <f>IF(OR('Flight Input'!U830=3,'Flight Input'!U830=9),TRUE,FALSE)</f>
        <v>1</v>
      </c>
      <c r="Q830">
        <f ca="1">IF(O830,Q829,SUM(C$2:C830)/COUNT(C$2:C830))+(Analysis!$D$14-500)/1000000</f>
        <v>1.1E-4</v>
      </c>
      <c r="R830">
        <f t="shared" ca="1" si="1669"/>
        <v>0</v>
      </c>
      <c r="S830">
        <f t="shared" ca="1" si="1678"/>
        <v>0</v>
      </c>
      <c r="T830">
        <f t="shared" ca="1" si="1670"/>
        <v>0</v>
      </c>
      <c r="U830">
        <f ca="1">IF($P830,T830*Analysis!$B$28+Analysis!$B$29,0)</f>
        <v>0.65799999999999992</v>
      </c>
      <c r="V830">
        <f ca="1">U830-'Flight Input'!$AE830</f>
        <v>0.36899999999999994</v>
      </c>
      <c r="W830">
        <f ca="1">MEDIAN2(R830,Analysis!$B$5,2)</f>
        <v>0</v>
      </c>
      <c r="X830">
        <f t="shared" ref="X830:Y830" ca="1" si="1795">X829+W830*$D830</f>
        <v>0</v>
      </c>
      <c r="Y830">
        <f t="shared" ca="1" si="1795"/>
        <v>0</v>
      </c>
      <c r="AA830">
        <f ca="1">AVERAGE2(W830,Analysis!$B$6,2)</f>
        <v>0</v>
      </c>
      <c r="AB830">
        <f t="shared" ref="AB830:AC830" ca="1" si="1796">AB829+AA830*$D830</f>
        <v>0</v>
      </c>
      <c r="AC830">
        <f t="shared" ca="1" si="1796"/>
        <v>0</v>
      </c>
      <c r="AF830">
        <f ca="1">IF(B830&gt;0,C830-Analysis!$B$14,0)</f>
        <v>0</v>
      </c>
      <c r="AG830">
        <f t="shared" ca="1" si="1673"/>
        <v>0</v>
      </c>
      <c r="AH830">
        <f t="shared" ca="1" si="1674"/>
        <v>0</v>
      </c>
      <c r="AI830">
        <f ca="1">IF(AND(B830&gt;Analysis!$B$39,B830&lt;Analysis!$B$40),FilterInput(AF830,Analysis!$B$34,Analysis!$B$35),0)</f>
        <v>0</v>
      </c>
      <c r="AJ830">
        <f ca="1">MEDIAN2(AI830,Analysis!$B$5,2)</f>
        <v>0</v>
      </c>
      <c r="AK830">
        <f ca="1">AVERAGE2(AJ830,Analysis!$B$6,2)</f>
        <v>0</v>
      </c>
      <c r="AL830">
        <f ca="1">INTEGRAL2(R830,$B830,AL829,R829,$B829,Analysis!$B$22)</f>
        <v>0</v>
      </c>
      <c r="AM830">
        <f ca="1">IF(AND(B830&lt;Analysis!$B$40,B830&gt;0),INTEGRAL2(AL830,$B830,AM829,AL829,$B829,Analysis!$B$23),0)</f>
        <v>0</v>
      </c>
      <c r="AN830">
        <f ca="1">IF($P830,AM830*Analysis!$B$30+Analysis!$B$31,0)</f>
        <v>0.626</v>
      </c>
      <c r="AO830">
        <f ca="1">AN830-'Flight Input'!$AE830</f>
        <v>0.33700000000000002</v>
      </c>
      <c r="AQ830">
        <f>Analysis!$B$36*'Flight Input'!AE830+IF('Flight Input'!AE830 &gt; 0,Analysis!$B$37,0)</f>
        <v>-0.89575700000000003</v>
      </c>
      <c r="AR830">
        <f ca="1">_xlfn.COVARIANCE.P($AN$102:$AN$1102,'Flight Input'!AE830:AE1830)</f>
        <v>0</v>
      </c>
    </row>
    <row r="831" spans="1:44" x14ac:dyDescent="0.3">
      <c r="A831">
        <v>829</v>
      </c>
      <c r="B831">
        <f>'Flight Input'!T831</f>
        <v>17.600923000019975</v>
      </c>
      <c r="C831">
        <f ca="1">INDIRECT(CONCATENATE("'Flight Input'!",Analysis!$B$2,A831+2))</f>
        <v>0</v>
      </c>
      <c r="D831">
        <f t="shared" si="1666"/>
        <v>2.0024999976158142E-2</v>
      </c>
      <c r="F831">
        <f t="shared" ca="1" si="1675"/>
        <v>0</v>
      </c>
      <c r="G831">
        <f t="shared" ca="1" si="1676"/>
        <v>0</v>
      </c>
      <c r="I831">
        <f>SUM(D$2:D831)/COUNT(D$2:D831)</f>
        <v>2.1231511459613963E-2</v>
      </c>
      <c r="J831">
        <f t="shared" si="1667"/>
        <v>0.94317354721773738</v>
      </c>
      <c r="L831">
        <f ca="1">VARA(C$2:C831)</f>
        <v>0</v>
      </c>
      <c r="M831">
        <f t="shared" ca="1" si="1668"/>
        <v>0</v>
      </c>
      <c r="N831">
        <f t="shared" ca="1" si="1677"/>
        <v>0</v>
      </c>
      <c r="O831" t="b">
        <f ca="1">IF(OR(O830,M831*MIN((B831-B$2)*Analysis!$B$19,1)&gt;Analysis!$B$18),TRUE,FALSE)</f>
        <v>0</v>
      </c>
      <c r="P831" t="b">
        <f>IF(OR('Flight Input'!U831=3,'Flight Input'!U831=9),TRUE,FALSE)</f>
        <v>1</v>
      </c>
      <c r="Q831">
        <f ca="1">IF(O831,Q830,SUM(C$2:C831)/COUNT(C$2:C831))+(Analysis!$D$14-500)/1000000</f>
        <v>1.1E-4</v>
      </c>
      <c r="R831">
        <f t="shared" ca="1" si="1669"/>
        <v>0</v>
      </c>
      <c r="S831">
        <f t="shared" ca="1" si="1678"/>
        <v>0</v>
      </c>
      <c r="T831">
        <f t="shared" ca="1" si="1670"/>
        <v>0</v>
      </c>
      <c r="U831">
        <f ca="1">IF($P831,T831*Analysis!$B$28+Analysis!$B$29,0)</f>
        <v>0.65799999999999992</v>
      </c>
      <c r="V831">
        <f ca="1">U831-'Flight Input'!$AE831</f>
        <v>0.37299999999999994</v>
      </c>
      <c r="W831">
        <f ca="1">MEDIAN2(R831,Analysis!$B$5,2)</f>
        <v>0</v>
      </c>
      <c r="X831">
        <f t="shared" ref="X831:Y831" ca="1" si="1797">X830+W831*$D831</f>
        <v>0</v>
      </c>
      <c r="Y831">
        <f t="shared" ca="1" si="1797"/>
        <v>0</v>
      </c>
      <c r="AA831">
        <f ca="1">AVERAGE2(W831,Analysis!$B$6,2)</f>
        <v>0</v>
      </c>
      <c r="AB831">
        <f t="shared" ref="AB831:AC831" ca="1" si="1798">AB830+AA831*$D831</f>
        <v>0</v>
      </c>
      <c r="AC831">
        <f t="shared" ca="1" si="1798"/>
        <v>0</v>
      </c>
      <c r="AF831">
        <f ca="1">IF(B831&gt;0,C831-Analysis!$B$14,0)</f>
        <v>0</v>
      </c>
      <c r="AG831">
        <f t="shared" ca="1" si="1673"/>
        <v>0</v>
      </c>
      <c r="AH831">
        <f t="shared" ca="1" si="1674"/>
        <v>0</v>
      </c>
      <c r="AI831">
        <f ca="1">IF(AND(B831&gt;Analysis!$B$39,B831&lt;Analysis!$B$40),FilterInput(AF831,Analysis!$B$34,Analysis!$B$35),0)</f>
        <v>0</v>
      </c>
      <c r="AJ831">
        <f ca="1">MEDIAN2(AI831,Analysis!$B$5,2)</f>
        <v>0</v>
      </c>
      <c r="AK831">
        <f ca="1">AVERAGE2(AJ831,Analysis!$B$6,2)</f>
        <v>0</v>
      </c>
      <c r="AL831">
        <f ca="1">INTEGRAL2(R831,$B831,AL830,R830,$B830,Analysis!$B$22)</f>
        <v>0</v>
      </c>
      <c r="AM831">
        <f ca="1">IF(AND(B831&lt;Analysis!$B$40,B831&gt;0),INTEGRAL2(AL831,$B831,AM830,AL830,$B830,Analysis!$B$23),0)</f>
        <v>0</v>
      </c>
      <c r="AN831">
        <f ca="1">IF($P831,AM831*Analysis!$B$30+Analysis!$B$31,0)</f>
        <v>0.626</v>
      </c>
      <c r="AO831">
        <f ca="1">AN831-'Flight Input'!$AE831</f>
        <v>0.34100000000000003</v>
      </c>
      <c r="AQ831">
        <f>Analysis!$B$36*'Flight Input'!AE831+IF('Flight Input'!AE831 &gt; 0,Analysis!$B$37,0)</f>
        <v>-0.90370499999999998</v>
      </c>
      <c r="AR831">
        <f ca="1">_xlfn.COVARIANCE.P($AN$102:$AN$1102,'Flight Input'!AE831:AE1831)</f>
        <v>0</v>
      </c>
    </row>
    <row r="832" spans="1:44" x14ac:dyDescent="0.3">
      <c r="A832">
        <v>830</v>
      </c>
      <c r="B832">
        <f>'Flight Input'!T832</f>
        <v>17.605683999950998</v>
      </c>
      <c r="C832">
        <f ca="1">INDIRECT(CONCATENATE("'Flight Input'!",Analysis!$B$2,A832+2))</f>
        <v>0</v>
      </c>
      <c r="D832">
        <f t="shared" si="1666"/>
        <v>4.7609999310225248E-3</v>
      </c>
      <c r="F832">
        <f t="shared" ca="1" si="1675"/>
        <v>0</v>
      </c>
      <c r="G832">
        <f t="shared" ca="1" si="1676"/>
        <v>0</v>
      </c>
      <c r="I832">
        <f>SUM(D$2:D832)/COUNT(D$2:D832)</f>
        <v>2.1211667469820478E-2</v>
      </c>
      <c r="J832">
        <f t="shared" si="1667"/>
        <v>0.22445194079137706</v>
      </c>
      <c r="L832">
        <f ca="1">VARA(C$2:C832)</f>
        <v>0</v>
      </c>
      <c r="M832">
        <f t="shared" ca="1" si="1668"/>
        <v>0</v>
      </c>
      <c r="N832">
        <f t="shared" ca="1" si="1677"/>
        <v>0</v>
      </c>
      <c r="O832" t="b">
        <f ca="1">IF(OR(O831,M832*MIN((B832-B$2)*Analysis!$B$19,1)&gt;Analysis!$B$18),TRUE,FALSE)</f>
        <v>0</v>
      </c>
      <c r="P832" t="b">
        <f>IF(OR('Flight Input'!U832=3,'Flight Input'!U832=9),TRUE,FALSE)</f>
        <v>1</v>
      </c>
      <c r="Q832">
        <f ca="1">IF(O832,Q831,SUM(C$2:C832)/COUNT(C$2:C832))+(Analysis!$D$14-500)/1000000</f>
        <v>1.1E-4</v>
      </c>
      <c r="R832">
        <f t="shared" ca="1" si="1669"/>
        <v>0</v>
      </c>
      <c r="S832">
        <f t="shared" ca="1" si="1678"/>
        <v>0</v>
      </c>
      <c r="T832">
        <f t="shared" ca="1" si="1670"/>
        <v>0</v>
      </c>
      <c r="U832">
        <f ca="1">IF($P832,T832*Analysis!$B$28+Analysis!$B$29,0)</f>
        <v>0.65799999999999992</v>
      </c>
      <c r="V832">
        <f ca="1">U832-'Flight Input'!$AE832</f>
        <v>0.37299999999999994</v>
      </c>
      <c r="W832">
        <f ca="1">MEDIAN2(R832,Analysis!$B$5,2)</f>
        <v>0</v>
      </c>
      <c r="X832">
        <f t="shared" ref="X832:Y832" ca="1" si="1799">X831+W832*$D832</f>
        <v>0</v>
      </c>
      <c r="Y832">
        <f t="shared" ca="1" si="1799"/>
        <v>0</v>
      </c>
      <c r="AA832">
        <f ca="1">AVERAGE2(W832,Analysis!$B$6,2)</f>
        <v>0</v>
      </c>
      <c r="AB832">
        <f t="shared" ref="AB832:AC832" ca="1" si="1800">AB831+AA832*$D832</f>
        <v>0</v>
      </c>
      <c r="AC832">
        <f t="shared" ca="1" si="1800"/>
        <v>0</v>
      </c>
      <c r="AF832">
        <f ca="1">IF(B832&gt;0,C832-Analysis!$B$14,0)</f>
        <v>0</v>
      </c>
      <c r="AG832">
        <f t="shared" ca="1" si="1673"/>
        <v>0</v>
      </c>
      <c r="AH832">
        <f t="shared" ca="1" si="1674"/>
        <v>0</v>
      </c>
      <c r="AI832">
        <f ca="1">IF(AND(B832&gt;Analysis!$B$39,B832&lt;Analysis!$B$40),FilterInput(AF832,Analysis!$B$34,Analysis!$B$35),0)</f>
        <v>0</v>
      </c>
      <c r="AJ832">
        <f ca="1">MEDIAN2(AI832,Analysis!$B$5,2)</f>
        <v>0</v>
      </c>
      <c r="AK832">
        <f ca="1">AVERAGE2(AJ832,Analysis!$B$6,2)</f>
        <v>0</v>
      </c>
      <c r="AL832">
        <f ca="1">INTEGRAL2(R832,$B832,AL831,R831,$B831,Analysis!$B$22)</f>
        <v>0</v>
      </c>
      <c r="AM832">
        <f ca="1">IF(AND(B832&lt;Analysis!$B$40,B832&gt;0),INTEGRAL2(AL832,$B832,AM831,AL831,$B831,Analysis!$B$23),0)</f>
        <v>0</v>
      </c>
      <c r="AN832">
        <f ca="1">IF($P832,AM832*Analysis!$B$30+Analysis!$B$31,0)</f>
        <v>0.626</v>
      </c>
      <c r="AO832">
        <f ca="1">AN832-'Flight Input'!$AE832</f>
        <v>0.34100000000000003</v>
      </c>
      <c r="AQ832">
        <f>Analysis!$B$36*'Flight Input'!AE832+IF('Flight Input'!AE832 &gt; 0,Analysis!$B$37,0)</f>
        <v>-0.90370499999999998</v>
      </c>
      <c r="AR832">
        <f ca="1">_xlfn.COVARIANCE.P($AN$102:$AN$1102,'Flight Input'!AE832:AE1832)</f>
        <v>0</v>
      </c>
    </row>
    <row r="833" spans="1:44" x14ac:dyDescent="0.3">
      <c r="A833">
        <v>831</v>
      </c>
      <c r="B833">
        <f>'Flight Input'!T833</f>
        <v>17.641462999978103</v>
      </c>
      <c r="C833">
        <f ca="1">INDIRECT(CONCATENATE("'Flight Input'!",Analysis!$B$2,A833+2))</f>
        <v>0</v>
      </c>
      <c r="D833">
        <f t="shared" si="1666"/>
        <v>3.5779000027105212E-2</v>
      </c>
      <c r="F833">
        <f t="shared" ca="1" si="1675"/>
        <v>0</v>
      </c>
      <c r="G833">
        <f t="shared" ca="1" si="1676"/>
        <v>0</v>
      </c>
      <c r="I833">
        <f>SUM(D$2:D833)/COUNT(D$2:D833)</f>
        <v>2.1229197352560895E-2</v>
      </c>
      <c r="J833">
        <f t="shared" si="1667"/>
        <v>1.6853675357061562</v>
      </c>
      <c r="L833">
        <f ca="1">VARA(C$2:C833)</f>
        <v>0</v>
      </c>
      <c r="M833">
        <f t="shared" ca="1" si="1668"/>
        <v>0</v>
      </c>
      <c r="N833">
        <f t="shared" ca="1" si="1677"/>
        <v>0</v>
      </c>
      <c r="O833" t="b">
        <f ca="1">IF(OR(O832,M833*MIN((B833-B$2)*Analysis!$B$19,1)&gt;Analysis!$B$18),TRUE,FALSE)</f>
        <v>0</v>
      </c>
      <c r="P833" t="b">
        <f>IF(OR('Flight Input'!U833=3,'Flight Input'!U833=9),TRUE,FALSE)</f>
        <v>1</v>
      </c>
      <c r="Q833">
        <f ca="1">IF(O833,Q832,SUM(C$2:C833)/COUNT(C$2:C833))+(Analysis!$D$14-500)/1000000</f>
        <v>1.1E-4</v>
      </c>
      <c r="R833">
        <f t="shared" ca="1" si="1669"/>
        <v>0</v>
      </c>
      <c r="S833">
        <f t="shared" ca="1" si="1678"/>
        <v>0</v>
      </c>
      <c r="T833">
        <f t="shared" ca="1" si="1670"/>
        <v>0</v>
      </c>
      <c r="U833">
        <f ca="1">IF($P833,T833*Analysis!$B$28+Analysis!$B$29,0)</f>
        <v>0.65799999999999992</v>
      </c>
      <c r="V833">
        <f ca="1">U833-'Flight Input'!$AE833</f>
        <v>0.37299999999999994</v>
      </c>
      <c r="W833">
        <f ca="1">MEDIAN2(R833,Analysis!$B$5,2)</f>
        <v>0</v>
      </c>
      <c r="X833">
        <f t="shared" ref="X833:Y833" ca="1" si="1801">X832+W833*$D833</f>
        <v>0</v>
      </c>
      <c r="Y833">
        <f t="shared" ca="1" si="1801"/>
        <v>0</v>
      </c>
      <c r="AA833">
        <f ca="1">AVERAGE2(W833,Analysis!$B$6,2)</f>
        <v>0</v>
      </c>
      <c r="AB833">
        <f t="shared" ref="AB833:AC833" ca="1" si="1802">AB832+AA833*$D833</f>
        <v>0</v>
      </c>
      <c r="AC833">
        <f t="shared" ca="1" si="1802"/>
        <v>0</v>
      </c>
      <c r="AF833">
        <f ca="1">IF(B833&gt;0,C833-Analysis!$B$14,0)</f>
        <v>0</v>
      </c>
      <c r="AG833">
        <f t="shared" ca="1" si="1673"/>
        <v>0</v>
      </c>
      <c r="AH833">
        <f t="shared" ca="1" si="1674"/>
        <v>0</v>
      </c>
      <c r="AI833">
        <f ca="1">IF(AND(B833&gt;Analysis!$B$39,B833&lt;Analysis!$B$40),FilterInput(AF833,Analysis!$B$34,Analysis!$B$35),0)</f>
        <v>0</v>
      </c>
      <c r="AJ833">
        <f ca="1">MEDIAN2(AI833,Analysis!$B$5,2)</f>
        <v>0</v>
      </c>
      <c r="AK833">
        <f ca="1">AVERAGE2(AJ833,Analysis!$B$6,2)</f>
        <v>0</v>
      </c>
      <c r="AL833">
        <f ca="1">INTEGRAL2(R833,$B833,AL832,R832,$B832,Analysis!$B$22)</f>
        <v>0</v>
      </c>
      <c r="AM833">
        <f ca="1">IF(AND(B833&lt;Analysis!$B$40,B833&gt;0),INTEGRAL2(AL833,$B833,AM832,AL832,$B832,Analysis!$B$23),0)</f>
        <v>0</v>
      </c>
      <c r="AN833">
        <f ca="1">IF($P833,AM833*Analysis!$B$30+Analysis!$B$31,0)</f>
        <v>0.626</v>
      </c>
      <c r="AO833">
        <f ca="1">AN833-'Flight Input'!$AE833</f>
        <v>0.34100000000000003</v>
      </c>
      <c r="AQ833">
        <f>Analysis!$B$36*'Flight Input'!AE833+IF('Flight Input'!AE833 &gt; 0,Analysis!$B$37,0)</f>
        <v>-0.90370499999999998</v>
      </c>
      <c r="AR833">
        <f ca="1">_xlfn.COVARIANCE.P($AN$102:$AN$1102,'Flight Input'!AE833:AE1833)</f>
        <v>0</v>
      </c>
    </row>
    <row r="834" spans="1:44" x14ac:dyDescent="0.3">
      <c r="A834">
        <v>832</v>
      </c>
      <c r="B834">
        <f>'Flight Input'!T834</f>
        <v>17.655726999975741</v>
      </c>
      <c r="C834">
        <f ca="1">INDIRECT(CONCATENATE("'Flight Input'!",Analysis!$B$2,A834+2))</f>
        <v>0</v>
      </c>
      <c r="D834">
        <f t="shared" si="1666"/>
        <v>1.4263999997638166E-2</v>
      </c>
      <c r="F834">
        <f t="shared" ca="1" si="1675"/>
        <v>0</v>
      </c>
      <c r="G834">
        <f t="shared" ca="1" si="1676"/>
        <v>0</v>
      </c>
      <c r="I834">
        <f>SUM(D$2:D834)/COUNT(D$2:D834)</f>
        <v>2.122082572112469E-2</v>
      </c>
      <c r="J834">
        <f t="shared" si="1667"/>
        <v>0.6721698856156566</v>
      </c>
      <c r="L834">
        <f ca="1">VARA(C$2:C834)</f>
        <v>0</v>
      </c>
      <c r="M834">
        <f t="shared" ca="1" si="1668"/>
        <v>0</v>
      </c>
      <c r="N834">
        <f t="shared" ca="1" si="1677"/>
        <v>0</v>
      </c>
      <c r="O834" t="b">
        <f ca="1">IF(OR(O833,M834*MIN((B834-B$2)*Analysis!$B$19,1)&gt;Analysis!$B$18),TRUE,FALSE)</f>
        <v>0</v>
      </c>
      <c r="P834" t="b">
        <f>IF(OR('Flight Input'!U834=3,'Flight Input'!U834=9),TRUE,FALSE)</f>
        <v>1</v>
      </c>
      <c r="Q834">
        <f ca="1">IF(O834,Q833,SUM(C$2:C834)/COUNT(C$2:C834))+(Analysis!$D$14-500)/1000000</f>
        <v>1.1E-4</v>
      </c>
      <c r="R834">
        <f t="shared" ca="1" si="1669"/>
        <v>0</v>
      </c>
      <c r="S834">
        <f t="shared" ca="1" si="1678"/>
        <v>0</v>
      </c>
      <c r="T834">
        <f t="shared" ca="1" si="1670"/>
        <v>0</v>
      </c>
      <c r="U834">
        <f ca="1">IF($P834,T834*Analysis!$B$28+Analysis!$B$29,0)</f>
        <v>0.65799999999999992</v>
      </c>
      <c r="V834">
        <f ca="1">U834-'Flight Input'!$AE834</f>
        <v>0.37299999999999994</v>
      </c>
      <c r="W834">
        <f ca="1">MEDIAN2(R834,Analysis!$B$5,2)</f>
        <v>0</v>
      </c>
      <c r="X834">
        <f t="shared" ref="X834:Y834" ca="1" si="1803">X833+W834*$D834</f>
        <v>0</v>
      </c>
      <c r="Y834">
        <f t="shared" ca="1" si="1803"/>
        <v>0</v>
      </c>
      <c r="AA834">
        <f ca="1">AVERAGE2(W834,Analysis!$B$6,2)</f>
        <v>0</v>
      </c>
      <c r="AB834">
        <f t="shared" ref="AB834:AC834" ca="1" si="1804">AB833+AA834*$D834</f>
        <v>0</v>
      </c>
      <c r="AC834">
        <f t="shared" ca="1" si="1804"/>
        <v>0</v>
      </c>
      <c r="AF834">
        <f ca="1">IF(B834&gt;0,C834-Analysis!$B$14,0)</f>
        <v>0</v>
      </c>
      <c r="AG834">
        <f t="shared" ca="1" si="1673"/>
        <v>0</v>
      </c>
      <c r="AH834">
        <f t="shared" ca="1" si="1674"/>
        <v>0</v>
      </c>
      <c r="AI834">
        <f ca="1">IF(AND(B834&gt;Analysis!$B$39,B834&lt;Analysis!$B$40),FilterInput(AF834,Analysis!$B$34,Analysis!$B$35),0)</f>
        <v>0</v>
      </c>
      <c r="AJ834">
        <f ca="1">MEDIAN2(AI834,Analysis!$B$5,2)</f>
        <v>0</v>
      </c>
      <c r="AK834">
        <f ca="1">AVERAGE2(AJ834,Analysis!$B$6,2)</f>
        <v>0</v>
      </c>
      <c r="AL834">
        <f ca="1">INTEGRAL2(R834,$B834,AL833,R833,$B833,Analysis!$B$22)</f>
        <v>0</v>
      </c>
      <c r="AM834">
        <f ca="1">IF(AND(B834&lt;Analysis!$B$40,B834&gt;0),INTEGRAL2(AL834,$B834,AM833,AL833,$B833,Analysis!$B$23),0)</f>
        <v>0</v>
      </c>
      <c r="AN834">
        <f ca="1">IF($P834,AM834*Analysis!$B$30+Analysis!$B$31,0)</f>
        <v>0.626</v>
      </c>
      <c r="AO834">
        <f ca="1">AN834-'Flight Input'!$AE834</f>
        <v>0.34100000000000003</v>
      </c>
      <c r="AQ834">
        <f>Analysis!$B$36*'Flight Input'!AE834+IF('Flight Input'!AE834 &gt; 0,Analysis!$B$37,0)</f>
        <v>-0.90370499999999998</v>
      </c>
      <c r="AR834">
        <f ca="1">_xlfn.COVARIANCE.P($AN$102:$AN$1102,'Flight Input'!AE834:AE1834)</f>
        <v>0</v>
      </c>
    </row>
    <row r="835" spans="1:44" x14ac:dyDescent="0.3">
      <c r="A835">
        <v>833</v>
      </c>
      <c r="B835">
        <f>'Flight Input'!T835</f>
        <v>17.682215000037104</v>
      </c>
      <c r="C835">
        <f ca="1">INDIRECT(CONCATENATE("'Flight Input'!",Analysis!$B$2,A835+2))</f>
        <v>0</v>
      </c>
      <c r="D835">
        <f t="shared" ref="D835:D871" si="1805">B835-B834</f>
        <v>2.6488000061362982E-2</v>
      </c>
      <c r="F835">
        <f t="shared" ca="1" si="1675"/>
        <v>0</v>
      </c>
      <c r="G835">
        <f t="shared" ca="1" si="1676"/>
        <v>0</v>
      </c>
      <c r="I835">
        <f>SUM(D$2:D835)/COUNT(D$2:D835)</f>
        <v>2.122714885958836E-2</v>
      </c>
      <c r="J835">
        <f t="shared" ref="J835:J898" si="1806">D835/I835</f>
        <v>1.2478359781887656</v>
      </c>
      <c r="L835">
        <f ca="1">VARA(C$2:C835)</f>
        <v>0</v>
      </c>
      <c r="M835">
        <f t="shared" ref="M835:M898" ca="1" si="1807">(L835-L834)/D835</f>
        <v>0</v>
      </c>
      <c r="N835">
        <f t="shared" ca="1" si="1677"/>
        <v>0</v>
      </c>
      <c r="O835" t="b">
        <f ca="1">IF(OR(O834,M835*MIN((B835-B$2)*Analysis!$B$19,1)&gt;Analysis!$B$18),TRUE,FALSE)</f>
        <v>0</v>
      </c>
      <c r="P835" t="b">
        <f>IF(OR('Flight Input'!U835=3,'Flight Input'!U835=9),TRUE,FALSE)</f>
        <v>1</v>
      </c>
      <c r="Q835">
        <f ca="1">IF(O835,Q834,SUM(C$2:C835)/COUNT(C$2:C835))+(Analysis!$D$14-500)/1000000</f>
        <v>1.1E-4</v>
      </c>
      <c r="R835">
        <f t="shared" ref="R835:R898" ca="1" si="1808">IF(O835,C835-Q835,0)</f>
        <v>0</v>
      </c>
      <c r="S835">
        <f t="shared" ca="1" si="1678"/>
        <v>0</v>
      </c>
      <c r="T835">
        <f t="shared" ref="T835:T898" ca="1" si="1809">IF(P835,T834+S835*$D835,0)</f>
        <v>0</v>
      </c>
      <c r="U835">
        <f ca="1">IF($P835,T835*Analysis!$B$28+Analysis!$B$29,0)</f>
        <v>0.65799999999999992</v>
      </c>
      <c r="V835">
        <f ca="1">U835-'Flight Input'!$AE835</f>
        <v>0.37699999999999989</v>
      </c>
      <c r="W835">
        <f ca="1">MEDIAN2(R835,Analysis!$B$5,2)</f>
        <v>0</v>
      </c>
      <c r="X835">
        <f t="shared" ref="X835:Y835" ca="1" si="1810">X834+W835*$D835</f>
        <v>0</v>
      </c>
      <c r="Y835">
        <f t="shared" ca="1" si="1810"/>
        <v>0</v>
      </c>
      <c r="AA835">
        <f ca="1">AVERAGE2(W835,Analysis!$B$6,2)</f>
        <v>0</v>
      </c>
      <c r="AB835">
        <f t="shared" ref="AB835:AC835" ca="1" si="1811">AB834+AA835*$D835</f>
        <v>0</v>
      </c>
      <c r="AC835">
        <f t="shared" ca="1" si="1811"/>
        <v>0</v>
      </c>
      <c r="AF835">
        <f ca="1">IF(B835&gt;0,C835-Analysis!$B$14,0)</f>
        <v>0</v>
      </c>
      <c r="AG835">
        <f t="shared" ref="AG835:AG898" ca="1" si="1812">IF(B835&gt;0,AG834+AF835*$D835,0)</f>
        <v>0</v>
      </c>
      <c r="AH835">
        <f t="shared" ref="AH835:AH898" ca="1" si="1813">IF(B835&gt;0,AH834+AG835*$D835,0)</f>
        <v>0</v>
      </c>
      <c r="AI835">
        <f ca="1">IF(AND(B835&gt;Analysis!$B$39,B835&lt;Analysis!$B$40),FilterInput(AF835,Analysis!$B$34,Analysis!$B$35),0)</f>
        <v>0</v>
      </c>
      <c r="AJ835">
        <f ca="1">MEDIAN2(AI835,Analysis!$B$5,2)</f>
        <v>0</v>
      </c>
      <c r="AK835">
        <f ca="1">AVERAGE2(AJ835,Analysis!$B$6,2)</f>
        <v>0</v>
      </c>
      <c r="AL835">
        <f ca="1">INTEGRAL2(R835,$B835,AL834,R834,$B834,Analysis!$B$22)</f>
        <v>0</v>
      </c>
      <c r="AM835">
        <f ca="1">IF(AND(B835&lt;Analysis!$B$40,B835&gt;0),INTEGRAL2(AL835,$B835,AM834,AL834,$B834,Analysis!$B$23),0)</f>
        <v>0</v>
      </c>
      <c r="AN835">
        <f ca="1">IF($P835,AM835*Analysis!$B$30+Analysis!$B$31,0)</f>
        <v>0.626</v>
      </c>
      <c r="AO835">
        <f ca="1">AN835-'Flight Input'!$AE835</f>
        <v>0.34499999999999997</v>
      </c>
      <c r="AQ835">
        <f>Analysis!$B$36*'Flight Input'!AE835+IF('Flight Input'!AE835 &gt; 0,Analysis!$B$37,0)</f>
        <v>-0.91165299999999994</v>
      </c>
      <c r="AR835">
        <f ca="1">_xlfn.COVARIANCE.P($AN$102:$AN$1102,'Flight Input'!AE835:AE1835)</f>
        <v>0</v>
      </c>
    </row>
    <row r="836" spans="1:44" x14ac:dyDescent="0.3">
      <c r="A836">
        <v>834</v>
      </c>
      <c r="B836">
        <f>'Flight Input'!T836</f>
        <v>17.692640000022948</v>
      </c>
      <c r="C836">
        <f ca="1">INDIRECT(CONCATENATE("'Flight Input'!",Analysis!$B$2,A836+2))</f>
        <v>0</v>
      </c>
      <c r="D836">
        <f t="shared" si="1805"/>
        <v>1.0424999985843897E-2</v>
      </c>
      <c r="F836">
        <f t="shared" ref="F836:F899" ca="1" si="1814">F835+C836*$D836</f>
        <v>0</v>
      </c>
      <c r="G836">
        <f t="shared" ref="G836:G899" ca="1" si="1815">G835+F836*$D836</f>
        <v>0</v>
      </c>
      <c r="I836">
        <f>SUM(D$2:D836)/COUNT(D$2:D836)</f>
        <v>2.1214196642713366E-2</v>
      </c>
      <c r="J836">
        <f t="shared" si="1806"/>
        <v>0.4914162040363978</v>
      </c>
      <c r="L836">
        <f ca="1">VARA(C$2:C836)</f>
        <v>0</v>
      </c>
      <c r="M836">
        <f t="shared" ca="1" si="1807"/>
        <v>0</v>
      </c>
      <c r="N836">
        <f t="shared" ref="N836:N899" ca="1" si="1816">(C836-C835)/D836</f>
        <v>0</v>
      </c>
      <c r="O836" t="b">
        <f ca="1">IF(OR(O835,M836*MIN((B836-B$2)*Analysis!$B$19,1)&gt;Analysis!$B$18),TRUE,FALSE)</f>
        <v>0</v>
      </c>
      <c r="P836" t="b">
        <f>IF(OR('Flight Input'!U836=3,'Flight Input'!U836=9),TRUE,FALSE)</f>
        <v>1</v>
      </c>
      <c r="Q836">
        <f ca="1">IF(O836,Q835,SUM(C$2:C836)/COUNT(C$2:C836))+(Analysis!$D$14-500)/1000000</f>
        <v>1.1E-4</v>
      </c>
      <c r="R836">
        <f t="shared" ca="1" si="1808"/>
        <v>0</v>
      </c>
      <c r="S836">
        <f t="shared" ref="S836:S899" ca="1" si="1817">S835+R836*$D836</f>
        <v>0</v>
      </c>
      <c r="T836">
        <f t="shared" ca="1" si="1809"/>
        <v>0</v>
      </c>
      <c r="U836">
        <f ca="1">IF($P836,T836*Analysis!$B$28+Analysis!$B$29,0)</f>
        <v>0.65799999999999992</v>
      </c>
      <c r="V836">
        <f ca="1">U836-'Flight Input'!$AE836</f>
        <v>0.37699999999999989</v>
      </c>
      <c r="W836">
        <f ca="1">MEDIAN2(R836,Analysis!$B$5,2)</f>
        <v>0</v>
      </c>
      <c r="X836">
        <f t="shared" ref="X836:Y836" ca="1" si="1818">X835+W836*$D836</f>
        <v>0</v>
      </c>
      <c r="Y836">
        <f t="shared" ca="1" si="1818"/>
        <v>0</v>
      </c>
      <c r="AA836">
        <f ca="1">AVERAGE2(W836,Analysis!$B$6,2)</f>
        <v>0</v>
      </c>
      <c r="AB836">
        <f t="shared" ref="AB836:AC836" ca="1" si="1819">AB835+AA836*$D836</f>
        <v>0</v>
      </c>
      <c r="AC836">
        <f t="shared" ca="1" si="1819"/>
        <v>0</v>
      </c>
      <c r="AF836">
        <f ca="1">IF(B836&gt;0,C836-Analysis!$B$14,0)</f>
        <v>0</v>
      </c>
      <c r="AG836">
        <f t="shared" ca="1" si="1812"/>
        <v>0</v>
      </c>
      <c r="AH836">
        <f t="shared" ca="1" si="1813"/>
        <v>0</v>
      </c>
      <c r="AI836">
        <f ca="1">IF(AND(B836&gt;Analysis!$B$39,B836&lt;Analysis!$B$40),FilterInput(AF836,Analysis!$B$34,Analysis!$B$35),0)</f>
        <v>0</v>
      </c>
      <c r="AJ836">
        <f ca="1">MEDIAN2(AI836,Analysis!$B$5,2)</f>
        <v>0</v>
      </c>
      <c r="AK836">
        <f ca="1">AVERAGE2(AJ836,Analysis!$B$6,2)</f>
        <v>0</v>
      </c>
      <c r="AL836">
        <f ca="1">INTEGRAL2(R836,$B836,AL835,R835,$B835,Analysis!$B$22)</f>
        <v>0</v>
      </c>
      <c r="AM836">
        <f ca="1">IF(AND(B836&lt;Analysis!$B$40,B836&gt;0),INTEGRAL2(AL836,$B836,AM835,AL835,$B835,Analysis!$B$23),0)</f>
        <v>0</v>
      </c>
      <c r="AN836">
        <f ca="1">IF($P836,AM836*Analysis!$B$30+Analysis!$B$31,0)</f>
        <v>0.626</v>
      </c>
      <c r="AO836">
        <f ca="1">AN836-'Flight Input'!$AE836</f>
        <v>0.34499999999999997</v>
      </c>
      <c r="AQ836">
        <f>Analysis!$B$36*'Flight Input'!AE836+IF('Flight Input'!AE836 &gt; 0,Analysis!$B$37,0)</f>
        <v>-0.91165299999999994</v>
      </c>
      <c r="AR836">
        <f ca="1">_xlfn.COVARIANCE.P($AN$102:$AN$1102,'Flight Input'!AE836:AE1836)</f>
        <v>0</v>
      </c>
    </row>
    <row r="837" spans="1:44" x14ac:dyDescent="0.3">
      <c r="A837">
        <v>835</v>
      </c>
      <c r="B837">
        <f>'Flight Input'!T837</f>
        <v>17.718819999950938</v>
      </c>
      <c r="C837">
        <f ca="1">INDIRECT(CONCATENATE("'Flight Input'!",Analysis!$B$2,A837+2))</f>
        <v>0</v>
      </c>
      <c r="D837">
        <f t="shared" si="1805"/>
        <v>2.6179999927990139E-2</v>
      </c>
      <c r="F837">
        <f t="shared" ca="1" si="1814"/>
        <v>0</v>
      </c>
      <c r="G837">
        <f t="shared" ca="1" si="1815"/>
        <v>0</v>
      </c>
      <c r="I837">
        <f>SUM(D$2:D837)/COUNT(D$2:D837)</f>
        <v>2.1220143712516092E-2</v>
      </c>
      <c r="J837">
        <f t="shared" si="1806"/>
        <v>1.233733394206403</v>
      </c>
      <c r="L837">
        <f ca="1">VARA(C$2:C837)</f>
        <v>0</v>
      </c>
      <c r="M837">
        <f t="shared" ca="1" si="1807"/>
        <v>0</v>
      </c>
      <c r="N837">
        <f t="shared" ca="1" si="1816"/>
        <v>0</v>
      </c>
      <c r="O837" t="b">
        <f ca="1">IF(OR(O836,M837*MIN((B837-B$2)*Analysis!$B$19,1)&gt;Analysis!$B$18),TRUE,FALSE)</f>
        <v>0</v>
      </c>
      <c r="P837" t="b">
        <f>IF(OR('Flight Input'!U837=3,'Flight Input'!U837=9),TRUE,FALSE)</f>
        <v>1</v>
      </c>
      <c r="Q837">
        <f ca="1">IF(O837,Q836,SUM(C$2:C837)/COUNT(C$2:C837))+(Analysis!$D$14-500)/1000000</f>
        <v>1.1E-4</v>
      </c>
      <c r="R837">
        <f t="shared" ca="1" si="1808"/>
        <v>0</v>
      </c>
      <c r="S837">
        <f t="shared" ca="1" si="1817"/>
        <v>0</v>
      </c>
      <c r="T837">
        <f t="shared" ca="1" si="1809"/>
        <v>0</v>
      </c>
      <c r="U837">
        <f ca="1">IF($P837,T837*Analysis!$B$28+Analysis!$B$29,0)</f>
        <v>0.65799999999999992</v>
      </c>
      <c r="V837">
        <f ca="1">U837-'Flight Input'!$AE837</f>
        <v>0.37999999999999989</v>
      </c>
      <c r="W837">
        <f ca="1">MEDIAN2(R837,Analysis!$B$5,2)</f>
        <v>0</v>
      </c>
      <c r="X837">
        <f t="shared" ref="X837:Y837" ca="1" si="1820">X836+W837*$D837</f>
        <v>0</v>
      </c>
      <c r="Y837">
        <f t="shared" ca="1" si="1820"/>
        <v>0</v>
      </c>
      <c r="AA837">
        <f ca="1">AVERAGE2(W837,Analysis!$B$6,2)</f>
        <v>0</v>
      </c>
      <c r="AB837">
        <f t="shared" ref="AB837:AC837" ca="1" si="1821">AB836+AA837*$D837</f>
        <v>0</v>
      </c>
      <c r="AC837">
        <f t="shared" ca="1" si="1821"/>
        <v>0</v>
      </c>
      <c r="AF837">
        <f ca="1">IF(B837&gt;0,C837-Analysis!$B$14,0)</f>
        <v>0</v>
      </c>
      <c r="AG837">
        <f t="shared" ca="1" si="1812"/>
        <v>0</v>
      </c>
      <c r="AH837">
        <f t="shared" ca="1" si="1813"/>
        <v>0</v>
      </c>
      <c r="AI837">
        <f ca="1">IF(AND(B837&gt;Analysis!$B$39,B837&lt;Analysis!$B$40),FilterInput(AF837,Analysis!$B$34,Analysis!$B$35),0)</f>
        <v>0</v>
      </c>
      <c r="AJ837">
        <f ca="1">MEDIAN2(AI837,Analysis!$B$5,2)</f>
        <v>0</v>
      </c>
      <c r="AK837">
        <f ca="1">AVERAGE2(AJ837,Analysis!$B$6,2)</f>
        <v>0</v>
      </c>
      <c r="AL837">
        <f ca="1">INTEGRAL2(R837,$B837,AL836,R836,$B836,Analysis!$B$22)</f>
        <v>0</v>
      </c>
      <c r="AM837">
        <f ca="1">IF(AND(B837&lt;Analysis!$B$40,B837&gt;0),INTEGRAL2(AL837,$B837,AM836,AL836,$B836,Analysis!$B$23),0)</f>
        <v>0</v>
      </c>
      <c r="AN837">
        <f ca="1">IF($P837,AM837*Analysis!$B$30+Analysis!$B$31,0)</f>
        <v>0.626</v>
      </c>
      <c r="AO837">
        <f ca="1">AN837-'Flight Input'!$AE837</f>
        <v>0.34799999999999998</v>
      </c>
      <c r="AQ837">
        <f>Analysis!$B$36*'Flight Input'!AE837+IF('Flight Input'!AE837 &gt; 0,Analysis!$B$37,0)</f>
        <v>-0.91761399999999993</v>
      </c>
      <c r="AR837">
        <f ca="1">_xlfn.COVARIANCE.P($AN$102:$AN$1102,'Flight Input'!AE837:AE1837)</f>
        <v>0</v>
      </c>
    </row>
    <row r="838" spans="1:44" x14ac:dyDescent="0.3">
      <c r="A838">
        <v>836</v>
      </c>
      <c r="B838">
        <f>'Flight Input'!T838</f>
        <v>17.722640000050887</v>
      </c>
      <c r="C838">
        <f ca="1">INDIRECT(CONCATENATE("'Flight Input'!",Analysis!$B$2,A838+2))</f>
        <v>0</v>
      </c>
      <c r="D838">
        <f t="shared" si="1805"/>
        <v>3.8200000999495387E-3</v>
      </c>
      <c r="F838">
        <f t="shared" ca="1" si="1814"/>
        <v>0</v>
      </c>
      <c r="G838">
        <f t="shared" ca="1" si="1815"/>
        <v>0</v>
      </c>
      <c r="I838">
        <f>SUM(D$2:D838)/COUNT(D$2:D838)</f>
        <v>2.1199330143601539E-2</v>
      </c>
      <c r="J838">
        <f t="shared" si="1806"/>
        <v>0.18019437756161863</v>
      </c>
      <c r="L838">
        <f ca="1">VARA(C$2:C838)</f>
        <v>0</v>
      </c>
      <c r="M838">
        <f t="shared" ca="1" si="1807"/>
        <v>0</v>
      </c>
      <c r="N838">
        <f t="shared" ca="1" si="1816"/>
        <v>0</v>
      </c>
      <c r="O838" t="b">
        <f ca="1">IF(OR(O837,M838*MIN((B838-B$2)*Analysis!$B$19,1)&gt;Analysis!$B$18),TRUE,FALSE)</f>
        <v>0</v>
      </c>
      <c r="P838" t="b">
        <f>IF(OR('Flight Input'!U838=3,'Flight Input'!U838=9),TRUE,FALSE)</f>
        <v>1</v>
      </c>
      <c r="Q838">
        <f ca="1">IF(O838,Q837,SUM(C$2:C838)/COUNT(C$2:C838))+(Analysis!$D$14-500)/1000000</f>
        <v>1.1E-4</v>
      </c>
      <c r="R838">
        <f t="shared" ca="1" si="1808"/>
        <v>0</v>
      </c>
      <c r="S838">
        <f t="shared" ca="1" si="1817"/>
        <v>0</v>
      </c>
      <c r="T838">
        <f t="shared" ca="1" si="1809"/>
        <v>0</v>
      </c>
      <c r="U838">
        <f ca="1">IF($P838,T838*Analysis!$B$28+Analysis!$B$29,0)</f>
        <v>0.65799999999999992</v>
      </c>
      <c r="V838">
        <f ca="1">U838-'Flight Input'!$AE838</f>
        <v>0.37999999999999989</v>
      </c>
      <c r="W838">
        <f ca="1">MEDIAN2(R838,Analysis!$B$5,2)</f>
        <v>0</v>
      </c>
      <c r="X838">
        <f t="shared" ref="X838:Y838" ca="1" si="1822">X837+W838*$D838</f>
        <v>0</v>
      </c>
      <c r="Y838">
        <f t="shared" ca="1" si="1822"/>
        <v>0</v>
      </c>
      <c r="AA838">
        <f ca="1">AVERAGE2(W838,Analysis!$B$6,2)</f>
        <v>0</v>
      </c>
      <c r="AB838">
        <f t="shared" ref="AB838:AC838" ca="1" si="1823">AB837+AA838*$D838</f>
        <v>0</v>
      </c>
      <c r="AC838">
        <f t="shared" ca="1" si="1823"/>
        <v>0</v>
      </c>
      <c r="AF838">
        <f ca="1">IF(B838&gt;0,C838-Analysis!$B$14,0)</f>
        <v>0</v>
      </c>
      <c r="AG838">
        <f t="shared" ca="1" si="1812"/>
        <v>0</v>
      </c>
      <c r="AH838">
        <f t="shared" ca="1" si="1813"/>
        <v>0</v>
      </c>
      <c r="AI838">
        <f ca="1">IF(AND(B838&gt;Analysis!$B$39,B838&lt;Analysis!$B$40),FilterInput(AF838,Analysis!$B$34,Analysis!$B$35),0)</f>
        <v>0</v>
      </c>
      <c r="AJ838">
        <f ca="1">MEDIAN2(AI838,Analysis!$B$5,2)</f>
        <v>0</v>
      </c>
      <c r="AK838">
        <f ca="1">AVERAGE2(AJ838,Analysis!$B$6,2)</f>
        <v>0</v>
      </c>
      <c r="AL838">
        <f ca="1">INTEGRAL2(R838,$B838,AL837,R837,$B837,Analysis!$B$22)</f>
        <v>0</v>
      </c>
      <c r="AM838">
        <f ca="1">IF(AND(B838&lt;Analysis!$B$40,B838&gt;0),INTEGRAL2(AL838,$B838,AM837,AL837,$B837,Analysis!$B$23),0)</f>
        <v>0</v>
      </c>
      <c r="AN838">
        <f ca="1">IF($P838,AM838*Analysis!$B$30+Analysis!$B$31,0)</f>
        <v>0.626</v>
      </c>
      <c r="AO838">
        <f ca="1">AN838-'Flight Input'!$AE838</f>
        <v>0.34799999999999998</v>
      </c>
      <c r="AQ838">
        <f>Analysis!$B$36*'Flight Input'!AE838+IF('Flight Input'!AE838 &gt; 0,Analysis!$B$37,0)</f>
        <v>-0.91761399999999993</v>
      </c>
      <c r="AR838">
        <f ca="1">_xlfn.COVARIANCE.P($AN$102:$AN$1102,'Flight Input'!AE838:AE1838)</f>
        <v>0</v>
      </c>
    </row>
    <row r="839" spans="1:44" x14ac:dyDescent="0.3">
      <c r="A839">
        <v>837</v>
      </c>
      <c r="B839">
        <f>'Flight Input'!T839</f>
        <v>17.760428000008687</v>
      </c>
      <c r="C839">
        <f ca="1">INDIRECT(CONCATENATE("'Flight Input'!",Analysis!$B$2,A839+2))</f>
        <v>0</v>
      </c>
      <c r="D839">
        <f t="shared" si="1805"/>
        <v>3.7787999957799911E-2</v>
      </c>
      <c r="F839">
        <f t="shared" ca="1" si="1814"/>
        <v>0</v>
      </c>
      <c r="G839">
        <f t="shared" ca="1" si="1815"/>
        <v>0</v>
      </c>
      <c r="I839">
        <f>SUM(D$2:D839)/COUNT(D$2:D839)</f>
        <v>2.1219149342901658E-2</v>
      </c>
      <c r="J839">
        <f t="shared" si="1806"/>
        <v>1.7808442434305667</v>
      </c>
      <c r="L839">
        <f ca="1">VARA(C$2:C839)</f>
        <v>0</v>
      </c>
      <c r="M839">
        <f t="shared" ca="1" si="1807"/>
        <v>0</v>
      </c>
      <c r="N839">
        <f t="shared" ca="1" si="1816"/>
        <v>0</v>
      </c>
      <c r="O839" t="b">
        <f ca="1">IF(OR(O838,M839*MIN((B839-B$2)*Analysis!$B$19,1)&gt;Analysis!$B$18),TRUE,FALSE)</f>
        <v>0</v>
      </c>
      <c r="P839" t="b">
        <f>IF(OR('Flight Input'!U839=3,'Flight Input'!U839=9),TRUE,FALSE)</f>
        <v>1</v>
      </c>
      <c r="Q839">
        <f ca="1">IF(O839,Q838,SUM(C$2:C839)/COUNT(C$2:C839))+(Analysis!$D$14-500)/1000000</f>
        <v>1.1E-4</v>
      </c>
      <c r="R839">
        <f t="shared" ca="1" si="1808"/>
        <v>0</v>
      </c>
      <c r="S839">
        <f t="shared" ca="1" si="1817"/>
        <v>0</v>
      </c>
      <c r="T839">
        <f t="shared" ca="1" si="1809"/>
        <v>0</v>
      </c>
      <c r="U839">
        <f ca="1">IF($P839,T839*Analysis!$B$28+Analysis!$B$29,0)</f>
        <v>0.65799999999999992</v>
      </c>
      <c r="V839">
        <f ca="1">U839-'Flight Input'!$AE839</f>
        <v>0.3819999999999999</v>
      </c>
      <c r="W839">
        <f ca="1">MEDIAN2(R839,Analysis!$B$5,2)</f>
        <v>0</v>
      </c>
      <c r="X839">
        <f t="shared" ref="X839:Y839" ca="1" si="1824">X838+W839*$D839</f>
        <v>0</v>
      </c>
      <c r="Y839">
        <f t="shared" ca="1" si="1824"/>
        <v>0</v>
      </c>
      <c r="AA839">
        <f ca="1">AVERAGE2(W839,Analysis!$B$6,2)</f>
        <v>0</v>
      </c>
      <c r="AB839">
        <f t="shared" ref="AB839:AC839" ca="1" si="1825">AB838+AA839*$D839</f>
        <v>0</v>
      </c>
      <c r="AC839">
        <f t="shared" ca="1" si="1825"/>
        <v>0</v>
      </c>
      <c r="AF839">
        <f ca="1">IF(B839&gt;0,C839-Analysis!$B$14,0)</f>
        <v>0</v>
      </c>
      <c r="AG839">
        <f t="shared" ca="1" si="1812"/>
        <v>0</v>
      </c>
      <c r="AH839">
        <f t="shared" ca="1" si="1813"/>
        <v>0</v>
      </c>
      <c r="AI839">
        <f ca="1">IF(AND(B839&gt;Analysis!$B$39,B839&lt;Analysis!$B$40),FilterInput(AF839,Analysis!$B$34,Analysis!$B$35),0)</f>
        <v>0</v>
      </c>
      <c r="AJ839">
        <f ca="1">MEDIAN2(AI839,Analysis!$B$5,2)</f>
        <v>0</v>
      </c>
      <c r="AK839">
        <f ca="1">AVERAGE2(AJ839,Analysis!$B$6,2)</f>
        <v>0</v>
      </c>
      <c r="AL839">
        <f ca="1">INTEGRAL2(R839,$B839,AL838,R838,$B838,Analysis!$B$22)</f>
        <v>0</v>
      </c>
      <c r="AM839">
        <f ca="1">IF(AND(B839&lt;Analysis!$B$40,B839&gt;0),INTEGRAL2(AL839,$B839,AM838,AL838,$B838,Analysis!$B$23),0)</f>
        <v>0</v>
      </c>
      <c r="AN839">
        <f ca="1">IF($P839,AM839*Analysis!$B$30+Analysis!$B$31,0)</f>
        <v>0.626</v>
      </c>
      <c r="AO839">
        <f ca="1">AN839-'Flight Input'!$AE839</f>
        <v>0.35</v>
      </c>
      <c r="AQ839">
        <f>Analysis!$B$36*'Flight Input'!AE839+IF('Flight Input'!AE839 &gt; 0,Analysis!$B$37,0)</f>
        <v>-0.92158799999999985</v>
      </c>
      <c r="AR839">
        <f ca="1">_xlfn.COVARIANCE.P($AN$102:$AN$1102,'Flight Input'!AE839:AE1839)</f>
        <v>0</v>
      </c>
    </row>
    <row r="840" spans="1:44" x14ac:dyDescent="0.3">
      <c r="A840">
        <v>838</v>
      </c>
      <c r="B840">
        <f>'Flight Input'!T840</f>
        <v>17.776737999985926</v>
      </c>
      <c r="C840">
        <f ca="1">INDIRECT(CONCATENATE("'Flight Input'!",Analysis!$B$2,A840+2))</f>
        <v>0</v>
      </c>
      <c r="D840">
        <f t="shared" si="1805"/>
        <v>1.6309999977238476E-2</v>
      </c>
      <c r="F840">
        <f t="shared" ca="1" si="1814"/>
        <v>0</v>
      </c>
      <c r="G840">
        <f t="shared" ca="1" si="1815"/>
        <v>0</v>
      </c>
      <c r="I840">
        <f>SUM(D$2:D840)/COUNT(D$2:D840)</f>
        <v>2.1213291169434278E-2</v>
      </c>
      <c r="J840">
        <f t="shared" si="1806"/>
        <v>0.76885759248612795</v>
      </c>
      <c r="L840">
        <f ca="1">VARA(C$2:C840)</f>
        <v>0</v>
      </c>
      <c r="M840">
        <f t="shared" ca="1" si="1807"/>
        <v>0</v>
      </c>
      <c r="N840">
        <f t="shared" ca="1" si="1816"/>
        <v>0</v>
      </c>
      <c r="O840" t="b">
        <f ca="1">IF(OR(O839,M840*MIN((B840-B$2)*Analysis!$B$19,1)&gt;Analysis!$B$18),TRUE,FALSE)</f>
        <v>0</v>
      </c>
      <c r="P840" t="b">
        <f>IF(OR('Flight Input'!U840=3,'Flight Input'!U840=9),TRUE,FALSE)</f>
        <v>1</v>
      </c>
      <c r="Q840">
        <f ca="1">IF(O840,Q839,SUM(C$2:C840)/COUNT(C$2:C840))+(Analysis!$D$14-500)/1000000</f>
        <v>1.1E-4</v>
      </c>
      <c r="R840">
        <f t="shared" ca="1" si="1808"/>
        <v>0</v>
      </c>
      <c r="S840">
        <f t="shared" ca="1" si="1817"/>
        <v>0</v>
      </c>
      <c r="T840">
        <f t="shared" ca="1" si="1809"/>
        <v>0</v>
      </c>
      <c r="U840">
        <f ca="1">IF($P840,T840*Analysis!$B$28+Analysis!$B$29,0)</f>
        <v>0.65799999999999992</v>
      </c>
      <c r="V840">
        <f ca="1">U840-'Flight Input'!$AE840</f>
        <v>0.3819999999999999</v>
      </c>
      <c r="W840">
        <f ca="1">MEDIAN2(R840,Analysis!$B$5,2)</f>
        <v>0</v>
      </c>
      <c r="X840">
        <f t="shared" ref="X840:Y840" ca="1" si="1826">X839+W840*$D840</f>
        <v>0</v>
      </c>
      <c r="Y840">
        <f t="shared" ca="1" si="1826"/>
        <v>0</v>
      </c>
      <c r="AA840">
        <f ca="1">AVERAGE2(W840,Analysis!$B$6,2)</f>
        <v>0</v>
      </c>
      <c r="AB840">
        <f t="shared" ref="AB840:AC840" ca="1" si="1827">AB839+AA840*$D840</f>
        <v>0</v>
      </c>
      <c r="AC840">
        <f t="shared" ca="1" si="1827"/>
        <v>0</v>
      </c>
      <c r="AF840">
        <f ca="1">IF(B840&gt;0,C840-Analysis!$B$14,0)</f>
        <v>0</v>
      </c>
      <c r="AG840">
        <f t="shared" ca="1" si="1812"/>
        <v>0</v>
      </c>
      <c r="AH840">
        <f t="shared" ca="1" si="1813"/>
        <v>0</v>
      </c>
      <c r="AI840">
        <f ca="1">IF(AND(B840&gt;Analysis!$B$39,B840&lt;Analysis!$B$40),FilterInput(AF840,Analysis!$B$34,Analysis!$B$35),0)</f>
        <v>0</v>
      </c>
      <c r="AJ840">
        <f ca="1">MEDIAN2(AI840,Analysis!$B$5,2)</f>
        <v>0</v>
      </c>
      <c r="AK840">
        <f ca="1">AVERAGE2(AJ840,Analysis!$B$6,2)</f>
        <v>0</v>
      </c>
      <c r="AL840">
        <f ca="1">INTEGRAL2(R840,$B840,AL839,R839,$B839,Analysis!$B$22)</f>
        <v>0</v>
      </c>
      <c r="AM840">
        <f ca="1">IF(AND(B840&lt;Analysis!$B$40,B840&gt;0),INTEGRAL2(AL840,$B840,AM839,AL839,$B839,Analysis!$B$23),0)</f>
        <v>0</v>
      </c>
      <c r="AN840">
        <f ca="1">IF($P840,AM840*Analysis!$B$30+Analysis!$B$31,0)</f>
        <v>0.626</v>
      </c>
      <c r="AO840">
        <f ca="1">AN840-'Flight Input'!$AE840</f>
        <v>0.35</v>
      </c>
      <c r="AQ840">
        <f>Analysis!$B$36*'Flight Input'!AE840+IF('Flight Input'!AE840 &gt; 0,Analysis!$B$37,0)</f>
        <v>-0.92158799999999985</v>
      </c>
      <c r="AR840">
        <f ca="1">_xlfn.COVARIANCE.P($AN$102:$AN$1102,'Flight Input'!AE840:AE1840)</f>
        <v>0</v>
      </c>
    </row>
    <row r="841" spans="1:44" x14ac:dyDescent="0.3">
      <c r="A841">
        <v>839</v>
      </c>
      <c r="B841">
        <f>'Flight Input'!T841</f>
        <v>17.796960999956354</v>
      </c>
      <c r="C841">
        <f ca="1">INDIRECT(CONCATENATE("'Flight Input'!",Analysis!$B$2,A841+2))</f>
        <v>0</v>
      </c>
      <c r="D841">
        <f t="shared" si="1805"/>
        <v>2.0222999970428646E-2</v>
      </c>
      <c r="F841">
        <f t="shared" ca="1" si="1814"/>
        <v>0</v>
      </c>
      <c r="G841">
        <f t="shared" ca="1" si="1815"/>
        <v>0</v>
      </c>
      <c r="I841">
        <f>SUM(D$2:D841)/COUNT(D$2:D841)</f>
        <v>2.121211084619351E-2</v>
      </c>
      <c r="J841">
        <f t="shared" si="1806"/>
        <v>0.95337046449847496</v>
      </c>
      <c r="L841">
        <f ca="1">VARA(C$2:C841)</f>
        <v>0</v>
      </c>
      <c r="M841">
        <f t="shared" ca="1" si="1807"/>
        <v>0</v>
      </c>
      <c r="N841">
        <f t="shared" ca="1" si="1816"/>
        <v>0</v>
      </c>
      <c r="O841" t="b">
        <f ca="1">IF(OR(O840,M841*MIN((B841-B$2)*Analysis!$B$19,1)&gt;Analysis!$B$18),TRUE,FALSE)</f>
        <v>0</v>
      </c>
      <c r="P841" t="b">
        <f>IF(OR('Flight Input'!U841=3,'Flight Input'!U841=9),TRUE,FALSE)</f>
        <v>1</v>
      </c>
      <c r="Q841">
        <f ca="1">IF(O841,Q840,SUM(C$2:C841)/COUNT(C$2:C841))+(Analysis!$D$14-500)/1000000</f>
        <v>1.1E-4</v>
      </c>
      <c r="R841">
        <f t="shared" ca="1" si="1808"/>
        <v>0</v>
      </c>
      <c r="S841">
        <f t="shared" ca="1" si="1817"/>
        <v>0</v>
      </c>
      <c r="T841">
        <f t="shared" ca="1" si="1809"/>
        <v>0</v>
      </c>
      <c r="U841">
        <f ca="1">IF($P841,T841*Analysis!$B$28+Analysis!$B$29,0)</f>
        <v>0.65799999999999992</v>
      </c>
      <c r="V841">
        <f ca="1">U841-'Flight Input'!$AE841</f>
        <v>0.3819999999999999</v>
      </c>
      <c r="W841">
        <f ca="1">MEDIAN2(R841,Analysis!$B$5,2)</f>
        <v>0</v>
      </c>
      <c r="X841">
        <f t="shared" ref="X841:Y841" ca="1" si="1828">X840+W841*$D841</f>
        <v>0</v>
      </c>
      <c r="Y841">
        <f t="shared" ca="1" si="1828"/>
        <v>0</v>
      </c>
      <c r="AA841">
        <f ca="1">AVERAGE2(W841,Analysis!$B$6,2)</f>
        <v>0</v>
      </c>
      <c r="AB841">
        <f t="shared" ref="AB841:AC841" ca="1" si="1829">AB840+AA841*$D841</f>
        <v>0</v>
      </c>
      <c r="AC841">
        <f t="shared" ca="1" si="1829"/>
        <v>0</v>
      </c>
      <c r="AF841">
        <f ca="1">IF(B841&gt;0,C841-Analysis!$B$14,0)</f>
        <v>0</v>
      </c>
      <c r="AG841">
        <f t="shared" ca="1" si="1812"/>
        <v>0</v>
      </c>
      <c r="AH841">
        <f t="shared" ca="1" si="1813"/>
        <v>0</v>
      </c>
      <c r="AI841">
        <f ca="1">IF(AND(B841&gt;Analysis!$B$39,B841&lt;Analysis!$B$40),FilterInput(AF841,Analysis!$B$34,Analysis!$B$35),0)</f>
        <v>0</v>
      </c>
      <c r="AJ841">
        <f ca="1">MEDIAN2(AI841,Analysis!$B$5,2)</f>
        <v>0</v>
      </c>
      <c r="AK841">
        <f ca="1">AVERAGE2(AJ841,Analysis!$B$6,2)</f>
        <v>0</v>
      </c>
      <c r="AL841">
        <f ca="1">INTEGRAL2(R841,$B841,AL840,R840,$B840,Analysis!$B$22)</f>
        <v>0</v>
      </c>
      <c r="AM841">
        <f ca="1">IF(AND(B841&lt;Analysis!$B$40,B841&gt;0),INTEGRAL2(AL841,$B841,AM840,AL840,$B840,Analysis!$B$23),0)</f>
        <v>0</v>
      </c>
      <c r="AN841">
        <f ca="1">IF($P841,AM841*Analysis!$B$30+Analysis!$B$31,0)</f>
        <v>0.626</v>
      </c>
      <c r="AO841">
        <f ca="1">AN841-'Flight Input'!$AE841</f>
        <v>0.35</v>
      </c>
      <c r="AQ841">
        <f>Analysis!$B$36*'Flight Input'!AE841+IF('Flight Input'!AE841 &gt; 0,Analysis!$B$37,0)</f>
        <v>-0.92158799999999985</v>
      </c>
      <c r="AR841">
        <f ca="1">_xlfn.COVARIANCE.P($AN$102:$AN$1102,'Flight Input'!AE841:AE1841)</f>
        <v>0</v>
      </c>
    </row>
    <row r="842" spans="1:44" x14ac:dyDescent="0.3">
      <c r="A842">
        <v>840</v>
      </c>
      <c r="B842">
        <f>'Flight Input'!T842</f>
        <v>17.817629000055604</v>
      </c>
      <c r="C842">
        <f ca="1">INDIRECT(CONCATENATE("'Flight Input'!",Analysis!$B$2,A842+2))</f>
        <v>0</v>
      </c>
      <c r="D842">
        <f t="shared" si="1805"/>
        <v>2.0668000099249184E-2</v>
      </c>
      <c r="F842">
        <f t="shared" ca="1" si="1814"/>
        <v>0</v>
      </c>
      <c r="G842">
        <f t="shared" ca="1" si="1815"/>
        <v>0</v>
      </c>
      <c r="I842">
        <f>SUM(D$2:D842)/COUNT(D$2:D842)</f>
        <v>2.1211463095304289E-2</v>
      </c>
      <c r="J842">
        <f t="shared" si="1806"/>
        <v>0.97437880670403099</v>
      </c>
      <c r="L842">
        <f ca="1">VARA(C$2:C842)</f>
        <v>0</v>
      </c>
      <c r="M842">
        <f t="shared" ca="1" si="1807"/>
        <v>0</v>
      </c>
      <c r="N842">
        <f t="shared" ca="1" si="1816"/>
        <v>0</v>
      </c>
      <c r="O842" t="b">
        <f ca="1">IF(OR(O841,M842*MIN((B842-B$2)*Analysis!$B$19,1)&gt;Analysis!$B$18),TRUE,FALSE)</f>
        <v>0</v>
      </c>
      <c r="P842" t="b">
        <f>IF(OR('Flight Input'!U842=3,'Flight Input'!U842=9),TRUE,FALSE)</f>
        <v>1</v>
      </c>
      <c r="Q842">
        <f ca="1">IF(O842,Q841,SUM(C$2:C842)/COUNT(C$2:C842))+(Analysis!$D$14-500)/1000000</f>
        <v>1.1E-4</v>
      </c>
      <c r="R842">
        <f t="shared" ca="1" si="1808"/>
        <v>0</v>
      </c>
      <c r="S842">
        <f t="shared" ca="1" si="1817"/>
        <v>0</v>
      </c>
      <c r="T842">
        <f t="shared" ca="1" si="1809"/>
        <v>0</v>
      </c>
      <c r="U842">
        <f ca="1">IF($P842,T842*Analysis!$B$28+Analysis!$B$29,0)</f>
        <v>0.65799999999999992</v>
      </c>
      <c r="V842">
        <f ca="1">U842-'Flight Input'!$AE842</f>
        <v>0.3819999999999999</v>
      </c>
      <c r="W842">
        <f ca="1">MEDIAN2(R842,Analysis!$B$5,2)</f>
        <v>0</v>
      </c>
      <c r="X842">
        <f t="shared" ref="X842:Y842" ca="1" si="1830">X841+W842*$D842</f>
        <v>0</v>
      </c>
      <c r="Y842">
        <f t="shared" ca="1" si="1830"/>
        <v>0</v>
      </c>
      <c r="AA842">
        <f ca="1">AVERAGE2(W842,Analysis!$B$6,2)</f>
        <v>0</v>
      </c>
      <c r="AB842">
        <f t="shared" ref="AB842:AC842" ca="1" si="1831">AB841+AA842*$D842</f>
        <v>0</v>
      </c>
      <c r="AC842">
        <f t="shared" ca="1" si="1831"/>
        <v>0</v>
      </c>
      <c r="AF842">
        <f ca="1">IF(B842&gt;0,C842-Analysis!$B$14,0)</f>
        <v>0</v>
      </c>
      <c r="AG842">
        <f t="shared" ca="1" si="1812"/>
        <v>0</v>
      </c>
      <c r="AH842">
        <f t="shared" ca="1" si="1813"/>
        <v>0</v>
      </c>
      <c r="AI842">
        <f ca="1">IF(AND(B842&gt;Analysis!$B$39,B842&lt;Analysis!$B$40),FilterInput(AF842,Analysis!$B$34,Analysis!$B$35),0)</f>
        <v>0</v>
      </c>
      <c r="AJ842">
        <f ca="1">MEDIAN2(AI842,Analysis!$B$5,2)</f>
        <v>0</v>
      </c>
      <c r="AK842">
        <f ca="1">AVERAGE2(AJ842,Analysis!$B$6,2)</f>
        <v>0</v>
      </c>
      <c r="AL842">
        <f ca="1">INTEGRAL2(R842,$B842,AL841,R841,$B841,Analysis!$B$22)</f>
        <v>0</v>
      </c>
      <c r="AM842">
        <f ca="1">IF(AND(B842&lt;Analysis!$B$40,B842&gt;0),INTEGRAL2(AL842,$B842,AM841,AL841,$B841,Analysis!$B$23),0)</f>
        <v>0</v>
      </c>
      <c r="AN842">
        <f ca="1">IF($P842,AM842*Analysis!$B$30+Analysis!$B$31,0)</f>
        <v>0.626</v>
      </c>
      <c r="AO842">
        <f ca="1">AN842-'Flight Input'!$AE842</f>
        <v>0.35</v>
      </c>
      <c r="AQ842">
        <f>Analysis!$B$36*'Flight Input'!AE842+IF('Flight Input'!AE842 &gt; 0,Analysis!$B$37,0)</f>
        <v>-0.92158799999999985</v>
      </c>
      <c r="AR842">
        <f ca="1">_xlfn.COVARIANCE.P($AN$102:$AN$1102,'Flight Input'!AE842:AE1842)</f>
        <v>0</v>
      </c>
    </row>
    <row r="843" spans="1:44" x14ac:dyDescent="0.3">
      <c r="A843">
        <v>841</v>
      </c>
      <c r="B843">
        <f>'Flight Input'!T843</f>
        <v>17.830355999991298</v>
      </c>
      <c r="C843">
        <f ca="1">INDIRECT(CONCATENATE("'Flight Input'!",Analysis!$B$2,A843+2))</f>
        <v>0</v>
      </c>
      <c r="D843">
        <f t="shared" si="1805"/>
        <v>1.2726999935694039E-2</v>
      </c>
      <c r="F843">
        <f t="shared" ca="1" si="1814"/>
        <v>0</v>
      </c>
      <c r="G843">
        <f t="shared" ca="1" si="1815"/>
        <v>0</v>
      </c>
      <c r="I843">
        <f>SUM(D$2:D843)/COUNT(D$2:D843)</f>
        <v>2.1201374554091913E-2</v>
      </c>
      <c r="J843">
        <f t="shared" si="1806"/>
        <v>0.60029126428681012</v>
      </c>
      <c r="L843">
        <f ca="1">VARA(C$2:C843)</f>
        <v>0</v>
      </c>
      <c r="M843">
        <f t="shared" ca="1" si="1807"/>
        <v>0</v>
      </c>
      <c r="N843">
        <f t="shared" ca="1" si="1816"/>
        <v>0</v>
      </c>
      <c r="O843" t="b">
        <f ca="1">IF(OR(O842,M843*MIN((B843-B$2)*Analysis!$B$19,1)&gt;Analysis!$B$18),TRUE,FALSE)</f>
        <v>0</v>
      </c>
      <c r="P843" t="b">
        <f>IF(OR('Flight Input'!U843=3,'Flight Input'!U843=9),TRUE,FALSE)</f>
        <v>1</v>
      </c>
      <c r="Q843">
        <f ca="1">IF(O843,Q842,SUM(C$2:C843)/COUNT(C$2:C843))+(Analysis!$D$14-500)/1000000</f>
        <v>1.1E-4</v>
      </c>
      <c r="R843">
        <f t="shared" ca="1" si="1808"/>
        <v>0</v>
      </c>
      <c r="S843">
        <f t="shared" ca="1" si="1817"/>
        <v>0</v>
      </c>
      <c r="T843">
        <f t="shared" ca="1" si="1809"/>
        <v>0</v>
      </c>
      <c r="U843">
        <f ca="1">IF($P843,T843*Analysis!$B$28+Analysis!$B$29,0)</f>
        <v>0.65799999999999992</v>
      </c>
      <c r="V843">
        <f ca="1">U843-'Flight Input'!$AE843</f>
        <v>0.3839999999999999</v>
      </c>
      <c r="W843">
        <f ca="1">MEDIAN2(R843,Analysis!$B$5,2)</f>
        <v>0</v>
      </c>
      <c r="X843">
        <f t="shared" ref="X843:Y843" ca="1" si="1832">X842+W843*$D843</f>
        <v>0</v>
      </c>
      <c r="Y843">
        <f t="shared" ca="1" si="1832"/>
        <v>0</v>
      </c>
      <c r="AA843">
        <f ca="1">AVERAGE2(W843,Analysis!$B$6,2)</f>
        <v>0</v>
      </c>
      <c r="AB843">
        <f t="shared" ref="AB843:AC843" ca="1" si="1833">AB842+AA843*$D843</f>
        <v>0</v>
      </c>
      <c r="AC843">
        <f t="shared" ca="1" si="1833"/>
        <v>0</v>
      </c>
      <c r="AF843">
        <f ca="1">IF(B843&gt;0,C843-Analysis!$B$14,0)</f>
        <v>0</v>
      </c>
      <c r="AG843">
        <f t="shared" ca="1" si="1812"/>
        <v>0</v>
      </c>
      <c r="AH843">
        <f t="shared" ca="1" si="1813"/>
        <v>0</v>
      </c>
      <c r="AI843">
        <f ca="1">IF(AND(B843&gt;Analysis!$B$39,B843&lt;Analysis!$B$40),FilterInput(AF843,Analysis!$B$34,Analysis!$B$35),0)</f>
        <v>0</v>
      </c>
      <c r="AJ843">
        <f ca="1">MEDIAN2(AI843,Analysis!$B$5,2)</f>
        <v>0</v>
      </c>
      <c r="AK843">
        <f ca="1">AVERAGE2(AJ843,Analysis!$B$6,2)</f>
        <v>0</v>
      </c>
      <c r="AL843">
        <f ca="1">INTEGRAL2(R843,$B843,AL842,R842,$B842,Analysis!$B$22)</f>
        <v>0</v>
      </c>
      <c r="AM843">
        <f ca="1">IF(AND(B843&lt;Analysis!$B$40,B843&gt;0),INTEGRAL2(AL843,$B843,AM842,AL842,$B842,Analysis!$B$23),0)</f>
        <v>0</v>
      </c>
      <c r="AN843">
        <f ca="1">IF($P843,AM843*Analysis!$B$30+Analysis!$B$31,0)</f>
        <v>0.626</v>
      </c>
      <c r="AO843">
        <f ca="1">AN843-'Flight Input'!$AE843</f>
        <v>0.35199999999999998</v>
      </c>
      <c r="AQ843">
        <f>Analysis!$B$36*'Flight Input'!AE843+IF('Flight Input'!AE843 &gt; 0,Analysis!$B$37,0)</f>
        <v>-0.92556199999999988</v>
      </c>
      <c r="AR843">
        <f ca="1">_xlfn.COVARIANCE.P($AN$102:$AN$1102,'Flight Input'!AE843:AE1843)</f>
        <v>0</v>
      </c>
    </row>
    <row r="844" spans="1:44" x14ac:dyDescent="0.3">
      <c r="A844">
        <v>842</v>
      </c>
      <c r="B844">
        <f>'Flight Input'!T844</f>
        <v>17.859133000019938</v>
      </c>
      <c r="C844">
        <f ca="1">INDIRECT(CONCATENATE("'Flight Input'!",Analysis!$B$2,A844+2))</f>
        <v>0</v>
      </c>
      <c r="D844">
        <f t="shared" si="1805"/>
        <v>2.8777000028640032E-2</v>
      </c>
      <c r="F844">
        <f t="shared" ca="1" si="1814"/>
        <v>0</v>
      </c>
      <c r="G844">
        <f t="shared" ca="1" si="1815"/>
        <v>0</v>
      </c>
      <c r="I844">
        <f>SUM(D$2:D844)/COUNT(D$2:D844)</f>
        <v>2.1210371733990426E-2</v>
      </c>
      <c r="J844">
        <f t="shared" si="1806"/>
        <v>1.3567418991777402</v>
      </c>
      <c r="L844">
        <f ca="1">VARA(C$2:C844)</f>
        <v>0</v>
      </c>
      <c r="M844">
        <f t="shared" ca="1" si="1807"/>
        <v>0</v>
      </c>
      <c r="N844">
        <f t="shared" ca="1" si="1816"/>
        <v>0</v>
      </c>
      <c r="O844" t="b">
        <f ca="1">IF(OR(O843,M844*MIN((B844-B$2)*Analysis!$B$19,1)&gt;Analysis!$B$18),TRUE,FALSE)</f>
        <v>0</v>
      </c>
      <c r="P844" t="b">
        <f>IF(OR('Flight Input'!U844=3,'Flight Input'!U844=9),TRUE,FALSE)</f>
        <v>1</v>
      </c>
      <c r="Q844">
        <f ca="1">IF(O844,Q843,SUM(C$2:C844)/COUNT(C$2:C844))+(Analysis!$D$14-500)/1000000</f>
        <v>1.1E-4</v>
      </c>
      <c r="R844">
        <f t="shared" ca="1" si="1808"/>
        <v>0</v>
      </c>
      <c r="S844">
        <f t="shared" ca="1" si="1817"/>
        <v>0</v>
      </c>
      <c r="T844">
        <f t="shared" ca="1" si="1809"/>
        <v>0</v>
      </c>
      <c r="U844">
        <f ca="1">IF($P844,T844*Analysis!$B$28+Analysis!$B$29,0)</f>
        <v>0.65799999999999992</v>
      </c>
      <c r="V844">
        <f ca="1">U844-'Flight Input'!$AE844</f>
        <v>0.3839999999999999</v>
      </c>
      <c r="W844">
        <f ca="1">MEDIAN2(R844,Analysis!$B$5,2)</f>
        <v>0</v>
      </c>
      <c r="X844">
        <f t="shared" ref="X844:Y844" ca="1" si="1834">X843+W844*$D844</f>
        <v>0</v>
      </c>
      <c r="Y844">
        <f t="shared" ca="1" si="1834"/>
        <v>0</v>
      </c>
      <c r="AA844">
        <f ca="1">AVERAGE2(W844,Analysis!$B$6,2)</f>
        <v>0</v>
      </c>
      <c r="AB844">
        <f t="shared" ref="AB844:AC844" ca="1" si="1835">AB843+AA844*$D844</f>
        <v>0</v>
      </c>
      <c r="AC844">
        <f t="shared" ca="1" si="1835"/>
        <v>0</v>
      </c>
      <c r="AF844">
        <f ca="1">IF(B844&gt;0,C844-Analysis!$B$14,0)</f>
        <v>0</v>
      </c>
      <c r="AG844">
        <f t="shared" ca="1" si="1812"/>
        <v>0</v>
      </c>
      <c r="AH844">
        <f t="shared" ca="1" si="1813"/>
        <v>0</v>
      </c>
      <c r="AI844">
        <f ca="1">IF(AND(B844&gt;Analysis!$B$39,B844&lt;Analysis!$B$40),FilterInput(AF844,Analysis!$B$34,Analysis!$B$35),0)</f>
        <v>0</v>
      </c>
      <c r="AJ844">
        <f ca="1">MEDIAN2(AI844,Analysis!$B$5,2)</f>
        <v>0</v>
      </c>
      <c r="AK844">
        <f ca="1">AVERAGE2(AJ844,Analysis!$B$6,2)</f>
        <v>0</v>
      </c>
      <c r="AL844">
        <f ca="1">INTEGRAL2(R844,$B844,AL843,R843,$B843,Analysis!$B$22)</f>
        <v>0</v>
      </c>
      <c r="AM844">
        <f ca="1">IF(AND(B844&lt;Analysis!$B$40,B844&gt;0),INTEGRAL2(AL844,$B844,AM843,AL843,$B843,Analysis!$B$23),0)</f>
        <v>0</v>
      </c>
      <c r="AN844">
        <f ca="1">IF($P844,AM844*Analysis!$B$30+Analysis!$B$31,0)</f>
        <v>0.626</v>
      </c>
      <c r="AO844">
        <f ca="1">AN844-'Flight Input'!$AE844</f>
        <v>0.35199999999999998</v>
      </c>
      <c r="AQ844">
        <f>Analysis!$B$36*'Flight Input'!AE844+IF('Flight Input'!AE844 &gt; 0,Analysis!$B$37,0)</f>
        <v>-0.92556199999999988</v>
      </c>
      <c r="AR844">
        <f ca="1">_xlfn.COVARIANCE.P($AN$102:$AN$1102,'Flight Input'!AE844:AE1844)</f>
        <v>0</v>
      </c>
    </row>
    <row r="845" spans="1:44" x14ac:dyDescent="0.3">
      <c r="A845">
        <v>843</v>
      </c>
      <c r="B845">
        <f>'Flight Input'!T845</f>
        <v>17.863081000046805</v>
      </c>
      <c r="C845">
        <f ca="1">INDIRECT(CONCATENATE("'Flight Input'!",Analysis!$B$2,A845+2))</f>
        <v>0</v>
      </c>
      <c r="D845">
        <f t="shared" si="1805"/>
        <v>3.9480000268667936E-3</v>
      </c>
      <c r="F845">
        <f t="shared" ca="1" si="1814"/>
        <v>0</v>
      </c>
      <c r="G845">
        <f t="shared" ca="1" si="1815"/>
        <v>0</v>
      </c>
      <c r="I845">
        <f>SUM(D$2:D845)/COUNT(D$2:D845)</f>
        <v>2.1189894424729305E-2</v>
      </c>
      <c r="J845">
        <f t="shared" si="1806"/>
        <v>0.18631522874693268</v>
      </c>
      <c r="L845">
        <f ca="1">VARA(C$2:C845)</f>
        <v>0</v>
      </c>
      <c r="M845">
        <f t="shared" ca="1" si="1807"/>
        <v>0</v>
      </c>
      <c r="N845">
        <f t="shared" ca="1" si="1816"/>
        <v>0</v>
      </c>
      <c r="O845" t="b">
        <f ca="1">IF(OR(O844,M845*MIN((B845-B$2)*Analysis!$B$19,1)&gt;Analysis!$B$18),TRUE,FALSE)</f>
        <v>0</v>
      </c>
      <c r="P845" t="b">
        <f>IF(OR('Flight Input'!U845=3,'Flight Input'!U845=9),TRUE,FALSE)</f>
        <v>1</v>
      </c>
      <c r="Q845">
        <f ca="1">IF(O845,Q844,SUM(C$2:C845)/COUNT(C$2:C845))+(Analysis!$D$14-500)/1000000</f>
        <v>1.1E-4</v>
      </c>
      <c r="R845">
        <f t="shared" ca="1" si="1808"/>
        <v>0</v>
      </c>
      <c r="S845">
        <f t="shared" ca="1" si="1817"/>
        <v>0</v>
      </c>
      <c r="T845">
        <f t="shared" ca="1" si="1809"/>
        <v>0</v>
      </c>
      <c r="U845">
        <f ca="1">IF($P845,T845*Analysis!$B$28+Analysis!$B$29,0)</f>
        <v>0.65799999999999992</v>
      </c>
      <c r="V845">
        <f ca="1">U845-'Flight Input'!$AE845</f>
        <v>0.3839999999999999</v>
      </c>
      <c r="W845">
        <f ca="1">MEDIAN2(R845,Analysis!$B$5,2)</f>
        <v>0</v>
      </c>
      <c r="X845">
        <f t="shared" ref="X845:Y845" ca="1" si="1836">X844+W845*$D845</f>
        <v>0</v>
      </c>
      <c r="Y845">
        <f t="shared" ca="1" si="1836"/>
        <v>0</v>
      </c>
      <c r="AA845">
        <f ca="1">AVERAGE2(W845,Analysis!$B$6,2)</f>
        <v>0</v>
      </c>
      <c r="AB845">
        <f t="shared" ref="AB845:AC845" ca="1" si="1837">AB844+AA845*$D845</f>
        <v>0</v>
      </c>
      <c r="AC845">
        <f t="shared" ca="1" si="1837"/>
        <v>0</v>
      </c>
      <c r="AF845">
        <f ca="1">IF(B845&gt;0,C845-Analysis!$B$14,0)</f>
        <v>0</v>
      </c>
      <c r="AG845">
        <f t="shared" ca="1" si="1812"/>
        <v>0</v>
      </c>
      <c r="AH845">
        <f t="shared" ca="1" si="1813"/>
        <v>0</v>
      </c>
      <c r="AI845">
        <f ca="1">IF(AND(B845&gt;Analysis!$B$39,B845&lt;Analysis!$B$40),FilterInput(AF845,Analysis!$B$34,Analysis!$B$35),0)</f>
        <v>0</v>
      </c>
      <c r="AJ845">
        <f ca="1">MEDIAN2(AI845,Analysis!$B$5,2)</f>
        <v>0</v>
      </c>
      <c r="AK845">
        <f ca="1">AVERAGE2(AJ845,Analysis!$B$6,2)</f>
        <v>0</v>
      </c>
      <c r="AL845">
        <f ca="1">INTEGRAL2(R845,$B845,AL844,R844,$B844,Analysis!$B$22)</f>
        <v>0</v>
      </c>
      <c r="AM845">
        <f ca="1">IF(AND(B845&lt;Analysis!$B$40,B845&gt;0),INTEGRAL2(AL845,$B845,AM844,AL844,$B844,Analysis!$B$23),0)</f>
        <v>0</v>
      </c>
      <c r="AN845">
        <f ca="1">IF($P845,AM845*Analysis!$B$30+Analysis!$B$31,0)</f>
        <v>0.626</v>
      </c>
      <c r="AO845">
        <f ca="1">AN845-'Flight Input'!$AE845</f>
        <v>0.35199999999999998</v>
      </c>
      <c r="AQ845">
        <f>Analysis!$B$36*'Flight Input'!AE845+IF('Flight Input'!AE845 &gt; 0,Analysis!$B$37,0)</f>
        <v>-0.92556199999999988</v>
      </c>
      <c r="AR845">
        <f ca="1">_xlfn.COVARIANCE.P($AN$102:$AN$1102,'Flight Input'!AE845:AE1845)</f>
        <v>0</v>
      </c>
    </row>
    <row r="846" spans="1:44" x14ac:dyDescent="0.3">
      <c r="A846">
        <v>844</v>
      </c>
      <c r="B846">
        <f>'Flight Input'!T846</f>
        <v>17.895771999959834</v>
      </c>
      <c r="C846">
        <f ca="1">INDIRECT(CONCATENATE("'Flight Input'!",Analysis!$B$2,A846+2))</f>
        <v>0</v>
      </c>
      <c r="D846">
        <f t="shared" si="1805"/>
        <v>3.2690999913029373E-2</v>
      </c>
      <c r="F846">
        <f t="shared" ca="1" si="1814"/>
        <v>0</v>
      </c>
      <c r="G846">
        <f t="shared" ca="1" si="1815"/>
        <v>0</v>
      </c>
      <c r="I846">
        <f>SUM(D$2:D846)/COUNT(D$2:D846)</f>
        <v>2.1203521326966627E-2</v>
      </c>
      <c r="J846">
        <f t="shared" si="1806"/>
        <v>1.541772208913855</v>
      </c>
      <c r="L846">
        <f ca="1">VARA(C$2:C846)</f>
        <v>0</v>
      </c>
      <c r="M846">
        <f t="shared" ca="1" si="1807"/>
        <v>0</v>
      </c>
      <c r="N846">
        <f t="shared" ca="1" si="1816"/>
        <v>0</v>
      </c>
      <c r="O846" t="b">
        <f ca="1">IF(OR(O845,M846*MIN((B846-B$2)*Analysis!$B$19,1)&gt;Analysis!$B$18),TRUE,FALSE)</f>
        <v>0</v>
      </c>
      <c r="P846" t="b">
        <f>IF(OR('Flight Input'!U846=3,'Flight Input'!U846=9),TRUE,FALSE)</f>
        <v>1</v>
      </c>
      <c r="Q846">
        <f ca="1">IF(O846,Q845,SUM(C$2:C846)/COUNT(C$2:C846))+(Analysis!$D$14-500)/1000000</f>
        <v>1.1E-4</v>
      </c>
      <c r="R846">
        <f t="shared" ca="1" si="1808"/>
        <v>0</v>
      </c>
      <c r="S846">
        <f t="shared" ca="1" si="1817"/>
        <v>0</v>
      </c>
      <c r="T846">
        <f t="shared" ca="1" si="1809"/>
        <v>0</v>
      </c>
      <c r="U846">
        <f ca="1">IF($P846,T846*Analysis!$B$28+Analysis!$B$29,0)</f>
        <v>0.65799999999999992</v>
      </c>
      <c r="V846">
        <f ca="1">U846-'Flight Input'!$AE846</f>
        <v>0.3839999999999999</v>
      </c>
      <c r="W846">
        <f ca="1">MEDIAN2(R846,Analysis!$B$5,2)</f>
        <v>0</v>
      </c>
      <c r="X846">
        <f t="shared" ref="X846:Y846" ca="1" si="1838">X845+W846*$D846</f>
        <v>0</v>
      </c>
      <c r="Y846">
        <f t="shared" ca="1" si="1838"/>
        <v>0</v>
      </c>
      <c r="AA846">
        <f ca="1">AVERAGE2(W846,Analysis!$B$6,2)</f>
        <v>0</v>
      </c>
      <c r="AB846">
        <f t="shared" ref="AB846:AC846" ca="1" si="1839">AB845+AA846*$D846</f>
        <v>0</v>
      </c>
      <c r="AC846">
        <f t="shared" ca="1" si="1839"/>
        <v>0</v>
      </c>
      <c r="AF846">
        <f ca="1">IF(B846&gt;0,C846-Analysis!$B$14,0)</f>
        <v>0</v>
      </c>
      <c r="AG846">
        <f t="shared" ca="1" si="1812"/>
        <v>0</v>
      </c>
      <c r="AH846">
        <f t="shared" ca="1" si="1813"/>
        <v>0</v>
      </c>
      <c r="AI846">
        <f ca="1">IF(AND(B846&gt;Analysis!$B$39,B846&lt;Analysis!$B$40),FilterInput(AF846,Analysis!$B$34,Analysis!$B$35),0)</f>
        <v>0</v>
      </c>
      <c r="AJ846">
        <f ca="1">MEDIAN2(AI846,Analysis!$B$5,2)</f>
        <v>0</v>
      </c>
      <c r="AK846">
        <f ca="1">AVERAGE2(AJ846,Analysis!$B$6,2)</f>
        <v>0</v>
      </c>
      <c r="AL846">
        <f ca="1">INTEGRAL2(R846,$B846,AL845,R845,$B845,Analysis!$B$22)</f>
        <v>0</v>
      </c>
      <c r="AM846">
        <f ca="1">IF(AND(B846&lt;Analysis!$B$40,B846&gt;0),INTEGRAL2(AL846,$B846,AM845,AL845,$B845,Analysis!$B$23),0)</f>
        <v>0</v>
      </c>
      <c r="AN846">
        <f ca="1">IF($P846,AM846*Analysis!$B$30+Analysis!$B$31,0)</f>
        <v>0.626</v>
      </c>
      <c r="AO846">
        <f ca="1">AN846-'Flight Input'!$AE846</f>
        <v>0.35199999999999998</v>
      </c>
      <c r="AQ846">
        <f>Analysis!$B$36*'Flight Input'!AE846+IF('Flight Input'!AE846 &gt; 0,Analysis!$B$37,0)</f>
        <v>-0.92556199999999988</v>
      </c>
      <c r="AR846">
        <f ca="1">_xlfn.COVARIANCE.P($AN$102:$AN$1102,'Flight Input'!AE846:AE1846)</f>
        <v>0</v>
      </c>
    </row>
    <row r="847" spans="1:44" x14ac:dyDescent="0.3">
      <c r="A847">
        <v>845</v>
      </c>
      <c r="B847">
        <f>'Flight Input'!T847</f>
        <v>17.918359000002965</v>
      </c>
      <c r="C847">
        <f ca="1">INDIRECT(CONCATENATE("'Flight Input'!",Analysis!$B$2,A847+2))</f>
        <v>0</v>
      </c>
      <c r="D847">
        <f t="shared" si="1805"/>
        <v>2.2587000043131411E-2</v>
      </c>
      <c r="F847">
        <f t="shared" ca="1" si="1814"/>
        <v>0</v>
      </c>
      <c r="G847">
        <f t="shared" ca="1" si="1815"/>
        <v>0</v>
      </c>
      <c r="I847">
        <f>SUM(D$2:D847)/COUNT(D$2:D847)</f>
        <v>2.1205158579885166E-2</v>
      </c>
      <c r="J847">
        <f t="shared" si="1806"/>
        <v>1.0651653444627873</v>
      </c>
      <c r="L847">
        <f ca="1">VARA(C$2:C847)</f>
        <v>0</v>
      </c>
      <c r="M847">
        <f t="shared" ca="1" si="1807"/>
        <v>0</v>
      </c>
      <c r="N847">
        <f t="shared" ca="1" si="1816"/>
        <v>0</v>
      </c>
      <c r="O847" t="b">
        <f ca="1">IF(OR(O846,M847*MIN((B847-B$2)*Analysis!$B$19,1)&gt;Analysis!$B$18),TRUE,FALSE)</f>
        <v>0</v>
      </c>
      <c r="P847" t="b">
        <f>IF(OR('Flight Input'!U847=3,'Flight Input'!U847=9),TRUE,FALSE)</f>
        <v>1</v>
      </c>
      <c r="Q847">
        <f ca="1">IF(O847,Q846,SUM(C$2:C847)/COUNT(C$2:C847))+(Analysis!$D$14-500)/1000000</f>
        <v>1.1E-4</v>
      </c>
      <c r="R847">
        <f t="shared" ca="1" si="1808"/>
        <v>0</v>
      </c>
      <c r="S847">
        <f t="shared" ca="1" si="1817"/>
        <v>0</v>
      </c>
      <c r="T847">
        <f t="shared" ca="1" si="1809"/>
        <v>0</v>
      </c>
      <c r="U847">
        <f ca="1">IF($P847,T847*Analysis!$B$28+Analysis!$B$29,0)</f>
        <v>0.65799999999999992</v>
      </c>
      <c r="V847">
        <f ca="1">U847-'Flight Input'!$AE847</f>
        <v>0.3849999999999999</v>
      </c>
      <c r="W847">
        <f ca="1">MEDIAN2(R847,Analysis!$B$5,2)</f>
        <v>0</v>
      </c>
      <c r="X847">
        <f t="shared" ref="X847:Y847" ca="1" si="1840">X846+W847*$D847</f>
        <v>0</v>
      </c>
      <c r="Y847">
        <f t="shared" ca="1" si="1840"/>
        <v>0</v>
      </c>
      <c r="AA847">
        <f ca="1">AVERAGE2(W847,Analysis!$B$6,2)</f>
        <v>0</v>
      </c>
      <c r="AB847">
        <f t="shared" ref="AB847:AC847" ca="1" si="1841">AB846+AA847*$D847</f>
        <v>0</v>
      </c>
      <c r="AC847">
        <f t="shared" ca="1" si="1841"/>
        <v>0</v>
      </c>
      <c r="AF847">
        <f ca="1">IF(B847&gt;0,C847-Analysis!$B$14,0)</f>
        <v>0</v>
      </c>
      <c r="AG847">
        <f t="shared" ca="1" si="1812"/>
        <v>0</v>
      </c>
      <c r="AH847">
        <f t="shared" ca="1" si="1813"/>
        <v>0</v>
      </c>
      <c r="AI847">
        <f ca="1">IF(AND(B847&gt;Analysis!$B$39,B847&lt;Analysis!$B$40),FilterInput(AF847,Analysis!$B$34,Analysis!$B$35),0)</f>
        <v>0</v>
      </c>
      <c r="AJ847">
        <f ca="1">MEDIAN2(AI847,Analysis!$B$5,2)</f>
        <v>0</v>
      </c>
      <c r="AK847">
        <f ca="1">AVERAGE2(AJ847,Analysis!$B$6,2)</f>
        <v>0</v>
      </c>
      <c r="AL847">
        <f ca="1">INTEGRAL2(R847,$B847,AL846,R846,$B846,Analysis!$B$22)</f>
        <v>0</v>
      </c>
      <c r="AM847">
        <f ca="1">IF(AND(B847&lt;Analysis!$B$40,B847&gt;0),INTEGRAL2(AL847,$B847,AM846,AL846,$B846,Analysis!$B$23),0)</f>
        <v>0</v>
      </c>
      <c r="AN847">
        <f ca="1">IF($P847,AM847*Analysis!$B$30+Analysis!$B$31,0)</f>
        <v>0.626</v>
      </c>
      <c r="AO847">
        <f ca="1">AN847-'Flight Input'!$AE847</f>
        <v>0.35299999999999998</v>
      </c>
      <c r="AQ847">
        <f>Analysis!$B$36*'Flight Input'!AE847+IF('Flight Input'!AE847 &gt; 0,Analysis!$B$37,0)</f>
        <v>-0.92754899999999996</v>
      </c>
      <c r="AR847">
        <f ca="1">_xlfn.COVARIANCE.P($AN$102:$AN$1102,'Flight Input'!AE847:AE1847)</f>
        <v>0</v>
      </c>
    </row>
    <row r="848" spans="1:44" x14ac:dyDescent="0.3">
      <c r="A848">
        <v>846</v>
      </c>
      <c r="B848">
        <f>'Flight Input'!T848</f>
        <v>17.930678999982774</v>
      </c>
      <c r="C848">
        <f ca="1">INDIRECT(CONCATENATE("'Flight Input'!",Analysis!$B$2,A848+2))</f>
        <v>0</v>
      </c>
      <c r="D848">
        <f t="shared" si="1805"/>
        <v>1.2319999979808927E-2</v>
      </c>
      <c r="F848">
        <f t="shared" ca="1" si="1814"/>
        <v>0</v>
      </c>
      <c r="G848">
        <f t="shared" ca="1" si="1815"/>
        <v>0</v>
      </c>
      <c r="I848">
        <f>SUM(D$2:D848)/COUNT(D$2:D848)</f>
        <v>2.1194656028348434E-2</v>
      </c>
      <c r="J848">
        <f t="shared" si="1806"/>
        <v>0.58127859981924634</v>
      </c>
      <c r="L848">
        <f ca="1">VARA(C$2:C848)</f>
        <v>0</v>
      </c>
      <c r="M848">
        <f t="shared" ca="1" si="1807"/>
        <v>0</v>
      </c>
      <c r="N848">
        <f t="shared" ca="1" si="1816"/>
        <v>0</v>
      </c>
      <c r="O848" t="b">
        <f ca="1">IF(OR(O847,M848*MIN((B848-B$2)*Analysis!$B$19,1)&gt;Analysis!$B$18),TRUE,FALSE)</f>
        <v>0</v>
      </c>
      <c r="P848" t="b">
        <f>IF(OR('Flight Input'!U848=3,'Flight Input'!U848=9),TRUE,FALSE)</f>
        <v>1</v>
      </c>
      <c r="Q848">
        <f ca="1">IF(O848,Q847,SUM(C$2:C848)/COUNT(C$2:C848))+(Analysis!$D$14-500)/1000000</f>
        <v>1.1E-4</v>
      </c>
      <c r="R848">
        <f t="shared" ca="1" si="1808"/>
        <v>0</v>
      </c>
      <c r="S848">
        <f t="shared" ca="1" si="1817"/>
        <v>0</v>
      </c>
      <c r="T848">
        <f t="shared" ca="1" si="1809"/>
        <v>0</v>
      </c>
      <c r="U848">
        <f ca="1">IF($P848,T848*Analysis!$B$28+Analysis!$B$29,0)</f>
        <v>0.65799999999999992</v>
      </c>
      <c r="V848">
        <f ca="1">U848-'Flight Input'!$AE848</f>
        <v>0.3849999999999999</v>
      </c>
      <c r="W848">
        <f ca="1">MEDIAN2(R848,Analysis!$B$5,2)</f>
        <v>0</v>
      </c>
      <c r="X848">
        <f t="shared" ref="X848:Y848" ca="1" si="1842">X847+W848*$D848</f>
        <v>0</v>
      </c>
      <c r="Y848">
        <f t="shared" ca="1" si="1842"/>
        <v>0</v>
      </c>
      <c r="AA848">
        <f ca="1">AVERAGE2(W848,Analysis!$B$6,2)</f>
        <v>0</v>
      </c>
      <c r="AB848">
        <f t="shared" ref="AB848:AC848" ca="1" si="1843">AB847+AA848*$D848</f>
        <v>0</v>
      </c>
      <c r="AC848">
        <f t="shared" ca="1" si="1843"/>
        <v>0</v>
      </c>
      <c r="AF848">
        <f ca="1">IF(B848&gt;0,C848-Analysis!$B$14,0)</f>
        <v>0</v>
      </c>
      <c r="AG848">
        <f t="shared" ca="1" si="1812"/>
        <v>0</v>
      </c>
      <c r="AH848">
        <f t="shared" ca="1" si="1813"/>
        <v>0</v>
      </c>
      <c r="AI848">
        <f ca="1">IF(AND(B848&gt;Analysis!$B$39,B848&lt;Analysis!$B$40),FilterInput(AF848,Analysis!$B$34,Analysis!$B$35),0)</f>
        <v>0</v>
      </c>
      <c r="AJ848">
        <f ca="1">MEDIAN2(AI848,Analysis!$B$5,2)</f>
        <v>0</v>
      </c>
      <c r="AK848">
        <f ca="1">AVERAGE2(AJ848,Analysis!$B$6,2)</f>
        <v>0</v>
      </c>
      <c r="AL848">
        <f ca="1">INTEGRAL2(R848,$B848,AL847,R847,$B847,Analysis!$B$22)</f>
        <v>0</v>
      </c>
      <c r="AM848">
        <f ca="1">IF(AND(B848&lt;Analysis!$B$40,B848&gt;0),INTEGRAL2(AL848,$B848,AM847,AL847,$B847,Analysis!$B$23),0)</f>
        <v>0</v>
      </c>
      <c r="AN848">
        <f ca="1">IF($P848,AM848*Analysis!$B$30+Analysis!$B$31,0)</f>
        <v>0.626</v>
      </c>
      <c r="AO848">
        <f ca="1">AN848-'Flight Input'!$AE848</f>
        <v>0.35299999999999998</v>
      </c>
      <c r="AQ848">
        <f>Analysis!$B$36*'Flight Input'!AE848+IF('Flight Input'!AE848 &gt; 0,Analysis!$B$37,0)</f>
        <v>-0.92754899999999996</v>
      </c>
      <c r="AR848">
        <f ca="1">_xlfn.COVARIANCE.P($AN$102:$AN$1102,'Flight Input'!AE848:AE1848)</f>
        <v>0</v>
      </c>
    </row>
    <row r="849" spans="1:44" x14ac:dyDescent="0.3">
      <c r="A849">
        <v>847</v>
      </c>
      <c r="B849">
        <f>'Flight Input'!T849</f>
        <v>17.974845999968238</v>
      </c>
      <c r="C849">
        <f ca="1">INDIRECT(CONCATENATE("'Flight Input'!",Analysis!$B$2,A849+2))</f>
        <v>0</v>
      </c>
      <c r="D849">
        <f t="shared" si="1805"/>
        <v>4.4166999985463917E-2</v>
      </c>
      <c r="F849">
        <f t="shared" ca="1" si="1814"/>
        <v>0</v>
      </c>
      <c r="G849">
        <f t="shared" ca="1" si="1815"/>
        <v>0</v>
      </c>
      <c r="I849">
        <f>SUM(D$2:D849)/COUNT(D$2:D849)</f>
        <v>2.1221778040104177E-2</v>
      </c>
      <c r="J849">
        <f t="shared" si="1806"/>
        <v>2.0812110984291072</v>
      </c>
      <c r="L849">
        <f ca="1">VARA(C$2:C849)</f>
        <v>0</v>
      </c>
      <c r="M849">
        <f t="shared" ca="1" si="1807"/>
        <v>0</v>
      </c>
      <c r="N849">
        <f t="shared" ca="1" si="1816"/>
        <v>0</v>
      </c>
      <c r="O849" t="b">
        <f ca="1">IF(OR(O848,M849*MIN((B849-B$2)*Analysis!$B$19,1)&gt;Analysis!$B$18),TRUE,FALSE)</f>
        <v>0</v>
      </c>
      <c r="P849" t="b">
        <f>IF(OR('Flight Input'!U849=3,'Flight Input'!U849=9),TRUE,FALSE)</f>
        <v>1</v>
      </c>
      <c r="Q849">
        <f ca="1">IF(O849,Q848,SUM(C$2:C849)/COUNT(C$2:C849))+(Analysis!$D$14-500)/1000000</f>
        <v>1.1E-4</v>
      </c>
      <c r="R849">
        <f t="shared" ca="1" si="1808"/>
        <v>0</v>
      </c>
      <c r="S849">
        <f t="shared" ca="1" si="1817"/>
        <v>0</v>
      </c>
      <c r="T849">
        <f t="shared" ca="1" si="1809"/>
        <v>0</v>
      </c>
      <c r="U849">
        <f ca="1">IF($P849,T849*Analysis!$B$28+Analysis!$B$29,0)</f>
        <v>0.65799999999999992</v>
      </c>
      <c r="V849">
        <f ca="1">U849-'Flight Input'!$AE849</f>
        <v>0.3839999999999999</v>
      </c>
      <c r="W849">
        <f ca="1">MEDIAN2(R849,Analysis!$B$5,2)</f>
        <v>0</v>
      </c>
      <c r="X849">
        <f t="shared" ref="X849:Y849" ca="1" si="1844">X848+W849*$D849</f>
        <v>0</v>
      </c>
      <c r="Y849">
        <f t="shared" ca="1" si="1844"/>
        <v>0</v>
      </c>
      <c r="AA849">
        <f ca="1">AVERAGE2(W849,Analysis!$B$6,2)</f>
        <v>0</v>
      </c>
      <c r="AB849">
        <f t="shared" ref="AB849:AC849" ca="1" si="1845">AB848+AA849*$D849</f>
        <v>0</v>
      </c>
      <c r="AC849">
        <f t="shared" ca="1" si="1845"/>
        <v>0</v>
      </c>
      <c r="AF849">
        <f ca="1">IF(B849&gt;0,C849-Analysis!$B$14,0)</f>
        <v>0</v>
      </c>
      <c r="AG849">
        <f t="shared" ca="1" si="1812"/>
        <v>0</v>
      </c>
      <c r="AH849">
        <f t="shared" ca="1" si="1813"/>
        <v>0</v>
      </c>
      <c r="AI849">
        <f ca="1">IF(AND(B849&gt;Analysis!$B$39,B849&lt;Analysis!$B$40),FilterInput(AF849,Analysis!$B$34,Analysis!$B$35),0)</f>
        <v>0</v>
      </c>
      <c r="AJ849">
        <f ca="1">MEDIAN2(AI849,Analysis!$B$5,2)</f>
        <v>0</v>
      </c>
      <c r="AK849">
        <f ca="1">AVERAGE2(AJ849,Analysis!$B$6,2)</f>
        <v>0</v>
      </c>
      <c r="AL849">
        <f ca="1">INTEGRAL2(R849,$B849,AL848,R848,$B848,Analysis!$B$22)</f>
        <v>0</v>
      </c>
      <c r="AM849">
        <f ca="1">IF(AND(B849&lt;Analysis!$B$40,B849&gt;0),INTEGRAL2(AL849,$B849,AM848,AL848,$B848,Analysis!$B$23),0)</f>
        <v>0</v>
      </c>
      <c r="AN849">
        <f ca="1">IF($P849,AM849*Analysis!$B$30+Analysis!$B$31,0)</f>
        <v>0.626</v>
      </c>
      <c r="AO849">
        <f ca="1">AN849-'Flight Input'!$AE849</f>
        <v>0.35199999999999998</v>
      </c>
      <c r="AQ849">
        <f>Analysis!$B$36*'Flight Input'!AE849+IF('Flight Input'!AE849 &gt; 0,Analysis!$B$37,0)</f>
        <v>-0.92556199999999988</v>
      </c>
      <c r="AR849">
        <f ca="1">_xlfn.COVARIANCE.P($AN$102:$AN$1102,'Flight Input'!AE849:AE1849)</f>
        <v>0</v>
      </c>
    </row>
    <row r="850" spans="1:44" x14ac:dyDescent="0.3">
      <c r="A850">
        <v>848</v>
      </c>
      <c r="B850">
        <f>'Flight Input'!T850</f>
        <v>18.035986999981105</v>
      </c>
      <c r="C850">
        <f ca="1">INDIRECT(CONCATENATE("'Flight Input'!",Analysis!$B$2,A850+2))</f>
        <v>0</v>
      </c>
      <c r="D850">
        <f t="shared" si="1805"/>
        <v>6.1141000012867153E-2</v>
      </c>
      <c r="F850">
        <f t="shared" ca="1" si="1814"/>
        <v>0</v>
      </c>
      <c r="G850">
        <f t="shared" ca="1" si="1815"/>
        <v>0</v>
      </c>
      <c r="I850">
        <f>SUM(D$2:D850)/COUNT(D$2:D850)</f>
        <v>2.126885259431734E-2</v>
      </c>
      <c r="J850">
        <f t="shared" si="1806"/>
        <v>2.8746731748567829</v>
      </c>
      <c r="L850">
        <f ca="1">VARA(C$2:C850)</f>
        <v>0</v>
      </c>
      <c r="M850">
        <f t="shared" ca="1" si="1807"/>
        <v>0</v>
      </c>
      <c r="N850">
        <f t="shared" ca="1" si="1816"/>
        <v>0</v>
      </c>
      <c r="O850" t="b">
        <f ca="1">IF(OR(O849,M850*MIN((B850-B$2)*Analysis!$B$19,1)&gt;Analysis!$B$18),TRUE,FALSE)</f>
        <v>0</v>
      </c>
      <c r="P850" t="b">
        <f>IF(OR('Flight Input'!U850=3,'Flight Input'!U850=9),TRUE,FALSE)</f>
        <v>1</v>
      </c>
      <c r="Q850">
        <f ca="1">IF(O850,Q849,SUM(C$2:C850)/COUNT(C$2:C850))+(Analysis!$D$14-500)/1000000</f>
        <v>1.1E-4</v>
      </c>
      <c r="R850">
        <f t="shared" ca="1" si="1808"/>
        <v>0</v>
      </c>
      <c r="S850">
        <f t="shared" ca="1" si="1817"/>
        <v>0</v>
      </c>
      <c r="T850">
        <f t="shared" ca="1" si="1809"/>
        <v>0</v>
      </c>
      <c r="U850">
        <f ca="1">IF($P850,T850*Analysis!$B$28+Analysis!$B$29,0)</f>
        <v>0.65799999999999992</v>
      </c>
      <c r="V850">
        <f ca="1">U850-'Flight Input'!$AE850</f>
        <v>0.3849999999999999</v>
      </c>
      <c r="W850">
        <f ca="1">MEDIAN2(R850,Analysis!$B$5,2)</f>
        <v>0</v>
      </c>
      <c r="X850">
        <f t="shared" ref="X850:Y850" ca="1" si="1846">X849+W850*$D850</f>
        <v>0</v>
      </c>
      <c r="Y850">
        <f t="shared" ca="1" si="1846"/>
        <v>0</v>
      </c>
      <c r="AA850">
        <f ca="1">AVERAGE2(W850,Analysis!$B$6,2)</f>
        <v>0</v>
      </c>
      <c r="AB850">
        <f t="shared" ref="AB850:AC850" ca="1" si="1847">AB849+AA850*$D850</f>
        <v>0</v>
      </c>
      <c r="AC850">
        <f t="shared" ca="1" si="1847"/>
        <v>0</v>
      </c>
      <c r="AF850">
        <f ca="1">IF(B850&gt;0,C850-Analysis!$B$14,0)</f>
        <v>0</v>
      </c>
      <c r="AG850">
        <f t="shared" ca="1" si="1812"/>
        <v>0</v>
      </c>
      <c r="AH850">
        <f t="shared" ca="1" si="1813"/>
        <v>0</v>
      </c>
      <c r="AI850">
        <f ca="1">IF(AND(B850&gt;Analysis!$B$39,B850&lt;Analysis!$B$40),FilterInput(AF850,Analysis!$B$34,Analysis!$B$35),0)</f>
        <v>0</v>
      </c>
      <c r="AJ850">
        <f ca="1">MEDIAN2(AI850,Analysis!$B$5,2)</f>
        <v>0</v>
      </c>
      <c r="AK850">
        <f ca="1">AVERAGE2(AJ850,Analysis!$B$6,2)</f>
        <v>0</v>
      </c>
      <c r="AL850">
        <f ca="1">INTEGRAL2(R850,$B850,AL849,R849,$B849,Analysis!$B$22)</f>
        <v>0</v>
      </c>
      <c r="AM850">
        <f ca="1">IF(AND(B850&lt;Analysis!$B$40,B850&gt;0),INTEGRAL2(AL850,$B850,AM849,AL849,$B849,Analysis!$B$23),0)</f>
        <v>0</v>
      </c>
      <c r="AN850">
        <f ca="1">IF($P850,AM850*Analysis!$B$30+Analysis!$B$31,0)</f>
        <v>0.626</v>
      </c>
      <c r="AO850">
        <f ca="1">AN850-'Flight Input'!$AE850</f>
        <v>0.35299999999999998</v>
      </c>
      <c r="AQ850">
        <f>Analysis!$B$36*'Flight Input'!AE850+IF('Flight Input'!AE850 &gt; 0,Analysis!$B$37,0)</f>
        <v>-0.92754899999999996</v>
      </c>
      <c r="AR850">
        <f ca="1">_xlfn.COVARIANCE.P($AN$102:$AN$1102,'Flight Input'!AE850:AE1850)</f>
        <v>0</v>
      </c>
    </row>
    <row r="851" spans="1:44" x14ac:dyDescent="0.3">
      <c r="A851">
        <v>849</v>
      </c>
      <c r="B851">
        <f>'Flight Input'!T851</f>
        <v>18.048733999952674</v>
      </c>
      <c r="C851">
        <f ca="1">INDIRECT(CONCATENATE("'Flight Input'!",Analysis!$B$2,A851+2))</f>
        <v>0</v>
      </c>
      <c r="D851">
        <f t="shared" si="1805"/>
        <v>1.2746999971568584E-2</v>
      </c>
      <c r="F851">
        <f t="shared" ca="1" si="1814"/>
        <v>0</v>
      </c>
      <c r="G851">
        <f t="shared" ca="1" si="1815"/>
        <v>0</v>
      </c>
      <c r="I851">
        <f>SUM(D$2:D851)/COUNT(D$2:D851)</f>
        <v>2.1258815076504917E-2</v>
      </c>
      <c r="J851">
        <f t="shared" si="1806"/>
        <v>0.59961008765989376</v>
      </c>
      <c r="L851">
        <f ca="1">VARA(C$2:C851)</f>
        <v>0</v>
      </c>
      <c r="M851">
        <f t="shared" ca="1" si="1807"/>
        <v>0</v>
      </c>
      <c r="N851">
        <f t="shared" ca="1" si="1816"/>
        <v>0</v>
      </c>
      <c r="O851" t="b">
        <f ca="1">IF(OR(O850,M851*MIN((B851-B$2)*Analysis!$B$19,1)&gt;Analysis!$B$18),TRUE,FALSE)</f>
        <v>0</v>
      </c>
      <c r="P851" t="b">
        <f>IF(OR('Flight Input'!U851=3,'Flight Input'!U851=9),TRUE,FALSE)</f>
        <v>1</v>
      </c>
      <c r="Q851">
        <f ca="1">IF(O851,Q850,SUM(C$2:C851)/COUNT(C$2:C851))+(Analysis!$D$14-500)/1000000</f>
        <v>1.1E-4</v>
      </c>
      <c r="R851">
        <f t="shared" ca="1" si="1808"/>
        <v>0</v>
      </c>
      <c r="S851">
        <f t="shared" ca="1" si="1817"/>
        <v>0</v>
      </c>
      <c r="T851">
        <f t="shared" ca="1" si="1809"/>
        <v>0</v>
      </c>
      <c r="U851">
        <f ca="1">IF($P851,T851*Analysis!$B$28+Analysis!$B$29,0)</f>
        <v>0.65799999999999992</v>
      </c>
      <c r="V851">
        <f ca="1">U851-'Flight Input'!$AE851</f>
        <v>0.3849999999999999</v>
      </c>
      <c r="W851">
        <f ca="1">MEDIAN2(R851,Analysis!$B$5,2)</f>
        <v>0</v>
      </c>
      <c r="X851">
        <f t="shared" ref="X851:Y851" ca="1" si="1848">X850+W851*$D851</f>
        <v>0</v>
      </c>
      <c r="Y851">
        <f t="shared" ca="1" si="1848"/>
        <v>0</v>
      </c>
      <c r="AA851">
        <f ca="1">AVERAGE2(W851,Analysis!$B$6,2)</f>
        <v>0</v>
      </c>
      <c r="AB851">
        <f t="shared" ref="AB851:AC851" ca="1" si="1849">AB850+AA851*$D851</f>
        <v>0</v>
      </c>
      <c r="AC851">
        <f t="shared" ca="1" si="1849"/>
        <v>0</v>
      </c>
      <c r="AF851">
        <f ca="1">IF(B851&gt;0,C851-Analysis!$B$14,0)</f>
        <v>0</v>
      </c>
      <c r="AG851">
        <f t="shared" ca="1" si="1812"/>
        <v>0</v>
      </c>
      <c r="AH851">
        <f t="shared" ca="1" si="1813"/>
        <v>0</v>
      </c>
      <c r="AI851">
        <f ca="1">IF(AND(B851&gt;Analysis!$B$39,B851&lt;Analysis!$B$40),FilterInput(AF851,Analysis!$B$34,Analysis!$B$35),0)</f>
        <v>0</v>
      </c>
      <c r="AJ851">
        <f ca="1">MEDIAN2(AI851,Analysis!$B$5,2)</f>
        <v>0</v>
      </c>
      <c r="AK851">
        <f ca="1">AVERAGE2(AJ851,Analysis!$B$6,2)</f>
        <v>0</v>
      </c>
      <c r="AL851">
        <f ca="1">INTEGRAL2(R851,$B851,AL850,R850,$B850,Analysis!$B$22)</f>
        <v>0</v>
      </c>
      <c r="AM851">
        <f ca="1">IF(AND(B851&lt;Analysis!$B$40,B851&gt;0),INTEGRAL2(AL851,$B851,AM850,AL850,$B850,Analysis!$B$23),0)</f>
        <v>0</v>
      </c>
      <c r="AN851">
        <f ca="1">IF($P851,AM851*Analysis!$B$30+Analysis!$B$31,0)</f>
        <v>0.626</v>
      </c>
      <c r="AO851">
        <f ca="1">AN851-'Flight Input'!$AE851</f>
        <v>0.35299999999999998</v>
      </c>
      <c r="AQ851">
        <f>Analysis!$B$36*'Flight Input'!AE851+IF('Flight Input'!AE851 &gt; 0,Analysis!$B$37,0)</f>
        <v>-0.92754899999999996</v>
      </c>
      <c r="AR851">
        <f ca="1">_xlfn.COVARIANCE.P($AN$102:$AN$1102,'Flight Input'!AE851:AE1851)</f>
        <v>0</v>
      </c>
    </row>
    <row r="852" spans="1:44" x14ac:dyDescent="0.3">
      <c r="A852">
        <v>850</v>
      </c>
      <c r="B852">
        <f>'Flight Input'!T852</f>
        <v>18.189189999946393</v>
      </c>
      <c r="C852">
        <f ca="1">INDIRECT(CONCATENATE("'Flight Input'!",Analysis!$B$2,A852+2))</f>
        <v>0</v>
      </c>
      <c r="D852">
        <f t="shared" si="1805"/>
        <v>0.14045599999371916</v>
      </c>
      <c r="F852">
        <f t="shared" ca="1" si="1814"/>
        <v>0</v>
      </c>
      <c r="G852">
        <f t="shared" ca="1" si="1815"/>
        <v>0</v>
      </c>
      <c r="I852">
        <f>SUM(D$2:D852)/COUNT(D$2:D852)</f>
        <v>2.1399047058760463E-2</v>
      </c>
      <c r="J852">
        <f t="shared" si="1806"/>
        <v>6.5636567650903173</v>
      </c>
      <c r="L852">
        <f ca="1">VARA(C$2:C852)</f>
        <v>0</v>
      </c>
      <c r="M852">
        <f t="shared" ca="1" si="1807"/>
        <v>0</v>
      </c>
      <c r="N852">
        <f t="shared" ca="1" si="1816"/>
        <v>0</v>
      </c>
      <c r="O852" t="b">
        <f ca="1">IF(OR(O851,M852*MIN((B852-B$2)*Analysis!$B$19,1)&gt;Analysis!$B$18),TRUE,FALSE)</f>
        <v>0</v>
      </c>
      <c r="P852" t="b">
        <f>IF(OR('Flight Input'!U852=3,'Flight Input'!U852=9),TRUE,FALSE)</f>
        <v>1</v>
      </c>
      <c r="Q852">
        <f ca="1">IF(O852,Q851,SUM(C$2:C852)/COUNT(C$2:C852))+(Analysis!$D$14-500)/1000000</f>
        <v>1.1E-4</v>
      </c>
      <c r="R852">
        <f t="shared" ca="1" si="1808"/>
        <v>0</v>
      </c>
      <c r="S852">
        <f t="shared" ca="1" si="1817"/>
        <v>0</v>
      </c>
      <c r="T852">
        <f t="shared" ca="1" si="1809"/>
        <v>0</v>
      </c>
      <c r="U852">
        <f ca="1">IF($P852,T852*Analysis!$B$28+Analysis!$B$29,0)</f>
        <v>0.65799999999999992</v>
      </c>
      <c r="V852">
        <f ca="1">U852-'Flight Input'!$AE852</f>
        <v>0.3849999999999999</v>
      </c>
      <c r="W852">
        <f ca="1">MEDIAN2(R852,Analysis!$B$5,2)</f>
        <v>0</v>
      </c>
      <c r="X852">
        <f t="shared" ref="X852:Y852" ca="1" si="1850">X851+W852*$D852</f>
        <v>0</v>
      </c>
      <c r="Y852">
        <f t="shared" ca="1" si="1850"/>
        <v>0</v>
      </c>
      <c r="AA852">
        <f ca="1">AVERAGE2(W852,Analysis!$B$6,2)</f>
        <v>0</v>
      </c>
      <c r="AB852">
        <f t="shared" ref="AB852:AC852" ca="1" si="1851">AB851+AA852*$D852</f>
        <v>0</v>
      </c>
      <c r="AC852">
        <f t="shared" ca="1" si="1851"/>
        <v>0</v>
      </c>
      <c r="AF852">
        <f ca="1">IF(B852&gt;0,C852-Analysis!$B$14,0)</f>
        <v>0</v>
      </c>
      <c r="AG852">
        <f t="shared" ca="1" si="1812"/>
        <v>0</v>
      </c>
      <c r="AH852">
        <f t="shared" ca="1" si="1813"/>
        <v>0</v>
      </c>
      <c r="AI852">
        <f ca="1">IF(AND(B852&gt;Analysis!$B$39,B852&lt;Analysis!$B$40),FilterInput(AF852,Analysis!$B$34,Analysis!$B$35),0)</f>
        <v>0</v>
      </c>
      <c r="AJ852">
        <f ca="1">MEDIAN2(AI852,Analysis!$B$5,2)</f>
        <v>0</v>
      </c>
      <c r="AK852">
        <f ca="1">AVERAGE2(AJ852,Analysis!$B$6,2)</f>
        <v>0</v>
      </c>
      <c r="AL852">
        <f ca="1">INTEGRAL2(R852,$B852,AL851,R851,$B851,Analysis!$B$22)</f>
        <v>0</v>
      </c>
      <c r="AM852">
        <f ca="1">IF(AND(B852&lt;Analysis!$B$40,B852&gt;0),INTEGRAL2(AL852,$B852,AM851,AL851,$B851,Analysis!$B$23),0)</f>
        <v>0</v>
      </c>
      <c r="AN852">
        <f ca="1">IF($P852,AM852*Analysis!$B$30+Analysis!$B$31,0)</f>
        <v>0.626</v>
      </c>
      <c r="AO852">
        <f ca="1">AN852-'Flight Input'!$AE852</f>
        <v>0.35299999999999998</v>
      </c>
      <c r="AQ852">
        <f>Analysis!$B$36*'Flight Input'!AE852+IF('Flight Input'!AE852 &gt; 0,Analysis!$B$37,0)</f>
        <v>-0.92754899999999996</v>
      </c>
      <c r="AR852">
        <f ca="1">_xlfn.COVARIANCE.P($AN$102:$AN$1102,'Flight Input'!AE852:AE1852)</f>
        <v>0</v>
      </c>
    </row>
    <row r="853" spans="1:44" x14ac:dyDescent="0.3">
      <c r="A853">
        <v>851</v>
      </c>
      <c r="B853">
        <f>'Flight Input'!T853</f>
        <v>18.248314999975264</v>
      </c>
      <c r="C853">
        <f ca="1">INDIRECT(CONCATENATE("'Flight Input'!",Analysis!$B$2,A853+2))</f>
        <v>0</v>
      </c>
      <c r="D853">
        <f t="shared" si="1805"/>
        <v>5.9125000028871E-2</v>
      </c>
      <c r="F853">
        <f t="shared" ca="1" si="1814"/>
        <v>0</v>
      </c>
      <c r="G853">
        <f t="shared" ca="1" si="1815"/>
        <v>0</v>
      </c>
      <c r="I853">
        <f>SUM(D$2:D853)/COUNT(D$2:D853)</f>
        <v>2.1443378378349313E-2</v>
      </c>
      <c r="J853">
        <f t="shared" si="1806"/>
        <v>2.7572614252130907</v>
      </c>
      <c r="L853">
        <f ca="1">VARA(C$2:C853)</f>
        <v>0</v>
      </c>
      <c r="M853">
        <f t="shared" ca="1" si="1807"/>
        <v>0</v>
      </c>
      <c r="N853">
        <f t="shared" ca="1" si="1816"/>
        <v>0</v>
      </c>
      <c r="O853" t="b">
        <f ca="1">IF(OR(O852,M853*MIN((B853-B$2)*Analysis!$B$19,1)&gt;Analysis!$B$18),TRUE,FALSE)</f>
        <v>0</v>
      </c>
      <c r="P853" t="b">
        <f>IF(OR('Flight Input'!U853=3,'Flight Input'!U853=9),TRUE,FALSE)</f>
        <v>1</v>
      </c>
      <c r="Q853">
        <f ca="1">IF(O853,Q852,SUM(C$2:C853)/COUNT(C$2:C853))+(Analysis!$D$14-500)/1000000</f>
        <v>1.1E-4</v>
      </c>
      <c r="R853">
        <f t="shared" ca="1" si="1808"/>
        <v>0</v>
      </c>
      <c r="S853">
        <f t="shared" ca="1" si="1817"/>
        <v>0</v>
      </c>
      <c r="T853">
        <f t="shared" ca="1" si="1809"/>
        <v>0</v>
      </c>
      <c r="U853">
        <f ca="1">IF($P853,T853*Analysis!$B$28+Analysis!$B$29,0)</f>
        <v>0.65799999999999992</v>
      </c>
      <c r="V853">
        <f ca="1">U853-'Flight Input'!$AE853</f>
        <v>0.3849999999999999</v>
      </c>
      <c r="W853">
        <f ca="1">MEDIAN2(R853,Analysis!$B$5,2)</f>
        <v>0</v>
      </c>
      <c r="X853">
        <f t="shared" ref="X853:Y853" ca="1" si="1852">X852+W853*$D853</f>
        <v>0</v>
      </c>
      <c r="Y853">
        <f t="shared" ca="1" si="1852"/>
        <v>0</v>
      </c>
      <c r="AA853">
        <f ca="1">AVERAGE2(W853,Analysis!$B$6,2)</f>
        <v>0</v>
      </c>
      <c r="AB853">
        <f t="shared" ref="AB853:AC853" ca="1" si="1853">AB852+AA853*$D853</f>
        <v>0</v>
      </c>
      <c r="AC853">
        <f t="shared" ca="1" si="1853"/>
        <v>0</v>
      </c>
      <c r="AF853">
        <f ca="1">IF(B853&gt;0,C853-Analysis!$B$14,0)</f>
        <v>0</v>
      </c>
      <c r="AG853">
        <f t="shared" ca="1" si="1812"/>
        <v>0</v>
      </c>
      <c r="AH853">
        <f t="shared" ca="1" si="1813"/>
        <v>0</v>
      </c>
      <c r="AI853">
        <f ca="1">IF(AND(B853&gt;Analysis!$B$39,B853&lt;Analysis!$B$40),FilterInput(AF853,Analysis!$B$34,Analysis!$B$35),0)</f>
        <v>0</v>
      </c>
      <c r="AJ853">
        <f ca="1">MEDIAN2(AI853,Analysis!$B$5,2)</f>
        <v>0</v>
      </c>
      <c r="AK853">
        <f ca="1">AVERAGE2(AJ853,Analysis!$B$6,2)</f>
        <v>0</v>
      </c>
      <c r="AL853">
        <f ca="1">INTEGRAL2(R853,$B853,AL852,R852,$B852,Analysis!$B$22)</f>
        <v>0</v>
      </c>
      <c r="AM853">
        <f ca="1">IF(AND(B853&lt;Analysis!$B$40,B853&gt;0),INTEGRAL2(AL853,$B853,AM852,AL852,$B852,Analysis!$B$23),0)</f>
        <v>0</v>
      </c>
      <c r="AN853">
        <f ca="1">IF($P853,AM853*Analysis!$B$30+Analysis!$B$31,0)</f>
        <v>0.626</v>
      </c>
      <c r="AO853">
        <f ca="1">AN853-'Flight Input'!$AE853</f>
        <v>0.35299999999999998</v>
      </c>
      <c r="AQ853">
        <f>Analysis!$B$36*'Flight Input'!AE853+IF('Flight Input'!AE853 &gt; 0,Analysis!$B$37,0)</f>
        <v>-0.92754899999999996</v>
      </c>
      <c r="AR853">
        <f ca="1">_xlfn.COVARIANCE.P($AN$102:$AN$1102,'Flight Input'!AE853:AE1853)</f>
        <v>0</v>
      </c>
    </row>
    <row r="854" spans="1:44" x14ac:dyDescent="0.3">
      <c r="A854">
        <v>852</v>
      </c>
      <c r="B854">
        <f>'Flight Input'!T854</f>
        <v>18.273756999988109</v>
      </c>
      <c r="C854">
        <f ca="1">INDIRECT(CONCATENATE("'Flight Input'!",Analysis!$B$2,A854+2))</f>
        <v>0</v>
      </c>
      <c r="D854">
        <f t="shared" si="1805"/>
        <v>2.5442000012844801E-2</v>
      </c>
      <c r="F854">
        <f t="shared" ca="1" si="1814"/>
        <v>0</v>
      </c>
      <c r="G854">
        <f t="shared" ca="1" si="1815"/>
        <v>0</v>
      </c>
      <c r="I854">
        <f>SUM(D$2:D854)/COUNT(D$2:D854)</f>
        <v>2.1448071596230175E-2</v>
      </c>
      <c r="J854">
        <f t="shared" si="1806"/>
        <v>1.186213870030004</v>
      </c>
      <c r="L854">
        <f ca="1">VARA(C$2:C854)</f>
        <v>0</v>
      </c>
      <c r="M854">
        <f t="shared" ca="1" si="1807"/>
        <v>0</v>
      </c>
      <c r="N854">
        <f t="shared" ca="1" si="1816"/>
        <v>0</v>
      </c>
      <c r="O854" t="b">
        <f ca="1">IF(OR(O853,M854*MIN((B854-B$2)*Analysis!$B$19,1)&gt;Analysis!$B$18),TRUE,FALSE)</f>
        <v>0</v>
      </c>
      <c r="P854" t="b">
        <f>IF(OR('Flight Input'!U854=3,'Flight Input'!U854=9),TRUE,FALSE)</f>
        <v>1</v>
      </c>
      <c r="Q854">
        <f ca="1">IF(O854,Q853,SUM(C$2:C854)/COUNT(C$2:C854))+(Analysis!$D$14-500)/1000000</f>
        <v>1.1E-4</v>
      </c>
      <c r="R854">
        <f t="shared" ca="1" si="1808"/>
        <v>0</v>
      </c>
      <c r="S854">
        <f t="shared" ca="1" si="1817"/>
        <v>0</v>
      </c>
      <c r="T854">
        <f t="shared" ca="1" si="1809"/>
        <v>0</v>
      </c>
      <c r="U854">
        <f ca="1">IF($P854,T854*Analysis!$B$28+Analysis!$B$29,0)</f>
        <v>0.65799999999999992</v>
      </c>
      <c r="V854">
        <f ca="1">U854-'Flight Input'!$AE854</f>
        <v>0.3849999999999999</v>
      </c>
      <c r="W854">
        <f ca="1">MEDIAN2(R854,Analysis!$B$5,2)</f>
        <v>0</v>
      </c>
      <c r="X854">
        <f t="shared" ref="X854:Y854" ca="1" si="1854">X853+W854*$D854</f>
        <v>0</v>
      </c>
      <c r="Y854">
        <f t="shared" ca="1" si="1854"/>
        <v>0</v>
      </c>
      <c r="AA854">
        <f ca="1">AVERAGE2(W854,Analysis!$B$6,2)</f>
        <v>0</v>
      </c>
      <c r="AB854">
        <f t="shared" ref="AB854:AC854" ca="1" si="1855">AB853+AA854*$D854</f>
        <v>0</v>
      </c>
      <c r="AC854">
        <f t="shared" ca="1" si="1855"/>
        <v>0</v>
      </c>
      <c r="AF854">
        <f ca="1">IF(B854&gt;0,C854-Analysis!$B$14,0)</f>
        <v>0</v>
      </c>
      <c r="AG854">
        <f t="shared" ca="1" si="1812"/>
        <v>0</v>
      </c>
      <c r="AH854">
        <f t="shared" ca="1" si="1813"/>
        <v>0</v>
      </c>
      <c r="AI854">
        <f ca="1">IF(AND(B854&gt;Analysis!$B$39,B854&lt;Analysis!$B$40),FilterInput(AF854,Analysis!$B$34,Analysis!$B$35),0)</f>
        <v>0</v>
      </c>
      <c r="AJ854">
        <f ca="1">MEDIAN2(AI854,Analysis!$B$5,2)</f>
        <v>0</v>
      </c>
      <c r="AK854">
        <f ca="1">AVERAGE2(AJ854,Analysis!$B$6,2)</f>
        <v>0</v>
      </c>
      <c r="AL854">
        <f ca="1">INTEGRAL2(R854,$B854,AL853,R853,$B853,Analysis!$B$22)</f>
        <v>0</v>
      </c>
      <c r="AM854">
        <f ca="1">IF(AND(B854&lt;Analysis!$B$40,B854&gt;0),INTEGRAL2(AL854,$B854,AM853,AL853,$B853,Analysis!$B$23),0)</f>
        <v>0</v>
      </c>
      <c r="AN854">
        <f ca="1">IF($P854,AM854*Analysis!$B$30+Analysis!$B$31,0)</f>
        <v>0.626</v>
      </c>
      <c r="AO854">
        <f ca="1">AN854-'Flight Input'!$AE854</f>
        <v>0.35299999999999998</v>
      </c>
      <c r="AQ854">
        <f>Analysis!$B$36*'Flight Input'!AE854+IF('Flight Input'!AE854 &gt; 0,Analysis!$B$37,0)</f>
        <v>-0.92754899999999996</v>
      </c>
      <c r="AR854">
        <f ca="1">_xlfn.COVARIANCE.P($AN$102:$AN$1102,'Flight Input'!AE854:AE1854)</f>
        <v>0</v>
      </c>
    </row>
    <row r="855" spans="1:44" x14ac:dyDescent="0.3">
      <c r="A855">
        <v>853</v>
      </c>
      <c r="B855">
        <f>'Flight Input'!T855</f>
        <v>18.290812000050209</v>
      </c>
      <c r="C855">
        <f ca="1">INDIRECT(CONCATENATE("'Flight Input'!",Analysis!$B$2,A855+2))</f>
        <v>0</v>
      </c>
      <c r="D855">
        <f t="shared" si="1805"/>
        <v>1.7055000062100589E-2</v>
      </c>
      <c r="F855">
        <f t="shared" ca="1" si="1814"/>
        <v>0</v>
      </c>
      <c r="G855">
        <f t="shared" ca="1" si="1815"/>
        <v>0</v>
      </c>
      <c r="I855">
        <f>SUM(D$2:D855)/COUNT(D$2:D855)</f>
        <v>2.144292145375171E-2</v>
      </c>
      <c r="J855">
        <f t="shared" si="1806"/>
        <v>0.79536737094732968</v>
      </c>
      <c r="L855">
        <f ca="1">VARA(C$2:C855)</f>
        <v>0</v>
      </c>
      <c r="M855">
        <f t="shared" ca="1" si="1807"/>
        <v>0</v>
      </c>
      <c r="N855">
        <f t="shared" ca="1" si="1816"/>
        <v>0</v>
      </c>
      <c r="O855" t="b">
        <f ca="1">IF(OR(O854,M855*MIN((B855-B$2)*Analysis!$B$19,1)&gt;Analysis!$B$18),TRUE,FALSE)</f>
        <v>0</v>
      </c>
      <c r="P855" t="b">
        <f>IF(OR('Flight Input'!U855=3,'Flight Input'!U855=9),TRUE,FALSE)</f>
        <v>1</v>
      </c>
      <c r="Q855">
        <f ca="1">IF(O855,Q854,SUM(C$2:C855)/COUNT(C$2:C855))+(Analysis!$D$14-500)/1000000</f>
        <v>1.1E-4</v>
      </c>
      <c r="R855">
        <f t="shared" ca="1" si="1808"/>
        <v>0</v>
      </c>
      <c r="S855">
        <f t="shared" ca="1" si="1817"/>
        <v>0</v>
      </c>
      <c r="T855">
        <f t="shared" ca="1" si="1809"/>
        <v>0</v>
      </c>
      <c r="U855">
        <f ca="1">IF($P855,T855*Analysis!$B$28+Analysis!$B$29,0)</f>
        <v>0.65799999999999992</v>
      </c>
      <c r="V855">
        <f ca="1">U855-'Flight Input'!$AE855</f>
        <v>0.3849999999999999</v>
      </c>
      <c r="W855">
        <f ca="1">MEDIAN2(R855,Analysis!$B$5,2)</f>
        <v>0</v>
      </c>
      <c r="X855">
        <f t="shared" ref="X855:Y855" ca="1" si="1856">X854+W855*$D855</f>
        <v>0</v>
      </c>
      <c r="Y855">
        <f t="shared" ca="1" si="1856"/>
        <v>0</v>
      </c>
      <c r="AA855">
        <f ca="1">AVERAGE2(W855,Analysis!$B$6,2)</f>
        <v>0</v>
      </c>
      <c r="AB855">
        <f t="shared" ref="AB855:AC855" ca="1" si="1857">AB854+AA855*$D855</f>
        <v>0</v>
      </c>
      <c r="AC855">
        <f t="shared" ca="1" si="1857"/>
        <v>0</v>
      </c>
      <c r="AF855">
        <f ca="1">IF(B855&gt;0,C855-Analysis!$B$14,0)</f>
        <v>0</v>
      </c>
      <c r="AG855">
        <f t="shared" ca="1" si="1812"/>
        <v>0</v>
      </c>
      <c r="AH855">
        <f t="shared" ca="1" si="1813"/>
        <v>0</v>
      </c>
      <c r="AI855">
        <f ca="1">IF(AND(B855&gt;Analysis!$B$39,B855&lt;Analysis!$B$40),FilterInput(AF855,Analysis!$B$34,Analysis!$B$35),0)</f>
        <v>0</v>
      </c>
      <c r="AJ855">
        <f ca="1">MEDIAN2(AI855,Analysis!$B$5,2)</f>
        <v>0</v>
      </c>
      <c r="AK855">
        <f ca="1">AVERAGE2(AJ855,Analysis!$B$6,2)</f>
        <v>0</v>
      </c>
      <c r="AL855">
        <f ca="1">INTEGRAL2(R855,$B855,AL854,R854,$B854,Analysis!$B$22)</f>
        <v>0</v>
      </c>
      <c r="AM855">
        <f ca="1">IF(AND(B855&lt;Analysis!$B$40,B855&gt;0),INTEGRAL2(AL855,$B855,AM854,AL854,$B854,Analysis!$B$23),0)</f>
        <v>0</v>
      </c>
      <c r="AN855">
        <f ca="1">IF($P855,AM855*Analysis!$B$30+Analysis!$B$31,0)</f>
        <v>0.626</v>
      </c>
      <c r="AO855">
        <f ca="1">AN855-'Flight Input'!$AE855</f>
        <v>0.35299999999999998</v>
      </c>
      <c r="AQ855">
        <f>Analysis!$B$36*'Flight Input'!AE855+IF('Flight Input'!AE855 &gt; 0,Analysis!$B$37,0)</f>
        <v>-0.92754899999999996</v>
      </c>
      <c r="AR855">
        <f ca="1">_xlfn.COVARIANCE.P($AN$102:$AN$1102,'Flight Input'!AE855:AE1855)</f>
        <v>0</v>
      </c>
    </row>
    <row r="856" spans="1:44" x14ac:dyDescent="0.3">
      <c r="A856">
        <v>854</v>
      </c>
      <c r="B856">
        <f>'Flight Input'!T856</f>
        <v>18.319213000009768</v>
      </c>
      <c r="C856">
        <f ca="1">INDIRECT(CONCATENATE("'Flight Input'!",Analysis!$B$2,A856+2))</f>
        <v>0</v>
      </c>
      <c r="D856">
        <f t="shared" si="1805"/>
        <v>2.8400999959558249E-2</v>
      </c>
      <c r="F856">
        <f t="shared" ca="1" si="1814"/>
        <v>0</v>
      </c>
      <c r="G856">
        <f t="shared" ca="1" si="1815"/>
        <v>0</v>
      </c>
      <c r="I856">
        <f>SUM(D$2:D856)/COUNT(D$2:D856)</f>
        <v>2.1451069086662493E-2</v>
      </c>
      <c r="J856">
        <f t="shared" si="1806"/>
        <v>1.3239899533593398</v>
      </c>
      <c r="L856">
        <f ca="1">VARA(C$2:C856)</f>
        <v>0</v>
      </c>
      <c r="M856">
        <f t="shared" ca="1" si="1807"/>
        <v>0</v>
      </c>
      <c r="N856">
        <f t="shared" ca="1" si="1816"/>
        <v>0</v>
      </c>
      <c r="O856" t="b">
        <f ca="1">IF(OR(O855,M856*MIN((B856-B$2)*Analysis!$B$19,1)&gt;Analysis!$B$18),TRUE,FALSE)</f>
        <v>0</v>
      </c>
      <c r="P856" t="b">
        <f>IF(OR('Flight Input'!U856=3,'Flight Input'!U856=9),TRUE,FALSE)</f>
        <v>1</v>
      </c>
      <c r="Q856">
        <f ca="1">IF(O856,Q855,SUM(C$2:C856)/COUNT(C$2:C856))+(Analysis!$D$14-500)/1000000</f>
        <v>1.1E-4</v>
      </c>
      <c r="R856">
        <f t="shared" ca="1" si="1808"/>
        <v>0</v>
      </c>
      <c r="S856">
        <f t="shared" ca="1" si="1817"/>
        <v>0</v>
      </c>
      <c r="T856">
        <f t="shared" ca="1" si="1809"/>
        <v>0</v>
      </c>
      <c r="U856">
        <f ca="1">IF($P856,T856*Analysis!$B$28+Analysis!$B$29,0)</f>
        <v>0.65799999999999992</v>
      </c>
      <c r="V856">
        <f ca="1">U856-'Flight Input'!$AE856</f>
        <v>0.3849999999999999</v>
      </c>
      <c r="W856">
        <f ca="1">MEDIAN2(R856,Analysis!$B$5,2)</f>
        <v>0</v>
      </c>
      <c r="X856">
        <f t="shared" ref="X856:Y856" ca="1" si="1858">X855+W856*$D856</f>
        <v>0</v>
      </c>
      <c r="Y856">
        <f t="shared" ca="1" si="1858"/>
        <v>0</v>
      </c>
      <c r="AA856">
        <f ca="1">AVERAGE2(W856,Analysis!$B$6,2)</f>
        <v>0</v>
      </c>
      <c r="AB856">
        <f t="shared" ref="AB856:AC856" ca="1" si="1859">AB855+AA856*$D856</f>
        <v>0</v>
      </c>
      <c r="AC856">
        <f t="shared" ca="1" si="1859"/>
        <v>0</v>
      </c>
      <c r="AF856">
        <f ca="1">IF(B856&gt;0,C856-Analysis!$B$14,0)</f>
        <v>0</v>
      </c>
      <c r="AG856">
        <f t="shared" ca="1" si="1812"/>
        <v>0</v>
      </c>
      <c r="AH856">
        <f t="shared" ca="1" si="1813"/>
        <v>0</v>
      </c>
      <c r="AI856">
        <f ca="1">IF(AND(B856&gt;Analysis!$B$39,B856&lt;Analysis!$B$40),FilterInput(AF856,Analysis!$B$34,Analysis!$B$35),0)</f>
        <v>0</v>
      </c>
      <c r="AJ856">
        <f ca="1">MEDIAN2(AI856,Analysis!$B$5,2)</f>
        <v>0</v>
      </c>
      <c r="AK856">
        <f ca="1">AVERAGE2(AJ856,Analysis!$B$6,2)</f>
        <v>0</v>
      </c>
      <c r="AL856">
        <f ca="1">INTEGRAL2(R856,$B856,AL855,R855,$B855,Analysis!$B$22)</f>
        <v>0</v>
      </c>
      <c r="AM856">
        <f ca="1">IF(AND(B856&lt;Analysis!$B$40,B856&gt;0),INTEGRAL2(AL856,$B856,AM855,AL855,$B855,Analysis!$B$23),0)</f>
        <v>0</v>
      </c>
      <c r="AN856">
        <f ca="1">IF($P856,AM856*Analysis!$B$30+Analysis!$B$31,0)</f>
        <v>0.626</v>
      </c>
      <c r="AO856">
        <f ca="1">AN856-'Flight Input'!$AE856</f>
        <v>0.35299999999999998</v>
      </c>
      <c r="AQ856">
        <f>Analysis!$B$36*'Flight Input'!AE856+IF('Flight Input'!AE856 &gt; 0,Analysis!$B$37,0)</f>
        <v>-0.92754899999999996</v>
      </c>
      <c r="AR856">
        <f ca="1">_xlfn.COVARIANCE.P($AN$102:$AN$1102,'Flight Input'!AE856:AE1856)</f>
        <v>0</v>
      </c>
    </row>
    <row r="857" spans="1:44" x14ac:dyDescent="0.3">
      <c r="A857">
        <v>855</v>
      </c>
      <c r="B857">
        <f>'Flight Input'!T857</f>
        <v>18.325282000005245</v>
      </c>
      <c r="C857">
        <f ca="1">INDIRECT(CONCATENATE("'Flight Input'!",Analysis!$B$2,A857+2))</f>
        <v>0</v>
      </c>
      <c r="D857">
        <f t="shared" si="1805"/>
        <v>6.0689999954774976E-3</v>
      </c>
      <c r="F857">
        <f t="shared" ca="1" si="1814"/>
        <v>0</v>
      </c>
      <c r="G857">
        <f t="shared" ca="1" si="1815"/>
        <v>0</v>
      </c>
      <c r="I857">
        <f>SUM(D$2:D857)/COUNT(D$2:D857)</f>
        <v>2.1433078362579235E-2</v>
      </c>
      <c r="J857">
        <f t="shared" si="1806"/>
        <v>0.28316044446856398</v>
      </c>
      <c r="L857">
        <f ca="1">VARA(C$2:C857)</f>
        <v>0</v>
      </c>
      <c r="M857">
        <f t="shared" ca="1" si="1807"/>
        <v>0</v>
      </c>
      <c r="N857">
        <f t="shared" ca="1" si="1816"/>
        <v>0</v>
      </c>
      <c r="O857" t="b">
        <f ca="1">IF(OR(O856,M857*MIN((B857-B$2)*Analysis!$B$19,1)&gt;Analysis!$B$18),TRUE,FALSE)</f>
        <v>0</v>
      </c>
      <c r="P857" t="b">
        <f>IF(OR('Flight Input'!U857=3,'Flight Input'!U857=9),TRUE,FALSE)</f>
        <v>1</v>
      </c>
      <c r="Q857">
        <f ca="1">IF(O857,Q856,SUM(C$2:C857)/COUNT(C$2:C857))+(Analysis!$D$14-500)/1000000</f>
        <v>1.1E-4</v>
      </c>
      <c r="R857">
        <f t="shared" ca="1" si="1808"/>
        <v>0</v>
      </c>
      <c r="S857">
        <f t="shared" ca="1" si="1817"/>
        <v>0</v>
      </c>
      <c r="T857">
        <f t="shared" ca="1" si="1809"/>
        <v>0</v>
      </c>
      <c r="U857">
        <f ca="1">IF($P857,T857*Analysis!$B$28+Analysis!$B$29,0)</f>
        <v>0.65799999999999992</v>
      </c>
      <c r="V857">
        <f ca="1">U857-'Flight Input'!$AE857</f>
        <v>0.3839999999999999</v>
      </c>
      <c r="W857">
        <f ca="1">MEDIAN2(R857,Analysis!$B$5,2)</f>
        <v>0</v>
      </c>
      <c r="X857">
        <f t="shared" ref="X857:Y857" ca="1" si="1860">X856+W857*$D857</f>
        <v>0</v>
      </c>
      <c r="Y857">
        <f t="shared" ca="1" si="1860"/>
        <v>0</v>
      </c>
      <c r="AA857">
        <f ca="1">AVERAGE2(W857,Analysis!$B$6,2)</f>
        <v>0</v>
      </c>
      <c r="AB857">
        <f t="shared" ref="AB857:AC857" ca="1" si="1861">AB856+AA857*$D857</f>
        <v>0</v>
      </c>
      <c r="AC857">
        <f t="shared" ca="1" si="1861"/>
        <v>0</v>
      </c>
      <c r="AF857">
        <f ca="1">IF(B857&gt;0,C857-Analysis!$B$14,0)</f>
        <v>0</v>
      </c>
      <c r="AG857">
        <f t="shared" ca="1" si="1812"/>
        <v>0</v>
      </c>
      <c r="AH857">
        <f t="shared" ca="1" si="1813"/>
        <v>0</v>
      </c>
      <c r="AI857">
        <f ca="1">IF(AND(B857&gt;Analysis!$B$39,B857&lt;Analysis!$B$40),FilterInput(AF857,Analysis!$B$34,Analysis!$B$35),0)</f>
        <v>0</v>
      </c>
      <c r="AJ857">
        <f ca="1">MEDIAN2(AI857,Analysis!$B$5,2)</f>
        <v>0</v>
      </c>
      <c r="AK857">
        <f ca="1">AVERAGE2(AJ857,Analysis!$B$6,2)</f>
        <v>0</v>
      </c>
      <c r="AL857">
        <f ca="1">INTEGRAL2(R857,$B857,AL856,R856,$B856,Analysis!$B$22)</f>
        <v>0</v>
      </c>
      <c r="AM857">
        <f ca="1">IF(AND(B857&lt;Analysis!$B$40,B857&gt;0),INTEGRAL2(AL857,$B857,AM856,AL856,$B856,Analysis!$B$23),0)</f>
        <v>0</v>
      </c>
      <c r="AN857">
        <f ca="1">IF($P857,AM857*Analysis!$B$30+Analysis!$B$31,0)</f>
        <v>0.626</v>
      </c>
      <c r="AO857">
        <f ca="1">AN857-'Flight Input'!$AE857</f>
        <v>0.35199999999999998</v>
      </c>
      <c r="AQ857">
        <f>Analysis!$B$36*'Flight Input'!AE857+IF('Flight Input'!AE857 &gt; 0,Analysis!$B$37,0)</f>
        <v>-0.92556199999999988</v>
      </c>
      <c r="AR857">
        <f ca="1">_xlfn.COVARIANCE.P($AN$102:$AN$1102,'Flight Input'!AE857:AE1857)</f>
        <v>0</v>
      </c>
    </row>
    <row r="858" spans="1:44" x14ac:dyDescent="0.3">
      <c r="A858">
        <v>856</v>
      </c>
      <c r="B858">
        <f>'Flight Input'!T858</f>
        <v>18.399959999951534</v>
      </c>
      <c r="C858">
        <f ca="1">INDIRECT(CONCATENATE("'Flight Input'!",Analysis!$B$2,A858+2))</f>
        <v>0</v>
      </c>
      <c r="D858">
        <f t="shared" si="1805"/>
        <v>7.4677999946288764E-2</v>
      </c>
      <c r="F858">
        <f t="shared" ca="1" si="1814"/>
        <v>0</v>
      </c>
      <c r="G858">
        <f t="shared" ca="1" si="1815"/>
        <v>0</v>
      </c>
      <c r="I858">
        <f>SUM(D$2:D858)/COUNT(D$2:D858)</f>
        <v>2.1495280373775155E-2</v>
      </c>
      <c r="J858">
        <f t="shared" si="1806"/>
        <v>3.4741579848103781</v>
      </c>
      <c r="L858">
        <f ca="1">VARA(C$2:C858)</f>
        <v>0</v>
      </c>
      <c r="M858">
        <f t="shared" ca="1" si="1807"/>
        <v>0</v>
      </c>
      <c r="N858">
        <f t="shared" ca="1" si="1816"/>
        <v>0</v>
      </c>
      <c r="O858" t="b">
        <f ca="1">IF(OR(O857,M858*MIN((B858-B$2)*Analysis!$B$19,1)&gt;Analysis!$B$18),TRUE,FALSE)</f>
        <v>0</v>
      </c>
      <c r="P858" t="b">
        <f>IF(OR('Flight Input'!U858=3,'Flight Input'!U858=9),TRUE,FALSE)</f>
        <v>1</v>
      </c>
      <c r="Q858">
        <f ca="1">IF(O858,Q857,SUM(C$2:C858)/COUNT(C$2:C858))+(Analysis!$D$14-500)/1000000</f>
        <v>1.1E-4</v>
      </c>
      <c r="R858">
        <f t="shared" ca="1" si="1808"/>
        <v>0</v>
      </c>
      <c r="S858">
        <f t="shared" ca="1" si="1817"/>
        <v>0</v>
      </c>
      <c r="T858">
        <f t="shared" ca="1" si="1809"/>
        <v>0</v>
      </c>
      <c r="U858">
        <f ca="1">IF($P858,T858*Analysis!$B$28+Analysis!$B$29,0)</f>
        <v>0.65799999999999992</v>
      </c>
      <c r="V858">
        <f ca="1">U858-'Flight Input'!$AE858</f>
        <v>0.3839999999999999</v>
      </c>
      <c r="W858">
        <f ca="1">MEDIAN2(R858,Analysis!$B$5,2)</f>
        <v>0</v>
      </c>
      <c r="X858">
        <f t="shared" ref="X858:Y858" ca="1" si="1862">X857+W858*$D858</f>
        <v>0</v>
      </c>
      <c r="Y858">
        <f t="shared" ca="1" si="1862"/>
        <v>0</v>
      </c>
      <c r="AA858">
        <f ca="1">AVERAGE2(W858,Analysis!$B$6,2)</f>
        <v>0</v>
      </c>
      <c r="AB858">
        <f t="shared" ref="AB858:AC858" ca="1" si="1863">AB857+AA858*$D858</f>
        <v>0</v>
      </c>
      <c r="AC858">
        <f t="shared" ca="1" si="1863"/>
        <v>0</v>
      </c>
      <c r="AF858">
        <f ca="1">IF(B858&gt;0,C858-Analysis!$B$14,0)</f>
        <v>0</v>
      </c>
      <c r="AG858">
        <f t="shared" ca="1" si="1812"/>
        <v>0</v>
      </c>
      <c r="AH858">
        <f t="shared" ca="1" si="1813"/>
        <v>0</v>
      </c>
      <c r="AI858">
        <f ca="1">IF(AND(B858&gt;Analysis!$B$39,B858&lt;Analysis!$B$40),FilterInput(AF858,Analysis!$B$34,Analysis!$B$35),0)</f>
        <v>0</v>
      </c>
      <c r="AJ858">
        <f ca="1">MEDIAN2(AI858,Analysis!$B$5,2)</f>
        <v>0</v>
      </c>
      <c r="AK858">
        <f ca="1">AVERAGE2(AJ858,Analysis!$B$6,2)</f>
        <v>0</v>
      </c>
      <c r="AL858">
        <f ca="1">INTEGRAL2(R858,$B858,AL857,R857,$B857,Analysis!$B$22)</f>
        <v>0</v>
      </c>
      <c r="AM858">
        <f ca="1">IF(AND(B858&lt;Analysis!$B$40,B858&gt;0),INTEGRAL2(AL858,$B858,AM857,AL857,$B857,Analysis!$B$23),0)</f>
        <v>0</v>
      </c>
      <c r="AN858">
        <f ca="1">IF($P858,AM858*Analysis!$B$30+Analysis!$B$31,0)</f>
        <v>0.626</v>
      </c>
      <c r="AO858">
        <f ca="1">AN858-'Flight Input'!$AE858</f>
        <v>0.35199999999999998</v>
      </c>
      <c r="AQ858">
        <f>Analysis!$B$36*'Flight Input'!AE858+IF('Flight Input'!AE858 &gt; 0,Analysis!$B$37,0)</f>
        <v>-0.92556199999999988</v>
      </c>
      <c r="AR858">
        <f ca="1">_xlfn.COVARIANCE.P($AN$102:$AN$1102,'Flight Input'!AE858:AE1858)</f>
        <v>0</v>
      </c>
    </row>
    <row r="859" spans="1:44" x14ac:dyDescent="0.3">
      <c r="A859">
        <v>857</v>
      </c>
      <c r="B859">
        <f>'Flight Input'!T859</f>
        <v>18.460544000030495</v>
      </c>
      <c r="C859">
        <f ca="1">INDIRECT(CONCATENATE("'Flight Input'!",Analysis!$B$2,A859+2))</f>
        <v>0</v>
      </c>
      <c r="D859">
        <f t="shared" si="1805"/>
        <v>6.0584000078961253E-2</v>
      </c>
      <c r="F859">
        <f t="shared" ca="1" si="1814"/>
        <v>0</v>
      </c>
      <c r="G859">
        <f t="shared" ca="1" si="1815"/>
        <v>0</v>
      </c>
      <c r="I859">
        <f>SUM(D$2:D859)/COUNT(D$2:D859)</f>
        <v>2.1540891481949237E-2</v>
      </c>
      <c r="J859">
        <f t="shared" si="1806"/>
        <v>2.8125112709345954</v>
      </c>
      <c r="L859">
        <f ca="1">VARA(C$2:C859)</f>
        <v>0</v>
      </c>
      <c r="M859">
        <f t="shared" ca="1" si="1807"/>
        <v>0</v>
      </c>
      <c r="N859">
        <f t="shared" ca="1" si="1816"/>
        <v>0</v>
      </c>
      <c r="O859" t="b">
        <f ca="1">IF(OR(O858,M859*MIN((B859-B$2)*Analysis!$B$19,1)&gt;Analysis!$B$18),TRUE,FALSE)</f>
        <v>0</v>
      </c>
      <c r="P859" t="b">
        <f>IF(OR('Flight Input'!U859=3,'Flight Input'!U859=9),TRUE,FALSE)</f>
        <v>1</v>
      </c>
      <c r="Q859">
        <f ca="1">IF(O859,Q858,SUM(C$2:C859)/COUNT(C$2:C859))+(Analysis!$D$14-500)/1000000</f>
        <v>1.1E-4</v>
      </c>
      <c r="R859">
        <f t="shared" ca="1" si="1808"/>
        <v>0</v>
      </c>
      <c r="S859">
        <f t="shared" ca="1" si="1817"/>
        <v>0</v>
      </c>
      <c r="T859">
        <f t="shared" ca="1" si="1809"/>
        <v>0</v>
      </c>
      <c r="U859">
        <f ca="1">IF($P859,T859*Analysis!$B$28+Analysis!$B$29,0)</f>
        <v>0.65799999999999992</v>
      </c>
      <c r="V859">
        <f ca="1">U859-'Flight Input'!$AE859</f>
        <v>0.3829999999999999</v>
      </c>
      <c r="W859">
        <f ca="1">MEDIAN2(R859,Analysis!$B$5,2)</f>
        <v>0</v>
      </c>
      <c r="X859">
        <f t="shared" ref="X859:Y859" ca="1" si="1864">X858+W859*$D859</f>
        <v>0</v>
      </c>
      <c r="Y859">
        <f t="shared" ca="1" si="1864"/>
        <v>0</v>
      </c>
      <c r="AA859">
        <f ca="1">AVERAGE2(W859,Analysis!$B$6,2)</f>
        <v>0</v>
      </c>
      <c r="AB859">
        <f t="shared" ref="AB859:AC859" ca="1" si="1865">AB858+AA859*$D859</f>
        <v>0</v>
      </c>
      <c r="AC859">
        <f t="shared" ca="1" si="1865"/>
        <v>0</v>
      </c>
      <c r="AF859">
        <f ca="1">IF(B859&gt;0,C859-Analysis!$B$14,0)</f>
        <v>0</v>
      </c>
      <c r="AG859">
        <f t="shared" ca="1" si="1812"/>
        <v>0</v>
      </c>
      <c r="AH859">
        <f t="shared" ca="1" si="1813"/>
        <v>0</v>
      </c>
      <c r="AI859">
        <f ca="1">IF(AND(B859&gt;Analysis!$B$39,B859&lt;Analysis!$B$40),FilterInput(AF859,Analysis!$B$34,Analysis!$B$35),0)</f>
        <v>0</v>
      </c>
      <c r="AJ859">
        <f ca="1">MEDIAN2(AI859,Analysis!$B$5,2)</f>
        <v>0</v>
      </c>
      <c r="AK859">
        <f ca="1">AVERAGE2(AJ859,Analysis!$B$6,2)</f>
        <v>0</v>
      </c>
      <c r="AL859">
        <f ca="1">INTEGRAL2(R859,$B859,AL858,R858,$B858,Analysis!$B$22)</f>
        <v>0</v>
      </c>
      <c r="AM859">
        <f ca="1">IF(AND(B859&lt;Analysis!$B$40,B859&gt;0),INTEGRAL2(AL859,$B859,AM858,AL858,$B858,Analysis!$B$23),0)</f>
        <v>0</v>
      </c>
      <c r="AN859">
        <f ca="1">IF($P859,AM859*Analysis!$B$30+Analysis!$B$31,0)</f>
        <v>0.626</v>
      </c>
      <c r="AO859">
        <f ca="1">AN859-'Flight Input'!$AE859</f>
        <v>0.35099999999999998</v>
      </c>
      <c r="AQ859">
        <f>Analysis!$B$36*'Flight Input'!AE859+IF('Flight Input'!AE859 &gt; 0,Analysis!$B$37,0)</f>
        <v>-0.92357499999999992</v>
      </c>
      <c r="AR859">
        <f ca="1">_xlfn.COVARIANCE.P($AN$102:$AN$1102,'Flight Input'!AE859:AE1859)</f>
        <v>0</v>
      </c>
    </row>
    <row r="860" spans="1:44" x14ac:dyDescent="0.3">
      <c r="A860">
        <v>858</v>
      </c>
      <c r="B860">
        <f>'Flight Input'!T860</f>
        <v>18.468537000007927</v>
      </c>
      <c r="C860">
        <f ca="1">INDIRECT(CONCATENATE("'Flight Input'!",Analysis!$B$2,A860+2))</f>
        <v>0</v>
      </c>
      <c r="D860">
        <f t="shared" si="1805"/>
        <v>7.9929999774321914E-3</v>
      </c>
      <c r="F860">
        <f t="shared" ca="1" si="1814"/>
        <v>0</v>
      </c>
      <c r="G860">
        <f t="shared" ca="1" si="1815"/>
        <v>0</v>
      </c>
      <c r="I860">
        <f>SUM(D$2:D860)/COUNT(D$2:D860)</f>
        <v>2.1525101398610639E-2</v>
      </c>
      <c r="J860">
        <f t="shared" si="1806"/>
        <v>0.37133390590894538</v>
      </c>
      <c r="L860">
        <f ca="1">VARA(C$2:C860)</f>
        <v>0</v>
      </c>
      <c r="M860">
        <f t="shared" ca="1" si="1807"/>
        <v>0</v>
      </c>
      <c r="N860">
        <f t="shared" ca="1" si="1816"/>
        <v>0</v>
      </c>
      <c r="O860" t="b">
        <f ca="1">IF(OR(O859,M860*MIN((B860-B$2)*Analysis!$B$19,1)&gt;Analysis!$B$18),TRUE,FALSE)</f>
        <v>0</v>
      </c>
      <c r="P860" t="b">
        <f>IF(OR('Flight Input'!U860=3,'Flight Input'!U860=9),TRUE,FALSE)</f>
        <v>1</v>
      </c>
      <c r="Q860">
        <f ca="1">IF(O860,Q859,SUM(C$2:C860)/COUNT(C$2:C860))+(Analysis!$D$14-500)/1000000</f>
        <v>1.1E-4</v>
      </c>
      <c r="R860">
        <f t="shared" ca="1" si="1808"/>
        <v>0</v>
      </c>
      <c r="S860">
        <f t="shared" ca="1" si="1817"/>
        <v>0</v>
      </c>
      <c r="T860">
        <f t="shared" ca="1" si="1809"/>
        <v>0</v>
      </c>
      <c r="U860">
        <f ca="1">IF($P860,T860*Analysis!$B$28+Analysis!$B$29,0)</f>
        <v>0.65799999999999992</v>
      </c>
      <c r="V860">
        <f ca="1">U860-'Flight Input'!$AE860</f>
        <v>0.3829999999999999</v>
      </c>
      <c r="W860">
        <f ca="1">MEDIAN2(R860,Analysis!$B$5,2)</f>
        <v>0</v>
      </c>
      <c r="X860">
        <f t="shared" ref="X860:Y860" ca="1" si="1866">X859+W860*$D860</f>
        <v>0</v>
      </c>
      <c r="Y860">
        <f t="shared" ca="1" si="1866"/>
        <v>0</v>
      </c>
      <c r="AA860">
        <f ca="1">AVERAGE2(W860,Analysis!$B$6,2)</f>
        <v>0</v>
      </c>
      <c r="AB860">
        <f t="shared" ref="AB860:AC860" ca="1" si="1867">AB859+AA860*$D860</f>
        <v>0</v>
      </c>
      <c r="AC860">
        <f t="shared" ca="1" si="1867"/>
        <v>0</v>
      </c>
      <c r="AF860">
        <f ca="1">IF(B860&gt;0,C860-Analysis!$B$14,0)</f>
        <v>0</v>
      </c>
      <c r="AG860">
        <f t="shared" ca="1" si="1812"/>
        <v>0</v>
      </c>
      <c r="AH860">
        <f t="shared" ca="1" si="1813"/>
        <v>0</v>
      </c>
      <c r="AI860">
        <f ca="1">IF(AND(B860&gt;Analysis!$B$39,B860&lt;Analysis!$B$40),FilterInput(AF860,Analysis!$B$34,Analysis!$B$35),0)</f>
        <v>0</v>
      </c>
      <c r="AJ860">
        <f ca="1">MEDIAN2(AI860,Analysis!$B$5,2)</f>
        <v>0</v>
      </c>
      <c r="AK860">
        <f ca="1">AVERAGE2(AJ860,Analysis!$B$6,2)</f>
        <v>0</v>
      </c>
      <c r="AL860">
        <f ca="1">INTEGRAL2(R860,$B860,AL859,R859,$B859,Analysis!$B$22)</f>
        <v>0</v>
      </c>
      <c r="AM860">
        <f ca="1">IF(AND(B860&lt;Analysis!$B$40,B860&gt;0),INTEGRAL2(AL860,$B860,AM859,AL859,$B859,Analysis!$B$23),0)</f>
        <v>0</v>
      </c>
      <c r="AN860">
        <f ca="1">IF($P860,AM860*Analysis!$B$30+Analysis!$B$31,0)</f>
        <v>0.626</v>
      </c>
      <c r="AO860">
        <f ca="1">AN860-'Flight Input'!$AE860</f>
        <v>0.35099999999999998</v>
      </c>
      <c r="AQ860">
        <f>Analysis!$B$36*'Flight Input'!AE860+IF('Flight Input'!AE860 &gt; 0,Analysis!$B$37,0)</f>
        <v>-0.92357499999999992</v>
      </c>
      <c r="AR860">
        <f ca="1">_xlfn.COVARIANCE.P($AN$102:$AN$1102,'Flight Input'!AE860:AE1860)</f>
        <v>0</v>
      </c>
    </row>
    <row r="861" spans="1:44" x14ac:dyDescent="0.3">
      <c r="A861">
        <v>859</v>
      </c>
      <c r="B861">
        <f>'Flight Input'!T861</f>
        <v>18.512057999963872</v>
      </c>
      <c r="C861">
        <f ca="1">INDIRECT(CONCATENATE("'Flight Input'!",Analysis!$B$2,A861+2))</f>
        <v>0</v>
      </c>
      <c r="D861">
        <f t="shared" si="1805"/>
        <v>4.3520999955944717E-2</v>
      </c>
      <c r="F861">
        <f t="shared" ca="1" si="1814"/>
        <v>0</v>
      </c>
      <c r="G861">
        <f t="shared" ca="1" si="1815"/>
        <v>0</v>
      </c>
      <c r="I861">
        <f>SUM(D$2:D861)/COUNT(D$2:D861)</f>
        <v>2.1550707799725115E-2</v>
      </c>
      <c r="J861">
        <f t="shared" si="1806"/>
        <v>2.0194696322920698</v>
      </c>
      <c r="L861">
        <f ca="1">VARA(C$2:C861)</f>
        <v>0</v>
      </c>
      <c r="M861">
        <f t="shared" ca="1" si="1807"/>
        <v>0</v>
      </c>
      <c r="N861">
        <f t="shared" ca="1" si="1816"/>
        <v>0</v>
      </c>
      <c r="O861" t="b">
        <f ca="1">IF(OR(O860,M861*MIN((B861-B$2)*Analysis!$B$19,1)&gt;Analysis!$B$18),TRUE,FALSE)</f>
        <v>0</v>
      </c>
      <c r="P861" t="b">
        <f>IF(OR('Flight Input'!U861=3,'Flight Input'!U861=9),TRUE,FALSE)</f>
        <v>1</v>
      </c>
      <c r="Q861">
        <f ca="1">IF(O861,Q860,SUM(C$2:C861)/COUNT(C$2:C861))+(Analysis!$D$14-500)/1000000</f>
        <v>1.1E-4</v>
      </c>
      <c r="R861">
        <f t="shared" ca="1" si="1808"/>
        <v>0</v>
      </c>
      <c r="S861">
        <f t="shared" ca="1" si="1817"/>
        <v>0</v>
      </c>
      <c r="T861">
        <f t="shared" ca="1" si="1809"/>
        <v>0</v>
      </c>
      <c r="U861">
        <f ca="1">IF($P861,T861*Analysis!$B$28+Analysis!$B$29,0)</f>
        <v>0.65799999999999992</v>
      </c>
      <c r="V861">
        <f ca="1">U861-'Flight Input'!$AE861</f>
        <v>0.3819999999999999</v>
      </c>
      <c r="W861">
        <f ca="1">MEDIAN2(R861,Analysis!$B$5,2)</f>
        <v>0</v>
      </c>
      <c r="X861">
        <f t="shared" ref="X861:Y861" ca="1" si="1868">X860+W861*$D861</f>
        <v>0</v>
      </c>
      <c r="Y861">
        <f t="shared" ca="1" si="1868"/>
        <v>0</v>
      </c>
      <c r="AA861">
        <f ca="1">AVERAGE2(W861,Analysis!$B$6,2)</f>
        <v>0</v>
      </c>
      <c r="AB861">
        <f t="shared" ref="AB861:AC861" ca="1" si="1869">AB860+AA861*$D861</f>
        <v>0</v>
      </c>
      <c r="AC861">
        <f t="shared" ca="1" si="1869"/>
        <v>0</v>
      </c>
      <c r="AF861">
        <f ca="1">IF(B861&gt;0,C861-Analysis!$B$14,0)</f>
        <v>0</v>
      </c>
      <c r="AG861">
        <f t="shared" ca="1" si="1812"/>
        <v>0</v>
      </c>
      <c r="AH861">
        <f t="shared" ca="1" si="1813"/>
        <v>0</v>
      </c>
      <c r="AI861">
        <f ca="1">IF(AND(B861&gt;Analysis!$B$39,B861&lt;Analysis!$B$40),FilterInput(AF861,Analysis!$B$34,Analysis!$B$35),0)</f>
        <v>0</v>
      </c>
      <c r="AJ861">
        <f ca="1">MEDIAN2(AI861,Analysis!$B$5,2)</f>
        <v>0</v>
      </c>
      <c r="AK861">
        <f ca="1">AVERAGE2(AJ861,Analysis!$B$6,2)</f>
        <v>0</v>
      </c>
      <c r="AL861">
        <f ca="1">INTEGRAL2(R861,$B861,AL860,R860,$B860,Analysis!$B$22)</f>
        <v>0</v>
      </c>
      <c r="AM861">
        <f ca="1">IF(AND(B861&lt;Analysis!$B$40,B861&gt;0),INTEGRAL2(AL861,$B861,AM860,AL860,$B860,Analysis!$B$23),0)</f>
        <v>0</v>
      </c>
      <c r="AN861">
        <f ca="1">IF($P861,AM861*Analysis!$B$30+Analysis!$B$31,0)</f>
        <v>0.626</v>
      </c>
      <c r="AO861">
        <f ca="1">AN861-'Flight Input'!$AE861</f>
        <v>0.35</v>
      </c>
      <c r="AQ861">
        <f>Analysis!$B$36*'Flight Input'!AE861+IF('Flight Input'!AE861 &gt; 0,Analysis!$B$37,0)</f>
        <v>-0.92158799999999985</v>
      </c>
      <c r="AR861">
        <f ca="1">_xlfn.COVARIANCE.P($AN$102:$AN$1102,'Flight Input'!AE861:AE1861)</f>
        <v>0</v>
      </c>
    </row>
    <row r="862" spans="1:44" x14ac:dyDescent="0.3">
      <c r="A862">
        <v>860</v>
      </c>
      <c r="B862">
        <f>'Flight Input'!T862</f>
        <v>18.537618999951519</v>
      </c>
      <c r="C862">
        <f ca="1">INDIRECT(CONCATENATE("'Flight Input'!",Analysis!$B$2,A862+2))</f>
        <v>0</v>
      </c>
      <c r="D862">
        <f t="shared" si="1805"/>
        <v>2.5560999987646937E-2</v>
      </c>
      <c r="F862">
        <f t="shared" ca="1" si="1814"/>
        <v>0</v>
      </c>
      <c r="G862">
        <f t="shared" ca="1" si="1815"/>
        <v>0</v>
      </c>
      <c r="I862">
        <f>SUM(D$2:D862)/COUNT(D$2:D862)</f>
        <v>2.1555370930176183E-2</v>
      </c>
      <c r="J862">
        <f t="shared" si="1806"/>
        <v>1.1858297438000995</v>
      </c>
      <c r="L862">
        <f ca="1">VARA(C$2:C862)</f>
        <v>0</v>
      </c>
      <c r="M862">
        <f t="shared" ca="1" si="1807"/>
        <v>0</v>
      </c>
      <c r="N862">
        <f t="shared" ca="1" si="1816"/>
        <v>0</v>
      </c>
      <c r="O862" t="b">
        <f ca="1">IF(OR(O861,M862*MIN((B862-B$2)*Analysis!$B$19,1)&gt;Analysis!$B$18),TRUE,FALSE)</f>
        <v>0</v>
      </c>
      <c r="P862" t="b">
        <f>IF(OR('Flight Input'!U862=3,'Flight Input'!U862=9),TRUE,FALSE)</f>
        <v>1</v>
      </c>
      <c r="Q862">
        <f ca="1">IF(O862,Q861,SUM(C$2:C862)/COUNT(C$2:C862))+(Analysis!$D$14-500)/1000000</f>
        <v>1.1E-4</v>
      </c>
      <c r="R862">
        <f t="shared" ca="1" si="1808"/>
        <v>0</v>
      </c>
      <c r="S862">
        <f t="shared" ca="1" si="1817"/>
        <v>0</v>
      </c>
      <c r="T862">
        <f t="shared" ca="1" si="1809"/>
        <v>0</v>
      </c>
      <c r="U862">
        <f ca="1">IF($P862,T862*Analysis!$B$28+Analysis!$B$29,0)</f>
        <v>0.65799999999999992</v>
      </c>
      <c r="V862">
        <f ca="1">U862-'Flight Input'!$AE862</f>
        <v>0.3839999999999999</v>
      </c>
      <c r="W862">
        <f ca="1">MEDIAN2(R862,Analysis!$B$5,2)</f>
        <v>0</v>
      </c>
      <c r="X862">
        <f t="shared" ref="X862:Y862" ca="1" si="1870">X861+W862*$D862</f>
        <v>0</v>
      </c>
      <c r="Y862">
        <f t="shared" ca="1" si="1870"/>
        <v>0</v>
      </c>
      <c r="AA862">
        <f ca="1">AVERAGE2(W862,Analysis!$B$6,2)</f>
        <v>0</v>
      </c>
      <c r="AB862">
        <f t="shared" ref="AB862:AC862" ca="1" si="1871">AB861+AA862*$D862</f>
        <v>0</v>
      </c>
      <c r="AC862">
        <f t="shared" ca="1" si="1871"/>
        <v>0</v>
      </c>
      <c r="AF862">
        <f ca="1">IF(B862&gt;0,C862-Analysis!$B$14,0)</f>
        <v>0</v>
      </c>
      <c r="AG862">
        <f t="shared" ca="1" si="1812"/>
        <v>0</v>
      </c>
      <c r="AH862">
        <f t="shared" ca="1" si="1813"/>
        <v>0</v>
      </c>
      <c r="AI862">
        <f ca="1">IF(AND(B862&gt;Analysis!$B$39,B862&lt;Analysis!$B$40),FilterInput(AF862,Analysis!$B$34,Analysis!$B$35),0)</f>
        <v>0</v>
      </c>
      <c r="AJ862">
        <f ca="1">MEDIAN2(AI862,Analysis!$B$5,2)</f>
        <v>0</v>
      </c>
      <c r="AK862">
        <f ca="1">AVERAGE2(AJ862,Analysis!$B$6,2)</f>
        <v>0</v>
      </c>
      <c r="AL862">
        <f ca="1">INTEGRAL2(R862,$B862,AL861,R861,$B861,Analysis!$B$22)</f>
        <v>0</v>
      </c>
      <c r="AM862">
        <f ca="1">IF(AND(B862&lt;Analysis!$B$40,B862&gt;0),INTEGRAL2(AL862,$B862,AM861,AL861,$B861,Analysis!$B$23),0)</f>
        <v>0</v>
      </c>
      <c r="AN862">
        <f ca="1">IF($P862,AM862*Analysis!$B$30+Analysis!$B$31,0)</f>
        <v>0.626</v>
      </c>
      <c r="AO862">
        <f ca="1">AN862-'Flight Input'!$AE862</f>
        <v>0.35199999999999998</v>
      </c>
      <c r="AQ862">
        <f>Analysis!$B$36*'Flight Input'!AE862+IF('Flight Input'!AE862 &gt; 0,Analysis!$B$37,0)</f>
        <v>-0.92556199999999988</v>
      </c>
      <c r="AR862">
        <f ca="1">_xlfn.COVARIANCE.P($AN$102:$AN$1102,'Flight Input'!AE862:AE1862)</f>
        <v>0</v>
      </c>
    </row>
    <row r="863" spans="1:44" x14ac:dyDescent="0.3">
      <c r="A863">
        <v>861</v>
      </c>
      <c r="B863">
        <f>'Flight Input'!T863</f>
        <v>18.573934999993071</v>
      </c>
      <c r="C863">
        <f ca="1">INDIRECT(CONCATENATE("'Flight Input'!",Analysis!$B$2,A863+2))</f>
        <v>0</v>
      </c>
      <c r="D863">
        <f t="shared" si="1805"/>
        <v>3.6316000041551888E-2</v>
      </c>
      <c r="F863">
        <f t="shared" ca="1" si="1814"/>
        <v>0</v>
      </c>
      <c r="G863">
        <f t="shared" ca="1" si="1815"/>
        <v>0</v>
      </c>
      <c r="I863">
        <f>SUM(D$2:D863)/COUNT(D$2:D863)</f>
        <v>2.1572514517994277E-2</v>
      </c>
      <c r="J863">
        <f t="shared" si="1806"/>
        <v>1.6834384332554106</v>
      </c>
      <c r="L863">
        <f ca="1">VARA(C$2:C863)</f>
        <v>0</v>
      </c>
      <c r="M863">
        <f t="shared" ca="1" si="1807"/>
        <v>0</v>
      </c>
      <c r="N863">
        <f t="shared" ca="1" si="1816"/>
        <v>0</v>
      </c>
      <c r="O863" t="b">
        <f ca="1">IF(OR(O862,M863*MIN((B863-B$2)*Analysis!$B$19,1)&gt;Analysis!$B$18),TRUE,FALSE)</f>
        <v>0</v>
      </c>
      <c r="P863" t="b">
        <f>IF(OR('Flight Input'!U863=3,'Flight Input'!U863=9),TRUE,FALSE)</f>
        <v>1</v>
      </c>
      <c r="Q863">
        <f ca="1">IF(O863,Q862,SUM(C$2:C863)/COUNT(C$2:C863))+(Analysis!$D$14-500)/1000000</f>
        <v>1.1E-4</v>
      </c>
      <c r="R863">
        <f t="shared" ca="1" si="1808"/>
        <v>0</v>
      </c>
      <c r="S863">
        <f t="shared" ca="1" si="1817"/>
        <v>0</v>
      </c>
      <c r="T863">
        <f t="shared" ca="1" si="1809"/>
        <v>0</v>
      </c>
      <c r="U863">
        <f ca="1">IF($P863,T863*Analysis!$B$28+Analysis!$B$29,0)</f>
        <v>0.65799999999999992</v>
      </c>
      <c r="V863">
        <f ca="1">U863-'Flight Input'!$AE863</f>
        <v>0.3849999999999999</v>
      </c>
      <c r="W863">
        <f ca="1">MEDIAN2(R863,Analysis!$B$5,2)</f>
        <v>0</v>
      </c>
      <c r="X863">
        <f t="shared" ref="X863:Y863" ca="1" si="1872">X862+W863*$D863</f>
        <v>0</v>
      </c>
      <c r="Y863">
        <f t="shared" ca="1" si="1872"/>
        <v>0</v>
      </c>
      <c r="AA863">
        <f ca="1">AVERAGE2(W863,Analysis!$B$6,2)</f>
        <v>0</v>
      </c>
      <c r="AB863">
        <f t="shared" ref="AB863:AC863" ca="1" si="1873">AB862+AA863*$D863</f>
        <v>0</v>
      </c>
      <c r="AC863">
        <f t="shared" ca="1" si="1873"/>
        <v>0</v>
      </c>
      <c r="AF863">
        <f ca="1">IF(B863&gt;0,C863-Analysis!$B$14,0)</f>
        <v>0</v>
      </c>
      <c r="AG863">
        <f t="shared" ca="1" si="1812"/>
        <v>0</v>
      </c>
      <c r="AH863">
        <f t="shared" ca="1" si="1813"/>
        <v>0</v>
      </c>
      <c r="AI863">
        <f ca="1">IF(AND(B863&gt;Analysis!$B$39,B863&lt;Analysis!$B$40),FilterInput(AF863,Analysis!$B$34,Analysis!$B$35),0)</f>
        <v>0</v>
      </c>
      <c r="AJ863">
        <f ca="1">MEDIAN2(AI863,Analysis!$B$5,2)</f>
        <v>0</v>
      </c>
      <c r="AK863">
        <f ca="1">AVERAGE2(AJ863,Analysis!$B$6,2)</f>
        <v>0</v>
      </c>
      <c r="AL863">
        <f ca="1">INTEGRAL2(R863,$B863,AL862,R862,$B862,Analysis!$B$22)</f>
        <v>0</v>
      </c>
      <c r="AM863">
        <f ca="1">IF(AND(B863&lt;Analysis!$B$40,B863&gt;0),INTEGRAL2(AL863,$B863,AM862,AL862,$B862,Analysis!$B$23),0)</f>
        <v>0</v>
      </c>
      <c r="AN863">
        <f ca="1">IF($P863,AM863*Analysis!$B$30+Analysis!$B$31,0)</f>
        <v>0.626</v>
      </c>
      <c r="AO863">
        <f ca="1">AN863-'Flight Input'!$AE863</f>
        <v>0.35299999999999998</v>
      </c>
      <c r="AQ863">
        <f>Analysis!$B$36*'Flight Input'!AE863+IF('Flight Input'!AE863 &gt; 0,Analysis!$B$37,0)</f>
        <v>-0.92754899999999996</v>
      </c>
      <c r="AR863">
        <f ca="1">_xlfn.COVARIANCE.P($AN$102:$AN$1102,'Flight Input'!AE863:AE1863)</f>
        <v>0</v>
      </c>
    </row>
    <row r="864" spans="1:44" x14ac:dyDescent="0.3">
      <c r="A864">
        <v>862</v>
      </c>
      <c r="B864">
        <f>'Flight Input'!T864</f>
        <v>18.595721999998204</v>
      </c>
      <c r="C864">
        <f ca="1">INDIRECT(CONCATENATE("'Flight Input'!",Analysis!$B$2,A864+2))</f>
        <v>0</v>
      </c>
      <c r="D864">
        <f t="shared" si="1805"/>
        <v>2.178700000513345E-2</v>
      </c>
      <c r="F864">
        <f t="shared" ca="1" si="1814"/>
        <v>0</v>
      </c>
      <c r="G864">
        <f t="shared" ca="1" si="1815"/>
        <v>0</v>
      </c>
      <c r="I864">
        <f>SUM(D$2:D864)/COUNT(D$2:D864)</f>
        <v>2.1572763341065202E-2</v>
      </c>
      <c r="J864">
        <f t="shared" si="1806"/>
        <v>1.0099308864924335</v>
      </c>
      <c r="L864">
        <f ca="1">VARA(C$2:C864)</f>
        <v>0</v>
      </c>
      <c r="M864">
        <f t="shared" ca="1" si="1807"/>
        <v>0</v>
      </c>
      <c r="N864">
        <f t="shared" ca="1" si="1816"/>
        <v>0</v>
      </c>
      <c r="O864" t="b">
        <f ca="1">IF(OR(O863,M864*MIN((B864-B$2)*Analysis!$B$19,1)&gt;Analysis!$B$18),TRUE,FALSE)</f>
        <v>0</v>
      </c>
      <c r="P864" t="b">
        <f>IF(OR('Flight Input'!U864=3,'Flight Input'!U864=9),TRUE,FALSE)</f>
        <v>1</v>
      </c>
      <c r="Q864">
        <f ca="1">IF(O864,Q863,SUM(C$2:C864)/COUNT(C$2:C864))+(Analysis!$D$14-500)/1000000</f>
        <v>1.1E-4</v>
      </c>
      <c r="R864">
        <f t="shared" ca="1" si="1808"/>
        <v>0</v>
      </c>
      <c r="S864">
        <f t="shared" ca="1" si="1817"/>
        <v>0</v>
      </c>
      <c r="T864">
        <f t="shared" ca="1" si="1809"/>
        <v>0</v>
      </c>
      <c r="U864">
        <f ca="1">IF($P864,T864*Analysis!$B$28+Analysis!$B$29,0)</f>
        <v>0.65799999999999992</v>
      </c>
      <c r="V864">
        <f ca="1">U864-'Flight Input'!$AE864</f>
        <v>0.3859999999999999</v>
      </c>
      <c r="W864">
        <f ca="1">MEDIAN2(R864,Analysis!$B$5,2)</f>
        <v>0</v>
      </c>
      <c r="X864">
        <f t="shared" ref="X864:Y864" ca="1" si="1874">X863+W864*$D864</f>
        <v>0</v>
      </c>
      <c r="Y864">
        <f t="shared" ca="1" si="1874"/>
        <v>0</v>
      </c>
      <c r="AA864">
        <f ca="1">AVERAGE2(W864,Analysis!$B$6,2)</f>
        <v>0</v>
      </c>
      <c r="AB864">
        <f t="shared" ref="AB864:AC864" ca="1" si="1875">AB863+AA864*$D864</f>
        <v>0</v>
      </c>
      <c r="AC864">
        <f t="shared" ca="1" si="1875"/>
        <v>0</v>
      </c>
      <c r="AF864">
        <f ca="1">IF(B864&gt;0,C864-Analysis!$B$14,0)</f>
        <v>0</v>
      </c>
      <c r="AG864">
        <f t="shared" ca="1" si="1812"/>
        <v>0</v>
      </c>
      <c r="AH864">
        <f t="shared" ca="1" si="1813"/>
        <v>0</v>
      </c>
      <c r="AI864">
        <f ca="1">IF(AND(B864&gt;Analysis!$B$39,B864&lt;Analysis!$B$40),FilterInput(AF864,Analysis!$B$34,Analysis!$B$35),0)</f>
        <v>0</v>
      </c>
      <c r="AJ864">
        <f ca="1">MEDIAN2(AI864,Analysis!$B$5,2)</f>
        <v>0</v>
      </c>
      <c r="AK864">
        <f ca="1">AVERAGE2(AJ864,Analysis!$B$6,2)</f>
        <v>0</v>
      </c>
      <c r="AL864">
        <f ca="1">INTEGRAL2(R864,$B864,AL863,R863,$B863,Analysis!$B$22)</f>
        <v>0</v>
      </c>
      <c r="AM864">
        <f ca="1">IF(AND(B864&lt;Analysis!$B$40,B864&gt;0),INTEGRAL2(AL864,$B864,AM863,AL863,$B863,Analysis!$B$23),0)</f>
        <v>0</v>
      </c>
      <c r="AN864">
        <f ca="1">IF($P864,AM864*Analysis!$B$30+Analysis!$B$31,0)</f>
        <v>0.626</v>
      </c>
      <c r="AO864">
        <f ca="1">AN864-'Flight Input'!$AE864</f>
        <v>0.35399999999999998</v>
      </c>
      <c r="AQ864">
        <f>Analysis!$B$36*'Flight Input'!AE864+IF('Flight Input'!AE864 &gt; 0,Analysis!$B$37,0)</f>
        <v>-0.92953599999999992</v>
      </c>
      <c r="AR864">
        <f ca="1">_xlfn.COVARIANCE.P($AN$102:$AN$1102,'Flight Input'!AE864:AE1864)</f>
        <v>0</v>
      </c>
    </row>
    <row r="865" spans="1:44" x14ac:dyDescent="0.3">
      <c r="A865">
        <v>863</v>
      </c>
      <c r="B865">
        <f>'Flight Input'!T865</f>
        <v>18.620116999954917</v>
      </c>
      <c r="C865">
        <f ca="1">INDIRECT(CONCATENATE("'Flight Input'!",Analysis!$B$2,A865+2))</f>
        <v>0</v>
      </c>
      <c r="D865">
        <f t="shared" si="1805"/>
        <v>2.4394999956712127E-2</v>
      </c>
      <c r="F865">
        <f t="shared" ca="1" si="1814"/>
        <v>0</v>
      </c>
      <c r="G865">
        <f t="shared" ca="1" si="1815"/>
        <v>0</v>
      </c>
      <c r="I865">
        <f>SUM(D$2:D865)/COUNT(D$2:D865)</f>
        <v>2.1576033603655755E-2</v>
      </c>
      <c r="J865">
        <f t="shared" si="1806"/>
        <v>1.1306526679017934</v>
      </c>
      <c r="L865">
        <f ca="1">VARA(C$2:C865)</f>
        <v>0</v>
      </c>
      <c r="M865">
        <f t="shared" ca="1" si="1807"/>
        <v>0</v>
      </c>
      <c r="N865">
        <f t="shared" ca="1" si="1816"/>
        <v>0</v>
      </c>
      <c r="O865" t="b">
        <f ca="1">IF(OR(O864,M865*MIN((B865-B$2)*Analysis!$B$19,1)&gt;Analysis!$B$18),TRUE,FALSE)</f>
        <v>0</v>
      </c>
      <c r="P865" t="b">
        <f>IF(OR('Flight Input'!U865=3,'Flight Input'!U865=9),TRUE,FALSE)</f>
        <v>1</v>
      </c>
      <c r="Q865">
        <f ca="1">IF(O865,Q864,SUM(C$2:C865)/COUNT(C$2:C865))+(Analysis!$D$14-500)/1000000</f>
        <v>1.1E-4</v>
      </c>
      <c r="R865">
        <f t="shared" ca="1" si="1808"/>
        <v>0</v>
      </c>
      <c r="S865">
        <f t="shared" ca="1" si="1817"/>
        <v>0</v>
      </c>
      <c r="T865">
        <f t="shared" ca="1" si="1809"/>
        <v>0</v>
      </c>
      <c r="U865">
        <f ca="1">IF($P865,T865*Analysis!$B$28+Analysis!$B$29,0)</f>
        <v>0.65799999999999992</v>
      </c>
      <c r="V865">
        <f ca="1">U865-'Flight Input'!$AE865</f>
        <v>0.3879999999999999</v>
      </c>
      <c r="W865">
        <f ca="1">MEDIAN2(R865,Analysis!$B$5,2)</f>
        <v>0</v>
      </c>
      <c r="X865">
        <f t="shared" ref="X865:Y865" ca="1" si="1876">X864+W865*$D865</f>
        <v>0</v>
      </c>
      <c r="Y865">
        <f t="shared" ca="1" si="1876"/>
        <v>0</v>
      </c>
      <c r="AA865">
        <f ca="1">AVERAGE2(W865,Analysis!$B$6,2)</f>
        <v>0</v>
      </c>
      <c r="AB865">
        <f t="shared" ref="AB865:AC865" ca="1" si="1877">AB864+AA865*$D865</f>
        <v>0</v>
      </c>
      <c r="AC865">
        <f t="shared" ca="1" si="1877"/>
        <v>0</v>
      </c>
      <c r="AF865">
        <f ca="1">IF(B865&gt;0,C865-Analysis!$B$14,0)</f>
        <v>0</v>
      </c>
      <c r="AG865">
        <f t="shared" ca="1" si="1812"/>
        <v>0</v>
      </c>
      <c r="AH865">
        <f t="shared" ca="1" si="1813"/>
        <v>0</v>
      </c>
      <c r="AI865">
        <f ca="1">IF(AND(B865&gt;Analysis!$B$39,B865&lt;Analysis!$B$40),FilterInput(AF865,Analysis!$B$34,Analysis!$B$35),0)</f>
        <v>0</v>
      </c>
      <c r="AJ865">
        <f ca="1">MEDIAN2(AI865,Analysis!$B$5,2)</f>
        <v>0</v>
      </c>
      <c r="AK865">
        <f ca="1">AVERAGE2(AJ865,Analysis!$B$6,2)</f>
        <v>0</v>
      </c>
      <c r="AL865">
        <f ca="1">INTEGRAL2(R865,$B865,AL864,R864,$B864,Analysis!$B$22)</f>
        <v>0</v>
      </c>
      <c r="AM865">
        <f ca="1">IF(AND(B865&lt;Analysis!$B$40,B865&gt;0),INTEGRAL2(AL865,$B865,AM864,AL864,$B864,Analysis!$B$23),0)</f>
        <v>0</v>
      </c>
      <c r="AN865">
        <f ca="1">IF($P865,AM865*Analysis!$B$30+Analysis!$B$31,0)</f>
        <v>0.626</v>
      </c>
      <c r="AO865">
        <f ca="1">AN865-'Flight Input'!$AE865</f>
        <v>0.35599999999999998</v>
      </c>
      <c r="AQ865">
        <f>Analysis!$B$36*'Flight Input'!AE865+IF('Flight Input'!AE865 &gt; 0,Analysis!$B$37,0)</f>
        <v>-0.93350999999999995</v>
      </c>
      <c r="AR865">
        <f ca="1">_xlfn.COVARIANCE.P($AN$102:$AN$1102,'Flight Input'!AE865:AE1865)</f>
        <v>0</v>
      </c>
    </row>
    <row r="866" spans="1:44" x14ac:dyDescent="0.3">
      <c r="A866">
        <v>864</v>
      </c>
      <c r="B866">
        <f>'Flight Input'!T866</f>
        <v>18.639640999957919</v>
      </c>
      <c r="C866">
        <f ca="1">INDIRECT(CONCATENATE("'Flight Input'!",Analysis!$B$2,A866+2))</f>
        <v>0</v>
      </c>
      <c r="D866">
        <f t="shared" si="1805"/>
        <v>1.9524000003002584E-2</v>
      </c>
      <c r="F866">
        <f t="shared" ca="1" si="1814"/>
        <v>0</v>
      </c>
      <c r="G866">
        <f t="shared" ca="1" si="1815"/>
        <v>0</v>
      </c>
      <c r="I866">
        <f>SUM(D$2:D866)/COUNT(D$2:D866)</f>
        <v>2.1573658564766111E-2</v>
      </c>
      <c r="J866">
        <f t="shared" si="1806"/>
        <v>0.90499253728289697</v>
      </c>
      <c r="L866">
        <f ca="1">VARA(C$2:C866)</f>
        <v>0</v>
      </c>
      <c r="M866">
        <f t="shared" ca="1" si="1807"/>
        <v>0</v>
      </c>
      <c r="N866">
        <f t="shared" ca="1" si="1816"/>
        <v>0</v>
      </c>
      <c r="O866" t="b">
        <f ca="1">IF(OR(O865,M866*MIN((B866-B$2)*Analysis!$B$19,1)&gt;Analysis!$B$18),TRUE,FALSE)</f>
        <v>0</v>
      </c>
      <c r="P866" t="b">
        <f>IF(OR('Flight Input'!U866=3,'Flight Input'!U866=9),TRUE,FALSE)</f>
        <v>1</v>
      </c>
      <c r="Q866">
        <f ca="1">IF(O866,Q865,SUM(C$2:C866)/COUNT(C$2:C866))+(Analysis!$D$14-500)/1000000</f>
        <v>1.1E-4</v>
      </c>
      <c r="R866">
        <f t="shared" ca="1" si="1808"/>
        <v>0</v>
      </c>
      <c r="S866">
        <f t="shared" ca="1" si="1817"/>
        <v>0</v>
      </c>
      <c r="T866">
        <f t="shared" ca="1" si="1809"/>
        <v>0</v>
      </c>
      <c r="U866">
        <f ca="1">IF($P866,T866*Analysis!$B$28+Analysis!$B$29,0)</f>
        <v>0.65799999999999992</v>
      </c>
      <c r="V866">
        <f ca="1">U866-'Flight Input'!$AE866</f>
        <v>0.3889999999999999</v>
      </c>
      <c r="W866">
        <f ca="1">MEDIAN2(R866,Analysis!$B$5,2)</f>
        <v>0</v>
      </c>
      <c r="X866">
        <f t="shared" ref="X866:Y866" ca="1" si="1878">X865+W866*$D866</f>
        <v>0</v>
      </c>
      <c r="Y866">
        <f t="shared" ca="1" si="1878"/>
        <v>0</v>
      </c>
      <c r="AA866">
        <f ca="1">AVERAGE2(W866,Analysis!$B$6,2)</f>
        <v>0</v>
      </c>
      <c r="AB866">
        <f t="shared" ref="AB866:AC866" ca="1" si="1879">AB865+AA866*$D866</f>
        <v>0</v>
      </c>
      <c r="AC866">
        <f t="shared" ca="1" si="1879"/>
        <v>0</v>
      </c>
      <c r="AF866">
        <f ca="1">IF(B866&gt;0,C866-Analysis!$B$14,0)</f>
        <v>0</v>
      </c>
      <c r="AG866">
        <f t="shared" ca="1" si="1812"/>
        <v>0</v>
      </c>
      <c r="AH866">
        <f t="shared" ca="1" si="1813"/>
        <v>0</v>
      </c>
      <c r="AI866">
        <f ca="1">IF(AND(B866&gt;Analysis!$B$39,B866&lt;Analysis!$B$40),FilterInput(AF866,Analysis!$B$34,Analysis!$B$35),0)</f>
        <v>0</v>
      </c>
      <c r="AJ866">
        <f ca="1">MEDIAN2(AI866,Analysis!$B$5,2)</f>
        <v>0</v>
      </c>
      <c r="AK866">
        <f ca="1">AVERAGE2(AJ866,Analysis!$B$6,2)</f>
        <v>0</v>
      </c>
      <c r="AL866">
        <f ca="1">INTEGRAL2(R866,$B866,AL865,R865,$B865,Analysis!$B$22)</f>
        <v>0</v>
      </c>
      <c r="AM866">
        <f ca="1">IF(AND(B866&lt;Analysis!$B$40,B866&gt;0),INTEGRAL2(AL866,$B866,AM865,AL865,$B865,Analysis!$B$23),0)</f>
        <v>0</v>
      </c>
      <c r="AN866">
        <f ca="1">IF($P866,AM866*Analysis!$B$30+Analysis!$B$31,0)</f>
        <v>0.626</v>
      </c>
      <c r="AO866">
        <f ca="1">AN866-'Flight Input'!$AE866</f>
        <v>0.35699999999999998</v>
      </c>
      <c r="AQ866">
        <f>Analysis!$B$36*'Flight Input'!AE866+IF('Flight Input'!AE866 &gt; 0,Analysis!$B$37,0)</f>
        <v>-0.93549699999999991</v>
      </c>
      <c r="AR866">
        <f ca="1">_xlfn.COVARIANCE.P($AN$102:$AN$1102,'Flight Input'!AE866:AE1866)</f>
        <v>0</v>
      </c>
    </row>
    <row r="867" spans="1:44" x14ac:dyDescent="0.3">
      <c r="A867">
        <v>865</v>
      </c>
      <c r="B867">
        <f>'Flight Input'!T867</f>
        <v>18.656548999948427</v>
      </c>
      <c r="C867">
        <f ca="1">INDIRECT(CONCATENATE("'Flight Input'!",Analysis!$B$2,A867+2))</f>
        <v>0</v>
      </c>
      <c r="D867">
        <f t="shared" si="1805"/>
        <v>1.690799999050796E-2</v>
      </c>
      <c r="F867">
        <f t="shared" ca="1" si="1814"/>
        <v>0</v>
      </c>
      <c r="G867">
        <f t="shared" ca="1" si="1815"/>
        <v>0</v>
      </c>
      <c r="I867">
        <f>SUM(D$2:D867)/COUNT(D$2:D867)</f>
        <v>2.1568264739824771E-2</v>
      </c>
      <c r="J867">
        <f t="shared" si="1806"/>
        <v>0.78392954623225419</v>
      </c>
      <c r="L867">
        <f ca="1">VARA(C$2:C867)</f>
        <v>0</v>
      </c>
      <c r="M867">
        <f t="shared" ca="1" si="1807"/>
        <v>0</v>
      </c>
      <c r="N867">
        <f t="shared" ca="1" si="1816"/>
        <v>0</v>
      </c>
      <c r="O867" t="b">
        <f ca="1">IF(OR(O866,M867*MIN((B867-B$2)*Analysis!$B$19,1)&gt;Analysis!$B$18),TRUE,FALSE)</f>
        <v>0</v>
      </c>
      <c r="P867" t="b">
        <f>IF(OR('Flight Input'!U867=3,'Flight Input'!U867=9),TRUE,FALSE)</f>
        <v>1</v>
      </c>
      <c r="Q867">
        <f ca="1">IF(O867,Q866,SUM(C$2:C867)/COUNT(C$2:C867))+(Analysis!$D$14-500)/1000000</f>
        <v>1.1E-4</v>
      </c>
      <c r="R867">
        <f t="shared" ca="1" si="1808"/>
        <v>0</v>
      </c>
      <c r="S867">
        <f t="shared" ca="1" si="1817"/>
        <v>0</v>
      </c>
      <c r="T867">
        <f t="shared" ca="1" si="1809"/>
        <v>0</v>
      </c>
      <c r="U867">
        <f ca="1">IF($P867,T867*Analysis!$B$28+Analysis!$B$29,0)</f>
        <v>0.65799999999999992</v>
      </c>
      <c r="V867">
        <f ca="1">U867-'Flight Input'!$AE867</f>
        <v>0.3889999999999999</v>
      </c>
      <c r="W867">
        <f ca="1">MEDIAN2(R867,Analysis!$B$5,2)</f>
        <v>0</v>
      </c>
      <c r="X867">
        <f t="shared" ref="X867:Y867" ca="1" si="1880">X866+W867*$D867</f>
        <v>0</v>
      </c>
      <c r="Y867">
        <f t="shared" ca="1" si="1880"/>
        <v>0</v>
      </c>
      <c r="AA867">
        <f ca="1">AVERAGE2(W867,Analysis!$B$6,2)</f>
        <v>0</v>
      </c>
      <c r="AB867">
        <f t="shared" ref="AB867:AC867" ca="1" si="1881">AB866+AA867*$D867</f>
        <v>0</v>
      </c>
      <c r="AC867">
        <f t="shared" ca="1" si="1881"/>
        <v>0</v>
      </c>
      <c r="AF867">
        <f ca="1">IF(B867&gt;0,C867-Analysis!$B$14,0)</f>
        <v>0</v>
      </c>
      <c r="AG867">
        <f t="shared" ca="1" si="1812"/>
        <v>0</v>
      </c>
      <c r="AH867">
        <f t="shared" ca="1" si="1813"/>
        <v>0</v>
      </c>
      <c r="AI867">
        <f ca="1">IF(AND(B867&gt;Analysis!$B$39,B867&lt;Analysis!$B$40),FilterInput(AF867,Analysis!$B$34,Analysis!$B$35),0)</f>
        <v>0</v>
      </c>
      <c r="AJ867">
        <f ca="1">MEDIAN2(AI867,Analysis!$B$5,2)</f>
        <v>0</v>
      </c>
      <c r="AK867">
        <f ca="1">AVERAGE2(AJ867,Analysis!$B$6,2)</f>
        <v>0</v>
      </c>
      <c r="AL867">
        <f ca="1">INTEGRAL2(R867,$B867,AL866,R866,$B866,Analysis!$B$22)</f>
        <v>0</v>
      </c>
      <c r="AM867">
        <f ca="1">IF(AND(B867&lt;Analysis!$B$40,B867&gt;0),INTEGRAL2(AL867,$B867,AM866,AL866,$B866,Analysis!$B$23),0)</f>
        <v>0</v>
      </c>
      <c r="AN867">
        <f ca="1">IF($P867,AM867*Analysis!$B$30+Analysis!$B$31,0)</f>
        <v>0.626</v>
      </c>
      <c r="AO867">
        <f ca="1">AN867-'Flight Input'!$AE867</f>
        <v>0.35699999999999998</v>
      </c>
      <c r="AQ867">
        <f>Analysis!$B$36*'Flight Input'!AE867+IF('Flight Input'!AE867 &gt; 0,Analysis!$B$37,0)</f>
        <v>-0.93549699999999991</v>
      </c>
      <c r="AR867">
        <f ca="1">_xlfn.COVARIANCE.P($AN$102:$AN$1102,'Flight Input'!AE867:AE1867)</f>
        <v>0</v>
      </c>
    </row>
    <row r="868" spans="1:44" x14ac:dyDescent="0.3">
      <c r="A868">
        <v>866</v>
      </c>
      <c r="B868">
        <f>'Flight Input'!T868</f>
        <v>18.717066999990493</v>
      </c>
      <c r="C868">
        <f ca="1">INDIRECT(CONCATENATE("'Flight Input'!",Analysis!$B$2,A868+2))</f>
        <v>0</v>
      </c>
      <c r="D868">
        <f t="shared" si="1805"/>
        <v>6.0518000042065978E-2</v>
      </c>
      <c r="F868">
        <f t="shared" ca="1" si="1814"/>
        <v>0</v>
      </c>
      <c r="G868">
        <f t="shared" ca="1" si="1815"/>
        <v>0</v>
      </c>
      <c r="I868">
        <f>SUM(D$2:D868)/COUNT(D$2:D868)</f>
        <v>2.1613241339480938E-2</v>
      </c>
      <c r="J868">
        <f t="shared" si="1806"/>
        <v>2.8000427650579955</v>
      </c>
      <c r="L868">
        <f ca="1">VARA(C$2:C868)</f>
        <v>0</v>
      </c>
      <c r="M868">
        <f t="shared" ca="1" si="1807"/>
        <v>0</v>
      </c>
      <c r="N868">
        <f t="shared" ca="1" si="1816"/>
        <v>0</v>
      </c>
      <c r="O868" t="b">
        <f ca="1">IF(OR(O867,M868*MIN((B868-B$2)*Analysis!$B$19,1)&gt;Analysis!$B$18),TRUE,FALSE)</f>
        <v>0</v>
      </c>
      <c r="P868" t="b">
        <f>IF(OR('Flight Input'!U868=3,'Flight Input'!U868=9),TRUE,FALSE)</f>
        <v>1</v>
      </c>
      <c r="Q868">
        <f ca="1">IF(O868,Q867,SUM(C$2:C868)/COUNT(C$2:C868))+(Analysis!$D$14-500)/1000000</f>
        <v>1.1E-4</v>
      </c>
      <c r="R868">
        <f t="shared" ca="1" si="1808"/>
        <v>0</v>
      </c>
      <c r="S868">
        <f t="shared" ca="1" si="1817"/>
        <v>0</v>
      </c>
      <c r="T868">
        <f t="shared" ca="1" si="1809"/>
        <v>0</v>
      </c>
      <c r="U868">
        <f ca="1">IF($P868,T868*Analysis!$B$28+Analysis!$B$29,0)</f>
        <v>0.65799999999999992</v>
      </c>
      <c r="V868">
        <f ca="1">U868-'Flight Input'!$AE868</f>
        <v>0.3889999999999999</v>
      </c>
      <c r="W868">
        <f ca="1">MEDIAN2(R868,Analysis!$B$5,2)</f>
        <v>0</v>
      </c>
      <c r="X868">
        <f t="shared" ref="X868:Y868" ca="1" si="1882">X867+W868*$D868</f>
        <v>0</v>
      </c>
      <c r="Y868">
        <f t="shared" ca="1" si="1882"/>
        <v>0</v>
      </c>
      <c r="AA868">
        <f ca="1">AVERAGE2(W868,Analysis!$B$6,2)</f>
        <v>0</v>
      </c>
      <c r="AB868">
        <f t="shared" ref="AB868:AC868" ca="1" si="1883">AB867+AA868*$D868</f>
        <v>0</v>
      </c>
      <c r="AC868">
        <f t="shared" ca="1" si="1883"/>
        <v>0</v>
      </c>
      <c r="AF868">
        <f ca="1">IF(B868&gt;0,C868-Analysis!$B$14,0)</f>
        <v>0</v>
      </c>
      <c r="AG868">
        <f t="shared" ca="1" si="1812"/>
        <v>0</v>
      </c>
      <c r="AH868">
        <f t="shared" ca="1" si="1813"/>
        <v>0</v>
      </c>
      <c r="AI868">
        <f ca="1">IF(AND(B868&gt;Analysis!$B$39,B868&lt;Analysis!$B$40),FilterInput(AF868,Analysis!$B$34,Analysis!$B$35),0)</f>
        <v>0</v>
      </c>
      <c r="AJ868">
        <f ca="1">MEDIAN2(AI868,Analysis!$B$5,2)</f>
        <v>0</v>
      </c>
      <c r="AK868">
        <f ca="1">AVERAGE2(AJ868,Analysis!$B$6,2)</f>
        <v>0</v>
      </c>
      <c r="AL868">
        <f ca="1">INTEGRAL2(R868,$B868,AL867,R867,$B867,Analysis!$B$22)</f>
        <v>0</v>
      </c>
      <c r="AM868">
        <f ca="1">IF(AND(B868&lt;Analysis!$B$40,B868&gt;0),INTEGRAL2(AL868,$B868,AM867,AL867,$B867,Analysis!$B$23),0)</f>
        <v>0</v>
      </c>
      <c r="AN868">
        <f ca="1">IF($P868,AM868*Analysis!$B$30+Analysis!$B$31,0)</f>
        <v>0.626</v>
      </c>
      <c r="AO868">
        <f ca="1">AN868-'Flight Input'!$AE868</f>
        <v>0.35699999999999998</v>
      </c>
      <c r="AQ868">
        <f>Analysis!$B$36*'Flight Input'!AE868+IF('Flight Input'!AE868 &gt; 0,Analysis!$B$37,0)</f>
        <v>-0.93549699999999991</v>
      </c>
      <c r="AR868">
        <f ca="1">_xlfn.COVARIANCE.P($AN$102:$AN$1102,'Flight Input'!AE868:AE1868)</f>
        <v>0</v>
      </c>
    </row>
    <row r="869" spans="1:44" x14ac:dyDescent="0.3">
      <c r="A869">
        <v>867</v>
      </c>
      <c r="B869">
        <f>'Flight Input'!T869</f>
        <v>18.721483999979682</v>
      </c>
      <c r="C869">
        <f ca="1">INDIRECT(CONCATENATE("'Flight Input'!",Analysis!$B$2,A869+2))</f>
        <v>0</v>
      </c>
      <c r="D869">
        <f t="shared" si="1805"/>
        <v>4.4169999891892076E-3</v>
      </c>
      <c r="F869">
        <f t="shared" ca="1" si="1814"/>
        <v>0</v>
      </c>
      <c r="G869">
        <f t="shared" ca="1" si="1815"/>
        <v>0</v>
      </c>
      <c r="I869">
        <f>SUM(D$2:D869)/COUNT(D$2:D869)</f>
        <v>2.1593407151072299E-2</v>
      </c>
      <c r="J869">
        <f t="shared" si="1806"/>
        <v>0.204553174878188</v>
      </c>
      <c r="L869">
        <f ca="1">VARA(C$2:C869)</f>
        <v>0</v>
      </c>
      <c r="M869">
        <f t="shared" ca="1" si="1807"/>
        <v>0</v>
      </c>
      <c r="N869">
        <f t="shared" ca="1" si="1816"/>
        <v>0</v>
      </c>
      <c r="O869" t="b">
        <f ca="1">IF(OR(O868,M869*MIN((B869-B$2)*Analysis!$B$19,1)&gt;Analysis!$B$18),TRUE,FALSE)</f>
        <v>0</v>
      </c>
      <c r="P869" t="b">
        <f>IF(OR('Flight Input'!U869=3,'Flight Input'!U869=9),TRUE,FALSE)</f>
        <v>1</v>
      </c>
      <c r="Q869">
        <f ca="1">IF(O869,Q868,SUM(C$2:C869)/COUNT(C$2:C869))+(Analysis!$D$14-500)/1000000</f>
        <v>1.1E-4</v>
      </c>
      <c r="R869">
        <f t="shared" ca="1" si="1808"/>
        <v>0</v>
      </c>
      <c r="S869">
        <f t="shared" ca="1" si="1817"/>
        <v>0</v>
      </c>
      <c r="T869">
        <f t="shared" ca="1" si="1809"/>
        <v>0</v>
      </c>
      <c r="U869">
        <f ca="1">IF($P869,T869*Analysis!$B$28+Analysis!$B$29,0)</f>
        <v>0.65799999999999992</v>
      </c>
      <c r="V869">
        <f ca="1">U869-'Flight Input'!$AE869</f>
        <v>0.3889999999999999</v>
      </c>
      <c r="W869">
        <f ca="1">MEDIAN2(R869,Analysis!$B$5,2)</f>
        <v>0</v>
      </c>
      <c r="X869">
        <f t="shared" ref="X869:Y869" ca="1" si="1884">X868+W869*$D869</f>
        <v>0</v>
      </c>
      <c r="Y869">
        <f t="shared" ca="1" si="1884"/>
        <v>0</v>
      </c>
      <c r="AA869">
        <f ca="1">AVERAGE2(W869,Analysis!$B$6,2)</f>
        <v>0</v>
      </c>
      <c r="AB869">
        <f t="shared" ref="AB869:AC869" ca="1" si="1885">AB868+AA869*$D869</f>
        <v>0</v>
      </c>
      <c r="AC869">
        <f t="shared" ca="1" si="1885"/>
        <v>0</v>
      </c>
      <c r="AF869">
        <f ca="1">IF(B869&gt;0,C869-Analysis!$B$14,0)</f>
        <v>0</v>
      </c>
      <c r="AG869">
        <f t="shared" ca="1" si="1812"/>
        <v>0</v>
      </c>
      <c r="AH869">
        <f t="shared" ca="1" si="1813"/>
        <v>0</v>
      </c>
      <c r="AI869">
        <f ca="1">IF(AND(B869&gt;Analysis!$B$39,B869&lt;Analysis!$B$40),FilterInput(AF869,Analysis!$B$34,Analysis!$B$35),0)</f>
        <v>0</v>
      </c>
      <c r="AJ869">
        <f ca="1">MEDIAN2(AI869,Analysis!$B$5,2)</f>
        <v>0</v>
      </c>
      <c r="AK869">
        <f ca="1">AVERAGE2(AJ869,Analysis!$B$6,2)</f>
        <v>0</v>
      </c>
      <c r="AL869">
        <f ca="1">INTEGRAL2(R869,$B869,AL868,R868,$B868,Analysis!$B$22)</f>
        <v>0</v>
      </c>
      <c r="AM869">
        <f ca="1">IF(AND(B869&lt;Analysis!$B$40,B869&gt;0),INTEGRAL2(AL869,$B869,AM868,AL868,$B868,Analysis!$B$23),0)</f>
        <v>0</v>
      </c>
      <c r="AN869">
        <f ca="1">IF($P869,AM869*Analysis!$B$30+Analysis!$B$31,0)</f>
        <v>0.626</v>
      </c>
      <c r="AO869">
        <f ca="1">AN869-'Flight Input'!$AE869</f>
        <v>0.35699999999999998</v>
      </c>
      <c r="AQ869">
        <f>Analysis!$B$36*'Flight Input'!AE869+IF('Flight Input'!AE869 &gt; 0,Analysis!$B$37,0)</f>
        <v>-0.93549699999999991</v>
      </c>
      <c r="AR869">
        <f ca="1">_xlfn.COVARIANCE.P($AN$102:$AN$1102,'Flight Input'!AE869:AE1869)</f>
        <v>0</v>
      </c>
    </row>
    <row r="870" spans="1:44" x14ac:dyDescent="0.3">
      <c r="A870">
        <v>868</v>
      </c>
      <c r="B870">
        <f>'Flight Input'!T870</f>
        <v>18.799987999955192</v>
      </c>
      <c r="C870">
        <f ca="1">INDIRECT(CONCATENATE("'Flight Input'!",Analysis!$B$2,A870+2))</f>
        <v>0</v>
      </c>
      <c r="D870">
        <f t="shared" si="1805"/>
        <v>7.8503999975509942E-2</v>
      </c>
      <c r="F870">
        <f t="shared" ca="1" si="1814"/>
        <v>0</v>
      </c>
      <c r="G870">
        <f t="shared" ca="1" si="1815"/>
        <v>0</v>
      </c>
      <c r="I870">
        <f>SUM(D$2:D870)/COUNT(D$2:D870)</f>
        <v>2.1658972350178794E-2</v>
      </c>
      <c r="J870">
        <f t="shared" si="1806"/>
        <v>3.6245486953983712</v>
      </c>
      <c r="L870">
        <f ca="1">VARA(C$2:C870)</f>
        <v>0</v>
      </c>
      <c r="M870">
        <f t="shared" ca="1" si="1807"/>
        <v>0</v>
      </c>
      <c r="N870">
        <f t="shared" ca="1" si="1816"/>
        <v>0</v>
      </c>
      <c r="O870" t="b">
        <f ca="1">IF(OR(O869,M870*MIN((B870-B$2)*Analysis!$B$19,1)&gt;Analysis!$B$18),TRUE,FALSE)</f>
        <v>0</v>
      </c>
      <c r="P870" t="b">
        <f>IF(OR('Flight Input'!U870=3,'Flight Input'!U870=9),TRUE,FALSE)</f>
        <v>1</v>
      </c>
      <c r="Q870">
        <f ca="1">IF(O870,Q869,SUM(C$2:C870)/COUNT(C$2:C870))+(Analysis!$D$14-500)/1000000</f>
        <v>1.1E-4</v>
      </c>
      <c r="R870">
        <f t="shared" ca="1" si="1808"/>
        <v>0</v>
      </c>
      <c r="S870">
        <f t="shared" ca="1" si="1817"/>
        <v>0</v>
      </c>
      <c r="T870">
        <f t="shared" ca="1" si="1809"/>
        <v>0</v>
      </c>
      <c r="U870">
        <f ca="1">IF($P870,T870*Analysis!$B$28+Analysis!$B$29,0)</f>
        <v>0.65799999999999992</v>
      </c>
      <c r="V870">
        <f ca="1">U870-'Flight Input'!$AE870</f>
        <v>0.3899999999999999</v>
      </c>
      <c r="W870">
        <f ca="1">MEDIAN2(R870,Analysis!$B$5,2)</f>
        <v>0</v>
      </c>
      <c r="X870">
        <f t="shared" ref="X870:Y870" ca="1" si="1886">X869+W870*$D870</f>
        <v>0</v>
      </c>
      <c r="Y870">
        <f t="shared" ca="1" si="1886"/>
        <v>0</v>
      </c>
      <c r="AA870">
        <f ca="1">AVERAGE2(W870,Analysis!$B$6,2)</f>
        <v>0</v>
      </c>
      <c r="AB870">
        <f t="shared" ref="AB870:AC870" ca="1" si="1887">AB869+AA870*$D870</f>
        <v>0</v>
      </c>
      <c r="AC870">
        <f t="shared" ca="1" si="1887"/>
        <v>0</v>
      </c>
      <c r="AF870">
        <f ca="1">IF(B870&gt;0,C870-Analysis!$B$14,0)</f>
        <v>0</v>
      </c>
      <c r="AG870">
        <f t="shared" ca="1" si="1812"/>
        <v>0</v>
      </c>
      <c r="AH870">
        <f t="shared" ca="1" si="1813"/>
        <v>0</v>
      </c>
      <c r="AI870">
        <f ca="1">IF(AND(B870&gt;Analysis!$B$39,B870&lt;Analysis!$B$40),FilterInput(AF870,Analysis!$B$34,Analysis!$B$35),0)</f>
        <v>0</v>
      </c>
      <c r="AJ870">
        <f ca="1">MEDIAN2(AI870,Analysis!$B$5,2)</f>
        <v>0</v>
      </c>
      <c r="AK870">
        <f ca="1">AVERAGE2(AJ870,Analysis!$B$6,2)</f>
        <v>0</v>
      </c>
      <c r="AL870">
        <f ca="1">INTEGRAL2(R870,$B870,AL869,R869,$B869,Analysis!$B$22)</f>
        <v>0</v>
      </c>
      <c r="AM870">
        <f ca="1">IF(AND(B870&lt;Analysis!$B$40,B870&gt;0),INTEGRAL2(AL870,$B870,AM869,AL869,$B869,Analysis!$B$23),0)</f>
        <v>0</v>
      </c>
      <c r="AN870">
        <f ca="1">IF($P870,AM870*Analysis!$B$30+Analysis!$B$31,0)</f>
        <v>0.626</v>
      </c>
      <c r="AO870">
        <f ca="1">AN870-'Flight Input'!$AE870</f>
        <v>0.35799999999999998</v>
      </c>
      <c r="AQ870">
        <f>Analysis!$B$36*'Flight Input'!AE870+IF('Flight Input'!AE870 &gt; 0,Analysis!$B$37,0)</f>
        <v>-0.93748399999999987</v>
      </c>
      <c r="AR870">
        <f ca="1">_xlfn.COVARIANCE.P($AN$102:$AN$1102,'Flight Input'!AE870:AE1870)</f>
        <v>0</v>
      </c>
    </row>
    <row r="871" spans="1:44" x14ac:dyDescent="0.3">
      <c r="A871">
        <v>869</v>
      </c>
      <c r="B871">
        <f>'Flight Input'!T871</f>
        <v>18.817612000042573</v>
      </c>
      <c r="C871">
        <f ca="1">INDIRECT(CONCATENATE("'Flight Input'!",Analysis!$B$2,A871+2))</f>
        <v>0</v>
      </c>
      <c r="D871">
        <f t="shared" si="1805"/>
        <v>1.7624000087380409E-2</v>
      </c>
      <c r="F871">
        <f t="shared" ca="1" si="1814"/>
        <v>0</v>
      </c>
      <c r="G871">
        <f t="shared" ca="1" si="1815"/>
        <v>0</v>
      </c>
      <c r="I871">
        <f>SUM(D$2:D871)/COUNT(D$2:D871)</f>
        <v>2.1654329113973039E-2</v>
      </c>
      <c r="J871">
        <f t="shared" si="1806"/>
        <v>0.81387883201646027</v>
      </c>
      <c r="L871">
        <f ca="1">VARA(C$2:C871)</f>
        <v>0</v>
      </c>
      <c r="M871">
        <f t="shared" ca="1" si="1807"/>
        <v>0</v>
      </c>
      <c r="N871">
        <f t="shared" ca="1" si="1816"/>
        <v>0</v>
      </c>
      <c r="O871" t="b">
        <f ca="1">IF(OR(O870,M871*MIN((B871-B$2)*Analysis!$B$19,1)&gt;Analysis!$B$18),TRUE,FALSE)</f>
        <v>0</v>
      </c>
      <c r="P871" t="b">
        <f>IF(OR('Flight Input'!U871=3,'Flight Input'!U871=9),TRUE,FALSE)</f>
        <v>1</v>
      </c>
      <c r="Q871">
        <f ca="1">IF(O871,Q870,SUM(C$2:C871)/COUNT(C$2:C871))+(Analysis!$D$14-500)/1000000</f>
        <v>1.1E-4</v>
      </c>
      <c r="R871">
        <f t="shared" ca="1" si="1808"/>
        <v>0</v>
      </c>
      <c r="S871">
        <f t="shared" ca="1" si="1817"/>
        <v>0</v>
      </c>
      <c r="T871">
        <f t="shared" ca="1" si="1809"/>
        <v>0</v>
      </c>
      <c r="U871">
        <f ca="1">IF($P871,T871*Analysis!$B$28+Analysis!$B$29,0)</f>
        <v>0.65799999999999992</v>
      </c>
      <c r="V871">
        <f ca="1">U871-'Flight Input'!$AE871</f>
        <v>0.3899999999999999</v>
      </c>
      <c r="W871">
        <f ca="1">MEDIAN2(R871,Analysis!$B$5,2)</f>
        <v>0</v>
      </c>
      <c r="X871">
        <f t="shared" ref="X871:Y871" ca="1" si="1888">X870+W871*$D871</f>
        <v>0</v>
      </c>
      <c r="Y871">
        <f t="shared" ca="1" si="1888"/>
        <v>0</v>
      </c>
      <c r="AA871">
        <f ca="1">AVERAGE2(W871,Analysis!$B$6,2)</f>
        <v>0</v>
      </c>
      <c r="AB871">
        <f t="shared" ref="AB871:AC871" ca="1" si="1889">AB870+AA871*$D871</f>
        <v>0</v>
      </c>
      <c r="AC871">
        <f t="shared" ca="1" si="1889"/>
        <v>0</v>
      </c>
      <c r="AF871">
        <f ca="1">IF(B871&gt;0,C871-Analysis!$B$14,0)</f>
        <v>0</v>
      </c>
      <c r="AG871">
        <f t="shared" ca="1" si="1812"/>
        <v>0</v>
      </c>
      <c r="AH871">
        <f t="shared" ca="1" si="1813"/>
        <v>0</v>
      </c>
      <c r="AI871">
        <f ca="1">IF(AND(B871&gt;Analysis!$B$39,B871&lt;Analysis!$B$40),FilterInput(AF871,Analysis!$B$34,Analysis!$B$35),0)</f>
        <v>0</v>
      </c>
      <c r="AJ871">
        <f ca="1">MEDIAN2(AI871,Analysis!$B$5,2)</f>
        <v>0</v>
      </c>
      <c r="AK871">
        <f ca="1">AVERAGE2(AJ871,Analysis!$B$6,2)</f>
        <v>0</v>
      </c>
      <c r="AL871">
        <f ca="1">INTEGRAL2(R871,$B871,AL870,R870,$B870,Analysis!$B$22)</f>
        <v>0</v>
      </c>
      <c r="AM871">
        <f ca="1">IF(AND(B871&lt;Analysis!$B$40,B871&gt;0),INTEGRAL2(AL871,$B871,AM870,AL870,$B870,Analysis!$B$23),0)</f>
        <v>0</v>
      </c>
      <c r="AN871">
        <f ca="1">IF($P871,AM871*Analysis!$B$30+Analysis!$B$31,0)</f>
        <v>0.626</v>
      </c>
      <c r="AO871">
        <f ca="1">AN871-'Flight Input'!$AE871</f>
        <v>0.35799999999999998</v>
      </c>
      <c r="AQ871">
        <f>Analysis!$B$36*'Flight Input'!AE871+IF('Flight Input'!AE871 &gt; 0,Analysis!$B$37,0)</f>
        <v>-0.93748399999999987</v>
      </c>
      <c r="AR871">
        <f ca="1">_xlfn.COVARIANCE.P($AN$102:$AN$1102,'Flight Input'!AE871:AE1871)</f>
        <v>0</v>
      </c>
    </row>
    <row r="872" spans="1:44" x14ac:dyDescent="0.3">
      <c r="A872">
        <v>870</v>
      </c>
      <c r="B872">
        <f>'Flight Input'!T872</f>
        <v>18.83824499999173</v>
      </c>
      <c r="C872">
        <f ca="1">INDIRECT(CONCATENATE("'Flight Input'!",Analysis!$B$2,A872+2))</f>
        <v>0</v>
      </c>
      <c r="D872">
        <f t="shared" ref="D872:D898" si="1890">B872-B871</f>
        <v>2.0632999949157238E-2</v>
      </c>
      <c r="F872">
        <f t="shared" ca="1" si="1814"/>
        <v>0</v>
      </c>
      <c r="G872">
        <f t="shared" ca="1" si="1815"/>
        <v>0</v>
      </c>
      <c r="I872">
        <f>SUM(D$2:D872)/COUNT(D$2:D872)</f>
        <v>2.1653155172404286E-2</v>
      </c>
      <c r="J872">
        <f t="shared" si="1806"/>
        <v>0.95288653246492327</v>
      </c>
      <c r="L872">
        <f ca="1">VARA(C$2:C872)</f>
        <v>0</v>
      </c>
      <c r="M872">
        <f t="shared" ca="1" si="1807"/>
        <v>0</v>
      </c>
      <c r="N872">
        <f t="shared" ca="1" si="1816"/>
        <v>0</v>
      </c>
      <c r="O872" t="b">
        <f ca="1">IF(OR(O871,M872*MIN((B872-B$2)*Analysis!$B$19,1)&gt;Analysis!$B$18),TRUE,FALSE)</f>
        <v>0</v>
      </c>
      <c r="P872" t="b">
        <f>IF(OR('Flight Input'!U872=3,'Flight Input'!U872=9),TRUE,FALSE)</f>
        <v>1</v>
      </c>
      <c r="Q872">
        <f ca="1">IF(O872,Q871,SUM(C$2:C872)/COUNT(C$2:C872))+(Analysis!$D$14-500)/1000000</f>
        <v>1.1E-4</v>
      </c>
      <c r="R872">
        <f t="shared" ca="1" si="1808"/>
        <v>0</v>
      </c>
      <c r="S872">
        <f t="shared" ca="1" si="1817"/>
        <v>0</v>
      </c>
      <c r="T872">
        <f t="shared" ca="1" si="1809"/>
        <v>0</v>
      </c>
      <c r="U872">
        <f ca="1">IF($P872,T872*Analysis!$B$28+Analysis!$B$29,0)</f>
        <v>0.65799999999999992</v>
      </c>
      <c r="V872">
        <f ca="1">U872-'Flight Input'!$AE872</f>
        <v>0.3919999999999999</v>
      </c>
      <c r="W872">
        <f ca="1">MEDIAN2(R872,Analysis!$B$5,2)</f>
        <v>0</v>
      </c>
      <c r="X872">
        <f t="shared" ref="X872:Y872" ca="1" si="1891">X871+W872*$D872</f>
        <v>0</v>
      </c>
      <c r="Y872">
        <f t="shared" ca="1" si="1891"/>
        <v>0</v>
      </c>
      <c r="AA872">
        <f ca="1">AVERAGE2(W872,Analysis!$B$6,2)</f>
        <v>0</v>
      </c>
      <c r="AB872">
        <f t="shared" ref="AB872:AC872" ca="1" si="1892">AB871+AA872*$D872</f>
        <v>0</v>
      </c>
      <c r="AC872">
        <f t="shared" ca="1" si="1892"/>
        <v>0</v>
      </c>
      <c r="AF872">
        <f ca="1">IF(B872&gt;0,C872-Analysis!$B$14,0)</f>
        <v>0</v>
      </c>
      <c r="AG872">
        <f t="shared" ca="1" si="1812"/>
        <v>0</v>
      </c>
      <c r="AH872">
        <f t="shared" ca="1" si="1813"/>
        <v>0</v>
      </c>
      <c r="AI872">
        <f ca="1">IF(AND(B872&gt;Analysis!$B$39,B872&lt;Analysis!$B$40),FilterInput(AF872,Analysis!$B$34,Analysis!$B$35),0)</f>
        <v>0</v>
      </c>
      <c r="AJ872">
        <f ca="1">MEDIAN2(AI872,Analysis!$B$5,2)</f>
        <v>0</v>
      </c>
      <c r="AK872">
        <f ca="1">AVERAGE2(AJ872,Analysis!$B$6,2)</f>
        <v>0</v>
      </c>
      <c r="AL872">
        <f ca="1">INTEGRAL2(R872,$B872,AL871,R871,$B871,Analysis!$B$22)</f>
        <v>0</v>
      </c>
      <c r="AM872">
        <f ca="1">IF(AND(B872&lt;Analysis!$B$40,B872&gt;0),INTEGRAL2(AL872,$B872,AM871,AL871,$B871,Analysis!$B$23),0)</f>
        <v>0</v>
      </c>
      <c r="AN872">
        <f ca="1">IF($P872,AM872*Analysis!$B$30+Analysis!$B$31,0)</f>
        <v>0.626</v>
      </c>
      <c r="AO872">
        <f ca="1">AN872-'Flight Input'!$AE872</f>
        <v>0.36</v>
      </c>
      <c r="AQ872">
        <f>Analysis!$B$36*'Flight Input'!AE872+IF('Flight Input'!AE872 &gt; 0,Analysis!$B$37,0)</f>
        <v>-0.94145799999999991</v>
      </c>
      <c r="AR872">
        <f ca="1">_xlfn.COVARIANCE.P($AN$102:$AN$1102,'Flight Input'!AE872:AE1872)</f>
        <v>0</v>
      </c>
    </row>
    <row r="873" spans="1:44" x14ac:dyDescent="0.3">
      <c r="A873">
        <v>871</v>
      </c>
      <c r="B873">
        <f>'Flight Input'!T873</f>
        <v>18.858725000056438</v>
      </c>
      <c r="C873">
        <f ca="1">INDIRECT(CONCATENATE("'Flight Input'!",Analysis!$B$2,A873+2))</f>
        <v>0</v>
      </c>
      <c r="D873">
        <f t="shared" si="1890"/>
        <v>2.0480000064708292E-2</v>
      </c>
      <c r="F873">
        <f t="shared" ca="1" si="1814"/>
        <v>0</v>
      </c>
      <c r="G873">
        <f t="shared" ca="1" si="1815"/>
        <v>0</v>
      </c>
      <c r="I873">
        <f>SUM(D$2:D873)/COUNT(D$2:D873)</f>
        <v>2.1651808266425304E-2</v>
      </c>
      <c r="J873">
        <f t="shared" si="1806"/>
        <v>0.94587943014745368</v>
      </c>
      <c r="L873">
        <f ca="1">VARA(C$2:C873)</f>
        <v>0</v>
      </c>
      <c r="M873">
        <f t="shared" ca="1" si="1807"/>
        <v>0</v>
      </c>
      <c r="N873">
        <f t="shared" ca="1" si="1816"/>
        <v>0</v>
      </c>
      <c r="O873" t="b">
        <f ca="1">IF(OR(O872,M873*MIN((B873-B$2)*Analysis!$B$19,1)&gt;Analysis!$B$18),TRUE,FALSE)</f>
        <v>0</v>
      </c>
      <c r="P873" t="b">
        <f>IF(OR('Flight Input'!U873=3,'Flight Input'!U873=9),TRUE,FALSE)</f>
        <v>1</v>
      </c>
      <c r="Q873">
        <f ca="1">IF(O873,Q872,SUM(C$2:C873)/COUNT(C$2:C873))+(Analysis!$D$14-500)/1000000</f>
        <v>1.1E-4</v>
      </c>
      <c r="R873">
        <f t="shared" ca="1" si="1808"/>
        <v>0</v>
      </c>
      <c r="S873">
        <f t="shared" ca="1" si="1817"/>
        <v>0</v>
      </c>
      <c r="T873">
        <f t="shared" ca="1" si="1809"/>
        <v>0</v>
      </c>
      <c r="U873">
        <f ca="1">IF($P873,T873*Analysis!$B$28+Analysis!$B$29,0)</f>
        <v>0.65799999999999992</v>
      </c>
      <c r="V873">
        <f ca="1">U873-'Flight Input'!$AE873</f>
        <v>0.39599999999999991</v>
      </c>
      <c r="W873">
        <f ca="1">MEDIAN2(R873,Analysis!$B$5,2)</f>
        <v>0</v>
      </c>
      <c r="X873">
        <f t="shared" ref="X873:Y873" ca="1" si="1893">X872+W873*$D873</f>
        <v>0</v>
      </c>
      <c r="Y873">
        <f t="shared" ca="1" si="1893"/>
        <v>0</v>
      </c>
      <c r="AA873">
        <f ca="1">AVERAGE2(W873,Analysis!$B$6,2)</f>
        <v>0</v>
      </c>
      <c r="AB873">
        <f t="shared" ref="AB873:AC873" ca="1" si="1894">AB872+AA873*$D873</f>
        <v>0</v>
      </c>
      <c r="AC873">
        <f t="shared" ca="1" si="1894"/>
        <v>0</v>
      </c>
      <c r="AF873">
        <f ca="1">IF(B873&gt;0,C873-Analysis!$B$14,0)</f>
        <v>0</v>
      </c>
      <c r="AG873">
        <f t="shared" ca="1" si="1812"/>
        <v>0</v>
      </c>
      <c r="AH873">
        <f t="shared" ca="1" si="1813"/>
        <v>0</v>
      </c>
      <c r="AI873">
        <f ca="1">IF(AND(B873&gt;Analysis!$B$39,B873&lt;Analysis!$B$40),FilterInput(AF873,Analysis!$B$34,Analysis!$B$35),0)</f>
        <v>0</v>
      </c>
      <c r="AJ873">
        <f ca="1">MEDIAN2(AI873,Analysis!$B$5,2)</f>
        <v>0</v>
      </c>
      <c r="AK873">
        <f ca="1">AVERAGE2(AJ873,Analysis!$B$6,2)</f>
        <v>0</v>
      </c>
      <c r="AL873">
        <f ca="1">INTEGRAL2(R873,$B873,AL872,R872,$B872,Analysis!$B$22)</f>
        <v>0</v>
      </c>
      <c r="AM873">
        <f ca="1">IF(AND(B873&lt;Analysis!$B$40,B873&gt;0),INTEGRAL2(AL873,$B873,AM872,AL872,$B872,Analysis!$B$23),0)</f>
        <v>0</v>
      </c>
      <c r="AN873">
        <f ca="1">IF($P873,AM873*Analysis!$B$30+Analysis!$B$31,0)</f>
        <v>0.626</v>
      </c>
      <c r="AO873">
        <f ca="1">AN873-'Flight Input'!$AE873</f>
        <v>0.36399999999999999</v>
      </c>
      <c r="AQ873">
        <f>Analysis!$B$36*'Flight Input'!AE873+IF('Flight Input'!AE873 &gt; 0,Analysis!$B$37,0)</f>
        <v>-0.94940599999999997</v>
      </c>
      <c r="AR873">
        <f ca="1">_xlfn.COVARIANCE.P($AN$102:$AN$1102,'Flight Input'!AE873:AE1873)</f>
        <v>0</v>
      </c>
    </row>
    <row r="874" spans="1:44" x14ac:dyDescent="0.3">
      <c r="A874">
        <v>872</v>
      </c>
      <c r="B874">
        <f>'Flight Input'!T874</f>
        <v>18.869736999971792</v>
      </c>
      <c r="C874">
        <f ca="1">INDIRECT(CONCATENATE("'Flight Input'!",Analysis!$B$2,A874+2))</f>
        <v>0</v>
      </c>
      <c r="D874">
        <f t="shared" si="1890"/>
        <v>1.1011999915353954E-2</v>
      </c>
      <c r="F874">
        <f t="shared" ca="1" si="1814"/>
        <v>0</v>
      </c>
      <c r="G874">
        <f t="shared" ca="1" si="1815"/>
        <v>0</v>
      </c>
      <c r="I874">
        <f>SUM(D$2:D874)/COUNT(D$2:D874)</f>
        <v>2.1639606651343797E-2</v>
      </c>
      <c r="J874">
        <f t="shared" si="1806"/>
        <v>0.50888170440335245</v>
      </c>
      <c r="L874">
        <f ca="1">VARA(C$2:C874)</f>
        <v>0</v>
      </c>
      <c r="M874">
        <f t="shared" ca="1" si="1807"/>
        <v>0</v>
      </c>
      <c r="N874">
        <f t="shared" ca="1" si="1816"/>
        <v>0</v>
      </c>
      <c r="O874" t="b">
        <f ca="1">IF(OR(O873,M874*MIN((B874-B$2)*Analysis!$B$19,1)&gt;Analysis!$B$18),TRUE,FALSE)</f>
        <v>0</v>
      </c>
      <c r="P874" t="b">
        <f>IF(OR('Flight Input'!U874=3,'Flight Input'!U874=9),TRUE,FALSE)</f>
        <v>1</v>
      </c>
      <c r="Q874">
        <f ca="1">IF(O874,Q873,SUM(C$2:C874)/COUNT(C$2:C874))+(Analysis!$D$14-500)/1000000</f>
        <v>1.1E-4</v>
      </c>
      <c r="R874">
        <f t="shared" ca="1" si="1808"/>
        <v>0</v>
      </c>
      <c r="S874">
        <f t="shared" ca="1" si="1817"/>
        <v>0</v>
      </c>
      <c r="T874">
        <f t="shared" ca="1" si="1809"/>
        <v>0</v>
      </c>
      <c r="U874">
        <f ca="1">IF($P874,T874*Analysis!$B$28+Analysis!$B$29,0)</f>
        <v>0.65799999999999992</v>
      </c>
      <c r="V874">
        <f ca="1">U874-'Flight Input'!$AE874</f>
        <v>0.39699999999999991</v>
      </c>
      <c r="W874">
        <f ca="1">MEDIAN2(R874,Analysis!$B$5,2)</f>
        <v>0</v>
      </c>
      <c r="X874">
        <f t="shared" ref="X874:Y874" ca="1" si="1895">X873+W874*$D874</f>
        <v>0</v>
      </c>
      <c r="Y874">
        <f t="shared" ca="1" si="1895"/>
        <v>0</v>
      </c>
      <c r="AA874">
        <f ca="1">AVERAGE2(W874,Analysis!$B$6,2)</f>
        <v>0</v>
      </c>
      <c r="AB874">
        <f t="shared" ref="AB874:AC874" ca="1" si="1896">AB873+AA874*$D874</f>
        <v>0</v>
      </c>
      <c r="AC874">
        <f t="shared" ca="1" si="1896"/>
        <v>0</v>
      </c>
      <c r="AF874">
        <f ca="1">IF(B874&gt;0,C874-Analysis!$B$14,0)</f>
        <v>0</v>
      </c>
      <c r="AG874">
        <f t="shared" ca="1" si="1812"/>
        <v>0</v>
      </c>
      <c r="AH874">
        <f t="shared" ca="1" si="1813"/>
        <v>0</v>
      </c>
      <c r="AI874">
        <f ca="1">IF(AND(B874&gt;Analysis!$B$39,B874&lt;Analysis!$B$40),FilterInput(AF874,Analysis!$B$34,Analysis!$B$35),0)</f>
        <v>0</v>
      </c>
      <c r="AJ874">
        <f ca="1">MEDIAN2(AI874,Analysis!$B$5,2)</f>
        <v>0</v>
      </c>
      <c r="AK874">
        <f ca="1">AVERAGE2(AJ874,Analysis!$B$6,2)</f>
        <v>0</v>
      </c>
      <c r="AL874">
        <f ca="1">INTEGRAL2(R874,$B874,AL873,R873,$B873,Analysis!$B$22)</f>
        <v>0</v>
      </c>
      <c r="AM874">
        <f ca="1">IF(AND(B874&lt;Analysis!$B$40,B874&gt;0),INTEGRAL2(AL874,$B874,AM873,AL873,$B873,Analysis!$B$23),0)</f>
        <v>0</v>
      </c>
      <c r="AN874">
        <f ca="1">IF($P874,AM874*Analysis!$B$30+Analysis!$B$31,0)</f>
        <v>0.626</v>
      </c>
      <c r="AO874">
        <f ca="1">AN874-'Flight Input'!$AE874</f>
        <v>0.36499999999999999</v>
      </c>
      <c r="AQ874">
        <f>Analysis!$B$36*'Flight Input'!AE874+IF('Flight Input'!AE874 &gt; 0,Analysis!$B$37,0)</f>
        <v>-0.95139299999999993</v>
      </c>
      <c r="AR874">
        <f ca="1">_xlfn.COVARIANCE.P($AN$102:$AN$1102,'Flight Input'!AE874:AE1874)</f>
        <v>0</v>
      </c>
    </row>
    <row r="875" spans="1:44" x14ac:dyDescent="0.3">
      <c r="A875">
        <v>873</v>
      </c>
      <c r="B875">
        <f>'Flight Input'!T875</f>
        <v>18.898768999963067</v>
      </c>
      <c r="C875">
        <f ca="1">INDIRECT(CONCATENATE("'Flight Input'!",Analysis!$B$2,A875+2))</f>
        <v>0</v>
      </c>
      <c r="D875">
        <f t="shared" si="1890"/>
        <v>2.903199999127537E-2</v>
      </c>
      <c r="F875">
        <f t="shared" ca="1" si="1814"/>
        <v>0</v>
      </c>
      <c r="G875">
        <f t="shared" ca="1" si="1815"/>
        <v>0</v>
      </c>
      <c r="I875">
        <f>SUM(D$2:D875)/COUNT(D$2:D875)</f>
        <v>2.1648074455856894E-2</v>
      </c>
      <c r="J875">
        <f t="shared" si="1806"/>
        <v>1.341089252555705</v>
      </c>
      <c r="L875">
        <f ca="1">VARA(C$2:C875)</f>
        <v>0</v>
      </c>
      <c r="M875">
        <f t="shared" ca="1" si="1807"/>
        <v>0</v>
      </c>
      <c r="N875">
        <f t="shared" ca="1" si="1816"/>
        <v>0</v>
      </c>
      <c r="O875" t="b">
        <f ca="1">IF(OR(O874,M875*MIN((B875-B$2)*Analysis!$B$19,1)&gt;Analysis!$B$18),TRUE,FALSE)</f>
        <v>0</v>
      </c>
      <c r="P875" t="b">
        <f>IF(OR('Flight Input'!U875=3,'Flight Input'!U875=9),TRUE,FALSE)</f>
        <v>1</v>
      </c>
      <c r="Q875">
        <f ca="1">IF(O875,Q874,SUM(C$2:C875)/COUNT(C$2:C875))+(Analysis!$D$14-500)/1000000</f>
        <v>1.1E-4</v>
      </c>
      <c r="R875">
        <f t="shared" ca="1" si="1808"/>
        <v>0</v>
      </c>
      <c r="S875">
        <f t="shared" ca="1" si="1817"/>
        <v>0</v>
      </c>
      <c r="T875">
        <f t="shared" ca="1" si="1809"/>
        <v>0</v>
      </c>
      <c r="U875">
        <f ca="1">IF($P875,T875*Analysis!$B$28+Analysis!$B$29,0)</f>
        <v>0.65799999999999992</v>
      </c>
      <c r="V875">
        <f ca="1">U875-'Flight Input'!$AE875</f>
        <v>0.39799999999999991</v>
      </c>
      <c r="W875">
        <f ca="1">MEDIAN2(R875,Analysis!$B$5,2)</f>
        <v>0</v>
      </c>
      <c r="X875">
        <f t="shared" ref="X875:Y875" ca="1" si="1897">X874+W875*$D875</f>
        <v>0</v>
      </c>
      <c r="Y875">
        <f t="shared" ca="1" si="1897"/>
        <v>0</v>
      </c>
      <c r="AA875">
        <f ca="1">AVERAGE2(W875,Analysis!$B$6,2)</f>
        <v>0</v>
      </c>
      <c r="AB875">
        <f t="shared" ref="AB875:AC875" ca="1" si="1898">AB874+AA875*$D875</f>
        <v>0</v>
      </c>
      <c r="AC875">
        <f t="shared" ca="1" si="1898"/>
        <v>0</v>
      </c>
      <c r="AF875">
        <f ca="1">IF(B875&gt;0,C875-Analysis!$B$14,0)</f>
        <v>0</v>
      </c>
      <c r="AG875">
        <f t="shared" ca="1" si="1812"/>
        <v>0</v>
      </c>
      <c r="AH875">
        <f t="shared" ca="1" si="1813"/>
        <v>0</v>
      </c>
      <c r="AI875">
        <f ca="1">IF(AND(B875&gt;Analysis!$B$39,B875&lt;Analysis!$B$40),FilterInput(AF875,Analysis!$B$34,Analysis!$B$35),0)</f>
        <v>0</v>
      </c>
      <c r="AJ875">
        <f ca="1">MEDIAN2(AI875,Analysis!$B$5,2)</f>
        <v>0</v>
      </c>
      <c r="AK875">
        <f ca="1">AVERAGE2(AJ875,Analysis!$B$6,2)</f>
        <v>0</v>
      </c>
      <c r="AL875">
        <f ca="1">INTEGRAL2(R875,$B875,AL874,R874,$B874,Analysis!$B$22)</f>
        <v>0</v>
      </c>
      <c r="AM875">
        <f ca="1">IF(AND(B875&lt;Analysis!$B$40,B875&gt;0),INTEGRAL2(AL875,$B875,AM874,AL874,$B874,Analysis!$B$23),0)</f>
        <v>0</v>
      </c>
      <c r="AN875">
        <f ca="1">IF($P875,AM875*Analysis!$B$30+Analysis!$B$31,0)</f>
        <v>0.626</v>
      </c>
      <c r="AO875">
        <f ca="1">AN875-'Flight Input'!$AE875</f>
        <v>0.36599999999999999</v>
      </c>
      <c r="AQ875">
        <f>Analysis!$B$36*'Flight Input'!AE875+IF('Flight Input'!AE875 &gt; 0,Analysis!$B$37,0)</f>
        <v>-0.95337999999999989</v>
      </c>
      <c r="AR875">
        <f ca="1">_xlfn.COVARIANCE.P($AN$102:$AN$1102,'Flight Input'!AE875:AE1875)</f>
        <v>0</v>
      </c>
    </row>
    <row r="876" spans="1:44" x14ac:dyDescent="0.3">
      <c r="A876">
        <v>874</v>
      </c>
      <c r="B876">
        <f>'Flight Input'!T876</f>
        <v>18.939523000037298</v>
      </c>
      <c r="C876">
        <f ca="1">INDIRECT(CONCATENATE("'Flight Input'!",Analysis!$B$2,A876+2))</f>
        <v>0</v>
      </c>
      <c r="D876">
        <f t="shared" si="1890"/>
        <v>4.0754000074230134E-2</v>
      </c>
      <c r="F876">
        <f t="shared" ca="1" si="1814"/>
        <v>0</v>
      </c>
      <c r="G876">
        <f t="shared" ca="1" si="1815"/>
        <v>0</v>
      </c>
      <c r="I876">
        <f>SUM(D$2:D876)/COUNT(D$2:D876)</f>
        <v>2.1669934782651369E-2</v>
      </c>
      <c r="J876">
        <f t="shared" si="1806"/>
        <v>1.8806701765829581</v>
      </c>
      <c r="L876">
        <f ca="1">VARA(C$2:C876)</f>
        <v>0</v>
      </c>
      <c r="M876">
        <f t="shared" ca="1" si="1807"/>
        <v>0</v>
      </c>
      <c r="N876">
        <f t="shared" ca="1" si="1816"/>
        <v>0</v>
      </c>
      <c r="O876" t="b">
        <f ca="1">IF(OR(O875,M876*MIN((B876-B$2)*Analysis!$B$19,1)&gt;Analysis!$B$18),TRUE,FALSE)</f>
        <v>0</v>
      </c>
      <c r="P876" t="b">
        <f>IF(OR('Flight Input'!U876=3,'Flight Input'!U876=9),TRUE,FALSE)</f>
        <v>1</v>
      </c>
      <c r="Q876">
        <f ca="1">IF(O876,Q875,SUM(C$2:C876)/COUNT(C$2:C876))+(Analysis!$D$14-500)/1000000</f>
        <v>1.1E-4</v>
      </c>
      <c r="R876">
        <f t="shared" ca="1" si="1808"/>
        <v>0</v>
      </c>
      <c r="S876">
        <f t="shared" ca="1" si="1817"/>
        <v>0</v>
      </c>
      <c r="T876">
        <f t="shared" ca="1" si="1809"/>
        <v>0</v>
      </c>
      <c r="U876">
        <f ca="1">IF($P876,T876*Analysis!$B$28+Analysis!$B$29,0)</f>
        <v>0.65799999999999992</v>
      </c>
      <c r="V876">
        <f ca="1">U876-'Flight Input'!$AE876</f>
        <v>0.39799999999999991</v>
      </c>
      <c r="W876">
        <f ca="1">MEDIAN2(R876,Analysis!$B$5,2)</f>
        <v>0</v>
      </c>
      <c r="X876">
        <f t="shared" ref="X876:Y876" ca="1" si="1899">X875+W876*$D876</f>
        <v>0</v>
      </c>
      <c r="Y876">
        <f t="shared" ca="1" si="1899"/>
        <v>0</v>
      </c>
      <c r="AA876">
        <f ca="1">AVERAGE2(W876,Analysis!$B$6,2)</f>
        <v>0</v>
      </c>
      <c r="AB876">
        <f t="shared" ref="AB876:AC876" ca="1" si="1900">AB875+AA876*$D876</f>
        <v>0</v>
      </c>
      <c r="AC876">
        <f t="shared" ca="1" si="1900"/>
        <v>0</v>
      </c>
      <c r="AF876">
        <f ca="1">IF(B876&gt;0,C876-Analysis!$B$14,0)</f>
        <v>0</v>
      </c>
      <c r="AG876">
        <f t="shared" ca="1" si="1812"/>
        <v>0</v>
      </c>
      <c r="AH876">
        <f t="shared" ca="1" si="1813"/>
        <v>0</v>
      </c>
      <c r="AI876">
        <f ca="1">IF(AND(B876&gt;Analysis!$B$39,B876&lt;Analysis!$B$40),FilterInput(AF876,Analysis!$B$34,Analysis!$B$35),0)</f>
        <v>0</v>
      </c>
      <c r="AJ876">
        <f ca="1">MEDIAN2(AI876,Analysis!$B$5,2)</f>
        <v>0</v>
      </c>
      <c r="AK876">
        <f ca="1">AVERAGE2(AJ876,Analysis!$B$6,2)</f>
        <v>0</v>
      </c>
      <c r="AL876">
        <f ca="1">INTEGRAL2(R876,$B876,AL875,R875,$B875,Analysis!$B$22)</f>
        <v>0</v>
      </c>
      <c r="AM876">
        <f ca="1">IF(AND(B876&lt;Analysis!$B$40,B876&gt;0),INTEGRAL2(AL876,$B876,AM875,AL875,$B875,Analysis!$B$23),0)</f>
        <v>0</v>
      </c>
      <c r="AN876">
        <f ca="1">IF($P876,AM876*Analysis!$B$30+Analysis!$B$31,0)</f>
        <v>0.626</v>
      </c>
      <c r="AO876">
        <f ca="1">AN876-'Flight Input'!$AE876</f>
        <v>0.36599999999999999</v>
      </c>
      <c r="AQ876">
        <f>Analysis!$B$36*'Flight Input'!AE876+IF('Flight Input'!AE876 &gt; 0,Analysis!$B$37,0)</f>
        <v>-0.95337999999999989</v>
      </c>
      <c r="AR876">
        <f ca="1">_xlfn.COVARIANCE.P($AN$102:$AN$1102,'Flight Input'!AE876:AE1876)</f>
        <v>0</v>
      </c>
    </row>
    <row r="877" spans="1:44" x14ac:dyDescent="0.3">
      <c r="A877">
        <v>875</v>
      </c>
      <c r="B877">
        <f>'Flight Input'!T877</f>
        <v>18.955955000012182</v>
      </c>
      <c r="C877">
        <f ca="1">INDIRECT(CONCATENATE("'Flight Input'!",Analysis!$B$2,A877+2))</f>
        <v>0</v>
      </c>
      <c r="D877">
        <f t="shared" si="1890"/>
        <v>1.6431999974884093E-2</v>
      </c>
      <c r="F877">
        <f t="shared" ca="1" si="1814"/>
        <v>0</v>
      </c>
      <c r="G877">
        <f t="shared" ca="1" si="1815"/>
        <v>0</v>
      </c>
      <c r="I877">
        <f>SUM(D$2:D877)/COUNT(D$2:D877)</f>
        <v>2.1663948571442493E-2</v>
      </c>
      <c r="J877">
        <f t="shared" si="1806"/>
        <v>0.75849515247395038</v>
      </c>
      <c r="L877">
        <f ca="1">VARA(C$2:C877)</f>
        <v>0</v>
      </c>
      <c r="M877">
        <f t="shared" ca="1" si="1807"/>
        <v>0</v>
      </c>
      <c r="N877">
        <f t="shared" ca="1" si="1816"/>
        <v>0</v>
      </c>
      <c r="O877" t="b">
        <f ca="1">IF(OR(O876,M877*MIN((B877-B$2)*Analysis!$B$19,1)&gt;Analysis!$B$18),TRUE,FALSE)</f>
        <v>0</v>
      </c>
      <c r="P877" t="b">
        <f>IF(OR('Flight Input'!U877=3,'Flight Input'!U877=9),TRUE,FALSE)</f>
        <v>1</v>
      </c>
      <c r="Q877">
        <f ca="1">IF(O877,Q876,SUM(C$2:C877)/COUNT(C$2:C877))+(Analysis!$D$14-500)/1000000</f>
        <v>1.1E-4</v>
      </c>
      <c r="R877">
        <f t="shared" ca="1" si="1808"/>
        <v>0</v>
      </c>
      <c r="S877">
        <f t="shared" ca="1" si="1817"/>
        <v>0</v>
      </c>
      <c r="T877">
        <f t="shared" ca="1" si="1809"/>
        <v>0</v>
      </c>
      <c r="U877">
        <f ca="1">IF($P877,T877*Analysis!$B$28+Analysis!$B$29,0)</f>
        <v>0.65799999999999992</v>
      </c>
      <c r="V877">
        <f ca="1">U877-'Flight Input'!$AE877</f>
        <v>0.39899999999999991</v>
      </c>
      <c r="W877">
        <f ca="1">MEDIAN2(R877,Analysis!$B$5,2)</f>
        <v>0</v>
      </c>
      <c r="X877">
        <f t="shared" ref="X877:Y877" ca="1" si="1901">X876+W877*$D877</f>
        <v>0</v>
      </c>
      <c r="Y877">
        <f t="shared" ca="1" si="1901"/>
        <v>0</v>
      </c>
      <c r="AA877">
        <f ca="1">AVERAGE2(W877,Analysis!$B$6,2)</f>
        <v>0</v>
      </c>
      <c r="AB877">
        <f t="shared" ref="AB877:AC877" ca="1" si="1902">AB876+AA877*$D877</f>
        <v>0</v>
      </c>
      <c r="AC877">
        <f t="shared" ca="1" si="1902"/>
        <v>0</v>
      </c>
      <c r="AF877">
        <f ca="1">IF(B877&gt;0,C877-Analysis!$B$14,0)</f>
        <v>0</v>
      </c>
      <c r="AG877">
        <f t="shared" ca="1" si="1812"/>
        <v>0</v>
      </c>
      <c r="AH877">
        <f t="shared" ca="1" si="1813"/>
        <v>0</v>
      </c>
      <c r="AI877">
        <f ca="1">IF(AND(B877&gt;Analysis!$B$39,B877&lt;Analysis!$B$40),FilterInput(AF877,Analysis!$B$34,Analysis!$B$35),0)</f>
        <v>0</v>
      </c>
      <c r="AJ877">
        <f ca="1">MEDIAN2(AI877,Analysis!$B$5,2)</f>
        <v>0</v>
      </c>
      <c r="AK877">
        <f ca="1">AVERAGE2(AJ877,Analysis!$B$6,2)</f>
        <v>0</v>
      </c>
      <c r="AL877">
        <f ca="1">INTEGRAL2(R877,$B877,AL876,R876,$B876,Analysis!$B$22)</f>
        <v>0</v>
      </c>
      <c r="AM877">
        <f ca="1">IF(AND(B877&lt;Analysis!$B$40,B877&gt;0),INTEGRAL2(AL877,$B877,AM876,AL876,$B876,Analysis!$B$23),0)</f>
        <v>0</v>
      </c>
      <c r="AN877">
        <f ca="1">IF($P877,AM877*Analysis!$B$30+Analysis!$B$31,0)</f>
        <v>0.626</v>
      </c>
      <c r="AO877">
        <f ca="1">AN877-'Flight Input'!$AE877</f>
        <v>0.36699999999999999</v>
      </c>
      <c r="AQ877">
        <f>Analysis!$B$36*'Flight Input'!AE877+IF('Flight Input'!AE877 &gt; 0,Analysis!$B$37,0)</f>
        <v>-0.95536699999999997</v>
      </c>
      <c r="AR877">
        <f ca="1">_xlfn.COVARIANCE.P($AN$102:$AN$1102,'Flight Input'!AE877:AE1877)</f>
        <v>0</v>
      </c>
    </row>
    <row r="878" spans="1:44" x14ac:dyDescent="0.3">
      <c r="A878">
        <v>876</v>
      </c>
      <c r="B878">
        <f>'Flight Input'!T878</f>
        <v>18.97767599998042</v>
      </c>
      <c r="C878">
        <f ca="1">INDIRECT(CONCATENATE("'Flight Input'!",Analysis!$B$2,A878+2))</f>
        <v>0</v>
      </c>
      <c r="D878">
        <f t="shared" si="1890"/>
        <v>2.1720999968238175E-2</v>
      </c>
      <c r="F878">
        <f t="shared" ca="1" si="1814"/>
        <v>0</v>
      </c>
      <c r="G878">
        <f t="shared" ca="1" si="1815"/>
        <v>0</v>
      </c>
      <c r="I878">
        <f>SUM(D$2:D878)/COUNT(D$2:D878)</f>
        <v>2.1664013698607786E-2</v>
      </c>
      <c r="J878">
        <f t="shared" si="1806"/>
        <v>1.0026304576069416</v>
      </c>
      <c r="L878">
        <f ca="1">VARA(C$2:C878)</f>
        <v>0</v>
      </c>
      <c r="M878">
        <f t="shared" ca="1" si="1807"/>
        <v>0</v>
      </c>
      <c r="N878">
        <f t="shared" ca="1" si="1816"/>
        <v>0</v>
      </c>
      <c r="O878" t="b">
        <f ca="1">IF(OR(O877,M878*MIN((B878-B$2)*Analysis!$B$19,1)&gt;Analysis!$B$18),TRUE,FALSE)</f>
        <v>0</v>
      </c>
      <c r="P878" t="b">
        <f>IF(OR('Flight Input'!U878=3,'Flight Input'!U878=9),TRUE,FALSE)</f>
        <v>1</v>
      </c>
      <c r="Q878">
        <f ca="1">IF(O878,Q877,SUM(C$2:C878)/COUNT(C$2:C878))+(Analysis!$D$14-500)/1000000</f>
        <v>1.1E-4</v>
      </c>
      <c r="R878">
        <f t="shared" ca="1" si="1808"/>
        <v>0</v>
      </c>
      <c r="S878">
        <f t="shared" ca="1" si="1817"/>
        <v>0</v>
      </c>
      <c r="T878">
        <f t="shared" ca="1" si="1809"/>
        <v>0</v>
      </c>
      <c r="U878">
        <f ca="1">IF($P878,T878*Analysis!$B$28+Analysis!$B$29,0)</f>
        <v>0.65799999999999992</v>
      </c>
      <c r="V878">
        <f ca="1">U878-'Flight Input'!$AE878</f>
        <v>0.39999999999999991</v>
      </c>
      <c r="W878">
        <f ca="1">MEDIAN2(R878,Analysis!$B$5,2)</f>
        <v>0</v>
      </c>
      <c r="X878">
        <f t="shared" ref="X878:Y878" ca="1" si="1903">X877+W878*$D878</f>
        <v>0</v>
      </c>
      <c r="Y878">
        <f t="shared" ca="1" si="1903"/>
        <v>0</v>
      </c>
      <c r="AA878">
        <f ca="1">AVERAGE2(W878,Analysis!$B$6,2)</f>
        <v>0</v>
      </c>
      <c r="AB878">
        <f t="shared" ref="AB878:AC878" ca="1" si="1904">AB877+AA878*$D878</f>
        <v>0</v>
      </c>
      <c r="AC878">
        <f t="shared" ca="1" si="1904"/>
        <v>0</v>
      </c>
      <c r="AF878">
        <f ca="1">IF(B878&gt;0,C878-Analysis!$B$14,0)</f>
        <v>0</v>
      </c>
      <c r="AG878">
        <f t="shared" ca="1" si="1812"/>
        <v>0</v>
      </c>
      <c r="AH878">
        <f t="shared" ca="1" si="1813"/>
        <v>0</v>
      </c>
      <c r="AI878">
        <f ca="1">IF(AND(B878&gt;Analysis!$B$39,B878&lt;Analysis!$B$40),FilterInput(AF878,Analysis!$B$34,Analysis!$B$35),0)</f>
        <v>0</v>
      </c>
      <c r="AJ878">
        <f ca="1">MEDIAN2(AI878,Analysis!$B$5,2)</f>
        <v>0</v>
      </c>
      <c r="AK878">
        <f ca="1">AVERAGE2(AJ878,Analysis!$B$6,2)</f>
        <v>0</v>
      </c>
      <c r="AL878">
        <f ca="1">INTEGRAL2(R878,$B878,AL877,R877,$B877,Analysis!$B$22)</f>
        <v>0</v>
      </c>
      <c r="AM878">
        <f ca="1">IF(AND(B878&lt;Analysis!$B$40,B878&gt;0),INTEGRAL2(AL878,$B878,AM877,AL877,$B877,Analysis!$B$23),0)</f>
        <v>0</v>
      </c>
      <c r="AN878">
        <f ca="1">IF($P878,AM878*Analysis!$B$30+Analysis!$B$31,0)</f>
        <v>0.626</v>
      </c>
      <c r="AO878">
        <f ca="1">AN878-'Flight Input'!$AE878</f>
        <v>0.36799999999999999</v>
      </c>
      <c r="AQ878">
        <f>Analysis!$B$36*'Flight Input'!AE878+IF('Flight Input'!AE878 &gt; 0,Analysis!$B$37,0)</f>
        <v>-0.95735399999999993</v>
      </c>
      <c r="AR878">
        <f ca="1">_xlfn.COVARIANCE.P($AN$102:$AN$1102,'Flight Input'!AE878:AE1878)</f>
        <v>0</v>
      </c>
    </row>
    <row r="879" spans="1:44" x14ac:dyDescent="0.3">
      <c r="A879">
        <v>877</v>
      </c>
      <c r="B879">
        <f>'Flight Input'!T879</f>
        <v>18.989283000002615</v>
      </c>
      <c r="C879">
        <f ca="1">INDIRECT(CONCATENATE("'Flight Input'!",Analysis!$B$2,A879+2))</f>
        <v>0</v>
      </c>
      <c r="D879">
        <f t="shared" si="1890"/>
        <v>1.160700002219528E-2</v>
      </c>
      <c r="F879">
        <f t="shared" ca="1" si="1814"/>
        <v>0</v>
      </c>
      <c r="G879">
        <f t="shared" ca="1" si="1815"/>
        <v>0</v>
      </c>
      <c r="I879">
        <f>SUM(D$2:D879)/COUNT(D$2:D879)</f>
        <v>2.1652546180162616E-2</v>
      </c>
      <c r="J879">
        <f t="shared" si="1806"/>
        <v>0.5360570496244571</v>
      </c>
      <c r="L879">
        <f ca="1">VARA(C$2:C879)</f>
        <v>0</v>
      </c>
      <c r="M879">
        <f t="shared" ca="1" si="1807"/>
        <v>0</v>
      </c>
      <c r="N879">
        <f t="shared" ca="1" si="1816"/>
        <v>0</v>
      </c>
      <c r="O879" t="b">
        <f ca="1">IF(OR(O878,M879*MIN((B879-B$2)*Analysis!$B$19,1)&gt;Analysis!$B$18),TRUE,FALSE)</f>
        <v>0</v>
      </c>
      <c r="P879" t="b">
        <f>IF(OR('Flight Input'!U879=3,'Flight Input'!U879=9),TRUE,FALSE)</f>
        <v>1</v>
      </c>
      <c r="Q879">
        <f ca="1">IF(O879,Q878,SUM(C$2:C879)/COUNT(C$2:C879))+(Analysis!$D$14-500)/1000000</f>
        <v>1.1E-4</v>
      </c>
      <c r="R879">
        <f t="shared" ca="1" si="1808"/>
        <v>0</v>
      </c>
      <c r="S879">
        <f t="shared" ca="1" si="1817"/>
        <v>0</v>
      </c>
      <c r="T879">
        <f t="shared" ca="1" si="1809"/>
        <v>0</v>
      </c>
      <c r="U879">
        <f ca="1">IF($P879,T879*Analysis!$B$28+Analysis!$B$29,0)</f>
        <v>0.65799999999999992</v>
      </c>
      <c r="V879">
        <f ca="1">U879-'Flight Input'!$AE879</f>
        <v>0.39999999999999991</v>
      </c>
      <c r="W879">
        <f ca="1">MEDIAN2(R879,Analysis!$B$5,2)</f>
        <v>0</v>
      </c>
      <c r="X879">
        <f t="shared" ref="X879:Y879" ca="1" si="1905">X878+W879*$D879</f>
        <v>0</v>
      </c>
      <c r="Y879">
        <f t="shared" ca="1" si="1905"/>
        <v>0</v>
      </c>
      <c r="AA879">
        <f ca="1">AVERAGE2(W879,Analysis!$B$6,2)</f>
        <v>0</v>
      </c>
      <c r="AB879">
        <f t="shared" ref="AB879:AC879" ca="1" si="1906">AB878+AA879*$D879</f>
        <v>0</v>
      </c>
      <c r="AC879">
        <f t="shared" ca="1" si="1906"/>
        <v>0</v>
      </c>
      <c r="AF879">
        <f ca="1">IF(B879&gt;0,C879-Analysis!$B$14,0)</f>
        <v>0</v>
      </c>
      <c r="AG879">
        <f t="shared" ca="1" si="1812"/>
        <v>0</v>
      </c>
      <c r="AH879">
        <f t="shared" ca="1" si="1813"/>
        <v>0</v>
      </c>
      <c r="AI879">
        <f ca="1">IF(AND(B879&gt;Analysis!$B$39,B879&lt;Analysis!$B$40),FilterInput(AF879,Analysis!$B$34,Analysis!$B$35),0)</f>
        <v>0</v>
      </c>
      <c r="AJ879">
        <f ca="1">MEDIAN2(AI879,Analysis!$B$5,2)</f>
        <v>0</v>
      </c>
      <c r="AK879">
        <f ca="1">AVERAGE2(AJ879,Analysis!$B$6,2)</f>
        <v>0</v>
      </c>
      <c r="AL879">
        <f ca="1">INTEGRAL2(R879,$B879,AL878,R878,$B878,Analysis!$B$22)</f>
        <v>0</v>
      </c>
      <c r="AM879">
        <f ca="1">IF(AND(B879&lt;Analysis!$B$40,B879&gt;0),INTEGRAL2(AL879,$B879,AM878,AL878,$B878,Analysis!$B$23),0)</f>
        <v>0</v>
      </c>
      <c r="AN879">
        <f ca="1">IF($P879,AM879*Analysis!$B$30+Analysis!$B$31,0)</f>
        <v>0.626</v>
      </c>
      <c r="AO879">
        <f ca="1">AN879-'Flight Input'!$AE879</f>
        <v>0.36799999999999999</v>
      </c>
      <c r="AQ879">
        <f>Analysis!$B$36*'Flight Input'!AE879+IF('Flight Input'!AE879 &gt; 0,Analysis!$B$37,0)</f>
        <v>-0.95735399999999993</v>
      </c>
      <c r="AR879">
        <f ca="1">_xlfn.COVARIANCE.P($AN$102:$AN$1102,'Flight Input'!AE879:AE1879)</f>
        <v>0</v>
      </c>
    </row>
    <row r="880" spans="1:44" x14ac:dyDescent="0.3">
      <c r="A880">
        <v>878</v>
      </c>
      <c r="B880">
        <f>'Flight Input'!T880</f>
        <v>19.004171999986283</v>
      </c>
      <c r="C880">
        <f ca="1">INDIRECT(CONCATENATE("'Flight Input'!",Analysis!$B$2,A880+2))</f>
        <v>0</v>
      </c>
      <c r="D880">
        <f t="shared" si="1890"/>
        <v>1.4888999983668327E-2</v>
      </c>
      <c r="F880">
        <f t="shared" ca="1" si="1814"/>
        <v>0</v>
      </c>
      <c r="G880">
        <f t="shared" ca="1" si="1815"/>
        <v>0</v>
      </c>
      <c r="I880">
        <f>SUM(D$2:D880)/COUNT(D$2:D880)</f>
        <v>2.1644842824585744E-2</v>
      </c>
      <c r="J880">
        <f t="shared" si="1806"/>
        <v>0.68787748214814237</v>
      </c>
      <c r="L880">
        <f ca="1">VARA(C$2:C880)</f>
        <v>0</v>
      </c>
      <c r="M880">
        <f t="shared" ca="1" si="1807"/>
        <v>0</v>
      </c>
      <c r="N880">
        <f t="shared" ca="1" si="1816"/>
        <v>0</v>
      </c>
      <c r="O880" t="b">
        <f ca="1">IF(OR(O879,M880*MIN((B880-B$2)*Analysis!$B$19,1)&gt;Analysis!$B$18),TRUE,FALSE)</f>
        <v>0</v>
      </c>
      <c r="P880" t="b">
        <f>IF(OR('Flight Input'!U880=3,'Flight Input'!U880=9),TRUE,FALSE)</f>
        <v>1</v>
      </c>
      <c r="Q880">
        <f ca="1">IF(O880,Q879,SUM(C$2:C880)/COUNT(C$2:C880))+(Analysis!$D$14-500)/1000000</f>
        <v>1.1E-4</v>
      </c>
      <c r="R880">
        <f t="shared" ca="1" si="1808"/>
        <v>0</v>
      </c>
      <c r="S880">
        <f t="shared" ca="1" si="1817"/>
        <v>0</v>
      </c>
      <c r="T880">
        <f t="shared" ca="1" si="1809"/>
        <v>0</v>
      </c>
      <c r="U880">
        <f ca="1">IF($P880,T880*Analysis!$B$28+Analysis!$B$29,0)</f>
        <v>0.65799999999999992</v>
      </c>
      <c r="V880">
        <f ca="1">U880-'Flight Input'!$AE880</f>
        <v>0.39999999999999991</v>
      </c>
      <c r="W880">
        <f ca="1">MEDIAN2(R880,Analysis!$B$5,2)</f>
        <v>0</v>
      </c>
      <c r="X880">
        <f t="shared" ref="X880:Y880" ca="1" si="1907">X879+W880*$D880</f>
        <v>0</v>
      </c>
      <c r="Y880">
        <f t="shared" ca="1" si="1907"/>
        <v>0</v>
      </c>
      <c r="AA880">
        <f ca="1">AVERAGE2(W880,Analysis!$B$6,2)</f>
        <v>0</v>
      </c>
      <c r="AB880">
        <f t="shared" ref="AB880:AC880" ca="1" si="1908">AB879+AA880*$D880</f>
        <v>0</v>
      </c>
      <c r="AC880">
        <f t="shared" ca="1" si="1908"/>
        <v>0</v>
      </c>
      <c r="AF880">
        <f ca="1">IF(B880&gt;0,C880-Analysis!$B$14,0)</f>
        <v>0</v>
      </c>
      <c r="AG880">
        <f t="shared" ca="1" si="1812"/>
        <v>0</v>
      </c>
      <c r="AH880">
        <f t="shared" ca="1" si="1813"/>
        <v>0</v>
      </c>
      <c r="AI880">
        <f ca="1">IF(AND(B880&gt;Analysis!$B$39,B880&lt;Analysis!$B$40),FilterInput(AF880,Analysis!$B$34,Analysis!$B$35),0)</f>
        <v>0</v>
      </c>
      <c r="AJ880">
        <f ca="1">MEDIAN2(AI880,Analysis!$B$5,2)</f>
        <v>0</v>
      </c>
      <c r="AK880">
        <f ca="1">AVERAGE2(AJ880,Analysis!$B$6,2)</f>
        <v>0</v>
      </c>
      <c r="AL880">
        <f ca="1">INTEGRAL2(R880,$B880,AL879,R879,$B879,Analysis!$B$22)</f>
        <v>0</v>
      </c>
      <c r="AM880">
        <f ca="1">IF(AND(B880&lt;Analysis!$B$40,B880&gt;0),INTEGRAL2(AL880,$B880,AM879,AL879,$B879,Analysis!$B$23),0)</f>
        <v>0</v>
      </c>
      <c r="AN880">
        <f ca="1">IF($P880,AM880*Analysis!$B$30+Analysis!$B$31,0)</f>
        <v>0.626</v>
      </c>
      <c r="AO880">
        <f ca="1">AN880-'Flight Input'!$AE880</f>
        <v>0.36799999999999999</v>
      </c>
      <c r="AQ880">
        <f>Analysis!$B$36*'Flight Input'!AE880+IF('Flight Input'!AE880 &gt; 0,Analysis!$B$37,0)</f>
        <v>-0.95735399999999993</v>
      </c>
      <c r="AR880">
        <f ca="1">_xlfn.COVARIANCE.P($AN$102:$AN$1102,'Flight Input'!AE880:AE1880)</f>
        <v>0</v>
      </c>
    </row>
    <row r="881" spans="1:44" x14ac:dyDescent="0.3">
      <c r="A881">
        <v>879</v>
      </c>
      <c r="B881">
        <f>'Flight Input'!T881</f>
        <v>19.060641000047326</v>
      </c>
      <c r="C881">
        <f ca="1">INDIRECT(CONCATENATE("'Flight Input'!",Analysis!$B$2,A881+2))</f>
        <v>0</v>
      </c>
      <c r="D881">
        <f t="shared" si="1890"/>
        <v>5.6469000061042607E-2</v>
      </c>
      <c r="F881">
        <f t="shared" ca="1" si="1814"/>
        <v>0</v>
      </c>
      <c r="G881">
        <f t="shared" ca="1" si="1815"/>
        <v>0</v>
      </c>
      <c r="I881">
        <f>SUM(D$2:D881)/COUNT(D$2:D881)</f>
        <v>2.1684460750907082E-2</v>
      </c>
      <c r="J881">
        <f t="shared" si="1806"/>
        <v>2.6041228652033901</v>
      </c>
      <c r="L881">
        <f ca="1">VARA(C$2:C881)</f>
        <v>0</v>
      </c>
      <c r="M881">
        <f t="shared" ca="1" si="1807"/>
        <v>0</v>
      </c>
      <c r="N881">
        <f t="shared" ca="1" si="1816"/>
        <v>0</v>
      </c>
      <c r="O881" t="b">
        <f ca="1">IF(OR(O880,M881*MIN((B881-B$2)*Analysis!$B$19,1)&gt;Analysis!$B$18),TRUE,FALSE)</f>
        <v>0</v>
      </c>
      <c r="P881" t="b">
        <f>IF(OR('Flight Input'!U881=3,'Flight Input'!U881=9),TRUE,FALSE)</f>
        <v>1</v>
      </c>
      <c r="Q881">
        <f ca="1">IF(O881,Q880,SUM(C$2:C881)/COUNT(C$2:C881))+(Analysis!$D$14-500)/1000000</f>
        <v>1.1E-4</v>
      </c>
      <c r="R881">
        <f t="shared" ca="1" si="1808"/>
        <v>0</v>
      </c>
      <c r="S881">
        <f t="shared" ca="1" si="1817"/>
        <v>0</v>
      </c>
      <c r="T881">
        <f t="shared" ca="1" si="1809"/>
        <v>0</v>
      </c>
      <c r="U881">
        <f ca="1">IF($P881,T881*Analysis!$B$28+Analysis!$B$29,0)</f>
        <v>0.65799999999999992</v>
      </c>
      <c r="V881">
        <f ca="1">U881-'Flight Input'!$AE881</f>
        <v>0.39999999999999991</v>
      </c>
      <c r="W881">
        <f ca="1">MEDIAN2(R881,Analysis!$B$5,2)</f>
        <v>0</v>
      </c>
      <c r="X881">
        <f t="shared" ref="X881:Y881" ca="1" si="1909">X880+W881*$D881</f>
        <v>0</v>
      </c>
      <c r="Y881">
        <f t="shared" ca="1" si="1909"/>
        <v>0</v>
      </c>
      <c r="AA881">
        <f ca="1">AVERAGE2(W881,Analysis!$B$6,2)</f>
        <v>0</v>
      </c>
      <c r="AB881">
        <f t="shared" ref="AB881:AC881" ca="1" si="1910">AB880+AA881*$D881</f>
        <v>0</v>
      </c>
      <c r="AC881">
        <f t="shared" ca="1" si="1910"/>
        <v>0</v>
      </c>
      <c r="AF881">
        <f ca="1">IF(B881&gt;0,C881-Analysis!$B$14,0)</f>
        <v>0</v>
      </c>
      <c r="AG881">
        <f t="shared" ca="1" si="1812"/>
        <v>0</v>
      </c>
      <c r="AH881">
        <f t="shared" ca="1" si="1813"/>
        <v>0</v>
      </c>
      <c r="AI881">
        <f ca="1">IF(AND(B881&gt;Analysis!$B$39,B881&lt;Analysis!$B$40),FilterInput(AF881,Analysis!$B$34,Analysis!$B$35),0)</f>
        <v>0</v>
      </c>
      <c r="AJ881">
        <f ca="1">MEDIAN2(AI881,Analysis!$B$5,2)</f>
        <v>0</v>
      </c>
      <c r="AK881">
        <f ca="1">AVERAGE2(AJ881,Analysis!$B$6,2)</f>
        <v>0</v>
      </c>
      <c r="AL881">
        <f ca="1">INTEGRAL2(R881,$B881,AL880,R880,$B880,Analysis!$B$22)</f>
        <v>0</v>
      </c>
      <c r="AM881">
        <f ca="1">IF(AND(B881&lt;Analysis!$B$40,B881&gt;0),INTEGRAL2(AL881,$B881,AM880,AL880,$B880,Analysis!$B$23),0)</f>
        <v>0</v>
      </c>
      <c r="AN881">
        <f ca="1">IF($P881,AM881*Analysis!$B$30+Analysis!$B$31,0)</f>
        <v>0.626</v>
      </c>
      <c r="AO881">
        <f ca="1">AN881-'Flight Input'!$AE881</f>
        <v>0.36799999999999999</v>
      </c>
      <c r="AQ881">
        <f>Analysis!$B$36*'Flight Input'!AE881+IF('Flight Input'!AE881 &gt; 0,Analysis!$B$37,0)</f>
        <v>-0.95735399999999993</v>
      </c>
      <c r="AR881">
        <f ca="1">_xlfn.COVARIANCE.P($AN$102:$AN$1102,'Flight Input'!AE881:AE1881)</f>
        <v>0</v>
      </c>
    </row>
    <row r="882" spans="1:44" x14ac:dyDescent="0.3">
      <c r="A882">
        <v>880</v>
      </c>
      <c r="B882">
        <f>'Flight Input'!T882</f>
        <v>19.078301000059582</v>
      </c>
      <c r="C882">
        <f ca="1">INDIRECT(CONCATENATE("'Flight Input'!",Analysis!$B$2,A882+2))</f>
        <v>0</v>
      </c>
      <c r="D882">
        <f t="shared" si="1890"/>
        <v>1.7660000012256205E-2</v>
      </c>
      <c r="F882">
        <f t="shared" ca="1" si="1814"/>
        <v>0</v>
      </c>
      <c r="G882">
        <f t="shared" ca="1" si="1815"/>
        <v>0</v>
      </c>
      <c r="I882">
        <f>SUM(D$2:D882)/COUNT(D$2:D882)</f>
        <v>2.1679887500067708E-2</v>
      </c>
      <c r="J882">
        <f t="shared" si="1806"/>
        <v>0.81457987326737979</v>
      </c>
      <c r="L882">
        <f ca="1">VARA(C$2:C882)</f>
        <v>0</v>
      </c>
      <c r="M882">
        <f t="shared" ca="1" si="1807"/>
        <v>0</v>
      </c>
      <c r="N882">
        <f t="shared" ca="1" si="1816"/>
        <v>0</v>
      </c>
      <c r="O882" t="b">
        <f ca="1">IF(OR(O881,M882*MIN((B882-B$2)*Analysis!$B$19,1)&gt;Analysis!$B$18),TRUE,FALSE)</f>
        <v>0</v>
      </c>
      <c r="P882" t="b">
        <f>IF(OR('Flight Input'!U882=3,'Flight Input'!U882=9),TRUE,FALSE)</f>
        <v>1</v>
      </c>
      <c r="Q882">
        <f ca="1">IF(O882,Q881,SUM(C$2:C882)/COUNT(C$2:C882))+(Analysis!$D$14-500)/1000000</f>
        <v>1.1E-4</v>
      </c>
      <c r="R882">
        <f t="shared" ca="1" si="1808"/>
        <v>0</v>
      </c>
      <c r="S882">
        <f t="shared" ca="1" si="1817"/>
        <v>0</v>
      </c>
      <c r="T882">
        <f t="shared" ca="1" si="1809"/>
        <v>0</v>
      </c>
      <c r="U882">
        <f ca="1">IF($P882,T882*Analysis!$B$28+Analysis!$B$29,0)</f>
        <v>0.65799999999999992</v>
      </c>
      <c r="V882">
        <f ca="1">U882-'Flight Input'!$AE882</f>
        <v>0.39999999999999991</v>
      </c>
      <c r="W882">
        <f ca="1">MEDIAN2(R882,Analysis!$B$5,2)</f>
        <v>0</v>
      </c>
      <c r="X882">
        <f t="shared" ref="X882:Y882" ca="1" si="1911">X881+W882*$D882</f>
        <v>0</v>
      </c>
      <c r="Y882">
        <f t="shared" ca="1" si="1911"/>
        <v>0</v>
      </c>
      <c r="AA882">
        <f ca="1">AVERAGE2(W882,Analysis!$B$6,2)</f>
        <v>0</v>
      </c>
      <c r="AB882">
        <f t="shared" ref="AB882:AC882" ca="1" si="1912">AB881+AA882*$D882</f>
        <v>0</v>
      </c>
      <c r="AC882">
        <f t="shared" ca="1" si="1912"/>
        <v>0</v>
      </c>
      <c r="AF882">
        <f ca="1">IF(B882&gt;0,C882-Analysis!$B$14,0)</f>
        <v>0</v>
      </c>
      <c r="AG882">
        <f t="shared" ca="1" si="1812"/>
        <v>0</v>
      </c>
      <c r="AH882">
        <f t="shared" ca="1" si="1813"/>
        <v>0</v>
      </c>
      <c r="AI882">
        <f ca="1">IF(AND(B882&gt;Analysis!$B$39,B882&lt;Analysis!$B$40),FilterInput(AF882,Analysis!$B$34,Analysis!$B$35),0)</f>
        <v>0</v>
      </c>
      <c r="AJ882">
        <f ca="1">MEDIAN2(AI882,Analysis!$B$5,2)</f>
        <v>0</v>
      </c>
      <c r="AK882">
        <f ca="1">AVERAGE2(AJ882,Analysis!$B$6,2)</f>
        <v>0</v>
      </c>
      <c r="AL882">
        <f ca="1">INTEGRAL2(R882,$B882,AL881,R881,$B881,Analysis!$B$22)</f>
        <v>0</v>
      </c>
      <c r="AM882">
        <f ca="1">IF(AND(B882&lt;Analysis!$B$40,B882&gt;0),INTEGRAL2(AL882,$B882,AM881,AL881,$B881,Analysis!$B$23),0)</f>
        <v>0</v>
      </c>
      <c r="AN882">
        <f ca="1">IF($P882,AM882*Analysis!$B$30+Analysis!$B$31,0)</f>
        <v>0.626</v>
      </c>
      <c r="AO882">
        <f ca="1">AN882-'Flight Input'!$AE882</f>
        <v>0.36799999999999999</v>
      </c>
      <c r="AQ882">
        <f>Analysis!$B$36*'Flight Input'!AE882+IF('Flight Input'!AE882 &gt; 0,Analysis!$B$37,0)</f>
        <v>-0.95735399999999993</v>
      </c>
      <c r="AR882">
        <f ca="1">_xlfn.COVARIANCE.P($AN$102:$AN$1102,'Flight Input'!AE882:AE1882)</f>
        <v>0</v>
      </c>
    </row>
    <row r="883" spans="1:44" x14ac:dyDescent="0.3">
      <c r="A883">
        <v>881</v>
      </c>
      <c r="B883">
        <f>'Flight Input'!T883</f>
        <v>19.138205999974161</v>
      </c>
      <c r="C883">
        <f ca="1">INDIRECT(CONCATENATE("'Flight Input'!",Analysis!$B$2,A883+2))</f>
        <v>0</v>
      </c>
      <c r="D883">
        <f t="shared" si="1890"/>
        <v>5.9904999914579093E-2</v>
      </c>
      <c r="F883">
        <f t="shared" ca="1" si="1814"/>
        <v>0</v>
      </c>
      <c r="G883">
        <f t="shared" ca="1" si="1815"/>
        <v>0</v>
      </c>
      <c r="I883">
        <f>SUM(D$2:D883)/COUNT(D$2:D883)</f>
        <v>2.1723275822899162E-2</v>
      </c>
      <c r="J883">
        <f t="shared" si="1806"/>
        <v>2.7576411772772973</v>
      </c>
      <c r="L883">
        <f ca="1">VARA(C$2:C883)</f>
        <v>0</v>
      </c>
      <c r="M883">
        <f t="shared" ca="1" si="1807"/>
        <v>0</v>
      </c>
      <c r="N883">
        <f t="shared" ca="1" si="1816"/>
        <v>0</v>
      </c>
      <c r="O883" t="b">
        <f ca="1">IF(OR(O882,M883*MIN((B883-B$2)*Analysis!$B$19,1)&gt;Analysis!$B$18),TRUE,FALSE)</f>
        <v>0</v>
      </c>
      <c r="P883" t="b">
        <f>IF(OR('Flight Input'!U883=3,'Flight Input'!U883=9),TRUE,FALSE)</f>
        <v>1</v>
      </c>
      <c r="Q883">
        <f ca="1">IF(O883,Q882,SUM(C$2:C883)/COUNT(C$2:C883))+(Analysis!$D$14-500)/1000000</f>
        <v>1.1E-4</v>
      </c>
      <c r="R883">
        <f t="shared" ca="1" si="1808"/>
        <v>0</v>
      </c>
      <c r="S883">
        <f t="shared" ca="1" si="1817"/>
        <v>0</v>
      </c>
      <c r="T883">
        <f t="shared" ca="1" si="1809"/>
        <v>0</v>
      </c>
      <c r="U883">
        <f ca="1">IF($P883,T883*Analysis!$B$28+Analysis!$B$29,0)</f>
        <v>0.65799999999999992</v>
      </c>
      <c r="V883">
        <f ca="1">U883-'Flight Input'!$AE883</f>
        <v>0.39999999999999991</v>
      </c>
      <c r="W883">
        <f ca="1">MEDIAN2(R883,Analysis!$B$5,2)</f>
        <v>0</v>
      </c>
      <c r="X883">
        <f t="shared" ref="X883:Y883" ca="1" si="1913">X882+W883*$D883</f>
        <v>0</v>
      </c>
      <c r="Y883">
        <f t="shared" ca="1" si="1913"/>
        <v>0</v>
      </c>
      <c r="AA883">
        <f ca="1">AVERAGE2(W883,Analysis!$B$6,2)</f>
        <v>0</v>
      </c>
      <c r="AB883">
        <f t="shared" ref="AB883:AC883" ca="1" si="1914">AB882+AA883*$D883</f>
        <v>0</v>
      </c>
      <c r="AC883">
        <f t="shared" ca="1" si="1914"/>
        <v>0</v>
      </c>
      <c r="AF883">
        <f ca="1">IF(B883&gt;0,C883-Analysis!$B$14,0)</f>
        <v>0</v>
      </c>
      <c r="AG883">
        <f t="shared" ca="1" si="1812"/>
        <v>0</v>
      </c>
      <c r="AH883">
        <f t="shared" ca="1" si="1813"/>
        <v>0</v>
      </c>
      <c r="AI883">
        <f ca="1">IF(AND(B883&gt;Analysis!$B$39,B883&lt;Analysis!$B$40),FilterInput(AF883,Analysis!$B$34,Analysis!$B$35),0)</f>
        <v>0</v>
      </c>
      <c r="AJ883">
        <f ca="1">MEDIAN2(AI883,Analysis!$B$5,2)</f>
        <v>0</v>
      </c>
      <c r="AK883">
        <f ca="1">AVERAGE2(AJ883,Analysis!$B$6,2)</f>
        <v>0</v>
      </c>
      <c r="AL883">
        <f ca="1">INTEGRAL2(R883,$B883,AL882,R882,$B882,Analysis!$B$22)</f>
        <v>0</v>
      </c>
      <c r="AM883">
        <f ca="1">IF(AND(B883&lt;Analysis!$B$40,B883&gt;0),INTEGRAL2(AL883,$B883,AM882,AL882,$B882,Analysis!$B$23),0)</f>
        <v>0</v>
      </c>
      <c r="AN883">
        <f ca="1">IF($P883,AM883*Analysis!$B$30+Analysis!$B$31,0)</f>
        <v>0.626</v>
      </c>
      <c r="AO883">
        <f ca="1">AN883-'Flight Input'!$AE883</f>
        <v>0.36799999999999999</v>
      </c>
      <c r="AQ883">
        <f>Analysis!$B$36*'Flight Input'!AE883+IF('Flight Input'!AE883 &gt; 0,Analysis!$B$37,0)</f>
        <v>-0.95735399999999993</v>
      </c>
      <c r="AR883">
        <f ca="1">_xlfn.COVARIANCE.P($AN$102:$AN$1102,'Flight Input'!AE883:AE1883)</f>
        <v>0</v>
      </c>
    </row>
    <row r="884" spans="1:44" x14ac:dyDescent="0.3">
      <c r="A884">
        <v>882</v>
      </c>
      <c r="B884">
        <f>'Flight Input'!T884</f>
        <v>19.146143999998458</v>
      </c>
      <c r="C884">
        <f ca="1">INDIRECT(CONCATENATE("'Flight Input'!",Analysis!$B$2,A884+2))</f>
        <v>0</v>
      </c>
      <c r="D884">
        <f t="shared" si="1890"/>
        <v>7.9380000242963433E-3</v>
      </c>
      <c r="F884">
        <f t="shared" ca="1" si="1814"/>
        <v>0</v>
      </c>
      <c r="G884">
        <f t="shared" ca="1" si="1815"/>
        <v>0</v>
      </c>
      <c r="I884">
        <f>SUM(D$2:D884)/COUNT(D$2:D884)</f>
        <v>2.1707646258501651E-2</v>
      </c>
      <c r="J884">
        <f t="shared" si="1806"/>
        <v>0.36567760178916126</v>
      </c>
      <c r="L884">
        <f ca="1">VARA(C$2:C884)</f>
        <v>0</v>
      </c>
      <c r="M884">
        <f t="shared" ca="1" si="1807"/>
        <v>0</v>
      </c>
      <c r="N884">
        <f t="shared" ca="1" si="1816"/>
        <v>0</v>
      </c>
      <c r="O884" t="b">
        <f ca="1">IF(OR(O883,M884*MIN((B884-B$2)*Analysis!$B$19,1)&gt;Analysis!$B$18),TRUE,FALSE)</f>
        <v>0</v>
      </c>
      <c r="P884" t="b">
        <f>IF(OR('Flight Input'!U884=3,'Flight Input'!U884=9),TRUE,FALSE)</f>
        <v>1</v>
      </c>
      <c r="Q884">
        <f ca="1">IF(O884,Q883,SUM(C$2:C884)/COUNT(C$2:C884))+(Analysis!$D$14-500)/1000000</f>
        <v>1.1E-4</v>
      </c>
      <c r="R884">
        <f t="shared" ca="1" si="1808"/>
        <v>0</v>
      </c>
      <c r="S884">
        <f t="shared" ca="1" si="1817"/>
        <v>0</v>
      </c>
      <c r="T884">
        <f t="shared" ca="1" si="1809"/>
        <v>0</v>
      </c>
      <c r="U884">
        <f ca="1">IF($P884,T884*Analysis!$B$28+Analysis!$B$29,0)</f>
        <v>0.65799999999999992</v>
      </c>
      <c r="V884">
        <f ca="1">U884-'Flight Input'!$AE884</f>
        <v>0.40099999999999991</v>
      </c>
      <c r="W884">
        <f ca="1">MEDIAN2(R884,Analysis!$B$5,2)</f>
        <v>0</v>
      </c>
      <c r="X884">
        <f t="shared" ref="X884:Y884" ca="1" si="1915">X883+W884*$D884</f>
        <v>0</v>
      </c>
      <c r="Y884">
        <f t="shared" ca="1" si="1915"/>
        <v>0</v>
      </c>
      <c r="AA884">
        <f ca="1">AVERAGE2(W884,Analysis!$B$6,2)</f>
        <v>0</v>
      </c>
      <c r="AB884">
        <f t="shared" ref="AB884:AC884" ca="1" si="1916">AB883+AA884*$D884</f>
        <v>0</v>
      </c>
      <c r="AC884">
        <f t="shared" ca="1" si="1916"/>
        <v>0</v>
      </c>
      <c r="AF884">
        <f ca="1">IF(B884&gt;0,C884-Analysis!$B$14,0)</f>
        <v>0</v>
      </c>
      <c r="AG884">
        <f t="shared" ca="1" si="1812"/>
        <v>0</v>
      </c>
      <c r="AH884">
        <f t="shared" ca="1" si="1813"/>
        <v>0</v>
      </c>
      <c r="AI884">
        <f ca="1">IF(AND(B884&gt;Analysis!$B$39,B884&lt;Analysis!$B$40),FilterInput(AF884,Analysis!$B$34,Analysis!$B$35),0)</f>
        <v>0</v>
      </c>
      <c r="AJ884">
        <f ca="1">MEDIAN2(AI884,Analysis!$B$5,2)</f>
        <v>0</v>
      </c>
      <c r="AK884">
        <f ca="1">AVERAGE2(AJ884,Analysis!$B$6,2)</f>
        <v>0</v>
      </c>
      <c r="AL884">
        <f ca="1">INTEGRAL2(R884,$B884,AL883,R883,$B883,Analysis!$B$22)</f>
        <v>0</v>
      </c>
      <c r="AM884">
        <f ca="1">IF(AND(B884&lt;Analysis!$B$40,B884&gt;0),INTEGRAL2(AL884,$B884,AM883,AL883,$B883,Analysis!$B$23),0)</f>
        <v>0</v>
      </c>
      <c r="AN884">
        <f ca="1">IF($P884,AM884*Analysis!$B$30+Analysis!$B$31,0)</f>
        <v>0.626</v>
      </c>
      <c r="AO884">
        <f ca="1">AN884-'Flight Input'!$AE884</f>
        <v>0.36899999999999999</v>
      </c>
      <c r="AQ884">
        <f>Analysis!$B$36*'Flight Input'!AE884+IF('Flight Input'!AE884 &gt; 0,Analysis!$B$37,0)</f>
        <v>-0.95934099999999989</v>
      </c>
      <c r="AR884">
        <f ca="1">_xlfn.COVARIANCE.P($AN$102:$AN$1102,'Flight Input'!AE884:AE1884)</f>
        <v>0</v>
      </c>
    </row>
    <row r="885" spans="1:44" x14ac:dyDescent="0.3">
      <c r="A885">
        <v>883</v>
      </c>
      <c r="B885">
        <f>'Flight Input'!T885</f>
        <v>19.198949999990873</v>
      </c>
      <c r="C885">
        <f ca="1">INDIRECT(CONCATENATE("'Flight Input'!",Analysis!$B$2,A885+2))</f>
        <v>0</v>
      </c>
      <c r="D885">
        <f t="shared" si="1890"/>
        <v>5.2805999992415309E-2</v>
      </c>
      <c r="F885">
        <f t="shared" ca="1" si="1814"/>
        <v>0</v>
      </c>
      <c r="G885">
        <f t="shared" ca="1" si="1815"/>
        <v>0</v>
      </c>
      <c r="I885">
        <f>SUM(D$2:D885)/COUNT(D$2:D885)</f>
        <v>2.1742865232152745E-2</v>
      </c>
      <c r="J885">
        <f t="shared" si="1806"/>
        <v>2.4286587544279703</v>
      </c>
      <c r="L885">
        <f ca="1">VARA(C$2:C885)</f>
        <v>0</v>
      </c>
      <c r="M885">
        <f t="shared" ca="1" si="1807"/>
        <v>0</v>
      </c>
      <c r="N885">
        <f t="shared" ca="1" si="1816"/>
        <v>0</v>
      </c>
      <c r="O885" t="b">
        <f ca="1">IF(OR(O884,M885*MIN((B885-B$2)*Analysis!$B$19,1)&gt;Analysis!$B$18),TRUE,FALSE)</f>
        <v>0</v>
      </c>
      <c r="P885" t="b">
        <f>IF(OR('Flight Input'!U885=3,'Flight Input'!U885=9),TRUE,FALSE)</f>
        <v>1</v>
      </c>
      <c r="Q885">
        <f ca="1">IF(O885,Q884,SUM(C$2:C885)/COUNT(C$2:C885))+(Analysis!$D$14-500)/1000000</f>
        <v>1.1E-4</v>
      </c>
      <c r="R885">
        <f t="shared" ca="1" si="1808"/>
        <v>0</v>
      </c>
      <c r="S885">
        <f t="shared" ca="1" si="1817"/>
        <v>0</v>
      </c>
      <c r="T885">
        <f t="shared" ca="1" si="1809"/>
        <v>0</v>
      </c>
      <c r="U885">
        <f ca="1">IF($P885,T885*Analysis!$B$28+Analysis!$B$29,0)</f>
        <v>0.65799999999999992</v>
      </c>
      <c r="V885">
        <f ca="1">U885-'Flight Input'!$AE885</f>
        <v>0.40099999999999991</v>
      </c>
      <c r="W885">
        <f ca="1">MEDIAN2(R885,Analysis!$B$5,2)</f>
        <v>0</v>
      </c>
      <c r="X885">
        <f t="shared" ref="X885:Y885" ca="1" si="1917">X884+W885*$D885</f>
        <v>0</v>
      </c>
      <c r="Y885">
        <f t="shared" ca="1" si="1917"/>
        <v>0</v>
      </c>
      <c r="AA885">
        <f ca="1">AVERAGE2(W885,Analysis!$B$6,2)</f>
        <v>0</v>
      </c>
      <c r="AB885">
        <f t="shared" ref="AB885:AC885" ca="1" si="1918">AB884+AA885*$D885</f>
        <v>0</v>
      </c>
      <c r="AC885">
        <f t="shared" ca="1" si="1918"/>
        <v>0</v>
      </c>
      <c r="AF885">
        <f ca="1">IF(B885&gt;0,C885-Analysis!$B$14,0)</f>
        <v>0</v>
      </c>
      <c r="AG885">
        <f t="shared" ca="1" si="1812"/>
        <v>0</v>
      </c>
      <c r="AH885">
        <f t="shared" ca="1" si="1813"/>
        <v>0</v>
      </c>
      <c r="AI885">
        <f ca="1">IF(AND(B885&gt;Analysis!$B$39,B885&lt;Analysis!$B$40),FilterInput(AF885,Analysis!$B$34,Analysis!$B$35),0)</f>
        <v>0</v>
      </c>
      <c r="AJ885">
        <f ca="1">MEDIAN2(AI885,Analysis!$B$5,2)</f>
        <v>0</v>
      </c>
      <c r="AK885">
        <f ca="1">AVERAGE2(AJ885,Analysis!$B$6,2)</f>
        <v>0</v>
      </c>
      <c r="AL885">
        <f ca="1">INTEGRAL2(R885,$B885,AL884,R884,$B884,Analysis!$B$22)</f>
        <v>0</v>
      </c>
      <c r="AM885">
        <f ca="1">IF(AND(B885&lt;Analysis!$B$40,B885&gt;0),INTEGRAL2(AL885,$B885,AM884,AL884,$B884,Analysis!$B$23),0)</f>
        <v>0</v>
      </c>
      <c r="AN885">
        <f ca="1">IF($P885,AM885*Analysis!$B$30+Analysis!$B$31,0)</f>
        <v>0.626</v>
      </c>
      <c r="AO885">
        <f ca="1">AN885-'Flight Input'!$AE885</f>
        <v>0.36899999999999999</v>
      </c>
      <c r="AQ885">
        <f>Analysis!$B$36*'Flight Input'!AE885+IF('Flight Input'!AE885 &gt; 0,Analysis!$B$37,0)</f>
        <v>-0.95934099999999989</v>
      </c>
      <c r="AR885">
        <f ca="1">_xlfn.COVARIANCE.P($AN$102:$AN$1102,'Flight Input'!AE885:AE1885)</f>
        <v>0</v>
      </c>
    </row>
    <row r="886" spans="1:44" x14ac:dyDescent="0.3">
      <c r="A886">
        <v>884</v>
      </c>
      <c r="B886">
        <f>'Flight Input'!T886</f>
        <v>19.215732999960892</v>
      </c>
      <c r="C886">
        <f ca="1">INDIRECT(CONCATENATE("'Flight Input'!",Analysis!$B$2,A886+2))</f>
        <v>0</v>
      </c>
      <c r="D886">
        <f t="shared" si="1890"/>
        <v>1.6782999970018864E-2</v>
      </c>
      <c r="F886">
        <f t="shared" ca="1" si="1814"/>
        <v>0</v>
      </c>
      <c r="G886">
        <f t="shared" ca="1" si="1815"/>
        <v>0</v>
      </c>
      <c r="I886">
        <f>SUM(D$2:D886)/COUNT(D$2:D886)</f>
        <v>2.1737254524842639E-2</v>
      </c>
      <c r="J886">
        <f t="shared" si="1806"/>
        <v>0.77208462323695226</v>
      </c>
      <c r="L886">
        <f ca="1">VARA(C$2:C886)</f>
        <v>0</v>
      </c>
      <c r="M886">
        <f t="shared" ca="1" si="1807"/>
        <v>0</v>
      </c>
      <c r="N886">
        <f t="shared" ca="1" si="1816"/>
        <v>0</v>
      </c>
      <c r="O886" t="b">
        <f ca="1">IF(OR(O885,M886*MIN((B886-B$2)*Analysis!$B$19,1)&gt;Analysis!$B$18),TRUE,FALSE)</f>
        <v>0</v>
      </c>
      <c r="P886" t="b">
        <f>IF(OR('Flight Input'!U886=3,'Flight Input'!U886=9),TRUE,FALSE)</f>
        <v>1</v>
      </c>
      <c r="Q886">
        <f ca="1">IF(O886,Q885,SUM(C$2:C886)/COUNT(C$2:C886))+(Analysis!$D$14-500)/1000000</f>
        <v>1.1E-4</v>
      </c>
      <c r="R886">
        <f t="shared" ca="1" si="1808"/>
        <v>0</v>
      </c>
      <c r="S886">
        <f t="shared" ca="1" si="1817"/>
        <v>0</v>
      </c>
      <c r="T886">
        <f t="shared" ca="1" si="1809"/>
        <v>0</v>
      </c>
      <c r="U886">
        <f ca="1">IF($P886,T886*Analysis!$B$28+Analysis!$B$29,0)</f>
        <v>0.65799999999999992</v>
      </c>
      <c r="V886">
        <f ca="1">U886-'Flight Input'!$AE886</f>
        <v>0.40199999999999991</v>
      </c>
      <c r="W886">
        <f ca="1">MEDIAN2(R886,Analysis!$B$5,2)</f>
        <v>0</v>
      </c>
      <c r="X886">
        <f t="shared" ref="X886:Y886" ca="1" si="1919">X885+W886*$D886</f>
        <v>0</v>
      </c>
      <c r="Y886">
        <f t="shared" ca="1" si="1919"/>
        <v>0</v>
      </c>
      <c r="AA886">
        <f ca="1">AVERAGE2(W886,Analysis!$B$6,2)</f>
        <v>0</v>
      </c>
      <c r="AB886">
        <f t="shared" ref="AB886:AC886" ca="1" si="1920">AB885+AA886*$D886</f>
        <v>0</v>
      </c>
      <c r="AC886">
        <f t="shared" ca="1" si="1920"/>
        <v>0</v>
      </c>
      <c r="AF886">
        <f ca="1">IF(B886&gt;0,C886-Analysis!$B$14,0)</f>
        <v>0</v>
      </c>
      <c r="AG886">
        <f t="shared" ca="1" si="1812"/>
        <v>0</v>
      </c>
      <c r="AH886">
        <f t="shared" ca="1" si="1813"/>
        <v>0</v>
      </c>
      <c r="AI886">
        <f ca="1">IF(AND(B886&gt;Analysis!$B$39,B886&lt;Analysis!$B$40),FilterInput(AF886,Analysis!$B$34,Analysis!$B$35),0)</f>
        <v>0</v>
      </c>
      <c r="AJ886">
        <f ca="1">MEDIAN2(AI886,Analysis!$B$5,2)</f>
        <v>0</v>
      </c>
      <c r="AK886">
        <f ca="1">AVERAGE2(AJ886,Analysis!$B$6,2)</f>
        <v>0</v>
      </c>
      <c r="AL886">
        <f ca="1">INTEGRAL2(R886,$B886,AL885,R885,$B885,Analysis!$B$22)</f>
        <v>0</v>
      </c>
      <c r="AM886">
        <f ca="1">IF(AND(B886&lt;Analysis!$B$40,B886&gt;0),INTEGRAL2(AL886,$B886,AM885,AL885,$B885,Analysis!$B$23),0)</f>
        <v>0</v>
      </c>
      <c r="AN886">
        <f ca="1">IF($P886,AM886*Analysis!$B$30+Analysis!$B$31,0)</f>
        <v>0.626</v>
      </c>
      <c r="AO886">
        <f ca="1">AN886-'Flight Input'!$AE886</f>
        <v>0.37</v>
      </c>
      <c r="AQ886">
        <f>Analysis!$B$36*'Flight Input'!AE886+IF('Flight Input'!AE886 &gt; 0,Analysis!$B$37,0)</f>
        <v>-0.96132799999999996</v>
      </c>
      <c r="AR886">
        <f ca="1">_xlfn.COVARIANCE.P($AN$102:$AN$1102,'Flight Input'!AE886:AE1886)</f>
        <v>0</v>
      </c>
    </row>
    <row r="887" spans="1:44" x14ac:dyDescent="0.3">
      <c r="A887">
        <v>885</v>
      </c>
      <c r="B887">
        <f>'Flight Input'!T887</f>
        <v>19.280423999996856</v>
      </c>
      <c r="C887">
        <f ca="1">INDIRECT(CONCATENATE("'Flight Input'!",Analysis!$B$2,A887+2))</f>
        <v>0</v>
      </c>
      <c r="D887">
        <f t="shared" si="1890"/>
        <v>6.4691000035963953E-2</v>
      </c>
      <c r="F887">
        <f t="shared" ca="1" si="1814"/>
        <v>0</v>
      </c>
      <c r="G887">
        <f t="shared" ca="1" si="1815"/>
        <v>0</v>
      </c>
      <c r="I887">
        <f>SUM(D$2:D887)/COUNT(D$2:D887)</f>
        <v>2.1785789830504922E-2</v>
      </c>
      <c r="J887">
        <f t="shared" si="1806"/>
        <v>2.9694126556468587</v>
      </c>
      <c r="L887">
        <f ca="1">VARA(C$2:C887)</f>
        <v>0</v>
      </c>
      <c r="M887">
        <f t="shared" ca="1" si="1807"/>
        <v>0</v>
      </c>
      <c r="N887">
        <f t="shared" ca="1" si="1816"/>
        <v>0</v>
      </c>
      <c r="O887" t="b">
        <f ca="1">IF(OR(O886,M887*MIN((B887-B$2)*Analysis!$B$19,1)&gt;Analysis!$B$18),TRUE,FALSE)</f>
        <v>0</v>
      </c>
      <c r="P887" t="b">
        <f>IF(OR('Flight Input'!U887=3,'Flight Input'!U887=9),TRUE,FALSE)</f>
        <v>1</v>
      </c>
      <c r="Q887">
        <f ca="1">IF(O887,Q886,SUM(C$2:C887)/COUNT(C$2:C887))+(Analysis!$D$14-500)/1000000</f>
        <v>1.1E-4</v>
      </c>
      <c r="R887">
        <f t="shared" ca="1" si="1808"/>
        <v>0</v>
      </c>
      <c r="S887">
        <f t="shared" ca="1" si="1817"/>
        <v>0</v>
      </c>
      <c r="T887">
        <f t="shared" ca="1" si="1809"/>
        <v>0</v>
      </c>
      <c r="U887">
        <f ca="1">IF($P887,T887*Analysis!$B$28+Analysis!$B$29,0)</f>
        <v>0.65799999999999992</v>
      </c>
      <c r="V887">
        <f ca="1">U887-'Flight Input'!$AE887</f>
        <v>0.40399999999999991</v>
      </c>
      <c r="W887">
        <f ca="1">MEDIAN2(R887,Analysis!$B$5,2)</f>
        <v>0</v>
      </c>
      <c r="X887">
        <f t="shared" ref="X887:Y887" ca="1" si="1921">X886+W887*$D887</f>
        <v>0</v>
      </c>
      <c r="Y887">
        <f t="shared" ca="1" si="1921"/>
        <v>0</v>
      </c>
      <c r="AA887">
        <f ca="1">AVERAGE2(W887,Analysis!$B$6,2)</f>
        <v>0</v>
      </c>
      <c r="AB887">
        <f t="shared" ref="AB887:AC887" ca="1" si="1922">AB886+AA887*$D887</f>
        <v>0</v>
      </c>
      <c r="AC887">
        <f t="shared" ca="1" si="1922"/>
        <v>0</v>
      </c>
      <c r="AF887">
        <f ca="1">IF(B887&gt;0,C887-Analysis!$B$14,0)</f>
        <v>0</v>
      </c>
      <c r="AG887">
        <f t="shared" ca="1" si="1812"/>
        <v>0</v>
      </c>
      <c r="AH887">
        <f t="shared" ca="1" si="1813"/>
        <v>0</v>
      </c>
      <c r="AI887">
        <f ca="1">IF(AND(B887&gt;Analysis!$B$39,B887&lt;Analysis!$B$40),FilterInput(AF887,Analysis!$B$34,Analysis!$B$35),0)</f>
        <v>0</v>
      </c>
      <c r="AJ887">
        <f ca="1">MEDIAN2(AI887,Analysis!$B$5,2)</f>
        <v>0</v>
      </c>
      <c r="AK887">
        <f ca="1">AVERAGE2(AJ887,Analysis!$B$6,2)</f>
        <v>0</v>
      </c>
      <c r="AL887">
        <f ca="1">INTEGRAL2(R887,$B887,AL886,R886,$B886,Analysis!$B$22)</f>
        <v>0</v>
      </c>
      <c r="AM887">
        <f ca="1">IF(AND(B887&lt;Analysis!$B$40,B887&gt;0),INTEGRAL2(AL887,$B887,AM886,AL886,$B886,Analysis!$B$23),0)</f>
        <v>0</v>
      </c>
      <c r="AN887">
        <f ca="1">IF($P887,AM887*Analysis!$B$30+Analysis!$B$31,0)</f>
        <v>0.626</v>
      </c>
      <c r="AO887">
        <f ca="1">AN887-'Flight Input'!$AE887</f>
        <v>0.372</v>
      </c>
      <c r="AQ887">
        <f>Analysis!$B$36*'Flight Input'!AE887+IF('Flight Input'!AE887 &gt; 0,Analysis!$B$37,0)</f>
        <v>-0.96530199999999999</v>
      </c>
      <c r="AR887">
        <f ca="1">_xlfn.COVARIANCE.P($AN$102:$AN$1102,'Flight Input'!AE887:AE1887)</f>
        <v>0</v>
      </c>
    </row>
    <row r="888" spans="1:44" x14ac:dyDescent="0.3">
      <c r="A888">
        <v>886</v>
      </c>
      <c r="B888">
        <f>'Flight Input'!T888</f>
        <v>19.285075000021607</v>
      </c>
      <c r="C888">
        <f ca="1">INDIRECT(CONCATENATE("'Flight Input'!",Analysis!$B$2,A888+2))</f>
        <v>0</v>
      </c>
      <c r="D888">
        <f t="shared" si="1890"/>
        <v>4.6510000247508287E-3</v>
      </c>
      <c r="F888">
        <f t="shared" ca="1" si="1814"/>
        <v>0</v>
      </c>
      <c r="G888">
        <f t="shared" ca="1" si="1815"/>
        <v>0</v>
      </c>
      <c r="I888">
        <f>SUM(D$2:D888)/COUNT(D$2:D888)</f>
        <v>2.176645033862484E-2</v>
      </c>
      <c r="J888">
        <f t="shared" si="1806"/>
        <v>0.21367746933442661</v>
      </c>
      <c r="L888">
        <f ca="1">VARA(C$2:C888)</f>
        <v>0</v>
      </c>
      <c r="M888">
        <f t="shared" ca="1" si="1807"/>
        <v>0</v>
      </c>
      <c r="N888">
        <f t="shared" ca="1" si="1816"/>
        <v>0</v>
      </c>
      <c r="O888" t="b">
        <f ca="1">IF(OR(O887,M888*MIN((B888-B$2)*Analysis!$B$19,1)&gt;Analysis!$B$18),TRUE,FALSE)</f>
        <v>0</v>
      </c>
      <c r="P888" t="b">
        <f>IF(OR('Flight Input'!U888=3,'Flight Input'!U888=9),TRUE,FALSE)</f>
        <v>1</v>
      </c>
      <c r="Q888">
        <f ca="1">IF(O888,Q887,SUM(C$2:C888)/COUNT(C$2:C888))+(Analysis!$D$14-500)/1000000</f>
        <v>1.1E-4</v>
      </c>
      <c r="R888">
        <f t="shared" ca="1" si="1808"/>
        <v>0</v>
      </c>
      <c r="S888">
        <f t="shared" ca="1" si="1817"/>
        <v>0</v>
      </c>
      <c r="T888">
        <f t="shared" ca="1" si="1809"/>
        <v>0</v>
      </c>
      <c r="U888">
        <f ca="1">IF($P888,T888*Analysis!$B$28+Analysis!$B$29,0)</f>
        <v>0.65799999999999992</v>
      </c>
      <c r="V888">
        <f ca="1">U888-'Flight Input'!$AE888</f>
        <v>0.40399999999999991</v>
      </c>
      <c r="W888">
        <f ca="1">MEDIAN2(R888,Analysis!$B$5,2)</f>
        <v>0</v>
      </c>
      <c r="X888">
        <f t="shared" ref="X888:Y888" ca="1" si="1923">X887+W888*$D888</f>
        <v>0</v>
      </c>
      <c r="Y888">
        <f t="shared" ca="1" si="1923"/>
        <v>0</v>
      </c>
      <c r="AA888">
        <f ca="1">AVERAGE2(W888,Analysis!$B$6,2)</f>
        <v>0</v>
      </c>
      <c r="AB888">
        <f t="shared" ref="AB888:AC888" ca="1" si="1924">AB887+AA888*$D888</f>
        <v>0</v>
      </c>
      <c r="AC888">
        <f t="shared" ca="1" si="1924"/>
        <v>0</v>
      </c>
      <c r="AF888">
        <f ca="1">IF(B888&gt;0,C888-Analysis!$B$14,0)</f>
        <v>0</v>
      </c>
      <c r="AG888">
        <f t="shared" ca="1" si="1812"/>
        <v>0</v>
      </c>
      <c r="AH888">
        <f t="shared" ca="1" si="1813"/>
        <v>0</v>
      </c>
      <c r="AI888">
        <f ca="1">IF(AND(B888&gt;Analysis!$B$39,B888&lt;Analysis!$B$40),FilterInput(AF888,Analysis!$B$34,Analysis!$B$35),0)</f>
        <v>0</v>
      </c>
      <c r="AJ888">
        <f ca="1">MEDIAN2(AI888,Analysis!$B$5,2)</f>
        <v>0</v>
      </c>
      <c r="AK888">
        <f ca="1">AVERAGE2(AJ888,Analysis!$B$6,2)</f>
        <v>0</v>
      </c>
      <c r="AL888">
        <f ca="1">INTEGRAL2(R888,$B888,AL887,R887,$B887,Analysis!$B$22)</f>
        <v>0</v>
      </c>
      <c r="AM888">
        <f ca="1">IF(AND(B888&lt;Analysis!$B$40,B888&gt;0),INTEGRAL2(AL888,$B888,AM887,AL887,$B887,Analysis!$B$23),0)</f>
        <v>0</v>
      </c>
      <c r="AN888">
        <f ca="1">IF($P888,AM888*Analysis!$B$30+Analysis!$B$31,0)</f>
        <v>0.626</v>
      </c>
      <c r="AO888">
        <f ca="1">AN888-'Flight Input'!$AE888</f>
        <v>0.372</v>
      </c>
      <c r="AQ888">
        <f>Analysis!$B$36*'Flight Input'!AE888+IF('Flight Input'!AE888 &gt; 0,Analysis!$B$37,0)</f>
        <v>-0.96530199999999999</v>
      </c>
      <c r="AR888">
        <f ca="1">_xlfn.COVARIANCE.P($AN$102:$AN$1102,'Flight Input'!AE888:AE1888)</f>
        <v>0</v>
      </c>
    </row>
    <row r="889" spans="1:44" x14ac:dyDescent="0.3">
      <c r="A889">
        <v>887</v>
      </c>
      <c r="B889">
        <f>'Flight Input'!T889</f>
        <v>19.338271999964491</v>
      </c>
      <c r="C889">
        <f ca="1">INDIRECT(CONCATENATE("'Flight Input'!",Analysis!$B$2,A889+2))</f>
        <v>0</v>
      </c>
      <c r="D889">
        <f t="shared" si="1890"/>
        <v>5.3196999942883849E-2</v>
      </c>
      <c r="F889">
        <f t="shared" ca="1" si="1814"/>
        <v>0</v>
      </c>
      <c r="G889">
        <f t="shared" ca="1" si="1815"/>
        <v>0</v>
      </c>
      <c r="I889">
        <f>SUM(D$2:D889)/COUNT(D$2:D889)</f>
        <v>2.1801885005596947E-2</v>
      </c>
      <c r="J889">
        <f t="shared" si="1806"/>
        <v>2.4400183713118015</v>
      </c>
      <c r="L889">
        <f ca="1">VARA(C$2:C889)</f>
        <v>0</v>
      </c>
      <c r="M889">
        <f t="shared" ca="1" si="1807"/>
        <v>0</v>
      </c>
      <c r="N889">
        <f t="shared" ca="1" si="1816"/>
        <v>0</v>
      </c>
      <c r="O889" t="b">
        <f ca="1">IF(OR(O888,M889*MIN((B889-B$2)*Analysis!$B$19,1)&gt;Analysis!$B$18),TRUE,FALSE)</f>
        <v>0</v>
      </c>
      <c r="P889" t="b">
        <f>IF(OR('Flight Input'!U889=3,'Flight Input'!U889=9),TRUE,FALSE)</f>
        <v>1</v>
      </c>
      <c r="Q889">
        <f ca="1">IF(O889,Q888,SUM(C$2:C889)/COUNT(C$2:C889))+(Analysis!$D$14-500)/1000000</f>
        <v>1.1E-4</v>
      </c>
      <c r="R889">
        <f t="shared" ca="1" si="1808"/>
        <v>0</v>
      </c>
      <c r="S889">
        <f t="shared" ca="1" si="1817"/>
        <v>0</v>
      </c>
      <c r="T889">
        <f t="shared" ca="1" si="1809"/>
        <v>0</v>
      </c>
      <c r="U889">
        <f ca="1">IF($P889,T889*Analysis!$B$28+Analysis!$B$29,0)</f>
        <v>0.65799999999999992</v>
      </c>
      <c r="V889">
        <f ca="1">U889-'Flight Input'!$AE889</f>
        <v>0.40399999999999991</v>
      </c>
      <c r="W889">
        <f ca="1">MEDIAN2(R889,Analysis!$B$5,2)</f>
        <v>0</v>
      </c>
      <c r="X889">
        <f t="shared" ref="X889:Y889" ca="1" si="1925">X888+W889*$D889</f>
        <v>0</v>
      </c>
      <c r="Y889">
        <f t="shared" ca="1" si="1925"/>
        <v>0</v>
      </c>
      <c r="AA889">
        <f ca="1">AVERAGE2(W889,Analysis!$B$6,2)</f>
        <v>0</v>
      </c>
      <c r="AB889">
        <f t="shared" ref="AB889:AC889" ca="1" si="1926">AB888+AA889*$D889</f>
        <v>0</v>
      </c>
      <c r="AC889">
        <f t="shared" ca="1" si="1926"/>
        <v>0</v>
      </c>
      <c r="AF889">
        <f ca="1">IF(B889&gt;0,C889-Analysis!$B$14,0)</f>
        <v>0</v>
      </c>
      <c r="AG889">
        <f t="shared" ca="1" si="1812"/>
        <v>0</v>
      </c>
      <c r="AH889">
        <f t="shared" ca="1" si="1813"/>
        <v>0</v>
      </c>
      <c r="AI889">
        <f ca="1">IF(AND(B889&gt;Analysis!$B$39,B889&lt;Analysis!$B$40),FilterInput(AF889,Analysis!$B$34,Analysis!$B$35),0)</f>
        <v>0</v>
      </c>
      <c r="AJ889">
        <f ca="1">MEDIAN2(AI889,Analysis!$B$5,2)</f>
        <v>0</v>
      </c>
      <c r="AK889">
        <f ca="1">AVERAGE2(AJ889,Analysis!$B$6,2)</f>
        <v>0</v>
      </c>
      <c r="AL889">
        <f ca="1">INTEGRAL2(R889,$B889,AL888,R888,$B888,Analysis!$B$22)</f>
        <v>0</v>
      </c>
      <c r="AM889">
        <f ca="1">IF(AND(B889&lt;Analysis!$B$40,B889&gt;0),INTEGRAL2(AL889,$B889,AM888,AL888,$B888,Analysis!$B$23),0)</f>
        <v>0</v>
      </c>
      <c r="AN889">
        <f ca="1">IF($P889,AM889*Analysis!$B$30+Analysis!$B$31,0)</f>
        <v>0.626</v>
      </c>
      <c r="AO889">
        <f ca="1">AN889-'Flight Input'!$AE889</f>
        <v>0.372</v>
      </c>
      <c r="AQ889">
        <f>Analysis!$B$36*'Flight Input'!AE889+IF('Flight Input'!AE889 &gt; 0,Analysis!$B$37,0)</f>
        <v>-0.96530199999999999</v>
      </c>
      <c r="AR889">
        <f ca="1">_xlfn.COVARIANCE.P($AN$102:$AN$1102,'Flight Input'!AE889:AE1889)</f>
        <v>0</v>
      </c>
    </row>
    <row r="890" spans="1:44" x14ac:dyDescent="0.3">
      <c r="A890">
        <v>888</v>
      </c>
      <c r="B890">
        <f>'Flight Input'!T890</f>
        <v>19.341726999962702</v>
      </c>
      <c r="C890">
        <f ca="1">INDIRECT(CONCATENATE("'Flight Input'!",Analysis!$B$2,A890+2))</f>
        <v>0</v>
      </c>
      <c r="D890">
        <f t="shared" si="1890"/>
        <v>3.4549999982118607E-3</v>
      </c>
      <c r="F890">
        <f t="shared" ca="1" si="1814"/>
        <v>0</v>
      </c>
      <c r="G890">
        <f t="shared" ca="1" si="1815"/>
        <v>0</v>
      </c>
      <c r="I890">
        <f>SUM(D$2:D890)/COUNT(D$2:D890)</f>
        <v>2.1781224099057098E-2</v>
      </c>
      <c r="J890">
        <f t="shared" si="1806"/>
        <v>0.15862285712222329</v>
      </c>
      <c r="L890">
        <f ca="1">VARA(C$2:C890)</f>
        <v>0</v>
      </c>
      <c r="M890">
        <f t="shared" ca="1" si="1807"/>
        <v>0</v>
      </c>
      <c r="N890">
        <f t="shared" ca="1" si="1816"/>
        <v>0</v>
      </c>
      <c r="O890" t="b">
        <f ca="1">IF(OR(O889,M890*MIN((B890-B$2)*Analysis!$B$19,1)&gt;Analysis!$B$18),TRUE,FALSE)</f>
        <v>0</v>
      </c>
      <c r="P890" t="b">
        <f>IF(OR('Flight Input'!U890=3,'Flight Input'!U890=9),TRUE,FALSE)</f>
        <v>1</v>
      </c>
      <c r="Q890">
        <f ca="1">IF(O890,Q889,SUM(C$2:C890)/COUNT(C$2:C890))+(Analysis!$D$14-500)/1000000</f>
        <v>1.1E-4</v>
      </c>
      <c r="R890">
        <f t="shared" ca="1" si="1808"/>
        <v>0</v>
      </c>
      <c r="S890">
        <f t="shared" ca="1" si="1817"/>
        <v>0</v>
      </c>
      <c r="T890">
        <f t="shared" ca="1" si="1809"/>
        <v>0</v>
      </c>
      <c r="U890">
        <f ca="1">IF($P890,T890*Analysis!$B$28+Analysis!$B$29,0)</f>
        <v>0.65799999999999992</v>
      </c>
      <c r="V890">
        <f ca="1">U890-'Flight Input'!$AE890</f>
        <v>0.40399999999999991</v>
      </c>
      <c r="W890">
        <f ca="1">MEDIAN2(R890,Analysis!$B$5,2)</f>
        <v>0</v>
      </c>
      <c r="X890">
        <f t="shared" ref="X890:Y890" ca="1" si="1927">X889+W890*$D890</f>
        <v>0</v>
      </c>
      <c r="Y890">
        <f t="shared" ca="1" si="1927"/>
        <v>0</v>
      </c>
      <c r="AA890">
        <f ca="1">AVERAGE2(W890,Analysis!$B$6,2)</f>
        <v>0</v>
      </c>
      <c r="AB890">
        <f t="shared" ref="AB890:AC890" ca="1" si="1928">AB889+AA890*$D890</f>
        <v>0</v>
      </c>
      <c r="AC890">
        <f t="shared" ca="1" si="1928"/>
        <v>0</v>
      </c>
      <c r="AF890">
        <f ca="1">IF(B890&gt;0,C890-Analysis!$B$14,0)</f>
        <v>0</v>
      </c>
      <c r="AG890">
        <f t="shared" ca="1" si="1812"/>
        <v>0</v>
      </c>
      <c r="AH890">
        <f t="shared" ca="1" si="1813"/>
        <v>0</v>
      </c>
      <c r="AI890">
        <f ca="1">IF(AND(B890&gt;Analysis!$B$39,B890&lt;Analysis!$B$40),FilterInput(AF890,Analysis!$B$34,Analysis!$B$35),0)</f>
        <v>0</v>
      </c>
      <c r="AJ890">
        <f ca="1">MEDIAN2(AI890,Analysis!$B$5,2)</f>
        <v>0</v>
      </c>
      <c r="AK890">
        <f ca="1">AVERAGE2(AJ890,Analysis!$B$6,2)</f>
        <v>0</v>
      </c>
      <c r="AL890">
        <f ca="1">INTEGRAL2(R890,$B890,AL889,R889,$B889,Analysis!$B$22)</f>
        <v>0</v>
      </c>
      <c r="AM890">
        <f ca="1">IF(AND(B890&lt;Analysis!$B$40,B890&gt;0),INTEGRAL2(AL890,$B890,AM889,AL889,$B889,Analysis!$B$23),0)</f>
        <v>0</v>
      </c>
      <c r="AN890">
        <f ca="1">IF($P890,AM890*Analysis!$B$30+Analysis!$B$31,0)</f>
        <v>0.626</v>
      </c>
      <c r="AO890">
        <f ca="1">AN890-'Flight Input'!$AE890</f>
        <v>0.372</v>
      </c>
      <c r="AQ890">
        <f>Analysis!$B$36*'Flight Input'!AE890+IF('Flight Input'!AE890 &gt; 0,Analysis!$B$37,0)</f>
        <v>-0.96530199999999999</v>
      </c>
      <c r="AR890">
        <f ca="1">_xlfn.COVARIANCE.P($AN$102:$AN$1102,'Flight Input'!AE890:AE1890)</f>
        <v>0</v>
      </c>
    </row>
    <row r="891" spans="1:44" x14ac:dyDescent="0.3">
      <c r="A891">
        <v>889</v>
      </c>
      <c r="B891">
        <f>'Flight Input'!T891</f>
        <v>19.426723000011407</v>
      </c>
      <c r="C891">
        <f ca="1">INDIRECT(CONCATENATE("'Flight Input'!",Analysis!$B$2,A891+2))</f>
        <v>0</v>
      </c>
      <c r="D891">
        <f t="shared" si="1890"/>
        <v>8.4996000048704445E-2</v>
      </c>
      <c r="F891">
        <f t="shared" ca="1" si="1814"/>
        <v>0</v>
      </c>
      <c r="G891">
        <f t="shared" ca="1" si="1815"/>
        <v>0</v>
      </c>
      <c r="I891">
        <f>SUM(D$2:D891)/COUNT(D$2:D891)</f>
        <v>2.1852331833533641E-2</v>
      </c>
      <c r="J891">
        <f t="shared" si="1806"/>
        <v>3.8895620246015699</v>
      </c>
      <c r="L891">
        <f ca="1">VARA(C$2:C891)</f>
        <v>0</v>
      </c>
      <c r="M891">
        <f t="shared" ca="1" si="1807"/>
        <v>0</v>
      </c>
      <c r="N891">
        <f t="shared" ca="1" si="1816"/>
        <v>0</v>
      </c>
      <c r="O891" t="b">
        <f ca="1">IF(OR(O890,M891*MIN((B891-B$2)*Analysis!$B$19,1)&gt;Analysis!$B$18),TRUE,FALSE)</f>
        <v>0</v>
      </c>
      <c r="P891" t="b">
        <f>IF(OR('Flight Input'!U891=3,'Flight Input'!U891=9),TRUE,FALSE)</f>
        <v>1</v>
      </c>
      <c r="Q891">
        <f ca="1">IF(O891,Q890,SUM(C$2:C891)/COUNT(C$2:C891))+(Analysis!$D$14-500)/1000000</f>
        <v>1.1E-4</v>
      </c>
      <c r="R891">
        <f t="shared" ca="1" si="1808"/>
        <v>0</v>
      </c>
      <c r="S891">
        <f t="shared" ca="1" si="1817"/>
        <v>0</v>
      </c>
      <c r="T891">
        <f t="shared" ca="1" si="1809"/>
        <v>0</v>
      </c>
      <c r="U891">
        <f ca="1">IF($P891,T891*Analysis!$B$28+Analysis!$B$29,0)</f>
        <v>0.65799999999999992</v>
      </c>
      <c r="V891">
        <f ca="1">U891-'Flight Input'!$AE891</f>
        <v>0.40499999999999992</v>
      </c>
      <c r="W891">
        <f ca="1">MEDIAN2(R891,Analysis!$B$5,2)</f>
        <v>0</v>
      </c>
      <c r="X891">
        <f t="shared" ref="X891:Y891" ca="1" si="1929">X890+W891*$D891</f>
        <v>0</v>
      </c>
      <c r="Y891">
        <f t="shared" ca="1" si="1929"/>
        <v>0</v>
      </c>
      <c r="AA891">
        <f ca="1">AVERAGE2(W891,Analysis!$B$6,2)</f>
        <v>0</v>
      </c>
      <c r="AB891">
        <f t="shared" ref="AB891:AC891" ca="1" si="1930">AB890+AA891*$D891</f>
        <v>0</v>
      </c>
      <c r="AC891">
        <f t="shared" ca="1" si="1930"/>
        <v>0</v>
      </c>
      <c r="AF891">
        <f ca="1">IF(B891&gt;0,C891-Analysis!$B$14,0)</f>
        <v>0</v>
      </c>
      <c r="AG891">
        <f t="shared" ca="1" si="1812"/>
        <v>0</v>
      </c>
      <c r="AH891">
        <f t="shared" ca="1" si="1813"/>
        <v>0</v>
      </c>
      <c r="AI891">
        <f ca="1">IF(AND(B891&gt;Analysis!$B$39,B891&lt;Analysis!$B$40),FilterInput(AF891,Analysis!$B$34,Analysis!$B$35),0)</f>
        <v>0</v>
      </c>
      <c r="AJ891">
        <f ca="1">MEDIAN2(AI891,Analysis!$B$5,2)</f>
        <v>0</v>
      </c>
      <c r="AK891">
        <f ca="1">AVERAGE2(AJ891,Analysis!$B$6,2)</f>
        <v>0</v>
      </c>
      <c r="AL891">
        <f ca="1">INTEGRAL2(R891,$B891,AL890,R890,$B890,Analysis!$B$22)</f>
        <v>0</v>
      </c>
      <c r="AM891">
        <f ca="1">IF(AND(B891&lt;Analysis!$B$40,B891&gt;0),INTEGRAL2(AL891,$B891,AM890,AL890,$B890,Analysis!$B$23),0)</f>
        <v>0</v>
      </c>
      <c r="AN891">
        <f ca="1">IF($P891,AM891*Analysis!$B$30+Analysis!$B$31,0)</f>
        <v>0.626</v>
      </c>
      <c r="AO891">
        <f ca="1">AN891-'Flight Input'!$AE891</f>
        <v>0.373</v>
      </c>
      <c r="AQ891">
        <f>Analysis!$B$36*'Flight Input'!AE891+IF('Flight Input'!AE891 &gt; 0,Analysis!$B$37,0)</f>
        <v>-0.96728899999999995</v>
      </c>
      <c r="AR891">
        <f ca="1">_xlfn.COVARIANCE.P($AN$102:$AN$1102,'Flight Input'!AE891:AE1891)</f>
        <v>0</v>
      </c>
    </row>
    <row r="892" spans="1:44" x14ac:dyDescent="0.3">
      <c r="A892">
        <v>890</v>
      </c>
      <c r="B892">
        <f>'Flight Input'!T892</f>
        <v>19.477086000028066</v>
      </c>
      <c r="C892">
        <f ca="1">INDIRECT(CONCATENATE("'Flight Input'!",Analysis!$B$2,A892+2))</f>
        <v>0</v>
      </c>
      <c r="D892">
        <f t="shared" si="1890"/>
        <v>5.0363000016659498E-2</v>
      </c>
      <c r="F892">
        <f t="shared" ca="1" si="1814"/>
        <v>0</v>
      </c>
      <c r="G892">
        <f t="shared" ca="1" si="1815"/>
        <v>0</v>
      </c>
      <c r="I892">
        <f>SUM(D$2:D892)/COUNT(D$2:D892)</f>
        <v>2.1884366292166366E-2</v>
      </c>
      <c r="J892">
        <f t="shared" si="1806"/>
        <v>2.3013232069089988</v>
      </c>
      <c r="L892">
        <f ca="1">VARA(C$2:C892)</f>
        <v>0</v>
      </c>
      <c r="M892">
        <f t="shared" ca="1" si="1807"/>
        <v>0</v>
      </c>
      <c r="N892">
        <f t="shared" ca="1" si="1816"/>
        <v>0</v>
      </c>
      <c r="O892" t="b">
        <f ca="1">IF(OR(O891,M892*MIN((B892-B$2)*Analysis!$B$19,1)&gt;Analysis!$B$18),TRUE,FALSE)</f>
        <v>0</v>
      </c>
      <c r="P892" t="b">
        <f>IF(OR('Flight Input'!U892=3,'Flight Input'!U892=9),TRUE,FALSE)</f>
        <v>1</v>
      </c>
      <c r="Q892">
        <f ca="1">IF(O892,Q891,SUM(C$2:C892)/COUNT(C$2:C892))+(Analysis!$D$14-500)/1000000</f>
        <v>1.1E-4</v>
      </c>
      <c r="R892">
        <f t="shared" ca="1" si="1808"/>
        <v>0</v>
      </c>
      <c r="S892">
        <f t="shared" ca="1" si="1817"/>
        <v>0</v>
      </c>
      <c r="T892">
        <f t="shared" ca="1" si="1809"/>
        <v>0</v>
      </c>
      <c r="U892">
        <f ca="1">IF($P892,T892*Analysis!$B$28+Analysis!$B$29,0)</f>
        <v>0.65799999999999992</v>
      </c>
      <c r="V892">
        <f ca="1">U892-'Flight Input'!$AE892</f>
        <v>0.40499999999999992</v>
      </c>
      <c r="W892">
        <f ca="1">MEDIAN2(R892,Analysis!$B$5,2)</f>
        <v>0</v>
      </c>
      <c r="X892">
        <f t="shared" ref="X892:Y892" ca="1" si="1931">X891+W892*$D892</f>
        <v>0</v>
      </c>
      <c r="Y892">
        <f t="shared" ca="1" si="1931"/>
        <v>0</v>
      </c>
      <c r="AA892">
        <f ca="1">AVERAGE2(W892,Analysis!$B$6,2)</f>
        <v>0</v>
      </c>
      <c r="AB892">
        <f t="shared" ref="AB892:AC892" ca="1" si="1932">AB891+AA892*$D892</f>
        <v>0</v>
      </c>
      <c r="AC892">
        <f t="shared" ca="1" si="1932"/>
        <v>0</v>
      </c>
      <c r="AF892">
        <f ca="1">IF(B892&gt;0,C892-Analysis!$B$14,0)</f>
        <v>0</v>
      </c>
      <c r="AG892">
        <f t="shared" ca="1" si="1812"/>
        <v>0</v>
      </c>
      <c r="AH892">
        <f t="shared" ca="1" si="1813"/>
        <v>0</v>
      </c>
      <c r="AI892">
        <f ca="1">IF(AND(B892&gt;Analysis!$B$39,B892&lt;Analysis!$B$40),FilterInput(AF892,Analysis!$B$34,Analysis!$B$35),0)</f>
        <v>0</v>
      </c>
      <c r="AJ892">
        <f ca="1">MEDIAN2(AI892,Analysis!$B$5,2)</f>
        <v>0</v>
      </c>
      <c r="AK892">
        <f ca="1">AVERAGE2(AJ892,Analysis!$B$6,2)</f>
        <v>0</v>
      </c>
      <c r="AL892">
        <f ca="1">INTEGRAL2(R892,$B892,AL891,R891,$B891,Analysis!$B$22)</f>
        <v>0</v>
      </c>
      <c r="AM892">
        <f ca="1">IF(AND(B892&lt;Analysis!$B$40,B892&gt;0),INTEGRAL2(AL892,$B892,AM891,AL891,$B891,Analysis!$B$23),0)</f>
        <v>0</v>
      </c>
      <c r="AN892">
        <f ca="1">IF($P892,AM892*Analysis!$B$30+Analysis!$B$31,0)</f>
        <v>0.626</v>
      </c>
      <c r="AO892">
        <f ca="1">AN892-'Flight Input'!$AE892</f>
        <v>0.373</v>
      </c>
      <c r="AQ892">
        <f>Analysis!$B$36*'Flight Input'!AE892+IF('Flight Input'!AE892 &gt; 0,Analysis!$B$37,0)</f>
        <v>-0.96728899999999995</v>
      </c>
      <c r="AR892">
        <f ca="1">_xlfn.COVARIANCE.P($AN$102:$AN$1102,'Flight Input'!AE892:AE1892)</f>
        <v>0</v>
      </c>
    </row>
    <row r="893" spans="1:44" x14ac:dyDescent="0.3">
      <c r="A893">
        <v>891</v>
      </c>
      <c r="B893">
        <f>'Flight Input'!T893</f>
        <v>19.484514000010677</v>
      </c>
      <c r="C893">
        <f ca="1">INDIRECT(CONCATENATE("'Flight Input'!",Analysis!$B$2,A893+2))</f>
        <v>0</v>
      </c>
      <c r="D893">
        <f t="shared" si="1890"/>
        <v>7.4279999826103449E-3</v>
      </c>
      <c r="F893">
        <f t="shared" ca="1" si="1814"/>
        <v>0</v>
      </c>
      <c r="G893">
        <f t="shared" ca="1" si="1815"/>
        <v>0</v>
      </c>
      <c r="I893">
        <f>SUM(D$2:D893)/COUNT(D$2:D893)</f>
        <v>2.1868141414153396E-2</v>
      </c>
      <c r="J893">
        <f t="shared" si="1806"/>
        <v>0.33967221273787945</v>
      </c>
      <c r="L893">
        <f ca="1">VARA(C$2:C893)</f>
        <v>0</v>
      </c>
      <c r="M893">
        <f t="shared" ca="1" si="1807"/>
        <v>0</v>
      </c>
      <c r="N893">
        <f t="shared" ca="1" si="1816"/>
        <v>0</v>
      </c>
      <c r="O893" t="b">
        <f ca="1">IF(OR(O892,M893*MIN((B893-B$2)*Analysis!$B$19,1)&gt;Analysis!$B$18),TRUE,FALSE)</f>
        <v>0</v>
      </c>
      <c r="P893" t="b">
        <f>IF(OR('Flight Input'!U893=3,'Flight Input'!U893=9),TRUE,FALSE)</f>
        <v>1</v>
      </c>
      <c r="Q893">
        <f ca="1">IF(O893,Q892,SUM(C$2:C893)/COUNT(C$2:C893))+(Analysis!$D$14-500)/1000000</f>
        <v>1.1E-4</v>
      </c>
      <c r="R893">
        <f t="shared" ca="1" si="1808"/>
        <v>0</v>
      </c>
      <c r="S893">
        <f t="shared" ca="1" si="1817"/>
        <v>0</v>
      </c>
      <c r="T893">
        <f t="shared" ca="1" si="1809"/>
        <v>0</v>
      </c>
      <c r="U893">
        <f ca="1">IF($P893,T893*Analysis!$B$28+Analysis!$B$29,0)</f>
        <v>0.65799999999999992</v>
      </c>
      <c r="V893">
        <f ca="1">U893-'Flight Input'!$AE893</f>
        <v>0.40499999999999992</v>
      </c>
      <c r="W893">
        <f ca="1">MEDIAN2(R893,Analysis!$B$5,2)</f>
        <v>0</v>
      </c>
      <c r="X893">
        <f t="shared" ref="X893:Y893" ca="1" si="1933">X892+W893*$D893</f>
        <v>0</v>
      </c>
      <c r="Y893">
        <f t="shared" ca="1" si="1933"/>
        <v>0</v>
      </c>
      <c r="AA893">
        <f ca="1">AVERAGE2(W893,Analysis!$B$6,2)</f>
        <v>0</v>
      </c>
      <c r="AB893">
        <f t="shared" ref="AB893:AC893" ca="1" si="1934">AB892+AA893*$D893</f>
        <v>0</v>
      </c>
      <c r="AC893">
        <f t="shared" ca="1" si="1934"/>
        <v>0</v>
      </c>
      <c r="AF893">
        <f ca="1">IF(B893&gt;0,C893-Analysis!$B$14,0)</f>
        <v>0</v>
      </c>
      <c r="AG893">
        <f t="shared" ca="1" si="1812"/>
        <v>0</v>
      </c>
      <c r="AH893">
        <f t="shared" ca="1" si="1813"/>
        <v>0</v>
      </c>
      <c r="AI893">
        <f ca="1">IF(AND(B893&gt;Analysis!$B$39,B893&lt;Analysis!$B$40),FilterInput(AF893,Analysis!$B$34,Analysis!$B$35),0)</f>
        <v>0</v>
      </c>
      <c r="AJ893">
        <f ca="1">MEDIAN2(AI893,Analysis!$B$5,2)</f>
        <v>0</v>
      </c>
      <c r="AK893">
        <f ca="1">AVERAGE2(AJ893,Analysis!$B$6,2)</f>
        <v>0</v>
      </c>
      <c r="AL893">
        <f ca="1">INTEGRAL2(R893,$B893,AL892,R892,$B892,Analysis!$B$22)</f>
        <v>0</v>
      </c>
      <c r="AM893">
        <f ca="1">IF(AND(B893&lt;Analysis!$B$40,B893&gt;0),INTEGRAL2(AL893,$B893,AM892,AL892,$B892,Analysis!$B$23),0)</f>
        <v>0</v>
      </c>
      <c r="AN893">
        <f ca="1">IF($P893,AM893*Analysis!$B$30+Analysis!$B$31,0)</f>
        <v>0.626</v>
      </c>
      <c r="AO893">
        <f ca="1">AN893-'Flight Input'!$AE893</f>
        <v>0.373</v>
      </c>
      <c r="AQ893">
        <f>Analysis!$B$36*'Flight Input'!AE893+IF('Flight Input'!AE893 &gt; 0,Analysis!$B$37,0)</f>
        <v>-0.96728899999999995</v>
      </c>
      <c r="AR893">
        <f ca="1">_xlfn.COVARIANCE.P($AN$102:$AN$1102,'Flight Input'!AE893:AE1893)</f>
        <v>0</v>
      </c>
    </row>
    <row r="894" spans="1:44" x14ac:dyDescent="0.3">
      <c r="A894">
        <v>892</v>
      </c>
      <c r="B894">
        <f>'Flight Input'!T894</f>
        <v>19.54977499996312</v>
      </c>
      <c r="C894">
        <f ca="1">INDIRECT(CONCATENATE("'Flight Input'!",Analysis!$B$2,A894+2))</f>
        <v>0</v>
      </c>
      <c r="D894">
        <f t="shared" si="1890"/>
        <v>6.5260999952442944E-2</v>
      </c>
      <c r="F894">
        <f t="shared" ca="1" si="1814"/>
        <v>0</v>
      </c>
      <c r="G894">
        <f t="shared" ca="1" si="1815"/>
        <v>0</v>
      </c>
      <c r="I894">
        <f>SUM(D$2:D894)/COUNT(D$2:D894)</f>
        <v>2.1916788116550581E-2</v>
      </c>
      <c r="J894">
        <f t="shared" si="1806"/>
        <v>2.9776717101700112</v>
      </c>
      <c r="L894">
        <f ca="1">VARA(C$2:C894)</f>
        <v>0</v>
      </c>
      <c r="M894">
        <f t="shared" ca="1" si="1807"/>
        <v>0</v>
      </c>
      <c r="N894">
        <f t="shared" ca="1" si="1816"/>
        <v>0</v>
      </c>
      <c r="O894" t="b">
        <f ca="1">IF(OR(O893,M894*MIN((B894-B$2)*Analysis!$B$19,1)&gt;Analysis!$B$18),TRUE,FALSE)</f>
        <v>0</v>
      </c>
      <c r="P894" t="b">
        <f>IF(OR('Flight Input'!U894=3,'Flight Input'!U894=9),TRUE,FALSE)</f>
        <v>1</v>
      </c>
      <c r="Q894">
        <f ca="1">IF(O894,Q893,SUM(C$2:C894)/COUNT(C$2:C894))+(Analysis!$D$14-500)/1000000</f>
        <v>1.1E-4</v>
      </c>
      <c r="R894">
        <f t="shared" ca="1" si="1808"/>
        <v>0</v>
      </c>
      <c r="S894">
        <f t="shared" ca="1" si="1817"/>
        <v>0</v>
      </c>
      <c r="T894">
        <f t="shared" ca="1" si="1809"/>
        <v>0</v>
      </c>
      <c r="U894">
        <f ca="1">IF($P894,T894*Analysis!$B$28+Analysis!$B$29,0)</f>
        <v>0.65799999999999992</v>
      </c>
      <c r="V894">
        <f ca="1">U894-'Flight Input'!$AE894</f>
        <v>0.40599999999999992</v>
      </c>
      <c r="W894">
        <f ca="1">MEDIAN2(R894,Analysis!$B$5,2)</f>
        <v>0</v>
      </c>
      <c r="X894">
        <f t="shared" ref="X894:Y894" ca="1" si="1935">X893+W894*$D894</f>
        <v>0</v>
      </c>
      <c r="Y894">
        <f t="shared" ca="1" si="1935"/>
        <v>0</v>
      </c>
      <c r="AA894">
        <f ca="1">AVERAGE2(W894,Analysis!$B$6,2)</f>
        <v>0</v>
      </c>
      <c r="AB894">
        <f t="shared" ref="AB894:AC894" ca="1" si="1936">AB893+AA894*$D894</f>
        <v>0</v>
      </c>
      <c r="AC894">
        <f t="shared" ca="1" si="1936"/>
        <v>0</v>
      </c>
      <c r="AF894">
        <f ca="1">IF(B894&gt;0,C894-Analysis!$B$14,0)</f>
        <v>0</v>
      </c>
      <c r="AG894">
        <f t="shared" ca="1" si="1812"/>
        <v>0</v>
      </c>
      <c r="AH894">
        <f t="shared" ca="1" si="1813"/>
        <v>0</v>
      </c>
      <c r="AI894">
        <f ca="1">IF(AND(B894&gt;Analysis!$B$39,B894&lt;Analysis!$B$40),FilterInput(AF894,Analysis!$B$34,Analysis!$B$35),0)</f>
        <v>0</v>
      </c>
      <c r="AJ894">
        <f ca="1">MEDIAN2(AI894,Analysis!$B$5,2)</f>
        <v>0</v>
      </c>
      <c r="AK894">
        <f ca="1">AVERAGE2(AJ894,Analysis!$B$6,2)</f>
        <v>0</v>
      </c>
      <c r="AL894">
        <f ca="1">INTEGRAL2(R894,$B894,AL893,R893,$B893,Analysis!$B$22)</f>
        <v>0</v>
      </c>
      <c r="AM894">
        <f ca="1">IF(AND(B894&lt;Analysis!$B$40,B894&gt;0),INTEGRAL2(AL894,$B894,AM893,AL893,$B893,Analysis!$B$23),0)</f>
        <v>0</v>
      </c>
      <c r="AN894">
        <f ca="1">IF($P894,AM894*Analysis!$B$30+Analysis!$B$31,0)</f>
        <v>0.626</v>
      </c>
      <c r="AO894">
        <f ca="1">AN894-'Flight Input'!$AE894</f>
        <v>0.374</v>
      </c>
      <c r="AQ894">
        <f>Analysis!$B$36*'Flight Input'!AE894+IF('Flight Input'!AE894 &gt; 0,Analysis!$B$37,0)</f>
        <v>-0.96927599999999992</v>
      </c>
      <c r="AR894">
        <f ca="1">_xlfn.COVARIANCE.P($AN$102:$AN$1102,'Flight Input'!AE894:AE1894)</f>
        <v>0</v>
      </c>
    </row>
    <row r="895" spans="1:44" x14ac:dyDescent="0.3">
      <c r="A895">
        <v>893</v>
      </c>
      <c r="B895">
        <f>'Flight Input'!T895</f>
        <v>19.622833000030369</v>
      </c>
      <c r="C895">
        <f ca="1">INDIRECT(CONCATENATE("'Flight Input'!",Analysis!$B$2,A895+2))</f>
        <v>0</v>
      </c>
      <c r="D895">
        <f t="shared" si="1890"/>
        <v>7.305800006724894E-2</v>
      </c>
      <c r="F895">
        <f t="shared" ca="1" si="1814"/>
        <v>0</v>
      </c>
      <c r="G895">
        <f t="shared" ca="1" si="1815"/>
        <v>0</v>
      </c>
      <c r="I895">
        <f>SUM(D$2:D895)/COUNT(D$2:D895)</f>
        <v>2.197405711089627E-2</v>
      </c>
      <c r="J895">
        <f t="shared" si="1806"/>
        <v>3.3247387907725829</v>
      </c>
      <c r="L895">
        <f ca="1">VARA(C$2:C895)</f>
        <v>0</v>
      </c>
      <c r="M895">
        <f t="shared" ca="1" si="1807"/>
        <v>0</v>
      </c>
      <c r="N895">
        <f t="shared" ca="1" si="1816"/>
        <v>0</v>
      </c>
      <c r="O895" t="b">
        <f ca="1">IF(OR(O894,M895*MIN((B895-B$2)*Analysis!$B$19,1)&gt;Analysis!$B$18),TRUE,FALSE)</f>
        <v>0</v>
      </c>
      <c r="P895" t="b">
        <f>IF(OR('Flight Input'!U895=3,'Flight Input'!U895=9),TRUE,FALSE)</f>
        <v>1</v>
      </c>
      <c r="Q895">
        <f ca="1">IF(O895,Q894,SUM(C$2:C895)/COUNT(C$2:C895))+(Analysis!$D$14-500)/1000000</f>
        <v>1.1E-4</v>
      </c>
      <c r="R895">
        <f t="shared" ca="1" si="1808"/>
        <v>0</v>
      </c>
      <c r="S895">
        <f t="shared" ca="1" si="1817"/>
        <v>0</v>
      </c>
      <c r="T895">
        <f t="shared" ca="1" si="1809"/>
        <v>0</v>
      </c>
      <c r="U895">
        <f ca="1">IF($P895,T895*Analysis!$B$28+Analysis!$B$29,0)</f>
        <v>0.65799999999999992</v>
      </c>
      <c r="V895">
        <f ca="1">U895-'Flight Input'!$AE895</f>
        <v>0.40699999999999992</v>
      </c>
      <c r="W895">
        <f ca="1">MEDIAN2(R895,Analysis!$B$5,2)</f>
        <v>0</v>
      </c>
      <c r="X895">
        <f t="shared" ref="X895:Y895" ca="1" si="1937">X894+W895*$D895</f>
        <v>0</v>
      </c>
      <c r="Y895">
        <f t="shared" ca="1" si="1937"/>
        <v>0</v>
      </c>
      <c r="AA895">
        <f ca="1">AVERAGE2(W895,Analysis!$B$6,2)</f>
        <v>0</v>
      </c>
      <c r="AB895">
        <f t="shared" ref="AB895:AC895" ca="1" si="1938">AB894+AA895*$D895</f>
        <v>0</v>
      </c>
      <c r="AC895">
        <f t="shared" ca="1" si="1938"/>
        <v>0</v>
      </c>
      <c r="AF895">
        <f ca="1">IF(B895&gt;0,C895-Analysis!$B$14,0)</f>
        <v>0</v>
      </c>
      <c r="AG895">
        <f t="shared" ca="1" si="1812"/>
        <v>0</v>
      </c>
      <c r="AH895">
        <f t="shared" ca="1" si="1813"/>
        <v>0</v>
      </c>
      <c r="AI895">
        <f ca="1">IF(AND(B895&gt;Analysis!$B$39,B895&lt;Analysis!$B$40),FilterInput(AF895,Analysis!$B$34,Analysis!$B$35),0)</f>
        <v>0</v>
      </c>
      <c r="AJ895">
        <f ca="1">MEDIAN2(AI895,Analysis!$B$5,2)</f>
        <v>0</v>
      </c>
      <c r="AK895">
        <f ca="1">AVERAGE2(AJ895,Analysis!$B$6,2)</f>
        <v>0</v>
      </c>
      <c r="AL895">
        <f ca="1">INTEGRAL2(R895,$B895,AL894,R894,$B894,Analysis!$B$22)</f>
        <v>0</v>
      </c>
      <c r="AM895">
        <f ca="1">IF(AND(B895&lt;Analysis!$B$40,B895&gt;0),INTEGRAL2(AL895,$B895,AM894,AL894,$B894,Analysis!$B$23),0)</f>
        <v>0</v>
      </c>
      <c r="AN895">
        <f ca="1">IF($P895,AM895*Analysis!$B$30+Analysis!$B$31,0)</f>
        <v>0.626</v>
      </c>
      <c r="AO895">
        <f ca="1">AN895-'Flight Input'!$AE895</f>
        <v>0.375</v>
      </c>
      <c r="AQ895">
        <f>Analysis!$B$36*'Flight Input'!AE895+IF('Flight Input'!AE895 &gt; 0,Analysis!$B$37,0)</f>
        <v>-0.97126299999999999</v>
      </c>
      <c r="AR895">
        <f ca="1">_xlfn.COVARIANCE.P($AN$102:$AN$1102,'Flight Input'!AE895:AE1895)</f>
        <v>0</v>
      </c>
    </row>
    <row r="896" spans="1:44" x14ac:dyDescent="0.3">
      <c r="A896">
        <v>894</v>
      </c>
      <c r="B896">
        <f>'Flight Input'!T896</f>
        <v>19.698226999957114</v>
      </c>
      <c r="C896">
        <f ca="1">INDIRECT(CONCATENATE("'Flight Input'!",Analysis!$B$2,A896+2))</f>
        <v>0</v>
      </c>
      <c r="D896">
        <f t="shared" si="1890"/>
        <v>7.5393999926745892E-2</v>
      </c>
      <c r="F896">
        <f t="shared" ca="1" si="1814"/>
        <v>0</v>
      </c>
      <c r="G896">
        <f t="shared" ca="1" si="1815"/>
        <v>0</v>
      </c>
      <c r="I896">
        <f>SUM(D$2:D896)/COUNT(D$2:D896)</f>
        <v>2.2033810961920711E-2</v>
      </c>
      <c r="J896">
        <f t="shared" si="1806"/>
        <v>3.4217412528882711</v>
      </c>
      <c r="L896">
        <f ca="1">VARA(C$2:C896)</f>
        <v>0</v>
      </c>
      <c r="M896">
        <f t="shared" ca="1" si="1807"/>
        <v>0</v>
      </c>
      <c r="N896">
        <f t="shared" ca="1" si="1816"/>
        <v>0</v>
      </c>
      <c r="O896" t="b">
        <f ca="1">IF(OR(O895,M896*MIN((B896-B$2)*Analysis!$B$19,1)&gt;Analysis!$B$18),TRUE,FALSE)</f>
        <v>0</v>
      </c>
      <c r="P896" t="b">
        <f>IF(OR('Flight Input'!U896=3,'Flight Input'!U896=9),TRUE,FALSE)</f>
        <v>1</v>
      </c>
      <c r="Q896">
        <f ca="1">IF(O896,Q895,SUM(C$2:C896)/COUNT(C$2:C896))+(Analysis!$D$14-500)/1000000</f>
        <v>1.1E-4</v>
      </c>
      <c r="R896">
        <f t="shared" ca="1" si="1808"/>
        <v>0</v>
      </c>
      <c r="S896">
        <f t="shared" ca="1" si="1817"/>
        <v>0</v>
      </c>
      <c r="T896">
        <f t="shared" ca="1" si="1809"/>
        <v>0</v>
      </c>
      <c r="U896">
        <f ca="1">IF($P896,T896*Analysis!$B$28+Analysis!$B$29,0)</f>
        <v>0.65799999999999992</v>
      </c>
      <c r="V896">
        <f ca="1">U896-'Flight Input'!$AE896</f>
        <v>0.40699999999999992</v>
      </c>
      <c r="W896">
        <f ca="1">MEDIAN2(R896,Analysis!$B$5,2)</f>
        <v>0</v>
      </c>
      <c r="X896">
        <f t="shared" ref="X896:Y896" ca="1" si="1939">X895+W896*$D896</f>
        <v>0</v>
      </c>
      <c r="Y896">
        <f t="shared" ca="1" si="1939"/>
        <v>0</v>
      </c>
      <c r="AA896">
        <f ca="1">AVERAGE2(W896,Analysis!$B$6,2)</f>
        <v>0</v>
      </c>
      <c r="AB896">
        <f t="shared" ref="AB896:AC896" ca="1" si="1940">AB895+AA896*$D896</f>
        <v>0</v>
      </c>
      <c r="AC896">
        <f t="shared" ca="1" si="1940"/>
        <v>0</v>
      </c>
      <c r="AF896">
        <f ca="1">IF(B896&gt;0,C896-Analysis!$B$14,0)</f>
        <v>0</v>
      </c>
      <c r="AG896">
        <f t="shared" ca="1" si="1812"/>
        <v>0</v>
      </c>
      <c r="AH896">
        <f t="shared" ca="1" si="1813"/>
        <v>0</v>
      </c>
      <c r="AI896">
        <f ca="1">IF(AND(B896&gt;Analysis!$B$39,B896&lt;Analysis!$B$40),FilterInput(AF896,Analysis!$B$34,Analysis!$B$35),0)</f>
        <v>0</v>
      </c>
      <c r="AJ896">
        <f ca="1">MEDIAN2(AI896,Analysis!$B$5,2)</f>
        <v>0</v>
      </c>
      <c r="AK896">
        <f ca="1">AVERAGE2(AJ896,Analysis!$B$6,2)</f>
        <v>0</v>
      </c>
      <c r="AL896">
        <f ca="1">INTEGRAL2(R896,$B896,AL895,R895,$B895,Analysis!$B$22)</f>
        <v>0</v>
      </c>
      <c r="AM896">
        <f ca="1">IF(AND(B896&lt;Analysis!$B$40,B896&gt;0),INTEGRAL2(AL896,$B896,AM895,AL895,$B895,Analysis!$B$23),0)</f>
        <v>0</v>
      </c>
      <c r="AN896">
        <f ca="1">IF($P896,AM896*Analysis!$B$30+Analysis!$B$31,0)</f>
        <v>0.626</v>
      </c>
      <c r="AO896">
        <f ca="1">AN896-'Flight Input'!$AE896</f>
        <v>0.375</v>
      </c>
      <c r="AQ896">
        <f>Analysis!$B$36*'Flight Input'!AE896+IF('Flight Input'!AE896 &gt; 0,Analysis!$B$37,0)</f>
        <v>-0.97126299999999999</v>
      </c>
      <c r="AR896">
        <f ca="1">_xlfn.COVARIANCE.P($AN$102:$AN$1102,'Flight Input'!AE896:AE1896)</f>
        <v>0</v>
      </c>
    </row>
    <row r="897" spans="1:44" x14ac:dyDescent="0.3">
      <c r="A897">
        <v>895</v>
      </c>
      <c r="B897">
        <f>'Flight Input'!T897</f>
        <v>19.758548000012524</v>
      </c>
      <c r="C897">
        <f ca="1">INDIRECT(CONCATENATE("'Flight Input'!",Analysis!$B$2,A897+2))</f>
        <v>0</v>
      </c>
      <c r="D897">
        <f t="shared" si="1890"/>
        <v>6.0321000055409968E-2</v>
      </c>
      <c r="F897">
        <f t="shared" ca="1" si="1814"/>
        <v>0</v>
      </c>
      <c r="G897">
        <f t="shared" ca="1" si="1815"/>
        <v>0</v>
      </c>
      <c r="I897">
        <f>SUM(D$2:D897)/COUNT(D$2:D897)</f>
        <v>2.2076589944148073E-2</v>
      </c>
      <c r="J897">
        <f t="shared" si="1806"/>
        <v>2.7323513372317487</v>
      </c>
      <c r="L897">
        <f ca="1">VARA(C$2:C897)</f>
        <v>0</v>
      </c>
      <c r="M897">
        <f t="shared" ca="1" si="1807"/>
        <v>0</v>
      </c>
      <c r="N897">
        <f t="shared" ca="1" si="1816"/>
        <v>0</v>
      </c>
      <c r="O897" t="b">
        <f ca="1">IF(OR(O896,M897*MIN((B897-B$2)*Analysis!$B$19,1)&gt;Analysis!$B$18),TRUE,FALSE)</f>
        <v>0</v>
      </c>
      <c r="P897" t="b">
        <f>IF(OR('Flight Input'!U897=3,'Flight Input'!U897=9),TRUE,FALSE)</f>
        <v>1</v>
      </c>
      <c r="Q897">
        <f ca="1">IF(O897,Q896,SUM(C$2:C897)/COUNT(C$2:C897))+(Analysis!$D$14-500)/1000000</f>
        <v>1.1E-4</v>
      </c>
      <c r="R897">
        <f t="shared" ca="1" si="1808"/>
        <v>0</v>
      </c>
      <c r="S897">
        <f t="shared" ca="1" si="1817"/>
        <v>0</v>
      </c>
      <c r="T897">
        <f t="shared" ca="1" si="1809"/>
        <v>0</v>
      </c>
      <c r="U897">
        <f ca="1">IF($P897,T897*Analysis!$B$28+Analysis!$B$29,0)</f>
        <v>0.65799999999999992</v>
      </c>
      <c r="V897">
        <f ca="1">U897-'Flight Input'!$AE897</f>
        <v>0.40699999999999992</v>
      </c>
      <c r="W897">
        <f ca="1">MEDIAN2(R897,Analysis!$B$5,2)</f>
        <v>0</v>
      </c>
      <c r="X897">
        <f t="shared" ref="X897:Y897" ca="1" si="1941">X896+W897*$D897</f>
        <v>0</v>
      </c>
      <c r="Y897">
        <f t="shared" ca="1" si="1941"/>
        <v>0</v>
      </c>
      <c r="AA897">
        <f ca="1">AVERAGE2(W897,Analysis!$B$6,2)</f>
        <v>0</v>
      </c>
      <c r="AB897">
        <f t="shared" ref="AB897:AC897" ca="1" si="1942">AB896+AA897*$D897</f>
        <v>0</v>
      </c>
      <c r="AC897">
        <f t="shared" ca="1" si="1942"/>
        <v>0</v>
      </c>
      <c r="AF897">
        <f ca="1">IF(B897&gt;0,C897-Analysis!$B$14,0)</f>
        <v>0</v>
      </c>
      <c r="AG897">
        <f t="shared" ca="1" si="1812"/>
        <v>0</v>
      </c>
      <c r="AH897">
        <f t="shared" ca="1" si="1813"/>
        <v>0</v>
      </c>
      <c r="AI897">
        <f ca="1">IF(AND(B897&gt;Analysis!$B$39,B897&lt;Analysis!$B$40),FilterInput(AF897,Analysis!$B$34,Analysis!$B$35),0)</f>
        <v>0</v>
      </c>
      <c r="AJ897">
        <f ca="1">MEDIAN2(AI897,Analysis!$B$5,2)</f>
        <v>0</v>
      </c>
      <c r="AK897">
        <f ca="1">AVERAGE2(AJ897,Analysis!$B$6,2)</f>
        <v>0</v>
      </c>
      <c r="AL897">
        <f ca="1">INTEGRAL2(R897,$B897,AL896,R896,$B896,Analysis!$B$22)</f>
        <v>0</v>
      </c>
      <c r="AM897">
        <f ca="1">IF(AND(B897&lt;Analysis!$B$40,B897&gt;0),INTEGRAL2(AL897,$B897,AM896,AL896,$B896,Analysis!$B$23),0)</f>
        <v>0</v>
      </c>
      <c r="AN897">
        <f ca="1">IF($P897,AM897*Analysis!$B$30+Analysis!$B$31,0)</f>
        <v>0.626</v>
      </c>
      <c r="AO897">
        <f ca="1">AN897-'Flight Input'!$AE897</f>
        <v>0.375</v>
      </c>
      <c r="AQ897">
        <f>Analysis!$B$36*'Flight Input'!AE897+IF('Flight Input'!AE897 &gt; 0,Analysis!$B$37,0)</f>
        <v>-0.97126299999999999</v>
      </c>
      <c r="AR897">
        <f ca="1">_xlfn.COVARIANCE.P($AN$102:$AN$1102,'Flight Input'!AE897:AE1897)</f>
        <v>0</v>
      </c>
    </row>
    <row r="898" spans="1:44" x14ac:dyDescent="0.3">
      <c r="A898">
        <v>896</v>
      </c>
      <c r="B898">
        <f>'Flight Input'!T898</f>
        <v>19.764374000020325</v>
      </c>
      <c r="C898">
        <f ca="1">INDIRECT(CONCATENATE("'Flight Input'!",Analysis!$B$2,A898+2))</f>
        <v>0</v>
      </c>
      <c r="D898">
        <f t="shared" si="1890"/>
        <v>5.8260000078007579E-3</v>
      </c>
      <c r="F898">
        <f t="shared" ca="1" si="1814"/>
        <v>0</v>
      </c>
      <c r="G898">
        <f t="shared" ca="1" si="1815"/>
        <v>0</v>
      </c>
      <c r="I898">
        <f>SUM(D$2:D898)/COUNT(D$2:D898)</f>
        <v>2.2058453125022685E-2</v>
      </c>
      <c r="J898">
        <f t="shared" si="1806"/>
        <v>0.26411643530850565</v>
      </c>
      <c r="L898">
        <f ca="1">VARA(C$2:C898)</f>
        <v>0</v>
      </c>
      <c r="M898">
        <f t="shared" ca="1" si="1807"/>
        <v>0</v>
      </c>
      <c r="N898">
        <f t="shared" ca="1" si="1816"/>
        <v>0</v>
      </c>
      <c r="O898" t="b">
        <f ca="1">IF(OR(O897,M898*MIN((B898-B$2)*Analysis!$B$19,1)&gt;Analysis!$B$18),TRUE,FALSE)</f>
        <v>0</v>
      </c>
      <c r="P898" t="b">
        <f>IF(OR('Flight Input'!U898=3,'Flight Input'!U898=9),TRUE,FALSE)</f>
        <v>1</v>
      </c>
      <c r="Q898">
        <f ca="1">IF(O898,Q897,SUM(C$2:C898)/COUNT(C$2:C898))+(Analysis!$D$14-500)/1000000</f>
        <v>1.1E-4</v>
      </c>
      <c r="R898">
        <f t="shared" ca="1" si="1808"/>
        <v>0</v>
      </c>
      <c r="S898">
        <f t="shared" ca="1" si="1817"/>
        <v>0</v>
      </c>
      <c r="T898">
        <f t="shared" ca="1" si="1809"/>
        <v>0</v>
      </c>
      <c r="U898">
        <f ca="1">IF($P898,T898*Analysis!$B$28+Analysis!$B$29,0)</f>
        <v>0.65799999999999992</v>
      </c>
      <c r="V898">
        <f ca="1">U898-'Flight Input'!$AE898</f>
        <v>0.40899999999999992</v>
      </c>
      <c r="W898">
        <f ca="1">MEDIAN2(R898,Analysis!$B$5,2)</f>
        <v>0</v>
      </c>
      <c r="X898">
        <f t="shared" ref="X898:Y898" ca="1" si="1943">X897+W898*$D898</f>
        <v>0</v>
      </c>
      <c r="Y898">
        <f t="shared" ca="1" si="1943"/>
        <v>0</v>
      </c>
      <c r="AA898">
        <f ca="1">AVERAGE2(W898,Analysis!$B$6,2)</f>
        <v>0</v>
      </c>
      <c r="AB898">
        <f t="shared" ref="AB898:AC898" ca="1" si="1944">AB897+AA898*$D898</f>
        <v>0</v>
      </c>
      <c r="AC898">
        <f t="shared" ca="1" si="1944"/>
        <v>0</v>
      </c>
      <c r="AF898">
        <f ca="1">IF(B898&gt;0,C898-Analysis!$B$14,0)</f>
        <v>0</v>
      </c>
      <c r="AG898">
        <f t="shared" ca="1" si="1812"/>
        <v>0</v>
      </c>
      <c r="AH898">
        <f t="shared" ca="1" si="1813"/>
        <v>0</v>
      </c>
      <c r="AI898">
        <f ca="1">IF(AND(B898&gt;Analysis!$B$39,B898&lt;Analysis!$B$40),FilterInput(AF898,Analysis!$B$34,Analysis!$B$35),0)</f>
        <v>0</v>
      </c>
      <c r="AJ898">
        <f ca="1">MEDIAN2(AI898,Analysis!$B$5,2)</f>
        <v>0</v>
      </c>
      <c r="AK898">
        <f ca="1">AVERAGE2(AJ898,Analysis!$B$6,2)</f>
        <v>0</v>
      </c>
      <c r="AL898">
        <f ca="1">INTEGRAL2(R898,$B898,AL897,R897,$B897,Analysis!$B$22)</f>
        <v>0</v>
      </c>
      <c r="AM898">
        <f ca="1">IF(AND(B898&lt;Analysis!$B$40,B898&gt;0),INTEGRAL2(AL898,$B898,AM897,AL897,$B897,Analysis!$B$23),0)</f>
        <v>0</v>
      </c>
      <c r="AN898">
        <f ca="1">IF($P898,AM898*Analysis!$B$30+Analysis!$B$31,0)</f>
        <v>0.626</v>
      </c>
      <c r="AO898">
        <f ca="1">AN898-'Flight Input'!$AE898</f>
        <v>0.377</v>
      </c>
      <c r="AQ898">
        <f>Analysis!$B$36*'Flight Input'!AE898+IF('Flight Input'!AE898 &gt; 0,Analysis!$B$37,0)</f>
        <v>-0.97523699999999991</v>
      </c>
      <c r="AR898">
        <f ca="1">_xlfn.COVARIANCE.P($AN$102:$AN$1102,'Flight Input'!AE898:AE1898)</f>
        <v>0</v>
      </c>
    </row>
    <row r="899" spans="1:44" x14ac:dyDescent="0.3">
      <c r="A899">
        <v>897</v>
      </c>
      <c r="B899">
        <f>'Flight Input'!T899</f>
        <v>19.894479000009596</v>
      </c>
      <c r="C899">
        <f ca="1">INDIRECT(CONCATENATE("'Flight Input'!",Analysis!$B$2,A899+2))</f>
        <v>0</v>
      </c>
      <c r="D899">
        <f t="shared" ref="D899:D962" si="1945">B899-B898</f>
        <v>0.13010499998927116</v>
      </c>
      <c r="F899">
        <f t="shared" ca="1" si="1814"/>
        <v>0</v>
      </c>
      <c r="G899">
        <f t="shared" ca="1" si="1815"/>
        <v>0</v>
      </c>
      <c r="I899">
        <f>SUM(D$2:D899)/COUNT(D$2:D899)</f>
        <v>2.2178906354525747E-2</v>
      </c>
      <c r="J899">
        <f t="shared" ref="J899:J962" si="1946">D899/I899</f>
        <v>5.8661593998174038</v>
      </c>
      <c r="L899">
        <f ca="1">VARA(C$2:C899)</f>
        <v>0</v>
      </c>
      <c r="M899">
        <f t="shared" ref="M899:M962" ca="1" si="1947">(L899-L898)/D899</f>
        <v>0</v>
      </c>
      <c r="N899">
        <f t="shared" ca="1" si="1816"/>
        <v>0</v>
      </c>
      <c r="O899" t="b">
        <f ca="1">IF(OR(O898,M899*MIN((B899-B$2)*Analysis!$B$19,1)&gt;Analysis!$B$18),TRUE,FALSE)</f>
        <v>0</v>
      </c>
      <c r="P899" t="b">
        <f>IF(OR('Flight Input'!U899=3,'Flight Input'!U899=9),TRUE,FALSE)</f>
        <v>1</v>
      </c>
      <c r="Q899">
        <f ca="1">IF(O899,Q898,SUM(C$2:C899)/COUNT(C$2:C899))+(Analysis!$D$14-500)/1000000</f>
        <v>1.1E-4</v>
      </c>
      <c r="R899">
        <f t="shared" ref="R899:R962" ca="1" si="1948">IF(O899,C899-Q899,0)</f>
        <v>0</v>
      </c>
      <c r="S899">
        <f t="shared" ca="1" si="1817"/>
        <v>0</v>
      </c>
      <c r="T899">
        <f t="shared" ref="T899:T962" ca="1" si="1949">IF(P899,T898+S899*$D899,0)</f>
        <v>0</v>
      </c>
      <c r="U899">
        <f ca="1">IF($P899,T899*Analysis!$B$28+Analysis!$B$29,0)</f>
        <v>0.65799999999999992</v>
      </c>
      <c r="V899">
        <f ca="1">U899-'Flight Input'!$AE899</f>
        <v>0.40899999999999992</v>
      </c>
      <c r="W899">
        <f ca="1">MEDIAN2(R899,Analysis!$B$5,2)</f>
        <v>0</v>
      </c>
      <c r="X899">
        <f t="shared" ref="X899:Y899" ca="1" si="1950">X898+W899*$D899</f>
        <v>0</v>
      </c>
      <c r="Y899">
        <f t="shared" ca="1" si="1950"/>
        <v>0</v>
      </c>
      <c r="AA899">
        <f ca="1">AVERAGE2(W899,Analysis!$B$6,2)</f>
        <v>0</v>
      </c>
      <c r="AB899">
        <f t="shared" ref="AB899:AC899" ca="1" si="1951">AB898+AA899*$D899</f>
        <v>0</v>
      </c>
      <c r="AC899">
        <f t="shared" ca="1" si="1951"/>
        <v>0</v>
      </c>
      <c r="AF899">
        <f ca="1">IF(B899&gt;0,C899-Analysis!$B$14,0)</f>
        <v>0</v>
      </c>
      <c r="AG899">
        <f t="shared" ref="AG899:AG962" ca="1" si="1952">IF(B899&gt;0,AG898+AF899*$D899,0)</f>
        <v>0</v>
      </c>
      <c r="AH899">
        <f t="shared" ref="AH899:AH962" ca="1" si="1953">IF(B899&gt;0,AH898+AG899*$D899,0)</f>
        <v>0</v>
      </c>
      <c r="AI899">
        <f ca="1">IF(AND(B899&gt;Analysis!$B$39,B899&lt;Analysis!$B$40),FilterInput(AF899,Analysis!$B$34,Analysis!$B$35),0)</f>
        <v>0</v>
      </c>
      <c r="AJ899">
        <f ca="1">MEDIAN2(AI899,Analysis!$B$5,2)</f>
        <v>0</v>
      </c>
      <c r="AK899">
        <f ca="1">AVERAGE2(AJ899,Analysis!$B$6,2)</f>
        <v>0</v>
      </c>
      <c r="AL899">
        <f ca="1">INTEGRAL2(R899,$B899,AL898,R898,$B898,Analysis!$B$22)</f>
        <v>0</v>
      </c>
      <c r="AM899">
        <f ca="1">IF(AND(B899&lt;Analysis!$B$40,B899&gt;0),INTEGRAL2(AL899,$B899,AM898,AL898,$B898,Analysis!$B$23),0)</f>
        <v>0</v>
      </c>
      <c r="AN899">
        <f ca="1">IF($P899,AM899*Analysis!$B$30+Analysis!$B$31,0)</f>
        <v>0.626</v>
      </c>
      <c r="AO899">
        <f ca="1">AN899-'Flight Input'!$AE899</f>
        <v>0.377</v>
      </c>
      <c r="AQ899">
        <f>Analysis!$B$36*'Flight Input'!AE899+IF('Flight Input'!AE899 &gt; 0,Analysis!$B$37,0)</f>
        <v>-0.97523699999999991</v>
      </c>
      <c r="AR899">
        <f ca="1">_xlfn.COVARIANCE.P($AN$102:$AN$1102,'Flight Input'!AE899:AE1899)</f>
        <v>0</v>
      </c>
    </row>
    <row r="900" spans="1:44" x14ac:dyDescent="0.3">
      <c r="A900">
        <v>898</v>
      </c>
      <c r="B900">
        <f>'Flight Input'!T900</f>
        <v>19.906099000014365</v>
      </c>
      <c r="C900">
        <f ca="1">INDIRECT(CONCATENATE("'Flight Input'!",Analysis!$B$2,A900+2))</f>
        <v>0</v>
      </c>
      <c r="D900">
        <f t="shared" si="1945"/>
        <v>1.1620000004768372E-2</v>
      </c>
      <c r="F900">
        <f t="shared" ref="F900:F963" ca="1" si="1954">F899+C900*$D900</f>
        <v>0</v>
      </c>
      <c r="G900">
        <f t="shared" ref="G900:G963" ca="1" si="1955">G899+F900*$D900</f>
        <v>0</v>
      </c>
      <c r="I900">
        <f>SUM(D$2:D900)/COUNT(D$2:D900)</f>
        <v>2.2167148106920227E-2</v>
      </c>
      <c r="J900">
        <f t="shared" si="1946"/>
        <v>0.52419914139251833</v>
      </c>
      <c r="L900">
        <f ca="1">VARA(C$2:C900)</f>
        <v>0</v>
      </c>
      <c r="M900">
        <f t="shared" ca="1" si="1947"/>
        <v>0</v>
      </c>
      <c r="N900">
        <f t="shared" ref="N900:N963" ca="1" si="1956">(C900-C899)/D900</f>
        <v>0</v>
      </c>
      <c r="O900" t="b">
        <f ca="1">IF(OR(O899,M900*MIN((B900-B$2)*Analysis!$B$19,1)&gt;Analysis!$B$18),TRUE,FALSE)</f>
        <v>0</v>
      </c>
      <c r="P900" t="b">
        <f>IF(OR('Flight Input'!U900=3,'Flight Input'!U900=9),TRUE,FALSE)</f>
        <v>1</v>
      </c>
      <c r="Q900">
        <f ca="1">IF(O900,Q899,SUM(C$2:C900)/COUNT(C$2:C900))+(Analysis!$D$14-500)/1000000</f>
        <v>1.1E-4</v>
      </c>
      <c r="R900">
        <f t="shared" ca="1" si="1948"/>
        <v>0</v>
      </c>
      <c r="S900">
        <f t="shared" ref="S900:S963" ca="1" si="1957">S899+R900*$D900</f>
        <v>0</v>
      </c>
      <c r="T900">
        <f t="shared" ca="1" si="1949"/>
        <v>0</v>
      </c>
      <c r="U900">
        <f ca="1">IF($P900,T900*Analysis!$B$28+Analysis!$B$29,0)</f>
        <v>0.65799999999999992</v>
      </c>
      <c r="V900">
        <f ca="1">U900-'Flight Input'!$AE900</f>
        <v>0.40599999999999992</v>
      </c>
      <c r="W900">
        <f ca="1">MEDIAN2(R900,Analysis!$B$5,2)</f>
        <v>0</v>
      </c>
      <c r="X900">
        <f t="shared" ref="X900:Y900" ca="1" si="1958">X899+W900*$D900</f>
        <v>0</v>
      </c>
      <c r="Y900">
        <f t="shared" ca="1" si="1958"/>
        <v>0</v>
      </c>
      <c r="AA900">
        <f ca="1">AVERAGE2(W900,Analysis!$B$6,2)</f>
        <v>0</v>
      </c>
      <c r="AB900">
        <f t="shared" ref="AB900:AC900" ca="1" si="1959">AB899+AA900*$D900</f>
        <v>0</v>
      </c>
      <c r="AC900">
        <f t="shared" ca="1" si="1959"/>
        <v>0</v>
      </c>
      <c r="AF900">
        <f ca="1">IF(B900&gt;0,C900-Analysis!$B$14,0)</f>
        <v>0</v>
      </c>
      <c r="AG900">
        <f t="shared" ca="1" si="1952"/>
        <v>0</v>
      </c>
      <c r="AH900">
        <f t="shared" ca="1" si="1953"/>
        <v>0</v>
      </c>
      <c r="AI900">
        <f ca="1">IF(AND(B900&gt;Analysis!$B$39,B900&lt;Analysis!$B$40),FilterInput(AF900,Analysis!$B$34,Analysis!$B$35),0)</f>
        <v>0</v>
      </c>
      <c r="AJ900">
        <f ca="1">MEDIAN2(AI900,Analysis!$B$5,2)</f>
        <v>0</v>
      </c>
      <c r="AK900">
        <f ca="1">AVERAGE2(AJ900,Analysis!$B$6,2)</f>
        <v>0</v>
      </c>
      <c r="AL900">
        <f ca="1">INTEGRAL2(R900,$B900,AL899,R899,$B899,Analysis!$B$22)</f>
        <v>0</v>
      </c>
      <c r="AM900">
        <f ca="1">IF(AND(B900&lt;Analysis!$B$40,B900&gt;0),INTEGRAL2(AL900,$B900,AM899,AL899,$B899,Analysis!$B$23),0)</f>
        <v>0</v>
      </c>
      <c r="AN900">
        <f ca="1">IF($P900,AM900*Analysis!$B$30+Analysis!$B$31,0)</f>
        <v>0.626</v>
      </c>
      <c r="AO900">
        <f ca="1">AN900-'Flight Input'!$AE900</f>
        <v>0.374</v>
      </c>
      <c r="AQ900">
        <f>Analysis!$B$36*'Flight Input'!AE900+IF('Flight Input'!AE900 &gt; 0,Analysis!$B$37,0)</f>
        <v>-0.96927599999999992</v>
      </c>
      <c r="AR900">
        <f ca="1">_xlfn.COVARIANCE.P($AN$102:$AN$1102,'Flight Input'!AE900:AE1900)</f>
        <v>0</v>
      </c>
    </row>
    <row r="901" spans="1:44" x14ac:dyDescent="0.3">
      <c r="A901">
        <v>899</v>
      </c>
      <c r="B901">
        <f>'Flight Input'!T901</f>
        <v>19.953943999949843</v>
      </c>
      <c r="C901">
        <f ca="1">INDIRECT(CONCATENATE("'Flight Input'!",Analysis!$B$2,A901+2))</f>
        <v>0</v>
      </c>
      <c r="D901">
        <f t="shared" si="1945"/>
        <v>4.7844999935477972E-2</v>
      </c>
      <c r="F901">
        <f t="shared" ca="1" si="1954"/>
        <v>0</v>
      </c>
      <c r="G901">
        <f t="shared" ca="1" si="1955"/>
        <v>0</v>
      </c>
      <c r="I901">
        <f>SUM(D$2:D901)/COUNT(D$2:D901)</f>
        <v>2.2195710789710613E-2</v>
      </c>
      <c r="J901">
        <f t="shared" si="1946"/>
        <v>2.1555966550824648</v>
      </c>
      <c r="L901">
        <f ca="1">VARA(C$2:C901)</f>
        <v>0</v>
      </c>
      <c r="M901">
        <f t="shared" ca="1" si="1947"/>
        <v>0</v>
      </c>
      <c r="N901">
        <f t="shared" ca="1" si="1956"/>
        <v>0</v>
      </c>
      <c r="O901" t="b">
        <f ca="1">IF(OR(O900,M901*MIN((B901-B$2)*Analysis!$B$19,1)&gt;Analysis!$B$18),TRUE,FALSE)</f>
        <v>0</v>
      </c>
      <c r="P901" t="b">
        <f>IF(OR('Flight Input'!U901=3,'Flight Input'!U901=9),TRUE,FALSE)</f>
        <v>1</v>
      </c>
      <c r="Q901">
        <f ca="1">IF(O901,Q900,SUM(C$2:C901)/COUNT(C$2:C901))+(Analysis!$D$14-500)/1000000</f>
        <v>1.1E-4</v>
      </c>
      <c r="R901">
        <f t="shared" ca="1" si="1948"/>
        <v>0</v>
      </c>
      <c r="S901">
        <f t="shared" ca="1" si="1957"/>
        <v>0</v>
      </c>
      <c r="T901">
        <f t="shared" ca="1" si="1949"/>
        <v>0</v>
      </c>
      <c r="U901">
        <f ca="1">IF($P901,T901*Analysis!$B$28+Analysis!$B$29,0)</f>
        <v>0.65799999999999992</v>
      </c>
      <c r="V901">
        <f ca="1">U901-'Flight Input'!$AE901</f>
        <v>0.40599999999999992</v>
      </c>
      <c r="W901">
        <f ca="1">MEDIAN2(R901,Analysis!$B$5,2)</f>
        <v>0</v>
      </c>
      <c r="X901">
        <f t="shared" ref="X901:Y901" ca="1" si="1960">X900+W901*$D901</f>
        <v>0</v>
      </c>
      <c r="Y901">
        <f t="shared" ca="1" si="1960"/>
        <v>0</v>
      </c>
      <c r="AA901">
        <f ca="1">AVERAGE2(W901,Analysis!$B$6,2)</f>
        <v>0</v>
      </c>
      <c r="AB901">
        <f t="shared" ref="AB901:AC901" ca="1" si="1961">AB900+AA901*$D901</f>
        <v>0</v>
      </c>
      <c r="AC901">
        <f t="shared" ca="1" si="1961"/>
        <v>0</v>
      </c>
      <c r="AF901">
        <f ca="1">IF(B901&gt;0,C901-Analysis!$B$14,0)</f>
        <v>0</v>
      </c>
      <c r="AG901">
        <f t="shared" ca="1" si="1952"/>
        <v>0</v>
      </c>
      <c r="AH901">
        <f t="shared" ca="1" si="1953"/>
        <v>0</v>
      </c>
      <c r="AI901">
        <f ca="1">IF(AND(B901&gt;Analysis!$B$39,B901&lt;Analysis!$B$40),FilterInput(AF901,Analysis!$B$34,Analysis!$B$35),0)</f>
        <v>0</v>
      </c>
      <c r="AJ901">
        <f ca="1">MEDIAN2(AI901,Analysis!$B$5,2)</f>
        <v>0</v>
      </c>
      <c r="AK901">
        <f ca="1">AVERAGE2(AJ901,Analysis!$B$6,2)</f>
        <v>0</v>
      </c>
      <c r="AL901">
        <f ca="1">INTEGRAL2(R901,$B901,AL900,R900,$B900,Analysis!$B$22)</f>
        <v>0</v>
      </c>
      <c r="AM901">
        <f ca="1">IF(AND(B901&lt;Analysis!$B$40,B901&gt;0),INTEGRAL2(AL901,$B901,AM900,AL900,$B900,Analysis!$B$23),0)</f>
        <v>0</v>
      </c>
      <c r="AN901">
        <f ca="1">IF($P901,AM901*Analysis!$B$30+Analysis!$B$31,0)</f>
        <v>0.626</v>
      </c>
      <c r="AO901">
        <f ca="1">AN901-'Flight Input'!$AE901</f>
        <v>0.374</v>
      </c>
      <c r="AQ901">
        <f>Analysis!$B$36*'Flight Input'!AE901+IF('Flight Input'!AE901 &gt; 0,Analysis!$B$37,0)</f>
        <v>-0.96927599999999992</v>
      </c>
      <c r="AR901">
        <f ca="1">_xlfn.COVARIANCE.P($AN$102:$AN$1102,'Flight Input'!AE901:AE1901)</f>
        <v>0</v>
      </c>
    </row>
    <row r="902" spans="1:44" x14ac:dyDescent="0.3">
      <c r="A902">
        <v>900</v>
      </c>
      <c r="B902">
        <f>'Flight Input'!T902</f>
        <v>19.974267999990843</v>
      </c>
      <c r="C902">
        <f ca="1">INDIRECT(CONCATENATE("'Flight Input'!",Analysis!$B$2,A902+2))</f>
        <v>0</v>
      </c>
      <c r="D902">
        <f t="shared" si="1945"/>
        <v>2.0324000041000545E-2</v>
      </c>
      <c r="F902">
        <f t="shared" ca="1" si="1954"/>
        <v>0</v>
      </c>
      <c r="G902">
        <f t="shared" ca="1" si="1955"/>
        <v>0</v>
      </c>
      <c r="I902">
        <f>SUM(D$2:D902)/COUNT(D$2:D902)</f>
        <v>2.2193631111100936E-2</v>
      </c>
      <c r="J902">
        <f t="shared" si="1946"/>
        <v>0.91575821636662114</v>
      </c>
      <c r="L902">
        <f ca="1">VARA(C$2:C902)</f>
        <v>0</v>
      </c>
      <c r="M902">
        <f t="shared" ca="1" si="1947"/>
        <v>0</v>
      </c>
      <c r="N902">
        <f t="shared" ca="1" si="1956"/>
        <v>0</v>
      </c>
      <c r="O902" t="b">
        <f ca="1">IF(OR(O901,M902*MIN((B902-B$2)*Analysis!$B$19,1)&gt;Analysis!$B$18),TRUE,FALSE)</f>
        <v>0</v>
      </c>
      <c r="P902" t="b">
        <f>IF(OR('Flight Input'!U902=3,'Flight Input'!U902=9),TRUE,FALSE)</f>
        <v>1</v>
      </c>
      <c r="Q902">
        <f ca="1">IF(O902,Q901,SUM(C$2:C902)/COUNT(C$2:C902))+(Analysis!$D$14-500)/1000000</f>
        <v>1.1E-4</v>
      </c>
      <c r="R902">
        <f t="shared" ca="1" si="1948"/>
        <v>0</v>
      </c>
      <c r="S902">
        <f t="shared" ca="1" si="1957"/>
        <v>0</v>
      </c>
      <c r="T902">
        <f t="shared" ca="1" si="1949"/>
        <v>0</v>
      </c>
      <c r="U902">
        <f ca="1">IF($P902,T902*Analysis!$B$28+Analysis!$B$29,0)</f>
        <v>0.65799999999999992</v>
      </c>
      <c r="V902">
        <f ca="1">U902-'Flight Input'!$AE902</f>
        <v>0.40699999999999992</v>
      </c>
      <c r="W902">
        <f ca="1">MEDIAN2(R902,Analysis!$B$5,2)</f>
        <v>0</v>
      </c>
      <c r="X902">
        <f t="shared" ref="X902:Y902" ca="1" si="1962">X901+W902*$D902</f>
        <v>0</v>
      </c>
      <c r="Y902">
        <f t="shared" ca="1" si="1962"/>
        <v>0</v>
      </c>
      <c r="AA902">
        <f ca="1">AVERAGE2(W902,Analysis!$B$6,2)</f>
        <v>0</v>
      </c>
      <c r="AB902">
        <f t="shared" ref="AB902:AC902" ca="1" si="1963">AB901+AA902*$D902</f>
        <v>0</v>
      </c>
      <c r="AC902">
        <f t="shared" ca="1" si="1963"/>
        <v>0</v>
      </c>
      <c r="AF902">
        <f ca="1">IF(B902&gt;0,C902-Analysis!$B$14,0)</f>
        <v>0</v>
      </c>
      <c r="AG902">
        <f t="shared" ca="1" si="1952"/>
        <v>0</v>
      </c>
      <c r="AH902">
        <f t="shared" ca="1" si="1953"/>
        <v>0</v>
      </c>
      <c r="AI902">
        <f ca="1">IF(AND(B902&gt;Analysis!$B$39,B902&lt;Analysis!$B$40),FilterInput(AF902,Analysis!$B$34,Analysis!$B$35),0)</f>
        <v>0</v>
      </c>
      <c r="AJ902">
        <f ca="1">MEDIAN2(AI902,Analysis!$B$5,2)</f>
        <v>0</v>
      </c>
      <c r="AK902">
        <f ca="1">AVERAGE2(AJ902,Analysis!$B$6,2)</f>
        <v>0</v>
      </c>
      <c r="AL902">
        <f ca="1">INTEGRAL2(R902,$B902,AL901,R901,$B901,Analysis!$B$22)</f>
        <v>0</v>
      </c>
      <c r="AM902">
        <f ca="1">IF(AND(B902&lt;Analysis!$B$40,B902&gt;0),INTEGRAL2(AL902,$B902,AM901,AL901,$B901,Analysis!$B$23),0)</f>
        <v>0</v>
      </c>
      <c r="AN902">
        <f ca="1">IF($P902,AM902*Analysis!$B$30+Analysis!$B$31,0)</f>
        <v>0.626</v>
      </c>
      <c r="AO902">
        <f ca="1">AN902-'Flight Input'!$AE902</f>
        <v>0.375</v>
      </c>
      <c r="AQ902">
        <f>Analysis!$B$36*'Flight Input'!AE902+IF('Flight Input'!AE902 &gt; 0,Analysis!$B$37,0)</f>
        <v>-0.97126299999999999</v>
      </c>
      <c r="AR902">
        <f ca="1">_xlfn.COVARIANCE.P($AN$102:$AN$1102,'Flight Input'!AE902:AE1902)</f>
        <v>0</v>
      </c>
    </row>
    <row r="903" spans="1:44" x14ac:dyDescent="0.3">
      <c r="A903">
        <v>901</v>
      </c>
      <c r="B903">
        <f>'Flight Input'!T903</f>
        <v>20.033270000014454</v>
      </c>
      <c r="C903">
        <f ca="1">INDIRECT(CONCATENATE("'Flight Input'!",Analysis!$B$2,A903+2))</f>
        <v>0</v>
      </c>
      <c r="D903">
        <f t="shared" si="1945"/>
        <v>5.900200002361089E-2</v>
      </c>
      <c r="F903">
        <f t="shared" ca="1" si="1954"/>
        <v>0</v>
      </c>
      <c r="G903">
        <f t="shared" ca="1" si="1955"/>
        <v>0</v>
      </c>
      <c r="I903">
        <f>SUM(D$2:D903)/COUNT(D$2:D903)</f>
        <v>2.2234483906786298E-2</v>
      </c>
      <c r="J903">
        <f t="shared" si="1946"/>
        <v>2.6536257945525148</v>
      </c>
      <c r="L903">
        <f ca="1">VARA(C$2:C903)</f>
        <v>0</v>
      </c>
      <c r="M903">
        <f t="shared" ca="1" si="1947"/>
        <v>0</v>
      </c>
      <c r="N903">
        <f t="shared" ca="1" si="1956"/>
        <v>0</v>
      </c>
      <c r="O903" t="b">
        <f ca="1">IF(OR(O902,M903*MIN((B903-B$2)*Analysis!$B$19,1)&gt;Analysis!$B$18),TRUE,FALSE)</f>
        <v>0</v>
      </c>
      <c r="P903" t="b">
        <f>IF(OR('Flight Input'!U903=3,'Flight Input'!U903=9),TRUE,FALSE)</f>
        <v>1</v>
      </c>
      <c r="Q903">
        <f ca="1">IF(O903,Q902,SUM(C$2:C903)/COUNT(C$2:C903))+(Analysis!$D$14-500)/1000000</f>
        <v>1.1E-4</v>
      </c>
      <c r="R903">
        <f t="shared" ca="1" si="1948"/>
        <v>0</v>
      </c>
      <c r="S903">
        <f t="shared" ca="1" si="1957"/>
        <v>0</v>
      </c>
      <c r="T903">
        <f t="shared" ca="1" si="1949"/>
        <v>0</v>
      </c>
      <c r="U903">
        <f ca="1">IF($P903,T903*Analysis!$B$28+Analysis!$B$29,0)</f>
        <v>0.65799999999999992</v>
      </c>
      <c r="V903">
        <f ca="1">U903-'Flight Input'!$AE903</f>
        <v>0.40599999999999992</v>
      </c>
      <c r="W903">
        <f ca="1">MEDIAN2(R903,Analysis!$B$5,2)</f>
        <v>0</v>
      </c>
      <c r="X903">
        <f t="shared" ref="X903:Y903" ca="1" si="1964">X902+W903*$D903</f>
        <v>0</v>
      </c>
      <c r="Y903">
        <f t="shared" ca="1" si="1964"/>
        <v>0</v>
      </c>
      <c r="AA903">
        <f ca="1">AVERAGE2(W903,Analysis!$B$6,2)</f>
        <v>0</v>
      </c>
      <c r="AB903">
        <f t="shared" ref="AB903:AC903" ca="1" si="1965">AB902+AA903*$D903</f>
        <v>0</v>
      </c>
      <c r="AC903">
        <f t="shared" ca="1" si="1965"/>
        <v>0</v>
      </c>
      <c r="AF903">
        <f ca="1">IF(B903&gt;0,C903-Analysis!$B$14,0)</f>
        <v>0</v>
      </c>
      <c r="AG903">
        <f t="shared" ca="1" si="1952"/>
        <v>0</v>
      </c>
      <c r="AH903">
        <f t="shared" ca="1" si="1953"/>
        <v>0</v>
      </c>
      <c r="AI903">
        <f ca="1">IF(AND(B903&gt;Analysis!$B$39,B903&lt;Analysis!$B$40),FilterInput(AF903,Analysis!$B$34,Analysis!$B$35),0)</f>
        <v>0</v>
      </c>
      <c r="AJ903">
        <f ca="1">MEDIAN2(AI903,Analysis!$B$5,2)</f>
        <v>0</v>
      </c>
      <c r="AK903">
        <f ca="1">AVERAGE2(AJ903,Analysis!$B$6,2)</f>
        <v>0</v>
      </c>
      <c r="AL903">
        <f ca="1">INTEGRAL2(R903,$B903,AL902,R902,$B902,Analysis!$B$22)</f>
        <v>0</v>
      </c>
      <c r="AM903">
        <f ca="1">IF(AND(B903&lt;Analysis!$B$40,B903&gt;0),INTEGRAL2(AL903,$B903,AM902,AL902,$B902,Analysis!$B$23),0)</f>
        <v>0</v>
      </c>
      <c r="AN903">
        <f ca="1">IF($P903,AM903*Analysis!$B$30+Analysis!$B$31,0)</f>
        <v>0.626</v>
      </c>
      <c r="AO903">
        <f ca="1">AN903-'Flight Input'!$AE903</f>
        <v>0.374</v>
      </c>
      <c r="AQ903">
        <f>Analysis!$B$36*'Flight Input'!AE903+IF('Flight Input'!AE903 &gt; 0,Analysis!$B$37,0)</f>
        <v>-0.96927599999999992</v>
      </c>
      <c r="AR903">
        <f ca="1">_xlfn.COVARIANCE.P($AN$102:$AN$1102,'Flight Input'!AE903:AE1903)</f>
        <v>0</v>
      </c>
    </row>
    <row r="904" spans="1:44" x14ac:dyDescent="0.3">
      <c r="A904">
        <v>902</v>
      </c>
      <c r="B904">
        <f>'Flight Input'!T904</f>
        <v>20.044191000051796</v>
      </c>
      <c r="C904">
        <f ca="1">INDIRECT(CONCATENATE("'Flight Input'!",Analysis!$B$2,A904+2))</f>
        <v>0</v>
      </c>
      <c r="D904">
        <f t="shared" si="1945"/>
        <v>1.092100003734231E-2</v>
      </c>
      <c r="F904">
        <f t="shared" ca="1" si="1954"/>
        <v>0</v>
      </c>
      <c r="G904">
        <f t="shared" ca="1" si="1955"/>
        <v>0</v>
      </c>
      <c r="I904">
        <f>SUM(D$2:D904)/COUNT(D$2:D904)</f>
        <v>2.2221941241742569E-2</v>
      </c>
      <c r="J904">
        <f t="shared" si="1946"/>
        <v>0.49145121564932742</v>
      </c>
      <c r="L904">
        <f ca="1">VARA(C$2:C904)</f>
        <v>0</v>
      </c>
      <c r="M904">
        <f t="shared" ca="1" si="1947"/>
        <v>0</v>
      </c>
      <c r="N904">
        <f t="shared" ca="1" si="1956"/>
        <v>0</v>
      </c>
      <c r="O904" t="b">
        <f ca="1">IF(OR(O903,M904*MIN((B904-B$2)*Analysis!$B$19,1)&gt;Analysis!$B$18),TRUE,FALSE)</f>
        <v>0</v>
      </c>
      <c r="P904" t="b">
        <f>IF(OR('Flight Input'!U904=3,'Flight Input'!U904=9),TRUE,FALSE)</f>
        <v>1</v>
      </c>
      <c r="Q904">
        <f ca="1">IF(O904,Q903,SUM(C$2:C904)/COUNT(C$2:C904))+(Analysis!$D$14-500)/1000000</f>
        <v>1.1E-4</v>
      </c>
      <c r="R904">
        <f t="shared" ca="1" si="1948"/>
        <v>0</v>
      </c>
      <c r="S904">
        <f t="shared" ca="1" si="1957"/>
        <v>0</v>
      </c>
      <c r="T904">
        <f t="shared" ca="1" si="1949"/>
        <v>0</v>
      </c>
      <c r="U904">
        <f ca="1">IF($P904,T904*Analysis!$B$28+Analysis!$B$29,0)</f>
        <v>0.65799999999999992</v>
      </c>
      <c r="V904">
        <f ca="1">U904-'Flight Input'!$AE904</f>
        <v>0.40299999999999991</v>
      </c>
      <c r="W904">
        <f ca="1">MEDIAN2(R904,Analysis!$B$5,2)</f>
        <v>0</v>
      </c>
      <c r="X904">
        <f t="shared" ref="X904:Y904" ca="1" si="1966">X903+W904*$D904</f>
        <v>0</v>
      </c>
      <c r="Y904">
        <f t="shared" ca="1" si="1966"/>
        <v>0</v>
      </c>
      <c r="AA904">
        <f ca="1">AVERAGE2(W904,Analysis!$B$6,2)</f>
        <v>0</v>
      </c>
      <c r="AB904">
        <f t="shared" ref="AB904:AC904" ca="1" si="1967">AB903+AA904*$D904</f>
        <v>0</v>
      </c>
      <c r="AC904">
        <f t="shared" ca="1" si="1967"/>
        <v>0</v>
      </c>
      <c r="AF904">
        <f ca="1">IF(B904&gt;0,C904-Analysis!$B$14,0)</f>
        <v>0</v>
      </c>
      <c r="AG904">
        <f t="shared" ca="1" si="1952"/>
        <v>0</v>
      </c>
      <c r="AH904">
        <f t="shared" ca="1" si="1953"/>
        <v>0</v>
      </c>
      <c r="AI904">
        <f ca="1">IF(AND(B904&gt;Analysis!$B$39,B904&lt;Analysis!$B$40),FilterInput(AF904,Analysis!$B$34,Analysis!$B$35),0)</f>
        <v>0</v>
      </c>
      <c r="AJ904">
        <f ca="1">MEDIAN2(AI904,Analysis!$B$5,2)</f>
        <v>0</v>
      </c>
      <c r="AK904">
        <f ca="1">AVERAGE2(AJ904,Analysis!$B$6,2)</f>
        <v>0</v>
      </c>
      <c r="AL904">
        <f ca="1">INTEGRAL2(R904,$B904,AL903,R903,$B903,Analysis!$B$22)</f>
        <v>0</v>
      </c>
      <c r="AM904">
        <f ca="1">IF(AND(B904&lt;Analysis!$B$40,B904&gt;0),INTEGRAL2(AL904,$B904,AM903,AL903,$B903,Analysis!$B$23),0)</f>
        <v>0</v>
      </c>
      <c r="AN904">
        <f ca="1">IF($P904,AM904*Analysis!$B$30+Analysis!$B$31,0)</f>
        <v>0.626</v>
      </c>
      <c r="AO904">
        <f ca="1">AN904-'Flight Input'!$AE904</f>
        <v>0.371</v>
      </c>
      <c r="AQ904">
        <f>Analysis!$B$36*'Flight Input'!AE904+IF('Flight Input'!AE904 &gt; 0,Analysis!$B$37,0)</f>
        <v>-0.96331499999999992</v>
      </c>
      <c r="AR904">
        <f ca="1">_xlfn.COVARIANCE.P($AN$102:$AN$1102,'Flight Input'!AE904:AE1904)</f>
        <v>0</v>
      </c>
    </row>
    <row r="905" spans="1:44" x14ac:dyDescent="0.3">
      <c r="A905">
        <v>903</v>
      </c>
      <c r="B905">
        <f>'Flight Input'!T905</f>
        <v>20.112563999951817</v>
      </c>
      <c r="C905">
        <f ca="1">INDIRECT(CONCATENATE("'Flight Input'!",Analysis!$B$2,A905+2))</f>
        <v>0</v>
      </c>
      <c r="D905">
        <f t="shared" si="1945"/>
        <v>6.8372999900020659E-2</v>
      </c>
      <c r="F905">
        <f t="shared" ca="1" si="1954"/>
        <v>0</v>
      </c>
      <c r="G905">
        <f t="shared" ca="1" si="1955"/>
        <v>0</v>
      </c>
      <c r="I905">
        <f>SUM(D$2:D905)/COUNT(D$2:D905)</f>
        <v>2.2273049833833686E-2</v>
      </c>
      <c r="J905">
        <f t="shared" si="1946"/>
        <v>3.0697637014289456</v>
      </c>
      <c r="L905">
        <f ca="1">VARA(C$2:C905)</f>
        <v>0</v>
      </c>
      <c r="M905">
        <f t="shared" ca="1" si="1947"/>
        <v>0</v>
      </c>
      <c r="N905">
        <f t="shared" ca="1" si="1956"/>
        <v>0</v>
      </c>
      <c r="O905" t="b">
        <f ca="1">IF(OR(O904,M905*MIN((B905-B$2)*Analysis!$B$19,1)&gt;Analysis!$B$18),TRUE,FALSE)</f>
        <v>0</v>
      </c>
      <c r="P905" t="b">
        <f>IF(OR('Flight Input'!U905=3,'Flight Input'!U905=9),TRUE,FALSE)</f>
        <v>1</v>
      </c>
      <c r="Q905">
        <f ca="1">IF(O905,Q904,SUM(C$2:C905)/COUNT(C$2:C905))+(Analysis!$D$14-500)/1000000</f>
        <v>1.1E-4</v>
      </c>
      <c r="R905">
        <f t="shared" ca="1" si="1948"/>
        <v>0</v>
      </c>
      <c r="S905">
        <f t="shared" ca="1" si="1957"/>
        <v>0</v>
      </c>
      <c r="T905">
        <f t="shared" ca="1" si="1949"/>
        <v>0</v>
      </c>
      <c r="U905">
        <f ca="1">IF($P905,T905*Analysis!$B$28+Analysis!$B$29,0)</f>
        <v>0.65799999999999992</v>
      </c>
      <c r="V905">
        <f ca="1">U905-'Flight Input'!$AE905</f>
        <v>0.39899999999999991</v>
      </c>
      <c r="W905">
        <f ca="1">MEDIAN2(R905,Analysis!$B$5,2)</f>
        <v>0</v>
      </c>
      <c r="X905">
        <f t="shared" ref="X905:Y905" ca="1" si="1968">X904+W905*$D905</f>
        <v>0</v>
      </c>
      <c r="Y905">
        <f t="shared" ca="1" si="1968"/>
        <v>0</v>
      </c>
      <c r="AA905">
        <f ca="1">AVERAGE2(W905,Analysis!$B$6,2)</f>
        <v>0</v>
      </c>
      <c r="AB905">
        <f t="shared" ref="AB905:AC905" ca="1" si="1969">AB904+AA905*$D905</f>
        <v>0</v>
      </c>
      <c r="AC905">
        <f t="shared" ca="1" si="1969"/>
        <v>0</v>
      </c>
      <c r="AF905">
        <f ca="1">IF(B905&gt;0,C905-Analysis!$B$14,0)</f>
        <v>0</v>
      </c>
      <c r="AG905">
        <f t="shared" ca="1" si="1952"/>
        <v>0</v>
      </c>
      <c r="AH905">
        <f t="shared" ca="1" si="1953"/>
        <v>0</v>
      </c>
      <c r="AI905">
        <f ca="1">IF(AND(B905&gt;Analysis!$B$39,B905&lt;Analysis!$B$40),FilterInput(AF905,Analysis!$B$34,Analysis!$B$35),0)</f>
        <v>0</v>
      </c>
      <c r="AJ905">
        <f ca="1">MEDIAN2(AI905,Analysis!$B$5,2)</f>
        <v>0</v>
      </c>
      <c r="AK905">
        <f ca="1">AVERAGE2(AJ905,Analysis!$B$6,2)</f>
        <v>0</v>
      </c>
      <c r="AL905">
        <f ca="1">INTEGRAL2(R905,$B905,AL904,R904,$B904,Analysis!$B$22)</f>
        <v>0</v>
      </c>
      <c r="AM905">
        <f ca="1">IF(AND(B905&lt;Analysis!$B$40,B905&gt;0),INTEGRAL2(AL905,$B905,AM904,AL904,$B904,Analysis!$B$23),0)</f>
        <v>0</v>
      </c>
      <c r="AN905">
        <f ca="1">IF($P905,AM905*Analysis!$B$30+Analysis!$B$31,0)</f>
        <v>0.626</v>
      </c>
      <c r="AO905">
        <f ca="1">AN905-'Flight Input'!$AE905</f>
        <v>0.36699999999999999</v>
      </c>
      <c r="AQ905">
        <f>Analysis!$B$36*'Flight Input'!AE905+IF('Flight Input'!AE905 &gt; 0,Analysis!$B$37,0)</f>
        <v>-0.95536699999999997</v>
      </c>
      <c r="AR905">
        <f ca="1">_xlfn.COVARIANCE.P($AN$102:$AN$1102,'Flight Input'!AE905:AE1905)</f>
        <v>0</v>
      </c>
    </row>
    <row r="906" spans="1:44" x14ac:dyDescent="0.3">
      <c r="A906">
        <v>904</v>
      </c>
      <c r="B906">
        <f>'Flight Input'!T906</f>
        <v>20.240775999962352</v>
      </c>
      <c r="C906">
        <f ca="1">INDIRECT(CONCATENATE("'Flight Input'!",Analysis!$B$2,A906+2))</f>
        <v>0</v>
      </c>
      <c r="D906">
        <f t="shared" si="1945"/>
        <v>0.12821200001053512</v>
      </c>
      <c r="F906">
        <f t="shared" ca="1" si="1954"/>
        <v>0</v>
      </c>
      <c r="G906">
        <f t="shared" ca="1" si="1955"/>
        <v>0</v>
      </c>
      <c r="I906">
        <f>SUM(D$2:D906)/COUNT(D$2:D906)</f>
        <v>2.2390238938011453E-2</v>
      </c>
      <c r="J906">
        <f t="shared" si="1946"/>
        <v>5.7262452788242566</v>
      </c>
      <c r="L906">
        <f ca="1">VARA(C$2:C906)</f>
        <v>0</v>
      </c>
      <c r="M906">
        <f t="shared" ca="1" si="1947"/>
        <v>0</v>
      </c>
      <c r="N906">
        <f t="shared" ca="1" si="1956"/>
        <v>0</v>
      </c>
      <c r="O906" t="b">
        <f ca="1">IF(OR(O905,M906*MIN((B906-B$2)*Analysis!$B$19,1)&gt;Analysis!$B$18),TRUE,FALSE)</f>
        <v>0</v>
      </c>
      <c r="P906" t="b">
        <f>IF(OR('Flight Input'!U906=3,'Flight Input'!U906=9),TRUE,FALSE)</f>
        <v>1</v>
      </c>
      <c r="Q906">
        <f ca="1">IF(O906,Q905,SUM(C$2:C906)/COUNT(C$2:C906))+(Analysis!$D$14-500)/1000000</f>
        <v>1.1E-4</v>
      </c>
      <c r="R906">
        <f t="shared" ca="1" si="1948"/>
        <v>0</v>
      </c>
      <c r="S906">
        <f t="shared" ca="1" si="1957"/>
        <v>0</v>
      </c>
      <c r="T906">
        <f t="shared" ca="1" si="1949"/>
        <v>0</v>
      </c>
      <c r="U906">
        <f ca="1">IF($P906,T906*Analysis!$B$28+Analysis!$B$29,0)</f>
        <v>0.65799999999999992</v>
      </c>
      <c r="V906">
        <f ca="1">U906-'Flight Input'!$AE906</f>
        <v>0.39999999999999991</v>
      </c>
      <c r="W906">
        <f ca="1">MEDIAN2(R906,Analysis!$B$5,2)</f>
        <v>0</v>
      </c>
      <c r="X906">
        <f t="shared" ref="X906:Y906" ca="1" si="1970">X905+W906*$D906</f>
        <v>0</v>
      </c>
      <c r="Y906">
        <f t="shared" ca="1" si="1970"/>
        <v>0</v>
      </c>
      <c r="AA906">
        <f ca="1">AVERAGE2(W906,Analysis!$B$6,2)</f>
        <v>0</v>
      </c>
      <c r="AB906">
        <f t="shared" ref="AB906:AC906" ca="1" si="1971">AB905+AA906*$D906</f>
        <v>0</v>
      </c>
      <c r="AC906">
        <f t="shared" ca="1" si="1971"/>
        <v>0</v>
      </c>
      <c r="AF906">
        <f ca="1">IF(B906&gt;0,C906-Analysis!$B$14,0)</f>
        <v>0</v>
      </c>
      <c r="AG906">
        <f t="shared" ca="1" si="1952"/>
        <v>0</v>
      </c>
      <c r="AH906">
        <f t="shared" ca="1" si="1953"/>
        <v>0</v>
      </c>
      <c r="AI906">
        <f ca="1">IF(AND(B906&gt;Analysis!$B$39,B906&lt;Analysis!$B$40),FilterInput(AF906,Analysis!$B$34,Analysis!$B$35),0)</f>
        <v>0</v>
      </c>
      <c r="AJ906">
        <f ca="1">MEDIAN2(AI906,Analysis!$B$5,2)</f>
        <v>0</v>
      </c>
      <c r="AK906">
        <f ca="1">AVERAGE2(AJ906,Analysis!$B$6,2)</f>
        <v>0</v>
      </c>
      <c r="AL906">
        <f ca="1">INTEGRAL2(R906,$B906,AL905,R905,$B905,Analysis!$B$22)</f>
        <v>0</v>
      </c>
      <c r="AM906">
        <f ca="1">IF(AND(B906&lt;Analysis!$B$40,B906&gt;0),INTEGRAL2(AL906,$B906,AM905,AL905,$B905,Analysis!$B$23),0)</f>
        <v>0</v>
      </c>
      <c r="AN906">
        <f ca="1">IF($P906,AM906*Analysis!$B$30+Analysis!$B$31,0)</f>
        <v>0.626</v>
      </c>
      <c r="AO906">
        <f ca="1">AN906-'Flight Input'!$AE906</f>
        <v>0.36799999999999999</v>
      </c>
      <c r="AQ906">
        <f>Analysis!$B$36*'Flight Input'!AE906+IF('Flight Input'!AE906 &gt; 0,Analysis!$B$37,0)</f>
        <v>-0.95735399999999993</v>
      </c>
      <c r="AR906">
        <f ca="1">_xlfn.COVARIANCE.P($AN$102:$AN$1102,'Flight Input'!AE906:AE1906)</f>
        <v>0</v>
      </c>
    </row>
    <row r="907" spans="1:44" x14ac:dyDescent="0.3">
      <c r="A907">
        <v>905</v>
      </c>
      <c r="B907">
        <f>'Flight Input'!T907</f>
        <v>20.248760999995284</v>
      </c>
      <c r="C907">
        <f ca="1">INDIRECT(CONCATENATE("'Flight Input'!",Analysis!$B$2,A907+2))</f>
        <v>0</v>
      </c>
      <c r="D907">
        <f t="shared" si="1945"/>
        <v>7.9850000329315662E-3</v>
      </c>
      <c r="F907">
        <f t="shared" ca="1" si="1954"/>
        <v>0</v>
      </c>
      <c r="G907">
        <f t="shared" ca="1" si="1955"/>
        <v>0</v>
      </c>
      <c r="I907">
        <f>SUM(D$2:D907)/COUNT(D$2:D907)</f>
        <v>2.2374321546956115E-2</v>
      </c>
      <c r="J907">
        <f t="shared" si="1946"/>
        <v>0.35688233121052448</v>
      </c>
      <c r="L907">
        <f ca="1">VARA(C$2:C907)</f>
        <v>0</v>
      </c>
      <c r="M907">
        <f t="shared" ca="1" si="1947"/>
        <v>0</v>
      </c>
      <c r="N907">
        <f t="shared" ca="1" si="1956"/>
        <v>0</v>
      </c>
      <c r="O907" t="b">
        <f ca="1">IF(OR(O906,M907*MIN((B907-B$2)*Analysis!$B$19,1)&gt;Analysis!$B$18),TRUE,FALSE)</f>
        <v>0</v>
      </c>
      <c r="P907" t="b">
        <f>IF(OR('Flight Input'!U907=3,'Flight Input'!U907=9),TRUE,FALSE)</f>
        <v>1</v>
      </c>
      <c r="Q907">
        <f ca="1">IF(O907,Q906,SUM(C$2:C907)/COUNT(C$2:C907))+(Analysis!$D$14-500)/1000000</f>
        <v>1.1E-4</v>
      </c>
      <c r="R907">
        <f t="shared" ca="1" si="1948"/>
        <v>0</v>
      </c>
      <c r="S907">
        <f t="shared" ca="1" si="1957"/>
        <v>0</v>
      </c>
      <c r="T907">
        <f t="shared" ca="1" si="1949"/>
        <v>0</v>
      </c>
      <c r="U907">
        <f ca="1">IF($P907,T907*Analysis!$B$28+Analysis!$B$29,0)</f>
        <v>0.65799999999999992</v>
      </c>
      <c r="V907">
        <f ca="1">U907-'Flight Input'!$AE907</f>
        <v>0.39599999999999991</v>
      </c>
      <c r="W907">
        <f ca="1">MEDIAN2(R907,Analysis!$B$5,2)</f>
        <v>0</v>
      </c>
      <c r="X907">
        <f t="shared" ref="X907:Y907" ca="1" si="1972">X906+W907*$D907</f>
        <v>0</v>
      </c>
      <c r="Y907">
        <f t="shared" ca="1" si="1972"/>
        <v>0</v>
      </c>
      <c r="AA907">
        <f ca="1">AVERAGE2(W907,Analysis!$B$6,2)</f>
        <v>0</v>
      </c>
      <c r="AB907">
        <f t="shared" ref="AB907:AC907" ca="1" si="1973">AB906+AA907*$D907</f>
        <v>0</v>
      </c>
      <c r="AC907">
        <f t="shared" ca="1" si="1973"/>
        <v>0</v>
      </c>
      <c r="AF907">
        <f ca="1">IF(B907&gt;0,C907-Analysis!$B$14,0)</f>
        <v>0</v>
      </c>
      <c r="AG907">
        <f t="shared" ca="1" si="1952"/>
        <v>0</v>
      </c>
      <c r="AH907">
        <f t="shared" ca="1" si="1953"/>
        <v>0</v>
      </c>
      <c r="AI907">
        <f ca="1">IF(AND(B907&gt;Analysis!$B$39,B907&lt;Analysis!$B$40),FilterInput(AF907,Analysis!$B$34,Analysis!$B$35),0)</f>
        <v>0</v>
      </c>
      <c r="AJ907">
        <f ca="1">MEDIAN2(AI907,Analysis!$B$5,2)</f>
        <v>0</v>
      </c>
      <c r="AK907">
        <f ca="1">AVERAGE2(AJ907,Analysis!$B$6,2)</f>
        <v>0</v>
      </c>
      <c r="AL907">
        <f ca="1">INTEGRAL2(R907,$B907,AL906,R906,$B906,Analysis!$B$22)</f>
        <v>0</v>
      </c>
      <c r="AM907">
        <f ca="1">IF(AND(B907&lt;Analysis!$B$40,B907&gt;0),INTEGRAL2(AL907,$B907,AM906,AL906,$B906,Analysis!$B$23),0)</f>
        <v>0</v>
      </c>
      <c r="AN907">
        <f ca="1">IF($P907,AM907*Analysis!$B$30+Analysis!$B$31,0)</f>
        <v>0.626</v>
      </c>
      <c r="AO907">
        <f ca="1">AN907-'Flight Input'!$AE907</f>
        <v>0.36399999999999999</v>
      </c>
      <c r="AQ907">
        <f>Analysis!$B$36*'Flight Input'!AE907+IF('Flight Input'!AE907 &gt; 0,Analysis!$B$37,0)</f>
        <v>-0.94940599999999997</v>
      </c>
      <c r="AR907">
        <f ca="1">_xlfn.COVARIANCE.P($AN$102:$AN$1102,'Flight Input'!AE907:AE1907)</f>
        <v>0</v>
      </c>
    </row>
    <row r="908" spans="1:44" x14ac:dyDescent="0.3">
      <c r="A908">
        <v>906</v>
      </c>
      <c r="B908">
        <f>'Flight Input'!T908</f>
        <v>20.312653000000864</v>
      </c>
      <c r="C908">
        <f ca="1">INDIRECT(CONCATENATE("'Flight Input'!",Analysis!$B$2,A908+2))</f>
        <v>0</v>
      </c>
      <c r="D908">
        <f t="shared" si="1945"/>
        <v>6.3892000005580485E-2</v>
      </c>
      <c r="F908">
        <f t="shared" ca="1" si="1954"/>
        <v>0</v>
      </c>
      <c r="G908">
        <f t="shared" ca="1" si="1955"/>
        <v>0</v>
      </c>
      <c r="I908">
        <f>SUM(D$2:D908)/COUNT(D$2:D908)</f>
        <v>2.2420146799117951E-2</v>
      </c>
      <c r="J908">
        <f t="shared" si="1946"/>
        <v>2.8497583257614583</v>
      </c>
      <c r="L908">
        <f ca="1">VARA(C$2:C908)</f>
        <v>0</v>
      </c>
      <c r="M908">
        <f t="shared" ca="1" si="1947"/>
        <v>0</v>
      </c>
      <c r="N908">
        <f t="shared" ca="1" si="1956"/>
        <v>0</v>
      </c>
      <c r="O908" t="b">
        <f ca="1">IF(OR(O907,M908*MIN((B908-B$2)*Analysis!$B$19,1)&gt;Analysis!$B$18),TRUE,FALSE)</f>
        <v>0</v>
      </c>
      <c r="P908" t="b">
        <f>IF(OR('Flight Input'!U908=3,'Flight Input'!U908=9),TRUE,FALSE)</f>
        <v>1</v>
      </c>
      <c r="Q908">
        <f ca="1">IF(O908,Q907,SUM(C$2:C908)/COUNT(C$2:C908))+(Analysis!$D$14-500)/1000000</f>
        <v>1.1E-4</v>
      </c>
      <c r="R908">
        <f t="shared" ca="1" si="1948"/>
        <v>0</v>
      </c>
      <c r="S908">
        <f t="shared" ca="1" si="1957"/>
        <v>0</v>
      </c>
      <c r="T908">
        <f t="shared" ca="1" si="1949"/>
        <v>0</v>
      </c>
      <c r="U908">
        <f ca="1">IF($P908,T908*Analysis!$B$28+Analysis!$B$29,0)</f>
        <v>0.65799999999999992</v>
      </c>
      <c r="V908">
        <f ca="1">U908-'Flight Input'!$AE908</f>
        <v>0.39699999999999991</v>
      </c>
      <c r="W908">
        <f ca="1">MEDIAN2(R908,Analysis!$B$5,2)</f>
        <v>0</v>
      </c>
      <c r="X908">
        <f t="shared" ref="X908:Y908" ca="1" si="1974">X907+W908*$D908</f>
        <v>0</v>
      </c>
      <c r="Y908">
        <f t="shared" ca="1" si="1974"/>
        <v>0</v>
      </c>
      <c r="AA908">
        <f ca="1">AVERAGE2(W908,Analysis!$B$6,2)</f>
        <v>0</v>
      </c>
      <c r="AB908">
        <f t="shared" ref="AB908:AC908" ca="1" si="1975">AB907+AA908*$D908</f>
        <v>0</v>
      </c>
      <c r="AC908">
        <f t="shared" ca="1" si="1975"/>
        <v>0</v>
      </c>
      <c r="AF908">
        <f ca="1">IF(B908&gt;0,C908-Analysis!$B$14,0)</f>
        <v>0</v>
      </c>
      <c r="AG908">
        <f t="shared" ca="1" si="1952"/>
        <v>0</v>
      </c>
      <c r="AH908">
        <f t="shared" ca="1" si="1953"/>
        <v>0</v>
      </c>
      <c r="AI908">
        <f ca="1">IF(AND(B908&gt;Analysis!$B$39,B908&lt;Analysis!$B$40),FilterInput(AF908,Analysis!$B$34,Analysis!$B$35),0)</f>
        <v>0</v>
      </c>
      <c r="AJ908">
        <f ca="1">MEDIAN2(AI908,Analysis!$B$5,2)</f>
        <v>0</v>
      </c>
      <c r="AK908">
        <f ca="1">AVERAGE2(AJ908,Analysis!$B$6,2)</f>
        <v>0</v>
      </c>
      <c r="AL908">
        <f ca="1">INTEGRAL2(R908,$B908,AL907,R907,$B907,Analysis!$B$22)</f>
        <v>0</v>
      </c>
      <c r="AM908">
        <f ca="1">IF(AND(B908&lt;Analysis!$B$40,B908&gt;0),INTEGRAL2(AL908,$B908,AM907,AL907,$B907,Analysis!$B$23),0)</f>
        <v>0</v>
      </c>
      <c r="AN908">
        <f ca="1">IF($P908,AM908*Analysis!$B$30+Analysis!$B$31,0)</f>
        <v>0.626</v>
      </c>
      <c r="AO908">
        <f ca="1">AN908-'Flight Input'!$AE908</f>
        <v>0.36499999999999999</v>
      </c>
      <c r="AQ908">
        <f>Analysis!$B$36*'Flight Input'!AE908+IF('Flight Input'!AE908 &gt; 0,Analysis!$B$37,0)</f>
        <v>-0.95139299999999993</v>
      </c>
      <c r="AR908">
        <f ca="1">_xlfn.COVARIANCE.P($AN$102:$AN$1102,'Flight Input'!AE908:AE1908)</f>
        <v>0</v>
      </c>
    </row>
    <row r="909" spans="1:44" x14ac:dyDescent="0.3">
      <c r="A909">
        <v>907</v>
      </c>
      <c r="B909">
        <f>'Flight Input'!T909</f>
        <v>20.376558999996632</v>
      </c>
      <c r="C909">
        <f ca="1">INDIRECT(CONCATENATE("'Flight Input'!",Analysis!$B$2,A909+2))</f>
        <v>0</v>
      </c>
      <c r="D909">
        <f t="shared" si="1945"/>
        <v>6.390599999576807E-2</v>
      </c>
      <c r="F909">
        <f t="shared" ca="1" si="1954"/>
        <v>0</v>
      </c>
      <c r="G909">
        <f t="shared" ca="1" si="1955"/>
        <v>0</v>
      </c>
      <c r="I909">
        <f>SUM(D$2:D909)/COUNT(D$2:D909)</f>
        <v>2.2465886438805548E-2</v>
      </c>
      <c r="J909">
        <f t="shared" si="1946"/>
        <v>2.8445794992261066</v>
      </c>
      <c r="L909">
        <f ca="1">VARA(C$2:C909)</f>
        <v>0</v>
      </c>
      <c r="M909">
        <f t="shared" ca="1" si="1947"/>
        <v>0</v>
      </c>
      <c r="N909">
        <f t="shared" ca="1" si="1956"/>
        <v>0</v>
      </c>
      <c r="O909" t="b">
        <f ca="1">IF(OR(O908,M909*MIN((B909-B$2)*Analysis!$B$19,1)&gt;Analysis!$B$18),TRUE,FALSE)</f>
        <v>0</v>
      </c>
      <c r="P909" t="b">
        <f>IF(OR('Flight Input'!U909=3,'Flight Input'!U909=9),TRUE,FALSE)</f>
        <v>1</v>
      </c>
      <c r="Q909">
        <f ca="1">IF(O909,Q908,SUM(C$2:C909)/COUNT(C$2:C909))+(Analysis!$D$14-500)/1000000</f>
        <v>1.1E-4</v>
      </c>
      <c r="R909">
        <f t="shared" ca="1" si="1948"/>
        <v>0</v>
      </c>
      <c r="S909">
        <f t="shared" ca="1" si="1957"/>
        <v>0</v>
      </c>
      <c r="T909">
        <f t="shared" ca="1" si="1949"/>
        <v>0</v>
      </c>
      <c r="U909">
        <f ca="1">IF($P909,T909*Analysis!$B$28+Analysis!$B$29,0)</f>
        <v>0.65799999999999992</v>
      </c>
      <c r="V909">
        <f ca="1">U909-'Flight Input'!$AE909</f>
        <v>0.39599999999999991</v>
      </c>
      <c r="W909">
        <f ca="1">MEDIAN2(R909,Analysis!$B$5,2)</f>
        <v>0</v>
      </c>
      <c r="X909">
        <f t="shared" ref="X909:Y909" ca="1" si="1976">X908+W909*$D909</f>
        <v>0</v>
      </c>
      <c r="Y909">
        <f t="shared" ca="1" si="1976"/>
        <v>0</v>
      </c>
      <c r="AA909">
        <f ca="1">AVERAGE2(W909,Analysis!$B$6,2)</f>
        <v>0</v>
      </c>
      <c r="AB909">
        <f t="shared" ref="AB909:AC909" ca="1" si="1977">AB908+AA909*$D909</f>
        <v>0</v>
      </c>
      <c r="AC909">
        <f t="shared" ca="1" si="1977"/>
        <v>0</v>
      </c>
      <c r="AF909">
        <f ca="1">IF(B909&gt;0,C909-Analysis!$B$14,0)</f>
        <v>0</v>
      </c>
      <c r="AG909">
        <f t="shared" ca="1" si="1952"/>
        <v>0</v>
      </c>
      <c r="AH909">
        <f t="shared" ca="1" si="1953"/>
        <v>0</v>
      </c>
      <c r="AI909">
        <f ca="1">IF(AND(B909&gt;Analysis!$B$39,B909&lt;Analysis!$B$40),FilterInput(AF909,Analysis!$B$34,Analysis!$B$35),0)</f>
        <v>0</v>
      </c>
      <c r="AJ909">
        <f ca="1">MEDIAN2(AI909,Analysis!$B$5,2)</f>
        <v>0</v>
      </c>
      <c r="AK909">
        <f ca="1">AVERAGE2(AJ909,Analysis!$B$6,2)</f>
        <v>0</v>
      </c>
      <c r="AL909">
        <f ca="1">INTEGRAL2(R909,$B909,AL908,R908,$B908,Analysis!$B$22)</f>
        <v>0</v>
      </c>
      <c r="AM909">
        <f ca="1">IF(AND(B909&lt;Analysis!$B$40,B909&gt;0),INTEGRAL2(AL909,$B909,AM908,AL908,$B908,Analysis!$B$23),0)</f>
        <v>0</v>
      </c>
      <c r="AN909">
        <f ca="1">IF($P909,AM909*Analysis!$B$30+Analysis!$B$31,0)</f>
        <v>0.626</v>
      </c>
      <c r="AO909">
        <f ca="1">AN909-'Flight Input'!$AE909</f>
        <v>0.36399999999999999</v>
      </c>
      <c r="AQ909">
        <f>Analysis!$B$36*'Flight Input'!AE909+IF('Flight Input'!AE909 &gt; 0,Analysis!$B$37,0)</f>
        <v>-0.94940599999999997</v>
      </c>
      <c r="AR909">
        <f ca="1">_xlfn.COVARIANCE.P($AN$102:$AN$1102,'Flight Input'!AE909:AE1909)</f>
        <v>0</v>
      </c>
    </row>
    <row r="910" spans="1:44" x14ac:dyDescent="0.3">
      <c r="A910">
        <v>908</v>
      </c>
      <c r="B910">
        <f>'Flight Input'!T910</f>
        <v>20.389612999977544</v>
      </c>
      <c r="C910">
        <f ca="1">INDIRECT(CONCATENATE("'Flight Input'!",Analysis!$B$2,A910+2))</f>
        <v>0</v>
      </c>
      <c r="D910">
        <f t="shared" si="1945"/>
        <v>1.3053999980911613E-2</v>
      </c>
      <c r="F910">
        <f t="shared" ca="1" si="1954"/>
        <v>0</v>
      </c>
      <c r="G910">
        <f t="shared" ca="1" si="1955"/>
        <v>0</v>
      </c>
      <c r="I910">
        <f>SUM(D$2:D910)/COUNT(D$2:D910)</f>
        <v>2.24555209250854E-2</v>
      </c>
      <c r="J910">
        <f t="shared" si="1946"/>
        <v>0.58132697185968163</v>
      </c>
      <c r="L910">
        <f ca="1">VARA(C$2:C910)</f>
        <v>0</v>
      </c>
      <c r="M910">
        <f t="shared" ca="1" si="1947"/>
        <v>0</v>
      </c>
      <c r="N910">
        <f t="shared" ca="1" si="1956"/>
        <v>0</v>
      </c>
      <c r="O910" t="b">
        <f ca="1">IF(OR(O909,M910*MIN((B910-B$2)*Analysis!$B$19,1)&gt;Analysis!$B$18),TRUE,FALSE)</f>
        <v>0</v>
      </c>
      <c r="P910" t="b">
        <f>IF(OR('Flight Input'!U910=3,'Flight Input'!U910=9),TRUE,FALSE)</f>
        <v>1</v>
      </c>
      <c r="Q910">
        <f ca="1">IF(O910,Q909,SUM(C$2:C910)/COUNT(C$2:C910))+(Analysis!$D$14-500)/1000000</f>
        <v>1.1E-4</v>
      </c>
      <c r="R910">
        <f t="shared" ca="1" si="1948"/>
        <v>0</v>
      </c>
      <c r="S910">
        <f t="shared" ca="1" si="1957"/>
        <v>0</v>
      </c>
      <c r="T910">
        <f t="shared" ca="1" si="1949"/>
        <v>0</v>
      </c>
      <c r="U910">
        <f ca="1">IF($P910,T910*Analysis!$B$28+Analysis!$B$29,0)</f>
        <v>0.65799999999999992</v>
      </c>
      <c r="V910">
        <f ca="1">U910-'Flight Input'!$AE910</f>
        <v>0.39499999999999991</v>
      </c>
      <c r="W910">
        <f ca="1">MEDIAN2(R910,Analysis!$B$5,2)</f>
        <v>0</v>
      </c>
      <c r="X910">
        <f t="shared" ref="X910:Y910" ca="1" si="1978">X909+W910*$D910</f>
        <v>0</v>
      </c>
      <c r="Y910">
        <f t="shared" ca="1" si="1978"/>
        <v>0</v>
      </c>
      <c r="AA910">
        <f ca="1">AVERAGE2(W910,Analysis!$B$6,2)</f>
        <v>0</v>
      </c>
      <c r="AB910">
        <f t="shared" ref="AB910:AC910" ca="1" si="1979">AB909+AA910*$D910</f>
        <v>0</v>
      </c>
      <c r="AC910">
        <f t="shared" ca="1" si="1979"/>
        <v>0</v>
      </c>
      <c r="AF910">
        <f ca="1">IF(B910&gt;0,C910-Analysis!$B$14,0)</f>
        <v>0</v>
      </c>
      <c r="AG910">
        <f t="shared" ca="1" si="1952"/>
        <v>0</v>
      </c>
      <c r="AH910">
        <f t="shared" ca="1" si="1953"/>
        <v>0</v>
      </c>
      <c r="AI910">
        <f ca="1">IF(AND(B910&gt;Analysis!$B$39,B910&lt;Analysis!$B$40),FilterInput(AF910,Analysis!$B$34,Analysis!$B$35),0)</f>
        <v>0</v>
      </c>
      <c r="AJ910">
        <f ca="1">MEDIAN2(AI910,Analysis!$B$5,2)</f>
        <v>0</v>
      </c>
      <c r="AK910">
        <f ca="1">AVERAGE2(AJ910,Analysis!$B$6,2)</f>
        <v>0</v>
      </c>
      <c r="AL910">
        <f ca="1">INTEGRAL2(R910,$B910,AL909,R909,$B909,Analysis!$B$22)</f>
        <v>0</v>
      </c>
      <c r="AM910">
        <f ca="1">IF(AND(B910&lt;Analysis!$B$40,B910&gt;0),INTEGRAL2(AL910,$B910,AM909,AL909,$B909,Analysis!$B$23),0)</f>
        <v>0</v>
      </c>
      <c r="AN910">
        <f ca="1">IF($P910,AM910*Analysis!$B$30+Analysis!$B$31,0)</f>
        <v>0.626</v>
      </c>
      <c r="AO910">
        <f ca="1">AN910-'Flight Input'!$AE910</f>
        <v>0.36299999999999999</v>
      </c>
      <c r="AQ910">
        <f>Analysis!$B$36*'Flight Input'!AE910+IF('Flight Input'!AE910 &gt; 0,Analysis!$B$37,0)</f>
        <v>-0.9474189999999999</v>
      </c>
      <c r="AR910">
        <f ca="1">_xlfn.COVARIANCE.P($AN$102:$AN$1102,'Flight Input'!AE910:AE1910)</f>
        <v>0</v>
      </c>
    </row>
    <row r="911" spans="1:44" x14ac:dyDescent="0.3">
      <c r="A911">
        <v>909</v>
      </c>
      <c r="B911">
        <f>'Flight Input'!T911</f>
        <v>20.426218000007793</v>
      </c>
      <c r="C911">
        <f ca="1">INDIRECT(CONCATENATE("'Flight Input'!",Analysis!$B$2,A911+2))</f>
        <v>0</v>
      </c>
      <c r="D911">
        <f t="shared" si="1945"/>
        <v>3.6605000030249357E-2</v>
      </c>
      <c r="F911">
        <f t="shared" ca="1" si="1954"/>
        <v>0</v>
      </c>
      <c r="G911">
        <f t="shared" ca="1" si="1955"/>
        <v>0</v>
      </c>
      <c r="I911">
        <f>SUM(D$2:D911)/COUNT(D$2:D911)</f>
        <v>2.2471086908699443E-2</v>
      </c>
      <c r="J911">
        <f t="shared" si="1946"/>
        <v>1.6289821751380491</v>
      </c>
      <c r="L911">
        <f ca="1">VARA(C$2:C911)</f>
        <v>0</v>
      </c>
      <c r="M911">
        <f t="shared" ca="1" si="1947"/>
        <v>0</v>
      </c>
      <c r="N911">
        <f t="shared" ca="1" si="1956"/>
        <v>0</v>
      </c>
      <c r="O911" t="b">
        <f ca="1">IF(OR(O910,M911*MIN((B911-B$2)*Analysis!$B$19,1)&gt;Analysis!$B$18),TRUE,FALSE)</f>
        <v>0</v>
      </c>
      <c r="P911" t="b">
        <f>IF(OR('Flight Input'!U911=3,'Flight Input'!U911=9),TRUE,FALSE)</f>
        <v>1</v>
      </c>
      <c r="Q911">
        <f ca="1">IF(O911,Q910,SUM(C$2:C911)/COUNT(C$2:C911))+(Analysis!$D$14-500)/1000000</f>
        <v>1.1E-4</v>
      </c>
      <c r="R911">
        <f t="shared" ca="1" si="1948"/>
        <v>0</v>
      </c>
      <c r="S911">
        <f t="shared" ca="1" si="1957"/>
        <v>0</v>
      </c>
      <c r="T911">
        <f t="shared" ca="1" si="1949"/>
        <v>0</v>
      </c>
      <c r="U911">
        <f ca="1">IF($P911,T911*Analysis!$B$28+Analysis!$B$29,0)</f>
        <v>0.65799999999999992</v>
      </c>
      <c r="V911">
        <f ca="1">U911-'Flight Input'!$AE911</f>
        <v>0.39599999999999991</v>
      </c>
      <c r="W911">
        <f ca="1">MEDIAN2(R911,Analysis!$B$5,2)</f>
        <v>0</v>
      </c>
      <c r="X911">
        <f t="shared" ref="X911:Y911" ca="1" si="1980">X910+W911*$D911</f>
        <v>0</v>
      </c>
      <c r="Y911">
        <f t="shared" ca="1" si="1980"/>
        <v>0</v>
      </c>
      <c r="AA911">
        <f ca="1">AVERAGE2(W911,Analysis!$B$6,2)</f>
        <v>0</v>
      </c>
      <c r="AB911">
        <f t="shared" ref="AB911:AC911" ca="1" si="1981">AB910+AA911*$D911</f>
        <v>0</v>
      </c>
      <c r="AC911">
        <f t="shared" ca="1" si="1981"/>
        <v>0</v>
      </c>
      <c r="AF911">
        <f ca="1">IF(B911&gt;0,C911-Analysis!$B$14,0)</f>
        <v>0</v>
      </c>
      <c r="AG911">
        <f t="shared" ca="1" si="1952"/>
        <v>0</v>
      </c>
      <c r="AH911">
        <f t="shared" ca="1" si="1953"/>
        <v>0</v>
      </c>
      <c r="AI911">
        <f ca="1">IF(AND(B911&gt;Analysis!$B$39,B911&lt;Analysis!$B$40),FilterInput(AF911,Analysis!$B$34,Analysis!$B$35),0)</f>
        <v>0</v>
      </c>
      <c r="AJ911">
        <f ca="1">MEDIAN2(AI911,Analysis!$B$5,2)</f>
        <v>0</v>
      </c>
      <c r="AK911">
        <f ca="1">AVERAGE2(AJ911,Analysis!$B$6,2)</f>
        <v>0</v>
      </c>
      <c r="AL911">
        <f ca="1">INTEGRAL2(R911,$B911,AL910,R910,$B910,Analysis!$B$22)</f>
        <v>0</v>
      </c>
      <c r="AM911">
        <f ca="1">IF(AND(B911&lt;Analysis!$B$40,B911&gt;0),INTEGRAL2(AL911,$B911,AM910,AL910,$B910,Analysis!$B$23),0)</f>
        <v>0</v>
      </c>
      <c r="AN911">
        <f ca="1">IF($P911,AM911*Analysis!$B$30+Analysis!$B$31,0)</f>
        <v>0.626</v>
      </c>
      <c r="AO911">
        <f ca="1">AN911-'Flight Input'!$AE911</f>
        <v>0.36399999999999999</v>
      </c>
      <c r="AQ911">
        <f>Analysis!$B$36*'Flight Input'!AE911+IF('Flight Input'!AE911 &gt; 0,Analysis!$B$37,0)</f>
        <v>-0.94940599999999997</v>
      </c>
      <c r="AR911">
        <f ca="1">_xlfn.COVARIANCE.P($AN$102:$AN$1102,'Flight Input'!AE911:AE1911)</f>
        <v>0</v>
      </c>
    </row>
    <row r="912" spans="1:44" x14ac:dyDescent="0.3">
      <c r="A912">
        <v>910</v>
      </c>
      <c r="B912">
        <f>'Flight Input'!T912</f>
        <v>20.455977999954484</v>
      </c>
      <c r="C912">
        <f ca="1">INDIRECT(CONCATENATE("'Flight Input'!",Analysis!$B$2,A912+2))</f>
        <v>0</v>
      </c>
      <c r="D912">
        <f t="shared" si="1945"/>
        <v>2.9759999946691096E-2</v>
      </c>
      <c r="F912">
        <f t="shared" ca="1" si="1954"/>
        <v>0</v>
      </c>
      <c r="G912">
        <f t="shared" ca="1" si="1955"/>
        <v>0</v>
      </c>
      <c r="I912">
        <f>SUM(D$2:D912)/COUNT(D$2:D912)</f>
        <v>2.2479096703246687E-2</v>
      </c>
      <c r="J912">
        <f t="shared" si="1946"/>
        <v>1.3238966111299666</v>
      </c>
      <c r="L912">
        <f ca="1">VARA(C$2:C912)</f>
        <v>0</v>
      </c>
      <c r="M912">
        <f t="shared" ca="1" si="1947"/>
        <v>0</v>
      </c>
      <c r="N912">
        <f t="shared" ca="1" si="1956"/>
        <v>0</v>
      </c>
      <c r="O912" t="b">
        <f ca="1">IF(OR(O911,M912*MIN((B912-B$2)*Analysis!$B$19,1)&gt;Analysis!$B$18),TRUE,FALSE)</f>
        <v>0</v>
      </c>
      <c r="P912" t="b">
        <f>IF(OR('Flight Input'!U912=3,'Flight Input'!U912=9),TRUE,FALSE)</f>
        <v>1</v>
      </c>
      <c r="Q912">
        <f ca="1">IF(O912,Q911,SUM(C$2:C912)/COUNT(C$2:C912))+(Analysis!$D$14-500)/1000000</f>
        <v>1.1E-4</v>
      </c>
      <c r="R912">
        <f t="shared" ca="1" si="1948"/>
        <v>0</v>
      </c>
      <c r="S912">
        <f t="shared" ca="1" si="1957"/>
        <v>0</v>
      </c>
      <c r="T912">
        <f t="shared" ca="1" si="1949"/>
        <v>0</v>
      </c>
      <c r="U912">
        <f ca="1">IF($P912,T912*Analysis!$B$28+Analysis!$B$29,0)</f>
        <v>0.65799999999999992</v>
      </c>
      <c r="V912">
        <f ca="1">U912-'Flight Input'!$AE912</f>
        <v>0.39799999999999991</v>
      </c>
      <c r="W912">
        <f ca="1">MEDIAN2(R912,Analysis!$B$5,2)</f>
        <v>0</v>
      </c>
      <c r="X912">
        <f t="shared" ref="X912:Y912" ca="1" si="1982">X911+W912*$D912</f>
        <v>0</v>
      </c>
      <c r="Y912">
        <f t="shared" ca="1" si="1982"/>
        <v>0</v>
      </c>
      <c r="AA912">
        <f ca="1">AVERAGE2(W912,Analysis!$B$6,2)</f>
        <v>0</v>
      </c>
      <c r="AB912">
        <f t="shared" ref="AB912:AC912" ca="1" si="1983">AB911+AA912*$D912</f>
        <v>0</v>
      </c>
      <c r="AC912">
        <f t="shared" ca="1" si="1983"/>
        <v>0</v>
      </c>
      <c r="AF912">
        <f ca="1">IF(B912&gt;0,C912-Analysis!$B$14,0)</f>
        <v>0</v>
      </c>
      <c r="AG912">
        <f t="shared" ca="1" si="1952"/>
        <v>0</v>
      </c>
      <c r="AH912">
        <f t="shared" ca="1" si="1953"/>
        <v>0</v>
      </c>
      <c r="AI912">
        <f ca="1">IF(AND(B912&gt;Analysis!$B$39,B912&lt;Analysis!$B$40),FilterInput(AF912,Analysis!$B$34,Analysis!$B$35),0)</f>
        <v>0</v>
      </c>
      <c r="AJ912">
        <f ca="1">MEDIAN2(AI912,Analysis!$B$5,2)</f>
        <v>0</v>
      </c>
      <c r="AK912">
        <f ca="1">AVERAGE2(AJ912,Analysis!$B$6,2)</f>
        <v>0</v>
      </c>
      <c r="AL912">
        <f ca="1">INTEGRAL2(R912,$B912,AL911,R911,$B911,Analysis!$B$22)</f>
        <v>0</v>
      </c>
      <c r="AM912">
        <f ca="1">IF(AND(B912&lt;Analysis!$B$40,B912&gt;0),INTEGRAL2(AL912,$B912,AM911,AL911,$B911,Analysis!$B$23),0)</f>
        <v>0</v>
      </c>
      <c r="AN912">
        <f ca="1">IF($P912,AM912*Analysis!$B$30+Analysis!$B$31,0)</f>
        <v>0.626</v>
      </c>
      <c r="AO912">
        <f ca="1">AN912-'Flight Input'!$AE912</f>
        <v>0.36599999999999999</v>
      </c>
      <c r="AQ912">
        <f>Analysis!$B$36*'Flight Input'!AE912+IF('Flight Input'!AE912 &gt; 0,Analysis!$B$37,0)</f>
        <v>-0.95337999999999989</v>
      </c>
      <c r="AR912">
        <f ca="1">_xlfn.COVARIANCE.P($AN$102:$AN$1102,'Flight Input'!AE912:AE1912)</f>
        <v>0</v>
      </c>
    </row>
    <row r="913" spans="1:44" x14ac:dyDescent="0.3">
      <c r="A913">
        <v>911</v>
      </c>
      <c r="B913">
        <f>'Flight Input'!T913</f>
        <v>20.477411000058055</v>
      </c>
      <c r="C913">
        <f ca="1">INDIRECT(CONCATENATE("'Flight Input'!",Analysis!$B$2,A913+2))</f>
        <v>0</v>
      </c>
      <c r="D913">
        <f t="shared" si="1945"/>
        <v>2.1433000103570521E-2</v>
      </c>
      <c r="F913">
        <f t="shared" ca="1" si="1954"/>
        <v>0</v>
      </c>
      <c r="G913">
        <f t="shared" ca="1" si="1955"/>
        <v>0</v>
      </c>
      <c r="I913">
        <f>SUM(D$2:D913)/COUNT(D$2:D913)</f>
        <v>2.2477948408406206E-2</v>
      </c>
      <c r="J913">
        <f t="shared" si="1946"/>
        <v>0.95351229187602815</v>
      </c>
      <c r="L913">
        <f ca="1">VARA(C$2:C913)</f>
        <v>0</v>
      </c>
      <c r="M913">
        <f t="shared" ca="1" si="1947"/>
        <v>0</v>
      </c>
      <c r="N913">
        <f t="shared" ca="1" si="1956"/>
        <v>0</v>
      </c>
      <c r="O913" t="b">
        <f ca="1">IF(OR(O912,M913*MIN((B913-B$2)*Analysis!$B$19,1)&gt;Analysis!$B$18),TRUE,FALSE)</f>
        <v>0</v>
      </c>
      <c r="P913" t="b">
        <f>IF(OR('Flight Input'!U913=3,'Flight Input'!U913=9),TRUE,FALSE)</f>
        <v>1</v>
      </c>
      <c r="Q913">
        <f ca="1">IF(O913,Q912,SUM(C$2:C913)/COUNT(C$2:C913))+(Analysis!$D$14-500)/1000000</f>
        <v>1.1E-4</v>
      </c>
      <c r="R913">
        <f t="shared" ca="1" si="1948"/>
        <v>0</v>
      </c>
      <c r="S913">
        <f t="shared" ca="1" si="1957"/>
        <v>0</v>
      </c>
      <c r="T913">
        <f t="shared" ca="1" si="1949"/>
        <v>0</v>
      </c>
      <c r="U913">
        <f ca="1">IF($P913,T913*Analysis!$B$28+Analysis!$B$29,0)</f>
        <v>0.65799999999999992</v>
      </c>
      <c r="V913">
        <f ca="1">U913-'Flight Input'!$AE913</f>
        <v>0.3929999999999999</v>
      </c>
      <c r="W913">
        <f ca="1">MEDIAN2(R913,Analysis!$B$5,2)</f>
        <v>0</v>
      </c>
      <c r="X913">
        <f t="shared" ref="X913:Y913" ca="1" si="1984">X912+W913*$D913</f>
        <v>0</v>
      </c>
      <c r="Y913">
        <f t="shared" ca="1" si="1984"/>
        <v>0</v>
      </c>
      <c r="AA913">
        <f ca="1">AVERAGE2(W913,Analysis!$B$6,2)</f>
        <v>0</v>
      </c>
      <c r="AB913">
        <f t="shared" ref="AB913:AC913" ca="1" si="1985">AB912+AA913*$D913</f>
        <v>0</v>
      </c>
      <c r="AC913">
        <f t="shared" ca="1" si="1985"/>
        <v>0</v>
      </c>
      <c r="AF913">
        <f ca="1">IF(B913&gt;0,C913-Analysis!$B$14,0)</f>
        <v>0</v>
      </c>
      <c r="AG913">
        <f t="shared" ca="1" si="1952"/>
        <v>0</v>
      </c>
      <c r="AH913">
        <f t="shared" ca="1" si="1953"/>
        <v>0</v>
      </c>
      <c r="AI913">
        <f ca="1">IF(AND(B913&gt;Analysis!$B$39,B913&lt;Analysis!$B$40),FilterInput(AF913,Analysis!$B$34,Analysis!$B$35),0)</f>
        <v>0</v>
      </c>
      <c r="AJ913">
        <f ca="1">MEDIAN2(AI913,Analysis!$B$5,2)</f>
        <v>0</v>
      </c>
      <c r="AK913">
        <f ca="1">AVERAGE2(AJ913,Analysis!$B$6,2)</f>
        <v>0</v>
      </c>
      <c r="AL913">
        <f ca="1">INTEGRAL2(R913,$B913,AL912,R912,$B912,Analysis!$B$22)</f>
        <v>0</v>
      </c>
      <c r="AM913">
        <f ca="1">IF(AND(B913&lt;Analysis!$B$40,B913&gt;0),INTEGRAL2(AL913,$B913,AM912,AL912,$B912,Analysis!$B$23),0)</f>
        <v>0</v>
      </c>
      <c r="AN913">
        <f ca="1">IF($P913,AM913*Analysis!$B$30+Analysis!$B$31,0)</f>
        <v>0.626</v>
      </c>
      <c r="AO913">
        <f ca="1">AN913-'Flight Input'!$AE913</f>
        <v>0.36099999999999999</v>
      </c>
      <c r="AQ913">
        <f>Analysis!$B$36*'Flight Input'!AE913+IF('Flight Input'!AE913 &gt; 0,Analysis!$B$37,0)</f>
        <v>-0.94344499999999987</v>
      </c>
      <c r="AR913">
        <f ca="1">_xlfn.COVARIANCE.P($AN$102:$AN$1102,'Flight Input'!AE913:AE1913)</f>
        <v>0</v>
      </c>
    </row>
    <row r="914" spans="1:44" x14ac:dyDescent="0.3">
      <c r="A914">
        <v>912</v>
      </c>
      <c r="B914">
        <f>'Flight Input'!T914</f>
        <v>20.487330000032671</v>
      </c>
      <c r="C914">
        <f ca="1">INDIRECT(CONCATENATE("'Flight Input'!",Analysis!$B$2,A914+2))</f>
        <v>0</v>
      </c>
      <c r="D914">
        <f t="shared" si="1945"/>
        <v>9.9189999746158719E-3</v>
      </c>
      <c r="F914">
        <f t="shared" ca="1" si="1954"/>
        <v>0</v>
      </c>
      <c r="G914">
        <f t="shared" ca="1" si="1955"/>
        <v>0</v>
      </c>
      <c r="I914">
        <f>SUM(D$2:D914)/COUNT(D$2:D914)</f>
        <v>2.2464177631614769E-2</v>
      </c>
      <c r="J914">
        <f t="shared" si="1946"/>
        <v>0.44154743330806162</v>
      </c>
      <c r="L914">
        <f ca="1">VARA(C$2:C914)</f>
        <v>0</v>
      </c>
      <c r="M914">
        <f t="shared" ca="1" si="1947"/>
        <v>0</v>
      </c>
      <c r="N914">
        <f t="shared" ca="1" si="1956"/>
        <v>0</v>
      </c>
      <c r="O914" t="b">
        <f ca="1">IF(OR(O913,M914*MIN((B914-B$2)*Analysis!$B$19,1)&gt;Analysis!$B$18),TRUE,FALSE)</f>
        <v>0</v>
      </c>
      <c r="P914" t="b">
        <f>IF(OR('Flight Input'!U914=3,'Flight Input'!U914=9),TRUE,FALSE)</f>
        <v>1</v>
      </c>
      <c r="Q914">
        <f ca="1">IF(O914,Q913,SUM(C$2:C914)/COUNT(C$2:C914))+(Analysis!$D$14-500)/1000000</f>
        <v>1.1E-4</v>
      </c>
      <c r="R914">
        <f t="shared" ca="1" si="1948"/>
        <v>0</v>
      </c>
      <c r="S914">
        <f t="shared" ca="1" si="1957"/>
        <v>0</v>
      </c>
      <c r="T914">
        <f t="shared" ca="1" si="1949"/>
        <v>0</v>
      </c>
      <c r="U914">
        <f ca="1">IF($P914,T914*Analysis!$B$28+Analysis!$B$29,0)</f>
        <v>0.65799999999999992</v>
      </c>
      <c r="V914">
        <f ca="1">U914-'Flight Input'!$AE914</f>
        <v>0.39499999999999991</v>
      </c>
      <c r="W914">
        <f ca="1">MEDIAN2(R914,Analysis!$B$5,2)</f>
        <v>0</v>
      </c>
      <c r="X914">
        <f t="shared" ref="X914:Y914" ca="1" si="1986">X913+W914*$D914</f>
        <v>0</v>
      </c>
      <c r="Y914">
        <f t="shared" ca="1" si="1986"/>
        <v>0</v>
      </c>
      <c r="AA914">
        <f ca="1">AVERAGE2(W914,Analysis!$B$6,2)</f>
        <v>0</v>
      </c>
      <c r="AB914">
        <f t="shared" ref="AB914:AC914" ca="1" si="1987">AB913+AA914*$D914</f>
        <v>0</v>
      </c>
      <c r="AC914">
        <f t="shared" ca="1" si="1987"/>
        <v>0</v>
      </c>
      <c r="AF914">
        <f ca="1">IF(B914&gt;0,C914-Analysis!$B$14,0)</f>
        <v>0</v>
      </c>
      <c r="AG914">
        <f t="shared" ca="1" si="1952"/>
        <v>0</v>
      </c>
      <c r="AH914">
        <f t="shared" ca="1" si="1953"/>
        <v>0</v>
      </c>
      <c r="AI914">
        <f ca="1">IF(AND(B914&gt;Analysis!$B$39,B914&lt;Analysis!$B$40),FilterInput(AF914,Analysis!$B$34,Analysis!$B$35),0)</f>
        <v>0</v>
      </c>
      <c r="AJ914">
        <f ca="1">MEDIAN2(AI914,Analysis!$B$5,2)</f>
        <v>0</v>
      </c>
      <c r="AK914">
        <f ca="1">AVERAGE2(AJ914,Analysis!$B$6,2)</f>
        <v>0</v>
      </c>
      <c r="AL914">
        <f ca="1">INTEGRAL2(R914,$B914,AL913,R913,$B913,Analysis!$B$22)</f>
        <v>0</v>
      </c>
      <c r="AM914">
        <f ca="1">IF(AND(B914&lt;Analysis!$B$40,B914&gt;0),INTEGRAL2(AL914,$B914,AM913,AL913,$B913,Analysis!$B$23),0)</f>
        <v>0</v>
      </c>
      <c r="AN914">
        <f ca="1">IF($P914,AM914*Analysis!$B$30+Analysis!$B$31,0)</f>
        <v>0.626</v>
      </c>
      <c r="AO914">
        <f ca="1">AN914-'Flight Input'!$AE914</f>
        <v>0.36299999999999999</v>
      </c>
      <c r="AQ914">
        <f>Analysis!$B$36*'Flight Input'!AE914+IF('Flight Input'!AE914 &gt; 0,Analysis!$B$37,0)</f>
        <v>-0.9474189999999999</v>
      </c>
      <c r="AR914">
        <f ca="1">_xlfn.COVARIANCE.P($AN$102:$AN$1102,'Flight Input'!AE914:AE1914)</f>
        <v>0</v>
      </c>
    </row>
    <row r="915" spans="1:44" x14ac:dyDescent="0.3">
      <c r="A915">
        <v>913</v>
      </c>
      <c r="B915">
        <f>'Flight Input'!T915</f>
        <v>20.540605999995023</v>
      </c>
      <c r="C915">
        <f ca="1">INDIRECT(CONCATENATE("'Flight Input'!",Analysis!$B$2,A915+2))</f>
        <v>0</v>
      </c>
      <c r="D915">
        <f t="shared" si="1945"/>
        <v>5.3275999962352216E-2</v>
      </c>
      <c r="F915">
        <f t="shared" ca="1" si="1954"/>
        <v>0</v>
      </c>
      <c r="G915">
        <f t="shared" ca="1" si="1955"/>
        <v>0</v>
      </c>
      <c r="I915">
        <f>SUM(D$2:D915)/COUNT(D$2:D915)</f>
        <v>2.2497925520257419E-2</v>
      </c>
      <c r="J915">
        <f t="shared" si="1946"/>
        <v>2.368040551755842</v>
      </c>
      <c r="L915">
        <f ca="1">VARA(C$2:C915)</f>
        <v>0</v>
      </c>
      <c r="M915">
        <f t="shared" ca="1" si="1947"/>
        <v>0</v>
      </c>
      <c r="N915">
        <f t="shared" ca="1" si="1956"/>
        <v>0</v>
      </c>
      <c r="O915" t="b">
        <f ca="1">IF(OR(O914,M915*MIN((B915-B$2)*Analysis!$B$19,1)&gt;Analysis!$B$18),TRUE,FALSE)</f>
        <v>0</v>
      </c>
      <c r="P915" t="b">
        <f>IF(OR('Flight Input'!U915=3,'Flight Input'!U915=9),TRUE,FALSE)</f>
        <v>1</v>
      </c>
      <c r="Q915">
        <f ca="1">IF(O915,Q914,SUM(C$2:C915)/COUNT(C$2:C915))+(Analysis!$D$14-500)/1000000</f>
        <v>1.1E-4</v>
      </c>
      <c r="R915">
        <f t="shared" ca="1" si="1948"/>
        <v>0</v>
      </c>
      <c r="S915">
        <f t="shared" ca="1" si="1957"/>
        <v>0</v>
      </c>
      <c r="T915">
        <f t="shared" ca="1" si="1949"/>
        <v>0</v>
      </c>
      <c r="U915">
        <f ca="1">IF($P915,T915*Analysis!$B$28+Analysis!$B$29,0)</f>
        <v>0.65799999999999992</v>
      </c>
      <c r="V915">
        <f ca="1">U915-'Flight Input'!$AE915</f>
        <v>0.39499999999999991</v>
      </c>
      <c r="W915">
        <f ca="1">MEDIAN2(R915,Analysis!$B$5,2)</f>
        <v>0</v>
      </c>
      <c r="X915">
        <f t="shared" ref="X915:Y915" ca="1" si="1988">X914+W915*$D915</f>
        <v>0</v>
      </c>
      <c r="Y915">
        <f t="shared" ca="1" si="1988"/>
        <v>0</v>
      </c>
      <c r="AA915">
        <f ca="1">AVERAGE2(W915,Analysis!$B$6,2)</f>
        <v>0</v>
      </c>
      <c r="AB915">
        <f t="shared" ref="AB915:AC915" ca="1" si="1989">AB914+AA915*$D915</f>
        <v>0</v>
      </c>
      <c r="AC915">
        <f t="shared" ca="1" si="1989"/>
        <v>0</v>
      </c>
      <c r="AF915">
        <f ca="1">IF(B915&gt;0,C915-Analysis!$B$14,0)</f>
        <v>0</v>
      </c>
      <c r="AG915">
        <f t="shared" ca="1" si="1952"/>
        <v>0</v>
      </c>
      <c r="AH915">
        <f t="shared" ca="1" si="1953"/>
        <v>0</v>
      </c>
      <c r="AI915">
        <f ca="1">IF(AND(B915&gt;Analysis!$B$39,B915&lt;Analysis!$B$40),FilterInput(AF915,Analysis!$B$34,Analysis!$B$35),0)</f>
        <v>0</v>
      </c>
      <c r="AJ915">
        <f ca="1">MEDIAN2(AI915,Analysis!$B$5,2)</f>
        <v>0</v>
      </c>
      <c r="AK915">
        <f ca="1">AVERAGE2(AJ915,Analysis!$B$6,2)</f>
        <v>0</v>
      </c>
      <c r="AL915">
        <f ca="1">INTEGRAL2(R915,$B915,AL914,R914,$B914,Analysis!$B$22)</f>
        <v>0</v>
      </c>
      <c r="AM915">
        <f ca="1">IF(AND(B915&lt;Analysis!$B$40,B915&gt;0),INTEGRAL2(AL915,$B915,AM914,AL914,$B914,Analysis!$B$23),0)</f>
        <v>0</v>
      </c>
      <c r="AN915">
        <f ca="1">IF($P915,AM915*Analysis!$B$30+Analysis!$B$31,0)</f>
        <v>0.626</v>
      </c>
      <c r="AO915">
        <f ca="1">AN915-'Flight Input'!$AE915</f>
        <v>0.36299999999999999</v>
      </c>
      <c r="AQ915">
        <f>Analysis!$B$36*'Flight Input'!AE915+IF('Flight Input'!AE915 &gt; 0,Analysis!$B$37,0)</f>
        <v>-0.9474189999999999</v>
      </c>
      <c r="AR915">
        <f ca="1">_xlfn.COVARIANCE.P($AN$102:$AN$1102,'Flight Input'!AE915:AE1915)</f>
        <v>0</v>
      </c>
    </row>
    <row r="916" spans="1:44" x14ac:dyDescent="0.3">
      <c r="A916">
        <v>914</v>
      </c>
      <c r="B916">
        <f>'Flight Input'!T916</f>
        <v>20.557864999980666</v>
      </c>
      <c r="C916">
        <f ca="1">INDIRECT(CONCATENATE("'Flight Input'!",Analysis!$B$2,A916+2))</f>
        <v>0</v>
      </c>
      <c r="D916">
        <f t="shared" si="1945"/>
        <v>1.7258999985642731E-2</v>
      </c>
      <c r="F916">
        <f t="shared" ca="1" si="1954"/>
        <v>0</v>
      </c>
      <c r="G916">
        <f t="shared" ca="1" si="1955"/>
        <v>0</v>
      </c>
      <c r="I916">
        <f>SUM(D$2:D916)/COUNT(D$2:D916)</f>
        <v>2.2492193654245804E-2</v>
      </c>
      <c r="J916">
        <f t="shared" si="1946"/>
        <v>0.76733289117777026</v>
      </c>
      <c r="L916">
        <f ca="1">VARA(C$2:C916)</f>
        <v>0</v>
      </c>
      <c r="M916">
        <f t="shared" ca="1" si="1947"/>
        <v>0</v>
      </c>
      <c r="N916">
        <f t="shared" ca="1" si="1956"/>
        <v>0</v>
      </c>
      <c r="O916" t="b">
        <f ca="1">IF(OR(O915,M916*MIN((B916-B$2)*Analysis!$B$19,1)&gt;Analysis!$B$18),TRUE,FALSE)</f>
        <v>0</v>
      </c>
      <c r="P916" t="b">
        <f>IF(OR('Flight Input'!U916=3,'Flight Input'!U916=9),TRUE,FALSE)</f>
        <v>1</v>
      </c>
      <c r="Q916">
        <f ca="1">IF(O916,Q915,SUM(C$2:C916)/COUNT(C$2:C916))+(Analysis!$D$14-500)/1000000</f>
        <v>1.1E-4</v>
      </c>
      <c r="R916">
        <f t="shared" ca="1" si="1948"/>
        <v>0</v>
      </c>
      <c r="S916">
        <f t="shared" ca="1" si="1957"/>
        <v>0</v>
      </c>
      <c r="T916">
        <f t="shared" ca="1" si="1949"/>
        <v>0</v>
      </c>
      <c r="U916">
        <f ca="1">IF($P916,T916*Analysis!$B$28+Analysis!$B$29,0)</f>
        <v>0.65799999999999992</v>
      </c>
      <c r="V916">
        <f ca="1">U916-'Flight Input'!$AE916</f>
        <v>0.40099999999999991</v>
      </c>
      <c r="W916">
        <f ca="1">MEDIAN2(R916,Analysis!$B$5,2)</f>
        <v>0</v>
      </c>
      <c r="X916">
        <f t="shared" ref="X916:Y916" ca="1" si="1990">X915+W916*$D916</f>
        <v>0</v>
      </c>
      <c r="Y916">
        <f t="shared" ca="1" si="1990"/>
        <v>0</v>
      </c>
      <c r="AA916">
        <f ca="1">AVERAGE2(W916,Analysis!$B$6,2)</f>
        <v>0</v>
      </c>
      <c r="AB916">
        <f t="shared" ref="AB916:AC916" ca="1" si="1991">AB915+AA916*$D916</f>
        <v>0</v>
      </c>
      <c r="AC916">
        <f t="shared" ca="1" si="1991"/>
        <v>0</v>
      </c>
      <c r="AF916">
        <f ca="1">IF(B916&gt;0,C916-Analysis!$B$14,0)</f>
        <v>0</v>
      </c>
      <c r="AG916">
        <f t="shared" ca="1" si="1952"/>
        <v>0</v>
      </c>
      <c r="AH916">
        <f t="shared" ca="1" si="1953"/>
        <v>0</v>
      </c>
      <c r="AI916">
        <f ca="1">IF(AND(B916&gt;Analysis!$B$39,B916&lt;Analysis!$B$40),FilterInput(AF916,Analysis!$B$34,Analysis!$B$35),0)</f>
        <v>0</v>
      </c>
      <c r="AJ916">
        <f ca="1">MEDIAN2(AI916,Analysis!$B$5,2)</f>
        <v>0</v>
      </c>
      <c r="AK916">
        <f ca="1">AVERAGE2(AJ916,Analysis!$B$6,2)</f>
        <v>0</v>
      </c>
      <c r="AL916">
        <f ca="1">INTEGRAL2(R916,$B916,AL915,R915,$B915,Analysis!$B$22)</f>
        <v>0</v>
      </c>
      <c r="AM916">
        <f ca="1">IF(AND(B916&lt;Analysis!$B$40,B916&gt;0),INTEGRAL2(AL916,$B916,AM915,AL915,$B915,Analysis!$B$23),0)</f>
        <v>0</v>
      </c>
      <c r="AN916">
        <f ca="1">IF($P916,AM916*Analysis!$B$30+Analysis!$B$31,0)</f>
        <v>0.626</v>
      </c>
      <c r="AO916">
        <f ca="1">AN916-'Flight Input'!$AE916</f>
        <v>0.36899999999999999</v>
      </c>
      <c r="AQ916">
        <f>Analysis!$B$36*'Flight Input'!AE916+IF('Flight Input'!AE916 &gt; 0,Analysis!$B$37,0)</f>
        <v>-0.95934099999999989</v>
      </c>
      <c r="AR916">
        <f ca="1">_xlfn.COVARIANCE.P($AN$102:$AN$1102,'Flight Input'!AE916:AE1916)</f>
        <v>0</v>
      </c>
    </row>
    <row r="917" spans="1:44" x14ac:dyDescent="0.3">
      <c r="A917">
        <v>915</v>
      </c>
      <c r="B917">
        <f>'Flight Input'!T917</f>
        <v>20.579106000019237</v>
      </c>
      <c r="C917">
        <f ca="1">INDIRECT(CONCATENATE("'Flight Input'!",Analysis!$B$2,A917+2))</f>
        <v>0</v>
      </c>
      <c r="D917">
        <f t="shared" si="1945"/>
        <v>2.1241000038571656E-2</v>
      </c>
      <c r="F917">
        <f t="shared" ca="1" si="1954"/>
        <v>0</v>
      </c>
      <c r="G917">
        <f t="shared" ca="1" si="1955"/>
        <v>0</v>
      </c>
      <c r="I917">
        <f>SUM(D$2:D917)/COUNT(D$2:D917)</f>
        <v>2.2490826229529221E-2</v>
      </c>
      <c r="J917">
        <f t="shared" si="1946"/>
        <v>0.94442951191732516</v>
      </c>
      <c r="L917">
        <f ca="1">VARA(C$2:C917)</f>
        <v>0</v>
      </c>
      <c r="M917">
        <f t="shared" ca="1" si="1947"/>
        <v>0</v>
      </c>
      <c r="N917">
        <f t="shared" ca="1" si="1956"/>
        <v>0</v>
      </c>
      <c r="O917" t="b">
        <f ca="1">IF(OR(O916,M917*MIN((B917-B$2)*Analysis!$B$19,1)&gt;Analysis!$B$18),TRUE,FALSE)</f>
        <v>0</v>
      </c>
      <c r="P917" t="b">
        <f>IF(OR('Flight Input'!U917=3,'Flight Input'!U917=9),TRUE,FALSE)</f>
        <v>1</v>
      </c>
      <c r="Q917">
        <f ca="1">IF(O917,Q916,SUM(C$2:C917)/COUNT(C$2:C917))+(Analysis!$D$14-500)/1000000</f>
        <v>1.1E-4</v>
      </c>
      <c r="R917">
        <f t="shared" ca="1" si="1948"/>
        <v>0</v>
      </c>
      <c r="S917">
        <f t="shared" ca="1" si="1957"/>
        <v>0</v>
      </c>
      <c r="T917">
        <f t="shared" ca="1" si="1949"/>
        <v>0</v>
      </c>
      <c r="U917">
        <f ca="1">IF($P917,T917*Analysis!$B$28+Analysis!$B$29,0)</f>
        <v>0.65799999999999992</v>
      </c>
      <c r="V917">
        <f ca="1">U917-'Flight Input'!$AE917</f>
        <v>0.41499999999999992</v>
      </c>
      <c r="W917">
        <f ca="1">MEDIAN2(R917,Analysis!$B$5,2)</f>
        <v>0</v>
      </c>
      <c r="X917">
        <f t="shared" ref="X917:Y917" ca="1" si="1992">X916+W917*$D917</f>
        <v>0</v>
      </c>
      <c r="Y917">
        <f t="shared" ca="1" si="1992"/>
        <v>0</v>
      </c>
      <c r="AA917">
        <f ca="1">AVERAGE2(W917,Analysis!$B$6,2)</f>
        <v>0</v>
      </c>
      <c r="AB917">
        <f t="shared" ref="AB917:AC917" ca="1" si="1993">AB916+AA917*$D917</f>
        <v>0</v>
      </c>
      <c r="AC917">
        <f t="shared" ca="1" si="1993"/>
        <v>0</v>
      </c>
      <c r="AF917">
        <f ca="1">IF(B917&gt;0,C917-Analysis!$B$14,0)</f>
        <v>0</v>
      </c>
      <c r="AG917">
        <f t="shared" ca="1" si="1952"/>
        <v>0</v>
      </c>
      <c r="AH917">
        <f t="shared" ca="1" si="1953"/>
        <v>0</v>
      </c>
      <c r="AI917">
        <f ca="1">IF(AND(B917&gt;Analysis!$B$39,B917&lt;Analysis!$B$40),FilterInput(AF917,Analysis!$B$34,Analysis!$B$35),0)</f>
        <v>0</v>
      </c>
      <c r="AJ917">
        <f ca="1">MEDIAN2(AI917,Analysis!$B$5,2)</f>
        <v>0</v>
      </c>
      <c r="AK917">
        <f ca="1">AVERAGE2(AJ917,Analysis!$B$6,2)</f>
        <v>0</v>
      </c>
      <c r="AL917">
        <f ca="1">INTEGRAL2(R917,$B917,AL916,R916,$B916,Analysis!$B$22)</f>
        <v>0</v>
      </c>
      <c r="AM917">
        <f ca="1">IF(AND(B917&lt;Analysis!$B$40,B917&gt;0),INTEGRAL2(AL917,$B917,AM916,AL916,$B916,Analysis!$B$23),0)</f>
        <v>0</v>
      </c>
      <c r="AN917">
        <f ca="1">IF($P917,AM917*Analysis!$B$30+Analysis!$B$31,0)</f>
        <v>0.626</v>
      </c>
      <c r="AO917">
        <f ca="1">AN917-'Flight Input'!$AE917</f>
        <v>0.38300000000000001</v>
      </c>
      <c r="AQ917">
        <f>Analysis!$B$36*'Flight Input'!AE917+IF('Flight Input'!AE917 &gt; 0,Analysis!$B$37,0)</f>
        <v>-0.9871589999999999</v>
      </c>
      <c r="AR917">
        <f ca="1">_xlfn.COVARIANCE.P($AN$102:$AN$1102,'Flight Input'!AE917:AE1917)</f>
        <v>0</v>
      </c>
    </row>
    <row r="918" spans="1:44" x14ac:dyDescent="0.3">
      <c r="A918">
        <v>916</v>
      </c>
      <c r="B918">
        <f>'Flight Input'!T918</f>
        <v>20.581728999968618</v>
      </c>
      <c r="C918">
        <f ca="1">INDIRECT(CONCATENATE("'Flight Input'!",Analysis!$B$2,A918+2))</f>
        <v>0</v>
      </c>
      <c r="D918">
        <f t="shared" si="1945"/>
        <v>2.6229999493807554E-3</v>
      </c>
      <c r="F918">
        <f t="shared" ca="1" si="1954"/>
        <v>0</v>
      </c>
      <c r="G918">
        <f t="shared" ca="1" si="1955"/>
        <v>0</v>
      </c>
      <c r="I918">
        <f>SUM(D$2:D918)/COUNT(D$2:D918)</f>
        <v>2.2469136462847837E-2</v>
      </c>
      <c r="J918">
        <f t="shared" si="1946"/>
        <v>0.1167379064040944</v>
      </c>
      <c r="L918">
        <f ca="1">VARA(C$2:C918)</f>
        <v>0</v>
      </c>
      <c r="M918">
        <f t="shared" ca="1" si="1947"/>
        <v>0</v>
      </c>
      <c r="N918">
        <f t="shared" ca="1" si="1956"/>
        <v>0</v>
      </c>
      <c r="O918" t="b">
        <f ca="1">IF(OR(O917,M918*MIN((B918-B$2)*Analysis!$B$19,1)&gt;Analysis!$B$18),TRUE,FALSE)</f>
        <v>0</v>
      </c>
      <c r="P918" t="b">
        <f>IF(OR('Flight Input'!U918=3,'Flight Input'!U918=9),TRUE,FALSE)</f>
        <v>1</v>
      </c>
      <c r="Q918">
        <f ca="1">IF(O918,Q917,SUM(C$2:C918)/COUNT(C$2:C918))+(Analysis!$D$14-500)/1000000</f>
        <v>1.1E-4</v>
      </c>
      <c r="R918">
        <f t="shared" ca="1" si="1948"/>
        <v>0</v>
      </c>
      <c r="S918">
        <f t="shared" ca="1" si="1957"/>
        <v>0</v>
      </c>
      <c r="T918">
        <f t="shared" ca="1" si="1949"/>
        <v>0</v>
      </c>
      <c r="U918">
        <f ca="1">IF($P918,T918*Analysis!$B$28+Analysis!$B$29,0)</f>
        <v>0.65799999999999992</v>
      </c>
      <c r="V918">
        <f ca="1">U918-'Flight Input'!$AE918</f>
        <v>0.41799999999999993</v>
      </c>
      <c r="W918">
        <f ca="1">MEDIAN2(R918,Analysis!$B$5,2)</f>
        <v>0</v>
      </c>
      <c r="X918">
        <f t="shared" ref="X918:Y918" ca="1" si="1994">X917+W918*$D918</f>
        <v>0</v>
      </c>
      <c r="Y918">
        <f t="shared" ca="1" si="1994"/>
        <v>0</v>
      </c>
      <c r="AA918">
        <f ca="1">AVERAGE2(W918,Analysis!$B$6,2)</f>
        <v>0</v>
      </c>
      <c r="AB918">
        <f t="shared" ref="AB918:AC918" ca="1" si="1995">AB917+AA918*$D918</f>
        <v>0</v>
      </c>
      <c r="AC918">
        <f t="shared" ca="1" si="1995"/>
        <v>0</v>
      </c>
      <c r="AF918">
        <f ca="1">IF(B918&gt;0,C918-Analysis!$B$14,0)</f>
        <v>0</v>
      </c>
      <c r="AG918">
        <f t="shared" ca="1" si="1952"/>
        <v>0</v>
      </c>
      <c r="AH918">
        <f t="shared" ca="1" si="1953"/>
        <v>0</v>
      </c>
      <c r="AI918">
        <f ca="1">IF(AND(B918&gt;Analysis!$B$39,B918&lt;Analysis!$B$40),FilterInput(AF918,Analysis!$B$34,Analysis!$B$35),0)</f>
        <v>0</v>
      </c>
      <c r="AJ918">
        <f ca="1">MEDIAN2(AI918,Analysis!$B$5,2)</f>
        <v>0</v>
      </c>
      <c r="AK918">
        <f ca="1">AVERAGE2(AJ918,Analysis!$B$6,2)</f>
        <v>0</v>
      </c>
      <c r="AL918">
        <f ca="1">INTEGRAL2(R918,$B918,AL917,R917,$B917,Analysis!$B$22)</f>
        <v>0</v>
      </c>
      <c r="AM918">
        <f ca="1">IF(AND(B918&lt;Analysis!$B$40,B918&gt;0),INTEGRAL2(AL918,$B918,AM917,AL917,$B917,Analysis!$B$23),0)</f>
        <v>0</v>
      </c>
      <c r="AN918">
        <f ca="1">IF($P918,AM918*Analysis!$B$30+Analysis!$B$31,0)</f>
        <v>0.626</v>
      </c>
      <c r="AO918">
        <f ca="1">AN918-'Flight Input'!$AE918</f>
        <v>0.38600000000000001</v>
      </c>
      <c r="AQ918">
        <f>Analysis!$B$36*'Flight Input'!AE918+IF('Flight Input'!AE918 &gt; 0,Analysis!$B$37,0)</f>
        <v>-0.99312</v>
      </c>
      <c r="AR918">
        <f ca="1">_xlfn.COVARIANCE.P($AN$102:$AN$1102,'Flight Input'!AE918:AE1918)</f>
        <v>0</v>
      </c>
    </row>
    <row r="919" spans="1:44" x14ac:dyDescent="0.3">
      <c r="A919">
        <v>917</v>
      </c>
      <c r="B919">
        <f>'Flight Input'!T919</f>
        <v>20.638386999955401</v>
      </c>
      <c r="C919">
        <f ca="1">INDIRECT(CONCATENATE("'Flight Input'!",Analysis!$B$2,A919+2))</f>
        <v>0</v>
      </c>
      <c r="D919">
        <f t="shared" si="1945"/>
        <v>5.665799998678267E-2</v>
      </c>
      <c r="F919">
        <f t="shared" ca="1" si="1954"/>
        <v>0</v>
      </c>
      <c r="G919">
        <f t="shared" ca="1" si="1955"/>
        <v>0</v>
      </c>
      <c r="I919">
        <f>SUM(D$2:D919)/COUNT(D$2:D919)</f>
        <v>2.2506419847279607E-2</v>
      </c>
      <c r="J919">
        <f t="shared" si="1946"/>
        <v>2.5174150474061752</v>
      </c>
      <c r="L919">
        <f ca="1">VARA(C$2:C919)</f>
        <v>0</v>
      </c>
      <c r="M919">
        <f t="shared" ca="1" si="1947"/>
        <v>0</v>
      </c>
      <c r="N919">
        <f t="shared" ca="1" si="1956"/>
        <v>0</v>
      </c>
      <c r="O919" t="b">
        <f ca="1">IF(OR(O918,M919*MIN((B919-B$2)*Analysis!$B$19,1)&gt;Analysis!$B$18),TRUE,FALSE)</f>
        <v>0</v>
      </c>
      <c r="P919" t="b">
        <f>IF(OR('Flight Input'!U919=3,'Flight Input'!U919=9),TRUE,FALSE)</f>
        <v>1</v>
      </c>
      <c r="Q919">
        <f ca="1">IF(O919,Q918,SUM(C$2:C919)/COUNT(C$2:C919))+(Analysis!$D$14-500)/1000000</f>
        <v>1.1E-4</v>
      </c>
      <c r="R919">
        <f t="shared" ca="1" si="1948"/>
        <v>0</v>
      </c>
      <c r="S919">
        <f t="shared" ca="1" si="1957"/>
        <v>0</v>
      </c>
      <c r="T919">
        <f t="shared" ca="1" si="1949"/>
        <v>0</v>
      </c>
      <c r="U919">
        <f ca="1">IF($P919,T919*Analysis!$B$28+Analysis!$B$29,0)</f>
        <v>0.65799999999999992</v>
      </c>
      <c r="V919">
        <f ca="1">U919-'Flight Input'!$AE919</f>
        <v>0.43999999999999995</v>
      </c>
      <c r="W919">
        <f ca="1">MEDIAN2(R919,Analysis!$B$5,2)</f>
        <v>0</v>
      </c>
      <c r="X919">
        <f t="shared" ref="X919:Y919" ca="1" si="1996">X918+W919*$D919</f>
        <v>0</v>
      </c>
      <c r="Y919">
        <f t="shared" ca="1" si="1996"/>
        <v>0</v>
      </c>
      <c r="AA919">
        <f ca="1">AVERAGE2(W919,Analysis!$B$6,2)</f>
        <v>0</v>
      </c>
      <c r="AB919">
        <f t="shared" ref="AB919:AC919" ca="1" si="1997">AB918+AA919*$D919</f>
        <v>0</v>
      </c>
      <c r="AC919">
        <f t="shared" ca="1" si="1997"/>
        <v>0</v>
      </c>
      <c r="AF919">
        <f ca="1">IF(B919&gt;0,C919-Analysis!$B$14,0)</f>
        <v>0</v>
      </c>
      <c r="AG919">
        <f t="shared" ca="1" si="1952"/>
        <v>0</v>
      </c>
      <c r="AH919">
        <f t="shared" ca="1" si="1953"/>
        <v>0</v>
      </c>
      <c r="AI919">
        <f ca="1">IF(AND(B919&gt;Analysis!$B$39,B919&lt;Analysis!$B$40),FilterInput(AF919,Analysis!$B$34,Analysis!$B$35),0)</f>
        <v>0</v>
      </c>
      <c r="AJ919">
        <f ca="1">MEDIAN2(AI919,Analysis!$B$5,2)</f>
        <v>0</v>
      </c>
      <c r="AK919">
        <f ca="1">AVERAGE2(AJ919,Analysis!$B$6,2)</f>
        <v>0</v>
      </c>
      <c r="AL919">
        <f ca="1">INTEGRAL2(R919,$B919,AL918,R918,$B918,Analysis!$B$22)</f>
        <v>0</v>
      </c>
      <c r="AM919">
        <f ca="1">IF(AND(B919&lt;Analysis!$B$40,B919&gt;0),INTEGRAL2(AL919,$B919,AM918,AL918,$B918,Analysis!$B$23),0)</f>
        <v>0</v>
      </c>
      <c r="AN919">
        <f ca="1">IF($P919,AM919*Analysis!$B$30+Analysis!$B$31,0)</f>
        <v>0.626</v>
      </c>
      <c r="AO919">
        <f ca="1">AN919-'Flight Input'!$AE919</f>
        <v>0.40800000000000003</v>
      </c>
      <c r="AQ919">
        <f>Analysis!$B$36*'Flight Input'!AE919+IF('Flight Input'!AE919 &gt; 0,Analysis!$B$37,0)</f>
        <v>-1.036834</v>
      </c>
      <c r="AR919">
        <f ca="1">_xlfn.COVARIANCE.P($AN$102:$AN$1102,'Flight Input'!AE919:AE1919)</f>
        <v>0</v>
      </c>
    </row>
    <row r="920" spans="1:44" x14ac:dyDescent="0.3">
      <c r="A920">
        <v>918</v>
      </c>
      <c r="B920">
        <f>'Flight Input'!T920</f>
        <v>20.650130999973044</v>
      </c>
      <c r="C920">
        <f ca="1">INDIRECT(CONCATENATE("'Flight Input'!",Analysis!$B$2,A920+2))</f>
        <v>0</v>
      </c>
      <c r="D920">
        <f t="shared" si="1945"/>
        <v>1.1744000017642975E-2</v>
      </c>
      <c r="F920">
        <f t="shared" ca="1" si="1954"/>
        <v>0</v>
      </c>
      <c r="G920">
        <f t="shared" ca="1" si="1955"/>
        <v>0</v>
      </c>
      <c r="I920">
        <f>SUM(D$2:D920)/COUNT(D$2:D920)</f>
        <v>2.2494696078402009E-2</v>
      </c>
      <c r="J920">
        <f t="shared" si="1946"/>
        <v>0.52207862585522213</v>
      </c>
      <c r="L920">
        <f ca="1">VARA(C$2:C920)</f>
        <v>0</v>
      </c>
      <c r="M920">
        <f t="shared" ca="1" si="1947"/>
        <v>0</v>
      </c>
      <c r="N920">
        <f t="shared" ca="1" si="1956"/>
        <v>0</v>
      </c>
      <c r="O920" t="b">
        <f ca="1">IF(OR(O919,M920*MIN((B920-B$2)*Analysis!$B$19,1)&gt;Analysis!$B$18),TRUE,FALSE)</f>
        <v>0</v>
      </c>
      <c r="P920" t="b">
        <f>IF(OR('Flight Input'!U920=3,'Flight Input'!U920=9),TRUE,FALSE)</f>
        <v>1</v>
      </c>
      <c r="Q920">
        <f ca="1">IF(O920,Q919,SUM(C$2:C920)/COUNT(C$2:C920))+(Analysis!$D$14-500)/1000000</f>
        <v>1.1E-4</v>
      </c>
      <c r="R920">
        <f t="shared" ca="1" si="1948"/>
        <v>0</v>
      </c>
      <c r="S920">
        <f t="shared" ca="1" si="1957"/>
        <v>0</v>
      </c>
      <c r="T920">
        <f t="shared" ca="1" si="1949"/>
        <v>0</v>
      </c>
      <c r="U920">
        <f ca="1">IF($P920,T920*Analysis!$B$28+Analysis!$B$29,0)</f>
        <v>0.65799999999999992</v>
      </c>
      <c r="V920">
        <f ca="1">U920-'Flight Input'!$AE920</f>
        <v>0.44299999999999995</v>
      </c>
      <c r="W920">
        <f ca="1">MEDIAN2(R920,Analysis!$B$5,2)</f>
        <v>0</v>
      </c>
      <c r="X920">
        <f t="shared" ref="X920:Y920" ca="1" si="1998">X919+W920*$D920</f>
        <v>0</v>
      </c>
      <c r="Y920">
        <f t="shared" ca="1" si="1998"/>
        <v>0</v>
      </c>
      <c r="AA920">
        <f ca="1">AVERAGE2(W920,Analysis!$B$6,2)</f>
        <v>0</v>
      </c>
      <c r="AB920">
        <f t="shared" ref="AB920:AC920" ca="1" si="1999">AB919+AA920*$D920</f>
        <v>0</v>
      </c>
      <c r="AC920">
        <f t="shared" ca="1" si="1999"/>
        <v>0</v>
      </c>
      <c r="AF920">
        <f ca="1">IF(B920&gt;0,C920-Analysis!$B$14,0)</f>
        <v>0</v>
      </c>
      <c r="AG920">
        <f t="shared" ca="1" si="1952"/>
        <v>0</v>
      </c>
      <c r="AH920">
        <f t="shared" ca="1" si="1953"/>
        <v>0</v>
      </c>
      <c r="AI920">
        <f ca="1">IF(AND(B920&gt;Analysis!$B$39,B920&lt;Analysis!$B$40),FilterInput(AF920,Analysis!$B$34,Analysis!$B$35),0)</f>
        <v>0</v>
      </c>
      <c r="AJ920">
        <f ca="1">MEDIAN2(AI920,Analysis!$B$5,2)</f>
        <v>0</v>
      </c>
      <c r="AK920">
        <f ca="1">AVERAGE2(AJ920,Analysis!$B$6,2)</f>
        <v>0</v>
      </c>
      <c r="AL920">
        <f ca="1">INTEGRAL2(R920,$B920,AL919,R919,$B919,Analysis!$B$22)</f>
        <v>0</v>
      </c>
      <c r="AM920">
        <f ca="1">IF(AND(B920&lt;Analysis!$B$40,B920&gt;0),INTEGRAL2(AL920,$B920,AM919,AL919,$B919,Analysis!$B$23),0)</f>
        <v>0</v>
      </c>
      <c r="AN920">
        <f ca="1">IF($P920,AM920*Analysis!$B$30+Analysis!$B$31,0)</f>
        <v>0.626</v>
      </c>
      <c r="AO920">
        <f ca="1">AN920-'Flight Input'!$AE920</f>
        <v>0.41100000000000003</v>
      </c>
      <c r="AQ920">
        <f>Analysis!$B$36*'Flight Input'!AE920+IF('Flight Input'!AE920 &gt; 0,Analysis!$B$37,0)</f>
        <v>-1.0427949999999999</v>
      </c>
      <c r="AR920">
        <f ca="1">_xlfn.COVARIANCE.P($AN$102:$AN$1102,'Flight Input'!AE920:AE1920)</f>
        <v>0</v>
      </c>
    </row>
    <row r="921" spans="1:44" x14ac:dyDescent="0.3">
      <c r="A921">
        <v>919</v>
      </c>
      <c r="B921">
        <f>'Flight Input'!T921</f>
        <v>20.720130000030622</v>
      </c>
      <c r="C921">
        <f ca="1">INDIRECT(CONCATENATE("'Flight Input'!",Analysis!$B$2,A921+2))</f>
        <v>0</v>
      </c>
      <c r="D921">
        <f t="shared" si="1945"/>
        <v>6.9999000057578087E-2</v>
      </c>
      <c r="F921">
        <f t="shared" ca="1" si="1954"/>
        <v>0</v>
      </c>
      <c r="G921">
        <f t="shared" ca="1" si="1955"/>
        <v>0</v>
      </c>
      <c r="I921">
        <f>SUM(D$2:D921)/COUNT(D$2:D921)</f>
        <v>2.254638737761765E-2</v>
      </c>
      <c r="J921">
        <f t="shared" si="1946"/>
        <v>3.1046658999156471</v>
      </c>
      <c r="L921">
        <f ca="1">VARA(C$2:C921)</f>
        <v>0</v>
      </c>
      <c r="M921">
        <f t="shared" ca="1" si="1947"/>
        <v>0</v>
      </c>
      <c r="N921">
        <f t="shared" ca="1" si="1956"/>
        <v>0</v>
      </c>
      <c r="O921" t="b">
        <f ca="1">IF(OR(O920,M921*MIN((B921-B$2)*Analysis!$B$19,1)&gt;Analysis!$B$18),TRUE,FALSE)</f>
        <v>0</v>
      </c>
      <c r="P921" t="b">
        <f>IF(OR('Flight Input'!U921=3,'Flight Input'!U921=9),TRUE,FALSE)</f>
        <v>1</v>
      </c>
      <c r="Q921">
        <f ca="1">IF(O921,Q920,SUM(C$2:C921)/COUNT(C$2:C921))+(Analysis!$D$14-500)/1000000</f>
        <v>1.1E-4</v>
      </c>
      <c r="R921">
        <f t="shared" ca="1" si="1948"/>
        <v>0</v>
      </c>
      <c r="S921">
        <f t="shared" ca="1" si="1957"/>
        <v>0</v>
      </c>
      <c r="T921">
        <f t="shared" ca="1" si="1949"/>
        <v>0</v>
      </c>
      <c r="U921">
        <f ca="1">IF($P921,T921*Analysis!$B$28+Analysis!$B$29,0)</f>
        <v>0.65799999999999992</v>
      </c>
      <c r="V921">
        <f ca="1">U921-'Flight Input'!$AE921</f>
        <v>0.45799999999999991</v>
      </c>
      <c r="W921">
        <f ca="1">MEDIAN2(R921,Analysis!$B$5,2)</f>
        <v>0</v>
      </c>
      <c r="X921">
        <f t="shared" ref="X921:Y921" ca="1" si="2000">X920+W921*$D921</f>
        <v>0</v>
      </c>
      <c r="Y921">
        <f t="shared" ca="1" si="2000"/>
        <v>0</v>
      </c>
      <c r="AA921">
        <f ca="1">AVERAGE2(W921,Analysis!$B$6,2)</f>
        <v>0</v>
      </c>
      <c r="AB921">
        <f t="shared" ref="AB921:AC921" ca="1" si="2001">AB920+AA921*$D921</f>
        <v>0</v>
      </c>
      <c r="AC921">
        <f t="shared" ca="1" si="2001"/>
        <v>0</v>
      </c>
      <c r="AF921">
        <f ca="1">IF(B921&gt;0,C921-Analysis!$B$14,0)</f>
        <v>0</v>
      </c>
      <c r="AG921">
        <f t="shared" ca="1" si="1952"/>
        <v>0</v>
      </c>
      <c r="AH921">
        <f t="shared" ca="1" si="1953"/>
        <v>0</v>
      </c>
      <c r="AI921">
        <f ca="1">IF(AND(B921&gt;Analysis!$B$39,B921&lt;Analysis!$B$40),FilterInput(AF921,Analysis!$B$34,Analysis!$B$35),0)</f>
        <v>0</v>
      </c>
      <c r="AJ921">
        <f ca="1">MEDIAN2(AI921,Analysis!$B$5,2)</f>
        <v>0</v>
      </c>
      <c r="AK921">
        <f ca="1">AVERAGE2(AJ921,Analysis!$B$6,2)</f>
        <v>0</v>
      </c>
      <c r="AL921">
        <f ca="1">INTEGRAL2(R921,$B921,AL920,R920,$B920,Analysis!$B$22)</f>
        <v>0</v>
      </c>
      <c r="AM921">
        <f ca="1">IF(AND(B921&lt;Analysis!$B$40,B921&gt;0),INTEGRAL2(AL921,$B921,AM920,AL920,$B920,Analysis!$B$23),0)</f>
        <v>0</v>
      </c>
      <c r="AN921">
        <f ca="1">IF($P921,AM921*Analysis!$B$30+Analysis!$B$31,0)</f>
        <v>0.626</v>
      </c>
      <c r="AO921">
        <f ca="1">AN921-'Flight Input'!$AE921</f>
        <v>0.42599999999999999</v>
      </c>
      <c r="AQ921">
        <f>Analysis!$B$36*'Flight Input'!AE921+IF('Flight Input'!AE921 &gt; 0,Analysis!$B$37,0)</f>
        <v>-1.0726</v>
      </c>
      <c r="AR921">
        <f ca="1">_xlfn.COVARIANCE.P($AN$102:$AN$1102,'Flight Input'!AE921:AE1921)</f>
        <v>0</v>
      </c>
    </row>
    <row r="922" spans="1:44" x14ac:dyDescent="0.3">
      <c r="A922">
        <v>920</v>
      </c>
      <c r="B922">
        <f>'Flight Input'!T922</f>
        <v>20.778270000009798</v>
      </c>
      <c r="C922">
        <f ca="1">INDIRECT(CONCATENATE("'Flight Input'!",Analysis!$B$2,A922+2))</f>
        <v>0</v>
      </c>
      <c r="D922">
        <f t="shared" si="1945"/>
        <v>5.8139999979175627E-2</v>
      </c>
      <c r="F922">
        <f t="shared" ca="1" si="1954"/>
        <v>0</v>
      </c>
      <c r="G922">
        <f t="shared" ca="1" si="1955"/>
        <v>0</v>
      </c>
      <c r="I922">
        <f>SUM(D$2:D922)/COUNT(D$2:D922)</f>
        <v>2.2585076086967172E-2</v>
      </c>
      <c r="J922">
        <f t="shared" si="1946"/>
        <v>2.5742662878486202</v>
      </c>
      <c r="L922">
        <f ca="1">VARA(C$2:C922)</f>
        <v>0</v>
      </c>
      <c r="M922">
        <f t="shared" ca="1" si="1947"/>
        <v>0</v>
      </c>
      <c r="N922">
        <f t="shared" ca="1" si="1956"/>
        <v>0</v>
      </c>
      <c r="O922" t="b">
        <f ca="1">IF(OR(O921,M922*MIN((B922-B$2)*Analysis!$B$19,1)&gt;Analysis!$B$18),TRUE,FALSE)</f>
        <v>0</v>
      </c>
      <c r="P922" t="b">
        <f>IF(OR('Flight Input'!U922=3,'Flight Input'!U922=9),TRUE,FALSE)</f>
        <v>1</v>
      </c>
      <c r="Q922">
        <f ca="1">IF(O922,Q921,SUM(C$2:C922)/COUNT(C$2:C922))+(Analysis!$D$14-500)/1000000</f>
        <v>1.1E-4</v>
      </c>
      <c r="R922">
        <f t="shared" ca="1" si="1948"/>
        <v>0</v>
      </c>
      <c r="S922">
        <f t="shared" ca="1" si="1957"/>
        <v>0</v>
      </c>
      <c r="T922">
        <f t="shared" ca="1" si="1949"/>
        <v>0</v>
      </c>
      <c r="U922">
        <f ca="1">IF($P922,T922*Analysis!$B$28+Analysis!$B$29,0)</f>
        <v>0.65799999999999992</v>
      </c>
      <c r="V922">
        <f ca="1">U922-'Flight Input'!$AE922</f>
        <v>0.44999999999999996</v>
      </c>
      <c r="W922">
        <f ca="1">MEDIAN2(R922,Analysis!$B$5,2)</f>
        <v>0</v>
      </c>
      <c r="X922">
        <f t="shared" ref="X922:Y922" ca="1" si="2002">X921+W922*$D922</f>
        <v>0</v>
      </c>
      <c r="Y922">
        <f t="shared" ca="1" si="2002"/>
        <v>0</v>
      </c>
      <c r="AA922">
        <f ca="1">AVERAGE2(W922,Analysis!$B$6,2)</f>
        <v>0</v>
      </c>
      <c r="AB922">
        <f t="shared" ref="AB922:AC922" ca="1" si="2003">AB921+AA922*$D922</f>
        <v>0</v>
      </c>
      <c r="AC922">
        <f t="shared" ca="1" si="2003"/>
        <v>0</v>
      </c>
      <c r="AF922">
        <f ca="1">IF(B922&gt;0,C922-Analysis!$B$14,0)</f>
        <v>0</v>
      </c>
      <c r="AG922">
        <f t="shared" ca="1" si="1952"/>
        <v>0</v>
      </c>
      <c r="AH922">
        <f t="shared" ca="1" si="1953"/>
        <v>0</v>
      </c>
      <c r="AI922">
        <f ca="1">IF(AND(B922&gt;Analysis!$B$39,B922&lt;Analysis!$B$40),FilterInput(AF922,Analysis!$B$34,Analysis!$B$35),0)</f>
        <v>0</v>
      </c>
      <c r="AJ922">
        <f ca="1">MEDIAN2(AI922,Analysis!$B$5,2)</f>
        <v>0</v>
      </c>
      <c r="AK922">
        <f ca="1">AVERAGE2(AJ922,Analysis!$B$6,2)</f>
        <v>0</v>
      </c>
      <c r="AL922">
        <f ca="1">INTEGRAL2(R922,$B922,AL921,R921,$B921,Analysis!$B$22)</f>
        <v>0</v>
      </c>
      <c r="AM922">
        <f ca="1">IF(AND(B922&lt;Analysis!$B$40,B922&gt;0),INTEGRAL2(AL922,$B922,AM921,AL921,$B921,Analysis!$B$23),0)</f>
        <v>0</v>
      </c>
      <c r="AN922">
        <f ca="1">IF($P922,AM922*Analysis!$B$30+Analysis!$B$31,0)</f>
        <v>0.626</v>
      </c>
      <c r="AO922">
        <f ca="1">AN922-'Flight Input'!$AE922</f>
        <v>0.41800000000000004</v>
      </c>
      <c r="AQ922">
        <f>Analysis!$B$36*'Flight Input'!AE922+IF('Flight Input'!AE922 &gt; 0,Analysis!$B$37,0)</f>
        <v>-1.0567039999999999</v>
      </c>
      <c r="AR922">
        <f ca="1">_xlfn.COVARIANCE.P($AN$102:$AN$1102,'Flight Input'!AE922:AE1922)</f>
        <v>0</v>
      </c>
    </row>
    <row r="923" spans="1:44" x14ac:dyDescent="0.3">
      <c r="A923">
        <v>921</v>
      </c>
      <c r="B923">
        <f>'Flight Input'!T923</f>
        <v>20.785678999964148</v>
      </c>
      <c r="C923">
        <f ca="1">INDIRECT(CONCATENATE("'Flight Input'!",Analysis!$B$2,A923+2))</f>
        <v>0</v>
      </c>
      <c r="D923">
        <f t="shared" si="1945"/>
        <v>7.4089999543502927E-3</v>
      </c>
      <c r="F923">
        <f t="shared" ca="1" si="1954"/>
        <v>0</v>
      </c>
      <c r="G923">
        <f t="shared" ca="1" si="1955"/>
        <v>0</v>
      </c>
      <c r="I923">
        <f>SUM(D$2:D923)/COUNT(D$2:D923)</f>
        <v>2.2568598262718946E-2</v>
      </c>
      <c r="J923">
        <f t="shared" si="1946"/>
        <v>0.32828799857673108</v>
      </c>
      <c r="L923">
        <f ca="1">VARA(C$2:C923)</f>
        <v>0</v>
      </c>
      <c r="M923">
        <f t="shared" ca="1" si="1947"/>
        <v>0</v>
      </c>
      <c r="N923">
        <f t="shared" ca="1" si="1956"/>
        <v>0</v>
      </c>
      <c r="O923" t="b">
        <f ca="1">IF(OR(O922,M923*MIN((B923-B$2)*Analysis!$B$19,1)&gt;Analysis!$B$18),TRUE,FALSE)</f>
        <v>0</v>
      </c>
      <c r="P923" t="b">
        <f>IF(OR('Flight Input'!U923=3,'Flight Input'!U923=9),TRUE,FALSE)</f>
        <v>1</v>
      </c>
      <c r="Q923">
        <f ca="1">IF(O923,Q922,SUM(C$2:C923)/COUNT(C$2:C923))+(Analysis!$D$14-500)/1000000</f>
        <v>1.1E-4</v>
      </c>
      <c r="R923">
        <f t="shared" ca="1" si="1948"/>
        <v>0</v>
      </c>
      <c r="S923">
        <f t="shared" ca="1" si="1957"/>
        <v>0</v>
      </c>
      <c r="T923">
        <f t="shared" ca="1" si="1949"/>
        <v>0</v>
      </c>
      <c r="U923">
        <f ca="1">IF($P923,T923*Analysis!$B$28+Analysis!$B$29,0)</f>
        <v>0.65799999999999992</v>
      </c>
      <c r="V923">
        <f ca="1">U923-'Flight Input'!$AE923</f>
        <v>0.45299999999999996</v>
      </c>
      <c r="W923">
        <f ca="1">MEDIAN2(R923,Analysis!$B$5,2)</f>
        <v>0</v>
      </c>
      <c r="X923">
        <f t="shared" ref="X923:Y923" ca="1" si="2004">X922+W923*$D923</f>
        <v>0</v>
      </c>
      <c r="Y923">
        <f t="shared" ca="1" si="2004"/>
        <v>0</v>
      </c>
      <c r="AA923">
        <f ca="1">AVERAGE2(W923,Analysis!$B$6,2)</f>
        <v>0</v>
      </c>
      <c r="AB923">
        <f t="shared" ref="AB923:AC923" ca="1" si="2005">AB922+AA923*$D923</f>
        <v>0</v>
      </c>
      <c r="AC923">
        <f t="shared" ca="1" si="2005"/>
        <v>0</v>
      </c>
      <c r="AF923">
        <f ca="1">IF(B923&gt;0,C923-Analysis!$B$14,0)</f>
        <v>0</v>
      </c>
      <c r="AG923">
        <f t="shared" ca="1" si="1952"/>
        <v>0</v>
      </c>
      <c r="AH923">
        <f t="shared" ca="1" si="1953"/>
        <v>0</v>
      </c>
      <c r="AI923">
        <f ca="1">IF(AND(B923&gt;Analysis!$B$39,B923&lt;Analysis!$B$40),FilterInput(AF923,Analysis!$B$34,Analysis!$B$35),0)</f>
        <v>0</v>
      </c>
      <c r="AJ923">
        <f ca="1">MEDIAN2(AI923,Analysis!$B$5,2)</f>
        <v>0</v>
      </c>
      <c r="AK923">
        <f ca="1">AVERAGE2(AJ923,Analysis!$B$6,2)</f>
        <v>0</v>
      </c>
      <c r="AL923">
        <f ca="1">INTEGRAL2(R923,$B923,AL922,R922,$B922,Analysis!$B$22)</f>
        <v>0</v>
      </c>
      <c r="AM923">
        <f ca="1">IF(AND(B923&lt;Analysis!$B$40,B923&gt;0),INTEGRAL2(AL923,$B923,AM922,AL922,$B922,Analysis!$B$23),0)</f>
        <v>0</v>
      </c>
      <c r="AN923">
        <f ca="1">IF($P923,AM923*Analysis!$B$30+Analysis!$B$31,0)</f>
        <v>0.626</v>
      </c>
      <c r="AO923">
        <f ca="1">AN923-'Flight Input'!$AE923</f>
        <v>0.42100000000000004</v>
      </c>
      <c r="AQ923">
        <f>Analysis!$B$36*'Flight Input'!AE923+IF('Flight Input'!AE923 &gt; 0,Analysis!$B$37,0)</f>
        <v>-1.062665</v>
      </c>
      <c r="AR923">
        <f ca="1">_xlfn.COVARIANCE.P($AN$102:$AN$1102,'Flight Input'!AE923:AE1923)</f>
        <v>0</v>
      </c>
    </row>
    <row r="924" spans="1:44" x14ac:dyDescent="0.3">
      <c r="A924">
        <v>922</v>
      </c>
      <c r="B924">
        <f>'Flight Input'!T924</f>
        <v>20.858347999979742</v>
      </c>
      <c r="C924">
        <f ca="1">INDIRECT(CONCATENATE("'Flight Input'!",Analysis!$B$2,A924+2))</f>
        <v>0</v>
      </c>
      <c r="D924">
        <f t="shared" si="1945"/>
        <v>7.2669000015594065E-2</v>
      </c>
      <c r="F924">
        <f t="shared" ca="1" si="1954"/>
        <v>0</v>
      </c>
      <c r="G924">
        <f t="shared" ca="1" si="1955"/>
        <v>0</v>
      </c>
      <c r="I924">
        <f>SUM(D$2:D924)/COUNT(D$2:D924)</f>
        <v>2.2622937093253515E-2</v>
      </c>
      <c r="J924">
        <f t="shared" si="1946"/>
        <v>3.2121823844555095</v>
      </c>
      <c r="L924">
        <f ca="1">VARA(C$2:C924)</f>
        <v>0</v>
      </c>
      <c r="M924">
        <f t="shared" ca="1" si="1947"/>
        <v>0</v>
      </c>
      <c r="N924">
        <f t="shared" ca="1" si="1956"/>
        <v>0</v>
      </c>
      <c r="O924" t="b">
        <f ca="1">IF(OR(O923,M924*MIN((B924-B$2)*Analysis!$B$19,1)&gt;Analysis!$B$18),TRUE,FALSE)</f>
        <v>0</v>
      </c>
      <c r="P924" t="b">
        <f>IF(OR('Flight Input'!U924=3,'Flight Input'!U924=9),TRUE,FALSE)</f>
        <v>1</v>
      </c>
      <c r="Q924">
        <f ca="1">IF(O924,Q923,SUM(C$2:C924)/COUNT(C$2:C924))+(Analysis!$D$14-500)/1000000</f>
        <v>1.1E-4</v>
      </c>
      <c r="R924">
        <f t="shared" ca="1" si="1948"/>
        <v>0</v>
      </c>
      <c r="S924">
        <f t="shared" ca="1" si="1957"/>
        <v>0</v>
      </c>
      <c r="T924">
        <f t="shared" ca="1" si="1949"/>
        <v>0</v>
      </c>
      <c r="U924">
        <f ca="1">IF($P924,T924*Analysis!$B$28+Analysis!$B$29,0)</f>
        <v>0.65799999999999992</v>
      </c>
      <c r="V924">
        <f ca="1">U924-'Flight Input'!$AE924</f>
        <v>0.49599999999999989</v>
      </c>
      <c r="W924">
        <f ca="1">MEDIAN2(R924,Analysis!$B$5,2)</f>
        <v>0</v>
      </c>
      <c r="X924">
        <f t="shared" ref="X924:Y924" ca="1" si="2006">X923+W924*$D924</f>
        <v>0</v>
      </c>
      <c r="Y924">
        <f t="shared" ca="1" si="2006"/>
        <v>0</v>
      </c>
      <c r="AA924">
        <f ca="1">AVERAGE2(W924,Analysis!$B$6,2)</f>
        <v>0</v>
      </c>
      <c r="AB924">
        <f t="shared" ref="AB924:AC924" ca="1" si="2007">AB923+AA924*$D924</f>
        <v>0</v>
      </c>
      <c r="AC924">
        <f t="shared" ca="1" si="2007"/>
        <v>0</v>
      </c>
      <c r="AF924">
        <f ca="1">IF(B924&gt;0,C924-Analysis!$B$14,0)</f>
        <v>0</v>
      </c>
      <c r="AG924">
        <f t="shared" ca="1" si="1952"/>
        <v>0</v>
      </c>
      <c r="AH924">
        <f t="shared" ca="1" si="1953"/>
        <v>0</v>
      </c>
      <c r="AI924">
        <f ca="1">IF(AND(B924&gt;Analysis!$B$39,B924&lt;Analysis!$B$40),FilterInput(AF924,Analysis!$B$34,Analysis!$B$35),0)</f>
        <v>0</v>
      </c>
      <c r="AJ924">
        <f ca="1">MEDIAN2(AI924,Analysis!$B$5,2)</f>
        <v>0</v>
      </c>
      <c r="AK924">
        <f ca="1">AVERAGE2(AJ924,Analysis!$B$6,2)</f>
        <v>0</v>
      </c>
      <c r="AL924">
        <f ca="1">INTEGRAL2(R924,$B924,AL923,R923,$B923,Analysis!$B$22)</f>
        <v>0</v>
      </c>
      <c r="AM924">
        <f ca="1">IF(AND(B924&lt;Analysis!$B$40,B924&gt;0),INTEGRAL2(AL924,$B924,AM923,AL923,$B923,Analysis!$B$23),0)</f>
        <v>0</v>
      </c>
      <c r="AN924">
        <f ca="1">IF($P924,AM924*Analysis!$B$30+Analysis!$B$31,0)</f>
        <v>0.626</v>
      </c>
      <c r="AO924">
        <f ca="1">AN924-'Flight Input'!$AE924</f>
        <v>0.46399999999999997</v>
      </c>
      <c r="AQ924">
        <f>Analysis!$B$36*'Flight Input'!AE924+IF('Flight Input'!AE924 &gt; 0,Analysis!$B$37,0)</f>
        <v>-1.1481059999999998</v>
      </c>
      <c r="AR924">
        <f ca="1">_xlfn.COVARIANCE.P($AN$102:$AN$1102,'Flight Input'!AE924:AE1924)</f>
        <v>0</v>
      </c>
    </row>
    <row r="925" spans="1:44" x14ac:dyDescent="0.3">
      <c r="A925">
        <v>923</v>
      </c>
      <c r="B925">
        <f>'Flight Input'!T925</f>
        <v>20.92739900003653</v>
      </c>
      <c r="C925">
        <f ca="1">INDIRECT(CONCATENATE("'Flight Input'!",Analysis!$B$2,A925+2))</f>
        <v>0</v>
      </c>
      <c r="D925">
        <f t="shared" si="1945"/>
        <v>6.9051000056788325E-2</v>
      </c>
      <c r="F925">
        <f t="shared" ca="1" si="1954"/>
        <v>0</v>
      </c>
      <c r="G925">
        <f t="shared" ca="1" si="1955"/>
        <v>0</v>
      </c>
      <c r="I925">
        <f>SUM(D$2:D925)/COUNT(D$2:D925)</f>
        <v>2.2673238353235679E-2</v>
      </c>
      <c r="J925">
        <f t="shared" si="1946"/>
        <v>3.0454846802655395</v>
      </c>
      <c r="L925">
        <f ca="1">VARA(C$2:C925)</f>
        <v>0</v>
      </c>
      <c r="M925">
        <f t="shared" ca="1" si="1947"/>
        <v>0</v>
      </c>
      <c r="N925">
        <f t="shared" ca="1" si="1956"/>
        <v>0</v>
      </c>
      <c r="O925" t="b">
        <f ca="1">IF(OR(O924,M925*MIN((B925-B$2)*Analysis!$B$19,1)&gt;Analysis!$B$18),TRUE,FALSE)</f>
        <v>0</v>
      </c>
      <c r="P925" t="b">
        <f>IF(OR('Flight Input'!U925=3,'Flight Input'!U925=9),TRUE,FALSE)</f>
        <v>1</v>
      </c>
      <c r="Q925">
        <f ca="1">IF(O925,Q924,SUM(C$2:C925)/COUNT(C$2:C925))+(Analysis!$D$14-500)/1000000</f>
        <v>1.1E-4</v>
      </c>
      <c r="R925">
        <f t="shared" ca="1" si="1948"/>
        <v>0</v>
      </c>
      <c r="S925">
        <f t="shared" ca="1" si="1957"/>
        <v>0</v>
      </c>
      <c r="T925">
        <f t="shared" ca="1" si="1949"/>
        <v>0</v>
      </c>
      <c r="U925">
        <f ca="1">IF($P925,T925*Analysis!$B$28+Analysis!$B$29,0)</f>
        <v>0.65799999999999992</v>
      </c>
      <c r="V925">
        <f ca="1">U925-'Flight Input'!$AE925</f>
        <v>0.49599999999999989</v>
      </c>
      <c r="W925">
        <f ca="1">MEDIAN2(R925,Analysis!$B$5,2)</f>
        <v>0</v>
      </c>
      <c r="X925">
        <f t="shared" ref="X925:Y925" ca="1" si="2008">X924+W925*$D925</f>
        <v>0</v>
      </c>
      <c r="Y925">
        <f t="shared" ca="1" si="2008"/>
        <v>0</v>
      </c>
      <c r="AA925">
        <f ca="1">AVERAGE2(W925,Analysis!$B$6,2)</f>
        <v>0</v>
      </c>
      <c r="AB925">
        <f t="shared" ref="AB925:AC925" ca="1" si="2009">AB924+AA925*$D925</f>
        <v>0</v>
      </c>
      <c r="AC925">
        <f t="shared" ca="1" si="2009"/>
        <v>0</v>
      </c>
      <c r="AF925">
        <f ca="1">IF(B925&gt;0,C925-Analysis!$B$14,0)</f>
        <v>0</v>
      </c>
      <c r="AG925">
        <f t="shared" ca="1" si="1952"/>
        <v>0</v>
      </c>
      <c r="AH925">
        <f t="shared" ca="1" si="1953"/>
        <v>0</v>
      </c>
      <c r="AI925">
        <f ca="1">IF(AND(B925&gt;Analysis!$B$39,B925&lt;Analysis!$B$40),FilterInput(AF925,Analysis!$B$34,Analysis!$B$35),0)</f>
        <v>0</v>
      </c>
      <c r="AJ925">
        <f ca="1">MEDIAN2(AI925,Analysis!$B$5,2)</f>
        <v>0</v>
      </c>
      <c r="AK925">
        <f ca="1">AVERAGE2(AJ925,Analysis!$B$6,2)</f>
        <v>0</v>
      </c>
      <c r="AL925">
        <f ca="1">INTEGRAL2(R925,$B925,AL924,R924,$B924,Analysis!$B$22)</f>
        <v>0</v>
      </c>
      <c r="AM925">
        <f ca="1">IF(AND(B925&lt;Analysis!$B$40,B925&gt;0),INTEGRAL2(AL925,$B925,AM924,AL924,$B924,Analysis!$B$23),0)</f>
        <v>0</v>
      </c>
      <c r="AN925">
        <f ca="1">IF($P925,AM925*Analysis!$B$30+Analysis!$B$31,0)</f>
        <v>0.626</v>
      </c>
      <c r="AO925">
        <f ca="1">AN925-'Flight Input'!$AE925</f>
        <v>0.46399999999999997</v>
      </c>
      <c r="AQ925">
        <f>Analysis!$B$36*'Flight Input'!AE925+IF('Flight Input'!AE925 &gt; 0,Analysis!$B$37,0)</f>
        <v>-1.1481059999999998</v>
      </c>
      <c r="AR925">
        <f ca="1">_xlfn.COVARIANCE.P($AN$102:$AN$1102,'Flight Input'!AE925:AE1925)</f>
        <v>0</v>
      </c>
    </row>
    <row r="926" spans="1:44" x14ac:dyDescent="0.3">
      <c r="A926">
        <v>924</v>
      </c>
      <c r="B926">
        <f>'Flight Input'!T926</f>
        <v>20.9918319999706</v>
      </c>
      <c r="C926">
        <f ca="1">INDIRECT(CONCATENATE("'Flight Input'!",Analysis!$B$2,A926+2))</f>
        <v>0</v>
      </c>
      <c r="D926">
        <f t="shared" si="1945"/>
        <v>6.4432999934069812E-2</v>
      </c>
      <c r="F926">
        <f t="shared" ca="1" si="1954"/>
        <v>0</v>
      </c>
      <c r="G926">
        <f t="shared" ca="1" si="1955"/>
        <v>0</v>
      </c>
      <c r="I926">
        <f>SUM(D$2:D926)/COUNT(D$2:D926)</f>
        <v>2.2718432900401084E-2</v>
      </c>
      <c r="J926">
        <f t="shared" si="1946"/>
        <v>2.8361551263922027</v>
      </c>
      <c r="L926">
        <f ca="1">VARA(C$2:C926)</f>
        <v>0</v>
      </c>
      <c r="M926">
        <f t="shared" ca="1" si="1947"/>
        <v>0</v>
      </c>
      <c r="N926">
        <f t="shared" ca="1" si="1956"/>
        <v>0</v>
      </c>
      <c r="O926" t="b">
        <f ca="1">IF(OR(O925,M926*MIN((B926-B$2)*Analysis!$B$19,1)&gt;Analysis!$B$18),TRUE,FALSE)</f>
        <v>0</v>
      </c>
      <c r="P926" t="b">
        <f>IF(OR('Flight Input'!U926=3,'Flight Input'!U926=9),TRUE,FALSE)</f>
        <v>1</v>
      </c>
      <c r="Q926">
        <f ca="1">IF(O926,Q925,SUM(C$2:C926)/COUNT(C$2:C926))+(Analysis!$D$14-500)/1000000</f>
        <v>1.1E-4</v>
      </c>
      <c r="R926">
        <f t="shared" ca="1" si="1948"/>
        <v>0</v>
      </c>
      <c r="S926">
        <f t="shared" ca="1" si="1957"/>
        <v>0</v>
      </c>
      <c r="T926">
        <f t="shared" ca="1" si="1949"/>
        <v>0</v>
      </c>
      <c r="U926">
        <f ca="1">IF($P926,T926*Analysis!$B$28+Analysis!$B$29,0)</f>
        <v>0.65799999999999992</v>
      </c>
      <c r="V926">
        <f ca="1">U926-'Flight Input'!$AE926</f>
        <v>0.52299999999999991</v>
      </c>
      <c r="W926">
        <f ca="1">MEDIAN2(R926,Analysis!$B$5,2)</f>
        <v>0</v>
      </c>
      <c r="X926">
        <f t="shared" ref="X926:Y926" ca="1" si="2010">X925+W926*$D926</f>
        <v>0</v>
      </c>
      <c r="Y926">
        <f t="shared" ca="1" si="2010"/>
        <v>0</v>
      </c>
      <c r="AA926">
        <f ca="1">AVERAGE2(W926,Analysis!$B$6,2)</f>
        <v>0</v>
      </c>
      <c r="AB926">
        <f t="shared" ref="AB926:AC926" ca="1" si="2011">AB925+AA926*$D926</f>
        <v>0</v>
      </c>
      <c r="AC926">
        <f t="shared" ca="1" si="2011"/>
        <v>0</v>
      </c>
      <c r="AF926">
        <f ca="1">IF(B926&gt;0,C926-Analysis!$B$14,0)</f>
        <v>0</v>
      </c>
      <c r="AG926">
        <f t="shared" ca="1" si="1952"/>
        <v>0</v>
      </c>
      <c r="AH926">
        <f t="shared" ca="1" si="1953"/>
        <v>0</v>
      </c>
      <c r="AI926">
        <f ca="1">IF(AND(B926&gt;Analysis!$B$39,B926&lt;Analysis!$B$40),FilterInput(AF926,Analysis!$B$34,Analysis!$B$35),0)</f>
        <v>0</v>
      </c>
      <c r="AJ926">
        <f ca="1">MEDIAN2(AI926,Analysis!$B$5,2)</f>
        <v>0</v>
      </c>
      <c r="AK926">
        <f ca="1">AVERAGE2(AJ926,Analysis!$B$6,2)</f>
        <v>0</v>
      </c>
      <c r="AL926">
        <f ca="1">INTEGRAL2(R926,$B926,AL925,R925,$B925,Analysis!$B$22)</f>
        <v>0</v>
      </c>
      <c r="AM926">
        <f ca="1">IF(AND(B926&lt;Analysis!$B$40,B926&gt;0),INTEGRAL2(AL926,$B926,AM925,AL925,$B925,Analysis!$B$23),0)</f>
        <v>0</v>
      </c>
      <c r="AN926">
        <f ca="1">IF($P926,AM926*Analysis!$B$30+Analysis!$B$31,0)</f>
        <v>0.626</v>
      </c>
      <c r="AO926">
        <f ca="1">AN926-'Flight Input'!$AE926</f>
        <v>0.49099999999999999</v>
      </c>
      <c r="AQ926">
        <f>Analysis!$B$36*'Flight Input'!AE926+IF('Flight Input'!AE926 &gt; 0,Analysis!$B$37,0)</f>
        <v>-1.2017549999999999</v>
      </c>
      <c r="AR926">
        <f ca="1">_xlfn.COVARIANCE.P($AN$102:$AN$1102,'Flight Input'!AE926:AE1926)</f>
        <v>0</v>
      </c>
    </row>
    <row r="927" spans="1:44" x14ac:dyDescent="0.3">
      <c r="A927">
        <v>925</v>
      </c>
      <c r="B927">
        <f>'Flight Input'!T927</f>
        <v>21.057593000004999</v>
      </c>
      <c r="C927">
        <f ca="1">INDIRECT(CONCATENATE("'Flight Input'!",Analysis!$B$2,A927+2))</f>
        <v>0</v>
      </c>
      <c r="D927">
        <f t="shared" si="1945"/>
        <v>6.5761000034399331E-2</v>
      </c>
      <c r="F927">
        <f t="shared" ca="1" si="1954"/>
        <v>0</v>
      </c>
      <c r="G927">
        <f t="shared" ca="1" si="1955"/>
        <v>0</v>
      </c>
      <c r="I927">
        <f>SUM(D$2:D927)/COUNT(D$2:D927)</f>
        <v>2.2764965405410811E-2</v>
      </c>
      <c r="J927">
        <f t="shared" si="1946"/>
        <v>2.8886931679135852</v>
      </c>
      <c r="L927">
        <f ca="1">VARA(C$2:C927)</f>
        <v>0</v>
      </c>
      <c r="M927">
        <f t="shared" ca="1" si="1947"/>
        <v>0</v>
      </c>
      <c r="N927">
        <f t="shared" ca="1" si="1956"/>
        <v>0</v>
      </c>
      <c r="O927" t="b">
        <f ca="1">IF(OR(O926,M927*MIN((B927-B$2)*Analysis!$B$19,1)&gt;Analysis!$B$18),TRUE,FALSE)</f>
        <v>0</v>
      </c>
      <c r="P927" t="b">
        <f>IF(OR('Flight Input'!U927=3,'Flight Input'!U927=9),TRUE,FALSE)</f>
        <v>1</v>
      </c>
      <c r="Q927">
        <f ca="1">IF(O927,Q926,SUM(C$2:C927)/COUNT(C$2:C927))+(Analysis!$D$14-500)/1000000</f>
        <v>1.1E-4</v>
      </c>
      <c r="R927">
        <f t="shared" ca="1" si="1948"/>
        <v>0</v>
      </c>
      <c r="S927">
        <f t="shared" ca="1" si="1957"/>
        <v>0</v>
      </c>
      <c r="T927">
        <f t="shared" ca="1" si="1949"/>
        <v>0</v>
      </c>
      <c r="U927">
        <f ca="1">IF($P927,T927*Analysis!$B$28+Analysis!$B$29,0)</f>
        <v>0.65799999999999992</v>
      </c>
      <c r="V927">
        <f ca="1">U927-'Flight Input'!$AE927</f>
        <v>0.52599999999999991</v>
      </c>
      <c r="W927">
        <f ca="1">MEDIAN2(R927,Analysis!$B$5,2)</f>
        <v>0</v>
      </c>
      <c r="X927">
        <f t="shared" ref="X927:Y927" ca="1" si="2012">X926+W927*$D927</f>
        <v>0</v>
      </c>
      <c r="Y927">
        <f t="shared" ca="1" si="2012"/>
        <v>0</v>
      </c>
      <c r="AA927">
        <f ca="1">AVERAGE2(W927,Analysis!$B$6,2)</f>
        <v>0</v>
      </c>
      <c r="AB927">
        <f t="shared" ref="AB927:AC927" ca="1" si="2013">AB926+AA927*$D927</f>
        <v>0</v>
      </c>
      <c r="AC927">
        <f t="shared" ca="1" si="2013"/>
        <v>0</v>
      </c>
      <c r="AF927">
        <f ca="1">IF(B927&gt;0,C927-Analysis!$B$14,0)</f>
        <v>0</v>
      </c>
      <c r="AG927">
        <f t="shared" ca="1" si="1952"/>
        <v>0</v>
      </c>
      <c r="AH927">
        <f t="shared" ca="1" si="1953"/>
        <v>0</v>
      </c>
      <c r="AI927">
        <f ca="1">IF(AND(B927&gt;Analysis!$B$39,B927&lt;Analysis!$B$40),FilterInput(AF927,Analysis!$B$34,Analysis!$B$35),0)</f>
        <v>0</v>
      </c>
      <c r="AJ927">
        <f ca="1">MEDIAN2(AI927,Analysis!$B$5,2)</f>
        <v>0</v>
      </c>
      <c r="AK927">
        <f ca="1">AVERAGE2(AJ927,Analysis!$B$6,2)</f>
        <v>0</v>
      </c>
      <c r="AL927">
        <f ca="1">INTEGRAL2(R927,$B927,AL926,R926,$B926,Analysis!$B$22)</f>
        <v>0</v>
      </c>
      <c r="AM927">
        <f ca="1">IF(AND(B927&lt;Analysis!$B$40,B927&gt;0),INTEGRAL2(AL927,$B927,AM926,AL926,$B926,Analysis!$B$23),0)</f>
        <v>0</v>
      </c>
      <c r="AN927">
        <f ca="1">IF($P927,AM927*Analysis!$B$30+Analysis!$B$31,0)</f>
        <v>0.626</v>
      </c>
      <c r="AO927">
        <f ca="1">AN927-'Flight Input'!$AE927</f>
        <v>0.49399999999999999</v>
      </c>
      <c r="AQ927">
        <f>Analysis!$B$36*'Flight Input'!AE927+IF('Flight Input'!AE927 &gt; 0,Analysis!$B$37,0)</f>
        <v>-1.207716</v>
      </c>
      <c r="AR927">
        <f ca="1">_xlfn.COVARIANCE.P($AN$102:$AN$1102,'Flight Input'!AE927:AE1927)</f>
        <v>0</v>
      </c>
    </row>
    <row r="928" spans="1:44" x14ac:dyDescent="0.3">
      <c r="A928">
        <v>926</v>
      </c>
      <c r="B928">
        <f>'Flight Input'!T928</f>
        <v>21.061274999985471</v>
      </c>
      <c r="C928">
        <f ca="1">INDIRECT(CONCATENATE("'Flight Input'!",Analysis!$B$2,A928+2))</f>
        <v>0</v>
      </c>
      <c r="D928">
        <f t="shared" si="1945"/>
        <v>3.6819999804720283E-3</v>
      </c>
      <c r="F928">
        <f t="shared" ca="1" si="1954"/>
        <v>0</v>
      </c>
      <c r="G928">
        <f t="shared" ca="1" si="1955"/>
        <v>0</v>
      </c>
      <c r="I928">
        <f>SUM(D$2:D928)/COUNT(D$2:D928)</f>
        <v>2.2744357451388197E-2</v>
      </c>
      <c r="J928">
        <f t="shared" si="1946"/>
        <v>0.16188630469520246</v>
      </c>
      <c r="L928">
        <f ca="1">VARA(C$2:C928)</f>
        <v>0</v>
      </c>
      <c r="M928">
        <f t="shared" ca="1" si="1947"/>
        <v>0</v>
      </c>
      <c r="N928">
        <f t="shared" ca="1" si="1956"/>
        <v>0</v>
      </c>
      <c r="O928" t="b">
        <f ca="1">IF(OR(O927,M928*MIN((B928-B$2)*Analysis!$B$19,1)&gt;Analysis!$B$18),TRUE,FALSE)</f>
        <v>0</v>
      </c>
      <c r="P928" t="b">
        <f>IF(OR('Flight Input'!U928=3,'Flight Input'!U928=9),TRUE,FALSE)</f>
        <v>1</v>
      </c>
      <c r="Q928">
        <f ca="1">IF(O928,Q927,SUM(C$2:C928)/COUNT(C$2:C928))+(Analysis!$D$14-500)/1000000</f>
        <v>1.1E-4</v>
      </c>
      <c r="R928">
        <f t="shared" ca="1" si="1948"/>
        <v>0</v>
      </c>
      <c r="S928">
        <f t="shared" ca="1" si="1957"/>
        <v>0</v>
      </c>
      <c r="T928">
        <f t="shared" ca="1" si="1949"/>
        <v>0</v>
      </c>
      <c r="U928">
        <f ca="1">IF($P928,T928*Analysis!$B$28+Analysis!$B$29,0)</f>
        <v>0.65799999999999992</v>
      </c>
      <c r="V928">
        <f ca="1">U928-'Flight Input'!$AE928</f>
        <v>0.53399999999999992</v>
      </c>
      <c r="W928">
        <f ca="1">MEDIAN2(R928,Analysis!$B$5,2)</f>
        <v>0</v>
      </c>
      <c r="X928">
        <f t="shared" ref="X928:Y928" ca="1" si="2014">X927+W928*$D928</f>
        <v>0</v>
      </c>
      <c r="Y928">
        <f t="shared" ca="1" si="2014"/>
        <v>0</v>
      </c>
      <c r="AA928">
        <f ca="1">AVERAGE2(W928,Analysis!$B$6,2)</f>
        <v>0</v>
      </c>
      <c r="AB928">
        <f t="shared" ref="AB928:AC928" ca="1" si="2015">AB927+AA928*$D928</f>
        <v>0</v>
      </c>
      <c r="AC928">
        <f t="shared" ca="1" si="2015"/>
        <v>0</v>
      </c>
      <c r="AF928">
        <f ca="1">IF(B928&gt;0,C928-Analysis!$B$14,0)</f>
        <v>0</v>
      </c>
      <c r="AG928">
        <f t="shared" ca="1" si="1952"/>
        <v>0</v>
      </c>
      <c r="AH928">
        <f t="shared" ca="1" si="1953"/>
        <v>0</v>
      </c>
      <c r="AI928">
        <f ca="1">IF(AND(B928&gt;Analysis!$B$39,B928&lt;Analysis!$B$40),FilterInput(AF928,Analysis!$B$34,Analysis!$B$35),0)</f>
        <v>0</v>
      </c>
      <c r="AJ928">
        <f ca="1">MEDIAN2(AI928,Analysis!$B$5,2)</f>
        <v>0</v>
      </c>
      <c r="AK928">
        <f ca="1">AVERAGE2(AJ928,Analysis!$B$6,2)</f>
        <v>0</v>
      </c>
      <c r="AL928">
        <f ca="1">INTEGRAL2(R928,$B928,AL927,R927,$B927,Analysis!$B$22)</f>
        <v>0</v>
      </c>
      <c r="AM928">
        <f ca="1">IF(AND(B928&lt;Analysis!$B$40,B928&gt;0),INTEGRAL2(AL928,$B928,AM927,AL927,$B927,Analysis!$B$23),0)</f>
        <v>0</v>
      </c>
      <c r="AN928">
        <f ca="1">IF($P928,AM928*Analysis!$B$30+Analysis!$B$31,0)</f>
        <v>0.626</v>
      </c>
      <c r="AO928">
        <f ca="1">AN928-'Flight Input'!$AE928</f>
        <v>0.502</v>
      </c>
      <c r="AQ928">
        <f>Analysis!$B$36*'Flight Input'!AE928+IF('Flight Input'!AE928 &gt; 0,Analysis!$B$37,0)</f>
        <v>-1.2236119999999999</v>
      </c>
      <c r="AR928">
        <f ca="1">_xlfn.COVARIANCE.P($AN$102:$AN$1102,'Flight Input'!AE928:AE1928)</f>
        <v>0</v>
      </c>
    </row>
    <row r="929" spans="1:44" x14ac:dyDescent="0.3">
      <c r="A929">
        <v>927</v>
      </c>
      <c r="B929">
        <f>'Flight Input'!T929</f>
        <v>21.135755999945104</v>
      </c>
      <c r="C929">
        <f ca="1">INDIRECT(CONCATENATE("'Flight Input'!",Analysis!$B$2,A929+2))</f>
        <v>0</v>
      </c>
      <c r="D929">
        <f t="shared" si="1945"/>
        <v>7.4480999959632754E-2</v>
      </c>
      <c r="F929">
        <f t="shared" ca="1" si="1954"/>
        <v>0</v>
      </c>
      <c r="G929">
        <f t="shared" ca="1" si="1955"/>
        <v>0</v>
      </c>
      <c r="I929">
        <f>SUM(D$2:D929)/COUNT(D$2:D929)</f>
        <v>2.2800168284730426E-2</v>
      </c>
      <c r="J929">
        <f t="shared" si="1946"/>
        <v>3.2666864134293983</v>
      </c>
      <c r="L929">
        <f ca="1">VARA(C$2:C929)</f>
        <v>0</v>
      </c>
      <c r="M929">
        <f t="shared" ca="1" si="1947"/>
        <v>0</v>
      </c>
      <c r="N929">
        <f t="shared" ca="1" si="1956"/>
        <v>0</v>
      </c>
      <c r="O929" t="b">
        <f ca="1">IF(OR(O928,M929*MIN((B929-B$2)*Analysis!$B$19,1)&gt;Analysis!$B$18),TRUE,FALSE)</f>
        <v>0</v>
      </c>
      <c r="P929" t="b">
        <f>IF(OR('Flight Input'!U929=3,'Flight Input'!U929=9),TRUE,FALSE)</f>
        <v>1</v>
      </c>
      <c r="Q929">
        <f ca="1">IF(O929,Q928,SUM(C$2:C929)/COUNT(C$2:C929))+(Analysis!$D$14-500)/1000000</f>
        <v>1.1E-4</v>
      </c>
      <c r="R929">
        <f t="shared" ca="1" si="1948"/>
        <v>0</v>
      </c>
      <c r="S929">
        <f t="shared" ca="1" si="1957"/>
        <v>0</v>
      </c>
      <c r="T929">
        <f t="shared" ca="1" si="1949"/>
        <v>0</v>
      </c>
      <c r="U929">
        <f ca="1">IF($P929,T929*Analysis!$B$28+Analysis!$B$29,0)</f>
        <v>0.65799999999999992</v>
      </c>
      <c r="V929">
        <f ca="1">U929-'Flight Input'!$AE929</f>
        <v>0.56799999999999995</v>
      </c>
      <c r="W929">
        <f ca="1">MEDIAN2(R929,Analysis!$B$5,2)</f>
        <v>0</v>
      </c>
      <c r="X929">
        <f t="shared" ref="X929:Y929" ca="1" si="2016">X928+W929*$D929</f>
        <v>0</v>
      </c>
      <c r="Y929">
        <f t="shared" ca="1" si="2016"/>
        <v>0</v>
      </c>
      <c r="AA929">
        <f ca="1">AVERAGE2(W929,Analysis!$B$6,2)</f>
        <v>0</v>
      </c>
      <c r="AB929">
        <f t="shared" ref="AB929:AC929" ca="1" si="2017">AB928+AA929*$D929</f>
        <v>0</v>
      </c>
      <c r="AC929">
        <f t="shared" ca="1" si="2017"/>
        <v>0</v>
      </c>
      <c r="AF929">
        <f ca="1">IF(B929&gt;0,C929-Analysis!$B$14,0)</f>
        <v>0</v>
      </c>
      <c r="AG929">
        <f t="shared" ca="1" si="1952"/>
        <v>0</v>
      </c>
      <c r="AH929">
        <f t="shared" ca="1" si="1953"/>
        <v>0</v>
      </c>
      <c r="AI929">
        <f ca="1">IF(AND(B929&gt;Analysis!$B$39,B929&lt;Analysis!$B$40),FilterInput(AF929,Analysis!$B$34,Analysis!$B$35),0)</f>
        <v>0</v>
      </c>
      <c r="AJ929">
        <f ca="1">MEDIAN2(AI929,Analysis!$B$5,2)</f>
        <v>0</v>
      </c>
      <c r="AK929">
        <f ca="1">AVERAGE2(AJ929,Analysis!$B$6,2)</f>
        <v>0</v>
      </c>
      <c r="AL929">
        <f ca="1">INTEGRAL2(R929,$B929,AL928,R928,$B928,Analysis!$B$22)</f>
        <v>0</v>
      </c>
      <c r="AM929">
        <f ca="1">IF(AND(B929&lt;Analysis!$B$40,B929&gt;0),INTEGRAL2(AL929,$B929,AM928,AL928,$B928,Analysis!$B$23),0)</f>
        <v>0</v>
      </c>
      <c r="AN929">
        <f ca="1">IF($P929,AM929*Analysis!$B$30+Analysis!$B$31,0)</f>
        <v>0.626</v>
      </c>
      <c r="AO929">
        <f ca="1">AN929-'Flight Input'!$AE929</f>
        <v>0.53600000000000003</v>
      </c>
      <c r="AQ929">
        <f>Analysis!$B$36*'Flight Input'!AE929+IF('Flight Input'!AE929 &gt; 0,Analysis!$B$37,0)</f>
        <v>-1.2911699999999999</v>
      </c>
      <c r="AR929">
        <f ca="1">_xlfn.COVARIANCE.P($AN$102:$AN$1102,'Flight Input'!AE929:AE1929)</f>
        <v>0</v>
      </c>
    </row>
    <row r="930" spans="1:44" x14ac:dyDescent="0.3">
      <c r="A930">
        <v>928</v>
      </c>
      <c r="B930">
        <f>'Flight Input'!T930</f>
        <v>21.264138999977149</v>
      </c>
      <c r="C930">
        <f ca="1">INDIRECT(CONCATENATE("'Flight Input'!",Analysis!$B$2,A930+2))</f>
        <v>0</v>
      </c>
      <c r="D930">
        <f t="shared" si="1945"/>
        <v>0.12838300003204495</v>
      </c>
      <c r="F930">
        <f t="shared" ca="1" si="1954"/>
        <v>0</v>
      </c>
      <c r="G930">
        <f t="shared" ca="1" si="1955"/>
        <v>0</v>
      </c>
      <c r="I930">
        <f>SUM(D$2:D930)/COUNT(D$2:D930)</f>
        <v>2.2913942887906411E-2</v>
      </c>
      <c r="J930">
        <f t="shared" si="1946"/>
        <v>5.6028332033507562</v>
      </c>
      <c r="L930">
        <f ca="1">VARA(C$2:C930)</f>
        <v>0</v>
      </c>
      <c r="M930">
        <f t="shared" ca="1" si="1947"/>
        <v>0</v>
      </c>
      <c r="N930">
        <f t="shared" ca="1" si="1956"/>
        <v>0</v>
      </c>
      <c r="O930" t="b">
        <f ca="1">IF(OR(O929,M930*MIN((B930-B$2)*Analysis!$B$19,1)&gt;Analysis!$B$18),TRUE,FALSE)</f>
        <v>0</v>
      </c>
      <c r="P930" t="b">
        <f>IF(OR('Flight Input'!U930=3,'Flight Input'!U930=9),TRUE,FALSE)</f>
        <v>1</v>
      </c>
      <c r="Q930">
        <f ca="1">IF(O930,Q929,SUM(C$2:C930)/COUNT(C$2:C930))+(Analysis!$D$14-500)/1000000</f>
        <v>1.1E-4</v>
      </c>
      <c r="R930">
        <f t="shared" ca="1" si="1948"/>
        <v>0</v>
      </c>
      <c r="S930">
        <f t="shared" ca="1" si="1957"/>
        <v>0</v>
      </c>
      <c r="T930">
        <f t="shared" ca="1" si="1949"/>
        <v>0</v>
      </c>
      <c r="U930">
        <f ca="1">IF($P930,T930*Analysis!$B$28+Analysis!$B$29,0)</f>
        <v>0.65799999999999992</v>
      </c>
      <c r="V930">
        <f ca="1">U930-'Flight Input'!$AE930</f>
        <v>0.57199999999999995</v>
      </c>
      <c r="W930">
        <f ca="1">MEDIAN2(R930,Analysis!$B$5,2)</f>
        <v>0</v>
      </c>
      <c r="X930">
        <f t="shared" ref="X930:Y930" ca="1" si="2018">X929+W930*$D930</f>
        <v>0</v>
      </c>
      <c r="Y930">
        <f t="shared" ca="1" si="2018"/>
        <v>0</v>
      </c>
      <c r="AA930">
        <f ca="1">AVERAGE2(W930,Analysis!$B$6,2)</f>
        <v>0</v>
      </c>
      <c r="AB930">
        <f t="shared" ref="AB930:AC930" ca="1" si="2019">AB929+AA930*$D930</f>
        <v>0</v>
      </c>
      <c r="AC930">
        <f t="shared" ca="1" si="2019"/>
        <v>0</v>
      </c>
      <c r="AF930">
        <f ca="1">IF(B930&gt;0,C930-Analysis!$B$14,0)</f>
        <v>0</v>
      </c>
      <c r="AG930">
        <f t="shared" ca="1" si="1952"/>
        <v>0</v>
      </c>
      <c r="AH930">
        <f t="shared" ca="1" si="1953"/>
        <v>0</v>
      </c>
      <c r="AI930">
        <f ca="1">IF(AND(B930&gt;Analysis!$B$39,B930&lt;Analysis!$B$40),FilterInput(AF930,Analysis!$B$34,Analysis!$B$35),0)</f>
        <v>0</v>
      </c>
      <c r="AJ930">
        <f ca="1">MEDIAN2(AI930,Analysis!$B$5,2)</f>
        <v>0</v>
      </c>
      <c r="AK930">
        <f ca="1">AVERAGE2(AJ930,Analysis!$B$6,2)</f>
        <v>0</v>
      </c>
      <c r="AL930">
        <f ca="1">INTEGRAL2(R930,$B930,AL929,R929,$B929,Analysis!$B$22)</f>
        <v>0</v>
      </c>
      <c r="AM930">
        <f>IF(AND(B930&lt;Analysis!$B$40,B930&gt;0),INTEGRAL2(AL930,$B930,AM929,AL929,$B929,Analysis!$B$23),0)</f>
        <v>0</v>
      </c>
      <c r="AN930">
        <f>IF($P930,AM930*Analysis!$B$30+Analysis!$B$31,0)</f>
        <v>0.626</v>
      </c>
      <c r="AO930">
        <f>AN930-'Flight Input'!$AE930</f>
        <v>0.54</v>
      </c>
      <c r="AQ930">
        <f>Analysis!$B$36*'Flight Input'!AE930+IF('Flight Input'!AE930 &gt; 0,Analysis!$B$37,0)</f>
        <v>-1.299118</v>
      </c>
      <c r="AR930">
        <f ca="1">_xlfn.COVARIANCE.P($AN$102:$AN$1102,'Flight Input'!AE930:AE1930)</f>
        <v>0</v>
      </c>
    </row>
    <row r="931" spans="1:44" x14ac:dyDescent="0.3">
      <c r="A931">
        <v>929</v>
      </c>
      <c r="B931">
        <f>'Flight Input'!T931</f>
        <v>21.345024000038393</v>
      </c>
      <c r="C931">
        <f ca="1">INDIRECT(CONCATENATE("'Flight Input'!",Analysis!$B$2,A931+2))</f>
        <v>0</v>
      </c>
      <c r="D931">
        <f t="shared" si="1945"/>
        <v>8.0885000061243773E-2</v>
      </c>
      <c r="F931">
        <f t="shared" ca="1" si="1954"/>
        <v>0</v>
      </c>
      <c r="G931">
        <f t="shared" ca="1" si="1955"/>
        <v>0</v>
      </c>
      <c r="I931">
        <f>SUM(D$2:D931)/COUNT(D$2:D931)</f>
        <v>2.2976344456446064E-2</v>
      </c>
      <c r="J931">
        <f t="shared" si="1946"/>
        <v>3.5203598298488821</v>
      </c>
      <c r="L931">
        <f ca="1">VARA(C$2:C931)</f>
        <v>0</v>
      </c>
      <c r="M931">
        <f t="shared" ca="1" si="1947"/>
        <v>0</v>
      </c>
      <c r="N931">
        <f t="shared" ca="1" si="1956"/>
        <v>0</v>
      </c>
      <c r="O931" t="b">
        <f ca="1">IF(OR(O930,M931*MIN((B931-B$2)*Analysis!$B$19,1)&gt;Analysis!$B$18),TRUE,FALSE)</f>
        <v>0</v>
      </c>
      <c r="P931" t="b">
        <f>IF(OR('Flight Input'!U931=3,'Flight Input'!U931=9),TRUE,FALSE)</f>
        <v>1</v>
      </c>
      <c r="Q931">
        <f ca="1">IF(O931,Q930,SUM(C$2:C931)/COUNT(C$2:C931))+(Analysis!$D$14-500)/1000000</f>
        <v>1.1E-4</v>
      </c>
      <c r="R931">
        <f t="shared" ca="1" si="1948"/>
        <v>0</v>
      </c>
      <c r="S931">
        <f t="shared" ca="1" si="1957"/>
        <v>0</v>
      </c>
      <c r="T931">
        <f t="shared" ca="1" si="1949"/>
        <v>0</v>
      </c>
      <c r="U931">
        <f ca="1">IF($P931,T931*Analysis!$B$28+Analysis!$B$29,0)</f>
        <v>0.65799999999999992</v>
      </c>
      <c r="V931">
        <f ca="1">U931-'Flight Input'!$AE931</f>
        <v>0.58399999999999996</v>
      </c>
      <c r="W931">
        <f ca="1">MEDIAN2(R931,Analysis!$B$5,2)</f>
        <v>0</v>
      </c>
      <c r="X931">
        <f t="shared" ref="X931:Y931" ca="1" si="2020">X930+W931*$D931</f>
        <v>0</v>
      </c>
      <c r="Y931">
        <f t="shared" ca="1" si="2020"/>
        <v>0</v>
      </c>
      <c r="AA931">
        <f ca="1">AVERAGE2(W931,Analysis!$B$6,2)</f>
        <v>0</v>
      </c>
      <c r="AB931">
        <f t="shared" ref="AB931:AC931" ca="1" si="2021">AB930+AA931*$D931</f>
        <v>0</v>
      </c>
      <c r="AC931">
        <f t="shared" ca="1" si="2021"/>
        <v>0</v>
      </c>
      <c r="AF931">
        <f ca="1">IF(B931&gt;0,C931-Analysis!$B$14,0)</f>
        <v>0</v>
      </c>
      <c r="AG931">
        <f t="shared" ca="1" si="1952"/>
        <v>0</v>
      </c>
      <c r="AH931">
        <f t="shared" ca="1" si="1953"/>
        <v>0</v>
      </c>
      <c r="AI931">
        <f ca="1">IF(AND(B931&gt;Analysis!$B$39,B931&lt;Analysis!$B$40),FilterInput(AF931,Analysis!$B$34,Analysis!$B$35),0)</f>
        <v>0</v>
      </c>
      <c r="AJ931">
        <f ca="1">MEDIAN2(AI931,Analysis!$B$5,2)</f>
        <v>0</v>
      </c>
      <c r="AK931">
        <f ca="1">AVERAGE2(AJ931,Analysis!$B$6,2)</f>
        <v>0</v>
      </c>
      <c r="AL931">
        <f ca="1">INTEGRAL2(R931,$B931,AL930,R930,$B930,Analysis!$B$22)</f>
        <v>0</v>
      </c>
      <c r="AM931">
        <f>IF(AND(B931&lt;Analysis!$B$40,B931&gt;0),INTEGRAL2(AL931,$B931,AM930,AL930,$B930,Analysis!$B$23),0)</f>
        <v>0</v>
      </c>
      <c r="AN931">
        <f>IF($P931,AM931*Analysis!$B$30+Analysis!$B$31,0)</f>
        <v>0.626</v>
      </c>
      <c r="AO931">
        <f>AN931-'Flight Input'!$AE931</f>
        <v>0.55200000000000005</v>
      </c>
      <c r="AQ931">
        <f>Analysis!$B$36*'Flight Input'!AE931+IF('Flight Input'!AE931 &gt; 0,Analysis!$B$37,0)</f>
        <v>-1.322962</v>
      </c>
      <c r="AR931">
        <f ca="1">_xlfn.COVARIANCE.P($AN$102:$AN$1102,'Flight Input'!AE931:AE1931)</f>
        <v>0</v>
      </c>
    </row>
    <row r="932" spans="1:44" x14ac:dyDescent="0.3">
      <c r="A932">
        <v>930</v>
      </c>
      <c r="B932">
        <f>'Flight Input'!T932</f>
        <v>21.539846000028774</v>
      </c>
      <c r="C932">
        <f ca="1">INDIRECT(CONCATENATE("'Flight Input'!",Analysis!$B$2,A932+2))</f>
        <v>0</v>
      </c>
      <c r="D932">
        <f t="shared" si="1945"/>
        <v>0.1948219999903813</v>
      </c>
      <c r="F932">
        <f t="shared" ca="1" si="1954"/>
        <v>0</v>
      </c>
      <c r="G932">
        <f t="shared" ca="1" si="1955"/>
        <v>0</v>
      </c>
      <c r="I932">
        <f>SUM(D$2:D932)/COUNT(D$2:D932)</f>
        <v>2.3161124731213737E-2</v>
      </c>
      <c r="J932">
        <f t="shared" si="1946"/>
        <v>8.4115949571233042</v>
      </c>
      <c r="L932">
        <f ca="1">VARA(C$2:C932)</f>
        <v>0</v>
      </c>
      <c r="M932">
        <f t="shared" ca="1" si="1947"/>
        <v>0</v>
      </c>
      <c r="N932">
        <f t="shared" ca="1" si="1956"/>
        <v>0</v>
      </c>
      <c r="O932" t="b">
        <f ca="1">IF(OR(O931,M932*MIN((B932-B$2)*Analysis!$B$19,1)&gt;Analysis!$B$18),TRUE,FALSE)</f>
        <v>0</v>
      </c>
      <c r="P932" t="b">
        <f>IF(OR('Flight Input'!U932=3,'Flight Input'!U932=9),TRUE,FALSE)</f>
        <v>1</v>
      </c>
      <c r="Q932">
        <f ca="1">IF(O932,Q931,SUM(C$2:C932)/COUNT(C$2:C932))+(Analysis!$D$14-500)/1000000</f>
        <v>1.1E-4</v>
      </c>
      <c r="R932">
        <f t="shared" ca="1" si="1948"/>
        <v>0</v>
      </c>
      <c r="S932">
        <f t="shared" ca="1" si="1957"/>
        <v>0</v>
      </c>
      <c r="T932">
        <f t="shared" ca="1" si="1949"/>
        <v>0</v>
      </c>
      <c r="U932">
        <f ca="1">IF($P932,T932*Analysis!$B$28+Analysis!$B$29,0)</f>
        <v>0.65799999999999992</v>
      </c>
      <c r="V932">
        <f ca="1">U932-'Flight Input'!$AE932</f>
        <v>0.62699999999999989</v>
      </c>
      <c r="W932">
        <f ca="1">MEDIAN2(R932,Analysis!$B$5,2)</f>
        <v>0</v>
      </c>
      <c r="X932">
        <f t="shared" ref="X932:Y932" ca="1" si="2022">X931+W932*$D932</f>
        <v>0</v>
      </c>
      <c r="Y932">
        <f t="shared" ca="1" si="2022"/>
        <v>0</v>
      </c>
      <c r="AA932">
        <f ca="1">AVERAGE2(W932,Analysis!$B$6,2)</f>
        <v>0</v>
      </c>
      <c r="AB932">
        <f t="shared" ref="AB932:AC932" ca="1" si="2023">AB931+AA932*$D932</f>
        <v>0</v>
      </c>
      <c r="AC932">
        <f t="shared" ca="1" si="2023"/>
        <v>0</v>
      </c>
      <c r="AF932">
        <f ca="1">IF(B932&gt;0,C932-Analysis!$B$14,0)</f>
        <v>0</v>
      </c>
      <c r="AG932">
        <f t="shared" ca="1" si="1952"/>
        <v>0</v>
      </c>
      <c r="AH932">
        <f t="shared" ca="1" si="1953"/>
        <v>0</v>
      </c>
      <c r="AI932">
        <f ca="1">IF(AND(B932&gt;Analysis!$B$39,B932&lt;Analysis!$B$40),FilterInput(AF932,Analysis!$B$34,Analysis!$B$35),0)</f>
        <v>0</v>
      </c>
      <c r="AJ932">
        <f ca="1">MEDIAN2(AI932,Analysis!$B$5,2)</f>
        <v>0</v>
      </c>
      <c r="AK932">
        <f ca="1">AVERAGE2(AJ932,Analysis!$B$6,2)</f>
        <v>0</v>
      </c>
      <c r="AL932">
        <f ca="1">INTEGRAL2(R932,$B932,AL931,R931,$B931,Analysis!$B$22)</f>
        <v>0</v>
      </c>
      <c r="AM932">
        <f>IF(AND(B932&lt;Analysis!$B$40,B932&gt;0),INTEGRAL2(AL932,$B932,AM931,AL931,$B931,Analysis!$B$23),0)</f>
        <v>0</v>
      </c>
      <c r="AN932">
        <f>IF($P932,AM932*Analysis!$B$30+Analysis!$B$31,0)</f>
        <v>0.626</v>
      </c>
      <c r="AO932">
        <f>AN932-'Flight Input'!$AE932</f>
        <v>0.59499999999999997</v>
      </c>
      <c r="AQ932">
        <f>Analysis!$B$36*'Flight Input'!AE932+IF('Flight Input'!AE932 &gt; 0,Analysis!$B$37,0)</f>
        <v>-1.4084030000000001</v>
      </c>
      <c r="AR932">
        <f ca="1">_xlfn.COVARIANCE.P($AN$102:$AN$1102,'Flight Input'!AE932:AE1932)</f>
        <v>0</v>
      </c>
    </row>
    <row r="933" spans="1:44" x14ac:dyDescent="0.3">
      <c r="A933">
        <v>931</v>
      </c>
      <c r="B933">
        <f>'Flight Input'!T933</f>
        <v>21.669944999972358</v>
      </c>
      <c r="C933">
        <f ca="1">INDIRECT(CONCATENATE("'Flight Input'!",Analysis!$B$2,A933+2))</f>
        <v>0</v>
      </c>
      <c r="D933">
        <f t="shared" si="1945"/>
        <v>0.1300989999435842</v>
      </c>
      <c r="F933">
        <f t="shared" ca="1" si="1954"/>
        <v>0</v>
      </c>
      <c r="G933">
        <f t="shared" ca="1" si="1955"/>
        <v>0</v>
      </c>
      <c r="I933">
        <f>SUM(D$2:D933)/COUNT(D$2:D933)</f>
        <v>2.3275988184717895E-2</v>
      </c>
      <c r="J933">
        <f t="shared" si="1946"/>
        <v>5.5894082309683473</v>
      </c>
      <c r="L933">
        <f ca="1">VARA(C$2:C933)</f>
        <v>0</v>
      </c>
      <c r="M933">
        <f t="shared" ca="1" si="1947"/>
        <v>0</v>
      </c>
      <c r="N933">
        <f t="shared" ca="1" si="1956"/>
        <v>0</v>
      </c>
      <c r="O933" t="b">
        <f ca="1">IF(OR(O932,M933*MIN((B933-B$2)*Analysis!$B$19,1)&gt;Analysis!$B$18),TRUE,FALSE)</f>
        <v>0</v>
      </c>
      <c r="P933" t="b">
        <f>IF(OR('Flight Input'!U933=3,'Flight Input'!U933=9),TRUE,FALSE)</f>
        <v>1</v>
      </c>
      <c r="Q933">
        <f ca="1">IF(O933,Q932,SUM(C$2:C933)/COUNT(C$2:C933))+(Analysis!$D$14-500)/1000000</f>
        <v>1.1E-4</v>
      </c>
      <c r="R933">
        <f t="shared" ca="1" si="1948"/>
        <v>0</v>
      </c>
      <c r="S933">
        <f t="shared" ca="1" si="1957"/>
        <v>0</v>
      </c>
      <c r="T933">
        <f t="shared" ca="1" si="1949"/>
        <v>0</v>
      </c>
      <c r="U933">
        <f ca="1">IF($P933,T933*Analysis!$B$28+Analysis!$B$29,0)</f>
        <v>0.65799999999999992</v>
      </c>
      <c r="V933">
        <f ca="1">U933-'Flight Input'!$AE933</f>
        <v>0.6349999999999999</v>
      </c>
      <c r="W933">
        <f ca="1">MEDIAN2(R933,Analysis!$B$5,2)</f>
        <v>0</v>
      </c>
      <c r="X933">
        <f t="shared" ref="X933:Y933" ca="1" si="2024">X932+W933*$D933</f>
        <v>0</v>
      </c>
      <c r="Y933">
        <f t="shared" ca="1" si="2024"/>
        <v>0</v>
      </c>
      <c r="AA933">
        <f ca="1">AVERAGE2(W933,Analysis!$B$6,2)</f>
        <v>0</v>
      </c>
      <c r="AB933">
        <f t="shared" ref="AB933:AC933" ca="1" si="2025">AB932+AA933*$D933</f>
        <v>0</v>
      </c>
      <c r="AC933">
        <f t="shared" ca="1" si="2025"/>
        <v>0</v>
      </c>
      <c r="AF933">
        <f ca="1">IF(B933&gt;0,C933-Analysis!$B$14,0)</f>
        <v>0</v>
      </c>
      <c r="AG933">
        <f t="shared" ca="1" si="1952"/>
        <v>0</v>
      </c>
      <c r="AH933">
        <f t="shared" ca="1" si="1953"/>
        <v>0</v>
      </c>
      <c r="AI933">
        <f ca="1">IF(AND(B933&gt;Analysis!$B$39,B933&lt;Analysis!$B$40),FilterInput(AF933,Analysis!$B$34,Analysis!$B$35),0)</f>
        <v>0</v>
      </c>
      <c r="AJ933">
        <f ca="1">MEDIAN2(AI933,Analysis!$B$5,2)</f>
        <v>0</v>
      </c>
      <c r="AK933">
        <f ca="1">AVERAGE2(AJ933,Analysis!$B$6,2)</f>
        <v>0</v>
      </c>
      <c r="AL933">
        <f ca="1">INTEGRAL2(R933,$B933,AL932,R932,$B932,Analysis!$B$22)</f>
        <v>0</v>
      </c>
      <c r="AM933">
        <f>IF(AND(B933&lt;Analysis!$B$40,B933&gt;0),INTEGRAL2(AL933,$B933,AM932,AL932,$B932,Analysis!$B$23),0)</f>
        <v>0</v>
      </c>
      <c r="AN933">
        <f>IF($P933,AM933*Analysis!$B$30+Analysis!$B$31,0)</f>
        <v>0.626</v>
      </c>
      <c r="AO933">
        <f>AN933-'Flight Input'!$AE933</f>
        <v>0.60299999999999998</v>
      </c>
      <c r="AQ933">
        <f>Analysis!$B$36*'Flight Input'!AE933+IF('Flight Input'!AE933 &gt; 0,Analysis!$B$37,0)</f>
        <v>-1.424299</v>
      </c>
      <c r="AR933">
        <f ca="1">_xlfn.COVARIANCE.P($AN$102:$AN$1102,'Flight Input'!AE933:AE1933)</f>
        <v>0</v>
      </c>
    </row>
    <row r="934" spans="1:44" x14ac:dyDescent="0.3">
      <c r="A934">
        <v>932</v>
      </c>
      <c r="B934">
        <f>'Flight Input'!T934</f>
        <v>21.688155999989249</v>
      </c>
      <c r="C934">
        <f ca="1">INDIRECT(CONCATENATE("'Flight Input'!",Analysis!$B$2,A934+2))</f>
        <v>0</v>
      </c>
      <c r="D934">
        <f t="shared" si="1945"/>
        <v>1.8211000016890466E-2</v>
      </c>
      <c r="F934">
        <f t="shared" ca="1" si="1954"/>
        <v>0</v>
      </c>
      <c r="G934">
        <f t="shared" ca="1" si="1955"/>
        <v>0</v>
      </c>
      <c r="I934">
        <f>SUM(D$2:D934)/COUNT(D$2:D934)</f>
        <v>2.3270553648057135E-2</v>
      </c>
      <c r="J934">
        <f t="shared" si="1946"/>
        <v>0.78257699805139391</v>
      </c>
      <c r="L934">
        <f ca="1">VARA(C$2:C934)</f>
        <v>0</v>
      </c>
      <c r="M934">
        <f t="shared" ca="1" si="1947"/>
        <v>0</v>
      </c>
      <c r="N934">
        <f t="shared" ca="1" si="1956"/>
        <v>0</v>
      </c>
      <c r="O934" t="b">
        <f ca="1">IF(OR(O933,M934*MIN((B934-B$2)*Analysis!$B$19,1)&gt;Analysis!$B$18),TRUE,FALSE)</f>
        <v>0</v>
      </c>
      <c r="P934" t="b">
        <f>IF(OR('Flight Input'!U934=3,'Flight Input'!U934=9),TRUE,FALSE)</f>
        <v>1</v>
      </c>
      <c r="Q934">
        <f ca="1">IF(O934,Q933,SUM(C$2:C934)/COUNT(C$2:C934))+(Analysis!$D$14-500)/1000000</f>
        <v>1.1E-4</v>
      </c>
      <c r="R934">
        <f t="shared" ca="1" si="1948"/>
        <v>0</v>
      </c>
      <c r="S934">
        <f t="shared" ca="1" si="1957"/>
        <v>0</v>
      </c>
      <c r="T934">
        <f t="shared" ca="1" si="1949"/>
        <v>0</v>
      </c>
      <c r="U934">
        <f ca="1">IF($P934,T934*Analysis!$B$28+Analysis!$B$29,0)</f>
        <v>0.65799999999999992</v>
      </c>
      <c r="V934">
        <f ca="1">U934-'Flight Input'!$AE934</f>
        <v>0.6429999999999999</v>
      </c>
      <c r="W934">
        <f ca="1">MEDIAN2(R934,Analysis!$B$5,2)</f>
        <v>0</v>
      </c>
      <c r="X934">
        <f t="shared" ref="X934:Y934" ca="1" si="2026">X933+W934*$D934</f>
        <v>0</v>
      </c>
      <c r="Y934">
        <f t="shared" ca="1" si="2026"/>
        <v>0</v>
      </c>
      <c r="AA934">
        <f ca="1">AVERAGE2(W934,Analysis!$B$6,2)</f>
        <v>0</v>
      </c>
      <c r="AB934">
        <f t="shared" ref="AB934:AC934" ca="1" si="2027">AB933+AA934*$D934</f>
        <v>0</v>
      </c>
      <c r="AC934">
        <f t="shared" ca="1" si="2027"/>
        <v>0</v>
      </c>
      <c r="AF934">
        <f ca="1">IF(B934&gt;0,C934-Analysis!$B$14,0)</f>
        <v>0</v>
      </c>
      <c r="AG934">
        <f t="shared" ca="1" si="1952"/>
        <v>0</v>
      </c>
      <c r="AH934">
        <f t="shared" ca="1" si="1953"/>
        <v>0</v>
      </c>
      <c r="AI934">
        <f ca="1">IF(AND(B934&gt;Analysis!$B$39,B934&lt;Analysis!$B$40),FilterInput(AF934,Analysis!$B$34,Analysis!$B$35),0)</f>
        <v>0</v>
      </c>
      <c r="AJ934">
        <f ca="1">MEDIAN2(AI934,Analysis!$B$5,2)</f>
        <v>0</v>
      </c>
      <c r="AK934">
        <f ca="1">AVERAGE2(AJ934,Analysis!$B$6,2)</f>
        <v>0</v>
      </c>
      <c r="AL934">
        <f ca="1">INTEGRAL2(R934,$B934,AL933,R933,$B933,Analysis!$B$22)</f>
        <v>0</v>
      </c>
      <c r="AM934">
        <f>IF(AND(B934&lt;Analysis!$B$40,B934&gt;0),INTEGRAL2(AL934,$B934,AM933,AL933,$B933,Analysis!$B$23),0)</f>
        <v>0</v>
      </c>
      <c r="AN934">
        <f>IF($P934,AM934*Analysis!$B$30+Analysis!$B$31,0)</f>
        <v>0.626</v>
      </c>
      <c r="AO934">
        <f>AN934-'Flight Input'!$AE934</f>
        <v>0.61099999999999999</v>
      </c>
      <c r="AQ934">
        <f>Analysis!$B$36*'Flight Input'!AE934+IF('Flight Input'!AE934 &gt; 0,Analysis!$B$37,0)</f>
        <v>-1.4401949999999999</v>
      </c>
      <c r="AR934">
        <f ca="1">_xlfn.COVARIANCE.P($AN$102:$AN$1102,'Flight Input'!AE934:AE1934)</f>
        <v>0</v>
      </c>
    </row>
    <row r="935" spans="1:44" x14ac:dyDescent="0.3">
      <c r="A935">
        <v>933</v>
      </c>
      <c r="B935">
        <f>'Flight Input'!T935</f>
        <v>21.797623999998905</v>
      </c>
      <c r="C935">
        <f ca="1">INDIRECT(CONCATENATE("'Flight Input'!",Analysis!$B$2,A935+2))</f>
        <v>0</v>
      </c>
      <c r="D935">
        <f t="shared" si="1945"/>
        <v>0.10946800000965595</v>
      </c>
      <c r="F935">
        <f t="shared" ca="1" si="1954"/>
        <v>0</v>
      </c>
      <c r="G935">
        <f t="shared" ca="1" si="1955"/>
        <v>0</v>
      </c>
      <c r="I935">
        <f>SUM(D$2:D935)/COUNT(D$2:D935)</f>
        <v>2.336294105037396E-2</v>
      </c>
      <c r="J935">
        <f t="shared" si="1946"/>
        <v>4.6855402225955514</v>
      </c>
      <c r="L935">
        <f ca="1">VARA(C$2:C935)</f>
        <v>0</v>
      </c>
      <c r="M935">
        <f t="shared" ca="1" si="1947"/>
        <v>0</v>
      </c>
      <c r="N935">
        <f t="shared" ca="1" si="1956"/>
        <v>0</v>
      </c>
      <c r="O935" t="b">
        <f ca="1">IF(OR(O934,M935*MIN((B935-B$2)*Analysis!$B$19,1)&gt;Analysis!$B$18),TRUE,FALSE)</f>
        <v>0</v>
      </c>
      <c r="P935" t="b">
        <f>IF(OR('Flight Input'!U935=3,'Flight Input'!U935=9),TRUE,FALSE)</f>
        <v>1</v>
      </c>
      <c r="Q935">
        <f ca="1">IF(O935,Q934,SUM(C$2:C935)/COUNT(C$2:C935))+(Analysis!$D$14-500)/1000000</f>
        <v>1.1E-4</v>
      </c>
      <c r="R935">
        <f t="shared" ca="1" si="1948"/>
        <v>0</v>
      </c>
      <c r="S935">
        <f t="shared" ca="1" si="1957"/>
        <v>0</v>
      </c>
      <c r="T935">
        <f t="shared" ca="1" si="1949"/>
        <v>0</v>
      </c>
      <c r="U935">
        <f ca="1">IF($P935,T935*Analysis!$B$28+Analysis!$B$29,0)</f>
        <v>0.65799999999999992</v>
      </c>
      <c r="V935">
        <f ca="1">U935-'Flight Input'!$AE935</f>
        <v>0.57899999999999996</v>
      </c>
      <c r="W935">
        <f ca="1">MEDIAN2(R935,Analysis!$B$5,2)</f>
        <v>0</v>
      </c>
      <c r="X935">
        <f t="shared" ref="X935:Y935" ca="1" si="2028">X934+W935*$D935</f>
        <v>0</v>
      </c>
      <c r="Y935">
        <f t="shared" ca="1" si="2028"/>
        <v>0</v>
      </c>
      <c r="AA935">
        <f ca="1">AVERAGE2(W935,Analysis!$B$6,2)</f>
        <v>0</v>
      </c>
      <c r="AB935">
        <f t="shared" ref="AB935:AC935" ca="1" si="2029">AB934+AA935*$D935</f>
        <v>0</v>
      </c>
      <c r="AC935">
        <f t="shared" ca="1" si="2029"/>
        <v>0</v>
      </c>
      <c r="AF935">
        <f ca="1">IF(B935&gt;0,C935-Analysis!$B$14,0)</f>
        <v>0</v>
      </c>
      <c r="AG935">
        <f t="shared" ca="1" si="1952"/>
        <v>0</v>
      </c>
      <c r="AH935">
        <f t="shared" ca="1" si="1953"/>
        <v>0</v>
      </c>
      <c r="AI935">
        <f ca="1">IF(AND(B935&gt;Analysis!$B$39,B935&lt;Analysis!$B$40),FilterInput(AF935,Analysis!$B$34,Analysis!$B$35),0)</f>
        <v>0</v>
      </c>
      <c r="AJ935">
        <f ca="1">MEDIAN2(AI935,Analysis!$B$5,2)</f>
        <v>0</v>
      </c>
      <c r="AK935">
        <f ca="1">AVERAGE2(AJ935,Analysis!$B$6,2)</f>
        <v>0</v>
      </c>
      <c r="AL935">
        <f ca="1">INTEGRAL2(R935,$B935,AL934,R934,$B934,Analysis!$B$22)</f>
        <v>0</v>
      </c>
      <c r="AM935">
        <f>IF(AND(B935&lt;Analysis!$B$40,B935&gt;0),INTEGRAL2(AL935,$B935,AM934,AL934,$B934,Analysis!$B$23),0)</f>
        <v>0</v>
      </c>
      <c r="AN935">
        <f>IF($P935,AM935*Analysis!$B$30+Analysis!$B$31,0)</f>
        <v>0.626</v>
      </c>
      <c r="AO935">
        <f>AN935-'Flight Input'!$AE935</f>
        <v>0.54700000000000004</v>
      </c>
      <c r="AQ935">
        <f>Analysis!$B$36*'Flight Input'!AE935+IF('Flight Input'!AE935 &gt; 0,Analysis!$B$37,0)</f>
        <v>-1.3130269999999999</v>
      </c>
      <c r="AR935">
        <f ca="1">_xlfn.COVARIANCE.P($AN$102:$AN$1102,'Flight Input'!AE935:AE1935)</f>
        <v>0</v>
      </c>
    </row>
    <row r="936" spans="1:44" x14ac:dyDescent="0.3">
      <c r="A936">
        <v>934</v>
      </c>
      <c r="B936">
        <f>'Flight Input'!T936</f>
        <v>21.819071999983862</v>
      </c>
      <c r="C936">
        <f ca="1">INDIRECT(CONCATENATE("'Flight Input'!",Analysis!$B$2,A936+2))</f>
        <v>0</v>
      </c>
      <c r="D936">
        <f t="shared" si="1945"/>
        <v>2.1447999984957278E-2</v>
      </c>
      <c r="F936">
        <f t="shared" ca="1" si="1954"/>
        <v>0</v>
      </c>
      <c r="G936">
        <f t="shared" ca="1" si="1955"/>
        <v>0</v>
      </c>
      <c r="I936">
        <f>SUM(D$2:D936)/COUNT(D$2:D936)</f>
        <v>2.3360890792273943E-2</v>
      </c>
      <c r="J936">
        <f t="shared" si="1946"/>
        <v>0.91811567357057688</v>
      </c>
      <c r="L936">
        <f ca="1">VARA(C$2:C936)</f>
        <v>0</v>
      </c>
      <c r="M936">
        <f t="shared" ca="1" si="1947"/>
        <v>0</v>
      </c>
      <c r="N936">
        <f t="shared" ca="1" si="1956"/>
        <v>0</v>
      </c>
      <c r="O936" t="b">
        <f ca="1">IF(OR(O935,M936*MIN((B936-B$2)*Analysis!$B$19,1)&gt;Analysis!$B$18),TRUE,FALSE)</f>
        <v>0</v>
      </c>
      <c r="P936" t="b">
        <f>IF(OR('Flight Input'!U936=3,'Flight Input'!U936=9),TRUE,FALSE)</f>
        <v>1</v>
      </c>
      <c r="Q936">
        <f ca="1">IF(O936,Q935,SUM(C$2:C936)/COUNT(C$2:C936))+(Analysis!$D$14-500)/1000000</f>
        <v>1.1E-4</v>
      </c>
      <c r="R936">
        <f t="shared" ca="1" si="1948"/>
        <v>0</v>
      </c>
      <c r="S936">
        <f t="shared" ca="1" si="1957"/>
        <v>0</v>
      </c>
      <c r="T936">
        <f t="shared" ca="1" si="1949"/>
        <v>0</v>
      </c>
      <c r="U936">
        <f ca="1">IF($P936,T936*Analysis!$B$28+Analysis!$B$29,0)</f>
        <v>0.65799999999999992</v>
      </c>
      <c r="V936">
        <f ca="1">U936-'Flight Input'!$AE936</f>
        <v>0.58299999999999996</v>
      </c>
      <c r="W936">
        <f ca="1">MEDIAN2(R936,Analysis!$B$5,2)</f>
        <v>0</v>
      </c>
      <c r="X936">
        <f t="shared" ref="X936:Y936" ca="1" si="2030">X935+W936*$D936</f>
        <v>0</v>
      </c>
      <c r="Y936">
        <f t="shared" ca="1" si="2030"/>
        <v>0</v>
      </c>
      <c r="AA936">
        <f ca="1">AVERAGE2(W936,Analysis!$B$6,2)</f>
        <v>0</v>
      </c>
      <c r="AB936">
        <f t="shared" ref="AB936:AC936" ca="1" si="2031">AB935+AA936*$D936</f>
        <v>0</v>
      </c>
      <c r="AC936">
        <f t="shared" ca="1" si="2031"/>
        <v>0</v>
      </c>
      <c r="AF936">
        <f ca="1">IF(B936&gt;0,C936-Analysis!$B$14,0)</f>
        <v>0</v>
      </c>
      <c r="AG936">
        <f t="shared" ca="1" si="1952"/>
        <v>0</v>
      </c>
      <c r="AH936">
        <f t="shared" ca="1" si="1953"/>
        <v>0</v>
      </c>
      <c r="AI936">
        <f ca="1">IF(AND(B936&gt;Analysis!$B$39,B936&lt;Analysis!$B$40),FilterInput(AF936,Analysis!$B$34,Analysis!$B$35),0)</f>
        <v>0</v>
      </c>
      <c r="AJ936">
        <f ca="1">MEDIAN2(AI936,Analysis!$B$5,2)</f>
        <v>0</v>
      </c>
      <c r="AK936">
        <f ca="1">AVERAGE2(AJ936,Analysis!$B$6,2)</f>
        <v>0</v>
      </c>
      <c r="AL936">
        <f ca="1">INTEGRAL2(R936,$B936,AL935,R935,$B935,Analysis!$B$22)</f>
        <v>0</v>
      </c>
      <c r="AM936">
        <f>IF(AND(B936&lt;Analysis!$B$40,B936&gt;0),INTEGRAL2(AL936,$B936,AM935,AL935,$B935,Analysis!$B$23),0)</f>
        <v>0</v>
      </c>
      <c r="AN936">
        <f>IF($P936,AM936*Analysis!$B$30+Analysis!$B$31,0)</f>
        <v>0.626</v>
      </c>
      <c r="AO936">
        <f>AN936-'Flight Input'!$AE936</f>
        <v>0.55100000000000005</v>
      </c>
      <c r="AQ936">
        <f>Analysis!$B$36*'Flight Input'!AE936+IF('Flight Input'!AE936 &gt; 0,Analysis!$B$37,0)</f>
        <v>-1.320975</v>
      </c>
      <c r="AR936">
        <f ca="1">_xlfn.COVARIANCE.P($AN$102:$AN$1102,'Flight Input'!AE936:AE1936)</f>
        <v>0</v>
      </c>
    </row>
    <row r="937" spans="1:44" x14ac:dyDescent="0.3">
      <c r="A937">
        <v>935</v>
      </c>
      <c r="B937">
        <f>'Flight Input'!T937</f>
        <v>21.837855000048876</v>
      </c>
      <c r="C937">
        <f ca="1">INDIRECT(CONCATENATE("'Flight Input'!",Analysis!$B$2,A937+2))</f>
        <v>0</v>
      </c>
      <c r="D937">
        <f t="shared" si="1945"/>
        <v>1.8783000065013766E-2</v>
      </c>
      <c r="F937">
        <f t="shared" ca="1" si="1954"/>
        <v>0</v>
      </c>
      <c r="G937">
        <f t="shared" ca="1" si="1955"/>
        <v>0</v>
      </c>
      <c r="I937">
        <f>SUM(D$2:D937)/COUNT(D$2:D937)</f>
        <v>2.3355994652458689E-2</v>
      </c>
      <c r="J937">
        <f t="shared" si="1946"/>
        <v>0.80420467398233786</v>
      </c>
      <c r="L937">
        <f ca="1">VARA(C$2:C937)</f>
        <v>0</v>
      </c>
      <c r="M937">
        <f t="shared" ca="1" si="1947"/>
        <v>0</v>
      </c>
      <c r="N937">
        <f t="shared" ca="1" si="1956"/>
        <v>0</v>
      </c>
      <c r="O937" t="b">
        <f ca="1">IF(OR(O936,M937*MIN((B937-B$2)*Analysis!$B$19,1)&gt;Analysis!$B$18),TRUE,FALSE)</f>
        <v>0</v>
      </c>
      <c r="P937" t="b">
        <f>IF(OR('Flight Input'!U937=3,'Flight Input'!U937=9),TRUE,FALSE)</f>
        <v>0</v>
      </c>
      <c r="Q937">
        <f ca="1">IF(O937,Q936,SUM(C$2:C937)/COUNT(C$2:C937))+(Analysis!$D$14-500)/1000000</f>
        <v>1.1E-4</v>
      </c>
      <c r="R937">
        <f t="shared" ca="1" si="1948"/>
        <v>0</v>
      </c>
      <c r="S937">
        <f t="shared" ca="1" si="1957"/>
        <v>0</v>
      </c>
      <c r="T937">
        <f t="shared" si="1949"/>
        <v>0</v>
      </c>
      <c r="U937">
        <f>IF($P937,T937*Analysis!$B$28+Analysis!$B$29,0)</f>
        <v>0</v>
      </c>
      <c r="V937">
        <f>U937-'Flight Input'!$AE937</f>
        <v>0</v>
      </c>
      <c r="W937">
        <f ca="1">MEDIAN2(R937,Analysis!$B$5,2)</f>
        <v>0</v>
      </c>
      <c r="X937">
        <f t="shared" ref="X937:Y937" ca="1" si="2032">X936+W937*$D937</f>
        <v>0</v>
      </c>
      <c r="Y937">
        <f t="shared" ca="1" si="2032"/>
        <v>0</v>
      </c>
      <c r="AA937">
        <f ca="1">AVERAGE2(W937,Analysis!$B$6,2)</f>
        <v>0</v>
      </c>
      <c r="AB937">
        <f t="shared" ref="AB937:AC937" ca="1" si="2033">AB936+AA937*$D937</f>
        <v>0</v>
      </c>
      <c r="AC937">
        <f t="shared" ca="1" si="2033"/>
        <v>0</v>
      </c>
      <c r="AF937">
        <f ca="1">IF(B937&gt;0,C937-Analysis!$B$14,0)</f>
        <v>0</v>
      </c>
      <c r="AG937">
        <f t="shared" ca="1" si="1952"/>
        <v>0</v>
      </c>
      <c r="AH937">
        <f t="shared" ca="1" si="1953"/>
        <v>0</v>
      </c>
      <c r="AI937">
        <f ca="1">IF(AND(B937&gt;Analysis!$B$39,B937&lt;Analysis!$B$40),FilterInput(AF937,Analysis!$B$34,Analysis!$B$35),0)</f>
        <v>0</v>
      </c>
      <c r="AJ937">
        <f ca="1">MEDIAN2(AI937,Analysis!$B$5,2)</f>
        <v>0</v>
      </c>
      <c r="AK937">
        <f ca="1">AVERAGE2(AJ937,Analysis!$B$6,2)</f>
        <v>0</v>
      </c>
      <c r="AL937">
        <f ca="1">INTEGRAL2(R937,$B937,AL936,R936,$B936,Analysis!$B$22)</f>
        <v>0</v>
      </c>
      <c r="AM937">
        <f>IF(AND(B937&lt;Analysis!$B$40,B937&gt;0),INTEGRAL2(AL937,$B937,AM936,AL936,$B936,Analysis!$B$23),0)</f>
        <v>0</v>
      </c>
      <c r="AN937">
        <f>IF($P937,AM937*Analysis!$B$30+Analysis!$B$31,0)</f>
        <v>0</v>
      </c>
      <c r="AO937">
        <f>AN937-'Flight Input'!$AE937</f>
        <v>0</v>
      </c>
      <c r="AQ937">
        <f>Analysis!$B$36*'Flight Input'!AE937+IF('Flight Input'!AE937 &gt; 0,Analysis!$B$37,0)</f>
        <v>0</v>
      </c>
      <c r="AR937">
        <f ca="1">_xlfn.COVARIANCE.P($AN$102:$AN$1102,'Flight Input'!AE937:AE1937)</f>
        <v>0</v>
      </c>
    </row>
    <row r="938" spans="1:44" x14ac:dyDescent="0.3">
      <c r="A938">
        <v>936</v>
      </c>
      <c r="B938">
        <f>'Flight Input'!T938</f>
        <v>21.856757999979891</v>
      </c>
      <c r="C938">
        <f ca="1">INDIRECT(CONCATENATE("'Flight Input'!",Analysis!$B$2,A938+2))</f>
        <v>0</v>
      </c>
      <c r="D938">
        <f t="shared" si="1945"/>
        <v>1.8902999931015074E-2</v>
      </c>
      <c r="F938">
        <f t="shared" ca="1" si="1954"/>
        <v>0</v>
      </c>
      <c r="G938">
        <f t="shared" ca="1" si="1955"/>
        <v>0</v>
      </c>
      <c r="I938">
        <f>SUM(D$2:D938)/COUNT(D$2:D938)</f>
        <v>2.3351237179465696E-2</v>
      </c>
      <c r="J938">
        <f t="shared" si="1946"/>
        <v>0.80950742719695146</v>
      </c>
      <c r="L938">
        <f ca="1">VARA(C$2:C938)</f>
        <v>0</v>
      </c>
      <c r="M938">
        <f t="shared" ca="1" si="1947"/>
        <v>0</v>
      </c>
      <c r="N938">
        <f t="shared" ca="1" si="1956"/>
        <v>0</v>
      </c>
      <c r="O938" t="b">
        <f ca="1">IF(OR(O937,M938*MIN((B938-B$2)*Analysis!$B$19,1)&gt;Analysis!$B$18),TRUE,FALSE)</f>
        <v>0</v>
      </c>
      <c r="P938" t="b">
        <f>IF(OR('Flight Input'!U938=3,'Flight Input'!U938=9),TRUE,FALSE)</f>
        <v>0</v>
      </c>
      <c r="Q938">
        <f ca="1">IF(O938,Q937,SUM(C$2:C938)/COUNT(C$2:C938))+(Analysis!$D$14-500)/1000000</f>
        <v>1.1E-4</v>
      </c>
      <c r="R938">
        <f t="shared" ca="1" si="1948"/>
        <v>0</v>
      </c>
      <c r="S938">
        <f t="shared" ca="1" si="1957"/>
        <v>0</v>
      </c>
      <c r="T938">
        <f t="shared" si="1949"/>
        <v>0</v>
      </c>
      <c r="U938">
        <f>IF($P938,T938*Analysis!$B$28+Analysis!$B$29,0)</f>
        <v>0</v>
      </c>
      <c r="V938">
        <f>U938-'Flight Input'!$AE938</f>
        <v>0</v>
      </c>
      <c r="W938">
        <f ca="1">MEDIAN2(R938,Analysis!$B$5,2)</f>
        <v>0</v>
      </c>
      <c r="X938">
        <f t="shared" ref="X938:Y938" ca="1" si="2034">X937+W938*$D938</f>
        <v>0</v>
      </c>
      <c r="Y938">
        <f t="shared" ca="1" si="2034"/>
        <v>0</v>
      </c>
      <c r="AA938">
        <f ca="1">AVERAGE2(W938,Analysis!$B$6,2)</f>
        <v>0</v>
      </c>
      <c r="AB938">
        <f t="shared" ref="AB938:AC938" ca="1" si="2035">AB937+AA938*$D938</f>
        <v>0</v>
      </c>
      <c r="AC938">
        <f t="shared" ca="1" si="2035"/>
        <v>0</v>
      </c>
      <c r="AF938">
        <f ca="1">IF(B938&gt;0,C938-Analysis!$B$14,0)</f>
        <v>0</v>
      </c>
      <c r="AG938">
        <f t="shared" ca="1" si="1952"/>
        <v>0</v>
      </c>
      <c r="AH938">
        <f t="shared" ca="1" si="1953"/>
        <v>0</v>
      </c>
      <c r="AI938">
        <f ca="1">IF(AND(B938&gt;Analysis!$B$39,B938&lt;Analysis!$B$40),FilterInput(AF938,Analysis!$B$34,Analysis!$B$35),0)</f>
        <v>0</v>
      </c>
      <c r="AJ938">
        <f ca="1">MEDIAN2(AI938,Analysis!$B$5,2)</f>
        <v>0</v>
      </c>
      <c r="AK938">
        <f ca="1">AVERAGE2(AJ938,Analysis!$B$6,2)</f>
        <v>0</v>
      </c>
      <c r="AL938">
        <f ca="1">INTEGRAL2(R938,$B938,AL937,R937,$B937,Analysis!$B$22)</f>
        <v>0</v>
      </c>
      <c r="AM938">
        <f>IF(AND(B938&lt;Analysis!$B$40,B938&gt;0),INTEGRAL2(AL938,$B938,AM937,AL937,$B937,Analysis!$B$23),0)</f>
        <v>0</v>
      </c>
      <c r="AN938">
        <f>IF($P938,AM938*Analysis!$B$30+Analysis!$B$31,0)</f>
        <v>0</v>
      </c>
      <c r="AO938">
        <f>AN938-'Flight Input'!$AE938</f>
        <v>0</v>
      </c>
      <c r="AQ938">
        <f>Analysis!$B$36*'Flight Input'!AE938+IF('Flight Input'!AE938 &gt; 0,Analysis!$B$37,0)</f>
        <v>0</v>
      </c>
      <c r="AR938">
        <f ca="1">_xlfn.COVARIANCE.P($AN$102:$AN$1102,'Flight Input'!AE938:AE1938)</f>
        <v>0</v>
      </c>
    </row>
    <row r="939" spans="1:44" x14ac:dyDescent="0.3">
      <c r="A939">
        <v>937</v>
      </c>
      <c r="B939">
        <f>'Flight Input'!T939</f>
        <v>21.877560000051744</v>
      </c>
      <c r="C939">
        <f ca="1">INDIRECT(CONCATENATE("'Flight Input'!",Analysis!$B$2,A939+2))</f>
        <v>0</v>
      </c>
      <c r="D939">
        <f t="shared" si="1945"/>
        <v>2.0802000071853399E-2</v>
      </c>
      <c r="F939">
        <f t="shared" ca="1" si="1954"/>
        <v>0</v>
      </c>
      <c r="G939">
        <f t="shared" ca="1" si="1955"/>
        <v>0</v>
      </c>
      <c r="I939">
        <f>SUM(D$2:D939)/COUNT(D$2:D939)</f>
        <v>2.334851654221104E-2</v>
      </c>
      <c r="J939">
        <f t="shared" si="1946"/>
        <v>0.89093454970666452</v>
      </c>
      <c r="L939">
        <f ca="1">VARA(C$2:C939)</f>
        <v>0</v>
      </c>
      <c r="M939">
        <f t="shared" ca="1" si="1947"/>
        <v>0</v>
      </c>
      <c r="N939">
        <f t="shared" ca="1" si="1956"/>
        <v>0</v>
      </c>
      <c r="O939" t="b">
        <f ca="1">IF(OR(O938,M939*MIN((B939-B$2)*Analysis!$B$19,1)&gt;Analysis!$B$18),TRUE,FALSE)</f>
        <v>0</v>
      </c>
      <c r="P939" t="b">
        <f>IF(OR('Flight Input'!U939=3,'Flight Input'!U939=9),TRUE,FALSE)</f>
        <v>0</v>
      </c>
      <c r="Q939">
        <f ca="1">IF(O939,Q938,SUM(C$2:C939)/COUNT(C$2:C939))+(Analysis!$D$14-500)/1000000</f>
        <v>1.1E-4</v>
      </c>
      <c r="R939">
        <f t="shared" ca="1" si="1948"/>
        <v>0</v>
      </c>
      <c r="S939">
        <f t="shared" ca="1" si="1957"/>
        <v>0</v>
      </c>
      <c r="T939">
        <f t="shared" si="1949"/>
        <v>0</v>
      </c>
      <c r="U939">
        <f>IF($P939,T939*Analysis!$B$28+Analysis!$B$29,0)</f>
        <v>0</v>
      </c>
      <c r="V939">
        <f>U939-'Flight Input'!$AE939</f>
        <v>0</v>
      </c>
      <c r="W939">
        <f ca="1">MEDIAN2(R939,Analysis!$B$5,2)</f>
        <v>0</v>
      </c>
      <c r="X939">
        <f t="shared" ref="X939:Y939" ca="1" si="2036">X938+W939*$D939</f>
        <v>0</v>
      </c>
      <c r="Y939">
        <f t="shared" ca="1" si="2036"/>
        <v>0</v>
      </c>
      <c r="AA939">
        <f ca="1">AVERAGE2(W939,Analysis!$B$6,2)</f>
        <v>0</v>
      </c>
      <c r="AB939">
        <f t="shared" ref="AB939:AC939" ca="1" si="2037">AB938+AA939*$D939</f>
        <v>0</v>
      </c>
      <c r="AC939">
        <f t="shared" ca="1" si="2037"/>
        <v>0</v>
      </c>
      <c r="AF939">
        <f ca="1">IF(B939&gt;0,C939-Analysis!$B$14,0)</f>
        <v>0</v>
      </c>
      <c r="AG939">
        <f t="shared" ca="1" si="1952"/>
        <v>0</v>
      </c>
      <c r="AH939">
        <f t="shared" ca="1" si="1953"/>
        <v>0</v>
      </c>
      <c r="AI939">
        <f ca="1">IF(AND(B939&gt;Analysis!$B$39,B939&lt;Analysis!$B$40),FilterInput(AF939,Analysis!$B$34,Analysis!$B$35),0)</f>
        <v>0</v>
      </c>
      <c r="AJ939">
        <f ca="1">MEDIAN2(AI939,Analysis!$B$5,2)</f>
        <v>0</v>
      </c>
      <c r="AK939">
        <f ca="1">AVERAGE2(AJ939,Analysis!$B$6,2)</f>
        <v>0</v>
      </c>
      <c r="AL939">
        <f ca="1">INTEGRAL2(R939,$B939,AL938,R938,$B938,Analysis!$B$22)</f>
        <v>0</v>
      </c>
      <c r="AM939">
        <f>IF(AND(B939&lt;Analysis!$B$40,B939&gt;0),INTEGRAL2(AL939,$B939,AM938,AL938,$B938,Analysis!$B$23),0)</f>
        <v>0</v>
      </c>
      <c r="AN939">
        <f>IF($P939,AM939*Analysis!$B$30+Analysis!$B$31,0)</f>
        <v>0</v>
      </c>
      <c r="AO939">
        <f>AN939-'Flight Input'!$AE939</f>
        <v>0</v>
      </c>
      <c r="AQ939">
        <f>Analysis!$B$36*'Flight Input'!AE939+IF('Flight Input'!AE939 &gt; 0,Analysis!$B$37,0)</f>
        <v>0</v>
      </c>
      <c r="AR939">
        <f ca="1">_xlfn.COVARIANCE.P($AN$102:$AN$1102,'Flight Input'!AE939:AE1939)</f>
        <v>0</v>
      </c>
    </row>
    <row r="940" spans="1:44" x14ac:dyDescent="0.3">
      <c r="A940">
        <v>938</v>
      </c>
      <c r="B940">
        <f>'Flight Input'!T940</f>
        <v>21.901154999970458</v>
      </c>
      <c r="C940">
        <f ca="1">INDIRECT(CONCATENATE("'Flight Input'!",Analysis!$B$2,A940+2))</f>
        <v>0</v>
      </c>
      <c r="D940">
        <f t="shared" si="1945"/>
        <v>2.3594999918714166E-2</v>
      </c>
      <c r="F940">
        <f t="shared" ca="1" si="1954"/>
        <v>0</v>
      </c>
      <c r="G940">
        <f t="shared" ca="1" si="1955"/>
        <v>0</v>
      </c>
      <c r="I940">
        <f>SUM(D$2:D940)/COUNT(D$2:D940)</f>
        <v>2.3348779317665734E-2</v>
      </c>
      <c r="J940">
        <f t="shared" si="1946"/>
        <v>1.0105453307729086</v>
      </c>
      <c r="L940">
        <f ca="1">VARA(C$2:C940)</f>
        <v>0</v>
      </c>
      <c r="M940">
        <f t="shared" ca="1" si="1947"/>
        <v>0</v>
      </c>
      <c r="N940">
        <f t="shared" ca="1" si="1956"/>
        <v>0</v>
      </c>
      <c r="O940" t="b">
        <f ca="1">IF(OR(O939,M940*MIN((B940-B$2)*Analysis!$B$19,1)&gt;Analysis!$B$18),TRUE,FALSE)</f>
        <v>0</v>
      </c>
      <c r="P940" t="b">
        <f>IF(OR('Flight Input'!U940=3,'Flight Input'!U940=9),TRUE,FALSE)</f>
        <v>0</v>
      </c>
      <c r="Q940">
        <f ca="1">IF(O940,Q939,SUM(C$2:C940)/COUNT(C$2:C940))+(Analysis!$D$14-500)/1000000</f>
        <v>1.1E-4</v>
      </c>
      <c r="R940">
        <f t="shared" ca="1" si="1948"/>
        <v>0</v>
      </c>
      <c r="S940">
        <f t="shared" ca="1" si="1957"/>
        <v>0</v>
      </c>
      <c r="T940">
        <f t="shared" si="1949"/>
        <v>0</v>
      </c>
      <c r="U940">
        <f>IF($P940,T940*Analysis!$B$28+Analysis!$B$29,0)</f>
        <v>0</v>
      </c>
      <c r="V940">
        <f>U940-'Flight Input'!$AE940</f>
        <v>0</v>
      </c>
      <c r="W940">
        <f ca="1">MEDIAN2(R940,Analysis!$B$5,2)</f>
        <v>0</v>
      </c>
      <c r="X940">
        <f t="shared" ref="X940:Y940" ca="1" si="2038">X939+W940*$D940</f>
        <v>0</v>
      </c>
      <c r="Y940">
        <f t="shared" ca="1" si="2038"/>
        <v>0</v>
      </c>
      <c r="AA940">
        <f ca="1">AVERAGE2(W940,Analysis!$B$6,2)</f>
        <v>0</v>
      </c>
      <c r="AB940">
        <f t="shared" ref="AB940:AC940" ca="1" si="2039">AB939+AA940*$D940</f>
        <v>0</v>
      </c>
      <c r="AC940">
        <f t="shared" ca="1" si="2039"/>
        <v>0</v>
      </c>
      <c r="AF940">
        <f ca="1">IF(B940&gt;0,C940-Analysis!$B$14,0)</f>
        <v>0</v>
      </c>
      <c r="AG940">
        <f t="shared" ca="1" si="1952"/>
        <v>0</v>
      </c>
      <c r="AH940">
        <f t="shared" ca="1" si="1953"/>
        <v>0</v>
      </c>
      <c r="AI940">
        <f ca="1">IF(AND(B940&gt;Analysis!$B$39,B940&lt;Analysis!$B$40),FilterInput(AF940,Analysis!$B$34,Analysis!$B$35),0)</f>
        <v>0</v>
      </c>
      <c r="AJ940">
        <f ca="1">MEDIAN2(AI940,Analysis!$B$5,2)</f>
        <v>0</v>
      </c>
      <c r="AK940">
        <f ca="1">AVERAGE2(AJ940,Analysis!$B$6,2)</f>
        <v>0</v>
      </c>
      <c r="AL940">
        <f ca="1">INTEGRAL2(R940,$B940,AL939,R939,$B939,Analysis!$B$22)</f>
        <v>0</v>
      </c>
      <c r="AM940">
        <f>IF(AND(B940&lt;Analysis!$B$40,B940&gt;0),INTEGRAL2(AL940,$B940,AM939,AL939,$B939,Analysis!$B$23),0)</f>
        <v>0</v>
      </c>
      <c r="AN940">
        <f>IF($P940,AM940*Analysis!$B$30+Analysis!$B$31,0)</f>
        <v>0</v>
      </c>
      <c r="AO940">
        <f>AN940-'Flight Input'!$AE940</f>
        <v>0</v>
      </c>
      <c r="AQ940">
        <f>Analysis!$B$36*'Flight Input'!AE940+IF('Flight Input'!AE940 &gt; 0,Analysis!$B$37,0)</f>
        <v>0</v>
      </c>
      <c r="AR940">
        <f ca="1">_xlfn.COVARIANCE.P($AN$102:$AN$1102,'Flight Input'!AE940:AE1940)</f>
        <v>0</v>
      </c>
    </row>
    <row r="941" spans="1:44" x14ac:dyDescent="0.3">
      <c r="A941">
        <v>939</v>
      </c>
      <c r="B941">
        <f>'Flight Input'!T941</f>
        <v>21.919161999947391</v>
      </c>
      <c r="C941">
        <f ca="1">INDIRECT(CONCATENATE("'Flight Input'!",Analysis!$B$2,A941+2))</f>
        <v>0</v>
      </c>
      <c r="D941">
        <f t="shared" si="1945"/>
        <v>1.8006999976933002E-2</v>
      </c>
      <c r="F941">
        <f t="shared" ca="1" si="1954"/>
        <v>0</v>
      </c>
      <c r="G941">
        <f t="shared" ca="1" si="1955"/>
        <v>0</v>
      </c>
      <c r="I941">
        <f>SUM(D$2:D941)/COUNT(D$2:D941)</f>
        <v>2.334309052177571E-2</v>
      </c>
      <c r="J941">
        <f t="shared" si="1946"/>
        <v>0.77140599528306197</v>
      </c>
      <c r="L941">
        <f ca="1">VARA(C$2:C941)</f>
        <v>0</v>
      </c>
      <c r="M941">
        <f t="shared" ca="1" si="1947"/>
        <v>0</v>
      </c>
      <c r="N941">
        <f t="shared" ca="1" si="1956"/>
        <v>0</v>
      </c>
      <c r="O941" t="b">
        <f ca="1">IF(OR(O940,M941*MIN((B941-B$2)*Analysis!$B$19,1)&gt;Analysis!$B$18),TRUE,FALSE)</f>
        <v>0</v>
      </c>
      <c r="P941" t="b">
        <f>IF(OR('Flight Input'!U941=3,'Flight Input'!U941=9),TRUE,FALSE)</f>
        <v>0</v>
      </c>
      <c r="Q941">
        <f ca="1">IF(O941,Q940,SUM(C$2:C941)/COUNT(C$2:C941))+(Analysis!$D$14-500)/1000000</f>
        <v>1.1E-4</v>
      </c>
      <c r="R941">
        <f t="shared" ca="1" si="1948"/>
        <v>0</v>
      </c>
      <c r="S941">
        <f t="shared" ca="1" si="1957"/>
        <v>0</v>
      </c>
      <c r="T941">
        <f t="shared" si="1949"/>
        <v>0</v>
      </c>
      <c r="U941">
        <f>IF($P941,T941*Analysis!$B$28+Analysis!$B$29,0)</f>
        <v>0</v>
      </c>
      <c r="V941">
        <f>U941-'Flight Input'!$AE941</f>
        <v>0</v>
      </c>
      <c r="W941">
        <f ca="1">MEDIAN2(R941,Analysis!$B$5,2)</f>
        <v>0</v>
      </c>
      <c r="X941">
        <f t="shared" ref="X941:Y941" ca="1" si="2040">X940+W941*$D941</f>
        <v>0</v>
      </c>
      <c r="Y941">
        <f t="shared" ca="1" si="2040"/>
        <v>0</v>
      </c>
      <c r="AA941">
        <f ca="1">AVERAGE2(W941,Analysis!$B$6,2)</f>
        <v>0</v>
      </c>
      <c r="AB941">
        <f t="shared" ref="AB941:AC941" ca="1" si="2041">AB940+AA941*$D941</f>
        <v>0</v>
      </c>
      <c r="AC941">
        <f t="shared" ca="1" si="2041"/>
        <v>0</v>
      </c>
      <c r="AF941">
        <f ca="1">IF(B941&gt;0,C941-Analysis!$B$14,0)</f>
        <v>0</v>
      </c>
      <c r="AG941">
        <f t="shared" ca="1" si="1952"/>
        <v>0</v>
      </c>
      <c r="AH941">
        <f t="shared" ca="1" si="1953"/>
        <v>0</v>
      </c>
      <c r="AI941">
        <f ca="1">IF(AND(B941&gt;Analysis!$B$39,B941&lt;Analysis!$B$40),FilterInput(AF941,Analysis!$B$34,Analysis!$B$35),0)</f>
        <v>0</v>
      </c>
      <c r="AJ941">
        <f ca="1">MEDIAN2(AI941,Analysis!$B$5,2)</f>
        <v>0</v>
      </c>
      <c r="AK941">
        <f ca="1">AVERAGE2(AJ941,Analysis!$B$6,2)</f>
        <v>0</v>
      </c>
      <c r="AL941">
        <f ca="1">INTEGRAL2(R941,$B941,AL940,R940,$B940,Analysis!$B$22)</f>
        <v>0</v>
      </c>
      <c r="AM941">
        <f>IF(AND(B941&lt;Analysis!$B$40,B941&gt;0),INTEGRAL2(AL941,$B941,AM940,AL940,$B940,Analysis!$B$23),0)</f>
        <v>0</v>
      </c>
      <c r="AN941">
        <f>IF($P941,AM941*Analysis!$B$30+Analysis!$B$31,0)</f>
        <v>0</v>
      </c>
      <c r="AO941">
        <f>AN941-'Flight Input'!$AE941</f>
        <v>0</v>
      </c>
      <c r="AQ941">
        <f>Analysis!$B$36*'Flight Input'!AE941+IF('Flight Input'!AE941 &gt; 0,Analysis!$B$37,0)</f>
        <v>0</v>
      </c>
      <c r="AR941">
        <f ca="1">_xlfn.COVARIANCE.P($AN$102:$AN$1102,'Flight Input'!AE941:AE1941)</f>
        <v>0</v>
      </c>
    </row>
    <row r="942" spans="1:44" x14ac:dyDescent="0.3">
      <c r="A942">
        <v>940</v>
      </c>
      <c r="B942">
        <f>'Flight Input'!T942</f>
        <v>21.977858999976888</v>
      </c>
      <c r="C942">
        <f ca="1">INDIRECT(CONCATENATE("'Flight Input'!",Analysis!$B$2,A942+2))</f>
        <v>0</v>
      </c>
      <c r="D942">
        <f t="shared" si="1945"/>
        <v>5.8697000029496849E-2</v>
      </c>
      <c r="F942">
        <f t="shared" ca="1" si="1954"/>
        <v>0</v>
      </c>
      <c r="G942">
        <f t="shared" ca="1" si="1955"/>
        <v>0</v>
      </c>
      <c r="I942">
        <f>SUM(D$2:D942)/COUNT(D$2:D942)</f>
        <v>2.3380701063805201E-2</v>
      </c>
      <c r="J942">
        <f t="shared" si="1946"/>
        <v>2.5104893077976822</v>
      </c>
      <c r="L942">
        <f ca="1">VARA(C$2:C942)</f>
        <v>0</v>
      </c>
      <c r="M942">
        <f t="shared" ca="1" si="1947"/>
        <v>0</v>
      </c>
      <c r="N942">
        <f t="shared" ca="1" si="1956"/>
        <v>0</v>
      </c>
      <c r="O942" t="b">
        <f ca="1">IF(OR(O941,M942*MIN((B942-B$2)*Analysis!$B$19,1)&gt;Analysis!$B$18),TRUE,FALSE)</f>
        <v>0</v>
      </c>
      <c r="P942" t="b">
        <f>IF(OR('Flight Input'!U942=3,'Flight Input'!U942=9),TRUE,FALSE)</f>
        <v>0</v>
      </c>
      <c r="Q942">
        <f ca="1">IF(O942,Q941,SUM(C$2:C942)/COUNT(C$2:C942))+(Analysis!$D$14-500)/1000000</f>
        <v>1.1E-4</v>
      </c>
      <c r="R942">
        <f t="shared" ca="1" si="1948"/>
        <v>0</v>
      </c>
      <c r="S942">
        <f t="shared" ca="1" si="1957"/>
        <v>0</v>
      </c>
      <c r="T942">
        <f t="shared" si="1949"/>
        <v>0</v>
      </c>
      <c r="U942">
        <f>IF($P942,T942*Analysis!$B$28+Analysis!$B$29,0)</f>
        <v>0</v>
      </c>
      <c r="V942">
        <f>U942-'Flight Input'!$AE942</f>
        <v>0</v>
      </c>
      <c r="W942">
        <f ca="1">MEDIAN2(R942,Analysis!$B$5,2)</f>
        <v>0</v>
      </c>
      <c r="X942">
        <f t="shared" ref="X942:Y942" ca="1" si="2042">X941+W942*$D942</f>
        <v>0</v>
      </c>
      <c r="Y942">
        <f t="shared" ca="1" si="2042"/>
        <v>0</v>
      </c>
      <c r="AA942">
        <f ca="1">AVERAGE2(W942,Analysis!$B$6,2)</f>
        <v>0</v>
      </c>
      <c r="AB942">
        <f t="shared" ref="AB942:AC942" ca="1" si="2043">AB941+AA942*$D942</f>
        <v>0</v>
      </c>
      <c r="AC942">
        <f t="shared" ca="1" si="2043"/>
        <v>0</v>
      </c>
      <c r="AF942">
        <f ca="1">IF(B942&gt;0,C942-Analysis!$B$14,0)</f>
        <v>0</v>
      </c>
      <c r="AG942">
        <f t="shared" ca="1" si="1952"/>
        <v>0</v>
      </c>
      <c r="AH942">
        <f t="shared" ca="1" si="1953"/>
        <v>0</v>
      </c>
      <c r="AI942">
        <f ca="1">IF(AND(B942&gt;Analysis!$B$39,B942&lt;Analysis!$B$40),FilterInput(AF942,Analysis!$B$34,Analysis!$B$35),0)</f>
        <v>0</v>
      </c>
      <c r="AJ942">
        <f ca="1">MEDIAN2(AI942,Analysis!$B$5,2)</f>
        <v>0</v>
      </c>
      <c r="AK942">
        <f ca="1">AVERAGE2(AJ942,Analysis!$B$6,2)</f>
        <v>0</v>
      </c>
      <c r="AL942">
        <f ca="1">INTEGRAL2(R942,$B942,AL941,R941,$B941,Analysis!$B$22)</f>
        <v>0</v>
      </c>
      <c r="AM942">
        <f>IF(AND(B942&lt;Analysis!$B$40,B942&gt;0),INTEGRAL2(AL942,$B942,AM941,AL941,$B941,Analysis!$B$23),0)</f>
        <v>0</v>
      </c>
      <c r="AN942">
        <f>IF($P942,AM942*Analysis!$B$30+Analysis!$B$31,0)</f>
        <v>0</v>
      </c>
      <c r="AO942">
        <f>AN942-'Flight Input'!$AE942</f>
        <v>0</v>
      </c>
      <c r="AQ942">
        <f>Analysis!$B$36*'Flight Input'!AE942+IF('Flight Input'!AE942 &gt; 0,Analysis!$B$37,0)</f>
        <v>0</v>
      </c>
      <c r="AR942">
        <f ca="1">_xlfn.COVARIANCE.P($AN$102:$AN$1102,'Flight Input'!AE942:AE1942)</f>
        <v>0</v>
      </c>
    </row>
    <row r="943" spans="1:44" x14ac:dyDescent="0.3">
      <c r="A943">
        <v>941</v>
      </c>
      <c r="B943">
        <f>'Flight Input'!T943</f>
        <v>21.997864000033587</v>
      </c>
      <c r="C943">
        <f ca="1">INDIRECT(CONCATENATE("'Flight Input'!",Analysis!$B$2,A943+2))</f>
        <v>0</v>
      </c>
      <c r="D943">
        <f t="shared" si="1945"/>
        <v>2.0005000056698918E-2</v>
      </c>
      <c r="F943">
        <f t="shared" ca="1" si="1954"/>
        <v>0</v>
      </c>
      <c r="G943">
        <f t="shared" ca="1" si="1955"/>
        <v>0</v>
      </c>
      <c r="I943">
        <f>SUM(D$2:D943)/COUNT(D$2:D943)</f>
        <v>2.3377113708856097E-2</v>
      </c>
      <c r="J943">
        <f t="shared" si="1946"/>
        <v>0.85575149720558963</v>
      </c>
      <c r="L943">
        <f ca="1">VARA(C$2:C943)</f>
        <v>0</v>
      </c>
      <c r="M943">
        <f t="shared" ca="1" si="1947"/>
        <v>0</v>
      </c>
      <c r="N943">
        <f t="shared" ca="1" si="1956"/>
        <v>0</v>
      </c>
      <c r="O943" t="b">
        <f ca="1">IF(OR(O942,M943*MIN((B943-B$2)*Analysis!$B$19,1)&gt;Analysis!$B$18),TRUE,FALSE)</f>
        <v>0</v>
      </c>
      <c r="P943" t="b">
        <f>IF(OR('Flight Input'!U943=3,'Flight Input'!U943=9),TRUE,FALSE)</f>
        <v>0</v>
      </c>
      <c r="Q943">
        <f ca="1">IF(O943,Q942,SUM(C$2:C943)/COUNT(C$2:C943))+(Analysis!$D$14-500)/1000000</f>
        <v>1.1E-4</v>
      </c>
      <c r="R943">
        <f t="shared" ca="1" si="1948"/>
        <v>0</v>
      </c>
      <c r="S943">
        <f t="shared" ca="1" si="1957"/>
        <v>0</v>
      </c>
      <c r="T943">
        <f t="shared" si="1949"/>
        <v>0</v>
      </c>
      <c r="U943">
        <f>IF($P943,T943*Analysis!$B$28+Analysis!$B$29,0)</f>
        <v>0</v>
      </c>
      <c r="V943">
        <f>U943-'Flight Input'!$AE943</f>
        <v>0</v>
      </c>
      <c r="W943">
        <f ca="1">MEDIAN2(R943,Analysis!$B$5,2)</f>
        <v>0</v>
      </c>
      <c r="X943">
        <f t="shared" ref="X943:Y943" ca="1" si="2044">X942+W943*$D943</f>
        <v>0</v>
      </c>
      <c r="Y943">
        <f t="shared" ca="1" si="2044"/>
        <v>0</v>
      </c>
      <c r="AA943">
        <f ca="1">AVERAGE2(W943,Analysis!$B$6,2)</f>
        <v>0</v>
      </c>
      <c r="AB943">
        <f t="shared" ref="AB943:AC943" ca="1" si="2045">AB942+AA943*$D943</f>
        <v>0</v>
      </c>
      <c r="AC943">
        <f t="shared" ca="1" si="2045"/>
        <v>0</v>
      </c>
      <c r="AF943">
        <f ca="1">IF(B943&gt;0,C943-Analysis!$B$14,0)</f>
        <v>0</v>
      </c>
      <c r="AG943">
        <f t="shared" ca="1" si="1952"/>
        <v>0</v>
      </c>
      <c r="AH943">
        <f t="shared" ca="1" si="1953"/>
        <v>0</v>
      </c>
      <c r="AI943">
        <f ca="1">IF(AND(B943&gt;Analysis!$B$39,B943&lt;Analysis!$B$40),FilterInput(AF943,Analysis!$B$34,Analysis!$B$35),0)</f>
        <v>0</v>
      </c>
      <c r="AJ943">
        <f ca="1">MEDIAN2(AI943,Analysis!$B$5,2)</f>
        <v>0</v>
      </c>
      <c r="AK943">
        <f ca="1">AVERAGE2(AJ943,Analysis!$B$6,2)</f>
        <v>0</v>
      </c>
      <c r="AL943">
        <f ca="1">INTEGRAL2(R943,$B943,AL942,R942,$B942,Analysis!$B$22)</f>
        <v>0</v>
      </c>
      <c r="AM943">
        <f>IF(AND(B943&lt;Analysis!$B$40,B943&gt;0),INTEGRAL2(AL943,$B943,AM942,AL942,$B942,Analysis!$B$23),0)</f>
        <v>0</v>
      </c>
      <c r="AN943">
        <f>IF($P943,AM943*Analysis!$B$30+Analysis!$B$31,0)</f>
        <v>0</v>
      </c>
      <c r="AO943">
        <f>AN943-'Flight Input'!$AE943</f>
        <v>0</v>
      </c>
      <c r="AQ943">
        <f>Analysis!$B$36*'Flight Input'!AE943+IF('Flight Input'!AE943 &gt; 0,Analysis!$B$37,0)</f>
        <v>0</v>
      </c>
      <c r="AR943">
        <f ca="1">_xlfn.COVARIANCE.P($AN$102:$AN$1102,'Flight Input'!AE943:AE1943)</f>
        <v>0</v>
      </c>
    </row>
    <row r="944" spans="1:44" x14ac:dyDescent="0.3">
      <c r="A944">
        <v>942</v>
      </c>
      <c r="B944">
        <f>'Flight Input'!T944</f>
        <v>22.021810999955051</v>
      </c>
      <c r="C944">
        <f ca="1">INDIRECT(CONCATENATE("'Flight Input'!",Analysis!$B$2,A944+2))</f>
        <v>0</v>
      </c>
      <c r="D944">
        <f t="shared" si="1945"/>
        <v>2.394699992146343E-2</v>
      </c>
      <c r="F944">
        <f t="shared" ca="1" si="1954"/>
        <v>0</v>
      </c>
      <c r="G944">
        <f t="shared" ca="1" si="1955"/>
        <v>0</v>
      </c>
      <c r="I944">
        <f>SUM(D$2:D944)/COUNT(D$2:D944)</f>
        <v>2.3377718683604089E-2</v>
      </c>
      <c r="J944">
        <f t="shared" si="1946"/>
        <v>1.0243514453041394</v>
      </c>
      <c r="L944">
        <f ca="1">VARA(C$2:C944)</f>
        <v>0</v>
      </c>
      <c r="M944">
        <f t="shared" ca="1" si="1947"/>
        <v>0</v>
      </c>
      <c r="N944">
        <f t="shared" ca="1" si="1956"/>
        <v>0</v>
      </c>
      <c r="O944" t="b">
        <f ca="1">IF(OR(O943,M944*MIN((B944-B$2)*Analysis!$B$19,1)&gt;Analysis!$B$18),TRUE,FALSE)</f>
        <v>0</v>
      </c>
      <c r="P944" t="b">
        <f>IF(OR('Flight Input'!U944=3,'Flight Input'!U944=9),TRUE,FALSE)</f>
        <v>0</v>
      </c>
      <c r="Q944">
        <f ca="1">IF(O944,Q943,SUM(C$2:C944)/COUNT(C$2:C944))+(Analysis!$D$14-500)/1000000</f>
        <v>1.1E-4</v>
      </c>
      <c r="R944">
        <f t="shared" ca="1" si="1948"/>
        <v>0</v>
      </c>
      <c r="S944">
        <f t="shared" ca="1" si="1957"/>
        <v>0</v>
      </c>
      <c r="T944">
        <f t="shared" si="1949"/>
        <v>0</v>
      </c>
      <c r="U944">
        <f>IF($P944,T944*Analysis!$B$28+Analysis!$B$29,0)</f>
        <v>0</v>
      </c>
      <c r="V944">
        <f>U944-'Flight Input'!$AE944</f>
        <v>0</v>
      </c>
      <c r="W944">
        <f ca="1">MEDIAN2(R944,Analysis!$B$5,2)</f>
        <v>0</v>
      </c>
      <c r="X944">
        <f t="shared" ref="X944:Y944" ca="1" si="2046">X943+W944*$D944</f>
        <v>0</v>
      </c>
      <c r="Y944">
        <f t="shared" ca="1" si="2046"/>
        <v>0</v>
      </c>
      <c r="AA944">
        <f ca="1">AVERAGE2(W944,Analysis!$B$6,2)</f>
        <v>0</v>
      </c>
      <c r="AB944">
        <f t="shared" ref="AB944:AC944" ca="1" si="2047">AB943+AA944*$D944</f>
        <v>0</v>
      </c>
      <c r="AC944">
        <f t="shared" ca="1" si="2047"/>
        <v>0</v>
      </c>
      <c r="AF944">
        <f ca="1">IF(B944&gt;0,C944-Analysis!$B$14,0)</f>
        <v>0</v>
      </c>
      <c r="AG944">
        <f t="shared" ca="1" si="1952"/>
        <v>0</v>
      </c>
      <c r="AH944">
        <f t="shared" ca="1" si="1953"/>
        <v>0</v>
      </c>
      <c r="AI944">
        <f ca="1">IF(AND(B944&gt;Analysis!$B$39,B944&lt;Analysis!$B$40),FilterInput(AF944,Analysis!$B$34,Analysis!$B$35),0)</f>
        <v>0</v>
      </c>
      <c r="AJ944">
        <f ca="1">MEDIAN2(AI944,Analysis!$B$5,2)</f>
        <v>0</v>
      </c>
      <c r="AK944">
        <f ca="1">AVERAGE2(AJ944,Analysis!$B$6,2)</f>
        <v>0</v>
      </c>
      <c r="AL944">
        <f ca="1">INTEGRAL2(R944,$B944,AL943,R943,$B943,Analysis!$B$22)</f>
        <v>0</v>
      </c>
      <c r="AM944">
        <f>IF(AND(B944&lt;Analysis!$B$40,B944&gt;0),INTEGRAL2(AL944,$B944,AM943,AL943,$B943,Analysis!$B$23),0)</f>
        <v>0</v>
      </c>
      <c r="AN944">
        <f>IF($P944,AM944*Analysis!$B$30+Analysis!$B$31,0)</f>
        <v>0</v>
      </c>
      <c r="AO944">
        <f>AN944-'Flight Input'!$AE944</f>
        <v>0</v>
      </c>
      <c r="AQ944">
        <f>Analysis!$B$36*'Flight Input'!AE944+IF('Flight Input'!AE944 &gt; 0,Analysis!$B$37,0)</f>
        <v>0</v>
      </c>
      <c r="AR944">
        <f ca="1">_xlfn.COVARIANCE.P($AN$102:$AN$1102,'Flight Input'!AE944:AE1944)</f>
        <v>0</v>
      </c>
    </row>
    <row r="945" spans="1:44" x14ac:dyDescent="0.3">
      <c r="A945">
        <v>943</v>
      </c>
      <c r="B945">
        <f>'Flight Input'!T945</f>
        <v>22.084292000043206</v>
      </c>
      <c r="C945">
        <f ca="1">INDIRECT(CONCATENATE("'Flight Input'!",Analysis!$B$2,A945+2))</f>
        <v>0</v>
      </c>
      <c r="D945">
        <f t="shared" si="1945"/>
        <v>6.248100008815527E-2</v>
      </c>
      <c r="F945">
        <f t="shared" ca="1" si="1954"/>
        <v>0</v>
      </c>
      <c r="G945">
        <f t="shared" ca="1" si="1955"/>
        <v>0</v>
      </c>
      <c r="I945">
        <f>SUM(D$2:D945)/COUNT(D$2:D945)</f>
        <v>2.3419185577988555E-2</v>
      </c>
      <c r="J945">
        <f t="shared" si="1946"/>
        <v>2.6679407736057441</v>
      </c>
      <c r="L945">
        <f ca="1">VARA(C$2:C945)</f>
        <v>0</v>
      </c>
      <c r="M945">
        <f t="shared" ca="1" si="1947"/>
        <v>0</v>
      </c>
      <c r="N945">
        <f t="shared" ca="1" si="1956"/>
        <v>0</v>
      </c>
      <c r="O945" t="b">
        <f ca="1">IF(OR(O944,M945*MIN((B945-B$2)*Analysis!$B$19,1)&gt;Analysis!$B$18),TRUE,FALSE)</f>
        <v>0</v>
      </c>
      <c r="P945" t="b">
        <f>IF(OR('Flight Input'!U945=3,'Flight Input'!U945=9),TRUE,FALSE)</f>
        <v>0</v>
      </c>
      <c r="Q945">
        <f ca="1">IF(O945,Q944,SUM(C$2:C945)/COUNT(C$2:C945))+(Analysis!$D$14-500)/1000000</f>
        <v>1.1E-4</v>
      </c>
      <c r="R945">
        <f t="shared" ca="1" si="1948"/>
        <v>0</v>
      </c>
      <c r="S945">
        <f t="shared" ca="1" si="1957"/>
        <v>0</v>
      </c>
      <c r="T945">
        <f t="shared" si="1949"/>
        <v>0</v>
      </c>
      <c r="U945">
        <f>IF($P945,T945*Analysis!$B$28+Analysis!$B$29,0)</f>
        <v>0</v>
      </c>
      <c r="V945">
        <f>U945-'Flight Input'!$AE945</f>
        <v>0</v>
      </c>
      <c r="W945">
        <f ca="1">MEDIAN2(R945,Analysis!$B$5,2)</f>
        <v>0</v>
      </c>
      <c r="X945">
        <f t="shared" ref="X945:Y945" ca="1" si="2048">X944+W945*$D945</f>
        <v>0</v>
      </c>
      <c r="Y945">
        <f t="shared" ca="1" si="2048"/>
        <v>0</v>
      </c>
      <c r="AA945">
        <f ca="1">AVERAGE2(W945,Analysis!$B$6,2)</f>
        <v>0</v>
      </c>
      <c r="AB945">
        <f t="shared" ref="AB945:AC945" ca="1" si="2049">AB944+AA945*$D945</f>
        <v>0</v>
      </c>
      <c r="AC945">
        <f t="shared" ca="1" si="2049"/>
        <v>0</v>
      </c>
      <c r="AF945">
        <f ca="1">IF(B945&gt;0,C945-Analysis!$B$14,0)</f>
        <v>0</v>
      </c>
      <c r="AG945">
        <f t="shared" ca="1" si="1952"/>
        <v>0</v>
      </c>
      <c r="AH945">
        <f t="shared" ca="1" si="1953"/>
        <v>0</v>
      </c>
      <c r="AI945">
        <f ca="1">IF(AND(B945&gt;Analysis!$B$39,B945&lt;Analysis!$B$40),FilterInput(AF945,Analysis!$B$34,Analysis!$B$35),0)</f>
        <v>0</v>
      </c>
      <c r="AJ945">
        <f ca="1">MEDIAN2(AI945,Analysis!$B$5,2)</f>
        <v>0</v>
      </c>
      <c r="AK945">
        <f ca="1">AVERAGE2(AJ945,Analysis!$B$6,2)</f>
        <v>0</v>
      </c>
      <c r="AL945">
        <f ca="1">INTEGRAL2(R945,$B945,AL944,R944,$B944,Analysis!$B$22)</f>
        <v>0</v>
      </c>
      <c r="AM945">
        <f>IF(AND(B945&lt;Analysis!$B$40,B945&gt;0),INTEGRAL2(AL945,$B945,AM944,AL944,$B944,Analysis!$B$23),0)</f>
        <v>0</v>
      </c>
      <c r="AN945">
        <f>IF($P945,AM945*Analysis!$B$30+Analysis!$B$31,0)</f>
        <v>0</v>
      </c>
      <c r="AO945">
        <f>AN945-'Flight Input'!$AE945</f>
        <v>0</v>
      </c>
      <c r="AQ945">
        <f>Analysis!$B$36*'Flight Input'!AE945+IF('Flight Input'!AE945 &gt; 0,Analysis!$B$37,0)</f>
        <v>0</v>
      </c>
      <c r="AR945">
        <f ca="1">_xlfn.COVARIANCE.P($AN$102:$AN$1102,'Flight Input'!AE945:AE1945)</f>
        <v>0</v>
      </c>
    </row>
    <row r="946" spans="1:44" x14ac:dyDescent="0.3">
      <c r="A946">
        <v>944</v>
      </c>
      <c r="B946">
        <f>'Flight Input'!T946</f>
        <v>22.137717999983579</v>
      </c>
      <c r="C946">
        <f ca="1">INDIRECT(CONCATENATE("'Flight Input'!",Analysis!$B$2,A946+2))</f>
        <v>0</v>
      </c>
      <c r="D946">
        <f t="shared" si="1945"/>
        <v>5.3425999940373003E-2</v>
      </c>
      <c r="F946">
        <f t="shared" ca="1" si="1954"/>
        <v>0</v>
      </c>
      <c r="G946">
        <f t="shared" ca="1" si="1955"/>
        <v>0</v>
      </c>
      <c r="I946">
        <f>SUM(D$2:D946)/COUNT(D$2:D946)</f>
        <v>2.3450972457609725E-2</v>
      </c>
      <c r="J946">
        <f t="shared" si="1946"/>
        <v>2.2781997649328409</v>
      </c>
      <c r="L946">
        <f ca="1">VARA(C$2:C946)</f>
        <v>0</v>
      </c>
      <c r="M946">
        <f t="shared" ca="1" si="1947"/>
        <v>0</v>
      </c>
      <c r="N946">
        <f t="shared" ca="1" si="1956"/>
        <v>0</v>
      </c>
      <c r="O946" t="b">
        <f ca="1">IF(OR(O945,M946*MIN((B946-B$2)*Analysis!$B$19,1)&gt;Analysis!$B$18),TRUE,FALSE)</f>
        <v>0</v>
      </c>
      <c r="P946" t="b">
        <f>IF(OR('Flight Input'!U946=3,'Flight Input'!U946=9),TRUE,FALSE)</f>
        <v>0</v>
      </c>
      <c r="Q946">
        <f ca="1">IF(O946,Q945,SUM(C$2:C946)/COUNT(C$2:C946))+(Analysis!$D$14-500)/1000000</f>
        <v>1.1E-4</v>
      </c>
      <c r="R946">
        <f t="shared" ca="1" si="1948"/>
        <v>0</v>
      </c>
      <c r="S946">
        <f t="shared" ca="1" si="1957"/>
        <v>0</v>
      </c>
      <c r="T946">
        <f t="shared" si="1949"/>
        <v>0</v>
      </c>
      <c r="U946">
        <f>IF($P946,T946*Analysis!$B$28+Analysis!$B$29,0)</f>
        <v>0</v>
      </c>
      <c r="V946">
        <f>U946-'Flight Input'!$AE946</f>
        <v>0</v>
      </c>
      <c r="W946">
        <f ca="1">MEDIAN2(R946,Analysis!$B$5,2)</f>
        <v>0</v>
      </c>
      <c r="X946">
        <f t="shared" ref="X946:Y946" ca="1" si="2050">X945+W946*$D946</f>
        <v>0</v>
      </c>
      <c r="Y946">
        <f t="shared" ca="1" si="2050"/>
        <v>0</v>
      </c>
      <c r="AA946">
        <f ca="1">AVERAGE2(W946,Analysis!$B$6,2)</f>
        <v>0</v>
      </c>
      <c r="AB946">
        <f t="shared" ref="AB946:AC946" ca="1" si="2051">AB945+AA946*$D946</f>
        <v>0</v>
      </c>
      <c r="AC946">
        <f t="shared" ca="1" si="2051"/>
        <v>0</v>
      </c>
      <c r="AF946">
        <f ca="1">IF(B946&gt;0,C946-Analysis!$B$14,0)</f>
        <v>0</v>
      </c>
      <c r="AG946">
        <f t="shared" ca="1" si="1952"/>
        <v>0</v>
      </c>
      <c r="AH946">
        <f t="shared" ca="1" si="1953"/>
        <v>0</v>
      </c>
      <c r="AI946">
        <f ca="1">IF(AND(B946&gt;Analysis!$B$39,B946&lt;Analysis!$B$40),FilterInput(AF946,Analysis!$B$34,Analysis!$B$35),0)</f>
        <v>0</v>
      </c>
      <c r="AJ946">
        <f ca="1">MEDIAN2(AI946,Analysis!$B$5,2)</f>
        <v>0</v>
      </c>
      <c r="AK946">
        <f ca="1">AVERAGE2(AJ946,Analysis!$B$6,2)</f>
        <v>0</v>
      </c>
      <c r="AL946">
        <f ca="1">INTEGRAL2(R946,$B946,AL945,R945,$B945,Analysis!$B$22)</f>
        <v>0</v>
      </c>
      <c r="AM946">
        <f>IF(AND(B946&lt;Analysis!$B$40,B946&gt;0),INTEGRAL2(AL946,$B946,AM945,AL945,$B945,Analysis!$B$23),0)</f>
        <v>0</v>
      </c>
      <c r="AN946">
        <f>IF($P946,AM946*Analysis!$B$30+Analysis!$B$31,0)</f>
        <v>0</v>
      </c>
      <c r="AO946">
        <f>AN946-'Flight Input'!$AE946</f>
        <v>0</v>
      </c>
      <c r="AQ946">
        <f>Analysis!$B$36*'Flight Input'!AE946+IF('Flight Input'!AE946 &gt; 0,Analysis!$B$37,0)</f>
        <v>0</v>
      </c>
      <c r="AR946">
        <f ca="1">_xlfn.COVARIANCE.P($AN$102:$AN$1102,'Flight Input'!AE946:AE1946)</f>
        <v>0</v>
      </c>
    </row>
    <row r="947" spans="1:44" x14ac:dyDescent="0.3">
      <c r="A947">
        <v>945</v>
      </c>
      <c r="B947">
        <f>'Flight Input'!T947</f>
        <v>22.207644999958575</v>
      </c>
      <c r="C947">
        <f ca="1">INDIRECT(CONCATENATE("'Flight Input'!",Analysis!$B$2,A947+2))</f>
        <v>0</v>
      </c>
      <c r="D947">
        <f t="shared" si="1945"/>
        <v>6.9926999974995852E-2</v>
      </c>
      <c r="F947">
        <f t="shared" ca="1" si="1954"/>
        <v>0</v>
      </c>
      <c r="G947">
        <f t="shared" ca="1" si="1955"/>
        <v>0</v>
      </c>
      <c r="I947">
        <f>SUM(D$2:D947)/COUNT(D$2:D947)</f>
        <v>2.3500153439109602E-2</v>
      </c>
      <c r="J947">
        <f t="shared" si="1946"/>
        <v>2.9755975915723774</v>
      </c>
      <c r="L947">
        <f ca="1">VARA(C$2:C947)</f>
        <v>0</v>
      </c>
      <c r="M947">
        <f t="shared" ca="1" si="1947"/>
        <v>0</v>
      </c>
      <c r="N947">
        <f t="shared" ca="1" si="1956"/>
        <v>0</v>
      </c>
      <c r="O947" t="b">
        <f ca="1">IF(OR(O946,M947*MIN((B947-B$2)*Analysis!$B$19,1)&gt;Analysis!$B$18),TRUE,FALSE)</f>
        <v>0</v>
      </c>
      <c r="P947" t="b">
        <f>IF(OR('Flight Input'!U947=3,'Flight Input'!U947=9),TRUE,FALSE)</f>
        <v>0</v>
      </c>
      <c r="Q947">
        <f ca="1">IF(O947,Q946,SUM(C$2:C947)/COUNT(C$2:C947))+(Analysis!$D$14-500)/1000000</f>
        <v>1.1E-4</v>
      </c>
      <c r="R947">
        <f t="shared" ca="1" si="1948"/>
        <v>0</v>
      </c>
      <c r="S947">
        <f t="shared" ca="1" si="1957"/>
        <v>0</v>
      </c>
      <c r="T947">
        <f t="shared" si="1949"/>
        <v>0</v>
      </c>
      <c r="U947">
        <f>IF($P947,T947*Analysis!$B$28+Analysis!$B$29,0)</f>
        <v>0</v>
      </c>
      <c r="V947">
        <f>U947-'Flight Input'!$AE947</f>
        <v>0</v>
      </c>
      <c r="W947">
        <f ca="1">MEDIAN2(R947,Analysis!$B$5,2)</f>
        <v>0</v>
      </c>
      <c r="X947">
        <f t="shared" ref="X947:Y947" ca="1" si="2052">X946+W947*$D947</f>
        <v>0</v>
      </c>
      <c r="Y947">
        <f t="shared" ca="1" si="2052"/>
        <v>0</v>
      </c>
      <c r="AA947">
        <f ca="1">AVERAGE2(W947,Analysis!$B$6,2)</f>
        <v>0</v>
      </c>
      <c r="AB947">
        <f t="shared" ref="AB947:AC947" ca="1" si="2053">AB946+AA947*$D947</f>
        <v>0</v>
      </c>
      <c r="AC947">
        <f t="shared" ca="1" si="2053"/>
        <v>0</v>
      </c>
      <c r="AF947">
        <f ca="1">IF(B947&gt;0,C947-Analysis!$B$14,0)</f>
        <v>0</v>
      </c>
      <c r="AG947">
        <f t="shared" ca="1" si="1952"/>
        <v>0</v>
      </c>
      <c r="AH947">
        <f t="shared" ca="1" si="1953"/>
        <v>0</v>
      </c>
      <c r="AI947">
        <f ca="1">IF(AND(B947&gt;Analysis!$B$39,B947&lt;Analysis!$B$40),FilterInput(AF947,Analysis!$B$34,Analysis!$B$35),0)</f>
        <v>0</v>
      </c>
      <c r="AJ947">
        <f ca="1">MEDIAN2(AI947,Analysis!$B$5,2)</f>
        <v>0</v>
      </c>
      <c r="AK947">
        <f ca="1">AVERAGE2(AJ947,Analysis!$B$6,2)</f>
        <v>0</v>
      </c>
      <c r="AL947">
        <f ca="1">INTEGRAL2(R947,$B947,AL946,R946,$B946,Analysis!$B$22)</f>
        <v>0</v>
      </c>
      <c r="AM947">
        <f>IF(AND(B947&lt;Analysis!$B$40,B947&gt;0),INTEGRAL2(AL947,$B947,AM946,AL946,$B946,Analysis!$B$23),0)</f>
        <v>0</v>
      </c>
      <c r="AN947">
        <f>IF($P947,AM947*Analysis!$B$30+Analysis!$B$31,0)</f>
        <v>0</v>
      </c>
      <c r="AO947">
        <f>AN947-'Flight Input'!$AE947</f>
        <v>0</v>
      </c>
      <c r="AQ947">
        <f>Analysis!$B$36*'Flight Input'!AE947+IF('Flight Input'!AE947 &gt; 0,Analysis!$B$37,0)</f>
        <v>0</v>
      </c>
      <c r="AR947">
        <f ca="1">_xlfn.COVARIANCE.P($AN$102:$AN$1102,'Flight Input'!AE947:AE1947)</f>
        <v>0</v>
      </c>
    </row>
    <row r="948" spans="1:44" x14ac:dyDescent="0.3">
      <c r="A948">
        <v>946</v>
      </c>
      <c r="B948">
        <f>'Flight Input'!T948</f>
        <v>22.228203000035137</v>
      </c>
      <c r="C948">
        <f ca="1">INDIRECT(CONCATENATE("'Flight Input'!",Analysis!$B$2,A948+2))</f>
        <v>0</v>
      </c>
      <c r="D948">
        <f t="shared" si="1945"/>
        <v>2.0558000076562166E-2</v>
      </c>
      <c r="F948">
        <f t="shared" ca="1" si="1954"/>
        <v>0</v>
      </c>
      <c r="G948">
        <f t="shared" ca="1" si="1955"/>
        <v>0</v>
      </c>
      <c r="I948">
        <f>SUM(D$2:D948)/COUNT(D$2:D948)</f>
        <v>2.3497043340417693E-2</v>
      </c>
      <c r="J948">
        <f t="shared" si="1946"/>
        <v>0.87491859204259859</v>
      </c>
      <c r="L948">
        <f ca="1">VARA(C$2:C948)</f>
        <v>0</v>
      </c>
      <c r="M948">
        <f t="shared" ca="1" si="1947"/>
        <v>0</v>
      </c>
      <c r="N948">
        <f t="shared" ca="1" si="1956"/>
        <v>0</v>
      </c>
      <c r="O948" t="b">
        <f ca="1">IF(OR(O947,M948*MIN((B948-B$2)*Analysis!$B$19,1)&gt;Analysis!$B$18),TRUE,FALSE)</f>
        <v>0</v>
      </c>
      <c r="P948" t="b">
        <f>IF(OR('Flight Input'!U948=3,'Flight Input'!U948=9),TRUE,FALSE)</f>
        <v>0</v>
      </c>
      <c r="Q948">
        <f ca="1">IF(O948,Q947,SUM(C$2:C948)/COUNT(C$2:C948))+(Analysis!$D$14-500)/1000000</f>
        <v>1.1E-4</v>
      </c>
      <c r="R948">
        <f t="shared" ca="1" si="1948"/>
        <v>0</v>
      </c>
      <c r="S948">
        <f t="shared" ca="1" si="1957"/>
        <v>0</v>
      </c>
      <c r="T948">
        <f t="shared" si="1949"/>
        <v>0</v>
      </c>
      <c r="U948">
        <f>IF($P948,T948*Analysis!$B$28+Analysis!$B$29,0)</f>
        <v>0</v>
      </c>
      <c r="V948">
        <f>U948-'Flight Input'!$AE948</f>
        <v>0</v>
      </c>
      <c r="W948">
        <f ca="1">MEDIAN2(R948,Analysis!$B$5,2)</f>
        <v>0</v>
      </c>
      <c r="X948">
        <f t="shared" ref="X948:Y948" ca="1" si="2054">X947+W948*$D948</f>
        <v>0</v>
      </c>
      <c r="Y948">
        <f t="shared" ca="1" si="2054"/>
        <v>0</v>
      </c>
      <c r="AA948">
        <f ca="1">AVERAGE2(W948,Analysis!$B$6,2)</f>
        <v>0</v>
      </c>
      <c r="AB948">
        <f t="shared" ref="AB948:AC948" ca="1" si="2055">AB947+AA948*$D948</f>
        <v>0</v>
      </c>
      <c r="AC948">
        <f t="shared" ca="1" si="2055"/>
        <v>0</v>
      </c>
      <c r="AF948">
        <f ca="1">IF(B948&gt;0,C948-Analysis!$B$14,0)</f>
        <v>0</v>
      </c>
      <c r="AG948">
        <f t="shared" ca="1" si="1952"/>
        <v>0</v>
      </c>
      <c r="AH948">
        <f t="shared" ca="1" si="1953"/>
        <v>0</v>
      </c>
      <c r="AI948">
        <f ca="1">IF(AND(B948&gt;Analysis!$B$39,B948&lt;Analysis!$B$40),FilterInput(AF948,Analysis!$B$34,Analysis!$B$35),0)</f>
        <v>0</v>
      </c>
      <c r="AJ948">
        <f ca="1">MEDIAN2(AI948,Analysis!$B$5,2)</f>
        <v>0</v>
      </c>
      <c r="AK948">
        <f ca="1">AVERAGE2(AJ948,Analysis!$B$6,2)</f>
        <v>0</v>
      </c>
      <c r="AL948">
        <f ca="1">INTEGRAL2(R948,$B948,AL947,R947,$B947,Analysis!$B$22)</f>
        <v>0</v>
      </c>
      <c r="AM948">
        <f>IF(AND(B948&lt;Analysis!$B$40,B948&gt;0),INTEGRAL2(AL948,$B948,AM947,AL947,$B947,Analysis!$B$23),0)</f>
        <v>0</v>
      </c>
      <c r="AN948">
        <f>IF($P948,AM948*Analysis!$B$30+Analysis!$B$31,0)</f>
        <v>0</v>
      </c>
      <c r="AO948">
        <f>AN948-'Flight Input'!$AE948</f>
        <v>0</v>
      </c>
      <c r="AQ948">
        <f>Analysis!$B$36*'Flight Input'!AE948+IF('Flight Input'!AE948 &gt; 0,Analysis!$B$37,0)</f>
        <v>0</v>
      </c>
      <c r="AR948">
        <f ca="1">_xlfn.COVARIANCE.P($AN$102:$AN$1102,'Flight Input'!AE948:AE1948)</f>
        <v>0</v>
      </c>
    </row>
    <row r="949" spans="1:44" x14ac:dyDescent="0.3">
      <c r="A949">
        <v>947</v>
      </c>
      <c r="B949">
        <f>'Flight Input'!T949</f>
        <v>22.565714000025764</v>
      </c>
      <c r="C949">
        <f ca="1">INDIRECT(CONCATENATE("'Flight Input'!",Analysis!$B$2,A949+2))</f>
        <v>0</v>
      </c>
      <c r="D949">
        <f t="shared" si="1945"/>
        <v>0.33751099999062717</v>
      </c>
      <c r="F949">
        <f t="shared" ca="1" si="1954"/>
        <v>0</v>
      </c>
      <c r="G949">
        <f t="shared" ca="1" si="1955"/>
        <v>0</v>
      </c>
      <c r="I949">
        <f>SUM(D$2:D949)/COUNT(D$2:D949)</f>
        <v>2.3828631467820237E-2</v>
      </c>
      <c r="J949">
        <f t="shared" si="1946"/>
        <v>14.164095006732737</v>
      </c>
      <c r="L949">
        <f ca="1">VARA(C$2:C949)</f>
        <v>0</v>
      </c>
      <c r="M949">
        <f t="shared" ca="1" si="1947"/>
        <v>0</v>
      </c>
      <c r="N949">
        <f t="shared" ca="1" si="1956"/>
        <v>0</v>
      </c>
      <c r="O949" t="b">
        <f ca="1">IF(OR(O948,M949*MIN((B949-B$2)*Analysis!$B$19,1)&gt;Analysis!$B$18),TRUE,FALSE)</f>
        <v>0</v>
      </c>
      <c r="P949" t="b">
        <f>IF(OR('Flight Input'!U949=3,'Flight Input'!U949=9),TRUE,FALSE)</f>
        <v>0</v>
      </c>
      <c r="Q949">
        <f ca="1">IF(O949,Q948,SUM(C$2:C949)/COUNT(C$2:C949))+(Analysis!$D$14-500)/1000000</f>
        <v>1.1E-4</v>
      </c>
      <c r="R949">
        <f t="shared" ca="1" si="1948"/>
        <v>0</v>
      </c>
      <c r="S949">
        <f t="shared" ca="1" si="1957"/>
        <v>0</v>
      </c>
      <c r="T949">
        <f t="shared" si="1949"/>
        <v>0</v>
      </c>
      <c r="U949">
        <f>IF($P949,T949*Analysis!$B$28+Analysis!$B$29,0)</f>
        <v>0</v>
      </c>
      <c r="V949">
        <f>U949-'Flight Input'!$AE949</f>
        <v>0</v>
      </c>
      <c r="W949">
        <f ca="1">MEDIAN2(R949,Analysis!$B$5,2)</f>
        <v>0</v>
      </c>
      <c r="X949">
        <f t="shared" ref="X949:Y949" ca="1" si="2056">X948+W949*$D949</f>
        <v>0</v>
      </c>
      <c r="Y949">
        <f t="shared" ca="1" si="2056"/>
        <v>0</v>
      </c>
      <c r="AA949">
        <f ca="1">AVERAGE2(W949,Analysis!$B$6,2)</f>
        <v>0</v>
      </c>
      <c r="AB949">
        <f t="shared" ref="AB949:AC949" ca="1" si="2057">AB948+AA949*$D949</f>
        <v>0</v>
      </c>
      <c r="AC949">
        <f t="shared" ca="1" si="2057"/>
        <v>0</v>
      </c>
      <c r="AF949">
        <f ca="1">IF(B949&gt;0,C949-Analysis!$B$14,0)</f>
        <v>0</v>
      </c>
      <c r="AG949">
        <f t="shared" ca="1" si="1952"/>
        <v>0</v>
      </c>
      <c r="AH949">
        <f t="shared" ca="1" si="1953"/>
        <v>0</v>
      </c>
      <c r="AI949">
        <f ca="1">IF(AND(B949&gt;Analysis!$B$39,B949&lt;Analysis!$B$40),FilterInput(AF949,Analysis!$B$34,Analysis!$B$35),0)</f>
        <v>0</v>
      </c>
      <c r="AJ949">
        <f ca="1">MEDIAN2(AI949,Analysis!$B$5,2)</f>
        <v>0</v>
      </c>
      <c r="AK949">
        <f ca="1">AVERAGE2(AJ949,Analysis!$B$6,2)</f>
        <v>0</v>
      </c>
      <c r="AL949">
        <f ca="1">INTEGRAL2(R949,$B949,AL948,R948,$B948,Analysis!$B$22)</f>
        <v>0</v>
      </c>
      <c r="AM949">
        <f>IF(AND(B949&lt;Analysis!$B$40,B949&gt;0),INTEGRAL2(AL949,$B949,AM948,AL948,$B948,Analysis!$B$23),0)</f>
        <v>0</v>
      </c>
      <c r="AN949">
        <f>IF($P949,AM949*Analysis!$B$30+Analysis!$B$31,0)</f>
        <v>0</v>
      </c>
      <c r="AO949">
        <f>AN949-'Flight Input'!$AE949</f>
        <v>0</v>
      </c>
      <c r="AQ949">
        <f>Analysis!$B$36*'Flight Input'!AE949+IF('Flight Input'!AE949 &gt; 0,Analysis!$B$37,0)</f>
        <v>0</v>
      </c>
      <c r="AR949">
        <f ca="1">_xlfn.COVARIANCE.P($AN$102:$AN$1102,'Flight Input'!AE949:AE1949)</f>
        <v>0</v>
      </c>
    </row>
    <row r="950" spans="1:44" x14ac:dyDescent="0.3">
      <c r="A950">
        <v>948</v>
      </c>
      <c r="B950">
        <f>'Flight Input'!T950</f>
        <v>22.620762999984436</v>
      </c>
      <c r="C950">
        <f ca="1">INDIRECT(CONCATENATE("'Flight Input'!",Analysis!$B$2,A950+2))</f>
        <v>0</v>
      </c>
      <c r="D950">
        <f t="shared" si="1945"/>
        <v>5.5048999958671629E-2</v>
      </c>
      <c r="F950">
        <f t="shared" ca="1" si="1954"/>
        <v>0</v>
      </c>
      <c r="G950">
        <f t="shared" ca="1" si="1955"/>
        <v>0</v>
      </c>
      <c r="I950">
        <f>SUM(D$2:D950)/COUNT(D$2:D950)</f>
        <v>2.3861564345975143E-2</v>
      </c>
      <c r="J950">
        <f t="shared" si="1946"/>
        <v>2.3070155485408081</v>
      </c>
      <c r="L950">
        <f ca="1">VARA(C$2:C950)</f>
        <v>0</v>
      </c>
      <c r="M950">
        <f t="shared" ca="1" si="1947"/>
        <v>0</v>
      </c>
      <c r="N950">
        <f t="shared" ca="1" si="1956"/>
        <v>0</v>
      </c>
      <c r="O950" t="b">
        <f ca="1">IF(OR(O949,M950*MIN((B950-B$2)*Analysis!$B$19,1)&gt;Analysis!$B$18),TRUE,FALSE)</f>
        <v>0</v>
      </c>
      <c r="P950" t="b">
        <f>IF(OR('Flight Input'!U950=3,'Flight Input'!U950=9),TRUE,FALSE)</f>
        <v>0</v>
      </c>
      <c r="Q950">
        <f ca="1">IF(O950,Q949,SUM(C$2:C950)/COUNT(C$2:C950))+(Analysis!$D$14-500)/1000000</f>
        <v>1.1E-4</v>
      </c>
      <c r="R950">
        <f t="shared" ca="1" si="1948"/>
        <v>0</v>
      </c>
      <c r="S950">
        <f t="shared" ca="1" si="1957"/>
        <v>0</v>
      </c>
      <c r="T950">
        <f t="shared" si="1949"/>
        <v>0</v>
      </c>
      <c r="U950">
        <f>IF($P950,T950*Analysis!$B$28+Analysis!$B$29,0)</f>
        <v>0</v>
      </c>
      <c r="V950">
        <f>U950-'Flight Input'!$AE950</f>
        <v>0</v>
      </c>
      <c r="W950">
        <f ca="1">MEDIAN2(R950,Analysis!$B$5,2)</f>
        <v>0</v>
      </c>
      <c r="X950">
        <f t="shared" ref="X950:Y950" ca="1" si="2058">X949+W950*$D950</f>
        <v>0</v>
      </c>
      <c r="Y950">
        <f t="shared" ca="1" si="2058"/>
        <v>0</v>
      </c>
      <c r="AA950">
        <f ca="1">AVERAGE2(W950,Analysis!$B$6,2)</f>
        <v>0</v>
      </c>
      <c r="AB950">
        <f t="shared" ref="AB950:AC950" ca="1" si="2059">AB949+AA950*$D950</f>
        <v>0</v>
      </c>
      <c r="AC950">
        <f t="shared" ca="1" si="2059"/>
        <v>0</v>
      </c>
      <c r="AF950">
        <f ca="1">IF(B950&gt;0,C950-Analysis!$B$14,0)</f>
        <v>0</v>
      </c>
      <c r="AG950">
        <f t="shared" ca="1" si="1952"/>
        <v>0</v>
      </c>
      <c r="AH950">
        <f t="shared" ca="1" si="1953"/>
        <v>0</v>
      </c>
      <c r="AI950">
        <f ca="1">IF(AND(B950&gt;Analysis!$B$39,B950&lt;Analysis!$B$40),FilterInput(AF950,Analysis!$B$34,Analysis!$B$35),0)</f>
        <v>0</v>
      </c>
      <c r="AJ950">
        <f ca="1">MEDIAN2(AI950,Analysis!$B$5,2)</f>
        <v>0</v>
      </c>
      <c r="AK950">
        <f ca="1">AVERAGE2(AJ950,Analysis!$B$6,2)</f>
        <v>0</v>
      </c>
      <c r="AL950">
        <f ca="1">INTEGRAL2(R950,$B950,AL949,R949,$B949,Analysis!$B$22)</f>
        <v>0</v>
      </c>
      <c r="AM950">
        <f>IF(AND(B950&lt;Analysis!$B$40,B950&gt;0),INTEGRAL2(AL950,$B950,AM949,AL949,$B949,Analysis!$B$23),0)</f>
        <v>0</v>
      </c>
      <c r="AN950">
        <f>IF($P950,AM950*Analysis!$B$30+Analysis!$B$31,0)</f>
        <v>0</v>
      </c>
      <c r="AO950">
        <f>AN950-'Flight Input'!$AE950</f>
        <v>0</v>
      </c>
      <c r="AQ950">
        <f>Analysis!$B$36*'Flight Input'!AE950+IF('Flight Input'!AE950 &gt; 0,Analysis!$B$37,0)</f>
        <v>0</v>
      </c>
      <c r="AR950">
        <f ca="1">_xlfn.COVARIANCE.P($AN$102:$AN$1102,'Flight Input'!AE950:AE1950)</f>
        <v>0</v>
      </c>
    </row>
    <row r="951" spans="1:44" x14ac:dyDescent="0.3">
      <c r="A951">
        <v>949</v>
      </c>
      <c r="B951">
        <f>'Flight Input'!T951</f>
        <v>22.64454799995292</v>
      </c>
      <c r="C951">
        <f ca="1">INDIRECT(CONCATENATE("'Flight Input'!",Analysis!$B$2,A951+2))</f>
        <v>0</v>
      </c>
      <c r="D951">
        <f t="shared" si="1945"/>
        <v>2.3784999968484044E-2</v>
      </c>
      <c r="F951">
        <f t="shared" ca="1" si="1954"/>
        <v>0</v>
      </c>
      <c r="G951">
        <f t="shared" ca="1" si="1955"/>
        <v>0</v>
      </c>
      <c r="I951">
        <f>SUM(D$2:D951)/COUNT(D$2:D951)</f>
        <v>2.3861483666968303E-2</v>
      </c>
      <c r="J951">
        <f t="shared" si="1946"/>
        <v>0.99679467967911251</v>
      </c>
      <c r="L951">
        <f ca="1">VARA(C$2:C951)</f>
        <v>0</v>
      </c>
      <c r="M951">
        <f t="shared" ca="1" si="1947"/>
        <v>0</v>
      </c>
      <c r="N951">
        <f t="shared" ca="1" si="1956"/>
        <v>0</v>
      </c>
      <c r="O951" t="b">
        <f ca="1">IF(OR(O950,M951*MIN((B951-B$2)*Analysis!$B$19,1)&gt;Analysis!$B$18),TRUE,FALSE)</f>
        <v>0</v>
      </c>
      <c r="P951" t="b">
        <f>IF(OR('Flight Input'!U951=3,'Flight Input'!U951=9),TRUE,FALSE)</f>
        <v>0</v>
      </c>
      <c r="Q951">
        <f ca="1">IF(O951,Q950,SUM(C$2:C951)/COUNT(C$2:C951))+(Analysis!$D$14-500)/1000000</f>
        <v>1.1E-4</v>
      </c>
      <c r="R951">
        <f t="shared" ca="1" si="1948"/>
        <v>0</v>
      </c>
      <c r="S951">
        <f t="shared" ca="1" si="1957"/>
        <v>0</v>
      </c>
      <c r="T951">
        <f t="shared" si="1949"/>
        <v>0</v>
      </c>
      <c r="U951">
        <f>IF($P951,T951*Analysis!$B$28+Analysis!$B$29,0)</f>
        <v>0</v>
      </c>
      <c r="V951">
        <f>U951-'Flight Input'!$AE951</f>
        <v>0</v>
      </c>
      <c r="W951">
        <f ca="1">MEDIAN2(R951,Analysis!$B$5,2)</f>
        <v>0</v>
      </c>
      <c r="X951">
        <f t="shared" ref="X951:Y951" ca="1" si="2060">X950+W951*$D951</f>
        <v>0</v>
      </c>
      <c r="Y951">
        <f t="shared" ca="1" si="2060"/>
        <v>0</v>
      </c>
      <c r="AA951">
        <f ca="1">AVERAGE2(W951,Analysis!$B$6,2)</f>
        <v>0</v>
      </c>
      <c r="AB951">
        <f t="shared" ref="AB951:AC951" ca="1" si="2061">AB950+AA951*$D951</f>
        <v>0</v>
      </c>
      <c r="AC951">
        <f t="shared" ca="1" si="2061"/>
        <v>0</v>
      </c>
      <c r="AF951">
        <f ca="1">IF(B951&gt;0,C951-Analysis!$B$14,0)</f>
        <v>0</v>
      </c>
      <c r="AG951">
        <f t="shared" ca="1" si="1952"/>
        <v>0</v>
      </c>
      <c r="AH951">
        <f t="shared" ca="1" si="1953"/>
        <v>0</v>
      </c>
      <c r="AI951">
        <f ca="1">IF(AND(B951&gt;Analysis!$B$39,B951&lt;Analysis!$B$40),FilterInput(AF951,Analysis!$B$34,Analysis!$B$35),0)</f>
        <v>0</v>
      </c>
      <c r="AJ951">
        <f ca="1">MEDIAN2(AI951,Analysis!$B$5,2)</f>
        <v>0</v>
      </c>
      <c r="AK951">
        <f ca="1">AVERAGE2(AJ951,Analysis!$B$6,2)</f>
        <v>0</v>
      </c>
      <c r="AL951">
        <f ca="1">INTEGRAL2(R951,$B951,AL950,R950,$B950,Analysis!$B$22)</f>
        <v>0</v>
      </c>
      <c r="AM951">
        <f>IF(AND(B951&lt;Analysis!$B$40,B951&gt;0),INTEGRAL2(AL951,$B951,AM950,AL950,$B950,Analysis!$B$23),0)</f>
        <v>0</v>
      </c>
      <c r="AN951">
        <f>IF($P951,AM951*Analysis!$B$30+Analysis!$B$31,0)</f>
        <v>0</v>
      </c>
      <c r="AO951">
        <f>AN951-'Flight Input'!$AE951</f>
        <v>0</v>
      </c>
      <c r="AQ951">
        <f>Analysis!$B$36*'Flight Input'!AE951+IF('Flight Input'!AE951 &gt; 0,Analysis!$B$37,0)</f>
        <v>0</v>
      </c>
      <c r="AR951">
        <f ca="1">_xlfn.COVARIANCE.P($AN$102:$AN$1102,'Flight Input'!AE951:AE1951)</f>
        <v>0</v>
      </c>
    </row>
    <row r="952" spans="1:44" x14ac:dyDescent="0.3">
      <c r="A952">
        <v>950</v>
      </c>
      <c r="B952">
        <f>'Flight Input'!T952</f>
        <v>22.762974999961443</v>
      </c>
      <c r="C952">
        <f ca="1">INDIRECT(CONCATENATE("'Flight Input'!",Analysis!$B$2,A952+2))</f>
        <v>0</v>
      </c>
      <c r="D952">
        <f t="shared" si="1945"/>
        <v>0.11842700000852346</v>
      </c>
      <c r="F952">
        <f t="shared" ca="1" si="1954"/>
        <v>0</v>
      </c>
      <c r="G952">
        <f t="shared" ca="1" si="1955"/>
        <v>0</v>
      </c>
      <c r="I952">
        <f>SUM(D$2:D952)/COUNT(D$2:D952)</f>
        <v>2.3961026315748889E-2</v>
      </c>
      <c r="J952">
        <f t="shared" si="1946"/>
        <v>4.9424844515397419</v>
      </c>
      <c r="L952">
        <f ca="1">VARA(C$2:C952)</f>
        <v>0</v>
      </c>
      <c r="M952">
        <f t="shared" ca="1" si="1947"/>
        <v>0</v>
      </c>
      <c r="N952">
        <f t="shared" ca="1" si="1956"/>
        <v>0</v>
      </c>
      <c r="O952" t="b">
        <f ca="1">IF(OR(O951,M952*MIN((B952-B$2)*Analysis!$B$19,1)&gt;Analysis!$B$18),TRUE,FALSE)</f>
        <v>0</v>
      </c>
      <c r="P952" t="b">
        <f>IF(OR('Flight Input'!U952=3,'Flight Input'!U952=9),TRUE,FALSE)</f>
        <v>0</v>
      </c>
      <c r="Q952">
        <f ca="1">IF(O952,Q951,SUM(C$2:C952)/COUNT(C$2:C952))+(Analysis!$D$14-500)/1000000</f>
        <v>1.1E-4</v>
      </c>
      <c r="R952">
        <f t="shared" ca="1" si="1948"/>
        <v>0</v>
      </c>
      <c r="S952">
        <f t="shared" ca="1" si="1957"/>
        <v>0</v>
      </c>
      <c r="T952">
        <f t="shared" si="1949"/>
        <v>0</v>
      </c>
      <c r="U952">
        <f>IF($P952,T952*Analysis!$B$28+Analysis!$B$29,0)</f>
        <v>0</v>
      </c>
      <c r="V952">
        <f>U952-'Flight Input'!$AE952</f>
        <v>0</v>
      </c>
      <c r="W952">
        <f ca="1">MEDIAN2(R952,Analysis!$B$5,2)</f>
        <v>0</v>
      </c>
      <c r="X952">
        <f t="shared" ref="X952:Y952" ca="1" si="2062">X951+W952*$D952</f>
        <v>0</v>
      </c>
      <c r="Y952">
        <f t="shared" ca="1" si="2062"/>
        <v>0</v>
      </c>
      <c r="AA952">
        <f ca="1">AVERAGE2(W952,Analysis!$B$6,2)</f>
        <v>0</v>
      </c>
      <c r="AB952">
        <f t="shared" ref="AB952:AC952" ca="1" si="2063">AB951+AA952*$D952</f>
        <v>0</v>
      </c>
      <c r="AC952">
        <f t="shared" ca="1" si="2063"/>
        <v>0</v>
      </c>
      <c r="AF952">
        <f ca="1">IF(B952&gt;0,C952-Analysis!$B$14,0)</f>
        <v>0</v>
      </c>
      <c r="AG952">
        <f t="shared" ca="1" si="1952"/>
        <v>0</v>
      </c>
      <c r="AH952">
        <f t="shared" ca="1" si="1953"/>
        <v>0</v>
      </c>
      <c r="AI952">
        <f ca="1">IF(AND(B952&gt;Analysis!$B$39,B952&lt;Analysis!$B$40),FilterInput(AF952,Analysis!$B$34,Analysis!$B$35),0)</f>
        <v>0</v>
      </c>
      <c r="AJ952">
        <f ca="1">MEDIAN2(AI952,Analysis!$B$5,2)</f>
        <v>0</v>
      </c>
      <c r="AK952">
        <f ca="1">AVERAGE2(AJ952,Analysis!$B$6,2)</f>
        <v>0</v>
      </c>
      <c r="AL952">
        <f ca="1">INTEGRAL2(R952,$B952,AL951,R951,$B951,Analysis!$B$22)</f>
        <v>0</v>
      </c>
      <c r="AM952">
        <f>IF(AND(B952&lt;Analysis!$B$40,B952&gt;0),INTEGRAL2(AL952,$B952,AM951,AL951,$B951,Analysis!$B$23),0)</f>
        <v>0</v>
      </c>
      <c r="AN952">
        <f>IF($P952,AM952*Analysis!$B$30+Analysis!$B$31,0)</f>
        <v>0</v>
      </c>
      <c r="AO952">
        <f>AN952-'Flight Input'!$AE952</f>
        <v>0</v>
      </c>
      <c r="AQ952">
        <f>Analysis!$B$36*'Flight Input'!AE952+IF('Flight Input'!AE952 &gt; 0,Analysis!$B$37,0)</f>
        <v>0</v>
      </c>
      <c r="AR952">
        <f ca="1">_xlfn.COVARIANCE.P($AN$102:$AN$1102,'Flight Input'!AE952:AE1952)</f>
        <v>0</v>
      </c>
    </row>
    <row r="953" spans="1:44" x14ac:dyDescent="0.3">
      <c r="A953">
        <v>951</v>
      </c>
      <c r="B953">
        <f>'Flight Input'!T953</f>
        <v>22.805012000026181</v>
      </c>
      <c r="C953">
        <f ca="1">INDIRECT(CONCATENATE("'Flight Input'!",Analysis!$B$2,A953+2))</f>
        <v>0</v>
      </c>
      <c r="D953">
        <f t="shared" si="1945"/>
        <v>4.2037000064738095E-2</v>
      </c>
      <c r="F953">
        <f t="shared" ca="1" si="1954"/>
        <v>0</v>
      </c>
      <c r="G953">
        <f t="shared" ca="1" si="1955"/>
        <v>0</v>
      </c>
      <c r="I953">
        <f>SUM(D$2:D953)/COUNT(D$2:D953)</f>
        <v>2.3980033648818278E-2</v>
      </c>
      <c r="J953">
        <f t="shared" si="1946"/>
        <v>1.7530000449690635</v>
      </c>
      <c r="L953">
        <f ca="1">VARA(C$2:C953)</f>
        <v>0</v>
      </c>
      <c r="M953">
        <f t="shared" ca="1" si="1947"/>
        <v>0</v>
      </c>
      <c r="N953">
        <f t="shared" ca="1" si="1956"/>
        <v>0</v>
      </c>
      <c r="O953" t="b">
        <f ca="1">IF(OR(O952,M953*MIN((B953-B$2)*Analysis!$B$19,1)&gt;Analysis!$B$18),TRUE,FALSE)</f>
        <v>0</v>
      </c>
      <c r="P953" t="b">
        <f>IF(OR('Flight Input'!U953=3,'Flight Input'!U953=9),TRUE,FALSE)</f>
        <v>0</v>
      </c>
      <c r="Q953">
        <f ca="1">IF(O953,Q952,SUM(C$2:C953)/COUNT(C$2:C953))+(Analysis!$D$14-500)/1000000</f>
        <v>1.1E-4</v>
      </c>
      <c r="R953">
        <f t="shared" ca="1" si="1948"/>
        <v>0</v>
      </c>
      <c r="S953">
        <f t="shared" ca="1" si="1957"/>
        <v>0</v>
      </c>
      <c r="T953">
        <f t="shared" si="1949"/>
        <v>0</v>
      </c>
      <c r="U953">
        <f>IF($P953,T953*Analysis!$B$28+Analysis!$B$29,0)</f>
        <v>0</v>
      </c>
      <c r="V953">
        <f>U953-'Flight Input'!$AE953</f>
        <v>0</v>
      </c>
      <c r="W953">
        <f ca="1">MEDIAN2(R953,Analysis!$B$5,2)</f>
        <v>0</v>
      </c>
      <c r="X953">
        <f t="shared" ref="X953:Y953" ca="1" si="2064">X952+W953*$D953</f>
        <v>0</v>
      </c>
      <c r="Y953">
        <f t="shared" ca="1" si="2064"/>
        <v>0</v>
      </c>
      <c r="AA953">
        <f ca="1">AVERAGE2(W953,Analysis!$B$6,2)</f>
        <v>0</v>
      </c>
      <c r="AB953">
        <f t="shared" ref="AB953:AC953" ca="1" si="2065">AB952+AA953*$D953</f>
        <v>0</v>
      </c>
      <c r="AC953">
        <f t="shared" ca="1" si="2065"/>
        <v>0</v>
      </c>
      <c r="AF953">
        <f ca="1">IF(B953&gt;0,C953-Analysis!$B$14,0)</f>
        <v>0</v>
      </c>
      <c r="AG953">
        <f t="shared" ca="1" si="1952"/>
        <v>0</v>
      </c>
      <c r="AH953">
        <f t="shared" ca="1" si="1953"/>
        <v>0</v>
      </c>
      <c r="AI953">
        <f ca="1">IF(AND(B953&gt;Analysis!$B$39,B953&lt;Analysis!$B$40),FilterInput(AF953,Analysis!$B$34,Analysis!$B$35),0)</f>
        <v>0</v>
      </c>
      <c r="AJ953">
        <f ca="1">MEDIAN2(AI953,Analysis!$B$5,2)</f>
        <v>0</v>
      </c>
      <c r="AK953">
        <f ca="1">AVERAGE2(AJ953,Analysis!$B$6,2)</f>
        <v>0</v>
      </c>
      <c r="AL953">
        <f ca="1">INTEGRAL2(R953,$B953,AL952,R952,$B952,Analysis!$B$22)</f>
        <v>0</v>
      </c>
      <c r="AM953">
        <f>IF(AND(B953&lt;Analysis!$B$40,B953&gt;0),INTEGRAL2(AL953,$B953,AM952,AL952,$B952,Analysis!$B$23),0)</f>
        <v>0</v>
      </c>
      <c r="AN953">
        <f>IF($P953,AM953*Analysis!$B$30+Analysis!$B$31,0)</f>
        <v>0</v>
      </c>
      <c r="AO953">
        <f>AN953-'Flight Input'!$AE953</f>
        <v>0</v>
      </c>
      <c r="AQ953">
        <f>Analysis!$B$36*'Flight Input'!AE953+IF('Flight Input'!AE953 &gt; 0,Analysis!$B$37,0)</f>
        <v>0</v>
      </c>
      <c r="AR953">
        <f ca="1">_xlfn.COVARIANCE.P($AN$102:$AN$1102,'Flight Input'!AE953:AE1953)</f>
        <v>0</v>
      </c>
    </row>
    <row r="954" spans="1:44" x14ac:dyDescent="0.3">
      <c r="A954">
        <v>952</v>
      </c>
      <c r="B954">
        <f>'Flight Input'!T954</f>
        <v>22.833064000005834</v>
      </c>
      <c r="C954">
        <f ca="1">INDIRECT(CONCATENATE("'Flight Input'!",Analysis!$B$2,A954+2))</f>
        <v>0</v>
      </c>
      <c r="D954">
        <f t="shared" si="1945"/>
        <v>2.8051999979652464E-2</v>
      </c>
      <c r="F954">
        <f t="shared" ca="1" si="1954"/>
        <v>0</v>
      </c>
      <c r="G954">
        <f t="shared" ca="1" si="1955"/>
        <v>0</v>
      </c>
      <c r="I954">
        <f>SUM(D$2:D954)/COUNT(D$2:D954)</f>
        <v>2.3984310924375876E-2</v>
      </c>
      <c r="J954">
        <f t="shared" si="1946"/>
        <v>1.1695979120726996</v>
      </c>
      <c r="L954">
        <f ca="1">VARA(C$2:C954)</f>
        <v>0</v>
      </c>
      <c r="M954">
        <f t="shared" ca="1" si="1947"/>
        <v>0</v>
      </c>
      <c r="N954">
        <f t="shared" ca="1" si="1956"/>
        <v>0</v>
      </c>
      <c r="O954" t="b">
        <f ca="1">IF(OR(O953,M954*MIN((B954-B$2)*Analysis!$B$19,1)&gt;Analysis!$B$18),TRUE,FALSE)</f>
        <v>0</v>
      </c>
      <c r="P954" t="b">
        <f>IF(OR('Flight Input'!U954=3,'Flight Input'!U954=9),TRUE,FALSE)</f>
        <v>0</v>
      </c>
      <c r="Q954">
        <f ca="1">IF(O954,Q953,SUM(C$2:C954)/COUNT(C$2:C954))+(Analysis!$D$14-500)/1000000</f>
        <v>1.1E-4</v>
      </c>
      <c r="R954">
        <f t="shared" ca="1" si="1948"/>
        <v>0</v>
      </c>
      <c r="S954">
        <f t="shared" ca="1" si="1957"/>
        <v>0</v>
      </c>
      <c r="T954">
        <f t="shared" si="1949"/>
        <v>0</v>
      </c>
      <c r="U954">
        <f>IF($P954,T954*Analysis!$B$28+Analysis!$B$29,0)</f>
        <v>0</v>
      </c>
      <c r="V954">
        <f>U954-'Flight Input'!$AE954</f>
        <v>0</v>
      </c>
      <c r="W954">
        <f ca="1">MEDIAN2(R954,Analysis!$B$5,2)</f>
        <v>0</v>
      </c>
      <c r="X954">
        <f t="shared" ref="X954:Y954" ca="1" si="2066">X953+W954*$D954</f>
        <v>0</v>
      </c>
      <c r="Y954">
        <f t="shared" ca="1" si="2066"/>
        <v>0</v>
      </c>
      <c r="AA954">
        <f ca="1">AVERAGE2(W954,Analysis!$B$6,2)</f>
        <v>0</v>
      </c>
      <c r="AB954">
        <f t="shared" ref="AB954:AC954" ca="1" si="2067">AB953+AA954*$D954</f>
        <v>0</v>
      </c>
      <c r="AC954">
        <f t="shared" ca="1" si="2067"/>
        <v>0</v>
      </c>
      <c r="AF954">
        <f ca="1">IF(B954&gt;0,C954-Analysis!$B$14,0)</f>
        <v>0</v>
      </c>
      <c r="AG954">
        <f t="shared" ca="1" si="1952"/>
        <v>0</v>
      </c>
      <c r="AH954">
        <f t="shared" ca="1" si="1953"/>
        <v>0</v>
      </c>
      <c r="AI954">
        <f ca="1">IF(AND(B954&gt;Analysis!$B$39,B954&lt;Analysis!$B$40),FilterInput(AF954,Analysis!$B$34,Analysis!$B$35),0)</f>
        <v>0</v>
      </c>
      <c r="AJ954">
        <f ca="1">MEDIAN2(AI954,Analysis!$B$5,2)</f>
        <v>0</v>
      </c>
      <c r="AK954">
        <f ca="1">AVERAGE2(AJ954,Analysis!$B$6,2)</f>
        <v>0</v>
      </c>
      <c r="AL954">
        <f ca="1">INTEGRAL2(R954,$B954,AL953,R953,$B953,Analysis!$B$22)</f>
        <v>0</v>
      </c>
      <c r="AM954">
        <f>IF(AND(B954&lt;Analysis!$B$40,B954&gt;0),INTEGRAL2(AL954,$B954,AM953,AL953,$B953,Analysis!$B$23),0)</f>
        <v>0</v>
      </c>
      <c r="AN954">
        <f>IF($P954,AM954*Analysis!$B$30+Analysis!$B$31,0)</f>
        <v>0</v>
      </c>
      <c r="AO954">
        <f>AN954-'Flight Input'!$AE954</f>
        <v>0</v>
      </c>
      <c r="AQ954">
        <f>Analysis!$B$36*'Flight Input'!AE954+IF('Flight Input'!AE954 &gt; 0,Analysis!$B$37,0)</f>
        <v>0</v>
      </c>
      <c r="AR954">
        <f ca="1">_xlfn.COVARIANCE.P($AN$102:$AN$1102,'Flight Input'!AE954:AE1954)</f>
        <v>0</v>
      </c>
    </row>
    <row r="955" spans="1:44" x14ac:dyDescent="0.3">
      <c r="A955">
        <v>953</v>
      </c>
      <c r="B955">
        <f>'Flight Input'!T955</f>
        <v>22.879277999978513</v>
      </c>
      <c r="C955">
        <f ca="1">INDIRECT(CONCATENATE("'Flight Input'!",Analysis!$B$2,A955+2))</f>
        <v>0</v>
      </c>
      <c r="D955">
        <f t="shared" si="1945"/>
        <v>4.6213999972678721E-2</v>
      </c>
      <c r="F955">
        <f t="shared" ca="1" si="1954"/>
        <v>0</v>
      </c>
      <c r="G955">
        <f t="shared" ca="1" si="1955"/>
        <v>0</v>
      </c>
      <c r="I955">
        <f>SUM(D$2:D955)/COUNT(D$2:D955)</f>
        <v>2.4007636935969058E-2</v>
      </c>
      <c r="J955">
        <f t="shared" si="1946"/>
        <v>1.9249707955821065</v>
      </c>
      <c r="L955">
        <f ca="1">VARA(C$2:C955)</f>
        <v>0</v>
      </c>
      <c r="M955">
        <f t="shared" ca="1" si="1947"/>
        <v>0</v>
      </c>
      <c r="N955">
        <f t="shared" ca="1" si="1956"/>
        <v>0</v>
      </c>
      <c r="O955" t="b">
        <f ca="1">IF(OR(O954,M955*MIN((B955-B$2)*Analysis!$B$19,1)&gt;Analysis!$B$18),TRUE,FALSE)</f>
        <v>0</v>
      </c>
      <c r="P955" t="b">
        <f>IF(OR('Flight Input'!U955=3,'Flight Input'!U955=9),TRUE,FALSE)</f>
        <v>0</v>
      </c>
      <c r="Q955">
        <f ca="1">IF(O955,Q954,SUM(C$2:C955)/COUNT(C$2:C955))+(Analysis!$D$14-500)/1000000</f>
        <v>1.1E-4</v>
      </c>
      <c r="R955">
        <f t="shared" ca="1" si="1948"/>
        <v>0</v>
      </c>
      <c r="S955">
        <f t="shared" ca="1" si="1957"/>
        <v>0</v>
      </c>
      <c r="T955">
        <f t="shared" si="1949"/>
        <v>0</v>
      </c>
      <c r="U955">
        <f>IF($P955,T955*Analysis!$B$28+Analysis!$B$29,0)</f>
        <v>0</v>
      </c>
      <c r="V955">
        <f>U955-'Flight Input'!$AE955</f>
        <v>0</v>
      </c>
      <c r="W955">
        <f ca="1">MEDIAN2(R955,Analysis!$B$5,2)</f>
        <v>0</v>
      </c>
      <c r="X955">
        <f t="shared" ref="X955:Y955" ca="1" si="2068">X954+W955*$D955</f>
        <v>0</v>
      </c>
      <c r="Y955">
        <f t="shared" ca="1" si="2068"/>
        <v>0</v>
      </c>
      <c r="AA955">
        <f ca="1">AVERAGE2(W955,Analysis!$B$6,2)</f>
        <v>0</v>
      </c>
      <c r="AB955">
        <f t="shared" ref="AB955:AC955" ca="1" si="2069">AB954+AA955*$D955</f>
        <v>0</v>
      </c>
      <c r="AC955">
        <f t="shared" ca="1" si="2069"/>
        <v>0</v>
      </c>
      <c r="AF955">
        <f ca="1">IF(B955&gt;0,C955-Analysis!$B$14,0)</f>
        <v>0</v>
      </c>
      <c r="AG955">
        <f t="shared" ca="1" si="1952"/>
        <v>0</v>
      </c>
      <c r="AH955">
        <f t="shared" ca="1" si="1953"/>
        <v>0</v>
      </c>
      <c r="AI955">
        <f ca="1">IF(AND(B955&gt;Analysis!$B$39,B955&lt;Analysis!$B$40),FilterInput(AF955,Analysis!$B$34,Analysis!$B$35),0)</f>
        <v>0</v>
      </c>
      <c r="AJ955">
        <f ca="1">MEDIAN2(AI955,Analysis!$B$5,2)</f>
        <v>0</v>
      </c>
      <c r="AK955">
        <f ca="1">AVERAGE2(AJ955,Analysis!$B$6,2)</f>
        <v>0</v>
      </c>
      <c r="AL955">
        <f ca="1">INTEGRAL2(R955,$B955,AL954,R954,$B954,Analysis!$B$22)</f>
        <v>0</v>
      </c>
      <c r="AM955">
        <f>IF(AND(B955&lt;Analysis!$B$40,B955&gt;0),INTEGRAL2(AL955,$B955,AM954,AL954,$B954,Analysis!$B$23),0)</f>
        <v>0</v>
      </c>
      <c r="AN955">
        <f>IF($P955,AM955*Analysis!$B$30+Analysis!$B$31,0)</f>
        <v>0</v>
      </c>
      <c r="AO955">
        <f>AN955-'Flight Input'!$AE955</f>
        <v>0</v>
      </c>
      <c r="AQ955">
        <f>Analysis!$B$36*'Flight Input'!AE955+IF('Flight Input'!AE955 &gt; 0,Analysis!$B$37,0)</f>
        <v>0</v>
      </c>
      <c r="AR955">
        <f ca="1">_xlfn.COVARIANCE.P($AN$102:$AN$1102,'Flight Input'!AE955:AE1955)</f>
        <v>0</v>
      </c>
    </row>
    <row r="956" spans="1:44" x14ac:dyDescent="0.3">
      <c r="A956">
        <v>954</v>
      </c>
      <c r="B956">
        <f>'Flight Input'!T956</f>
        <v>22.909979999996722</v>
      </c>
      <c r="C956">
        <f ca="1">INDIRECT(CONCATENATE("'Flight Input'!",Analysis!$B$2,A956+2))</f>
        <v>0</v>
      </c>
      <c r="D956">
        <f t="shared" si="1945"/>
        <v>3.0702000018209219E-2</v>
      </c>
      <c r="F956">
        <f t="shared" ca="1" si="1954"/>
        <v>0</v>
      </c>
      <c r="G956">
        <f t="shared" ca="1" si="1955"/>
        <v>0</v>
      </c>
      <c r="I956">
        <f>SUM(D$2:D956)/COUNT(D$2:D956)</f>
        <v>2.4014654088046879E-2</v>
      </c>
      <c r="J956">
        <f t="shared" si="1946"/>
        <v>1.2784693839704699</v>
      </c>
      <c r="L956">
        <f ca="1">VARA(C$2:C956)</f>
        <v>0</v>
      </c>
      <c r="M956">
        <f t="shared" ca="1" si="1947"/>
        <v>0</v>
      </c>
      <c r="N956">
        <f t="shared" ca="1" si="1956"/>
        <v>0</v>
      </c>
      <c r="O956" t="b">
        <f ca="1">IF(OR(O955,M956*MIN((B956-B$2)*Analysis!$B$19,1)&gt;Analysis!$B$18),TRUE,FALSE)</f>
        <v>0</v>
      </c>
      <c r="P956" t="b">
        <f>IF(OR('Flight Input'!U956=3,'Flight Input'!U956=9),TRUE,FALSE)</f>
        <v>0</v>
      </c>
      <c r="Q956">
        <f ca="1">IF(O956,Q955,SUM(C$2:C956)/COUNT(C$2:C956))+(Analysis!$D$14-500)/1000000</f>
        <v>1.1E-4</v>
      </c>
      <c r="R956">
        <f t="shared" ca="1" si="1948"/>
        <v>0</v>
      </c>
      <c r="S956">
        <f t="shared" ca="1" si="1957"/>
        <v>0</v>
      </c>
      <c r="T956">
        <f t="shared" si="1949"/>
        <v>0</v>
      </c>
      <c r="U956">
        <f>IF($P956,T956*Analysis!$B$28+Analysis!$B$29,0)</f>
        <v>0</v>
      </c>
      <c r="V956">
        <f>U956-'Flight Input'!$AE956</f>
        <v>0</v>
      </c>
      <c r="W956">
        <f ca="1">MEDIAN2(R956,Analysis!$B$5,2)</f>
        <v>0</v>
      </c>
      <c r="X956">
        <f t="shared" ref="X956:Y956" ca="1" si="2070">X955+W956*$D956</f>
        <v>0</v>
      </c>
      <c r="Y956">
        <f t="shared" ca="1" si="2070"/>
        <v>0</v>
      </c>
      <c r="AA956">
        <f ca="1">AVERAGE2(W956,Analysis!$B$6,2)</f>
        <v>0</v>
      </c>
      <c r="AB956">
        <f t="shared" ref="AB956:AC956" ca="1" si="2071">AB955+AA956*$D956</f>
        <v>0</v>
      </c>
      <c r="AC956">
        <f t="shared" ca="1" si="2071"/>
        <v>0</v>
      </c>
      <c r="AF956">
        <f ca="1">IF(B956&gt;0,C956-Analysis!$B$14,0)</f>
        <v>0</v>
      </c>
      <c r="AG956">
        <f t="shared" ca="1" si="1952"/>
        <v>0</v>
      </c>
      <c r="AH956">
        <f t="shared" ca="1" si="1953"/>
        <v>0</v>
      </c>
      <c r="AI956">
        <f ca="1">IF(AND(B956&gt;Analysis!$B$39,B956&lt;Analysis!$B$40),FilterInput(AF956,Analysis!$B$34,Analysis!$B$35),0)</f>
        <v>0</v>
      </c>
      <c r="AJ956">
        <f ca="1">MEDIAN2(AI956,Analysis!$B$5,2)</f>
        <v>0</v>
      </c>
      <c r="AK956">
        <f ca="1">AVERAGE2(AJ956,Analysis!$B$6,2)</f>
        <v>0</v>
      </c>
      <c r="AL956">
        <f ca="1">INTEGRAL2(R956,$B956,AL955,R955,$B955,Analysis!$B$22)</f>
        <v>0</v>
      </c>
      <c r="AM956">
        <f>IF(AND(B956&lt;Analysis!$B$40,B956&gt;0),INTEGRAL2(AL956,$B956,AM955,AL955,$B955,Analysis!$B$23),0)</f>
        <v>0</v>
      </c>
      <c r="AN956">
        <f>IF($P956,AM956*Analysis!$B$30+Analysis!$B$31,0)</f>
        <v>0</v>
      </c>
      <c r="AO956">
        <f>AN956-'Flight Input'!$AE956</f>
        <v>0</v>
      </c>
      <c r="AQ956">
        <f>Analysis!$B$36*'Flight Input'!AE956+IF('Flight Input'!AE956 &gt; 0,Analysis!$B$37,0)</f>
        <v>0</v>
      </c>
      <c r="AR956">
        <f ca="1">_xlfn.COVARIANCE.P($AN$102:$AN$1102,'Flight Input'!AE956:AE1956)</f>
        <v>0</v>
      </c>
    </row>
    <row r="957" spans="1:44" x14ac:dyDescent="0.3">
      <c r="A957">
        <v>955</v>
      </c>
      <c r="B957">
        <f>'Flight Input'!T957</f>
        <v>22.927427000016905</v>
      </c>
      <c r="C957">
        <f ca="1">INDIRECT(CONCATENATE("'Flight Input'!",Analysis!$B$2,A957+2))</f>
        <v>0</v>
      </c>
      <c r="D957">
        <f t="shared" si="1945"/>
        <v>1.7447000020183623E-2</v>
      </c>
      <c r="F957">
        <f t="shared" ca="1" si="1954"/>
        <v>0</v>
      </c>
      <c r="G957">
        <f t="shared" ca="1" si="1955"/>
        <v>0</v>
      </c>
      <c r="I957">
        <f>SUM(D$2:D957)/COUNT(D$2:D957)</f>
        <v>2.4007776963368487E-2</v>
      </c>
      <c r="J957">
        <f t="shared" si="1946"/>
        <v>0.72672284680104204</v>
      </c>
      <c r="L957">
        <f ca="1">VARA(C$2:C957)</f>
        <v>0</v>
      </c>
      <c r="M957">
        <f t="shared" ca="1" si="1947"/>
        <v>0</v>
      </c>
      <c r="N957">
        <f t="shared" ca="1" si="1956"/>
        <v>0</v>
      </c>
      <c r="O957" t="b">
        <f ca="1">IF(OR(O956,M957*MIN((B957-B$2)*Analysis!$B$19,1)&gt;Analysis!$B$18),TRUE,FALSE)</f>
        <v>0</v>
      </c>
      <c r="P957" t="b">
        <f>IF(OR('Flight Input'!U957=3,'Flight Input'!U957=9),TRUE,FALSE)</f>
        <v>0</v>
      </c>
      <c r="Q957">
        <f ca="1">IF(O957,Q956,SUM(C$2:C957)/COUNT(C$2:C957))+(Analysis!$D$14-500)/1000000</f>
        <v>1.1E-4</v>
      </c>
      <c r="R957">
        <f t="shared" ca="1" si="1948"/>
        <v>0</v>
      </c>
      <c r="S957">
        <f t="shared" ca="1" si="1957"/>
        <v>0</v>
      </c>
      <c r="T957">
        <f t="shared" si="1949"/>
        <v>0</v>
      </c>
      <c r="U957">
        <f>IF($P957,T957*Analysis!$B$28+Analysis!$B$29,0)</f>
        <v>0</v>
      </c>
      <c r="V957">
        <f>U957-'Flight Input'!$AE957</f>
        <v>0</v>
      </c>
      <c r="W957">
        <f ca="1">MEDIAN2(R957,Analysis!$B$5,2)</f>
        <v>0</v>
      </c>
      <c r="X957">
        <f t="shared" ref="X957:Y957" ca="1" si="2072">X956+W957*$D957</f>
        <v>0</v>
      </c>
      <c r="Y957">
        <f t="shared" ca="1" si="2072"/>
        <v>0</v>
      </c>
      <c r="AA957">
        <f ca="1">AVERAGE2(W957,Analysis!$B$6,2)</f>
        <v>0</v>
      </c>
      <c r="AB957">
        <f t="shared" ref="AB957:AC957" ca="1" si="2073">AB956+AA957*$D957</f>
        <v>0</v>
      </c>
      <c r="AC957">
        <f t="shared" ca="1" si="2073"/>
        <v>0</v>
      </c>
      <c r="AF957">
        <f ca="1">IF(B957&gt;0,C957-Analysis!$B$14,0)</f>
        <v>0</v>
      </c>
      <c r="AG957">
        <f t="shared" ca="1" si="1952"/>
        <v>0</v>
      </c>
      <c r="AH957">
        <f t="shared" ca="1" si="1953"/>
        <v>0</v>
      </c>
      <c r="AI957">
        <f ca="1">IF(AND(B957&gt;Analysis!$B$39,B957&lt;Analysis!$B$40),FilterInput(AF957,Analysis!$B$34,Analysis!$B$35),0)</f>
        <v>0</v>
      </c>
      <c r="AJ957">
        <f ca="1">MEDIAN2(AI957,Analysis!$B$5,2)</f>
        <v>0</v>
      </c>
      <c r="AK957">
        <f ca="1">AVERAGE2(AJ957,Analysis!$B$6,2)</f>
        <v>0</v>
      </c>
      <c r="AL957">
        <f ca="1">INTEGRAL2(R957,$B957,AL956,R956,$B956,Analysis!$B$22)</f>
        <v>0</v>
      </c>
      <c r="AM957">
        <f>IF(AND(B957&lt;Analysis!$B$40,B957&gt;0),INTEGRAL2(AL957,$B957,AM956,AL956,$B956,Analysis!$B$23),0)</f>
        <v>0</v>
      </c>
      <c r="AN957">
        <f>IF($P957,AM957*Analysis!$B$30+Analysis!$B$31,0)</f>
        <v>0</v>
      </c>
      <c r="AO957">
        <f>AN957-'Flight Input'!$AE957</f>
        <v>0</v>
      </c>
      <c r="AQ957">
        <f>Analysis!$B$36*'Flight Input'!AE957+IF('Flight Input'!AE957 &gt; 0,Analysis!$B$37,0)</f>
        <v>0</v>
      </c>
      <c r="AR957">
        <f ca="1">_xlfn.COVARIANCE.P($AN$102:$AN$1102,'Flight Input'!AE957:AE1957)</f>
        <v>0</v>
      </c>
    </row>
    <row r="958" spans="1:44" x14ac:dyDescent="0.3">
      <c r="A958">
        <v>956</v>
      </c>
      <c r="B958">
        <f>'Flight Input'!T958</f>
        <v>22.946603000047617</v>
      </c>
      <c r="C958">
        <f ca="1">INDIRECT(CONCATENATE("'Flight Input'!",Analysis!$B$2,A958+2))</f>
        <v>0</v>
      </c>
      <c r="D958">
        <f t="shared" si="1945"/>
        <v>1.9176000030711293E-2</v>
      </c>
      <c r="F958">
        <f t="shared" ca="1" si="1954"/>
        <v>0</v>
      </c>
      <c r="G958">
        <f t="shared" ca="1" si="1955"/>
        <v>0</v>
      </c>
      <c r="I958">
        <f>SUM(D$2:D958)/COUNT(D$2:D958)</f>
        <v>2.4002722803397089E-2</v>
      </c>
      <c r="J958">
        <f t="shared" si="1946"/>
        <v>0.79890936489910747</v>
      </c>
      <c r="L958">
        <f ca="1">VARA(C$2:C958)</f>
        <v>0</v>
      </c>
      <c r="M958">
        <f t="shared" ca="1" si="1947"/>
        <v>0</v>
      </c>
      <c r="N958">
        <f t="shared" ca="1" si="1956"/>
        <v>0</v>
      </c>
      <c r="O958" t="b">
        <f ca="1">IF(OR(O957,M958*MIN((B958-B$2)*Analysis!$B$19,1)&gt;Analysis!$B$18),TRUE,FALSE)</f>
        <v>0</v>
      </c>
      <c r="P958" t="b">
        <f>IF(OR('Flight Input'!U958=3,'Flight Input'!U958=9),TRUE,FALSE)</f>
        <v>0</v>
      </c>
      <c r="Q958">
        <f ca="1">IF(O958,Q957,SUM(C$2:C958)/COUNT(C$2:C958))+(Analysis!$D$14-500)/1000000</f>
        <v>1.1E-4</v>
      </c>
      <c r="R958">
        <f t="shared" ca="1" si="1948"/>
        <v>0</v>
      </c>
      <c r="S958">
        <f t="shared" ca="1" si="1957"/>
        <v>0</v>
      </c>
      <c r="T958">
        <f t="shared" si="1949"/>
        <v>0</v>
      </c>
      <c r="U958">
        <f>IF($P958,T958*Analysis!$B$28+Analysis!$B$29,0)</f>
        <v>0</v>
      </c>
      <c r="V958">
        <f>U958-'Flight Input'!$AE958</f>
        <v>0</v>
      </c>
      <c r="W958">
        <f ca="1">MEDIAN2(R958,Analysis!$B$5,2)</f>
        <v>0</v>
      </c>
      <c r="X958">
        <f t="shared" ref="X958:Y958" ca="1" si="2074">X957+W958*$D958</f>
        <v>0</v>
      </c>
      <c r="Y958">
        <f t="shared" ca="1" si="2074"/>
        <v>0</v>
      </c>
      <c r="AA958">
        <f ca="1">AVERAGE2(W958,Analysis!$B$6,2)</f>
        <v>0</v>
      </c>
      <c r="AB958">
        <f t="shared" ref="AB958:AC958" ca="1" si="2075">AB957+AA958*$D958</f>
        <v>0</v>
      </c>
      <c r="AC958">
        <f t="shared" ca="1" si="2075"/>
        <v>0</v>
      </c>
      <c r="AF958">
        <f ca="1">IF(B958&gt;0,C958-Analysis!$B$14,0)</f>
        <v>0</v>
      </c>
      <c r="AG958">
        <f t="shared" ca="1" si="1952"/>
        <v>0</v>
      </c>
      <c r="AH958">
        <f t="shared" ca="1" si="1953"/>
        <v>0</v>
      </c>
      <c r="AI958">
        <f ca="1">IF(AND(B958&gt;Analysis!$B$39,B958&lt;Analysis!$B$40),FilterInput(AF958,Analysis!$B$34,Analysis!$B$35),0)</f>
        <v>0</v>
      </c>
      <c r="AJ958">
        <f ca="1">MEDIAN2(AI958,Analysis!$B$5,2)</f>
        <v>0</v>
      </c>
      <c r="AK958">
        <f ca="1">AVERAGE2(AJ958,Analysis!$B$6,2)</f>
        <v>0</v>
      </c>
      <c r="AL958">
        <f ca="1">INTEGRAL2(R958,$B958,AL957,R957,$B957,Analysis!$B$22)</f>
        <v>0</v>
      </c>
      <c r="AM958">
        <f>IF(AND(B958&lt;Analysis!$B$40,B958&gt;0),INTEGRAL2(AL958,$B958,AM957,AL957,$B957,Analysis!$B$23),0)</f>
        <v>0</v>
      </c>
      <c r="AN958">
        <f>IF($P958,AM958*Analysis!$B$30+Analysis!$B$31,0)</f>
        <v>0</v>
      </c>
      <c r="AO958">
        <f>AN958-'Flight Input'!$AE958</f>
        <v>0</v>
      </c>
      <c r="AQ958">
        <f>Analysis!$B$36*'Flight Input'!AE958+IF('Flight Input'!AE958 &gt; 0,Analysis!$B$37,0)</f>
        <v>0</v>
      </c>
      <c r="AR958">
        <f ca="1">_xlfn.COVARIANCE.P($AN$102:$AN$1102,'Flight Input'!AE958:AE1958)</f>
        <v>0</v>
      </c>
    </row>
    <row r="959" spans="1:44" x14ac:dyDescent="0.3">
      <c r="A959">
        <v>957</v>
      </c>
      <c r="B959">
        <f>'Flight Input'!T959</f>
        <v>22.969708999968134</v>
      </c>
      <c r="C959">
        <f ca="1">INDIRECT(CONCATENATE("'Flight Input'!",Analysis!$B$2,A959+2))</f>
        <v>0</v>
      </c>
      <c r="D959">
        <f t="shared" si="1945"/>
        <v>2.3105999920517206E-2</v>
      </c>
      <c r="F959">
        <f t="shared" ca="1" si="1954"/>
        <v>0</v>
      </c>
      <c r="G959">
        <f t="shared" ca="1" si="1955"/>
        <v>0</v>
      </c>
      <c r="I959">
        <f>SUM(D$2:D959)/COUNT(D$2:D959)</f>
        <v>2.4001785788890423E-2</v>
      </c>
      <c r="J959">
        <f t="shared" si="1946"/>
        <v>0.96267836584110156</v>
      </c>
      <c r="L959">
        <f ca="1">VARA(C$2:C959)</f>
        <v>0</v>
      </c>
      <c r="M959">
        <f t="shared" ca="1" si="1947"/>
        <v>0</v>
      </c>
      <c r="N959">
        <f t="shared" ca="1" si="1956"/>
        <v>0</v>
      </c>
      <c r="O959" t="b">
        <f ca="1">IF(OR(O958,M959*MIN((B959-B$2)*Analysis!$B$19,1)&gt;Analysis!$B$18),TRUE,FALSE)</f>
        <v>0</v>
      </c>
      <c r="P959" t="b">
        <f>IF(OR('Flight Input'!U959=3,'Flight Input'!U959=9),TRUE,FALSE)</f>
        <v>0</v>
      </c>
      <c r="Q959">
        <f ca="1">IF(O959,Q958,SUM(C$2:C959)/COUNT(C$2:C959))+(Analysis!$D$14-500)/1000000</f>
        <v>1.1E-4</v>
      </c>
      <c r="R959">
        <f t="shared" ca="1" si="1948"/>
        <v>0</v>
      </c>
      <c r="S959">
        <f t="shared" ca="1" si="1957"/>
        <v>0</v>
      </c>
      <c r="T959">
        <f t="shared" si="1949"/>
        <v>0</v>
      </c>
      <c r="U959">
        <f>IF($P959,T959*Analysis!$B$28+Analysis!$B$29,0)</f>
        <v>0</v>
      </c>
      <c r="V959">
        <f>U959-'Flight Input'!$AE959</f>
        <v>0</v>
      </c>
      <c r="W959">
        <f ca="1">MEDIAN2(R959,Analysis!$B$5,2)</f>
        <v>0</v>
      </c>
      <c r="X959">
        <f t="shared" ref="X959:Y959" ca="1" si="2076">X958+W959*$D959</f>
        <v>0</v>
      </c>
      <c r="Y959">
        <f t="shared" ca="1" si="2076"/>
        <v>0</v>
      </c>
      <c r="AA959">
        <f ca="1">AVERAGE2(W959,Analysis!$B$6,2)</f>
        <v>0</v>
      </c>
      <c r="AB959">
        <f t="shared" ref="AB959:AC959" ca="1" si="2077">AB958+AA959*$D959</f>
        <v>0</v>
      </c>
      <c r="AC959">
        <f t="shared" ca="1" si="2077"/>
        <v>0</v>
      </c>
      <c r="AF959">
        <f ca="1">IF(B959&gt;0,C959-Analysis!$B$14,0)</f>
        <v>0</v>
      </c>
      <c r="AG959">
        <f t="shared" ca="1" si="1952"/>
        <v>0</v>
      </c>
      <c r="AH959">
        <f t="shared" ca="1" si="1953"/>
        <v>0</v>
      </c>
      <c r="AI959">
        <f ca="1">IF(AND(B959&gt;Analysis!$B$39,B959&lt;Analysis!$B$40),FilterInput(AF959,Analysis!$B$34,Analysis!$B$35),0)</f>
        <v>0</v>
      </c>
      <c r="AJ959">
        <f ca="1">MEDIAN2(AI959,Analysis!$B$5,2)</f>
        <v>0</v>
      </c>
      <c r="AK959">
        <f ca="1">AVERAGE2(AJ959,Analysis!$B$6,2)</f>
        <v>0</v>
      </c>
      <c r="AL959">
        <f ca="1">INTEGRAL2(R959,$B959,AL958,R958,$B958,Analysis!$B$22)</f>
        <v>0</v>
      </c>
      <c r="AM959">
        <f>IF(AND(B959&lt;Analysis!$B$40,B959&gt;0),INTEGRAL2(AL959,$B959,AM958,AL958,$B958,Analysis!$B$23),0)</f>
        <v>0</v>
      </c>
      <c r="AN959">
        <f>IF($P959,AM959*Analysis!$B$30+Analysis!$B$31,0)</f>
        <v>0</v>
      </c>
      <c r="AO959">
        <f>AN959-'Flight Input'!$AE959</f>
        <v>0</v>
      </c>
      <c r="AQ959">
        <f>Analysis!$B$36*'Flight Input'!AE959+IF('Flight Input'!AE959 &gt; 0,Analysis!$B$37,0)</f>
        <v>0</v>
      </c>
      <c r="AR959">
        <f ca="1">_xlfn.COVARIANCE.P($AN$102:$AN$1102,'Flight Input'!AE959:AE1959)</f>
        <v>0</v>
      </c>
    </row>
    <row r="960" spans="1:44" x14ac:dyDescent="0.3">
      <c r="A960">
        <v>958</v>
      </c>
      <c r="B960">
        <f>'Flight Input'!T960</f>
        <v>23.017825999995694</v>
      </c>
      <c r="C960">
        <f ca="1">INDIRECT(CONCATENATE("'Flight Input'!",Analysis!$B$2,A960+2))</f>
        <v>0</v>
      </c>
      <c r="D960">
        <f t="shared" si="1945"/>
        <v>4.8117000027559698E-2</v>
      </c>
      <c r="F960">
        <f t="shared" ca="1" si="1954"/>
        <v>0</v>
      </c>
      <c r="G960">
        <f t="shared" ca="1" si="1955"/>
        <v>0</v>
      </c>
      <c r="I960">
        <f>SUM(D$2:D960)/COUNT(D$2:D960)</f>
        <v>2.4026958246342059E-2</v>
      </c>
      <c r="J960">
        <f t="shared" si="1946"/>
        <v>2.0026255314646488</v>
      </c>
      <c r="L960">
        <f ca="1">VARA(C$2:C960)</f>
        <v>0</v>
      </c>
      <c r="M960">
        <f t="shared" ca="1" si="1947"/>
        <v>0</v>
      </c>
      <c r="N960">
        <f t="shared" ca="1" si="1956"/>
        <v>0</v>
      </c>
      <c r="O960" t="b">
        <f ca="1">IF(OR(O959,M960*MIN((B960-B$2)*Analysis!$B$19,1)&gt;Analysis!$B$18),TRUE,FALSE)</f>
        <v>0</v>
      </c>
      <c r="P960" t="b">
        <f>IF(OR('Flight Input'!U960=3,'Flight Input'!U960=9),TRUE,FALSE)</f>
        <v>0</v>
      </c>
      <c r="Q960">
        <f ca="1">IF(O960,Q959,SUM(C$2:C960)/COUNT(C$2:C960))+(Analysis!$D$14-500)/1000000</f>
        <v>1.1E-4</v>
      </c>
      <c r="R960">
        <f t="shared" ca="1" si="1948"/>
        <v>0</v>
      </c>
      <c r="S960">
        <f t="shared" ca="1" si="1957"/>
        <v>0</v>
      </c>
      <c r="T960">
        <f t="shared" si="1949"/>
        <v>0</v>
      </c>
      <c r="U960">
        <f>IF($P960,T960*Analysis!$B$28+Analysis!$B$29,0)</f>
        <v>0</v>
      </c>
      <c r="V960">
        <f>U960-'Flight Input'!$AE960</f>
        <v>0</v>
      </c>
      <c r="W960">
        <f ca="1">MEDIAN2(R960,Analysis!$B$5,2)</f>
        <v>0</v>
      </c>
      <c r="X960">
        <f t="shared" ref="X960:Y960" ca="1" si="2078">X959+W960*$D960</f>
        <v>0</v>
      </c>
      <c r="Y960">
        <f t="shared" ca="1" si="2078"/>
        <v>0</v>
      </c>
      <c r="AA960">
        <f ca="1">AVERAGE2(W960,Analysis!$B$6,2)</f>
        <v>0</v>
      </c>
      <c r="AB960">
        <f t="shared" ref="AB960:AC960" ca="1" si="2079">AB959+AA960*$D960</f>
        <v>0</v>
      </c>
      <c r="AC960">
        <f t="shared" ca="1" si="2079"/>
        <v>0</v>
      </c>
      <c r="AF960">
        <f ca="1">IF(B960&gt;0,C960-Analysis!$B$14,0)</f>
        <v>0</v>
      </c>
      <c r="AG960">
        <f t="shared" ca="1" si="1952"/>
        <v>0</v>
      </c>
      <c r="AH960">
        <f t="shared" ca="1" si="1953"/>
        <v>0</v>
      </c>
      <c r="AI960">
        <f ca="1">IF(AND(B960&gt;Analysis!$B$39,B960&lt;Analysis!$B$40),FilterInput(AF960,Analysis!$B$34,Analysis!$B$35),0)</f>
        <v>0</v>
      </c>
      <c r="AJ960">
        <f ca="1">MEDIAN2(AI960,Analysis!$B$5,2)</f>
        <v>0</v>
      </c>
      <c r="AK960">
        <f ca="1">AVERAGE2(AJ960,Analysis!$B$6,2)</f>
        <v>0</v>
      </c>
      <c r="AL960">
        <f ca="1">INTEGRAL2(R960,$B960,AL959,R959,$B959,Analysis!$B$22)</f>
        <v>0</v>
      </c>
      <c r="AM960">
        <f>IF(AND(B960&lt;Analysis!$B$40,B960&gt;0),INTEGRAL2(AL960,$B960,AM959,AL959,$B959,Analysis!$B$23),0)</f>
        <v>0</v>
      </c>
      <c r="AN960">
        <f>IF($P960,AM960*Analysis!$B$30+Analysis!$B$31,0)</f>
        <v>0</v>
      </c>
      <c r="AO960">
        <f>AN960-'Flight Input'!$AE960</f>
        <v>0</v>
      </c>
      <c r="AQ960">
        <f>Analysis!$B$36*'Flight Input'!AE960+IF('Flight Input'!AE960 &gt; 0,Analysis!$B$37,0)</f>
        <v>0</v>
      </c>
      <c r="AR960">
        <f ca="1">_xlfn.COVARIANCE.P($AN$102:$AN$1102,'Flight Input'!AE960:AE1960)</f>
        <v>0</v>
      </c>
    </row>
    <row r="961" spans="1:44" x14ac:dyDescent="0.3">
      <c r="A961">
        <v>959</v>
      </c>
      <c r="B961">
        <f>'Flight Input'!T961</f>
        <v>23.038371999980882</v>
      </c>
      <c r="C961">
        <f ca="1">INDIRECT(CONCATENATE("'Flight Input'!",Analysis!$B$2,A961+2))</f>
        <v>0</v>
      </c>
      <c r="D961">
        <f t="shared" si="1945"/>
        <v>2.0545999985188246E-2</v>
      </c>
      <c r="F961">
        <f t="shared" ca="1" si="1954"/>
        <v>0</v>
      </c>
      <c r="G961">
        <f t="shared" ca="1" si="1955"/>
        <v>0</v>
      </c>
      <c r="I961">
        <f>SUM(D$2:D961)/COUNT(D$2:D961)</f>
        <v>2.4023328467133349E-2</v>
      </c>
      <c r="J961">
        <f t="shared" si="1946"/>
        <v>0.85525201111484261</v>
      </c>
      <c r="L961">
        <f ca="1">VARA(C$2:C961)</f>
        <v>0</v>
      </c>
      <c r="M961">
        <f t="shared" ca="1" si="1947"/>
        <v>0</v>
      </c>
      <c r="N961">
        <f t="shared" ca="1" si="1956"/>
        <v>0</v>
      </c>
      <c r="O961" t="b">
        <f ca="1">IF(OR(O960,M961*MIN((B961-B$2)*Analysis!$B$19,1)&gt;Analysis!$B$18),TRUE,FALSE)</f>
        <v>0</v>
      </c>
      <c r="P961" t="b">
        <f>IF(OR('Flight Input'!U961=3,'Flight Input'!U961=9),TRUE,FALSE)</f>
        <v>0</v>
      </c>
      <c r="Q961">
        <f ca="1">IF(O961,Q960,SUM(C$2:C961)/COUNT(C$2:C961))+(Analysis!$D$14-500)/1000000</f>
        <v>1.1E-4</v>
      </c>
      <c r="R961">
        <f t="shared" ca="1" si="1948"/>
        <v>0</v>
      </c>
      <c r="S961">
        <f t="shared" ca="1" si="1957"/>
        <v>0</v>
      </c>
      <c r="T961">
        <f t="shared" si="1949"/>
        <v>0</v>
      </c>
      <c r="U961">
        <f>IF($P961,T961*Analysis!$B$28+Analysis!$B$29,0)</f>
        <v>0</v>
      </c>
      <c r="V961">
        <f>U961-'Flight Input'!$AE961</f>
        <v>0</v>
      </c>
      <c r="W961">
        <f ca="1">MEDIAN2(R961,Analysis!$B$5,2)</f>
        <v>0</v>
      </c>
      <c r="X961">
        <f t="shared" ref="X961:Y961" ca="1" si="2080">X960+W961*$D961</f>
        <v>0</v>
      </c>
      <c r="Y961">
        <f t="shared" ca="1" si="2080"/>
        <v>0</v>
      </c>
      <c r="AA961">
        <f ca="1">AVERAGE2(W961,Analysis!$B$6,2)</f>
        <v>0</v>
      </c>
      <c r="AB961">
        <f t="shared" ref="AB961:AC961" ca="1" si="2081">AB960+AA961*$D961</f>
        <v>0</v>
      </c>
      <c r="AC961">
        <f t="shared" ca="1" si="2081"/>
        <v>0</v>
      </c>
      <c r="AF961">
        <f ca="1">IF(B961&gt;0,C961-Analysis!$B$14,0)</f>
        <v>0</v>
      </c>
      <c r="AG961">
        <f t="shared" ca="1" si="1952"/>
        <v>0</v>
      </c>
      <c r="AH961">
        <f t="shared" ca="1" si="1953"/>
        <v>0</v>
      </c>
      <c r="AI961">
        <f ca="1">IF(AND(B961&gt;Analysis!$B$39,B961&lt;Analysis!$B$40),FilterInput(AF961,Analysis!$B$34,Analysis!$B$35),0)</f>
        <v>0</v>
      </c>
      <c r="AJ961">
        <f ca="1">MEDIAN2(AI961,Analysis!$B$5,2)</f>
        <v>0</v>
      </c>
      <c r="AK961">
        <f ca="1">AVERAGE2(AJ961,Analysis!$B$6,2)</f>
        <v>0</v>
      </c>
      <c r="AL961">
        <f ca="1">INTEGRAL2(R961,$B961,AL960,R960,$B960,Analysis!$B$22)</f>
        <v>0</v>
      </c>
      <c r="AM961">
        <f>IF(AND(B961&lt;Analysis!$B$40,B961&gt;0),INTEGRAL2(AL961,$B961,AM960,AL960,$B960,Analysis!$B$23),0)</f>
        <v>0</v>
      </c>
      <c r="AN961">
        <f>IF($P961,AM961*Analysis!$B$30+Analysis!$B$31,0)</f>
        <v>0</v>
      </c>
      <c r="AO961">
        <f>AN961-'Flight Input'!$AE961</f>
        <v>0</v>
      </c>
      <c r="AQ961">
        <f>Analysis!$B$36*'Flight Input'!AE961+IF('Flight Input'!AE961 &gt; 0,Analysis!$B$37,0)</f>
        <v>0</v>
      </c>
      <c r="AR961">
        <f ca="1">_xlfn.COVARIANCE.P($AN$102:$AN$1102,'Flight Input'!AE961:AE1961)</f>
        <v>0</v>
      </c>
    </row>
    <row r="962" spans="1:44" x14ac:dyDescent="0.3">
      <c r="A962">
        <v>960</v>
      </c>
      <c r="B962">
        <f>'Flight Input'!T962</f>
        <v>23.05620800005272</v>
      </c>
      <c r="C962">
        <f ca="1">INDIRECT(CONCATENATE("'Flight Input'!",Analysis!$B$2,A962+2))</f>
        <v>0</v>
      </c>
      <c r="D962">
        <f t="shared" si="1945"/>
        <v>1.7836000071838498E-2</v>
      </c>
      <c r="F962">
        <f t="shared" ca="1" si="1954"/>
        <v>0</v>
      </c>
      <c r="G962">
        <f t="shared" ca="1" si="1955"/>
        <v>0</v>
      </c>
      <c r="I962">
        <f>SUM(D$2:D962)/COUNT(D$2:D962)</f>
        <v>2.401688333338825E-2</v>
      </c>
      <c r="J962">
        <f t="shared" si="1946"/>
        <v>0.74264424006435947</v>
      </c>
      <c r="L962">
        <f ca="1">VARA(C$2:C962)</f>
        <v>0</v>
      </c>
      <c r="M962">
        <f t="shared" ca="1" si="1947"/>
        <v>0</v>
      </c>
      <c r="N962">
        <f t="shared" ca="1" si="1956"/>
        <v>0</v>
      </c>
      <c r="O962" t="b">
        <f ca="1">IF(OR(O961,M962*MIN((B962-B$2)*Analysis!$B$19,1)&gt;Analysis!$B$18),TRUE,FALSE)</f>
        <v>0</v>
      </c>
      <c r="P962" t="b">
        <f>IF(OR('Flight Input'!U962=3,'Flight Input'!U962=9),TRUE,FALSE)</f>
        <v>0</v>
      </c>
      <c r="Q962">
        <f ca="1">IF(O962,Q961,SUM(C$2:C962)/COUNT(C$2:C962))+(Analysis!$D$14-500)/1000000</f>
        <v>1.1E-4</v>
      </c>
      <c r="R962">
        <f t="shared" ca="1" si="1948"/>
        <v>0</v>
      </c>
      <c r="S962">
        <f t="shared" ca="1" si="1957"/>
        <v>0</v>
      </c>
      <c r="T962">
        <f t="shared" si="1949"/>
        <v>0</v>
      </c>
      <c r="U962">
        <f>IF($P962,T962*Analysis!$B$28+Analysis!$B$29,0)</f>
        <v>0</v>
      </c>
      <c r="V962">
        <f>U962-'Flight Input'!$AE962</f>
        <v>0</v>
      </c>
      <c r="W962">
        <f ca="1">MEDIAN2(R962,Analysis!$B$5,2)</f>
        <v>0</v>
      </c>
      <c r="X962">
        <f t="shared" ref="X962:Y962" ca="1" si="2082">X961+W962*$D962</f>
        <v>0</v>
      </c>
      <c r="Y962">
        <f t="shared" ca="1" si="2082"/>
        <v>0</v>
      </c>
      <c r="AA962">
        <f ca="1">AVERAGE2(W962,Analysis!$B$6,2)</f>
        <v>0</v>
      </c>
      <c r="AB962">
        <f t="shared" ref="AB962:AC962" ca="1" si="2083">AB961+AA962*$D962</f>
        <v>0</v>
      </c>
      <c r="AC962">
        <f t="shared" ca="1" si="2083"/>
        <v>0</v>
      </c>
      <c r="AF962">
        <f ca="1">IF(B962&gt;0,C962-Analysis!$B$14,0)</f>
        <v>0</v>
      </c>
      <c r="AG962">
        <f t="shared" ca="1" si="1952"/>
        <v>0</v>
      </c>
      <c r="AH962">
        <f t="shared" ca="1" si="1953"/>
        <v>0</v>
      </c>
      <c r="AI962">
        <f ca="1">IF(AND(B962&gt;Analysis!$B$39,B962&lt;Analysis!$B$40),FilterInput(AF962,Analysis!$B$34,Analysis!$B$35),0)</f>
        <v>0</v>
      </c>
      <c r="AJ962">
        <f ca="1">MEDIAN2(AI962,Analysis!$B$5,2)</f>
        <v>0</v>
      </c>
      <c r="AK962">
        <f ca="1">AVERAGE2(AJ962,Analysis!$B$6,2)</f>
        <v>0</v>
      </c>
      <c r="AL962">
        <f ca="1">INTEGRAL2(R962,$B962,AL961,R961,$B961,Analysis!$B$22)</f>
        <v>0</v>
      </c>
      <c r="AM962">
        <f>IF(AND(B962&lt;Analysis!$B$40,B962&gt;0),INTEGRAL2(AL962,$B962,AM961,AL961,$B961,Analysis!$B$23),0)</f>
        <v>0</v>
      </c>
      <c r="AN962">
        <f>IF($P962,AM962*Analysis!$B$30+Analysis!$B$31,0)</f>
        <v>0</v>
      </c>
      <c r="AO962">
        <f>AN962-'Flight Input'!$AE962</f>
        <v>0</v>
      </c>
      <c r="AQ962">
        <f>Analysis!$B$36*'Flight Input'!AE962+IF('Flight Input'!AE962 &gt; 0,Analysis!$B$37,0)</f>
        <v>0</v>
      </c>
      <c r="AR962">
        <f ca="1">_xlfn.COVARIANCE.P($AN$102:$AN$1102,'Flight Input'!AE962:AE1962)</f>
        <v>0</v>
      </c>
    </row>
    <row r="963" spans="1:44" x14ac:dyDescent="0.3">
      <c r="A963">
        <v>961</v>
      </c>
      <c r="B963">
        <f>'Flight Input'!T963</f>
        <v>23.085990000050515</v>
      </c>
      <c r="C963">
        <f ca="1">INDIRECT(CONCATENATE("'Flight Input'!",Analysis!$B$2,A963+2))</f>
        <v>0</v>
      </c>
      <c r="D963">
        <f t="shared" ref="D963:D1026" si="2084">B963-B962</f>
        <v>2.9781999997794628E-2</v>
      </c>
      <c r="F963">
        <f t="shared" ca="1" si="1954"/>
        <v>0</v>
      </c>
      <c r="G963">
        <f t="shared" ca="1" si="1955"/>
        <v>0</v>
      </c>
      <c r="I963">
        <f>SUM(D$2:D963)/COUNT(D$2:D963)</f>
        <v>2.4022882414204489E-2</v>
      </c>
      <c r="J963">
        <f t="shared" ref="J963:J1026" si="2085">D963/I963</f>
        <v>1.2397346614902811</v>
      </c>
      <c r="L963">
        <f ca="1">VARA(C$2:C963)</f>
        <v>0</v>
      </c>
      <c r="M963">
        <f t="shared" ref="M963:M1026" ca="1" si="2086">(L963-L962)/D963</f>
        <v>0</v>
      </c>
      <c r="N963">
        <f t="shared" ca="1" si="1956"/>
        <v>0</v>
      </c>
      <c r="O963" t="b">
        <f ca="1">IF(OR(O962,M963*MIN((B963-B$2)*Analysis!$B$19,1)&gt;Analysis!$B$18),TRUE,FALSE)</f>
        <v>0</v>
      </c>
      <c r="P963" t="b">
        <f>IF(OR('Flight Input'!U963=3,'Flight Input'!U963=9),TRUE,FALSE)</f>
        <v>0</v>
      </c>
      <c r="Q963">
        <f ca="1">IF(O963,Q962,SUM(C$2:C963)/COUNT(C$2:C963))+(Analysis!$D$14-500)/1000000</f>
        <v>1.1E-4</v>
      </c>
      <c r="R963">
        <f t="shared" ref="R963:R1026" ca="1" si="2087">IF(O963,C963-Q963,0)</f>
        <v>0</v>
      </c>
      <c r="S963">
        <f t="shared" ca="1" si="1957"/>
        <v>0</v>
      </c>
      <c r="T963">
        <f t="shared" ref="T963:T1026" si="2088">IF(P963,T962+S963*$D963,0)</f>
        <v>0</v>
      </c>
      <c r="U963">
        <f>IF($P963,T963*Analysis!$B$28+Analysis!$B$29,0)</f>
        <v>0</v>
      </c>
      <c r="V963">
        <f>U963-'Flight Input'!$AE963</f>
        <v>0</v>
      </c>
      <c r="W963">
        <f ca="1">MEDIAN2(R963,Analysis!$B$5,2)</f>
        <v>0</v>
      </c>
      <c r="X963">
        <f t="shared" ref="X963:Y963" ca="1" si="2089">X962+W963*$D963</f>
        <v>0</v>
      </c>
      <c r="Y963">
        <f t="shared" ca="1" si="2089"/>
        <v>0</v>
      </c>
      <c r="AA963">
        <f ca="1">AVERAGE2(W963,Analysis!$B$6,2)</f>
        <v>0</v>
      </c>
      <c r="AB963">
        <f t="shared" ref="AB963:AC963" ca="1" si="2090">AB962+AA963*$D963</f>
        <v>0</v>
      </c>
      <c r="AC963">
        <f t="shared" ca="1" si="2090"/>
        <v>0</v>
      </c>
      <c r="AF963">
        <f ca="1">IF(B963&gt;0,C963-Analysis!$B$14,0)</f>
        <v>0</v>
      </c>
      <c r="AG963">
        <f t="shared" ref="AG963:AG1026" ca="1" si="2091">IF(B963&gt;0,AG962+AF963*$D963,0)</f>
        <v>0</v>
      </c>
      <c r="AH963">
        <f t="shared" ref="AH963:AH1026" ca="1" si="2092">IF(B963&gt;0,AH962+AG963*$D963,0)</f>
        <v>0</v>
      </c>
      <c r="AI963">
        <f ca="1">IF(AND(B963&gt;Analysis!$B$39,B963&lt;Analysis!$B$40),FilterInput(AF963,Analysis!$B$34,Analysis!$B$35),0)</f>
        <v>0</v>
      </c>
      <c r="AJ963">
        <f ca="1">MEDIAN2(AI963,Analysis!$B$5,2)</f>
        <v>0</v>
      </c>
      <c r="AK963">
        <f ca="1">AVERAGE2(AJ963,Analysis!$B$6,2)</f>
        <v>0</v>
      </c>
      <c r="AL963">
        <f ca="1">INTEGRAL2(R963,$B963,AL962,R962,$B962,Analysis!$B$22)</f>
        <v>0</v>
      </c>
      <c r="AM963">
        <f>IF(AND(B963&lt;Analysis!$B$40,B963&gt;0),INTEGRAL2(AL963,$B963,AM962,AL962,$B962,Analysis!$B$23),0)</f>
        <v>0</v>
      </c>
      <c r="AN963">
        <f>IF($P963,AM963*Analysis!$B$30+Analysis!$B$31,0)</f>
        <v>0</v>
      </c>
      <c r="AO963">
        <f>AN963-'Flight Input'!$AE963</f>
        <v>0</v>
      </c>
      <c r="AQ963">
        <f>Analysis!$B$36*'Flight Input'!AE963+IF('Flight Input'!AE963 &gt; 0,Analysis!$B$37,0)</f>
        <v>0</v>
      </c>
      <c r="AR963">
        <f ca="1">_xlfn.COVARIANCE.P($AN$102:$AN$1102,'Flight Input'!AE963:AE1963)</f>
        <v>0</v>
      </c>
    </row>
    <row r="964" spans="1:44" x14ac:dyDescent="0.3">
      <c r="A964">
        <v>962</v>
      </c>
      <c r="B964">
        <f>'Flight Input'!T964</f>
        <v>23.107086000032723</v>
      </c>
      <c r="C964">
        <f ca="1">INDIRECT(CONCATENATE("'Flight Input'!",Analysis!$B$2,A964+2))</f>
        <v>0</v>
      </c>
      <c r="D964">
        <f t="shared" si="2084"/>
        <v>2.1095999982208014E-2</v>
      </c>
      <c r="F964">
        <f t="shared" ref="F964:F1027" ca="1" si="2093">F963+C964*$D964</f>
        <v>0</v>
      </c>
      <c r="G964">
        <f t="shared" ref="G964:G1027" ca="1" si="2094">G963+F964*$D964</f>
        <v>0</v>
      </c>
      <c r="I964">
        <f>SUM(D$2:D964)/COUNT(D$2:D964)</f>
        <v>2.4019839916873932E-2</v>
      </c>
      <c r="J964">
        <f t="shared" si="2085"/>
        <v>0.87827396249165168</v>
      </c>
      <c r="L964">
        <f ca="1">VARA(C$2:C964)</f>
        <v>0</v>
      </c>
      <c r="M964">
        <f t="shared" ca="1" si="2086"/>
        <v>0</v>
      </c>
      <c r="N964">
        <f t="shared" ref="N964:N1027" ca="1" si="2095">(C964-C963)/D964</f>
        <v>0</v>
      </c>
      <c r="O964" t="b">
        <f ca="1">IF(OR(O963,M964*MIN((B964-B$2)*Analysis!$B$19,1)&gt;Analysis!$B$18),TRUE,FALSE)</f>
        <v>0</v>
      </c>
      <c r="P964" t="b">
        <f>IF(OR('Flight Input'!U964=3,'Flight Input'!U964=9),TRUE,FALSE)</f>
        <v>0</v>
      </c>
      <c r="Q964">
        <f ca="1">IF(O964,Q963,SUM(C$2:C964)/COUNT(C$2:C964))+(Analysis!$D$14-500)/1000000</f>
        <v>1.1E-4</v>
      </c>
      <c r="R964">
        <f t="shared" ca="1" si="2087"/>
        <v>0</v>
      </c>
      <c r="S964">
        <f t="shared" ref="S964:S1027" ca="1" si="2096">S963+R964*$D964</f>
        <v>0</v>
      </c>
      <c r="T964">
        <f t="shared" si="2088"/>
        <v>0</v>
      </c>
      <c r="U964">
        <f>IF($P964,T964*Analysis!$B$28+Analysis!$B$29,0)</f>
        <v>0</v>
      </c>
      <c r="V964">
        <f>U964-'Flight Input'!$AE964</f>
        <v>0</v>
      </c>
      <c r="W964">
        <f ca="1">MEDIAN2(R964,Analysis!$B$5,2)</f>
        <v>0</v>
      </c>
      <c r="X964">
        <f t="shared" ref="X964:Y964" ca="1" si="2097">X963+W964*$D964</f>
        <v>0</v>
      </c>
      <c r="Y964">
        <f t="shared" ca="1" si="2097"/>
        <v>0</v>
      </c>
      <c r="AA964">
        <f ca="1">AVERAGE2(W964,Analysis!$B$6,2)</f>
        <v>0</v>
      </c>
      <c r="AB964">
        <f t="shared" ref="AB964:AC964" ca="1" si="2098">AB963+AA964*$D964</f>
        <v>0</v>
      </c>
      <c r="AC964">
        <f t="shared" ca="1" si="2098"/>
        <v>0</v>
      </c>
      <c r="AF964">
        <f ca="1">IF(B964&gt;0,C964-Analysis!$B$14,0)</f>
        <v>0</v>
      </c>
      <c r="AG964">
        <f t="shared" ca="1" si="2091"/>
        <v>0</v>
      </c>
      <c r="AH964">
        <f t="shared" ca="1" si="2092"/>
        <v>0</v>
      </c>
      <c r="AI964">
        <f ca="1">IF(AND(B964&gt;Analysis!$B$39,B964&lt;Analysis!$B$40),FilterInput(AF964,Analysis!$B$34,Analysis!$B$35),0)</f>
        <v>0</v>
      </c>
      <c r="AJ964">
        <f ca="1">MEDIAN2(AI964,Analysis!$B$5,2)</f>
        <v>0</v>
      </c>
      <c r="AK964">
        <f ca="1">AVERAGE2(AJ964,Analysis!$B$6,2)</f>
        <v>0</v>
      </c>
      <c r="AL964">
        <f ca="1">INTEGRAL2(R964,$B964,AL963,R963,$B963,Analysis!$B$22)</f>
        <v>0</v>
      </c>
      <c r="AM964">
        <f>IF(AND(B964&lt;Analysis!$B$40,B964&gt;0),INTEGRAL2(AL964,$B964,AM963,AL963,$B963,Analysis!$B$23),0)</f>
        <v>0</v>
      </c>
      <c r="AN964">
        <f>IF($P964,AM964*Analysis!$B$30+Analysis!$B$31,0)</f>
        <v>0</v>
      </c>
      <c r="AO964">
        <f>AN964-'Flight Input'!$AE964</f>
        <v>0</v>
      </c>
      <c r="AQ964">
        <f>Analysis!$B$36*'Flight Input'!AE964+IF('Flight Input'!AE964 &gt; 0,Analysis!$B$37,0)</f>
        <v>0</v>
      </c>
      <c r="AR964">
        <f ca="1">_xlfn.COVARIANCE.P($AN$102:$AN$1102,'Flight Input'!AE964:AE1964)</f>
        <v>0</v>
      </c>
    </row>
    <row r="965" spans="1:44" x14ac:dyDescent="0.3">
      <c r="A965">
        <v>963</v>
      </c>
      <c r="B965">
        <f>'Flight Input'!T965</f>
        <v>23.1420559999533</v>
      </c>
      <c r="C965">
        <f ca="1">INDIRECT(CONCATENATE("'Flight Input'!",Analysis!$B$2,A965+2))</f>
        <v>0</v>
      </c>
      <c r="D965">
        <f t="shared" si="2084"/>
        <v>3.4969999920576811E-2</v>
      </c>
      <c r="F965">
        <f t="shared" ca="1" si="2093"/>
        <v>0</v>
      </c>
      <c r="G965">
        <f t="shared" ca="1" si="2094"/>
        <v>0</v>
      </c>
      <c r="I965">
        <f>SUM(D$2:D965)/COUNT(D$2:D965)</f>
        <v>2.4031210799536136E-2</v>
      </c>
      <c r="J965">
        <f t="shared" si="2085"/>
        <v>1.4551909270111276</v>
      </c>
      <c r="L965">
        <f ca="1">VARA(C$2:C965)</f>
        <v>0</v>
      </c>
      <c r="M965">
        <f t="shared" ca="1" si="2086"/>
        <v>0</v>
      </c>
      <c r="N965">
        <f t="shared" ca="1" si="2095"/>
        <v>0</v>
      </c>
      <c r="O965" t="b">
        <f ca="1">IF(OR(O964,M965*MIN((B965-B$2)*Analysis!$B$19,1)&gt;Analysis!$B$18),TRUE,FALSE)</f>
        <v>0</v>
      </c>
      <c r="P965" t="b">
        <f>IF(OR('Flight Input'!U965=3,'Flight Input'!U965=9),TRUE,FALSE)</f>
        <v>0</v>
      </c>
      <c r="Q965">
        <f ca="1">IF(O965,Q964,SUM(C$2:C965)/COUNT(C$2:C965))+(Analysis!$D$14-500)/1000000</f>
        <v>1.1E-4</v>
      </c>
      <c r="R965">
        <f t="shared" ca="1" si="2087"/>
        <v>0</v>
      </c>
      <c r="S965">
        <f t="shared" ca="1" si="2096"/>
        <v>0</v>
      </c>
      <c r="T965">
        <f t="shared" si="2088"/>
        <v>0</v>
      </c>
      <c r="U965">
        <f>IF($P965,T965*Analysis!$B$28+Analysis!$B$29,0)</f>
        <v>0</v>
      </c>
      <c r="V965">
        <f>U965-'Flight Input'!$AE965</f>
        <v>0</v>
      </c>
      <c r="W965">
        <f ca="1">MEDIAN2(R965,Analysis!$B$5,2)</f>
        <v>0</v>
      </c>
      <c r="X965">
        <f t="shared" ref="X965:Y965" ca="1" si="2099">X964+W965*$D965</f>
        <v>0</v>
      </c>
      <c r="Y965">
        <f t="shared" ca="1" si="2099"/>
        <v>0</v>
      </c>
      <c r="AA965">
        <f ca="1">AVERAGE2(W965,Analysis!$B$6,2)</f>
        <v>0</v>
      </c>
      <c r="AB965">
        <f t="shared" ref="AB965:AC965" ca="1" si="2100">AB964+AA965*$D965</f>
        <v>0</v>
      </c>
      <c r="AC965">
        <f t="shared" ca="1" si="2100"/>
        <v>0</v>
      </c>
      <c r="AF965">
        <f ca="1">IF(B965&gt;0,C965-Analysis!$B$14,0)</f>
        <v>0</v>
      </c>
      <c r="AG965">
        <f t="shared" ca="1" si="2091"/>
        <v>0</v>
      </c>
      <c r="AH965">
        <f t="shared" ca="1" si="2092"/>
        <v>0</v>
      </c>
      <c r="AI965">
        <f ca="1">IF(AND(B965&gt;Analysis!$B$39,B965&lt;Analysis!$B$40),FilterInput(AF965,Analysis!$B$34,Analysis!$B$35),0)</f>
        <v>0</v>
      </c>
      <c r="AJ965">
        <f ca="1">MEDIAN2(AI965,Analysis!$B$5,2)</f>
        <v>0</v>
      </c>
      <c r="AK965">
        <f ca="1">AVERAGE2(AJ965,Analysis!$B$6,2)</f>
        <v>0</v>
      </c>
      <c r="AL965">
        <f ca="1">INTEGRAL2(R965,$B965,AL964,R964,$B964,Analysis!$B$22)</f>
        <v>0</v>
      </c>
      <c r="AM965">
        <f>IF(AND(B965&lt;Analysis!$B$40,B965&gt;0),INTEGRAL2(AL965,$B965,AM964,AL964,$B964,Analysis!$B$23),0)</f>
        <v>0</v>
      </c>
      <c r="AN965">
        <f>IF($P965,AM965*Analysis!$B$30+Analysis!$B$31,0)</f>
        <v>0</v>
      </c>
      <c r="AO965">
        <f>AN965-'Flight Input'!$AE965</f>
        <v>0</v>
      </c>
      <c r="AQ965">
        <f>Analysis!$B$36*'Flight Input'!AE965+IF('Flight Input'!AE965 &gt; 0,Analysis!$B$37,0)</f>
        <v>0</v>
      </c>
      <c r="AR965">
        <f ca="1">_xlfn.COVARIANCE.P($AN$102:$AN$1102,'Flight Input'!AE965:AE1965)</f>
        <v>0</v>
      </c>
    </row>
    <row r="966" spans="1:44" x14ac:dyDescent="0.3">
      <c r="A966">
        <v>964</v>
      </c>
      <c r="B966">
        <f>'Flight Input'!T966</f>
        <v>23.150542999967001</v>
      </c>
      <c r="C966">
        <f ca="1">INDIRECT(CONCATENATE("'Flight Input'!",Analysis!$B$2,A966+2))</f>
        <v>0</v>
      </c>
      <c r="D966">
        <f t="shared" si="2084"/>
        <v>8.4870000137016177E-3</v>
      </c>
      <c r="F966">
        <f t="shared" ca="1" si="2093"/>
        <v>0</v>
      </c>
      <c r="G966">
        <f t="shared" ca="1" si="2094"/>
        <v>0</v>
      </c>
      <c r="I966">
        <f>SUM(D$2:D966)/COUNT(D$2:D966)</f>
        <v>2.4015086099550831E-2</v>
      </c>
      <c r="J966">
        <f t="shared" si="2085"/>
        <v>0.3534028559597942</v>
      </c>
      <c r="L966">
        <f ca="1">VARA(C$2:C966)</f>
        <v>0</v>
      </c>
      <c r="M966">
        <f t="shared" ca="1" si="2086"/>
        <v>0</v>
      </c>
      <c r="N966">
        <f t="shared" ca="1" si="2095"/>
        <v>0</v>
      </c>
      <c r="O966" t="b">
        <f ca="1">IF(OR(O965,M966*MIN((B966-B$2)*Analysis!$B$19,1)&gt;Analysis!$B$18),TRUE,FALSE)</f>
        <v>0</v>
      </c>
      <c r="P966" t="b">
        <f>IF(OR('Flight Input'!U966=3,'Flight Input'!U966=9),TRUE,FALSE)</f>
        <v>0</v>
      </c>
      <c r="Q966">
        <f ca="1">IF(O966,Q965,SUM(C$2:C966)/COUNT(C$2:C966))+(Analysis!$D$14-500)/1000000</f>
        <v>1.1E-4</v>
      </c>
      <c r="R966">
        <f t="shared" ca="1" si="2087"/>
        <v>0</v>
      </c>
      <c r="S966">
        <f t="shared" ca="1" si="2096"/>
        <v>0</v>
      </c>
      <c r="T966">
        <f t="shared" si="2088"/>
        <v>0</v>
      </c>
      <c r="U966">
        <f>IF($P966,T966*Analysis!$B$28+Analysis!$B$29,0)</f>
        <v>0</v>
      </c>
      <c r="V966">
        <f>U966-'Flight Input'!$AE966</f>
        <v>0</v>
      </c>
      <c r="W966">
        <f ca="1">MEDIAN2(R966,Analysis!$B$5,2)</f>
        <v>0</v>
      </c>
      <c r="X966">
        <f t="shared" ref="X966:Y966" ca="1" si="2101">X965+W966*$D966</f>
        <v>0</v>
      </c>
      <c r="Y966">
        <f t="shared" ca="1" si="2101"/>
        <v>0</v>
      </c>
      <c r="AA966">
        <f ca="1">AVERAGE2(W966,Analysis!$B$6,2)</f>
        <v>0</v>
      </c>
      <c r="AB966">
        <f t="shared" ref="AB966:AC966" ca="1" si="2102">AB965+AA966*$D966</f>
        <v>0</v>
      </c>
      <c r="AC966">
        <f t="shared" ca="1" si="2102"/>
        <v>0</v>
      </c>
      <c r="AF966">
        <f ca="1">IF(B966&gt;0,C966-Analysis!$B$14,0)</f>
        <v>0</v>
      </c>
      <c r="AG966">
        <f t="shared" ca="1" si="2091"/>
        <v>0</v>
      </c>
      <c r="AH966">
        <f t="shared" ca="1" si="2092"/>
        <v>0</v>
      </c>
      <c r="AI966">
        <f ca="1">IF(AND(B966&gt;Analysis!$B$39,B966&lt;Analysis!$B$40),FilterInput(AF966,Analysis!$B$34,Analysis!$B$35),0)</f>
        <v>0</v>
      </c>
      <c r="AJ966">
        <f ca="1">MEDIAN2(AI966,Analysis!$B$5,2)</f>
        <v>0</v>
      </c>
      <c r="AK966">
        <f ca="1">AVERAGE2(AJ966,Analysis!$B$6,2)</f>
        <v>0</v>
      </c>
      <c r="AL966">
        <f ca="1">INTEGRAL2(R966,$B966,AL965,R965,$B965,Analysis!$B$22)</f>
        <v>0</v>
      </c>
      <c r="AM966">
        <f>IF(AND(B966&lt;Analysis!$B$40,B966&gt;0),INTEGRAL2(AL966,$B966,AM965,AL965,$B965,Analysis!$B$23),0)</f>
        <v>0</v>
      </c>
      <c r="AN966">
        <f>IF($P966,AM966*Analysis!$B$30+Analysis!$B$31,0)</f>
        <v>0</v>
      </c>
      <c r="AO966">
        <f>AN966-'Flight Input'!$AE966</f>
        <v>0</v>
      </c>
      <c r="AQ966">
        <f>Analysis!$B$36*'Flight Input'!AE966+IF('Flight Input'!AE966 &gt; 0,Analysis!$B$37,0)</f>
        <v>0</v>
      </c>
      <c r="AR966">
        <f ca="1">_xlfn.COVARIANCE.P($AN$102:$AN$1102,'Flight Input'!AE966:AE1966)</f>
        <v>0</v>
      </c>
    </row>
    <row r="967" spans="1:44" x14ac:dyDescent="0.3">
      <c r="A967">
        <v>965</v>
      </c>
      <c r="B967">
        <f>'Flight Input'!T967</f>
        <v>23.173085000016727</v>
      </c>
      <c r="C967">
        <f ca="1">INDIRECT(CONCATENATE("'Flight Input'!",Analysis!$B$2,A967+2))</f>
        <v>0</v>
      </c>
      <c r="D967">
        <f t="shared" si="2084"/>
        <v>2.2542000049725175E-2</v>
      </c>
      <c r="F967">
        <f t="shared" ca="1" si="2093"/>
        <v>0</v>
      </c>
      <c r="G967">
        <f t="shared" ca="1" si="2094"/>
        <v>0</v>
      </c>
      <c r="I967">
        <f>SUM(D$2:D967)/COUNT(D$2:D967)</f>
        <v>2.4013559585509561E-2</v>
      </c>
      <c r="J967">
        <f t="shared" si="2085"/>
        <v>0.93871964168642597</v>
      </c>
      <c r="L967">
        <f ca="1">VARA(C$2:C967)</f>
        <v>0</v>
      </c>
      <c r="M967">
        <f t="shared" ca="1" si="2086"/>
        <v>0</v>
      </c>
      <c r="N967">
        <f t="shared" ca="1" si="2095"/>
        <v>0</v>
      </c>
      <c r="O967" t="b">
        <f ca="1">IF(OR(O966,M967*MIN((B967-B$2)*Analysis!$B$19,1)&gt;Analysis!$B$18),TRUE,FALSE)</f>
        <v>0</v>
      </c>
      <c r="P967" t="b">
        <f>IF(OR('Flight Input'!U967=3,'Flight Input'!U967=9),TRUE,FALSE)</f>
        <v>0</v>
      </c>
      <c r="Q967">
        <f ca="1">IF(O967,Q966,SUM(C$2:C967)/COUNT(C$2:C967))+(Analysis!$D$14-500)/1000000</f>
        <v>1.1E-4</v>
      </c>
      <c r="R967">
        <f t="shared" ca="1" si="2087"/>
        <v>0</v>
      </c>
      <c r="S967">
        <f t="shared" ca="1" si="2096"/>
        <v>0</v>
      </c>
      <c r="T967">
        <f t="shared" si="2088"/>
        <v>0</v>
      </c>
      <c r="U967">
        <f>IF($P967,T967*Analysis!$B$28+Analysis!$B$29,0)</f>
        <v>0</v>
      </c>
      <c r="V967">
        <f>U967-'Flight Input'!$AE967</f>
        <v>0</v>
      </c>
      <c r="W967">
        <f ca="1">MEDIAN2(R967,Analysis!$B$5,2)</f>
        <v>0</v>
      </c>
      <c r="X967">
        <f t="shared" ref="X967:Y967" ca="1" si="2103">X966+W967*$D967</f>
        <v>0</v>
      </c>
      <c r="Y967">
        <f t="shared" ca="1" si="2103"/>
        <v>0</v>
      </c>
      <c r="AA967">
        <f ca="1">AVERAGE2(W967,Analysis!$B$6,2)</f>
        <v>0</v>
      </c>
      <c r="AB967">
        <f t="shared" ref="AB967:AC967" ca="1" si="2104">AB966+AA967*$D967</f>
        <v>0</v>
      </c>
      <c r="AC967">
        <f t="shared" ca="1" si="2104"/>
        <v>0</v>
      </c>
      <c r="AF967">
        <f ca="1">IF(B967&gt;0,C967-Analysis!$B$14,0)</f>
        <v>0</v>
      </c>
      <c r="AG967">
        <f t="shared" ca="1" si="2091"/>
        <v>0</v>
      </c>
      <c r="AH967">
        <f t="shared" ca="1" si="2092"/>
        <v>0</v>
      </c>
      <c r="AI967">
        <f ca="1">IF(AND(B967&gt;Analysis!$B$39,B967&lt;Analysis!$B$40),FilterInput(AF967,Analysis!$B$34,Analysis!$B$35),0)</f>
        <v>0</v>
      </c>
      <c r="AJ967">
        <f ca="1">MEDIAN2(AI967,Analysis!$B$5,2)</f>
        <v>0</v>
      </c>
      <c r="AK967">
        <f ca="1">AVERAGE2(AJ967,Analysis!$B$6,2)</f>
        <v>0</v>
      </c>
      <c r="AL967">
        <f ca="1">INTEGRAL2(R967,$B967,AL966,R966,$B966,Analysis!$B$22)</f>
        <v>0</v>
      </c>
      <c r="AM967">
        <f>IF(AND(B967&lt;Analysis!$B$40,B967&gt;0),INTEGRAL2(AL967,$B967,AM966,AL966,$B966,Analysis!$B$23),0)</f>
        <v>0</v>
      </c>
      <c r="AN967">
        <f>IF($P967,AM967*Analysis!$B$30+Analysis!$B$31,0)</f>
        <v>0</v>
      </c>
      <c r="AO967">
        <f>AN967-'Flight Input'!$AE967</f>
        <v>0</v>
      </c>
      <c r="AQ967">
        <f>Analysis!$B$36*'Flight Input'!AE967+IF('Flight Input'!AE967 &gt; 0,Analysis!$B$37,0)</f>
        <v>0</v>
      </c>
      <c r="AR967">
        <f ca="1">_xlfn.COVARIANCE.P($AN$102:$AN$1102,'Flight Input'!AE967:AE1967)</f>
        <v>0</v>
      </c>
    </row>
    <row r="968" spans="1:44" x14ac:dyDescent="0.3">
      <c r="A968">
        <v>966</v>
      </c>
      <c r="B968">
        <f>'Flight Input'!T968</f>
        <v>23.190690999967046</v>
      </c>
      <c r="C968">
        <f ca="1">INDIRECT(CONCATENATE("'Flight Input'!",Analysis!$B$2,A968+2))</f>
        <v>0</v>
      </c>
      <c r="D968">
        <f t="shared" si="2084"/>
        <v>1.7605999950319529E-2</v>
      </c>
      <c r="F968">
        <f t="shared" ca="1" si="2093"/>
        <v>0</v>
      </c>
      <c r="G968">
        <f t="shared" ca="1" si="2094"/>
        <v>0</v>
      </c>
      <c r="I968">
        <f>SUM(D$2:D968)/COUNT(D$2:D968)</f>
        <v>2.4006926501001082E-2</v>
      </c>
      <c r="J968">
        <f t="shared" si="2085"/>
        <v>0.73337167711099394</v>
      </c>
      <c r="L968">
        <f ca="1">VARA(C$2:C968)</f>
        <v>0</v>
      </c>
      <c r="M968">
        <f t="shared" ca="1" si="2086"/>
        <v>0</v>
      </c>
      <c r="N968">
        <f t="shared" ca="1" si="2095"/>
        <v>0</v>
      </c>
      <c r="O968" t="b">
        <f ca="1">IF(OR(O967,M968*MIN((B968-B$2)*Analysis!$B$19,1)&gt;Analysis!$B$18),TRUE,FALSE)</f>
        <v>0</v>
      </c>
      <c r="P968" t="b">
        <f>IF(OR('Flight Input'!U968=3,'Flight Input'!U968=9),TRUE,FALSE)</f>
        <v>0</v>
      </c>
      <c r="Q968">
        <f ca="1">IF(O968,Q967,SUM(C$2:C968)/COUNT(C$2:C968))+(Analysis!$D$14-500)/1000000</f>
        <v>1.1E-4</v>
      </c>
      <c r="R968">
        <f t="shared" ca="1" si="2087"/>
        <v>0</v>
      </c>
      <c r="S968">
        <f t="shared" ca="1" si="2096"/>
        <v>0</v>
      </c>
      <c r="T968">
        <f t="shared" si="2088"/>
        <v>0</v>
      </c>
      <c r="U968">
        <f>IF($P968,T968*Analysis!$B$28+Analysis!$B$29,0)</f>
        <v>0</v>
      </c>
      <c r="V968">
        <f>U968-'Flight Input'!$AE968</f>
        <v>0</v>
      </c>
      <c r="W968">
        <f ca="1">MEDIAN2(R968,Analysis!$B$5,2)</f>
        <v>0</v>
      </c>
      <c r="X968">
        <f t="shared" ref="X968:Y968" ca="1" si="2105">X967+W968*$D968</f>
        <v>0</v>
      </c>
      <c r="Y968">
        <f t="shared" ca="1" si="2105"/>
        <v>0</v>
      </c>
      <c r="AA968">
        <f ca="1">AVERAGE2(W968,Analysis!$B$6,2)</f>
        <v>0</v>
      </c>
      <c r="AB968">
        <f t="shared" ref="AB968:AC968" ca="1" si="2106">AB967+AA968*$D968</f>
        <v>0</v>
      </c>
      <c r="AC968">
        <f t="shared" ca="1" si="2106"/>
        <v>0</v>
      </c>
      <c r="AF968">
        <f ca="1">IF(B968&gt;0,C968-Analysis!$B$14,0)</f>
        <v>0</v>
      </c>
      <c r="AG968">
        <f t="shared" ca="1" si="2091"/>
        <v>0</v>
      </c>
      <c r="AH968">
        <f t="shared" ca="1" si="2092"/>
        <v>0</v>
      </c>
      <c r="AI968">
        <f ca="1">IF(AND(B968&gt;Analysis!$B$39,B968&lt;Analysis!$B$40),FilterInput(AF968,Analysis!$B$34,Analysis!$B$35),0)</f>
        <v>0</v>
      </c>
      <c r="AJ968">
        <f ca="1">MEDIAN2(AI968,Analysis!$B$5,2)</f>
        <v>0</v>
      </c>
      <c r="AK968">
        <f ca="1">AVERAGE2(AJ968,Analysis!$B$6,2)</f>
        <v>0</v>
      </c>
      <c r="AL968">
        <f ca="1">INTEGRAL2(R968,$B968,AL967,R967,$B967,Analysis!$B$22)</f>
        <v>0</v>
      </c>
      <c r="AM968">
        <f>IF(AND(B968&lt;Analysis!$B$40,B968&gt;0),INTEGRAL2(AL968,$B968,AM967,AL967,$B967,Analysis!$B$23),0)</f>
        <v>0</v>
      </c>
      <c r="AN968">
        <f>IF($P968,AM968*Analysis!$B$30+Analysis!$B$31,0)</f>
        <v>0</v>
      </c>
      <c r="AO968">
        <f>AN968-'Flight Input'!$AE968</f>
        <v>0</v>
      </c>
      <c r="AQ968">
        <f>Analysis!$B$36*'Flight Input'!AE968+IF('Flight Input'!AE968 &gt; 0,Analysis!$B$37,0)</f>
        <v>0</v>
      </c>
      <c r="AR968">
        <f ca="1">_xlfn.COVARIANCE.P($AN$102:$AN$1102,'Flight Input'!AE968:AE1968)</f>
        <v>0</v>
      </c>
    </row>
    <row r="969" spans="1:44" x14ac:dyDescent="0.3">
      <c r="A969">
        <v>967</v>
      </c>
      <c r="B969">
        <f>'Flight Input'!T969</f>
        <v>23.20886699995026</v>
      </c>
      <c r="C969">
        <f ca="1">INDIRECT(CONCATENATE("'Flight Input'!",Analysis!$B$2,A969+2))</f>
        <v>0</v>
      </c>
      <c r="D969">
        <f t="shared" si="2084"/>
        <v>1.8175999983213842E-2</v>
      </c>
      <c r="F969">
        <f t="shared" ca="1" si="2093"/>
        <v>0</v>
      </c>
      <c r="G969">
        <f t="shared" ca="1" si="2094"/>
        <v>0</v>
      </c>
      <c r="I969">
        <f>SUM(D$2:D969)/COUNT(D$2:D969)</f>
        <v>2.4000896587332222E-2</v>
      </c>
      <c r="J969">
        <f t="shared" si="2085"/>
        <v>0.75730504137946308</v>
      </c>
      <c r="L969">
        <f ca="1">VARA(C$2:C969)</f>
        <v>0</v>
      </c>
      <c r="M969">
        <f t="shared" ca="1" si="2086"/>
        <v>0</v>
      </c>
      <c r="N969">
        <f t="shared" ca="1" si="2095"/>
        <v>0</v>
      </c>
      <c r="O969" t="b">
        <f ca="1">IF(OR(O968,M969*MIN((B969-B$2)*Analysis!$B$19,1)&gt;Analysis!$B$18),TRUE,FALSE)</f>
        <v>0</v>
      </c>
      <c r="P969" t="b">
        <f>IF(OR('Flight Input'!U969=3,'Flight Input'!U969=9),TRUE,FALSE)</f>
        <v>0</v>
      </c>
      <c r="Q969">
        <f ca="1">IF(O969,Q968,SUM(C$2:C969)/COUNT(C$2:C969))+(Analysis!$D$14-500)/1000000</f>
        <v>1.1E-4</v>
      </c>
      <c r="R969">
        <f t="shared" ca="1" si="2087"/>
        <v>0</v>
      </c>
      <c r="S969">
        <f t="shared" ca="1" si="2096"/>
        <v>0</v>
      </c>
      <c r="T969">
        <f t="shared" si="2088"/>
        <v>0</v>
      </c>
      <c r="U969">
        <f>IF($P969,T969*Analysis!$B$28+Analysis!$B$29,0)</f>
        <v>0</v>
      </c>
      <c r="V969">
        <f>U969-'Flight Input'!$AE969</f>
        <v>0</v>
      </c>
      <c r="W969">
        <f ca="1">MEDIAN2(R969,Analysis!$B$5,2)</f>
        <v>0</v>
      </c>
      <c r="X969">
        <f t="shared" ref="X969:Y969" ca="1" si="2107">X968+W969*$D969</f>
        <v>0</v>
      </c>
      <c r="Y969">
        <f t="shared" ca="1" si="2107"/>
        <v>0</v>
      </c>
      <c r="AA969">
        <f ca="1">AVERAGE2(W969,Analysis!$B$6,2)</f>
        <v>0</v>
      </c>
      <c r="AB969">
        <f t="shared" ref="AB969:AC969" ca="1" si="2108">AB968+AA969*$D969</f>
        <v>0</v>
      </c>
      <c r="AC969">
        <f t="shared" ca="1" si="2108"/>
        <v>0</v>
      </c>
      <c r="AF969">
        <f ca="1">IF(B969&gt;0,C969-Analysis!$B$14,0)</f>
        <v>0</v>
      </c>
      <c r="AG969">
        <f t="shared" ca="1" si="2091"/>
        <v>0</v>
      </c>
      <c r="AH969">
        <f t="shared" ca="1" si="2092"/>
        <v>0</v>
      </c>
      <c r="AI969">
        <f ca="1">IF(AND(B969&gt;Analysis!$B$39,B969&lt;Analysis!$B$40),FilterInput(AF969,Analysis!$B$34,Analysis!$B$35),0)</f>
        <v>0</v>
      </c>
      <c r="AJ969">
        <f ca="1">MEDIAN2(AI969,Analysis!$B$5,2)</f>
        <v>0</v>
      </c>
      <c r="AK969">
        <f ca="1">AVERAGE2(AJ969,Analysis!$B$6,2)</f>
        <v>0</v>
      </c>
      <c r="AL969">
        <f ca="1">INTEGRAL2(R969,$B969,AL968,R968,$B968,Analysis!$B$22)</f>
        <v>0</v>
      </c>
      <c r="AM969">
        <f>IF(AND(B969&lt;Analysis!$B$40,B969&gt;0),INTEGRAL2(AL969,$B969,AM968,AL968,$B968,Analysis!$B$23),0)</f>
        <v>0</v>
      </c>
      <c r="AN969">
        <f>IF($P969,AM969*Analysis!$B$30+Analysis!$B$31,0)</f>
        <v>0</v>
      </c>
      <c r="AO969">
        <f>AN969-'Flight Input'!$AE969</f>
        <v>0</v>
      </c>
      <c r="AQ969">
        <f>Analysis!$B$36*'Flight Input'!AE969+IF('Flight Input'!AE969 &gt; 0,Analysis!$B$37,0)</f>
        <v>0</v>
      </c>
      <c r="AR969">
        <f ca="1">_xlfn.COVARIANCE.P($AN$102:$AN$1102,'Flight Input'!AE969:AE1969)</f>
        <v>0</v>
      </c>
    </row>
    <row r="970" spans="1:44" x14ac:dyDescent="0.3">
      <c r="A970">
        <v>968</v>
      </c>
      <c r="B970">
        <f>'Flight Input'!T970</f>
        <v>23.226861999952234</v>
      </c>
      <c r="C970">
        <f ca="1">INDIRECT(CONCATENATE("'Flight Input'!",Analysis!$B$2,A970+2))</f>
        <v>0</v>
      </c>
      <c r="D970">
        <f t="shared" si="2084"/>
        <v>1.7995000001974404E-2</v>
      </c>
      <c r="F970">
        <f t="shared" ca="1" si="2093"/>
        <v>0</v>
      </c>
      <c r="G970">
        <f t="shared" ca="1" si="2094"/>
        <v>0</v>
      </c>
      <c r="I970">
        <f>SUM(D$2:D970)/COUNT(D$2:D970)</f>
        <v>2.3994692148710986E-2</v>
      </c>
      <c r="J970">
        <f t="shared" si="2085"/>
        <v>0.7499575277085232</v>
      </c>
      <c r="L970">
        <f ca="1">VARA(C$2:C970)</f>
        <v>0</v>
      </c>
      <c r="M970">
        <f t="shared" ca="1" si="2086"/>
        <v>0</v>
      </c>
      <c r="N970">
        <f t="shared" ca="1" si="2095"/>
        <v>0</v>
      </c>
      <c r="O970" t="b">
        <f ca="1">IF(OR(O969,M970*MIN((B970-B$2)*Analysis!$B$19,1)&gt;Analysis!$B$18),TRUE,FALSE)</f>
        <v>0</v>
      </c>
      <c r="P970" t="b">
        <f>IF(OR('Flight Input'!U970=3,'Flight Input'!U970=9),TRUE,FALSE)</f>
        <v>0</v>
      </c>
      <c r="Q970">
        <f ca="1">IF(O970,Q969,SUM(C$2:C970)/COUNT(C$2:C970))+(Analysis!$D$14-500)/1000000</f>
        <v>1.1E-4</v>
      </c>
      <c r="R970">
        <f t="shared" ca="1" si="2087"/>
        <v>0</v>
      </c>
      <c r="S970">
        <f t="shared" ca="1" si="2096"/>
        <v>0</v>
      </c>
      <c r="T970">
        <f t="shared" si="2088"/>
        <v>0</v>
      </c>
      <c r="U970">
        <f>IF($P970,T970*Analysis!$B$28+Analysis!$B$29,0)</f>
        <v>0</v>
      </c>
      <c r="V970">
        <f>U970-'Flight Input'!$AE970</f>
        <v>0</v>
      </c>
      <c r="W970">
        <f ca="1">MEDIAN2(R970,Analysis!$B$5,2)</f>
        <v>0</v>
      </c>
      <c r="X970">
        <f t="shared" ref="X970:Y970" ca="1" si="2109">X969+W970*$D970</f>
        <v>0</v>
      </c>
      <c r="Y970">
        <f t="shared" ca="1" si="2109"/>
        <v>0</v>
      </c>
      <c r="AA970">
        <f ca="1">AVERAGE2(W970,Analysis!$B$6,2)</f>
        <v>0</v>
      </c>
      <c r="AB970">
        <f t="shared" ref="AB970:AC970" ca="1" si="2110">AB969+AA970*$D970</f>
        <v>0</v>
      </c>
      <c r="AC970">
        <f t="shared" ca="1" si="2110"/>
        <v>0</v>
      </c>
      <c r="AF970">
        <f ca="1">IF(B970&gt;0,C970-Analysis!$B$14,0)</f>
        <v>0</v>
      </c>
      <c r="AG970">
        <f t="shared" ca="1" si="2091"/>
        <v>0</v>
      </c>
      <c r="AH970">
        <f t="shared" ca="1" si="2092"/>
        <v>0</v>
      </c>
      <c r="AI970">
        <f ca="1">IF(AND(B970&gt;Analysis!$B$39,B970&lt;Analysis!$B$40),FilterInput(AF970,Analysis!$B$34,Analysis!$B$35),0)</f>
        <v>0</v>
      </c>
      <c r="AJ970">
        <f ca="1">MEDIAN2(AI970,Analysis!$B$5,2)</f>
        <v>0</v>
      </c>
      <c r="AK970">
        <f ca="1">AVERAGE2(AJ970,Analysis!$B$6,2)</f>
        <v>0</v>
      </c>
      <c r="AL970">
        <f ca="1">INTEGRAL2(R970,$B970,AL969,R969,$B969,Analysis!$B$22)</f>
        <v>0</v>
      </c>
      <c r="AM970">
        <f>IF(AND(B970&lt;Analysis!$B$40,B970&gt;0),INTEGRAL2(AL970,$B970,AM969,AL969,$B969,Analysis!$B$23),0)</f>
        <v>0</v>
      </c>
      <c r="AN970">
        <f>IF($P970,AM970*Analysis!$B$30+Analysis!$B$31,0)</f>
        <v>0</v>
      </c>
      <c r="AO970">
        <f>AN970-'Flight Input'!$AE970</f>
        <v>0</v>
      </c>
      <c r="AQ970">
        <f>Analysis!$B$36*'Flight Input'!AE970+IF('Flight Input'!AE970 &gt; 0,Analysis!$B$37,0)</f>
        <v>0</v>
      </c>
      <c r="AR970">
        <f ca="1">_xlfn.COVARIANCE.P($AN$102:$AN$1102,'Flight Input'!AE970:AE1970)</f>
        <v>0</v>
      </c>
    </row>
    <row r="971" spans="1:44" x14ac:dyDescent="0.3">
      <c r="A971">
        <v>969</v>
      </c>
      <c r="B971">
        <f>'Flight Input'!T971</f>
        <v>23.256098999991082</v>
      </c>
      <c r="C971">
        <f ca="1">INDIRECT(CONCATENATE("'Flight Input'!",Analysis!$B$2,A971+2))</f>
        <v>0</v>
      </c>
      <c r="D971">
        <f t="shared" si="2084"/>
        <v>2.9237000038847327E-2</v>
      </c>
      <c r="F971">
        <f t="shared" ca="1" si="2093"/>
        <v>0</v>
      </c>
      <c r="G971">
        <f t="shared" ca="1" si="2094"/>
        <v>0</v>
      </c>
      <c r="I971">
        <f>SUM(D$2:D971)/COUNT(D$2:D971)</f>
        <v>2.4000102167173458E-2</v>
      </c>
      <c r="J971">
        <f t="shared" si="2085"/>
        <v>1.2182031491031202</v>
      </c>
      <c r="L971">
        <f ca="1">VARA(C$2:C971)</f>
        <v>0</v>
      </c>
      <c r="M971">
        <f t="shared" ca="1" si="2086"/>
        <v>0</v>
      </c>
      <c r="N971">
        <f t="shared" ca="1" si="2095"/>
        <v>0</v>
      </c>
      <c r="O971" t="b">
        <f ca="1">IF(OR(O970,M971*MIN((B971-B$2)*Analysis!$B$19,1)&gt;Analysis!$B$18),TRUE,FALSE)</f>
        <v>0</v>
      </c>
      <c r="P971" t="b">
        <f>IF(OR('Flight Input'!U971=3,'Flight Input'!U971=9),TRUE,FALSE)</f>
        <v>0</v>
      </c>
      <c r="Q971">
        <f ca="1">IF(O971,Q970,SUM(C$2:C971)/COUNT(C$2:C971))+(Analysis!$D$14-500)/1000000</f>
        <v>1.1E-4</v>
      </c>
      <c r="R971">
        <f t="shared" ca="1" si="2087"/>
        <v>0</v>
      </c>
      <c r="S971">
        <f t="shared" ca="1" si="2096"/>
        <v>0</v>
      </c>
      <c r="T971">
        <f t="shared" si="2088"/>
        <v>0</v>
      </c>
      <c r="U971">
        <f>IF($P971,T971*Analysis!$B$28+Analysis!$B$29,0)</f>
        <v>0</v>
      </c>
      <c r="V971">
        <f>U971-'Flight Input'!$AE971</f>
        <v>0</v>
      </c>
      <c r="W971">
        <f ca="1">MEDIAN2(R971,Analysis!$B$5,2)</f>
        <v>0</v>
      </c>
      <c r="X971">
        <f t="shared" ref="X971:Y971" ca="1" si="2111">X970+W971*$D971</f>
        <v>0</v>
      </c>
      <c r="Y971">
        <f t="shared" ca="1" si="2111"/>
        <v>0</v>
      </c>
      <c r="AA971">
        <f ca="1">AVERAGE2(W971,Analysis!$B$6,2)</f>
        <v>0</v>
      </c>
      <c r="AB971">
        <f t="shared" ref="AB971:AC971" ca="1" si="2112">AB970+AA971*$D971</f>
        <v>0</v>
      </c>
      <c r="AC971">
        <f t="shared" ca="1" si="2112"/>
        <v>0</v>
      </c>
      <c r="AF971">
        <f ca="1">IF(B971&gt;0,C971-Analysis!$B$14,0)</f>
        <v>0</v>
      </c>
      <c r="AG971">
        <f t="shared" ca="1" si="2091"/>
        <v>0</v>
      </c>
      <c r="AH971">
        <f t="shared" ca="1" si="2092"/>
        <v>0</v>
      </c>
      <c r="AI971">
        <f ca="1">IF(AND(B971&gt;Analysis!$B$39,B971&lt;Analysis!$B$40),FilterInput(AF971,Analysis!$B$34,Analysis!$B$35),0)</f>
        <v>0</v>
      </c>
      <c r="AJ971">
        <f ca="1">MEDIAN2(AI971,Analysis!$B$5,2)</f>
        <v>0</v>
      </c>
      <c r="AK971">
        <f ca="1">AVERAGE2(AJ971,Analysis!$B$6,2)</f>
        <v>0</v>
      </c>
      <c r="AL971">
        <f ca="1">INTEGRAL2(R971,$B971,AL970,R970,$B970,Analysis!$B$22)</f>
        <v>0</v>
      </c>
      <c r="AM971">
        <f>IF(AND(B971&lt;Analysis!$B$40,B971&gt;0),INTEGRAL2(AL971,$B971,AM970,AL970,$B970,Analysis!$B$23),0)</f>
        <v>0</v>
      </c>
      <c r="AN971">
        <f>IF($P971,AM971*Analysis!$B$30+Analysis!$B$31,0)</f>
        <v>0</v>
      </c>
      <c r="AO971">
        <f>AN971-'Flight Input'!$AE971</f>
        <v>0</v>
      </c>
      <c r="AQ971">
        <f>Analysis!$B$36*'Flight Input'!AE971+IF('Flight Input'!AE971 &gt; 0,Analysis!$B$37,0)</f>
        <v>0</v>
      </c>
      <c r="AR971">
        <f ca="1">_xlfn.COVARIANCE.P($AN$102:$AN$1102,'Flight Input'!AE971:AE1971)</f>
        <v>0</v>
      </c>
    </row>
    <row r="972" spans="1:44" x14ac:dyDescent="0.3">
      <c r="A972">
        <v>970</v>
      </c>
      <c r="B972">
        <f>'Flight Input'!T972</f>
        <v>23.276680000009947</v>
      </c>
      <c r="C972">
        <f ca="1">INDIRECT(CONCATENATE("'Flight Input'!",Analysis!$B$2,A972+2))</f>
        <v>0</v>
      </c>
      <c r="D972">
        <f t="shared" si="2084"/>
        <v>2.058100001886487E-2</v>
      </c>
      <c r="F972">
        <f t="shared" ca="1" si="2093"/>
        <v>0</v>
      </c>
      <c r="G972">
        <f t="shared" ca="1" si="2094"/>
        <v>0</v>
      </c>
      <c r="I972">
        <f>SUM(D$2:D972)/COUNT(D$2:D972)</f>
        <v>2.3996577319597884E-2</v>
      </c>
      <c r="J972">
        <f t="shared" si="2085"/>
        <v>0.85766398035675151</v>
      </c>
      <c r="L972">
        <f ca="1">VARA(C$2:C972)</f>
        <v>0</v>
      </c>
      <c r="M972">
        <f t="shared" ca="1" si="2086"/>
        <v>0</v>
      </c>
      <c r="N972">
        <f t="shared" ca="1" si="2095"/>
        <v>0</v>
      </c>
      <c r="O972" t="b">
        <f ca="1">IF(OR(O971,M972*MIN((B972-B$2)*Analysis!$B$19,1)&gt;Analysis!$B$18),TRUE,FALSE)</f>
        <v>0</v>
      </c>
      <c r="P972" t="b">
        <f>IF(OR('Flight Input'!U972=3,'Flight Input'!U972=9),TRUE,FALSE)</f>
        <v>0</v>
      </c>
      <c r="Q972">
        <f ca="1">IF(O972,Q971,SUM(C$2:C972)/COUNT(C$2:C972))+(Analysis!$D$14-500)/1000000</f>
        <v>1.1E-4</v>
      </c>
      <c r="R972">
        <f t="shared" ca="1" si="2087"/>
        <v>0</v>
      </c>
      <c r="S972">
        <f t="shared" ca="1" si="2096"/>
        <v>0</v>
      </c>
      <c r="T972">
        <f t="shared" si="2088"/>
        <v>0</v>
      </c>
      <c r="U972">
        <f>IF($P972,T972*Analysis!$B$28+Analysis!$B$29,0)</f>
        <v>0</v>
      </c>
      <c r="V972">
        <f>U972-'Flight Input'!$AE972</f>
        <v>0</v>
      </c>
      <c r="W972">
        <f ca="1">MEDIAN2(R972,Analysis!$B$5,2)</f>
        <v>0</v>
      </c>
      <c r="X972">
        <f t="shared" ref="X972:Y972" ca="1" si="2113">X971+W972*$D972</f>
        <v>0</v>
      </c>
      <c r="Y972">
        <f t="shared" ca="1" si="2113"/>
        <v>0</v>
      </c>
      <c r="AA972">
        <f ca="1">AVERAGE2(W972,Analysis!$B$6,2)</f>
        <v>0</v>
      </c>
      <c r="AB972">
        <f t="shared" ref="AB972:AC972" ca="1" si="2114">AB971+AA972*$D972</f>
        <v>0</v>
      </c>
      <c r="AC972">
        <f t="shared" ca="1" si="2114"/>
        <v>0</v>
      </c>
      <c r="AF972">
        <f ca="1">IF(B972&gt;0,C972-Analysis!$B$14,0)</f>
        <v>0</v>
      </c>
      <c r="AG972">
        <f t="shared" ca="1" si="2091"/>
        <v>0</v>
      </c>
      <c r="AH972">
        <f t="shared" ca="1" si="2092"/>
        <v>0</v>
      </c>
      <c r="AI972">
        <f ca="1">IF(AND(B972&gt;Analysis!$B$39,B972&lt;Analysis!$B$40),FilterInput(AF972,Analysis!$B$34,Analysis!$B$35),0)</f>
        <v>0</v>
      </c>
      <c r="AJ972">
        <f ca="1">MEDIAN2(AI972,Analysis!$B$5,2)</f>
        <v>0</v>
      </c>
      <c r="AK972">
        <f ca="1">AVERAGE2(AJ972,Analysis!$B$6,2)</f>
        <v>0</v>
      </c>
      <c r="AL972">
        <f ca="1">INTEGRAL2(R972,$B972,AL971,R971,$B971,Analysis!$B$22)</f>
        <v>0</v>
      </c>
      <c r="AM972">
        <f>IF(AND(B972&lt;Analysis!$B$40,B972&gt;0),INTEGRAL2(AL972,$B972,AM971,AL971,$B971,Analysis!$B$23),0)</f>
        <v>0</v>
      </c>
      <c r="AN972">
        <f>IF($P972,AM972*Analysis!$B$30+Analysis!$B$31,0)</f>
        <v>0</v>
      </c>
      <c r="AO972">
        <f>AN972-'Flight Input'!$AE972</f>
        <v>0</v>
      </c>
      <c r="AQ972">
        <f>Analysis!$B$36*'Flight Input'!AE972+IF('Flight Input'!AE972 &gt; 0,Analysis!$B$37,0)</f>
        <v>0</v>
      </c>
      <c r="AR972">
        <f ca="1">_xlfn.COVARIANCE.P($AN$102:$AN$1102,'Flight Input'!AE972:AE1972)</f>
        <v>0</v>
      </c>
    </row>
    <row r="973" spans="1:44" x14ac:dyDescent="0.3">
      <c r="A973">
        <v>971</v>
      </c>
      <c r="B973">
        <f>'Flight Input'!T973</f>
        <v>23.304895999957807</v>
      </c>
      <c r="C973">
        <f ca="1">INDIRECT(CONCATENATE("'Flight Input'!",Analysis!$B$2,A973+2))</f>
        <v>0</v>
      </c>
      <c r="D973">
        <f t="shared" si="2084"/>
        <v>2.8215999947860837E-2</v>
      </c>
      <c r="F973">
        <f t="shared" ca="1" si="2093"/>
        <v>0</v>
      </c>
      <c r="G973">
        <f t="shared" ca="1" si="2094"/>
        <v>0</v>
      </c>
      <c r="I973">
        <f>SUM(D$2:D973)/COUNT(D$2:D973)</f>
        <v>2.4000922759997743E-2</v>
      </c>
      <c r="J973">
        <f t="shared" si="2085"/>
        <v>1.1756214638083977</v>
      </c>
      <c r="L973">
        <f ca="1">VARA(C$2:C973)</f>
        <v>0</v>
      </c>
      <c r="M973">
        <f t="shared" ca="1" si="2086"/>
        <v>0</v>
      </c>
      <c r="N973">
        <f t="shared" ca="1" si="2095"/>
        <v>0</v>
      </c>
      <c r="O973" t="b">
        <f ca="1">IF(OR(O972,M973*MIN((B973-B$2)*Analysis!$B$19,1)&gt;Analysis!$B$18),TRUE,FALSE)</f>
        <v>0</v>
      </c>
      <c r="P973" t="b">
        <f>IF(OR('Flight Input'!U973=3,'Flight Input'!U973=9),TRUE,FALSE)</f>
        <v>0</v>
      </c>
      <c r="Q973">
        <f ca="1">IF(O973,Q972,SUM(C$2:C973)/COUNT(C$2:C973))+(Analysis!$D$14-500)/1000000</f>
        <v>1.1E-4</v>
      </c>
      <c r="R973">
        <f t="shared" ca="1" si="2087"/>
        <v>0</v>
      </c>
      <c r="S973">
        <f t="shared" ca="1" si="2096"/>
        <v>0</v>
      </c>
      <c r="T973">
        <f t="shared" si="2088"/>
        <v>0</v>
      </c>
      <c r="U973">
        <f>IF($P973,T973*Analysis!$B$28+Analysis!$B$29,0)</f>
        <v>0</v>
      </c>
      <c r="V973">
        <f>U973-'Flight Input'!$AE973</f>
        <v>0</v>
      </c>
      <c r="W973">
        <f ca="1">MEDIAN2(R973,Analysis!$B$5,2)</f>
        <v>0</v>
      </c>
      <c r="X973">
        <f t="shared" ref="X973:Y973" ca="1" si="2115">X972+W973*$D973</f>
        <v>0</v>
      </c>
      <c r="Y973">
        <f t="shared" ca="1" si="2115"/>
        <v>0</v>
      </c>
      <c r="AA973">
        <f ca="1">AVERAGE2(W973,Analysis!$B$6,2)</f>
        <v>0</v>
      </c>
      <c r="AB973">
        <f t="shared" ref="AB973:AC973" ca="1" si="2116">AB972+AA973*$D973</f>
        <v>0</v>
      </c>
      <c r="AC973">
        <f t="shared" ca="1" si="2116"/>
        <v>0</v>
      </c>
      <c r="AF973">
        <f ca="1">IF(B973&gt;0,C973-Analysis!$B$14,0)</f>
        <v>0</v>
      </c>
      <c r="AG973">
        <f t="shared" ca="1" si="2091"/>
        <v>0</v>
      </c>
      <c r="AH973">
        <f t="shared" ca="1" si="2092"/>
        <v>0</v>
      </c>
      <c r="AI973">
        <f ca="1">IF(AND(B973&gt;Analysis!$B$39,B973&lt;Analysis!$B$40),FilterInput(AF973,Analysis!$B$34,Analysis!$B$35),0)</f>
        <v>0</v>
      </c>
      <c r="AJ973">
        <f ca="1">MEDIAN2(AI973,Analysis!$B$5,2)</f>
        <v>0</v>
      </c>
      <c r="AK973">
        <f ca="1">AVERAGE2(AJ973,Analysis!$B$6,2)</f>
        <v>0</v>
      </c>
      <c r="AL973">
        <f ca="1">INTEGRAL2(R973,$B973,AL972,R972,$B972,Analysis!$B$22)</f>
        <v>0</v>
      </c>
      <c r="AM973">
        <f>IF(AND(B973&lt;Analysis!$B$40,B973&gt;0),INTEGRAL2(AL973,$B973,AM972,AL972,$B972,Analysis!$B$23),0)</f>
        <v>0</v>
      </c>
      <c r="AN973">
        <f>IF($P973,AM973*Analysis!$B$30+Analysis!$B$31,0)</f>
        <v>0</v>
      </c>
      <c r="AO973">
        <f>AN973-'Flight Input'!$AE973</f>
        <v>0</v>
      </c>
      <c r="AQ973">
        <f>Analysis!$B$36*'Flight Input'!AE973+IF('Flight Input'!AE973 &gt; 0,Analysis!$B$37,0)</f>
        <v>0</v>
      </c>
      <c r="AR973">
        <f ca="1">_xlfn.COVARIANCE.P($AN$102:$AN$1102,'Flight Input'!AE973:AE1973)</f>
        <v>0</v>
      </c>
    </row>
    <row r="974" spans="1:44" x14ac:dyDescent="0.3">
      <c r="A974">
        <v>972</v>
      </c>
      <c r="B974">
        <f>'Flight Input'!T974</f>
        <v>23.335131000028923</v>
      </c>
      <c r="C974">
        <f ca="1">INDIRECT(CONCATENATE("'Flight Input'!",Analysis!$B$2,A974+2))</f>
        <v>0</v>
      </c>
      <c r="D974">
        <f t="shared" si="2084"/>
        <v>3.0235000071115792E-2</v>
      </c>
      <c r="F974">
        <f t="shared" ca="1" si="2093"/>
        <v>0</v>
      </c>
      <c r="G974">
        <f t="shared" ca="1" si="2094"/>
        <v>0</v>
      </c>
      <c r="I974">
        <f>SUM(D$2:D974)/COUNT(D$2:D974)</f>
        <v>2.4007336419782841E-2</v>
      </c>
      <c r="J974">
        <f t="shared" si="2085"/>
        <v>1.2594066889570119</v>
      </c>
      <c r="L974">
        <f ca="1">VARA(C$2:C974)</f>
        <v>0</v>
      </c>
      <c r="M974">
        <f t="shared" ca="1" si="2086"/>
        <v>0</v>
      </c>
      <c r="N974">
        <f t="shared" ca="1" si="2095"/>
        <v>0</v>
      </c>
      <c r="O974" t="b">
        <f ca="1">IF(OR(O973,M974*MIN((B974-B$2)*Analysis!$B$19,1)&gt;Analysis!$B$18),TRUE,FALSE)</f>
        <v>0</v>
      </c>
      <c r="P974" t="b">
        <f>IF(OR('Flight Input'!U974=3,'Flight Input'!U974=9),TRUE,FALSE)</f>
        <v>0</v>
      </c>
      <c r="Q974">
        <f ca="1">IF(O974,Q973,SUM(C$2:C974)/COUNT(C$2:C974))+(Analysis!$D$14-500)/1000000</f>
        <v>1.1E-4</v>
      </c>
      <c r="R974">
        <f t="shared" ca="1" si="2087"/>
        <v>0</v>
      </c>
      <c r="S974">
        <f t="shared" ca="1" si="2096"/>
        <v>0</v>
      </c>
      <c r="T974">
        <f t="shared" si="2088"/>
        <v>0</v>
      </c>
      <c r="U974">
        <f>IF($P974,T974*Analysis!$B$28+Analysis!$B$29,0)</f>
        <v>0</v>
      </c>
      <c r="V974">
        <f>U974-'Flight Input'!$AE974</f>
        <v>0</v>
      </c>
      <c r="W974">
        <f ca="1">MEDIAN2(R974,Analysis!$B$5,2)</f>
        <v>0</v>
      </c>
      <c r="X974">
        <f t="shared" ref="X974:Y974" ca="1" si="2117">X973+W974*$D974</f>
        <v>0</v>
      </c>
      <c r="Y974">
        <f t="shared" ca="1" si="2117"/>
        <v>0</v>
      </c>
      <c r="AA974">
        <f ca="1">AVERAGE2(W974,Analysis!$B$6,2)</f>
        <v>0</v>
      </c>
      <c r="AB974">
        <f t="shared" ref="AB974:AC974" ca="1" si="2118">AB973+AA974*$D974</f>
        <v>0</v>
      </c>
      <c r="AC974">
        <f t="shared" ca="1" si="2118"/>
        <v>0</v>
      </c>
      <c r="AF974">
        <f ca="1">IF(B974&gt;0,C974-Analysis!$B$14,0)</f>
        <v>0</v>
      </c>
      <c r="AG974">
        <f t="shared" ca="1" si="2091"/>
        <v>0</v>
      </c>
      <c r="AH974">
        <f t="shared" ca="1" si="2092"/>
        <v>0</v>
      </c>
      <c r="AI974">
        <f ca="1">IF(AND(B974&gt;Analysis!$B$39,B974&lt;Analysis!$B$40),FilterInput(AF974,Analysis!$B$34,Analysis!$B$35),0)</f>
        <v>0</v>
      </c>
      <c r="AJ974">
        <f ca="1">MEDIAN2(AI974,Analysis!$B$5,2)</f>
        <v>0</v>
      </c>
      <c r="AK974">
        <f ca="1">AVERAGE2(AJ974,Analysis!$B$6,2)</f>
        <v>0</v>
      </c>
      <c r="AL974">
        <f ca="1">INTEGRAL2(R974,$B974,AL973,R973,$B973,Analysis!$B$22)</f>
        <v>0</v>
      </c>
      <c r="AM974">
        <f>IF(AND(B974&lt;Analysis!$B$40,B974&gt;0),INTEGRAL2(AL974,$B974,AM973,AL973,$B973,Analysis!$B$23),0)</f>
        <v>0</v>
      </c>
      <c r="AN974">
        <f>IF($P974,AM974*Analysis!$B$30+Analysis!$B$31,0)</f>
        <v>0</v>
      </c>
      <c r="AO974">
        <f>AN974-'Flight Input'!$AE974</f>
        <v>0</v>
      </c>
      <c r="AQ974">
        <f>Analysis!$B$36*'Flight Input'!AE974+IF('Flight Input'!AE974 &gt; 0,Analysis!$B$37,0)</f>
        <v>0</v>
      </c>
      <c r="AR974">
        <f ca="1">_xlfn.COVARIANCE.P($AN$102:$AN$1102,'Flight Input'!AE974:AE1974)</f>
        <v>0</v>
      </c>
    </row>
    <row r="975" spans="1:44" x14ac:dyDescent="0.3">
      <c r="A975">
        <v>973</v>
      </c>
      <c r="B975">
        <f>'Flight Input'!T975</f>
        <v>23.353597000008449</v>
      </c>
      <c r="C975">
        <f ca="1">INDIRECT(CONCATENATE("'Flight Input'!",Analysis!$B$2,A975+2))</f>
        <v>0</v>
      </c>
      <c r="D975">
        <f t="shared" si="2084"/>
        <v>1.8465999979525805E-2</v>
      </c>
      <c r="F975">
        <f t="shared" ca="1" si="2093"/>
        <v>0</v>
      </c>
      <c r="G975">
        <f t="shared" ca="1" si="2094"/>
        <v>0</v>
      </c>
      <c r="I975">
        <f>SUM(D$2:D975)/COUNT(D$2:D975)</f>
        <v>2.4001641315527698E-2</v>
      </c>
      <c r="J975">
        <f t="shared" si="2085"/>
        <v>0.76936405043180744</v>
      </c>
      <c r="L975">
        <f ca="1">VARA(C$2:C975)</f>
        <v>0</v>
      </c>
      <c r="M975">
        <f t="shared" ca="1" si="2086"/>
        <v>0</v>
      </c>
      <c r="N975">
        <f t="shared" ca="1" si="2095"/>
        <v>0</v>
      </c>
      <c r="O975" t="b">
        <f ca="1">IF(OR(O974,M975*MIN((B975-B$2)*Analysis!$B$19,1)&gt;Analysis!$B$18),TRUE,FALSE)</f>
        <v>0</v>
      </c>
      <c r="P975" t="b">
        <f>IF(OR('Flight Input'!U975=3,'Flight Input'!U975=9),TRUE,FALSE)</f>
        <v>0</v>
      </c>
      <c r="Q975">
        <f ca="1">IF(O975,Q974,SUM(C$2:C975)/COUNT(C$2:C975))+(Analysis!$D$14-500)/1000000</f>
        <v>1.1E-4</v>
      </c>
      <c r="R975">
        <f t="shared" ca="1" si="2087"/>
        <v>0</v>
      </c>
      <c r="S975">
        <f t="shared" ca="1" si="2096"/>
        <v>0</v>
      </c>
      <c r="T975">
        <f t="shared" si="2088"/>
        <v>0</v>
      </c>
      <c r="U975">
        <f>IF($P975,T975*Analysis!$B$28+Analysis!$B$29,0)</f>
        <v>0</v>
      </c>
      <c r="V975">
        <f>U975-'Flight Input'!$AE975</f>
        <v>0</v>
      </c>
      <c r="W975">
        <f ca="1">MEDIAN2(R975,Analysis!$B$5,2)</f>
        <v>0</v>
      </c>
      <c r="X975">
        <f t="shared" ref="X975:Y975" ca="1" si="2119">X974+W975*$D975</f>
        <v>0</v>
      </c>
      <c r="Y975">
        <f t="shared" ca="1" si="2119"/>
        <v>0</v>
      </c>
      <c r="AA975">
        <f ca="1">AVERAGE2(W975,Analysis!$B$6,2)</f>
        <v>0</v>
      </c>
      <c r="AB975">
        <f t="shared" ref="AB975:AC975" ca="1" si="2120">AB974+AA975*$D975</f>
        <v>0</v>
      </c>
      <c r="AC975">
        <f t="shared" ca="1" si="2120"/>
        <v>0</v>
      </c>
      <c r="AF975">
        <f ca="1">IF(B975&gt;0,C975-Analysis!$B$14,0)</f>
        <v>0</v>
      </c>
      <c r="AG975">
        <f t="shared" ca="1" si="2091"/>
        <v>0</v>
      </c>
      <c r="AH975">
        <f t="shared" ca="1" si="2092"/>
        <v>0</v>
      </c>
      <c r="AI975">
        <f ca="1">IF(AND(B975&gt;Analysis!$B$39,B975&lt;Analysis!$B$40),FilterInput(AF975,Analysis!$B$34,Analysis!$B$35),0)</f>
        <v>0</v>
      </c>
      <c r="AJ975">
        <f ca="1">MEDIAN2(AI975,Analysis!$B$5,2)</f>
        <v>0</v>
      </c>
      <c r="AK975">
        <f ca="1">AVERAGE2(AJ975,Analysis!$B$6,2)</f>
        <v>0</v>
      </c>
      <c r="AL975">
        <f ca="1">INTEGRAL2(R975,$B975,AL974,R974,$B974,Analysis!$B$22)</f>
        <v>0</v>
      </c>
      <c r="AM975">
        <f>IF(AND(B975&lt;Analysis!$B$40,B975&gt;0),INTEGRAL2(AL975,$B975,AM974,AL974,$B974,Analysis!$B$23),0)</f>
        <v>0</v>
      </c>
      <c r="AN975">
        <f>IF($P975,AM975*Analysis!$B$30+Analysis!$B$31,0)</f>
        <v>0</v>
      </c>
      <c r="AO975">
        <f>AN975-'Flight Input'!$AE975</f>
        <v>0</v>
      </c>
      <c r="AQ975">
        <f>Analysis!$B$36*'Flight Input'!AE975+IF('Flight Input'!AE975 &gt; 0,Analysis!$B$37,0)</f>
        <v>0</v>
      </c>
      <c r="AR975">
        <f ca="1">_xlfn.COVARIANCE.P($AN$102:$AN$1102,'Flight Input'!AE975:AE1975)</f>
        <v>0</v>
      </c>
    </row>
    <row r="976" spans="1:44" x14ac:dyDescent="0.3">
      <c r="A976">
        <v>974</v>
      </c>
      <c r="B976">
        <f>'Flight Input'!T976</f>
        <v>23.372410999960266</v>
      </c>
      <c r="C976">
        <f ca="1">INDIRECT(CONCATENATE("'Flight Input'!",Analysis!$B$2,A976+2))</f>
        <v>0</v>
      </c>
      <c r="D976">
        <f t="shared" si="2084"/>
        <v>1.8813999951817095E-2</v>
      </c>
      <c r="F976">
        <f t="shared" ca="1" si="2093"/>
        <v>0</v>
      </c>
      <c r="G976">
        <f t="shared" ca="1" si="2094"/>
        <v>0</v>
      </c>
      <c r="I976">
        <f>SUM(D$2:D976)/COUNT(D$2:D976)</f>
        <v>2.3996315195031075E-2</v>
      </c>
      <c r="J976">
        <f t="shared" si="2085"/>
        <v>0.78403704064167801</v>
      </c>
      <c r="L976">
        <f ca="1">VARA(C$2:C976)</f>
        <v>0</v>
      </c>
      <c r="M976">
        <f t="shared" ca="1" si="2086"/>
        <v>0</v>
      </c>
      <c r="N976">
        <f t="shared" ca="1" si="2095"/>
        <v>0</v>
      </c>
      <c r="O976" t="b">
        <f ca="1">IF(OR(O975,M976*MIN((B976-B$2)*Analysis!$B$19,1)&gt;Analysis!$B$18),TRUE,FALSE)</f>
        <v>0</v>
      </c>
      <c r="P976" t="b">
        <f>IF(OR('Flight Input'!U976=3,'Flight Input'!U976=9),TRUE,FALSE)</f>
        <v>0</v>
      </c>
      <c r="Q976">
        <f ca="1">IF(O976,Q975,SUM(C$2:C976)/COUNT(C$2:C976))+(Analysis!$D$14-500)/1000000</f>
        <v>1.1E-4</v>
      </c>
      <c r="R976">
        <f t="shared" ca="1" si="2087"/>
        <v>0</v>
      </c>
      <c r="S976">
        <f t="shared" ca="1" si="2096"/>
        <v>0</v>
      </c>
      <c r="T976">
        <f t="shared" si="2088"/>
        <v>0</v>
      </c>
      <c r="U976">
        <f>IF($P976,T976*Analysis!$B$28+Analysis!$B$29,0)</f>
        <v>0</v>
      </c>
      <c r="V976">
        <f>U976-'Flight Input'!$AE976</f>
        <v>0</v>
      </c>
      <c r="W976">
        <f ca="1">MEDIAN2(R976,Analysis!$B$5,2)</f>
        <v>0</v>
      </c>
      <c r="X976">
        <f t="shared" ref="X976:Y976" ca="1" si="2121">X975+W976*$D976</f>
        <v>0</v>
      </c>
      <c r="Y976">
        <f t="shared" ca="1" si="2121"/>
        <v>0</v>
      </c>
      <c r="AA976">
        <f ca="1">AVERAGE2(W976,Analysis!$B$6,2)</f>
        <v>0</v>
      </c>
      <c r="AB976">
        <f t="shared" ref="AB976:AC976" ca="1" si="2122">AB975+AA976*$D976</f>
        <v>0</v>
      </c>
      <c r="AC976">
        <f t="shared" ca="1" si="2122"/>
        <v>0</v>
      </c>
      <c r="AF976">
        <f ca="1">IF(B976&gt;0,C976-Analysis!$B$14,0)</f>
        <v>0</v>
      </c>
      <c r="AG976">
        <f t="shared" ca="1" si="2091"/>
        <v>0</v>
      </c>
      <c r="AH976">
        <f t="shared" ca="1" si="2092"/>
        <v>0</v>
      </c>
      <c r="AI976">
        <f ca="1">IF(AND(B976&gt;Analysis!$B$39,B976&lt;Analysis!$B$40),FilterInput(AF976,Analysis!$B$34,Analysis!$B$35),0)</f>
        <v>0</v>
      </c>
      <c r="AJ976">
        <f ca="1">MEDIAN2(AI976,Analysis!$B$5,2)</f>
        <v>0</v>
      </c>
      <c r="AK976">
        <f ca="1">AVERAGE2(AJ976,Analysis!$B$6,2)</f>
        <v>0</v>
      </c>
      <c r="AL976">
        <f ca="1">INTEGRAL2(R976,$B976,AL975,R975,$B975,Analysis!$B$22)</f>
        <v>0</v>
      </c>
      <c r="AM976">
        <f>IF(AND(B976&lt;Analysis!$B$40,B976&gt;0),INTEGRAL2(AL976,$B976,AM975,AL975,$B975,Analysis!$B$23),0)</f>
        <v>0</v>
      </c>
      <c r="AN976">
        <f>IF($P976,AM976*Analysis!$B$30+Analysis!$B$31,0)</f>
        <v>0</v>
      </c>
      <c r="AO976">
        <f>AN976-'Flight Input'!$AE976</f>
        <v>0</v>
      </c>
      <c r="AQ976">
        <f>Analysis!$B$36*'Flight Input'!AE976+IF('Flight Input'!AE976 &gt; 0,Analysis!$B$37,0)</f>
        <v>0</v>
      </c>
      <c r="AR976">
        <f ca="1">_xlfn.COVARIANCE.P($AN$102:$AN$1102,'Flight Input'!AE976:AE1976)</f>
        <v>0</v>
      </c>
    </row>
    <row r="977" spans="1:44" x14ac:dyDescent="0.3">
      <c r="A977">
        <v>975</v>
      </c>
      <c r="B977">
        <f>'Flight Input'!T977</f>
        <v>23.390097999945283</v>
      </c>
      <c r="C977">
        <f ca="1">INDIRECT(CONCATENATE("'Flight Input'!",Analysis!$B$2,A977+2))</f>
        <v>0</v>
      </c>
      <c r="D977">
        <f t="shared" si="2084"/>
        <v>1.7686999985016882E-2</v>
      </c>
      <c r="F977">
        <f t="shared" ca="1" si="2093"/>
        <v>0</v>
      </c>
      <c r="G977">
        <f t="shared" ca="1" si="2094"/>
        <v>0</v>
      </c>
      <c r="I977">
        <f>SUM(D$2:D977)/COUNT(D$2:D977)</f>
        <v>2.3989844102507981E-2</v>
      </c>
      <c r="J977">
        <f t="shared" si="2085"/>
        <v>0.73727031778284136</v>
      </c>
      <c r="L977">
        <f ca="1">VARA(C$2:C977)</f>
        <v>0</v>
      </c>
      <c r="M977">
        <f t="shared" ca="1" si="2086"/>
        <v>0</v>
      </c>
      <c r="N977">
        <f t="shared" ca="1" si="2095"/>
        <v>0</v>
      </c>
      <c r="O977" t="b">
        <f ca="1">IF(OR(O976,M977*MIN((B977-B$2)*Analysis!$B$19,1)&gt;Analysis!$B$18),TRUE,FALSE)</f>
        <v>0</v>
      </c>
      <c r="P977" t="b">
        <f>IF(OR('Flight Input'!U977=3,'Flight Input'!U977=9),TRUE,FALSE)</f>
        <v>0</v>
      </c>
      <c r="Q977">
        <f ca="1">IF(O977,Q976,SUM(C$2:C977)/COUNT(C$2:C977))+(Analysis!$D$14-500)/1000000</f>
        <v>1.1E-4</v>
      </c>
      <c r="R977">
        <f t="shared" ca="1" si="2087"/>
        <v>0</v>
      </c>
      <c r="S977">
        <f t="shared" ca="1" si="2096"/>
        <v>0</v>
      </c>
      <c r="T977">
        <f t="shared" si="2088"/>
        <v>0</v>
      </c>
      <c r="U977">
        <f>IF($P977,T977*Analysis!$B$28+Analysis!$B$29,0)</f>
        <v>0</v>
      </c>
      <c r="V977">
        <f>U977-'Flight Input'!$AE977</f>
        <v>0</v>
      </c>
      <c r="W977">
        <f ca="1">MEDIAN2(R977,Analysis!$B$5,2)</f>
        <v>0</v>
      </c>
      <c r="X977">
        <f t="shared" ref="X977:Y977" ca="1" si="2123">X976+W977*$D977</f>
        <v>0</v>
      </c>
      <c r="Y977">
        <f t="shared" ca="1" si="2123"/>
        <v>0</v>
      </c>
      <c r="AA977">
        <f ca="1">AVERAGE2(W977,Analysis!$B$6,2)</f>
        <v>0</v>
      </c>
      <c r="AB977">
        <f t="shared" ref="AB977:AC977" ca="1" si="2124">AB976+AA977*$D977</f>
        <v>0</v>
      </c>
      <c r="AC977">
        <f t="shared" ca="1" si="2124"/>
        <v>0</v>
      </c>
      <c r="AF977">
        <f ca="1">IF(B977&gt;0,C977-Analysis!$B$14,0)</f>
        <v>0</v>
      </c>
      <c r="AG977">
        <f t="shared" ca="1" si="2091"/>
        <v>0</v>
      </c>
      <c r="AH977">
        <f t="shared" ca="1" si="2092"/>
        <v>0</v>
      </c>
      <c r="AI977">
        <f ca="1">IF(AND(B977&gt;Analysis!$B$39,B977&lt;Analysis!$B$40),FilterInput(AF977,Analysis!$B$34,Analysis!$B$35),0)</f>
        <v>0</v>
      </c>
      <c r="AJ977">
        <f ca="1">MEDIAN2(AI977,Analysis!$B$5,2)</f>
        <v>0</v>
      </c>
      <c r="AK977">
        <f ca="1">AVERAGE2(AJ977,Analysis!$B$6,2)</f>
        <v>0</v>
      </c>
      <c r="AL977">
        <f ca="1">INTEGRAL2(R977,$B977,AL976,R976,$B976,Analysis!$B$22)</f>
        <v>0</v>
      </c>
      <c r="AM977">
        <f>IF(AND(B977&lt;Analysis!$B$40,B977&gt;0),INTEGRAL2(AL977,$B977,AM976,AL976,$B976,Analysis!$B$23),0)</f>
        <v>0</v>
      </c>
      <c r="AN977">
        <f>IF($P977,AM977*Analysis!$B$30+Analysis!$B$31,0)</f>
        <v>0</v>
      </c>
      <c r="AO977">
        <f>AN977-'Flight Input'!$AE977</f>
        <v>0</v>
      </c>
      <c r="AQ977">
        <f>Analysis!$B$36*'Flight Input'!AE977+IF('Flight Input'!AE977 &gt; 0,Analysis!$B$37,0)</f>
        <v>0</v>
      </c>
      <c r="AR977">
        <f ca="1">_xlfn.COVARIANCE.P($AN$102:$AN$1102,'Flight Input'!AE977:AE1977)</f>
        <v>0</v>
      </c>
    </row>
    <row r="978" spans="1:44" x14ac:dyDescent="0.3">
      <c r="A978">
        <v>976</v>
      </c>
      <c r="B978">
        <f>'Flight Input'!T978</f>
        <v>23.413437000010163</v>
      </c>
      <c r="C978">
        <f ca="1">INDIRECT(CONCATENATE("'Flight Input'!",Analysis!$B$2,A978+2))</f>
        <v>0</v>
      </c>
      <c r="D978">
        <f t="shared" si="2084"/>
        <v>2.3339000064879656E-2</v>
      </c>
      <c r="F978">
        <f t="shared" ca="1" si="2093"/>
        <v>0</v>
      </c>
      <c r="G978">
        <f t="shared" ca="1" si="2094"/>
        <v>0</v>
      </c>
      <c r="I978">
        <f>SUM(D$2:D978)/COUNT(D$2:D978)</f>
        <v>2.3989177254108773E-2</v>
      </c>
      <c r="J978">
        <f t="shared" si="2085"/>
        <v>0.97289706177323121</v>
      </c>
      <c r="L978">
        <f ca="1">VARA(C$2:C978)</f>
        <v>0</v>
      </c>
      <c r="M978">
        <f t="shared" ca="1" si="2086"/>
        <v>0</v>
      </c>
      <c r="N978">
        <f t="shared" ca="1" si="2095"/>
        <v>0</v>
      </c>
      <c r="O978" t="b">
        <f ca="1">IF(OR(O977,M978*MIN((B978-B$2)*Analysis!$B$19,1)&gt;Analysis!$B$18),TRUE,FALSE)</f>
        <v>0</v>
      </c>
      <c r="P978" t="b">
        <f>IF(OR('Flight Input'!U978=3,'Flight Input'!U978=9),TRUE,FALSE)</f>
        <v>0</v>
      </c>
      <c r="Q978">
        <f ca="1">IF(O978,Q977,SUM(C$2:C978)/COUNT(C$2:C978))+(Analysis!$D$14-500)/1000000</f>
        <v>1.1E-4</v>
      </c>
      <c r="R978">
        <f t="shared" ca="1" si="2087"/>
        <v>0</v>
      </c>
      <c r="S978">
        <f t="shared" ca="1" si="2096"/>
        <v>0</v>
      </c>
      <c r="T978">
        <f t="shared" si="2088"/>
        <v>0</v>
      </c>
      <c r="U978">
        <f>IF($P978,T978*Analysis!$B$28+Analysis!$B$29,0)</f>
        <v>0</v>
      </c>
      <c r="V978">
        <f>U978-'Flight Input'!$AE978</f>
        <v>0</v>
      </c>
      <c r="W978">
        <f ca="1">MEDIAN2(R978,Analysis!$B$5,2)</f>
        <v>0</v>
      </c>
      <c r="X978">
        <f t="shared" ref="X978:Y978" ca="1" si="2125">X977+W978*$D978</f>
        <v>0</v>
      </c>
      <c r="Y978">
        <f t="shared" ca="1" si="2125"/>
        <v>0</v>
      </c>
      <c r="AA978">
        <f ca="1">AVERAGE2(W978,Analysis!$B$6,2)</f>
        <v>0</v>
      </c>
      <c r="AB978">
        <f t="shared" ref="AB978:AC978" ca="1" si="2126">AB977+AA978*$D978</f>
        <v>0</v>
      </c>
      <c r="AC978">
        <f t="shared" ca="1" si="2126"/>
        <v>0</v>
      </c>
      <c r="AF978">
        <f ca="1">IF(B978&gt;0,C978-Analysis!$B$14,0)</f>
        <v>0</v>
      </c>
      <c r="AG978">
        <f t="shared" ca="1" si="2091"/>
        <v>0</v>
      </c>
      <c r="AH978">
        <f t="shared" ca="1" si="2092"/>
        <v>0</v>
      </c>
      <c r="AI978">
        <f ca="1">IF(AND(B978&gt;Analysis!$B$39,B978&lt;Analysis!$B$40),FilterInput(AF978,Analysis!$B$34,Analysis!$B$35),0)</f>
        <v>0</v>
      </c>
      <c r="AJ978">
        <f ca="1">MEDIAN2(AI978,Analysis!$B$5,2)</f>
        <v>0</v>
      </c>
      <c r="AK978">
        <f ca="1">AVERAGE2(AJ978,Analysis!$B$6,2)</f>
        <v>0</v>
      </c>
      <c r="AL978">
        <f ca="1">INTEGRAL2(R978,$B978,AL977,R977,$B977,Analysis!$B$22)</f>
        <v>0</v>
      </c>
      <c r="AM978">
        <f>IF(AND(B978&lt;Analysis!$B$40,B978&gt;0),INTEGRAL2(AL978,$B978,AM977,AL977,$B977,Analysis!$B$23),0)</f>
        <v>0</v>
      </c>
      <c r="AN978">
        <f>IF($P978,AM978*Analysis!$B$30+Analysis!$B$31,0)</f>
        <v>0</v>
      </c>
      <c r="AO978">
        <f>AN978-'Flight Input'!$AE978</f>
        <v>0</v>
      </c>
      <c r="AQ978">
        <f>Analysis!$B$36*'Flight Input'!AE978+IF('Flight Input'!AE978 &gt; 0,Analysis!$B$37,0)</f>
        <v>0</v>
      </c>
      <c r="AR978">
        <f ca="1">_xlfn.COVARIANCE.P($AN$102:$AN$1102,'Flight Input'!AE978:AE1978)</f>
        <v>0</v>
      </c>
    </row>
    <row r="979" spans="1:44" x14ac:dyDescent="0.3">
      <c r="A979">
        <v>977</v>
      </c>
      <c r="B979">
        <f>'Flight Input'!T979</f>
        <v>23.439482999965549</v>
      </c>
      <c r="C979">
        <f ca="1">INDIRECT(CONCATENATE("'Flight Input'!",Analysis!$B$2,A979+2))</f>
        <v>0</v>
      </c>
      <c r="D979">
        <f t="shared" si="2084"/>
        <v>2.6045999955385923E-2</v>
      </c>
      <c r="F979">
        <f t="shared" ca="1" si="2093"/>
        <v>0</v>
      </c>
      <c r="G979">
        <f t="shared" ca="1" si="2094"/>
        <v>0</v>
      </c>
      <c r="I979">
        <f>SUM(D$2:D979)/COUNT(D$2:D979)</f>
        <v>2.3991282497405883E-2</v>
      </c>
      <c r="J979">
        <f t="shared" si="2085"/>
        <v>1.0856443359458674</v>
      </c>
      <c r="L979">
        <f ca="1">VARA(C$2:C979)</f>
        <v>0</v>
      </c>
      <c r="M979">
        <f t="shared" ca="1" si="2086"/>
        <v>0</v>
      </c>
      <c r="N979">
        <f t="shared" ca="1" si="2095"/>
        <v>0</v>
      </c>
      <c r="O979" t="b">
        <f ca="1">IF(OR(O978,M979*MIN((B979-B$2)*Analysis!$B$19,1)&gt;Analysis!$B$18),TRUE,FALSE)</f>
        <v>0</v>
      </c>
      <c r="P979" t="b">
        <f>IF(OR('Flight Input'!U979=3,'Flight Input'!U979=9),TRUE,FALSE)</f>
        <v>0</v>
      </c>
      <c r="Q979">
        <f ca="1">IF(O979,Q978,SUM(C$2:C979)/COUNT(C$2:C979))+(Analysis!$D$14-500)/1000000</f>
        <v>1.1E-4</v>
      </c>
      <c r="R979">
        <f t="shared" ca="1" si="2087"/>
        <v>0</v>
      </c>
      <c r="S979">
        <f t="shared" ca="1" si="2096"/>
        <v>0</v>
      </c>
      <c r="T979">
        <f t="shared" si="2088"/>
        <v>0</v>
      </c>
      <c r="U979">
        <f>IF($P979,T979*Analysis!$B$28+Analysis!$B$29,0)</f>
        <v>0</v>
      </c>
      <c r="V979">
        <f>U979-'Flight Input'!$AE979</f>
        <v>0</v>
      </c>
      <c r="W979">
        <f ca="1">MEDIAN2(R979,Analysis!$B$5,2)</f>
        <v>0</v>
      </c>
      <c r="X979">
        <f t="shared" ref="X979:Y979" ca="1" si="2127">X978+W979*$D979</f>
        <v>0</v>
      </c>
      <c r="Y979">
        <f t="shared" ca="1" si="2127"/>
        <v>0</v>
      </c>
      <c r="AA979">
        <f ca="1">AVERAGE2(W979,Analysis!$B$6,2)</f>
        <v>0</v>
      </c>
      <c r="AB979">
        <f t="shared" ref="AB979:AC979" ca="1" si="2128">AB978+AA979*$D979</f>
        <v>0</v>
      </c>
      <c r="AC979">
        <f t="shared" ca="1" si="2128"/>
        <v>0</v>
      </c>
      <c r="AF979">
        <f ca="1">IF(B979&gt;0,C979-Analysis!$B$14,0)</f>
        <v>0</v>
      </c>
      <c r="AG979">
        <f t="shared" ca="1" si="2091"/>
        <v>0</v>
      </c>
      <c r="AH979">
        <f t="shared" ca="1" si="2092"/>
        <v>0</v>
      </c>
      <c r="AI979">
        <f ca="1">IF(AND(B979&gt;Analysis!$B$39,B979&lt;Analysis!$B$40),FilterInput(AF979,Analysis!$B$34,Analysis!$B$35),0)</f>
        <v>0</v>
      </c>
      <c r="AJ979">
        <f ca="1">MEDIAN2(AI979,Analysis!$B$5,2)</f>
        <v>0</v>
      </c>
      <c r="AK979">
        <f ca="1">AVERAGE2(AJ979,Analysis!$B$6,2)</f>
        <v>0</v>
      </c>
      <c r="AL979">
        <f ca="1">INTEGRAL2(R979,$B979,AL978,R978,$B978,Analysis!$B$22)</f>
        <v>0</v>
      </c>
      <c r="AM979">
        <f>IF(AND(B979&lt;Analysis!$B$40,B979&gt;0),INTEGRAL2(AL979,$B979,AM978,AL978,$B978,Analysis!$B$23),0)</f>
        <v>0</v>
      </c>
      <c r="AN979">
        <f>IF($P979,AM979*Analysis!$B$30+Analysis!$B$31,0)</f>
        <v>0</v>
      </c>
      <c r="AO979">
        <f>AN979-'Flight Input'!$AE979</f>
        <v>0</v>
      </c>
      <c r="AQ979">
        <f>Analysis!$B$36*'Flight Input'!AE979+IF('Flight Input'!AE979 &gt; 0,Analysis!$B$37,0)</f>
        <v>0</v>
      </c>
      <c r="AR979">
        <f ca="1">_xlfn.COVARIANCE.P($AN$102:$AN$1102,'Flight Input'!AE979:AE1979)</f>
        <v>0</v>
      </c>
    </row>
    <row r="980" spans="1:44" x14ac:dyDescent="0.3">
      <c r="A980">
        <v>978</v>
      </c>
      <c r="B980">
        <f>'Flight Input'!T980</f>
        <v>23.461100999964401</v>
      </c>
      <c r="C980">
        <f ca="1">INDIRECT(CONCATENATE("'Flight Input'!",Analysis!$B$2,A980+2))</f>
        <v>0</v>
      </c>
      <c r="D980">
        <f t="shared" si="2084"/>
        <v>2.1617999998852611E-2</v>
      </c>
      <c r="F980">
        <f t="shared" ca="1" si="2093"/>
        <v>0</v>
      </c>
      <c r="G980">
        <f t="shared" ca="1" si="2094"/>
        <v>0</v>
      </c>
      <c r="I980">
        <f>SUM(D$2:D980)/COUNT(D$2:D980)</f>
        <v>2.3988855828184458E-2</v>
      </c>
      <c r="J980">
        <f t="shared" si="2085"/>
        <v>0.90116844895343717</v>
      </c>
      <c r="L980">
        <f ca="1">VARA(C$2:C980)</f>
        <v>0</v>
      </c>
      <c r="M980">
        <f t="shared" ca="1" si="2086"/>
        <v>0</v>
      </c>
      <c r="N980">
        <f t="shared" ca="1" si="2095"/>
        <v>0</v>
      </c>
      <c r="O980" t="b">
        <f ca="1">IF(OR(O979,M980*MIN((B980-B$2)*Analysis!$B$19,1)&gt;Analysis!$B$18),TRUE,FALSE)</f>
        <v>0</v>
      </c>
      <c r="P980" t="b">
        <f>IF(OR('Flight Input'!U980=3,'Flight Input'!U980=9),TRUE,FALSE)</f>
        <v>0</v>
      </c>
      <c r="Q980">
        <f ca="1">IF(O980,Q979,SUM(C$2:C980)/COUNT(C$2:C980))+(Analysis!$D$14-500)/1000000</f>
        <v>1.1E-4</v>
      </c>
      <c r="R980">
        <f t="shared" ca="1" si="2087"/>
        <v>0</v>
      </c>
      <c r="S980">
        <f t="shared" ca="1" si="2096"/>
        <v>0</v>
      </c>
      <c r="T980">
        <f t="shared" si="2088"/>
        <v>0</v>
      </c>
      <c r="U980">
        <f>IF($P980,T980*Analysis!$B$28+Analysis!$B$29,0)</f>
        <v>0</v>
      </c>
      <c r="V980">
        <f>U980-'Flight Input'!$AE980</f>
        <v>0</v>
      </c>
      <c r="W980">
        <f ca="1">MEDIAN2(R980,Analysis!$B$5,2)</f>
        <v>0</v>
      </c>
      <c r="X980">
        <f t="shared" ref="X980:Y980" ca="1" si="2129">X979+W980*$D980</f>
        <v>0</v>
      </c>
      <c r="Y980">
        <f t="shared" ca="1" si="2129"/>
        <v>0</v>
      </c>
      <c r="AA980">
        <f ca="1">AVERAGE2(W980,Analysis!$B$6,2)</f>
        <v>0</v>
      </c>
      <c r="AB980">
        <f t="shared" ref="AB980:AC980" ca="1" si="2130">AB979+AA980*$D980</f>
        <v>0</v>
      </c>
      <c r="AC980">
        <f t="shared" ca="1" si="2130"/>
        <v>0</v>
      </c>
      <c r="AF980">
        <f ca="1">IF(B980&gt;0,C980-Analysis!$B$14,0)</f>
        <v>0</v>
      </c>
      <c r="AG980">
        <f t="shared" ca="1" si="2091"/>
        <v>0</v>
      </c>
      <c r="AH980">
        <f t="shared" ca="1" si="2092"/>
        <v>0</v>
      </c>
      <c r="AI980">
        <f ca="1">IF(AND(B980&gt;Analysis!$B$39,B980&lt;Analysis!$B$40),FilterInput(AF980,Analysis!$B$34,Analysis!$B$35),0)</f>
        <v>0</v>
      </c>
      <c r="AJ980">
        <f ca="1">MEDIAN2(AI980,Analysis!$B$5,2)</f>
        <v>0</v>
      </c>
      <c r="AK980">
        <f ca="1">AVERAGE2(AJ980,Analysis!$B$6,2)</f>
        <v>0</v>
      </c>
      <c r="AL980">
        <f ca="1">INTEGRAL2(R980,$B980,AL979,R979,$B979,Analysis!$B$22)</f>
        <v>0</v>
      </c>
      <c r="AM980">
        <f>IF(AND(B980&lt;Analysis!$B$40,B980&gt;0),INTEGRAL2(AL980,$B980,AM979,AL979,$B979,Analysis!$B$23),0)</f>
        <v>0</v>
      </c>
      <c r="AN980">
        <f>IF($P980,AM980*Analysis!$B$30+Analysis!$B$31,0)</f>
        <v>0</v>
      </c>
      <c r="AO980">
        <f>AN980-'Flight Input'!$AE980</f>
        <v>0</v>
      </c>
      <c r="AQ980">
        <f>Analysis!$B$36*'Flight Input'!AE980+IF('Flight Input'!AE980 &gt; 0,Analysis!$B$37,0)</f>
        <v>0</v>
      </c>
      <c r="AR980">
        <f ca="1">_xlfn.COVARIANCE.P($AN$102:$AN$1102,'Flight Input'!AE980:AE1980)</f>
        <v>0</v>
      </c>
    </row>
    <row r="981" spans="1:44" x14ac:dyDescent="0.3">
      <c r="A981">
        <v>979</v>
      </c>
      <c r="B981">
        <f>'Flight Input'!T981</f>
        <v>23.477679000003263</v>
      </c>
      <c r="C981">
        <f ca="1">INDIRECT(CONCATENATE("'Flight Input'!",Analysis!$B$2,A981+2))</f>
        <v>0</v>
      </c>
      <c r="D981">
        <f t="shared" si="2084"/>
        <v>1.6578000038862228E-2</v>
      </c>
      <c r="F981">
        <f t="shared" ca="1" si="2093"/>
        <v>0</v>
      </c>
      <c r="G981">
        <f t="shared" ca="1" si="2094"/>
        <v>0</v>
      </c>
      <c r="I981">
        <f>SUM(D$2:D981)/COUNT(D$2:D981)</f>
        <v>2.3981286006132037E-2</v>
      </c>
      <c r="J981">
        <f t="shared" si="2085"/>
        <v>0.69128903406694786</v>
      </c>
      <c r="L981">
        <f ca="1">VARA(C$2:C981)</f>
        <v>0</v>
      </c>
      <c r="M981">
        <f t="shared" ca="1" si="2086"/>
        <v>0</v>
      </c>
      <c r="N981">
        <f t="shared" ca="1" si="2095"/>
        <v>0</v>
      </c>
      <c r="O981" t="b">
        <f ca="1">IF(OR(O980,M981*MIN((B981-B$2)*Analysis!$B$19,1)&gt;Analysis!$B$18),TRUE,FALSE)</f>
        <v>0</v>
      </c>
      <c r="P981" t="b">
        <f>IF(OR('Flight Input'!U981=3,'Flight Input'!U981=9),TRUE,FALSE)</f>
        <v>0</v>
      </c>
      <c r="Q981">
        <f ca="1">IF(O981,Q980,SUM(C$2:C981)/COUNT(C$2:C981))+(Analysis!$D$14-500)/1000000</f>
        <v>1.1E-4</v>
      </c>
      <c r="R981">
        <f t="shared" ca="1" si="2087"/>
        <v>0</v>
      </c>
      <c r="S981">
        <f t="shared" ca="1" si="2096"/>
        <v>0</v>
      </c>
      <c r="T981">
        <f t="shared" si="2088"/>
        <v>0</v>
      </c>
      <c r="U981">
        <f>IF($P981,T981*Analysis!$B$28+Analysis!$B$29,0)</f>
        <v>0</v>
      </c>
      <c r="V981">
        <f>U981-'Flight Input'!$AE981</f>
        <v>0</v>
      </c>
      <c r="W981">
        <f ca="1">MEDIAN2(R981,Analysis!$B$5,2)</f>
        <v>0</v>
      </c>
      <c r="X981">
        <f t="shared" ref="X981:Y981" ca="1" si="2131">X980+W981*$D981</f>
        <v>0</v>
      </c>
      <c r="Y981">
        <f t="shared" ca="1" si="2131"/>
        <v>0</v>
      </c>
      <c r="AA981">
        <f ca="1">AVERAGE2(W981,Analysis!$B$6,2)</f>
        <v>0</v>
      </c>
      <c r="AB981">
        <f t="shared" ref="AB981:AC981" ca="1" si="2132">AB980+AA981*$D981</f>
        <v>0</v>
      </c>
      <c r="AC981">
        <f t="shared" ca="1" si="2132"/>
        <v>0</v>
      </c>
      <c r="AF981">
        <f ca="1">IF(B981&gt;0,C981-Analysis!$B$14,0)</f>
        <v>0</v>
      </c>
      <c r="AG981">
        <f t="shared" ca="1" si="2091"/>
        <v>0</v>
      </c>
      <c r="AH981">
        <f t="shared" ca="1" si="2092"/>
        <v>0</v>
      </c>
      <c r="AI981">
        <f ca="1">IF(AND(B981&gt;Analysis!$B$39,B981&lt;Analysis!$B$40),FilterInput(AF981,Analysis!$B$34,Analysis!$B$35),0)</f>
        <v>0</v>
      </c>
      <c r="AJ981">
        <f ca="1">MEDIAN2(AI981,Analysis!$B$5,2)</f>
        <v>0</v>
      </c>
      <c r="AK981">
        <f ca="1">AVERAGE2(AJ981,Analysis!$B$6,2)</f>
        <v>0</v>
      </c>
      <c r="AL981">
        <f ca="1">INTEGRAL2(R981,$B981,AL980,R980,$B980,Analysis!$B$22)</f>
        <v>0</v>
      </c>
      <c r="AM981">
        <f>IF(AND(B981&lt;Analysis!$B$40,B981&gt;0),INTEGRAL2(AL981,$B981,AM980,AL980,$B980,Analysis!$B$23),0)</f>
        <v>0</v>
      </c>
      <c r="AN981">
        <f>IF($P981,AM981*Analysis!$B$30+Analysis!$B$31,0)</f>
        <v>0</v>
      </c>
      <c r="AO981">
        <f>AN981-'Flight Input'!$AE981</f>
        <v>0</v>
      </c>
      <c r="AQ981">
        <f>Analysis!$B$36*'Flight Input'!AE981+IF('Flight Input'!AE981 &gt; 0,Analysis!$B$37,0)</f>
        <v>0</v>
      </c>
      <c r="AR981">
        <f ca="1">_xlfn.COVARIANCE.P($AN$102:$AN$1102,'Flight Input'!AE981:AE1981)</f>
        <v>0</v>
      </c>
    </row>
    <row r="982" spans="1:44" x14ac:dyDescent="0.3">
      <c r="A982">
        <v>980</v>
      </c>
      <c r="B982">
        <f>'Flight Input'!T982</f>
        <v>23.494784999988042</v>
      </c>
      <c r="C982">
        <f ca="1">INDIRECT(CONCATENATE("'Flight Input'!",Analysis!$B$2,A982+2))</f>
        <v>0</v>
      </c>
      <c r="D982">
        <f t="shared" si="2084"/>
        <v>1.7105999984778464E-2</v>
      </c>
      <c r="F982">
        <f t="shared" ca="1" si="2093"/>
        <v>0</v>
      </c>
      <c r="G982">
        <f t="shared" ca="1" si="2094"/>
        <v>0</v>
      </c>
      <c r="I982">
        <f>SUM(D$2:D982)/COUNT(D$2:D982)</f>
        <v>2.3974270408151064E-2</v>
      </c>
      <c r="J982">
        <f t="shared" si="2085"/>
        <v>0.71351493470110183</v>
      </c>
      <c r="L982">
        <f ca="1">VARA(C$2:C982)</f>
        <v>0</v>
      </c>
      <c r="M982">
        <f t="shared" ca="1" si="2086"/>
        <v>0</v>
      </c>
      <c r="N982">
        <f t="shared" ca="1" si="2095"/>
        <v>0</v>
      </c>
      <c r="O982" t="b">
        <f ca="1">IF(OR(O981,M982*MIN((B982-B$2)*Analysis!$B$19,1)&gt;Analysis!$B$18),TRUE,FALSE)</f>
        <v>0</v>
      </c>
      <c r="P982" t="b">
        <f>IF(OR('Flight Input'!U982=3,'Flight Input'!U982=9),TRUE,FALSE)</f>
        <v>0</v>
      </c>
      <c r="Q982">
        <f ca="1">IF(O982,Q981,SUM(C$2:C982)/COUNT(C$2:C982))+(Analysis!$D$14-500)/1000000</f>
        <v>1.1E-4</v>
      </c>
      <c r="R982">
        <f t="shared" ca="1" si="2087"/>
        <v>0</v>
      </c>
      <c r="S982">
        <f t="shared" ca="1" si="2096"/>
        <v>0</v>
      </c>
      <c r="T982">
        <f t="shared" si="2088"/>
        <v>0</v>
      </c>
      <c r="U982">
        <f>IF($P982,T982*Analysis!$B$28+Analysis!$B$29,0)</f>
        <v>0</v>
      </c>
      <c r="V982">
        <f>U982-'Flight Input'!$AE982</f>
        <v>0</v>
      </c>
      <c r="W982">
        <f ca="1">MEDIAN2(R982,Analysis!$B$5,2)</f>
        <v>0</v>
      </c>
      <c r="X982">
        <f t="shared" ref="X982:Y982" ca="1" si="2133">X981+W982*$D982</f>
        <v>0</v>
      </c>
      <c r="Y982">
        <f t="shared" ca="1" si="2133"/>
        <v>0</v>
      </c>
      <c r="AA982">
        <f ca="1">AVERAGE2(W982,Analysis!$B$6,2)</f>
        <v>0</v>
      </c>
      <c r="AB982">
        <f t="shared" ref="AB982:AC982" ca="1" si="2134">AB981+AA982*$D982</f>
        <v>0</v>
      </c>
      <c r="AC982">
        <f t="shared" ca="1" si="2134"/>
        <v>0</v>
      </c>
      <c r="AF982">
        <f ca="1">IF(B982&gt;0,C982-Analysis!$B$14,0)</f>
        <v>0</v>
      </c>
      <c r="AG982">
        <f t="shared" ca="1" si="2091"/>
        <v>0</v>
      </c>
      <c r="AH982">
        <f t="shared" ca="1" si="2092"/>
        <v>0</v>
      </c>
      <c r="AI982">
        <f ca="1">IF(AND(B982&gt;Analysis!$B$39,B982&lt;Analysis!$B$40),FilterInput(AF982,Analysis!$B$34,Analysis!$B$35),0)</f>
        <v>0</v>
      </c>
      <c r="AJ982">
        <f ca="1">MEDIAN2(AI982,Analysis!$B$5,2)</f>
        <v>0</v>
      </c>
      <c r="AK982">
        <f ca="1">AVERAGE2(AJ982,Analysis!$B$6,2)</f>
        <v>0</v>
      </c>
      <c r="AL982">
        <f ca="1">INTEGRAL2(R982,$B982,AL981,R981,$B981,Analysis!$B$22)</f>
        <v>0</v>
      </c>
      <c r="AM982">
        <f>IF(AND(B982&lt;Analysis!$B$40,B982&gt;0),INTEGRAL2(AL982,$B982,AM981,AL981,$B981,Analysis!$B$23),0)</f>
        <v>0</v>
      </c>
      <c r="AN982">
        <f>IF($P982,AM982*Analysis!$B$30+Analysis!$B$31,0)</f>
        <v>0</v>
      </c>
      <c r="AO982">
        <f>AN982-'Flight Input'!$AE982</f>
        <v>0</v>
      </c>
      <c r="AQ982">
        <f>Analysis!$B$36*'Flight Input'!AE982+IF('Flight Input'!AE982 &gt; 0,Analysis!$B$37,0)</f>
        <v>0</v>
      </c>
      <c r="AR982">
        <f ca="1">_xlfn.COVARIANCE.P($AN$102:$AN$1102,'Flight Input'!AE982:AE1982)</f>
        <v>0</v>
      </c>
    </row>
    <row r="983" spans="1:44" x14ac:dyDescent="0.3">
      <c r="A983">
        <v>981</v>
      </c>
      <c r="B983">
        <f>'Flight Input'!T983</f>
        <v>23.514047999982722</v>
      </c>
      <c r="C983">
        <f ca="1">INDIRECT(CONCATENATE("'Flight Input'!",Analysis!$B$2,A983+2))</f>
        <v>0</v>
      </c>
      <c r="D983">
        <f t="shared" si="2084"/>
        <v>1.9262999994680285E-2</v>
      </c>
      <c r="F983">
        <f t="shared" ca="1" si="2093"/>
        <v>0</v>
      </c>
      <c r="G983">
        <f t="shared" ca="1" si="2094"/>
        <v>0</v>
      </c>
      <c r="I983">
        <f>SUM(D$2:D983)/COUNT(D$2:D983)</f>
        <v>2.3969467889890645E-2</v>
      </c>
      <c r="J983">
        <f t="shared" si="2085"/>
        <v>0.80364737686999899</v>
      </c>
      <c r="L983">
        <f ca="1">VARA(C$2:C983)</f>
        <v>0</v>
      </c>
      <c r="M983">
        <f t="shared" ca="1" si="2086"/>
        <v>0</v>
      </c>
      <c r="N983">
        <f t="shared" ca="1" si="2095"/>
        <v>0</v>
      </c>
      <c r="O983" t="b">
        <f ca="1">IF(OR(O982,M983*MIN((B983-B$2)*Analysis!$B$19,1)&gt;Analysis!$B$18),TRUE,FALSE)</f>
        <v>0</v>
      </c>
      <c r="P983" t="b">
        <f>IF(OR('Flight Input'!U983=3,'Flight Input'!U983=9),TRUE,FALSE)</f>
        <v>0</v>
      </c>
      <c r="Q983">
        <f ca="1">IF(O983,Q982,SUM(C$2:C983)/COUNT(C$2:C983))+(Analysis!$D$14-500)/1000000</f>
        <v>1.1E-4</v>
      </c>
      <c r="R983">
        <f t="shared" ca="1" si="2087"/>
        <v>0</v>
      </c>
      <c r="S983">
        <f t="shared" ca="1" si="2096"/>
        <v>0</v>
      </c>
      <c r="T983">
        <f t="shared" si="2088"/>
        <v>0</v>
      </c>
      <c r="U983">
        <f>IF($P983,T983*Analysis!$B$28+Analysis!$B$29,0)</f>
        <v>0</v>
      </c>
      <c r="V983">
        <f>U983-'Flight Input'!$AE983</f>
        <v>0</v>
      </c>
      <c r="W983">
        <f ca="1">MEDIAN2(R983,Analysis!$B$5,2)</f>
        <v>0</v>
      </c>
      <c r="X983">
        <f t="shared" ref="X983:Y983" ca="1" si="2135">X982+W983*$D983</f>
        <v>0</v>
      </c>
      <c r="Y983">
        <f t="shared" ca="1" si="2135"/>
        <v>0</v>
      </c>
      <c r="AA983">
        <f ca="1">AVERAGE2(W983,Analysis!$B$6,2)</f>
        <v>0</v>
      </c>
      <c r="AB983">
        <f t="shared" ref="AB983:AC983" ca="1" si="2136">AB982+AA983*$D983</f>
        <v>0</v>
      </c>
      <c r="AC983">
        <f t="shared" ca="1" si="2136"/>
        <v>0</v>
      </c>
      <c r="AF983">
        <f ca="1">IF(B983&gt;0,C983-Analysis!$B$14,0)</f>
        <v>0</v>
      </c>
      <c r="AG983">
        <f t="shared" ca="1" si="2091"/>
        <v>0</v>
      </c>
      <c r="AH983">
        <f t="shared" ca="1" si="2092"/>
        <v>0</v>
      </c>
      <c r="AI983">
        <f ca="1">IF(AND(B983&gt;Analysis!$B$39,B983&lt;Analysis!$B$40),FilterInput(AF983,Analysis!$B$34,Analysis!$B$35),0)</f>
        <v>0</v>
      </c>
      <c r="AJ983">
        <f ca="1">MEDIAN2(AI983,Analysis!$B$5,2)</f>
        <v>0</v>
      </c>
      <c r="AK983">
        <f ca="1">AVERAGE2(AJ983,Analysis!$B$6,2)</f>
        <v>0</v>
      </c>
      <c r="AL983">
        <f ca="1">INTEGRAL2(R983,$B983,AL982,R982,$B982,Analysis!$B$22)</f>
        <v>0</v>
      </c>
      <c r="AM983">
        <f>IF(AND(B983&lt;Analysis!$B$40,B983&gt;0),INTEGRAL2(AL983,$B983,AM982,AL982,$B982,Analysis!$B$23),0)</f>
        <v>0</v>
      </c>
      <c r="AN983">
        <f>IF($P983,AM983*Analysis!$B$30+Analysis!$B$31,0)</f>
        <v>0</v>
      </c>
      <c r="AO983">
        <f>AN983-'Flight Input'!$AE983</f>
        <v>0</v>
      </c>
      <c r="AQ983">
        <f>Analysis!$B$36*'Flight Input'!AE983+IF('Flight Input'!AE983 &gt; 0,Analysis!$B$37,0)</f>
        <v>0</v>
      </c>
      <c r="AR983">
        <f ca="1">_xlfn.COVARIANCE.P($AN$102:$AN$1102,'Flight Input'!AE983:AE1983)</f>
        <v>0</v>
      </c>
    </row>
    <row r="984" spans="1:44" x14ac:dyDescent="0.3">
      <c r="A984">
        <v>982</v>
      </c>
      <c r="B984">
        <f>'Flight Input'!T984</f>
        <v>23.524028999963775</v>
      </c>
      <c r="C984">
        <f ca="1">INDIRECT(CONCATENATE("'Flight Input'!",Analysis!$B$2,A984+2))</f>
        <v>0</v>
      </c>
      <c r="D984">
        <f t="shared" si="2084"/>
        <v>9.9809999810531735E-3</v>
      </c>
      <c r="F984">
        <f t="shared" ca="1" si="2093"/>
        <v>0</v>
      </c>
      <c r="G984">
        <f t="shared" ca="1" si="2094"/>
        <v>0</v>
      </c>
      <c r="I984">
        <f>SUM(D$2:D984)/COUNT(D$2:D984)</f>
        <v>2.3955223014219731E-2</v>
      </c>
      <c r="J984">
        <f t="shared" si="2085"/>
        <v>0.4166523507265405</v>
      </c>
      <c r="L984">
        <f ca="1">VARA(C$2:C984)</f>
        <v>0</v>
      </c>
      <c r="M984">
        <f t="shared" ca="1" si="2086"/>
        <v>0</v>
      </c>
      <c r="N984">
        <f t="shared" ca="1" si="2095"/>
        <v>0</v>
      </c>
      <c r="O984" t="b">
        <f ca="1">IF(OR(O983,M984*MIN((B984-B$2)*Analysis!$B$19,1)&gt;Analysis!$B$18),TRUE,FALSE)</f>
        <v>0</v>
      </c>
      <c r="P984" t="b">
        <f>IF(OR('Flight Input'!U984=3,'Flight Input'!U984=9),TRUE,FALSE)</f>
        <v>0</v>
      </c>
      <c r="Q984">
        <f ca="1">IF(O984,Q983,SUM(C$2:C984)/COUNT(C$2:C984))+(Analysis!$D$14-500)/1000000</f>
        <v>1.1E-4</v>
      </c>
      <c r="R984">
        <f t="shared" ca="1" si="2087"/>
        <v>0</v>
      </c>
      <c r="S984">
        <f t="shared" ca="1" si="2096"/>
        <v>0</v>
      </c>
      <c r="T984">
        <f t="shared" si="2088"/>
        <v>0</v>
      </c>
      <c r="U984">
        <f>IF($P984,T984*Analysis!$B$28+Analysis!$B$29,0)</f>
        <v>0</v>
      </c>
      <c r="V984">
        <f>U984-'Flight Input'!$AE984</f>
        <v>0</v>
      </c>
      <c r="W984">
        <f ca="1">MEDIAN2(R984,Analysis!$B$5,2)</f>
        <v>0</v>
      </c>
      <c r="X984">
        <f t="shared" ref="X984:Y984" ca="1" si="2137">X983+W984*$D984</f>
        <v>0</v>
      </c>
      <c r="Y984">
        <f t="shared" ca="1" si="2137"/>
        <v>0</v>
      </c>
      <c r="AA984">
        <f ca="1">AVERAGE2(W984,Analysis!$B$6,2)</f>
        <v>0</v>
      </c>
      <c r="AB984">
        <f t="shared" ref="AB984:AC984" ca="1" si="2138">AB983+AA984*$D984</f>
        <v>0</v>
      </c>
      <c r="AC984">
        <f t="shared" ca="1" si="2138"/>
        <v>0</v>
      </c>
      <c r="AF984">
        <f ca="1">IF(B984&gt;0,C984-Analysis!$B$14,0)</f>
        <v>0</v>
      </c>
      <c r="AG984">
        <f t="shared" ca="1" si="2091"/>
        <v>0</v>
      </c>
      <c r="AH984">
        <f t="shared" ca="1" si="2092"/>
        <v>0</v>
      </c>
      <c r="AI984">
        <f ca="1">IF(AND(B984&gt;Analysis!$B$39,B984&lt;Analysis!$B$40),FilterInput(AF984,Analysis!$B$34,Analysis!$B$35),0)</f>
        <v>0</v>
      </c>
      <c r="AJ984">
        <f ca="1">MEDIAN2(AI984,Analysis!$B$5,2)</f>
        <v>0</v>
      </c>
      <c r="AK984">
        <f ca="1">AVERAGE2(AJ984,Analysis!$B$6,2)</f>
        <v>0</v>
      </c>
      <c r="AL984">
        <f ca="1">INTEGRAL2(R984,$B984,AL983,R983,$B983,Analysis!$B$22)</f>
        <v>0</v>
      </c>
      <c r="AM984">
        <f>IF(AND(B984&lt;Analysis!$B$40,B984&gt;0),INTEGRAL2(AL984,$B984,AM983,AL983,$B983,Analysis!$B$23),0)</f>
        <v>0</v>
      </c>
      <c r="AN984">
        <f>IF($P984,AM984*Analysis!$B$30+Analysis!$B$31,0)</f>
        <v>0</v>
      </c>
      <c r="AO984">
        <f>AN984-'Flight Input'!$AE984</f>
        <v>0</v>
      </c>
      <c r="AQ984">
        <f>Analysis!$B$36*'Flight Input'!AE984+IF('Flight Input'!AE984 &gt; 0,Analysis!$B$37,0)</f>
        <v>0</v>
      </c>
      <c r="AR984">
        <f ca="1">_xlfn.COVARIANCE.P($AN$102:$AN$1102,'Flight Input'!AE984:AE1984)</f>
        <v>0</v>
      </c>
    </row>
    <row r="985" spans="1:44" x14ac:dyDescent="0.3">
      <c r="A985">
        <v>983</v>
      </c>
      <c r="B985">
        <f>'Flight Input'!T985</f>
        <v>23.558399999979883</v>
      </c>
      <c r="C985">
        <f ca="1">INDIRECT(CONCATENATE("'Flight Input'!",Analysis!$B$2,A985+2))</f>
        <v>0</v>
      </c>
      <c r="D985">
        <f t="shared" si="2084"/>
        <v>3.4371000016108155E-2</v>
      </c>
      <c r="F985">
        <f t="shared" ca="1" si="2093"/>
        <v>0</v>
      </c>
      <c r="G985">
        <f t="shared" ca="1" si="2094"/>
        <v>0</v>
      </c>
      <c r="I985">
        <f>SUM(D$2:D985)/COUNT(D$2:D985)</f>
        <v>2.3965818921647897E-2</v>
      </c>
      <c r="J985">
        <f t="shared" si="2085"/>
        <v>1.4341675587418148</v>
      </c>
      <c r="L985">
        <f ca="1">VARA(C$2:C985)</f>
        <v>0</v>
      </c>
      <c r="M985">
        <f t="shared" ca="1" si="2086"/>
        <v>0</v>
      </c>
      <c r="N985">
        <f t="shared" ca="1" si="2095"/>
        <v>0</v>
      </c>
      <c r="O985" t="b">
        <f ca="1">IF(OR(O984,M985*MIN((B985-B$2)*Analysis!$B$19,1)&gt;Analysis!$B$18),TRUE,FALSE)</f>
        <v>0</v>
      </c>
      <c r="P985" t="b">
        <f>IF(OR('Flight Input'!U985=3,'Flight Input'!U985=9),TRUE,FALSE)</f>
        <v>0</v>
      </c>
      <c r="Q985">
        <f ca="1">IF(O985,Q984,SUM(C$2:C985)/COUNT(C$2:C985))+(Analysis!$D$14-500)/1000000</f>
        <v>1.1E-4</v>
      </c>
      <c r="R985">
        <f t="shared" ca="1" si="2087"/>
        <v>0</v>
      </c>
      <c r="S985">
        <f t="shared" ca="1" si="2096"/>
        <v>0</v>
      </c>
      <c r="T985">
        <f t="shared" si="2088"/>
        <v>0</v>
      </c>
      <c r="U985">
        <f>IF($P985,T985*Analysis!$B$28+Analysis!$B$29,0)</f>
        <v>0</v>
      </c>
      <c r="V985">
        <f>U985-'Flight Input'!$AE985</f>
        <v>0</v>
      </c>
      <c r="W985">
        <f ca="1">MEDIAN2(R985,Analysis!$B$5,2)</f>
        <v>0</v>
      </c>
      <c r="X985">
        <f t="shared" ref="X985:Y985" ca="1" si="2139">X984+W985*$D985</f>
        <v>0</v>
      </c>
      <c r="Y985">
        <f t="shared" ca="1" si="2139"/>
        <v>0</v>
      </c>
      <c r="AA985">
        <f ca="1">AVERAGE2(W985,Analysis!$B$6,2)</f>
        <v>0</v>
      </c>
      <c r="AB985">
        <f t="shared" ref="AB985:AC985" ca="1" si="2140">AB984+AA985*$D985</f>
        <v>0</v>
      </c>
      <c r="AC985">
        <f t="shared" ca="1" si="2140"/>
        <v>0</v>
      </c>
      <c r="AF985">
        <f ca="1">IF(B985&gt;0,C985-Analysis!$B$14,0)</f>
        <v>0</v>
      </c>
      <c r="AG985">
        <f t="shared" ca="1" si="2091"/>
        <v>0</v>
      </c>
      <c r="AH985">
        <f t="shared" ca="1" si="2092"/>
        <v>0</v>
      </c>
      <c r="AI985">
        <f ca="1">IF(AND(B985&gt;Analysis!$B$39,B985&lt;Analysis!$B$40),FilterInput(AF985,Analysis!$B$34,Analysis!$B$35),0)</f>
        <v>0</v>
      </c>
      <c r="AJ985">
        <f ca="1">MEDIAN2(AI985,Analysis!$B$5,2)</f>
        <v>0</v>
      </c>
      <c r="AK985">
        <f ca="1">AVERAGE2(AJ985,Analysis!$B$6,2)</f>
        <v>0</v>
      </c>
      <c r="AL985">
        <f ca="1">INTEGRAL2(R985,$B985,AL984,R984,$B984,Analysis!$B$22)</f>
        <v>0</v>
      </c>
      <c r="AM985">
        <f>IF(AND(B985&lt;Analysis!$B$40,B985&gt;0),INTEGRAL2(AL985,$B985,AM984,AL984,$B984,Analysis!$B$23),0)</f>
        <v>0</v>
      </c>
      <c r="AN985">
        <f>IF($P985,AM985*Analysis!$B$30+Analysis!$B$31,0)</f>
        <v>0</v>
      </c>
      <c r="AO985">
        <f>AN985-'Flight Input'!$AE985</f>
        <v>0</v>
      </c>
      <c r="AQ985">
        <f>Analysis!$B$36*'Flight Input'!AE985+IF('Flight Input'!AE985 &gt; 0,Analysis!$B$37,0)</f>
        <v>0</v>
      </c>
      <c r="AR985">
        <f ca="1">_xlfn.COVARIANCE.P($AN$102:$AN$1102,'Flight Input'!AE985:AE1985)</f>
        <v>0</v>
      </c>
    </row>
    <row r="986" spans="1:44" x14ac:dyDescent="0.3">
      <c r="A986">
        <v>984</v>
      </c>
      <c r="B986">
        <f>'Flight Input'!T986</f>
        <v>23.571070999954827</v>
      </c>
      <c r="C986">
        <f ca="1">INDIRECT(CONCATENATE("'Flight Input'!",Analysis!$B$2,A986+2))</f>
        <v>0</v>
      </c>
      <c r="D986">
        <f t="shared" si="2084"/>
        <v>1.2670999974943697E-2</v>
      </c>
      <c r="F986">
        <f t="shared" ca="1" si="2093"/>
        <v>0</v>
      </c>
      <c r="G986">
        <f t="shared" ca="1" si="2094"/>
        <v>0</v>
      </c>
      <c r="I986">
        <f>SUM(D$2:D986)/COUNT(D$2:D986)</f>
        <v>2.3954340447108563E-2</v>
      </c>
      <c r="J986">
        <f t="shared" si="2085"/>
        <v>0.52896467773435041</v>
      </c>
      <c r="L986">
        <f ca="1">VARA(C$2:C986)</f>
        <v>0</v>
      </c>
      <c r="M986">
        <f t="shared" ca="1" si="2086"/>
        <v>0</v>
      </c>
      <c r="N986">
        <f t="shared" ca="1" si="2095"/>
        <v>0</v>
      </c>
      <c r="O986" t="b">
        <f ca="1">IF(OR(O985,M986*MIN((B986-B$2)*Analysis!$B$19,1)&gt;Analysis!$B$18),TRUE,FALSE)</f>
        <v>0</v>
      </c>
      <c r="P986" t="b">
        <f>IF(OR('Flight Input'!U986=3,'Flight Input'!U986=9),TRUE,FALSE)</f>
        <v>0</v>
      </c>
      <c r="Q986">
        <f ca="1">IF(O986,Q985,SUM(C$2:C986)/COUNT(C$2:C986))+(Analysis!$D$14-500)/1000000</f>
        <v>1.1E-4</v>
      </c>
      <c r="R986">
        <f t="shared" ca="1" si="2087"/>
        <v>0</v>
      </c>
      <c r="S986">
        <f t="shared" ca="1" si="2096"/>
        <v>0</v>
      </c>
      <c r="T986">
        <f t="shared" si="2088"/>
        <v>0</v>
      </c>
      <c r="U986">
        <f>IF($P986,T986*Analysis!$B$28+Analysis!$B$29,0)</f>
        <v>0</v>
      </c>
      <c r="V986">
        <f>U986-'Flight Input'!$AE986</f>
        <v>0</v>
      </c>
      <c r="W986">
        <f ca="1">MEDIAN2(R986,Analysis!$B$5,2)</f>
        <v>0</v>
      </c>
      <c r="X986">
        <f t="shared" ref="X986:Y986" ca="1" si="2141">X985+W986*$D986</f>
        <v>0</v>
      </c>
      <c r="Y986">
        <f t="shared" ca="1" si="2141"/>
        <v>0</v>
      </c>
      <c r="AA986">
        <f ca="1">AVERAGE2(W986,Analysis!$B$6,2)</f>
        <v>0</v>
      </c>
      <c r="AB986">
        <f t="shared" ref="AB986:AC986" ca="1" si="2142">AB985+AA986*$D986</f>
        <v>0</v>
      </c>
      <c r="AC986">
        <f t="shared" ca="1" si="2142"/>
        <v>0</v>
      </c>
      <c r="AF986">
        <f ca="1">IF(B986&gt;0,C986-Analysis!$B$14,0)</f>
        <v>0</v>
      </c>
      <c r="AG986">
        <f t="shared" ca="1" si="2091"/>
        <v>0</v>
      </c>
      <c r="AH986">
        <f t="shared" ca="1" si="2092"/>
        <v>0</v>
      </c>
      <c r="AI986">
        <f ca="1">IF(AND(B986&gt;Analysis!$B$39,B986&lt;Analysis!$B$40),FilterInput(AF986,Analysis!$B$34,Analysis!$B$35),0)</f>
        <v>0</v>
      </c>
      <c r="AJ986">
        <f ca="1">MEDIAN2(AI986,Analysis!$B$5,2)</f>
        <v>0</v>
      </c>
      <c r="AK986">
        <f ca="1">AVERAGE2(AJ986,Analysis!$B$6,2)</f>
        <v>0</v>
      </c>
      <c r="AL986">
        <f ca="1">INTEGRAL2(R986,$B986,AL985,R985,$B985,Analysis!$B$22)</f>
        <v>0</v>
      </c>
      <c r="AM986">
        <f>IF(AND(B986&lt;Analysis!$B$40,B986&gt;0),INTEGRAL2(AL986,$B986,AM985,AL985,$B985,Analysis!$B$23),0)</f>
        <v>0</v>
      </c>
      <c r="AN986">
        <f>IF($P986,AM986*Analysis!$B$30+Analysis!$B$31,0)</f>
        <v>0</v>
      </c>
      <c r="AO986">
        <f>AN986-'Flight Input'!$AE986</f>
        <v>0</v>
      </c>
      <c r="AQ986">
        <f>Analysis!$B$36*'Flight Input'!AE986+IF('Flight Input'!AE986 &gt; 0,Analysis!$B$37,0)</f>
        <v>0</v>
      </c>
      <c r="AR986">
        <f ca="1">_xlfn.COVARIANCE.P($AN$102:$AN$1102,'Flight Input'!AE986:AE1986)</f>
        <v>0</v>
      </c>
    </row>
    <row r="987" spans="1:44" x14ac:dyDescent="0.3">
      <c r="A987">
        <v>985</v>
      </c>
      <c r="B987">
        <f>'Flight Input'!T987</f>
        <v>23.598748999997042</v>
      </c>
      <c r="C987">
        <f ca="1">INDIRECT(CONCATENATE("'Flight Input'!",Analysis!$B$2,A987+2))</f>
        <v>0</v>
      </c>
      <c r="D987">
        <f t="shared" si="2084"/>
        <v>2.767800004221499E-2</v>
      </c>
      <c r="F987">
        <f t="shared" ca="1" si="2093"/>
        <v>0</v>
      </c>
      <c r="G987">
        <f t="shared" ca="1" si="2094"/>
        <v>0</v>
      </c>
      <c r="I987">
        <f>SUM(D$2:D987)/COUNT(D$2:D987)</f>
        <v>2.395812081217974E-2</v>
      </c>
      <c r="J987">
        <f t="shared" si="2085"/>
        <v>1.1552659016622102</v>
      </c>
      <c r="L987">
        <f ca="1">VARA(C$2:C987)</f>
        <v>0</v>
      </c>
      <c r="M987">
        <f t="shared" ca="1" si="2086"/>
        <v>0</v>
      </c>
      <c r="N987">
        <f t="shared" ca="1" si="2095"/>
        <v>0</v>
      </c>
      <c r="O987" t="b">
        <f ca="1">IF(OR(O986,M987*MIN((B987-B$2)*Analysis!$B$19,1)&gt;Analysis!$B$18),TRUE,FALSE)</f>
        <v>0</v>
      </c>
      <c r="P987" t="b">
        <f>IF(OR('Flight Input'!U987=3,'Flight Input'!U987=9),TRUE,FALSE)</f>
        <v>0</v>
      </c>
      <c r="Q987">
        <f ca="1">IF(O987,Q986,SUM(C$2:C987)/COUNT(C$2:C987))+(Analysis!$D$14-500)/1000000</f>
        <v>1.1E-4</v>
      </c>
      <c r="R987">
        <f t="shared" ca="1" si="2087"/>
        <v>0</v>
      </c>
      <c r="S987">
        <f t="shared" ca="1" si="2096"/>
        <v>0</v>
      </c>
      <c r="T987">
        <f t="shared" si="2088"/>
        <v>0</v>
      </c>
      <c r="U987">
        <f>IF($P987,T987*Analysis!$B$28+Analysis!$B$29,0)</f>
        <v>0</v>
      </c>
      <c r="V987">
        <f>U987-'Flight Input'!$AE987</f>
        <v>0</v>
      </c>
      <c r="W987">
        <f ca="1">MEDIAN2(R987,Analysis!$B$5,2)</f>
        <v>0</v>
      </c>
      <c r="X987">
        <f t="shared" ref="X987:Y987" ca="1" si="2143">X986+W987*$D987</f>
        <v>0</v>
      </c>
      <c r="Y987">
        <f t="shared" ca="1" si="2143"/>
        <v>0</v>
      </c>
      <c r="AA987">
        <f ca="1">AVERAGE2(W987,Analysis!$B$6,2)</f>
        <v>0</v>
      </c>
      <c r="AB987">
        <f t="shared" ref="AB987:AC987" ca="1" si="2144">AB986+AA987*$D987</f>
        <v>0</v>
      </c>
      <c r="AC987">
        <f t="shared" ca="1" si="2144"/>
        <v>0</v>
      </c>
      <c r="AF987">
        <f ca="1">IF(B987&gt;0,C987-Analysis!$B$14,0)</f>
        <v>0</v>
      </c>
      <c r="AG987">
        <f t="shared" ca="1" si="2091"/>
        <v>0</v>
      </c>
      <c r="AH987">
        <f t="shared" ca="1" si="2092"/>
        <v>0</v>
      </c>
      <c r="AI987">
        <f ca="1">IF(AND(B987&gt;Analysis!$B$39,B987&lt;Analysis!$B$40),FilterInput(AF987,Analysis!$B$34,Analysis!$B$35),0)</f>
        <v>0</v>
      </c>
      <c r="AJ987">
        <f ca="1">MEDIAN2(AI987,Analysis!$B$5,2)</f>
        <v>0</v>
      </c>
      <c r="AK987">
        <f ca="1">AVERAGE2(AJ987,Analysis!$B$6,2)</f>
        <v>0</v>
      </c>
      <c r="AL987">
        <f ca="1">INTEGRAL2(R987,$B987,AL986,R986,$B986,Analysis!$B$22)</f>
        <v>0</v>
      </c>
      <c r="AM987">
        <f>IF(AND(B987&lt;Analysis!$B$40,B987&gt;0),INTEGRAL2(AL987,$B987,AM986,AL986,$B986,Analysis!$B$23),0)</f>
        <v>0</v>
      </c>
      <c r="AN987">
        <f>IF($P987,AM987*Analysis!$B$30+Analysis!$B$31,0)</f>
        <v>0</v>
      </c>
      <c r="AO987">
        <f>AN987-'Flight Input'!$AE987</f>
        <v>0</v>
      </c>
      <c r="AQ987">
        <f>Analysis!$B$36*'Flight Input'!AE987+IF('Flight Input'!AE987 &gt; 0,Analysis!$B$37,0)</f>
        <v>0</v>
      </c>
      <c r="AR987">
        <f ca="1">_xlfn.COVARIANCE.P($AN$102:$AN$1102,'Flight Input'!AE987:AE1987)</f>
        <v>0</v>
      </c>
    </row>
    <row r="988" spans="1:44" x14ac:dyDescent="0.3">
      <c r="A988">
        <v>986</v>
      </c>
      <c r="B988">
        <f>'Flight Input'!T988</f>
        <v>23.621198000037111</v>
      </c>
      <c r="C988">
        <f ca="1">INDIRECT(CONCATENATE("'Flight Input'!",Analysis!$B$2,A988+2))</f>
        <v>0</v>
      </c>
      <c r="D988">
        <f t="shared" si="2084"/>
        <v>2.2449000040069222E-2</v>
      </c>
      <c r="F988">
        <f t="shared" ca="1" si="2093"/>
        <v>0</v>
      </c>
      <c r="G988">
        <f t="shared" ca="1" si="2094"/>
        <v>0</v>
      </c>
      <c r="I988">
        <f>SUM(D$2:D988)/COUNT(D$2:D988)</f>
        <v>2.3956590263729323E-2</v>
      </c>
      <c r="J988">
        <f t="shared" si="2085"/>
        <v>0.93706991658397154</v>
      </c>
      <c r="L988">
        <f ca="1">VARA(C$2:C988)</f>
        <v>0</v>
      </c>
      <c r="M988">
        <f t="shared" ca="1" si="2086"/>
        <v>0</v>
      </c>
      <c r="N988">
        <f t="shared" ca="1" si="2095"/>
        <v>0</v>
      </c>
      <c r="O988" t="b">
        <f ca="1">IF(OR(O987,M988*MIN((B988-B$2)*Analysis!$B$19,1)&gt;Analysis!$B$18),TRUE,FALSE)</f>
        <v>0</v>
      </c>
      <c r="P988" t="b">
        <f>IF(OR('Flight Input'!U988=3,'Flight Input'!U988=9),TRUE,FALSE)</f>
        <v>0</v>
      </c>
      <c r="Q988">
        <f ca="1">IF(O988,Q987,SUM(C$2:C988)/COUNT(C$2:C988))+(Analysis!$D$14-500)/1000000</f>
        <v>1.1E-4</v>
      </c>
      <c r="R988">
        <f t="shared" ca="1" si="2087"/>
        <v>0</v>
      </c>
      <c r="S988">
        <f t="shared" ca="1" si="2096"/>
        <v>0</v>
      </c>
      <c r="T988">
        <f t="shared" si="2088"/>
        <v>0</v>
      </c>
      <c r="U988">
        <f>IF($P988,T988*Analysis!$B$28+Analysis!$B$29,0)</f>
        <v>0</v>
      </c>
      <c r="V988">
        <f>U988-'Flight Input'!$AE988</f>
        <v>0</v>
      </c>
      <c r="W988">
        <f ca="1">MEDIAN2(R988,Analysis!$B$5,2)</f>
        <v>0</v>
      </c>
      <c r="X988">
        <f t="shared" ref="X988:Y988" ca="1" si="2145">X987+W988*$D988</f>
        <v>0</v>
      </c>
      <c r="Y988">
        <f t="shared" ca="1" si="2145"/>
        <v>0</v>
      </c>
      <c r="AA988">
        <f ca="1">AVERAGE2(W988,Analysis!$B$6,2)</f>
        <v>0</v>
      </c>
      <c r="AB988">
        <f t="shared" ref="AB988:AC988" ca="1" si="2146">AB987+AA988*$D988</f>
        <v>0</v>
      </c>
      <c r="AC988">
        <f t="shared" ca="1" si="2146"/>
        <v>0</v>
      </c>
      <c r="AF988">
        <f ca="1">IF(B988&gt;0,C988-Analysis!$B$14,0)</f>
        <v>0</v>
      </c>
      <c r="AG988">
        <f t="shared" ca="1" si="2091"/>
        <v>0</v>
      </c>
      <c r="AH988">
        <f t="shared" ca="1" si="2092"/>
        <v>0</v>
      </c>
      <c r="AI988">
        <f ca="1">IF(AND(B988&gt;Analysis!$B$39,B988&lt;Analysis!$B$40),FilterInput(AF988,Analysis!$B$34,Analysis!$B$35),0)</f>
        <v>0</v>
      </c>
      <c r="AJ988">
        <f ca="1">MEDIAN2(AI988,Analysis!$B$5,2)</f>
        <v>0</v>
      </c>
      <c r="AK988">
        <f ca="1">AVERAGE2(AJ988,Analysis!$B$6,2)</f>
        <v>0</v>
      </c>
      <c r="AL988">
        <f ca="1">INTEGRAL2(R988,$B988,AL987,R987,$B987,Analysis!$B$22)</f>
        <v>0</v>
      </c>
      <c r="AM988">
        <f>IF(AND(B988&lt;Analysis!$B$40,B988&gt;0),INTEGRAL2(AL988,$B988,AM987,AL987,$B987,Analysis!$B$23),0)</f>
        <v>0</v>
      </c>
      <c r="AN988">
        <f>IF($P988,AM988*Analysis!$B$30+Analysis!$B$31,0)</f>
        <v>0</v>
      </c>
      <c r="AO988">
        <f>AN988-'Flight Input'!$AE988</f>
        <v>0</v>
      </c>
      <c r="AQ988">
        <f>Analysis!$B$36*'Flight Input'!AE988+IF('Flight Input'!AE988 &gt; 0,Analysis!$B$37,0)</f>
        <v>0</v>
      </c>
      <c r="AR988">
        <f ca="1">_xlfn.COVARIANCE.P($AN$102:$AN$1102,'Flight Input'!AE988:AE1988)</f>
        <v>0</v>
      </c>
    </row>
    <row r="989" spans="1:44" x14ac:dyDescent="0.3">
      <c r="A989">
        <v>987</v>
      </c>
      <c r="B989">
        <f>'Flight Input'!T989</f>
        <v>23.639794999966398</v>
      </c>
      <c r="C989">
        <f ca="1">INDIRECT(CONCATENATE("'Flight Input'!",Analysis!$B$2,A989+2))</f>
        <v>0</v>
      </c>
      <c r="D989">
        <f t="shared" si="2084"/>
        <v>1.859699992928654E-2</v>
      </c>
      <c r="F989">
        <f t="shared" ca="1" si="2093"/>
        <v>0</v>
      </c>
      <c r="G989">
        <f t="shared" ca="1" si="2094"/>
        <v>0</v>
      </c>
      <c r="I989">
        <f>SUM(D$2:D989)/COUNT(D$2:D989)</f>
        <v>2.3951160081019652E-2</v>
      </c>
      <c r="J989">
        <f t="shared" si="2085"/>
        <v>0.77645508052129497</v>
      </c>
      <c r="L989">
        <f ca="1">VARA(C$2:C989)</f>
        <v>0</v>
      </c>
      <c r="M989">
        <f t="shared" ca="1" si="2086"/>
        <v>0</v>
      </c>
      <c r="N989">
        <f t="shared" ca="1" si="2095"/>
        <v>0</v>
      </c>
      <c r="O989" t="b">
        <f ca="1">IF(OR(O988,M989*MIN((B989-B$2)*Analysis!$B$19,1)&gt;Analysis!$B$18),TRUE,FALSE)</f>
        <v>0</v>
      </c>
      <c r="P989" t="b">
        <f>IF(OR('Flight Input'!U989=3,'Flight Input'!U989=9),TRUE,FALSE)</f>
        <v>0</v>
      </c>
      <c r="Q989">
        <f ca="1">IF(O989,Q988,SUM(C$2:C989)/COUNT(C$2:C989))+(Analysis!$D$14-500)/1000000</f>
        <v>1.1E-4</v>
      </c>
      <c r="R989">
        <f t="shared" ca="1" si="2087"/>
        <v>0</v>
      </c>
      <c r="S989">
        <f t="shared" ca="1" si="2096"/>
        <v>0</v>
      </c>
      <c r="T989">
        <f t="shared" si="2088"/>
        <v>0</v>
      </c>
      <c r="U989">
        <f>IF($P989,T989*Analysis!$B$28+Analysis!$B$29,0)</f>
        <v>0</v>
      </c>
      <c r="V989">
        <f>U989-'Flight Input'!$AE989</f>
        <v>0</v>
      </c>
      <c r="W989">
        <f ca="1">MEDIAN2(R989,Analysis!$B$5,2)</f>
        <v>0</v>
      </c>
      <c r="X989">
        <f t="shared" ref="X989:Y989" ca="1" si="2147">X988+W989*$D989</f>
        <v>0</v>
      </c>
      <c r="Y989">
        <f t="shared" ca="1" si="2147"/>
        <v>0</v>
      </c>
      <c r="AA989">
        <f ca="1">AVERAGE2(W989,Analysis!$B$6,2)</f>
        <v>0</v>
      </c>
      <c r="AB989">
        <f t="shared" ref="AB989:AC989" ca="1" si="2148">AB988+AA989*$D989</f>
        <v>0</v>
      </c>
      <c r="AC989">
        <f t="shared" ca="1" si="2148"/>
        <v>0</v>
      </c>
      <c r="AF989">
        <f ca="1">IF(B989&gt;0,C989-Analysis!$B$14,0)</f>
        <v>0</v>
      </c>
      <c r="AG989">
        <f t="shared" ca="1" si="2091"/>
        <v>0</v>
      </c>
      <c r="AH989">
        <f t="shared" ca="1" si="2092"/>
        <v>0</v>
      </c>
      <c r="AI989">
        <f ca="1">IF(AND(B989&gt;Analysis!$B$39,B989&lt;Analysis!$B$40),FilterInput(AF989,Analysis!$B$34,Analysis!$B$35),0)</f>
        <v>0</v>
      </c>
      <c r="AJ989">
        <f ca="1">MEDIAN2(AI989,Analysis!$B$5,2)</f>
        <v>0</v>
      </c>
      <c r="AK989">
        <f ca="1">AVERAGE2(AJ989,Analysis!$B$6,2)</f>
        <v>0</v>
      </c>
      <c r="AL989">
        <f ca="1">INTEGRAL2(R989,$B989,AL988,R988,$B988,Analysis!$B$22)</f>
        <v>0</v>
      </c>
      <c r="AM989">
        <f>IF(AND(B989&lt;Analysis!$B$40,B989&gt;0),INTEGRAL2(AL989,$B989,AM988,AL988,$B988,Analysis!$B$23),0)</f>
        <v>0</v>
      </c>
      <c r="AN989">
        <f>IF($P989,AM989*Analysis!$B$30+Analysis!$B$31,0)</f>
        <v>0</v>
      </c>
      <c r="AO989">
        <f>AN989-'Flight Input'!$AE989</f>
        <v>0</v>
      </c>
      <c r="AQ989">
        <f>Analysis!$B$36*'Flight Input'!AE989+IF('Flight Input'!AE989 &gt; 0,Analysis!$B$37,0)</f>
        <v>0</v>
      </c>
      <c r="AR989">
        <f ca="1">_xlfn.COVARIANCE.P($AN$102:$AN$1102,'Flight Input'!AE989:AE1989)</f>
        <v>0</v>
      </c>
    </row>
    <row r="990" spans="1:44" x14ac:dyDescent="0.3">
      <c r="A990">
        <v>988</v>
      </c>
      <c r="B990">
        <f>'Flight Input'!T990</f>
        <v>23.655273000011221</v>
      </c>
      <c r="C990">
        <f ca="1">INDIRECT(CONCATENATE("'Flight Input'!",Analysis!$B$2,A990+2))</f>
        <v>0</v>
      </c>
      <c r="D990">
        <f t="shared" si="2084"/>
        <v>1.5478000044822693E-2</v>
      </c>
      <c r="F990">
        <f t="shared" ca="1" si="2093"/>
        <v>0</v>
      </c>
      <c r="G990">
        <f t="shared" ca="1" si="2094"/>
        <v>0</v>
      </c>
      <c r="I990">
        <f>SUM(D$2:D990)/COUNT(D$2:D990)</f>
        <v>2.3942584008108524E-2</v>
      </c>
      <c r="J990">
        <f t="shared" si="2085"/>
        <v>0.64646322383502264</v>
      </c>
      <c r="L990">
        <f ca="1">VARA(C$2:C990)</f>
        <v>0</v>
      </c>
      <c r="M990">
        <f t="shared" ca="1" si="2086"/>
        <v>0</v>
      </c>
      <c r="N990">
        <f t="shared" ca="1" si="2095"/>
        <v>0</v>
      </c>
      <c r="O990" t="b">
        <f ca="1">IF(OR(O989,M990*MIN((B990-B$2)*Analysis!$B$19,1)&gt;Analysis!$B$18),TRUE,FALSE)</f>
        <v>0</v>
      </c>
      <c r="P990" t="b">
        <f>IF(OR('Flight Input'!U990=3,'Flight Input'!U990=9),TRUE,FALSE)</f>
        <v>0</v>
      </c>
      <c r="Q990">
        <f ca="1">IF(O990,Q989,SUM(C$2:C990)/COUNT(C$2:C990))+(Analysis!$D$14-500)/1000000</f>
        <v>1.1E-4</v>
      </c>
      <c r="R990">
        <f t="shared" ca="1" si="2087"/>
        <v>0</v>
      </c>
      <c r="S990">
        <f t="shared" ca="1" si="2096"/>
        <v>0</v>
      </c>
      <c r="T990">
        <f t="shared" si="2088"/>
        <v>0</v>
      </c>
      <c r="U990">
        <f>IF($P990,T990*Analysis!$B$28+Analysis!$B$29,0)</f>
        <v>0</v>
      </c>
      <c r="V990">
        <f>U990-'Flight Input'!$AE990</f>
        <v>0</v>
      </c>
      <c r="W990">
        <f ca="1">MEDIAN2(R990,Analysis!$B$5,2)</f>
        <v>0</v>
      </c>
      <c r="X990">
        <f t="shared" ref="X990:Y990" ca="1" si="2149">X989+W990*$D990</f>
        <v>0</v>
      </c>
      <c r="Y990">
        <f t="shared" ca="1" si="2149"/>
        <v>0</v>
      </c>
      <c r="AA990">
        <f ca="1">AVERAGE2(W990,Analysis!$B$6,2)</f>
        <v>0</v>
      </c>
      <c r="AB990">
        <f t="shared" ref="AB990:AC990" ca="1" si="2150">AB989+AA990*$D990</f>
        <v>0</v>
      </c>
      <c r="AC990">
        <f t="shared" ca="1" si="2150"/>
        <v>0</v>
      </c>
      <c r="AF990">
        <f ca="1">IF(B990&gt;0,C990-Analysis!$B$14,0)</f>
        <v>0</v>
      </c>
      <c r="AG990">
        <f t="shared" ca="1" si="2091"/>
        <v>0</v>
      </c>
      <c r="AH990">
        <f t="shared" ca="1" si="2092"/>
        <v>0</v>
      </c>
      <c r="AI990">
        <f ca="1">IF(AND(B990&gt;Analysis!$B$39,B990&lt;Analysis!$B$40),FilterInput(AF990,Analysis!$B$34,Analysis!$B$35),0)</f>
        <v>0</v>
      </c>
      <c r="AJ990">
        <f ca="1">MEDIAN2(AI990,Analysis!$B$5,2)</f>
        <v>0</v>
      </c>
      <c r="AK990">
        <f ca="1">AVERAGE2(AJ990,Analysis!$B$6,2)</f>
        <v>0</v>
      </c>
      <c r="AL990">
        <f ca="1">INTEGRAL2(R990,$B990,AL989,R989,$B989,Analysis!$B$22)</f>
        <v>0</v>
      </c>
      <c r="AM990">
        <f>IF(AND(B990&lt;Analysis!$B$40,B990&gt;0),INTEGRAL2(AL990,$B990,AM989,AL989,$B989,Analysis!$B$23),0)</f>
        <v>0</v>
      </c>
      <c r="AN990">
        <f>IF($P990,AM990*Analysis!$B$30+Analysis!$B$31,0)</f>
        <v>0</v>
      </c>
      <c r="AO990">
        <f>AN990-'Flight Input'!$AE990</f>
        <v>0</v>
      </c>
      <c r="AQ990">
        <f>Analysis!$B$36*'Flight Input'!AE990+IF('Flight Input'!AE990 &gt; 0,Analysis!$B$37,0)</f>
        <v>0</v>
      </c>
      <c r="AR990">
        <f ca="1">_xlfn.COVARIANCE.P($AN$102:$AN$1102,'Flight Input'!AE990:AE1990)</f>
        <v>0</v>
      </c>
    </row>
    <row r="991" spans="1:44" x14ac:dyDescent="0.3">
      <c r="A991">
        <v>989</v>
      </c>
      <c r="B991">
        <f>'Flight Input'!T991</f>
        <v>23.676652000052854</v>
      </c>
      <c r="C991">
        <f ca="1">INDIRECT(CONCATENATE("'Flight Input'!",Analysis!$B$2,A991+2))</f>
        <v>0</v>
      </c>
      <c r="D991">
        <f t="shared" si="2084"/>
        <v>2.1379000041633844E-2</v>
      </c>
      <c r="F991">
        <f t="shared" ca="1" si="2093"/>
        <v>0</v>
      </c>
      <c r="G991">
        <f t="shared" ca="1" si="2094"/>
        <v>0</v>
      </c>
      <c r="I991">
        <f>SUM(D$2:D991)/COUNT(D$2:D991)</f>
        <v>2.3939991911074675E-2</v>
      </c>
      <c r="J991">
        <f t="shared" si="2085"/>
        <v>0.89302453071188748</v>
      </c>
      <c r="L991">
        <f ca="1">VARA(C$2:C991)</f>
        <v>0</v>
      </c>
      <c r="M991">
        <f t="shared" ca="1" si="2086"/>
        <v>0</v>
      </c>
      <c r="N991">
        <f t="shared" ca="1" si="2095"/>
        <v>0</v>
      </c>
      <c r="O991" t="b">
        <f ca="1">IF(OR(O990,M991*MIN((B991-B$2)*Analysis!$B$19,1)&gt;Analysis!$B$18),TRUE,FALSE)</f>
        <v>0</v>
      </c>
      <c r="P991" t="b">
        <f>IF(OR('Flight Input'!U991=3,'Flight Input'!U991=9),TRUE,FALSE)</f>
        <v>0</v>
      </c>
      <c r="Q991">
        <f ca="1">IF(O991,Q990,SUM(C$2:C991)/COUNT(C$2:C991))+(Analysis!$D$14-500)/1000000</f>
        <v>1.1E-4</v>
      </c>
      <c r="R991">
        <f t="shared" ca="1" si="2087"/>
        <v>0</v>
      </c>
      <c r="S991">
        <f t="shared" ca="1" si="2096"/>
        <v>0</v>
      </c>
      <c r="T991">
        <f t="shared" si="2088"/>
        <v>0</v>
      </c>
      <c r="U991">
        <f>IF($P991,T991*Analysis!$B$28+Analysis!$B$29,0)</f>
        <v>0</v>
      </c>
      <c r="V991">
        <f>U991-'Flight Input'!$AE991</f>
        <v>0</v>
      </c>
      <c r="W991">
        <f ca="1">MEDIAN2(R991,Analysis!$B$5,2)</f>
        <v>0</v>
      </c>
      <c r="X991">
        <f t="shared" ref="X991:Y991" ca="1" si="2151">X990+W991*$D991</f>
        <v>0</v>
      </c>
      <c r="Y991">
        <f t="shared" ca="1" si="2151"/>
        <v>0</v>
      </c>
      <c r="AA991">
        <f ca="1">AVERAGE2(W991,Analysis!$B$6,2)</f>
        <v>0</v>
      </c>
      <c r="AB991">
        <f t="shared" ref="AB991:AC991" ca="1" si="2152">AB990+AA991*$D991</f>
        <v>0</v>
      </c>
      <c r="AC991">
        <f t="shared" ca="1" si="2152"/>
        <v>0</v>
      </c>
      <c r="AF991">
        <f ca="1">IF(B991&gt;0,C991-Analysis!$B$14,0)</f>
        <v>0</v>
      </c>
      <c r="AG991">
        <f t="shared" ca="1" si="2091"/>
        <v>0</v>
      </c>
      <c r="AH991">
        <f t="shared" ca="1" si="2092"/>
        <v>0</v>
      </c>
      <c r="AI991">
        <f ca="1">IF(AND(B991&gt;Analysis!$B$39,B991&lt;Analysis!$B$40),FilterInput(AF991,Analysis!$B$34,Analysis!$B$35),0)</f>
        <v>0</v>
      </c>
      <c r="AJ991">
        <f ca="1">MEDIAN2(AI991,Analysis!$B$5,2)</f>
        <v>0</v>
      </c>
      <c r="AK991">
        <f ca="1">AVERAGE2(AJ991,Analysis!$B$6,2)</f>
        <v>0</v>
      </c>
      <c r="AL991">
        <f ca="1">INTEGRAL2(R991,$B991,AL990,R990,$B990,Analysis!$B$22)</f>
        <v>0</v>
      </c>
      <c r="AM991">
        <f>IF(AND(B991&lt;Analysis!$B$40,B991&gt;0),INTEGRAL2(AL991,$B991,AM990,AL990,$B990,Analysis!$B$23),0)</f>
        <v>0</v>
      </c>
      <c r="AN991">
        <f>IF($P991,AM991*Analysis!$B$30+Analysis!$B$31,0)</f>
        <v>0</v>
      </c>
      <c r="AO991">
        <f>AN991-'Flight Input'!$AE991</f>
        <v>0</v>
      </c>
      <c r="AQ991">
        <f>Analysis!$B$36*'Flight Input'!AE991+IF('Flight Input'!AE991 &gt; 0,Analysis!$B$37,0)</f>
        <v>0</v>
      </c>
      <c r="AR991">
        <f ca="1">_xlfn.COVARIANCE.P($AN$102:$AN$1102,'Flight Input'!AE991:AE1991)</f>
        <v>0</v>
      </c>
    </row>
    <row r="992" spans="1:44" x14ac:dyDescent="0.3">
      <c r="A992">
        <v>990</v>
      </c>
      <c r="B992">
        <f>'Flight Input'!T992</f>
        <v>23.697388999979012</v>
      </c>
      <c r="C992">
        <f ca="1">INDIRECT(CONCATENATE("'Flight Input'!",Analysis!$B$2,A992+2))</f>
        <v>0</v>
      </c>
      <c r="D992">
        <f t="shared" si="2084"/>
        <v>2.0736999926157296E-2</v>
      </c>
      <c r="F992">
        <f t="shared" ca="1" si="2093"/>
        <v>0</v>
      </c>
      <c r="G992">
        <f t="shared" ca="1" si="2094"/>
        <v>0</v>
      </c>
      <c r="I992">
        <f>SUM(D$2:D992)/COUNT(D$2:D992)</f>
        <v>2.3936756565635365E-2</v>
      </c>
      <c r="J992">
        <f t="shared" si="2085"/>
        <v>0.86632455275616671</v>
      </c>
      <c r="L992">
        <f ca="1">VARA(C$2:C992)</f>
        <v>0</v>
      </c>
      <c r="M992">
        <f t="shared" ca="1" si="2086"/>
        <v>0</v>
      </c>
      <c r="N992">
        <f t="shared" ca="1" si="2095"/>
        <v>0</v>
      </c>
      <c r="O992" t="b">
        <f ca="1">IF(OR(O991,M992*MIN((B992-B$2)*Analysis!$B$19,1)&gt;Analysis!$B$18),TRUE,FALSE)</f>
        <v>0</v>
      </c>
      <c r="P992" t="b">
        <f>IF(OR('Flight Input'!U992=3,'Flight Input'!U992=9),TRUE,FALSE)</f>
        <v>0</v>
      </c>
      <c r="Q992">
        <f ca="1">IF(O992,Q991,SUM(C$2:C992)/COUNT(C$2:C992))+(Analysis!$D$14-500)/1000000</f>
        <v>1.1E-4</v>
      </c>
      <c r="R992">
        <f t="shared" ca="1" si="2087"/>
        <v>0</v>
      </c>
      <c r="S992">
        <f t="shared" ca="1" si="2096"/>
        <v>0</v>
      </c>
      <c r="T992">
        <f t="shared" si="2088"/>
        <v>0</v>
      </c>
      <c r="U992">
        <f>IF($P992,T992*Analysis!$B$28+Analysis!$B$29,0)</f>
        <v>0</v>
      </c>
      <c r="V992">
        <f>U992-'Flight Input'!$AE992</f>
        <v>0</v>
      </c>
      <c r="W992">
        <f ca="1">MEDIAN2(R992,Analysis!$B$5,2)</f>
        <v>0</v>
      </c>
      <c r="X992">
        <f t="shared" ref="X992:Y992" ca="1" si="2153">X991+W992*$D992</f>
        <v>0</v>
      </c>
      <c r="Y992">
        <f t="shared" ca="1" si="2153"/>
        <v>0</v>
      </c>
      <c r="AA992">
        <f ca="1">AVERAGE2(W992,Analysis!$B$6,2)</f>
        <v>0</v>
      </c>
      <c r="AB992">
        <f t="shared" ref="AB992:AC992" ca="1" si="2154">AB991+AA992*$D992</f>
        <v>0</v>
      </c>
      <c r="AC992">
        <f t="shared" ca="1" si="2154"/>
        <v>0</v>
      </c>
      <c r="AF992">
        <f ca="1">IF(B992&gt;0,C992-Analysis!$B$14,0)</f>
        <v>0</v>
      </c>
      <c r="AG992">
        <f t="shared" ca="1" si="2091"/>
        <v>0</v>
      </c>
      <c r="AH992">
        <f t="shared" ca="1" si="2092"/>
        <v>0</v>
      </c>
      <c r="AI992">
        <f ca="1">IF(AND(B992&gt;Analysis!$B$39,B992&lt;Analysis!$B$40),FilterInput(AF992,Analysis!$B$34,Analysis!$B$35),0)</f>
        <v>0</v>
      </c>
      <c r="AJ992">
        <f ca="1">MEDIAN2(AI992,Analysis!$B$5,2)</f>
        <v>0</v>
      </c>
      <c r="AK992">
        <f ca="1">AVERAGE2(AJ992,Analysis!$B$6,2)</f>
        <v>0</v>
      </c>
      <c r="AL992">
        <f ca="1">INTEGRAL2(R992,$B992,AL991,R991,$B991,Analysis!$B$22)</f>
        <v>0</v>
      </c>
      <c r="AM992">
        <f>IF(AND(B992&lt;Analysis!$B$40,B992&gt;0),INTEGRAL2(AL992,$B992,AM991,AL991,$B991,Analysis!$B$23),0)</f>
        <v>0</v>
      </c>
      <c r="AN992">
        <f>IF($P992,AM992*Analysis!$B$30+Analysis!$B$31,0)</f>
        <v>0</v>
      </c>
      <c r="AO992">
        <f>AN992-'Flight Input'!$AE992</f>
        <v>0</v>
      </c>
      <c r="AQ992">
        <f>Analysis!$B$36*'Flight Input'!AE992+IF('Flight Input'!AE992 &gt; 0,Analysis!$B$37,0)</f>
        <v>0</v>
      </c>
      <c r="AR992">
        <f ca="1">_xlfn.COVARIANCE.P($AN$102:$AN$1102,'Flight Input'!AE992:AE1992)</f>
        <v>0</v>
      </c>
    </row>
    <row r="993" spans="1:44" x14ac:dyDescent="0.3">
      <c r="A993">
        <v>991</v>
      </c>
      <c r="B993">
        <f>'Flight Input'!T993</f>
        <v>23.719962000031956</v>
      </c>
      <c r="C993">
        <f ca="1">INDIRECT(CONCATENATE("'Flight Input'!",Analysis!$B$2,A993+2))</f>
        <v>0</v>
      </c>
      <c r="D993">
        <f t="shared" si="2084"/>
        <v>2.2573000052943826E-2</v>
      </c>
      <c r="F993">
        <f t="shared" ca="1" si="2093"/>
        <v>0</v>
      </c>
      <c r="G993">
        <f t="shared" ca="1" si="2094"/>
        <v>0</v>
      </c>
      <c r="I993">
        <f>SUM(D$2:D993)/COUNT(D$2:D993)</f>
        <v>2.3935380423846575E-2</v>
      </c>
      <c r="J993">
        <f t="shared" si="2085"/>
        <v>0.94308089753420321</v>
      </c>
      <c r="L993">
        <f ca="1">VARA(C$2:C993)</f>
        <v>0</v>
      </c>
      <c r="M993">
        <f t="shared" ca="1" si="2086"/>
        <v>0</v>
      </c>
      <c r="N993">
        <f t="shared" ca="1" si="2095"/>
        <v>0</v>
      </c>
      <c r="O993" t="b">
        <f ca="1">IF(OR(O992,M993*MIN((B993-B$2)*Analysis!$B$19,1)&gt;Analysis!$B$18),TRUE,FALSE)</f>
        <v>0</v>
      </c>
      <c r="P993" t="b">
        <f>IF(OR('Flight Input'!U993=3,'Flight Input'!U993=9),TRUE,FALSE)</f>
        <v>0</v>
      </c>
      <c r="Q993">
        <f ca="1">IF(O993,Q992,SUM(C$2:C993)/COUNT(C$2:C993))+(Analysis!$D$14-500)/1000000</f>
        <v>1.1E-4</v>
      </c>
      <c r="R993">
        <f t="shared" ca="1" si="2087"/>
        <v>0</v>
      </c>
      <c r="S993">
        <f t="shared" ca="1" si="2096"/>
        <v>0</v>
      </c>
      <c r="T993">
        <f t="shared" si="2088"/>
        <v>0</v>
      </c>
      <c r="U993">
        <f>IF($P993,T993*Analysis!$B$28+Analysis!$B$29,0)</f>
        <v>0</v>
      </c>
      <c r="V993">
        <f>U993-'Flight Input'!$AE993</f>
        <v>0</v>
      </c>
      <c r="W993">
        <f ca="1">MEDIAN2(R993,Analysis!$B$5,2)</f>
        <v>0</v>
      </c>
      <c r="X993">
        <f t="shared" ref="X993:Y993" ca="1" si="2155">X992+W993*$D993</f>
        <v>0</v>
      </c>
      <c r="Y993">
        <f t="shared" ca="1" si="2155"/>
        <v>0</v>
      </c>
      <c r="AA993">
        <f ca="1">AVERAGE2(W993,Analysis!$B$6,2)</f>
        <v>0</v>
      </c>
      <c r="AB993">
        <f t="shared" ref="AB993:AC993" ca="1" si="2156">AB992+AA993*$D993</f>
        <v>0</v>
      </c>
      <c r="AC993">
        <f t="shared" ca="1" si="2156"/>
        <v>0</v>
      </c>
      <c r="AF993">
        <f ca="1">IF(B993&gt;0,C993-Analysis!$B$14,0)</f>
        <v>0</v>
      </c>
      <c r="AG993">
        <f t="shared" ca="1" si="2091"/>
        <v>0</v>
      </c>
      <c r="AH993">
        <f t="shared" ca="1" si="2092"/>
        <v>0</v>
      </c>
      <c r="AI993">
        <f ca="1">IF(AND(B993&gt;Analysis!$B$39,B993&lt;Analysis!$B$40),FilterInput(AF993,Analysis!$B$34,Analysis!$B$35),0)</f>
        <v>0</v>
      </c>
      <c r="AJ993">
        <f ca="1">MEDIAN2(AI993,Analysis!$B$5,2)</f>
        <v>0</v>
      </c>
      <c r="AK993">
        <f ca="1">AVERAGE2(AJ993,Analysis!$B$6,2)</f>
        <v>0</v>
      </c>
      <c r="AL993">
        <f ca="1">INTEGRAL2(R993,$B993,AL992,R992,$B992,Analysis!$B$22)</f>
        <v>0</v>
      </c>
      <c r="AM993">
        <f>IF(AND(B993&lt;Analysis!$B$40,B993&gt;0),INTEGRAL2(AL993,$B993,AM992,AL992,$B992,Analysis!$B$23),0)</f>
        <v>0</v>
      </c>
      <c r="AN993">
        <f>IF($P993,AM993*Analysis!$B$30+Analysis!$B$31,0)</f>
        <v>0</v>
      </c>
      <c r="AO993">
        <f>AN993-'Flight Input'!$AE993</f>
        <v>0</v>
      </c>
      <c r="AQ993">
        <f>Analysis!$B$36*'Flight Input'!AE993+IF('Flight Input'!AE993 &gt; 0,Analysis!$B$37,0)</f>
        <v>0</v>
      </c>
      <c r="AR993">
        <f ca="1">_xlfn.COVARIANCE.P($AN$102:$AN$1102,'Flight Input'!AE993:AE1993)</f>
        <v>0</v>
      </c>
    </row>
    <row r="994" spans="1:44" x14ac:dyDescent="0.3">
      <c r="A994">
        <v>992</v>
      </c>
      <c r="B994">
        <f>'Flight Input'!T994</f>
        <v>23.74033399997279</v>
      </c>
      <c r="C994">
        <f ca="1">INDIRECT(CONCATENATE("'Flight Input'!",Analysis!$B$2,A994+2))</f>
        <v>0</v>
      </c>
      <c r="D994">
        <f t="shared" si="2084"/>
        <v>2.0371999940834939E-2</v>
      </c>
      <c r="F994">
        <f t="shared" ca="1" si="2093"/>
        <v>0</v>
      </c>
      <c r="G994">
        <f t="shared" ca="1" si="2094"/>
        <v>0</v>
      </c>
      <c r="I994">
        <f>SUM(D$2:D994)/COUNT(D$2:D994)</f>
        <v>2.3931788306424184E-2</v>
      </c>
      <c r="J994">
        <f t="shared" si="2085"/>
        <v>0.85125272211129899</v>
      </c>
      <c r="L994">
        <f ca="1">VARA(C$2:C994)</f>
        <v>0</v>
      </c>
      <c r="M994">
        <f t="shared" ca="1" si="2086"/>
        <v>0</v>
      </c>
      <c r="N994">
        <f t="shared" ca="1" si="2095"/>
        <v>0</v>
      </c>
      <c r="O994" t="b">
        <f ca="1">IF(OR(O993,M994*MIN((B994-B$2)*Analysis!$B$19,1)&gt;Analysis!$B$18),TRUE,FALSE)</f>
        <v>0</v>
      </c>
      <c r="P994" t="b">
        <f>IF(OR('Flight Input'!U994=3,'Flight Input'!U994=9),TRUE,FALSE)</f>
        <v>0</v>
      </c>
      <c r="Q994">
        <f ca="1">IF(O994,Q993,SUM(C$2:C994)/COUNT(C$2:C994))+(Analysis!$D$14-500)/1000000</f>
        <v>1.1E-4</v>
      </c>
      <c r="R994">
        <f t="shared" ca="1" si="2087"/>
        <v>0</v>
      </c>
      <c r="S994">
        <f t="shared" ca="1" si="2096"/>
        <v>0</v>
      </c>
      <c r="T994">
        <f t="shared" si="2088"/>
        <v>0</v>
      </c>
      <c r="U994">
        <f>IF($P994,T994*Analysis!$B$28+Analysis!$B$29,0)</f>
        <v>0</v>
      </c>
      <c r="V994">
        <f>U994-'Flight Input'!$AE994</f>
        <v>0</v>
      </c>
      <c r="W994">
        <f ca="1">MEDIAN2(R994,Analysis!$B$5,2)</f>
        <v>0</v>
      </c>
      <c r="X994">
        <f t="shared" ref="X994:Y994" ca="1" si="2157">X993+W994*$D994</f>
        <v>0</v>
      </c>
      <c r="Y994">
        <f t="shared" ca="1" si="2157"/>
        <v>0</v>
      </c>
      <c r="AA994">
        <f ca="1">AVERAGE2(W994,Analysis!$B$6,2)</f>
        <v>0</v>
      </c>
      <c r="AB994">
        <f t="shared" ref="AB994:AC994" ca="1" si="2158">AB993+AA994*$D994</f>
        <v>0</v>
      </c>
      <c r="AC994">
        <f t="shared" ca="1" si="2158"/>
        <v>0</v>
      </c>
      <c r="AF994">
        <f ca="1">IF(B994&gt;0,C994-Analysis!$B$14,0)</f>
        <v>0</v>
      </c>
      <c r="AG994">
        <f t="shared" ca="1" si="2091"/>
        <v>0</v>
      </c>
      <c r="AH994">
        <f t="shared" ca="1" si="2092"/>
        <v>0</v>
      </c>
      <c r="AI994">
        <f ca="1">IF(AND(B994&gt;Analysis!$B$39,B994&lt;Analysis!$B$40),FilterInput(AF994,Analysis!$B$34,Analysis!$B$35),0)</f>
        <v>0</v>
      </c>
      <c r="AJ994">
        <f ca="1">MEDIAN2(AI994,Analysis!$B$5,2)</f>
        <v>0</v>
      </c>
      <c r="AK994">
        <f ca="1">AVERAGE2(AJ994,Analysis!$B$6,2)</f>
        <v>0</v>
      </c>
      <c r="AL994">
        <f ca="1">INTEGRAL2(R994,$B994,AL993,R993,$B993,Analysis!$B$22)</f>
        <v>0</v>
      </c>
      <c r="AM994">
        <f>IF(AND(B994&lt;Analysis!$B$40,B994&gt;0),INTEGRAL2(AL994,$B994,AM993,AL993,$B993,Analysis!$B$23),0)</f>
        <v>0</v>
      </c>
      <c r="AN994">
        <f>IF($P994,AM994*Analysis!$B$30+Analysis!$B$31,0)</f>
        <v>0</v>
      </c>
      <c r="AO994">
        <f>AN994-'Flight Input'!$AE994</f>
        <v>0</v>
      </c>
      <c r="AQ994">
        <f>Analysis!$B$36*'Flight Input'!AE994+IF('Flight Input'!AE994 &gt; 0,Analysis!$B$37,0)</f>
        <v>0</v>
      </c>
      <c r="AR994">
        <f ca="1">_xlfn.COVARIANCE.P($AN$102:$AN$1102,'Flight Input'!AE994:AE1994)</f>
        <v>0</v>
      </c>
    </row>
    <row r="995" spans="1:44" x14ac:dyDescent="0.3">
      <c r="A995">
        <v>993</v>
      </c>
      <c r="B995">
        <f>'Flight Input'!T995</f>
        <v>23.760005000047386</v>
      </c>
      <c r="C995">
        <f ca="1">INDIRECT(CONCATENATE("'Flight Input'!",Analysis!$B$2,A995+2))</f>
        <v>0</v>
      </c>
      <c r="D995">
        <f t="shared" si="2084"/>
        <v>1.9671000074595213E-2</v>
      </c>
      <c r="F995">
        <f t="shared" ca="1" si="2093"/>
        <v>0</v>
      </c>
      <c r="G995">
        <f t="shared" ca="1" si="2094"/>
        <v>0</v>
      </c>
      <c r="I995">
        <f>SUM(D$2:D995)/COUNT(D$2:D995)</f>
        <v>2.3927497482424356E-2</v>
      </c>
      <c r="J995">
        <f t="shared" si="2085"/>
        <v>0.8221085422344856</v>
      </c>
      <c r="L995">
        <f ca="1">VARA(C$2:C995)</f>
        <v>0</v>
      </c>
      <c r="M995">
        <f t="shared" ca="1" si="2086"/>
        <v>0</v>
      </c>
      <c r="N995">
        <f t="shared" ca="1" si="2095"/>
        <v>0</v>
      </c>
      <c r="O995" t="b">
        <f ca="1">IF(OR(O994,M995*MIN((B995-B$2)*Analysis!$B$19,1)&gt;Analysis!$B$18),TRUE,FALSE)</f>
        <v>0</v>
      </c>
      <c r="P995" t="b">
        <f>IF(OR('Flight Input'!U995=3,'Flight Input'!U995=9),TRUE,FALSE)</f>
        <v>0</v>
      </c>
      <c r="Q995">
        <f ca="1">IF(O995,Q994,SUM(C$2:C995)/COUNT(C$2:C995))+(Analysis!$D$14-500)/1000000</f>
        <v>1.1E-4</v>
      </c>
      <c r="R995">
        <f t="shared" ca="1" si="2087"/>
        <v>0</v>
      </c>
      <c r="S995">
        <f t="shared" ca="1" si="2096"/>
        <v>0</v>
      </c>
      <c r="T995">
        <f t="shared" si="2088"/>
        <v>0</v>
      </c>
      <c r="U995">
        <f>IF($P995,T995*Analysis!$B$28+Analysis!$B$29,0)</f>
        <v>0</v>
      </c>
      <c r="V995">
        <f>U995-'Flight Input'!$AE995</f>
        <v>0</v>
      </c>
      <c r="W995">
        <f ca="1">MEDIAN2(R995,Analysis!$B$5,2)</f>
        <v>0</v>
      </c>
      <c r="X995">
        <f t="shared" ref="X995:Y995" ca="1" si="2159">X994+W995*$D995</f>
        <v>0</v>
      </c>
      <c r="Y995">
        <f t="shared" ca="1" si="2159"/>
        <v>0</v>
      </c>
      <c r="AA995">
        <f ca="1">AVERAGE2(W995,Analysis!$B$6,2)</f>
        <v>0</v>
      </c>
      <c r="AB995">
        <f t="shared" ref="AB995:AC995" ca="1" si="2160">AB994+AA995*$D995</f>
        <v>0</v>
      </c>
      <c r="AC995">
        <f t="shared" ca="1" si="2160"/>
        <v>0</v>
      </c>
      <c r="AF995">
        <f ca="1">IF(B995&gt;0,C995-Analysis!$B$14,0)</f>
        <v>0</v>
      </c>
      <c r="AG995">
        <f t="shared" ca="1" si="2091"/>
        <v>0</v>
      </c>
      <c r="AH995">
        <f t="shared" ca="1" si="2092"/>
        <v>0</v>
      </c>
      <c r="AI995">
        <f ca="1">IF(AND(B995&gt;Analysis!$B$39,B995&lt;Analysis!$B$40),FilterInput(AF995,Analysis!$B$34,Analysis!$B$35),0)</f>
        <v>0</v>
      </c>
      <c r="AJ995">
        <f ca="1">MEDIAN2(AI995,Analysis!$B$5,2)</f>
        <v>0</v>
      </c>
      <c r="AK995">
        <f ca="1">AVERAGE2(AJ995,Analysis!$B$6,2)</f>
        <v>0</v>
      </c>
      <c r="AL995">
        <f ca="1">INTEGRAL2(R995,$B995,AL994,R994,$B994,Analysis!$B$22)</f>
        <v>0</v>
      </c>
      <c r="AM995">
        <f>IF(AND(B995&lt;Analysis!$B$40,B995&gt;0),INTEGRAL2(AL995,$B995,AM994,AL994,$B994,Analysis!$B$23),0)</f>
        <v>0</v>
      </c>
      <c r="AN995">
        <f>IF($P995,AM995*Analysis!$B$30+Analysis!$B$31,0)</f>
        <v>0</v>
      </c>
      <c r="AO995">
        <f>AN995-'Flight Input'!$AE995</f>
        <v>0</v>
      </c>
      <c r="AQ995">
        <f>Analysis!$B$36*'Flight Input'!AE995+IF('Flight Input'!AE995 &gt; 0,Analysis!$B$37,0)</f>
        <v>0</v>
      </c>
      <c r="AR995">
        <f ca="1">_xlfn.COVARIANCE.P($AN$102:$AN$1102,'Flight Input'!AE995:AE1995)</f>
        <v>0</v>
      </c>
    </row>
    <row r="996" spans="1:44" x14ac:dyDescent="0.3">
      <c r="A996">
        <v>994</v>
      </c>
      <c r="B996">
        <f>'Flight Input'!T996</f>
        <v>23.781294999993406</v>
      </c>
      <c r="C996">
        <f ca="1">INDIRECT(CONCATENATE("'Flight Input'!",Analysis!$B$2,A996+2))</f>
        <v>0</v>
      </c>
      <c r="D996">
        <f t="shared" si="2084"/>
        <v>2.1289999946020544E-2</v>
      </c>
      <c r="F996">
        <f t="shared" ca="1" si="2093"/>
        <v>0</v>
      </c>
      <c r="G996">
        <f t="shared" ca="1" si="2094"/>
        <v>0</v>
      </c>
      <c r="I996">
        <f>SUM(D$2:D996)/COUNT(D$2:D996)</f>
        <v>2.3924844064379683E-2</v>
      </c>
      <c r="J996">
        <f t="shared" si="2085"/>
        <v>0.88986995646579758</v>
      </c>
      <c r="L996">
        <f ca="1">VARA(C$2:C996)</f>
        <v>0</v>
      </c>
      <c r="M996">
        <f t="shared" ca="1" si="2086"/>
        <v>0</v>
      </c>
      <c r="N996">
        <f t="shared" ca="1" si="2095"/>
        <v>0</v>
      </c>
      <c r="O996" t="b">
        <f ca="1">IF(OR(O995,M996*MIN((B996-B$2)*Analysis!$B$19,1)&gt;Analysis!$B$18),TRUE,FALSE)</f>
        <v>0</v>
      </c>
      <c r="P996" t="b">
        <f>IF(OR('Flight Input'!U996=3,'Flight Input'!U996=9),TRUE,FALSE)</f>
        <v>0</v>
      </c>
      <c r="Q996">
        <f ca="1">IF(O996,Q995,SUM(C$2:C996)/COUNT(C$2:C996))+(Analysis!$D$14-500)/1000000</f>
        <v>1.1E-4</v>
      </c>
      <c r="R996">
        <f t="shared" ca="1" si="2087"/>
        <v>0</v>
      </c>
      <c r="S996">
        <f t="shared" ca="1" si="2096"/>
        <v>0</v>
      </c>
      <c r="T996">
        <f t="shared" si="2088"/>
        <v>0</v>
      </c>
      <c r="U996">
        <f>IF($P996,T996*Analysis!$B$28+Analysis!$B$29,0)</f>
        <v>0</v>
      </c>
      <c r="V996">
        <f>U996-'Flight Input'!$AE996</f>
        <v>0</v>
      </c>
      <c r="W996">
        <f ca="1">MEDIAN2(R996,Analysis!$B$5,2)</f>
        <v>0</v>
      </c>
      <c r="X996">
        <f t="shared" ref="X996:Y996" ca="1" si="2161">X995+W996*$D996</f>
        <v>0</v>
      </c>
      <c r="Y996">
        <f t="shared" ca="1" si="2161"/>
        <v>0</v>
      </c>
      <c r="AA996">
        <f ca="1">AVERAGE2(W996,Analysis!$B$6,2)</f>
        <v>0</v>
      </c>
      <c r="AB996">
        <f t="shared" ref="AB996:AC996" ca="1" si="2162">AB995+AA996*$D996</f>
        <v>0</v>
      </c>
      <c r="AC996">
        <f t="shared" ca="1" si="2162"/>
        <v>0</v>
      </c>
      <c r="AF996">
        <f ca="1">IF(B996&gt;0,C996-Analysis!$B$14,0)</f>
        <v>0</v>
      </c>
      <c r="AG996">
        <f t="shared" ca="1" si="2091"/>
        <v>0</v>
      </c>
      <c r="AH996">
        <f t="shared" ca="1" si="2092"/>
        <v>0</v>
      </c>
      <c r="AI996">
        <f ca="1">IF(AND(B996&gt;Analysis!$B$39,B996&lt;Analysis!$B$40),FilterInput(AF996,Analysis!$B$34,Analysis!$B$35),0)</f>
        <v>0</v>
      </c>
      <c r="AJ996">
        <f ca="1">MEDIAN2(AI996,Analysis!$B$5,2)</f>
        <v>0</v>
      </c>
      <c r="AK996">
        <f ca="1">AVERAGE2(AJ996,Analysis!$B$6,2)</f>
        <v>0</v>
      </c>
      <c r="AL996">
        <f ca="1">INTEGRAL2(R996,$B996,AL995,R995,$B995,Analysis!$B$22)</f>
        <v>0</v>
      </c>
      <c r="AM996">
        <f>IF(AND(B996&lt;Analysis!$B$40,B996&gt;0),INTEGRAL2(AL996,$B996,AM995,AL995,$B995,Analysis!$B$23),0)</f>
        <v>0</v>
      </c>
      <c r="AN996">
        <f>IF($P996,AM996*Analysis!$B$30+Analysis!$B$31,0)</f>
        <v>0</v>
      </c>
      <c r="AO996">
        <f>AN996-'Flight Input'!$AE996</f>
        <v>0</v>
      </c>
      <c r="AQ996">
        <f>Analysis!$B$36*'Flight Input'!AE996+IF('Flight Input'!AE996 &gt; 0,Analysis!$B$37,0)</f>
        <v>0</v>
      </c>
      <c r="AR996">
        <f ca="1">_xlfn.COVARIANCE.P($AN$102:$AN$1102,'Flight Input'!AE996:AE1996)</f>
        <v>0</v>
      </c>
    </row>
    <row r="997" spans="1:44" x14ac:dyDescent="0.3">
      <c r="A997">
        <v>995</v>
      </c>
      <c r="B997">
        <f>'Flight Input'!T997</f>
        <v>23.796928999945521</v>
      </c>
      <c r="C997">
        <f ca="1">INDIRECT(CONCATENATE("'Flight Input'!",Analysis!$B$2,A997+2))</f>
        <v>0</v>
      </c>
      <c r="D997">
        <f t="shared" si="2084"/>
        <v>1.5633999952115119E-2</v>
      </c>
      <c r="F997">
        <f t="shared" ca="1" si="2093"/>
        <v>0</v>
      </c>
      <c r="G997">
        <f t="shared" ca="1" si="2094"/>
        <v>0</v>
      </c>
      <c r="I997">
        <f>SUM(D$2:D997)/COUNT(D$2:D997)</f>
        <v>2.3916511557734194E-2</v>
      </c>
      <c r="J997">
        <f t="shared" si="2085"/>
        <v>0.65369064858705739</v>
      </c>
      <c r="L997">
        <f ca="1">VARA(C$2:C997)</f>
        <v>0</v>
      </c>
      <c r="M997">
        <f t="shared" ca="1" si="2086"/>
        <v>0</v>
      </c>
      <c r="N997">
        <f t="shared" ca="1" si="2095"/>
        <v>0</v>
      </c>
      <c r="O997" t="b">
        <f ca="1">IF(OR(O996,M997*MIN((B997-B$2)*Analysis!$B$19,1)&gt;Analysis!$B$18),TRUE,FALSE)</f>
        <v>0</v>
      </c>
      <c r="P997" t="b">
        <f>IF(OR('Flight Input'!U997=3,'Flight Input'!U997=9),TRUE,FALSE)</f>
        <v>0</v>
      </c>
      <c r="Q997">
        <f ca="1">IF(O997,Q996,SUM(C$2:C997)/COUNT(C$2:C997))+(Analysis!$D$14-500)/1000000</f>
        <v>1.1E-4</v>
      </c>
      <c r="R997">
        <f t="shared" ca="1" si="2087"/>
        <v>0</v>
      </c>
      <c r="S997">
        <f t="shared" ca="1" si="2096"/>
        <v>0</v>
      </c>
      <c r="T997">
        <f t="shared" si="2088"/>
        <v>0</v>
      </c>
      <c r="U997">
        <f>IF($P997,T997*Analysis!$B$28+Analysis!$B$29,0)</f>
        <v>0</v>
      </c>
      <c r="V997">
        <f>U997-'Flight Input'!$AE997</f>
        <v>0</v>
      </c>
      <c r="W997">
        <f ca="1">MEDIAN2(R997,Analysis!$B$5,2)</f>
        <v>0</v>
      </c>
      <c r="X997">
        <f t="shared" ref="X997:Y997" ca="1" si="2163">X996+W997*$D997</f>
        <v>0</v>
      </c>
      <c r="Y997">
        <f t="shared" ca="1" si="2163"/>
        <v>0</v>
      </c>
      <c r="AA997">
        <f ca="1">AVERAGE2(W997,Analysis!$B$6,2)</f>
        <v>0</v>
      </c>
      <c r="AB997">
        <f t="shared" ref="AB997:AC997" ca="1" si="2164">AB996+AA997*$D997</f>
        <v>0</v>
      </c>
      <c r="AC997">
        <f t="shared" ca="1" si="2164"/>
        <v>0</v>
      </c>
      <c r="AF997">
        <f ca="1">IF(B997&gt;0,C997-Analysis!$B$14,0)</f>
        <v>0</v>
      </c>
      <c r="AG997">
        <f t="shared" ca="1" si="2091"/>
        <v>0</v>
      </c>
      <c r="AH997">
        <f t="shared" ca="1" si="2092"/>
        <v>0</v>
      </c>
      <c r="AI997">
        <f ca="1">IF(AND(B997&gt;Analysis!$B$39,B997&lt;Analysis!$B$40),FilterInput(AF997,Analysis!$B$34,Analysis!$B$35),0)</f>
        <v>0</v>
      </c>
      <c r="AJ997">
        <f ca="1">MEDIAN2(AI997,Analysis!$B$5,2)</f>
        <v>0</v>
      </c>
      <c r="AK997">
        <f ca="1">AVERAGE2(AJ997,Analysis!$B$6,2)</f>
        <v>0</v>
      </c>
      <c r="AL997">
        <f ca="1">INTEGRAL2(R997,$B997,AL996,R996,$B996,Analysis!$B$22)</f>
        <v>0</v>
      </c>
      <c r="AM997">
        <f>IF(AND(B997&lt;Analysis!$B$40,B997&gt;0),INTEGRAL2(AL997,$B997,AM996,AL996,$B996,Analysis!$B$23),0)</f>
        <v>0</v>
      </c>
      <c r="AN997">
        <f>IF($P997,AM997*Analysis!$B$30+Analysis!$B$31,0)</f>
        <v>0</v>
      </c>
      <c r="AO997">
        <f>AN997-'Flight Input'!$AE997</f>
        <v>0</v>
      </c>
      <c r="AQ997">
        <f>Analysis!$B$36*'Flight Input'!AE997+IF('Flight Input'!AE997 &gt; 0,Analysis!$B$37,0)</f>
        <v>0</v>
      </c>
      <c r="AR997">
        <f ca="1">_xlfn.COVARIANCE.P($AN$102:$AN$1102,'Flight Input'!AE997:AE1997)</f>
        <v>0</v>
      </c>
    </row>
    <row r="998" spans="1:44" x14ac:dyDescent="0.3">
      <c r="A998">
        <v>996</v>
      </c>
      <c r="B998">
        <f>'Flight Input'!T998</f>
        <v>23.8185260000173</v>
      </c>
      <c r="C998">
        <f ca="1">INDIRECT(CONCATENATE("'Flight Input'!",Analysis!$B$2,A998+2))</f>
        <v>0</v>
      </c>
      <c r="D998">
        <f t="shared" si="2084"/>
        <v>2.1597000071778893E-2</v>
      </c>
      <c r="F998">
        <f t="shared" ca="1" si="2093"/>
        <v>0</v>
      </c>
      <c r="G998">
        <f t="shared" ca="1" si="2094"/>
        <v>0</v>
      </c>
      <c r="I998">
        <f>SUM(D$2:D998)/COUNT(D$2:D998)</f>
        <v>2.3914182730941064E-2</v>
      </c>
      <c r="J998">
        <f t="shared" si="2085"/>
        <v>0.90310425050971477</v>
      </c>
      <c r="L998">
        <f ca="1">VARA(C$2:C998)</f>
        <v>0</v>
      </c>
      <c r="M998">
        <f t="shared" ca="1" si="2086"/>
        <v>0</v>
      </c>
      <c r="N998">
        <f t="shared" ca="1" si="2095"/>
        <v>0</v>
      </c>
      <c r="O998" t="b">
        <f ca="1">IF(OR(O997,M998*MIN((B998-B$2)*Analysis!$B$19,1)&gt;Analysis!$B$18),TRUE,FALSE)</f>
        <v>0</v>
      </c>
      <c r="P998" t="b">
        <f>IF(OR('Flight Input'!U998=3,'Flight Input'!U998=9),TRUE,FALSE)</f>
        <v>0</v>
      </c>
      <c r="Q998">
        <f ca="1">IF(O998,Q997,SUM(C$2:C998)/COUNT(C$2:C998))+(Analysis!$D$14-500)/1000000</f>
        <v>1.1E-4</v>
      </c>
      <c r="R998">
        <f t="shared" ca="1" si="2087"/>
        <v>0</v>
      </c>
      <c r="S998">
        <f t="shared" ca="1" si="2096"/>
        <v>0</v>
      </c>
      <c r="T998">
        <f t="shared" si="2088"/>
        <v>0</v>
      </c>
      <c r="U998">
        <f>IF($P998,T998*Analysis!$B$28+Analysis!$B$29,0)</f>
        <v>0</v>
      </c>
      <c r="V998">
        <f>U998-'Flight Input'!$AE998</f>
        <v>0</v>
      </c>
      <c r="W998">
        <f ca="1">MEDIAN2(R998,Analysis!$B$5,2)</f>
        <v>0</v>
      </c>
      <c r="X998">
        <f t="shared" ref="X998:Y998" ca="1" si="2165">X997+W998*$D998</f>
        <v>0</v>
      </c>
      <c r="Y998">
        <f t="shared" ca="1" si="2165"/>
        <v>0</v>
      </c>
      <c r="AA998">
        <f ca="1">AVERAGE2(W998,Analysis!$B$6,2)</f>
        <v>0</v>
      </c>
      <c r="AB998">
        <f t="shared" ref="AB998:AC998" ca="1" si="2166">AB997+AA998*$D998</f>
        <v>0</v>
      </c>
      <c r="AC998">
        <f t="shared" ca="1" si="2166"/>
        <v>0</v>
      </c>
      <c r="AF998">
        <f ca="1">IF(B998&gt;0,C998-Analysis!$B$14,0)</f>
        <v>0</v>
      </c>
      <c r="AG998">
        <f t="shared" ca="1" si="2091"/>
        <v>0</v>
      </c>
      <c r="AH998">
        <f t="shared" ca="1" si="2092"/>
        <v>0</v>
      </c>
      <c r="AI998">
        <f ca="1">IF(AND(B998&gt;Analysis!$B$39,B998&lt;Analysis!$B$40),FilterInput(AF998,Analysis!$B$34,Analysis!$B$35),0)</f>
        <v>0</v>
      </c>
      <c r="AJ998">
        <f ca="1">MEDIAN2(AI998,Analysis!$B$5,2)</f>
        <v>0</v>
      </c>
      <c r="AK998">
        <f ca="1">AVERAGE2(AJ998,Analysis!$B$6,2)</f>
        <v>0</v>
      </c>
      <c r="AL998">
        <f ca="1">INTEGRAL2(R998,$B998,AL997,R997,$B997,Analysis!$B$22)</f>
        <v>0</v>
      </c>
      <c r="AM998">
        <f>IF(AND(B998&lt;Analysis!$B$40,B998&gt;0),INTEGRAL2(AL998,$B998,AM997,AL997,$B997,Analysis!$B$23),0)</f>
        <v>0</v>
      </c>
      <c r="AN998">
        <f>IF($P998,AM998*Analysis!$B$30+Analysis!$B$31,0)</f>
        <v>0</v>
      </c>
      <c r="AO998">
        <f>AN998-'Flight Input'!$AE998</f>
        <v>0</v>
      </c>
      <c r="AQ998">
        <f>Analysis!$B$36*'Flight Input'!AE998+IF('Flight Input'!AE998 &gt; 0,Analysis!$B$37,0)</f>
        <v>0</v>
      </c>
      <c r="AR998">
        <f ca="1">_xlfn.COVARIANCE.P($AN$102:$AN$1102,'Flight Input'!AE998:AE1998)</f>
        <v>0</v>
      </c>
    </row>
    <row r="999" spans="1:44" x14ac:dyDescent="0.3">
      <c r="A999">
        <v>997</v>
      </c>
      <c r="B999">
        <f>'Flight Input'!T999</f>
        <v>23.837350000045262</v>
      </c>
      <c r="C999">
        <f ca="1">INDIRECT(CONCATENATE("'Flight Input'!",Analysis!$B$2,A999+2))</f>
        <v>0</v>
      </c>
      <c r="D999">
        <f t="shared" si="2084"/>
        <v>1.8824000027962029E-2</v>
      </c>
      <c r="F999">
        <f t="shared" ca="1" si="2093"/>
        <v>0</v>
      </c>
      <c r="G999">
        <f t="shared" ca="1" si="2094"/>
        <v>0</v>
      </c>
      <c r="I999">
        <f>SUM(D$2:D999)/COUNT(D$2:D999)</f>
        <v>2.3909077231740485E-2</v>
      </c>
      <c r="J999">
        <f t="shared" si="2085"/>
        <v>0.78731604091237095</v>
      </c>
      <c r="L999">
        <f ca="1">VARA(C$2:C999)</f>
        <v>0</v>
      </c>
      <c r="M999">
        <f t="shared" ca="1" si="2086"/>
        <v>0</v>
      </c>
      <c r="N999">
        <f t="shared" ca="1" si="2095"/>
        <v>0</v>
      </c>
      <c r="O999" t="b">
        <f ca="1">IF(OR(O998,M999*MIN((B999-B$2)*Analysis!$B$19,1)&gt;Analysis!$B$18),TRUE,FALSE)</f>
        <v>0</v>
      </c>
      <c r="P999" t="b">
        <f>IF(OR('Flight Input'!U999=3,'Flight Input'!U999=9),TRUE,FALSE)</f>
        <v>0</v>
      </c>
      <c r="Q999">
        <f ca="1">IF(O999,Q998,SUM(C$2:C999)/COUNT(C$2:C999))+(Analysis!$D$14-500)/1000000</f>
        <v>1.1E-4</v>
      </c>
      <c r="R999">
        <f t="shared" ca="1" si="2087"/>
        <v>0</v>
      </c>
      <c r="S999">
        <f t="shared" ca="1" si="2096"/>
        <v>0</v>
      </c>
      <c r="T999">
        <f t="shared" si="2088"/>
        <v>0</v>
      </c>
      <c r="U999">
        <f>IF($P999,T999*Analysis!$B$28+Analysis!$B$29,0)</f>
        <v>0</v>
      </c>
      <c r="V999">
        <f>U999-'Flight Input'!$AE999</f>
        <v>0</v>
      </c>
      <c r="W999">
        <f ca="1">MEDIAN2(R999,Analysis!$B$5,2)</f>
        <v>0</v>
      </c>
      <c r="X999">
        <f t="shared" ref="X999:Y999" ca="1" si="2167">X998+W999*$D999</f>
        <v>0</v>
      </c>
      <c r="Y999">
        <f t="shared" ca="1" si="2167"/>
        <v>0</v>
      </c>
      <c r="AA999">
        <f ca="1">AVERAGE2(W999,Analysis!$B$6,2)</f>
        <v>0</v>
      </c>
      <c r="AB999">
        <f t="shared" ref="AB999:AC999" ca="1" si="2168">AB998+AA999*$D999</f>
        <v>0</v>
      </c>
      <c r="AC999">
        <f t="shared" ca="1" si="2168"/>
        <v>0</v>
      </c>
      <c r="AF999">
        <f ca="1">IF(B999&gt;0,C999-Analysis!$B$14,0)</f>
        <v>0</v>
      </c>
      <c r="AG999">
        <f t="shared" ca="1" si="2091"/>
        <v>0</v>
      </c>
      <c r="AH999">
        <f t="shared" ca="1" si="2092"/>
        <v>0</v>
      </c>
      <c r="AI999">
        <f ca="1">IF(AND(B999&gt;Analysis!$B$39,B999&lt;Analysis!$B$40),FilterInput(AF999,Analysis!$B$34,Analysis!$B$35),0)</f>
        <v>0</v>
      </c>
      <c r="AJ999">
        <f ca="1">MEDIAN2(AI999,Analysis!$B$5,2)</f>
        <v>0</v>
      </c>
      <c r="AK999">
        <f ca="1">AVERAGE2(AJ999,Analysis!$B$6,2)</f>
        <v>0</v>
      </c>
      <c r="AL999">
        <f ca="1">INTEGRAL2(R999,$B999,AL998,R998,$B998,Analysis!$B$22)</f>
        <v>0</v>
      </c>
      <c r="AM999">
        <f>IF(AND(B999&lt;Analysis!$B$40,B999&gt;0),INTEGRAL2(AL999,$B999,AM998,AL998,$B998,Analysis!$B$23),0)</f>
        <v>0</v>
      </c>
      <c r="AN999">
        <f>IF($P999,AM999*Analysis!$B$30+Analysis!$B$31,0)</f>
        <v>0</v>
      </c>
      <c r="AO999">
        <f>AN999-'Flight Input'!$AE999</f>
        <v>0</v>
      </c>
      <c r="AQ999">
        <f>Analysis!$B$36*'Flight Input'!AE999+IF('Flight Input'!AE999 &gt; 0,Analysis!$B$37,0)</f>
        <v>0</v>
      </c>
      <c r="AR999">
        <f ca="1">_xlfn.COVARIANCE.P($AN$102:$AN$1102,'Flight Input'!AE999:AE1999)</f>
        <v>0</v>
      </c>
    </row>
    <row r="1000" spans="1:44" x14ac:dyDescent="0.3">
      <c r="A1000">
        <v>998</v>
      </c>
      <c r="B1000">
        <f>'Flight Input'!T1000</f>
        <v>23.859599999967031</v>
      </c>
      <c r="C1000">
        <f ca="1">INDIRECT(CONCATENATE("'Flight Input'!",Analysis!$B$2,A1000+2))</f>
        <v>0</v>
      </c>
      <c r="D1000">
        <f t="shared" si="2084"/>
        <v>2.2249999921768904E-2</v>
      </c>
      <c r="F1000">
        <f t="shared" ca="1" si="2093"/>
        <v>0</v>
      </c>
      <c r="G1000">
        <f t="shared" ca="1" si="2094"/>
        <v>0</v>
      </c>
      <c r="I1000">
        <f>SUM(D$2:D1000)/COUNT(D$2:D1000)</f>
        <v>2.3907414829626283E-2</v>
      </c>
      <c r="J1000">
        <f t="shared" si="2085"/>
        <v>0.93067360399822507</v>
      </c>
      <c r="L1000">
        <f ca="1">VARA(C$2:C1000)</f>
        <v>0</v>
      </c>
      <c r="M1000">
        <f t="shared" ca="1" si="2086"/>
        <v>0</v>
      </c>
      <c r="N1000">
        <f t="shared" ca="1" si="2095"/>
        <v>0</v>
      </c>
      <c r="O1000" t="b">
        <f ca="1">IF(OR(O999,M1000*MIN((B1000-B$2)*Analysis!$B$19,1)&gt;Analysis!$B$18),TRUE,FALSE)</f>
        <v>0</v>
      </c>
      <c r="P1000" t="b">
        <f>IF(OR('Flight Input'!U1000=3,'Flight Input'!U1000=9),TRUE,FALSE)</f>
        <v>0</v>
      </c>
      <c r="Q1000">
        <f ca="1">IF(O1000,Q999,SUM(C$2:C1000)/COUNT(C$2:C1000))+(Analysis!$D$14-500)/1000000</f>
        <v>1.1E-4</v>
      </c>
      <c r="R1000">
        <f t="shared" ca="1" si="2087"/>
        <v>0</v>
      </c>
      <c r="S1000">
        <f t="shared" ca="1" si="2096"/>
        <v>0</v>
      </c>
      <c r="T1000">
        <f t="shared" si="2088"/>
        <v>0</v>
      </c>
      <c r="U1000">
        <f>IF($P1000,T1000*Analysis!$B$28+Analysis!$B$29,0)</f>
        <v>0</v>
      </c>
      <c r="V1000">
        <f>U1000-'Flight Input'!$AE1000</f>
        <v>0</v>
      </c>
      <c r="W1000">
        <f ca="1">MEDIAN2(R1000,Analysis!$B$5,2)</f>
        <v>0</v>
      </c>
      <c r="X1000">
        <f t="shared" ref="X1000:Y1000" ca="1" si="2169">X999+W1000*$D1000</f>
        <v>0</v>
      </c>
      <c r="Y1000">
        <f t="shared" ca="1" si="2169"/>
        <v>0</v>
      </c>
      <c r="AA1000">
        <f ca="1">AVERAGE2(W1000,Analysis!$B$6,2)</f>
        <v>0</v>
      </c>
      <c r="AB1000">
        <f t="shared" ref="AB1000:AC1000" ca="1" si="2170">AB999+AA1000*$D1000</f>
        <v>0</v>
      </c>
      <c r="AC1000">
        <f t="shared" ca="1" si="2170"/>
        <v>0</v>
      </c>
      <c r="AF1000">
        <f ca="1">IF(B1000&gt;0,C1000-Analysis!$B$14,0)</f>
        <v>0</v>
      </c>
      <c r="AG1000">
        <f t="shared" ca="1" si="2091"/>
        <v>0</v>
      </c>
      <c r="AH1000">
        <f t="shared" ca="1" si="2092"/>
        <v>0</v>
      </c>
      <c r="AI1000">
        <f ca="1">IF(AND(B1000&gt;Analysis!$B$39,B1000&lt;Analysis!$B$40),FilterInput(AF1000,Analysis!$B$34,Analysis!$B$35),0)</f>
        <v>0</v>
      </c>
      <c r="AJ1000">
        <f ca="1">MEDIAN2(AI1000,Analysis!$B$5,2)</f>
        <v>0</v>
      </c>
      <c r="AK1000">
        <f ca="1">AVERAGE2(AJ1000,Analysis!$B$6,2)</f>
        <v>0</v>
      </c>
      <c r="AL1000">
        <f ca="1">INTEGRAL2(R1000,$B1000,AL999,R999,$B999,Analysis!$B$22)</f>
        <v>0</v>
      </c>
      <c r="AM1000">
        <f>IF(AND(B1000&lt;Analysis!$B$40,B1000&gt;0),INTEGRAL2(AL1000,$B1000,AM999,AL999,$B999,Analysis!$B$23),0)</f>
        <v>0</v>
      </c>
      <c r="AN1000">
        <f>IF($P1000,AM1000*Analysis!$B$30+Analysis!$B$31,0)</f>
        <v>0</v>
      </c>
      <c r="AO1000">
        <f>AN1000-'Flight Input'!$AE1000</f>
        <v>0</v>
      </c>
      <c r="AQ1000">
        <f>Analysis!$B$36*'Flight Input'!AE1000+IF('Flight Input'!AE1000 &gt; 0,Analysis!$B$37,0)</f>
        <v>0</v>
      </c>
      <c r="AR1000">
        <f ca="1">_xlfn.COVARIANCE.P($AN$102:$AN$1102,'Flight Input'!AE1000:AE2000)</f>
        <v>0</v>
      </c>
    </row>
    <row r="1001" spans="1:44" x14ac:dyDescent="0.3">
      <c r="A1001">
        <v>999</v>
      </c>
      <c r="B1001">
        <f>'Flight Input'!T1001</f>
        <v>23.873235999955796</v>
      </c>
      <c r="C1001">
        <f ca="1">INDIRECT(CONCATENATE("'Flight Input'!",Analysis!$B$2,A1001+2))</f>
        <v>0</v>
      </c>
      <c r="D1001">
        <f t="shared" si="2084"/>
        <v>1.3635999988764524E-2</v>
      </c>
      <c r="F1001">
        <f t="shared" ca="1" si="2093"/>
        <v>0</v>
      </c>
      <c r="G1001">
        <f t="shared" ca="1" si="2094"/>
        <v>0</v>
      </c>
      <c r="I1001">
        <f>SUM(D$2:D1001)/COUNT(D$2:D1001)</f>
        <v>2.3897133133088885E-2</v>
      </c>
      <c r="J1001">
        <f t="shared" si="2085"/>
        <v>0.57061237901728046</v>
      </c>
      <c r="L1001">
        <f ca="1">VARA(C$2:C1001)</f>
        <v>0</v>
      </c>
      <c r="M1001">
        <f t="shared" ca="1" si="2086"/>
        <v>0</v>
      </c>
      <c r="N1001">
        <f t="shared" ca="1" si="2095"/>
        <v>0</v>
      </c>
      <c r="O1001" t="b">
        <f ca="1">IF(OR(O1000,M1001*MIN((B1001-B$2)*Analysis!$B$19,1)&gt;Analysis!$B$18),TRUE,FALSE)</f>
        <v>0</v>
      </c>
      <c r="P1001" t="b">
        <f>IF(OR('Flight Input'!U1001=3,'Flight Input'!U1001=9),TRUE,FALSE)</f>
        <v>0</v>
      </c>
      <c r="Q1001">
        <f ca="1">IF(O1001,Q1000,SUM(C$2:C1001)/COUNT(C$2:C1001))+(Analysis!$D$14-500)/1000000</f>
        <v>1.1E-4</v>
      </c>
      <c r="R1001">
        <f t="shared" ca="1" si="2087"/>
        <v>0</v>
      </c>
      <c r="S1001">
        <f t="shared" ca="1" si="2096"/>
        <v>0</v>
      </c>
      <c r="T1001">
        <f t="shared" si="2088"/>
        <v>0</v>
      </c>
      <c r="U1001">
        <f>IF($P1001,T1001*Analysis!$B$28+Analysis!$B$29,0)</f>
        <v>0</v>
      </c>
      <c r="V1001">
        <f>U1001-'Flight Input'!$AE1001</f>
        <v>0</v>
      </c>
      <c r="W1001">
        <f ca="1">MEDIAN2(R1001,Analysis!$B$5,2)</f>
        <v>0</v>
      </c>
      <c r="X1001">
        <f t="shared" ref="X1001:Y1001" ca="1" si="2171">X1000+W1001*$D1001</f>
        <v>0</v>
      </c>
      <c r="Y1001">
        <f t="shared" ca="1" si="2171"/>
        <v>0</v>
      </c>
      <c r="AA1001">
        <f ca="1">AVERAGE2(W1001,Analysis!$B$6,2)</f>
        <v>0</v>
      </c>
      <c r="AB1001">
        <f t="shared" ref="AB1001:AC1001" ca="1" si="2172">AB1000+AA1001*$D1001</f>
        <v>0</v>
      </c>
      <c r="AC1001">
        <f t="shared" ca="1" si="2172"/>
        <v>0</v>
      </c>
      <c r="AF1001">
        <f ca="1">IF(B1001&gt;0,C1001-Analysis!$B$14,0)</f>
        <v>0</v>
      </c>
      <c r="AG1001">
        <f t="shared" ca="1" si="2091"/>
        <v>0</v>
      </c>
      <c r="AH1001">
        <f t="shared" ca="1" si="2092"/>
        <v>0</v>
      </c>
      <c r="AI1001">
        <f ca="1">IF(AND(B1001&gt;Analysis!$B$39,B1001&lt;Analysis!$B$40),FilterInput(AF1001,Analysis!$B$34,Analysis!$B$35),0)</f>
        <v>0</v>
      </c>
      <c r="AJ1001">
        <f ca="1">MEDIAN2(AI1001,Analysis!$B$5,2)</f>
        <v>0</v>
      </c>
      <c r="AK1001">
        <f ca="1">AVERAGE2(AJ1001,Analysis!$B$6,2)</f>
        <v>0</v>
      </c>
      <c r="AL1001">
        <f ca="1">INTEGRAL2(R1001,$B1001,AL1000,R1000,$B1000,Analysis!$B$22)</f>
        <v>0</v>
      </c>
      <c r="AM1001">
        <f>IF(AND(B1001&lt;Analysis!$B$40,B1001&gt;0),INTEGRAL2(AL1001,$B1001,AM1000,AL1000,$B1000,Analysis!$B$23),0)</f>
        <v>0</v>
      </c>
      <c r="AN1001">
        <f>IF($P1001,AM1001*Analysis!$B$30+Analysis!$B$31,0)</f>
        <v>0</v>
      </c>
      <c r="AO1001">
        <f>AN1001-'Flight Input'!$AE1001</f>
        <v>0</v>
      </c>
      <c r="AQ1001">
        <f>Analysis!$B$36*'Flight Input'!AE1001+IF('Flight Input'!AE1001 &gt; 0,Analysis!$B$37,0)</f>
        <v>0</v>
      </c>
      <c r="AR1001">
        <f ca="1">_xlfn.COVARIANCE.P($AN$102:$AN$1102,'Flight Input'!AE1001:AE2001)</f>
        <v>0</v>
      </c>
    </row>
    <row r="1002" spans="1:44" x14ac:dyDescent="0.3">
      <c r="A1002">
        <v>1000</v>
      </c>
      <c r="B1002">
        <f>'Flight Input'!T1002</f>
        <v>23.898435999988578</v>
      </c>
      <c r="C1002">
        <f ca="1">INDIRECT(CONCATENATE("'Flight Input'!",Analysis!$B$2,A1002+2))</f>
        <v>0</v>
      </c>
      <c r="D1002">
        <f t="shared" si="2084"/>
        <v>2.5200000032782555E-2</v>
      </c>
      <c r="F1002">
        <f t="shared" ca="1" si="2093"/>
        <v>0</v>
      </c>
      <c r="G1002">
        <f t="shared" ca="1" si="2094"/>
        <v>0</v>
      </c>
      <c r="I1002">
        <f>SUM(D$2:D1002)/COUNT(D$2:D1002)</f>
        <v>2.3898435999988577E-2</v>
      </c>
      <c r="J1002">
        <f t="shared" si="2085"/>
        <v>1.0544623101191475</v>
      </c>
      <c r="L1002">
        <f ca="1">VARA(C$2:C1002)</f>
        <v>0</v>
      </c>
      <c r="M1002">
        <f t="shared" ca="1" si="2086"/>
        <v>0</v>
      </c>
      <c r="N1002">
        <f t="shared" ca="1" si="2095"/>
        <v>0</v>
      </c>
      <c r="O1002" t="b">
        <f ca="1">IF(OR(O1001,M1002*MIN((B1002-B$2)*Analysis!$B$19,1)&gt;Analysis!$B$18),TRUE,FALSE)</f>
        <v>0</v>
      </c>
      <c r="P1002" t="b">
        <f>IF(OR('Flight Input'!U1002=3,'Flight Input'!U1002=9),TRUE,FALSE)</f>
        <v>0</v>
      </c>
      <c r="Q1002">
        <f ca="1">IF(O1002,Q1001,SUM(C$2:C1002)/COUNT(C$2:C1002))+(Analysis!$D$14-500)/1000000</f>
        <v>1.1E-4</v>
      </c>
      <c r="R1002">
        <f t="shared" ca="1" si="2087"/>
        <v>0</v>
      </c>
      <c r="S1002">
        <f t="shared" ca="1" si="2096"/>
        <v>0</v>
      </c>
      <c r="T1002">
        <f t="shared" si="2088"/>
        <v>0</v>
      </c>
      <c r="U1002">
        <f>IF($P1002,T1002*Analysis!$B$28+Analysis!$B$29,0)</f>
        <v>0</v>
      </c>
      <c r="V1002">
        <f>U1002-'Flight Input'!$AE1002</f>
        <v>0</v>
      </c>
      <c r="W1002">
        <f ca="1">MEDIAN2(R1002,Analysis!$B$5,2)</f>
        <v>0</v>
      </c>
      <c r="X1002">
        <f t="shared" ref="X1002:Y1002" ca="1" si="2173">X1001+W1002*$D1002</f>
        <v>0</v>
      </c>
      <c r="Y1002">
        <f t="shared" ca="1" si="2173"/>
        <v>0</v>
      </c>
      <c r="AA1002">
        <f ca="1">AVERAGE2(W1002,Analysis!$B$6,2)</f>
        <v>0</v>
      </c>
      <c r="AB1002">
        <f t="shared" ref="AB1002:AC1002" ca="1" si="2174">AB1001+AA1002*$D1002</f>
        <v>0</v>
      </c>
      <c r="AC1002">
        <f t="shared" ca="1" si="2174"/>
        <v>0</v>
      </c>
      <c r="AF1002">
        <f ca="1">IF(B1002&gt;0,C1002-Analysis!$B$14,0)</f>
        <v>0</v>
      </c>
      <c r="AG1002">
        <f t="shared" ca="1" si="2091"/>
        <v>0</v>
      </c>
      <c r="AH1002">
        <f t="shared" ca="1" si="2092"/>
        <v>0</v>
      </c>
      <c r="AI1002">
        <f ca="1">IF(AND(B1002&gt;Analysis!$B$39,B1002&lt;Analysis!$B$40),FilterInput(AF1002,Analysis!$B$34,Analysis!$B$35),0)</f>
        <v>0</v>
      </c>
      <c r="AJ1002">
        <f ca="1">MEDIAN2(AI1002,Analysis!$B$5,2)</f>
        <v>0</v>
      </c>
      <c r="AK1002">
        <f ca="1">AVERAGE2(AJ1002,Analysis!$B$6,2)</f>
        <v>0</v>
      </c>
      <c r="AL1002">
        <f ca="1">INTEGRAL2(R1002,$B1002,AL1001,R1001,$B1001,Analysis!$B$22)</f>
        <v>0</v>
      </c>
      <c r="AM1002">
        <f>IF(AND(B1002&lt;Analysis!$B$40,B1002&gt;0),INTEGRAL2(AL1002,$B1002,AM1001,AL1001,$B1001,Analysis!$B$23),0)</f>
        <v>0</v>
      </c>
      <c r="AN1002">
        <f>IF($P1002,AM1002*Analysis!$B$30+Analysis!$B$31,0)</f>
        <v>0</v>
      </c>
      <c r="AO1002">
        <f>AN1002-'Flight Input'!$AE1002</f>
        <v>0</v>
      </c>
      <c r="AQ1002">
        <f>Analysis!$B$36*'Flight Input'!AE1002+IF('Flight Input'!AE1002 &gt; 0,Analysis!$B$37,0)</f>
        <v>0</v>
      </c>
      <c r="AR1002">
        <f ca="1">_xlfn.COVARIANCE.P($AN$102:$AN$1102,'Flight Input'!AE1002:AE2002)</f>
        <v>0</v>
      </c>
    </row>
    <row r="1003" spans="1:44" x14ac:dyDescent="0.3">
      <c r="A1003">
        <v>1001</v>
      </c>
      <c r="B1003">
        <f>'Flight Input'!T1003</f>
        <v>23.919511000043713</v>
      </c>
      <c r="C1003">
        <f ca="1">INDIRECT(CONCATENATE("'Flight Input'!",Analysis!$B$2,A1003+2))</f>
        <v>0</v>
      </c>
      <c r="D1003">
        <f t="shared" si="2084"/>
        <v>2.1075000055134296E-2</v>
      </c>
      <c r="F1003">
        <f t="shared" ca="1" si="2093"/>
        <v>0</v>
      </c>
      <c r="G1003">
        <f t="shared" ca="1" si="2094"/>
        <v>0</v>
      </c>
      <c r="I1003">
        <f>SUM(D$2:D1003)/COUNT(D$2:D1003)</f>
        <v>2.3895615384659053E-2</v>
      </c>
      <c r="J1003">
        <f t="shared" si="2085"/>
        <v>0.88196096714313588</v>
      </c>
      <c r="L1003">
        <f ca="1">VARA(C$2:C1003)</f>
        <v>0</v>
      </c>
      <c r="M1003">
        <f t="shared" ca="1" si="2086"/>
        <v>0</v>
      </c>
      <c r="N1003">
        <f t="shared" ca="1" si="2095"/>
        <v>0</v>
      </c>
      <c r="O1003" t="b">
        <f ca="1">IF(OR(O1002,M1003*MIN((B1003-B$2)*Analysis!$B$19,1)&gt;Analysis!$B$18),TRUE,FALSE)</f>
        <v>0</v>
      </c>
      <c r="P1003" t="b">
        <f>IF(OR('Flight Input'!U1003=3,'Flight Input'!U1003=9),TRUE,FALSE)</f>
        <v>0</v>
      </c>
      <c r="Q1003">
        <f ca="1">IF(O1003,Q1002,SUM(C$2:C1003)/COUNT(C$2:C1003))+(Analysis!$D$14-500)/1000000</f>
        <v>1.1E-4</v>
      </c>
      <c r="R1003">
        <f t="shared" ca="1" si="2087"/>
        <v>0</v>
      </c>
      <c r="S1003">
        <f t="shared" ca="1" si="2096"/>
        <v>0</v>
      </c>
      <c r="T1003">
        <f t="shared" si="2088"/>
        <v>0</v>
      </c>
      <c r="U1003">
        <f>IF($P1003,T1003*Analysis!$B$28+Analysis!$B$29,0)</f>
        <v>0</v>
      </c>
      <c r="V1003">
        <f>U1003-'Flight Input'!$AE1003</f>
        <v>0</v>
      </c>
      <c r="W1003">
        <f ca="1">MEDIAN2(R1003,Analysis!$B$5,2)</f>
        <v>0</v>
      </c>
      <c r="X1003">
        <f t="shared" ref="X1003:Y1003" ca="1" si="2175">X1002+W1003*$D1003</f>
        <v>0</v>
      </c>
      <c r="Y1003">
        <f t="shared" ca="1" si="2175"/>
        <v>0</v>
      </c>
      <c r="AA1003">
        <f ca="1">AVERAGE2(W1003,Analysis!$B$6,2)</f>
        <v>0</v>
      </c>
      <c r="AB1003">
        <f t="shared" ref="AB1003:AC1003" ca="1" si="2176">AB1002+AA1003*$D1003</f>
        <v>0</v>
      </c>
      <c r="AC1003">
        <f t="shared" ca="1" si="2176"/>
        <v>0</v>
      </c>
      <c r="AF1003">
        <f ca="1">IF(B1003&gt;0,C1003-Analysis!$B$14,0)</f>
        <v>0</v>
      </c>
      <c r="AG1003">
        <f t="shared" ca="1" si="2091"/>
        <v>0</v>
      </c>
      <c r="AH1003">
        <f t="shared" ca="1" si="2092"/>
        <v>0</v>
      </c>
      <c r="AI1003">
        <f ca="1">IF(AND(B1003&gt;Analysis!$B$39,B1003&lt;Analysis!$B$40),FilterInput(AF1003,Analysis!$B$34,Analysis!$B$35),0)</f>
        <v>0</v>
      </c>
      <c r="AJ1003">
        <f ca="1">MEDIAN2(AI1003,Analysis!$B$5,2)</f>
        <v>0</v>
      </c>
      <c r="AK1003">
        <f ca="1">AVERAGE2(AJ1003,Analysis!$B$6,2)</f>
        <v>0</v>
      </c>
      <c r="AL1003">
        <f ca="1">INTEGRAL2(R1003,$B1003,AL1002,R1002,$B1002,Analysis!$B$22)</f>
        <v>0</v>
      </c>
      <c r="AM1003">
        <f>IF(AND(B1003&lt;Analysis!$B$40,B1003&gt;0),INTEGRAL2(AL1003,$B1003,AM1002,AL1002,$B1002,Analysis!$B$23),0)</f>
        <v>0</v>
      </c>
      <c r="AN1003">
        <f>IF($P1003,AM1003*Analysis!$B$30+Analysis!$B$31,0)</f>
        <v>0</v>
      </c>
      <c r="AO1003">
        <f>AN1003-'Flight Input'!$AE1003</f>
        <v>0</v>
      </c>
      <c r="AQ1003">
        <f>Analysis!$B$36*'Flight Input'!AE1003+IF('Flight Input'!AE1003 &gt; 0,Analysis!$B$37,0)</f>
        <v>0</v>
      </c>
      <c r="AR1003">
        <f ca="1">_xlfn.COVARIANCE.P($AN$102:$AN$1102,'Flight Input'!AE1003:AE2003)</f>
        <v>0</v>
      </c>
    </row>
    <row r="1004" spans="1:44" x14ac:dyDescent="0.3">
      <c r="A1004">
        <v>1002</v>
      </c>
      <c r="B1004">
        <f>'Flight Input'!T1004</f>
        <v>23.939341000048444</v>
      </c>
      <c r="C1004">
        <f ca="1">INDIRECT(CONCATENATE("'Flight Input'!",Analysis!$B$2,A1004+2))</f>
        <v>0</v>
      </c>
      <c r="D1004">
        <f t="shared" si="2084"/>
        <v>1.9830000004731119E-2</v>
      </c>
      <c r="F1004">
        <f t="shared" ca="1" si="2093"/>
        <v>0</v>
      </c>
      <c r="G1004">
        <f t="shared" ca="1" si="2094"/>
        <v>0</v>
      </c>
      <c r="I1004">
        <f>SUM(D$2:D1004)/COUNT(D$2:D1004)</f>
        <v>2.3891557884279883E-2</v>
      </c>
      <c r="J1004">
        <f t="shared" si="2085"/>
        <v>0.83000029134888775</v>
      </c>
      <c r="L1004">
        <f ca="1">VARA(C$2:C1004)</f>
        <v>0</v>
      </c>
      <c r="M1004">
        <f t="shared" ca="1" si="2086"/>
        <v>0</v>
      </c>
      <c r="N1004">
        <f t="shared" ca="1" si="2095"/>
        <v>0</v>
      </c>
      <c r="O1004" t="b">
        <f ca="1">IF(OR(O1003,M1004*MIN((B1004-B$2)*Analysis!$B$19,1)&gt;Analysis!$B$18),TRUE,FALSE)</f>
        <v>0</v>
      </c>
      <c r="P1004" t="b">
        <f>IF(OR('Flight Input'!U1004=3,'Flight Input'!U1004=9),TRUE,FALSE)</f>
        <v>0</v>
      </c>
      <c r="Q1004">
        <f ca="1">IF(O1004,Q1003,SUM(C$2:C1004)/COUNT(C$2:C1004))+(Analysis!$D$14-500)/1000000</f>
        <v>1.1E-4</v>
      </c>
      <c r="R1004">
        <f t="shared" ca="1" si="2087"/>
        <v>0</v>
      </c>
      <c r="S1004">
        <f t="shared" ca="1" si="2096"/>
        <v>0</v>
      </c>
      <c r="T1004">
        <f t="shared" si="2088"/>
        <v>0</v>
      </c>
      <c r="U1004">
        <f>IF($P1004,T1004*Analysis!$B$28+Analysis!$B$29,0)</f>
        <v>0</v>
      </c>
      <c r="V1004">
        <f>U1004-'Flight Input'!$AE1004</f>
        <v>0</v>
      </c>
      <c r="W1004">
        <f ca="1">MEDIAN2(R1004,Analysis!$B$5,2)</f>
        <v>0</v>
      </c>
      <c r="X1004">
        <f t="shared" ref="X1004:Y1004" ca="1" si="2177">X1003+W1004*$D1004</f>
        <v>0</v>
      </c>
      <c r="Y1004">
        <f t="shared" ca="1" si="2177"/>
        <v>0</v>
      </c>
      <c r="AA1004">
        <f ca="1">AVERAGE2(W1004,Analysis!$B$6,2)</f>
        <v>0</v>
      </c>
      <c r="AB1004">
        <f t="shared" ref="AB1004:AC1004" ca="1" si="2178">AB1003+AA1004*$D1004</f>
        <v>0</v>
      </c>
      <c r="AC1004">
        <f t="shared" ca="1" si="2178"/>
        <v>0</v>
      </c>
      <c r="AF1004">
        <f ca="1">IF(B1004&gt;0,C1004-Analysis!$B$14,0)</f>
        <v>0</v>
      </c>
      <c r="AG1004">
        <f t="shared" ca="1" si="2091"/>
        <v>0</v>
      </c>
      <c r="AH1004">
        <f t="shared" ca="1" si="2092"/>
        <v>0</v>
      </c>
      <c r="AI1004">
        <f ca="1">IF(AND(B1004&gt;Analysis!$B$39,B1004&lt;Analysis!$B$40),FilterInput(AF1004,Analysis!$B$34,Analysis!$B$35),0)</f>
        <v>0</v>
      </c>
      <c r="AJ1004">
        <f ca="1">MEDIAN2(AI1004,Analysis!$B$5,2)</f>
        <v>0</v>
      </c>
      <c r="AK1004">
        <f ca="1">AVERAGE2(AJ1004,Analysis!$B$6,2)</f>
        <v>0</v>
      </c>
      <c r="AL1004">
        <f ca="1">INTEGRAL2(R1004,$B1004,AL1003,R1003,$B1003,Analysis!$B$22)</f>
        <v>0</v>
      </c>
      <c r="AM1004">
        <f>IF(AND(B1004&lt;Analysis!$B$40,B1004&gt;0),INTEGRAL2(AL1004,$B1004,AM1003,AL1003,$B1003,Analysis!$B$23),0)</f>
        <v>0</v>
      </c>
      <c r="AN1004">
        <f>IF($P1004,AM1004*Analysis!$B$30+Analysis!$B$31,0)</f>
        <v>0</v>
      </c>
      <c r="AO1004">
        <f>AN1004-'Flight Input'!$AE1004</f>
        <v>0</v>
      </c>
      <c r="AQ1004">
        <f>Analysis!$B$36*'Flight Input'!AE1004+IF('Flight Input'!AE1004 &gt; 0,Analysis!$B$37,0)</f>
        <v>0</v>
      </c>
      <c r="AR1004">
        <f ca="1">_xlfn.COVARIANCE.P($AN$102:$AN$1102,'Flight Input'!AE1004:AE2004)</f>
        <v>0</v>
      </c>
    </row>
    <row r="1005" spans="1:44" x14ac:dyDescent="0.3">
      <c r="A1005">
        <v>1003</v>
      </c>
      <c r="B1005">
        <f>'Flight Input'!T1005</f>
        <v>23.957135000033304</v>
      </c>
      <c r="C1005">
        <f ca="1">INDIRECT(CONCATENATE("'Flight Input'!",Analysis!$B$2,A1005+2))</f>
        <v>0</v>
      </c>
      <c r="D1005">
        <f t="shared" si="2084"/>
        <v>1.779399998486042E-2</v>
      </c>
      <c r="F1005">
        <f t="shared" ca="1" si="2093"/>
        <v>0</v>
      </c>
      <c r="G1005">
        <f t="shared" ca="1" si="2094"/>
        <v>0</v>
      </c>
      <c r="I1005">
        <f>SUM(D$2:D1005)/COUNT(D$2:D1005)</f>
        <v>2.3885478564340284E-2</v>
      </c>
      <c r="J1005">
        <f t="shared" si="2085"/>
        <v>0.74497146611187814</v>
      </c>
      <c r="L1005">
        <f ca="1">VARA(C$2:C1005)</f>
        <v>0</v>
      </c>
      <c r="M1005">
        <f t="shared" ca="1" si="2086"/>
        <v>0</v>
      </c>
      <c r="N1005">
        <f t="shared" ca="1" si="2095"/>
        <v>0</v>
      </c>
      <c r="O1005" t="b">
        <f ca="1">IF(OR(O1004,M1005*MIN((B1005-B$2)*Analysis!$B$19,1)&gt;Analysis!$B$18),TRUE,FALSE)</f>
        <v>0</v>
      </c>
      <c r="P1005" t="b">
        <f>IF(OR('Flight Input'!U1005=3,'Flight Input'!U1005=9),TRUE,FALSE)</f>
        <v>0</v>
      </c>
      <c r="Q1005">
        <f ca="1">IF(O1005,Q1004,SUM(C$2:C1005)/COUNT(C$2:C1005))+(Analysis!$D$14-500)/1000000</f>
        <v>1.1E-4</v>
      </c>
      <c r="R1005">
        <f t="shared" ca="1" si="2087"/>
        <v>0</v>
      </c>
      <c r="S1005">
        <f t="shared" ca="1" si="2096"/>
        <v>0</v>
      </c>
      <c r="T1005">
        <f t="shared" si="2088"/>
        <v>0</v>
      </c>
      <c r="U1005">
        <f>IF($P1005,T1005*Analysis!$B$28+Analysis!$B$29,0)</f>
        <v>0</v>
      </c>
      <c r="V1005">
        <f>U1005-'Flight Input'!$AE1005</f>
        <v>0</v>
      </c>
      <c r="W1005">
        <f ca="1">MEDIAN2(R1005,Analysis!$B$5,2)</f>
        <v>0</v>
      </c>
      <c r="X1005">
        <f t="shared" ref="X1005:Y1005" ca="1" si="2179">X1004+W1005*$D1005</f>
        <v>0</v>
      </c>
      <c r="Y1005">
        <f t="shared" ca="1" si="2179"/>
        <v>0</v>
      </c>
      <c r="AA1005">
        <f ca="1">AVERAGE2(W1005,Analysis!$B$6,2)</f>
        <v>0</v>
      </c>
      <c r="AB1005">
        <f t="shared" ref="AB1005:AC1005" ca="1" si="2180">AB1004+AA1005*$D1005</f>
        <v>0</v>
      </c>
      <c r="AC1005">
        <f t="shared" ca="1" si="2180"/>
        <v>0</v>
      </c>
      <c r="AF1005">
        <f ca="1">IF(B1005&gt;0,C1005-Analysis!$B$14,0)</f>
        <v>0</v>
      </c>
      <c r="AG1005">
        <f t="shared" ca="1" si="2091"/>
        <v>0</v>
      </c>
      <c r="AH1005">
        <f t="shared" ca="1" si="2092"/>
        <v>0</v>
      </c>
      <c r="AI1005">
        <f ca="1">IF(AND(B1005&gt;Analysis!$B$39,B1005&lt;Analysis!$B$40),FilterInput(AF1005,Analysis!$B$34,Analysis!$B$35),0)</f>
        <v>0</v>
      </c>
      <c r="AJ1005">
        <f ca="1">MEDIAN2(AI1005,Analysis!$B$5,2)</f>
        <v>0</v>
      </c>
      <c r="AK1005">
        <f ca="1">AVERAGE2(AJ1005,Analysis!$B$6,2)</f>
        <v>0</v>
      </c>
      <c r="AL1005">
        <f ca="1">INTEGRAL2(R1005,$B1005,AL1004,R1004,$B1004,Analysis!$B$22)</f>
        <v>0</v>
      </c>
      <c r="AM1005">
        <f>IF(AND(B1005&lt;Analysis!$B$40,B1005&gt;0),INTEGRAL2(AL1005,$B1005,AM1004,AL1004,$B1004,Analysis!$B$23),0)</f>
        <v>0</v>
      </c>
      <c r="AN1005">
        <f>IF($P1005,AM1005*Analysis!$B$30+Analysis!$B$31,0)</f>
        <v>0</v>
      </c>
      <c r="AO1005">
        <f>AN1005-'Flight Input'!$AE1005</f>
        <v>0</v>
      </c>
      <c r="AQ1005">
        <f>Analysis!$B$36*'Flight Input'!AE1005+IF('Flight Input'!AE1005 &gt; 0,Analysis!$B$37,0)</f>
        <v>0</v>
      </c>
      <c r="AR1005">
        <f ca="1">_xlfn.COVARIANCE.P($AN$102:$AN$1102,'Flight Input'!AE1005:AE2005)</f>
        <v>0</v>
      </c>
    </row>
    <row r="1006" spans="1:44" x14ac:dyDescent="0.3">
      <c r="A1006">
        <v>1004</v>
      </c>
      <c r="B1006">
        <f>'Flight Input'!T1006</f>
        <v>23.97776200005319</v>
      </c>
      <c r="C1006">
        <f ca="1">INDIRECT(CONCATENATE("'Flight Input'!",Analysis!$B$2,A1006+2))</f>
        <v>0</v>
      </c>
      <c r="D1006">
        <f t="shared" si="2084"/>
        <v>2.06270000198856E-2</v>
      </c>
      <c r="F1006">
        <f t="shared" ca="1" si="2093"/>
        <v>0</v>
      </c>
      <c r="G1006">
        <f t="shared" ca="1" si="2094"/>
        <v>0</v>
      </c>
      <c r="I1006">
        <f>SUM(D$2:D1006)/COUNT(D$2:D1006)</f>
        <v>2.388223306778206E-2</v>
      </c>
      <c r="J1006">
        <f t="shared" si="2085"/>
        <v>0.86369645423618779</v>
      </c>
      <c r="L1006">
        <f ca="1">VARA(C$2:C1006)</f>
        <v>0</v>
      </c>
      <c r="M1006">
        <f t="shared" ca="1" si="2086"/>
        <v>0</v>
      </c>
      <c r="N1006">
        <f t="shared" ca="1" si="2095"/>
        <v>0</v>
      </c>
      <c r="O1006" t="b">
        <f ca="1">IF(OR(O1005,M1006*MIN((B1006-B$2)*Analysis!$B$19,1)&gt;Analysis!$B$18),TRUE,FALSE)</f>
        <v>0</v>
      </c>
      <c r="P1006" t="b">
        <f>IF(OR('Flight Input'!U1006=3,'Flight Input'!U1006=9),TRUE,FALSE)</f>
        <v>0</v>
      </c>
      <c r="Q1006">
        <f ca="1">IF(O1006,Q1005,SUM(C$2:C1006)/COUNT(C$2:C1006))+(Analysis!$D$14-500)/1000000</f>
        <v>1.1E-4</v>
      </c>
      <c r="R1006">
        <f t="shared" ca="1" si="2087"/>
        <v>0</v>
      </c>
      <c r="S1006">
        <f t="shared" ca="1" si="2096"/>
        <v>0</v>
      </c>
      <c r="T1006">
        <f t="shared" si="2088"/>
        <v>0</v>
      </c>
      <c r="U1006">
        <f>IF($P1006,T1006*Analysis!$B$28+Analysis!$B$29,0)</f>
        <v>0</v>
      </c>
      <c r="V1006">
        <f>U1006-'Flight Input'!$AE1006</f>
        <v>0</v>
      </c>
      <c r="W1006">
        <f ca="1">MEDIAN2(R1006,Analysis!$B$5,2)</f>
        <v>0</v>
      </c>
      <c r="X1006">
        <f t="shared" ref="X1006:Y1006" ca="1" si="2181">X1005+W1006*$D1006</f>
        <v>0</v>
      </c>
      <c r="Y1006">
        <f t="shared" ca="1" si="2181"/>
        <v>0</v>
      </c>
      <c r="AA1006">
        <f ca="1">AVERAGE2(W1006,Analysis!$B$6,2)</f>
        <v>0</v>
      </c>
      <c r="AB1006">
        <f t="shared" ref="AB1006:AC1006" ca="1" si="2182">AB1005+AA1006*$D1006</f>
        <v>0</v>
      </c>
      <c r="AC1006">
        <f t="shared" ca="1" si="2182"/>
        <v>0</v>
      </c>
      <c r="AF1006">
        <f ca="1">IF(B1006&gt;0,C1006-Analysis!$B$14,0)</f>
        <v>0</v>
      </c>
      <c r="AG1006">
        <f t="shared" ca="1" si="2091"/>
        <v>0</v>
      </c>
      <c r="AH1006">
        <f t="shared" ca="1" si="2092"/>
        <v>0</v>
      </c>
      <c r="AI1006">
        <f ca="1">IF(AND(B1006&gt;Analysis!$B$39,B1006&lt;Analysis!$B$40),FilterInput(AF1006,Analysis!$B$34,Analysis!$B$35),0)</f>
        <v>0</v>
      </c>
      <c r="AJ1006">
        <f ca="1">MEDIAN2(AI1006,Analysis!$B$5,2)</f>
        <v>0</v>
      </c>
      <c r="AK1006">
        <f ca="1">AVERAGE2(AJ1006,Analysis!$B$6,2)</f>
        <v>0</v>
      </c>
      <c r="AL1006">
        <f ca="1">INTEGRAL2(R1006,$B1006,AL1005,R1005,$B1005,Analysis!$B$22)</f>
        <v>0</v>
      </c>
      <c r="AM1006">
        <f>IF(AND(B1006&lt;Analysis!$B$40,B1006&gt;0),INTEGRAL2(AL1006,$B1006,AM1005,AL1005,$B1005,Analysis!$B$23),0)</f>
        <v>0</v>
      </c>
      <c r="AN1006">
        <f>IF($P1006,AM1006*Analysis!$B$30+Analysis!$B$31,0)</f>
        <v>0</v>
      </c>
      <c r="AO1006">
        <f>AN1006-'Flight Input'!$AE1006</f>
        <v>0</v>
      </c>
      <c r="AQ1006">
        <f>Analysis!$B$36*'Flight Input'!AE1006+IF('Flight Input'!AE1006 &gt; 0,Analysis!$B$37,0)</f>
        <v>0</v>
      </c>
      <c r="AR1006">
        <f ca="1">_xlfn.COVARIANCE.P($AN$102:$AN$1102,'Flight Input'!AE1006:AE2006)</f>
        <v>0</v>
      </c>
    </row>
    <row r="1007" spans="1:44" x14ac:dyDescent="0.3">
      <c r="A1007">
        <v>1005</v>
      </c>
      <c r="B1007">
        <f>'Flight Input'!T1007</f>
        <v>23.99878699996043</v>
      </c>
      <c r="C1007">
        <f ca="1">INDIRECT(CONCATENATE("'Flight Input'!",Analysis!$B$2,A1007+2))</f>
        <v>0</v>
      </c>
      <c r="D1007">
        <f t="shared" si="2084"/>
        <v>2.1024999907240272E-2</v>
      </c>
      <c r="F1007">
        <f t="shared" ca="1" si="2093"/>
        <v>0</v>
      </c>
      <c r="G1007">
        <f t="shared" ca="1" si="2094"/>
        <v>0</v>
      </c>
      <c r="I1007">
        <f>SUM(D$2:D1007)/COUNT(D$2:D1007)</f>
        <v>2.387939004971187E-2</v>
      </c>
      <c r="J1007">
        <f t="shared" si="2085"/>
        <v>0.88046637135499028</v>
      </c>
      <c r="L1007">
        <f ca="1">VARA(C$2:C1007)</f>
        <v>0</v>
      </c>
      <c r="M1007">
        <f t="shared" ca="1" si="2086"/>
        <v>0</v>
      </c>
      <c r="N1007">
        <f t="shared" ca="1" si="2095"/>
        <v>0</v>
      </c>
      <c r="O1007" t="b">
        <f ca="1">IF(OR(O1006,M1007*MIN((B1007-B$2)*Analysis!$B$19,1)&gt;Analysis!$B$18),TRUE,FALSE)</f>
        <v>0</v>
      </c>
      <c r="P1007" t="b">
        <f>IF(OR('Flight Input'!U1007=3,'Flight Input'!U1007=9),TRUE,FALSE)</f>
        <v>0</v>
      </c>
      <c r="Q1007">
        <f ca="1">IF(O1007,Q1006,SUM(C$2:C1007)/COUNT(C$2:C1007))+(Analysis!$D$14-500)/1000000</f>
        <v>1.1E-4</v>
      </c>
      <c r="R1007">
        <f t="shared" ca="1" si="2087"/>
        <v>0</v>
      </c>
      <c r="S1007">
        <f t="shared" ca="1" si="2096"/>
        <v>0</v>
      </c>
      <c r="T1007">
        <f t="shared" si="2088"/>
        <v>0</v>
      </c>
      <c r="U1007">
        <f>IF($P1007,T1007*Analysis!$B$28+Analysis!$B$29,0)</f>
        <v>0</v>
      </c>
      <c r="V1007">
        <f>U1007-'Flight Input'!$AE1007</f>
        <v>0</v>
      </c>
      <c r="W1007">
        <f ca="1">MEDIAN2(R1007,Analysis!$B$5,2)</f>
        <v>0</v>
      </c>
      <c r="X1007">
        <f t="shared" ref="X1007:Y1007" ca="1" si="2183">X1006+W1007*$D1007</f>
        <v>0</v>
      </c>
      <c r="Y1007">
        <f t="shared" ca="1" si="2183"/>
        <v>0</v>
      </c>
      <c r="AA1007">
        <f ca="1">AVERAGE2(W1007,Analysis!$B$6,2)</f>
        <v>0</v>
      </c>
      <c r="AB1007">
        <f t="shared" ref="AB1007:AC1007" ca="1" si="2184">AB1006+AA1007*$D1007</f>
        <v>0</v>
      </c>
      <c r="AC1007">
        <f t="shared" ca="1" si="2184"/>
        <v>0</v>
      </c>
      <c r="AF1007">
        <f ca="1">IF(B1007&gt;0,C1007-Analysis!$B$14,0)</f>
        <v>0</v>
      </c>
      <c r="AG1007">
        <f t="shared" ca="1" si="2091"/>
        <v>0</v>
      </c>
      <c r="AH1007">
        <f t="shared" ca="1" si="2092"/>
        <v>0</v>
      </c>
      <c r="AI1007">
        <f ca="1">IF(AND(B1007&gt;Analysis!$B$39,B1007&lt;Analysis!$B$40),FilterInput(AF1007,Analysis!$B$34,Analysis!$B$35),0)</f>
        <v>0</v>
      </c>
      <c r="AJ1007">
        <f ca="1">MEDIAN2(AI1007,Analysis!$B$5,2)</f>
        <v>0</v>
      </c>
      <c r="AK1007">
        <f ca="1">AVERAGE2(AJ1007,Analysis!$B$6,2)</f>
        <v>0</v>
      </c>
      <c r="AL1007">
        <f ca="1">INTEGRAL2(R1007,$B1007,AL1006,R1006,$B1006,Analysis!$B$22)</f>
        <v>0</v>
      </c>
      <c r="AM1007">
        <f>IF(AND(B1007&lt;Analysis!$B$40,B1007&gt;0),INTEGRAL2(AL1007,$B1007,AM1006,AL1006,$B1006,Analysis!$B$23),0)</f>
        <v>0</v>
      </c>
      <c r="AN1007">
        <f>IF($P1007,AM1007*Analysis!$B$30+Analysis!$B$31,0)</f>
        <v>0</v>
      </c>
      <c r="AO1007">
        <f>AN1007-'Flight Input'!$AE1007</f>
        <v>0</v>
      </c>
      <c r="AQ1007">
        <f>Analysis!$B$36*'Flight Input'!AE1007+IF('Flight Input'!AE1007 &gt; 0,Analysis!$B$37,0)</f>
        <v>0</v>
      </c>
      <c r="AR1007">
        <f ca="1">_xlfn.COVARIANCE.P($AN$102:$AN$1102,'Flight Input'!AE1007:AE2007)</f>
        <v>0</v>
      </c>
    </row>
    <row r="1008" spans="1:44" x14ac:dyDescent="0.3">
      <c r="A1008">
        <v>1006</v>
      </c>
      <c r="B1008">
        <f>'Flight Input'!T1008</f>
        <v>24.018016000045463</v>
      </c>
      <c r="C1008">
        <f ca="1">INDIRECT(CONCATENATE("'Flight Input'!",Analysis!$B$2,A1008+2))</f>
        <v>0</v>
      </c>
      <c r="D1008">
        <f t="shared" si="2084"/>
        <v>1.9229000085033476E-2</v>
      </c>
      <c r="F1008">
        <f t="shared" ca="1" si="2093"/>
        <v>0</v>
      </c>
      <c r="G1008">
        <f t="shared" ca="1" si="2094"/>
        <v>0</v>
      </c>
      <c r="I1008">
        <f>SUM(D$2:D1008)/COUNT(D$2:D1008)</f>
        <v>2.3874767395671435E-2</v>
      </c>
      <c r="J1008">
        <f t="shared" si="2085"/>
        <v>0.80541099171168262</v>
      </c>
      <c r="L1008">
        <f ca="1">VARA(C$2:C1008)</f>
        <v>0</v>
      </c>
      <c r="M1008">
        <f t="shared" ca="1" si="2086"/>
        <v>0</v>
      </c>
      <c r="N1008">
        <f t="shared" ca="1" si="2095"/>
        <v>0</v>
      </c>
      <c r="O1008" t="b">
        <f ca="1">IF(OR(O1007,M1008*MIN((B1008-B$2)*Analysis!$B$19,1)&gt;Analysis!$B$18),TRUE,FALSE)</f>
        <v>0</v>
      </c>
      <c r="P1008" t="b">
        <f>IF(OR('Flight Input'!U1008=3,'Flight Input'!U1008=9),TRUE,FALSE)</f>
        <v>0</v>
      </c>
      <c r="Q1008">
        <f ca="1">IF(O1008,Q1007,SUM(C$2:C1008)/COUNT(C$2:C1008))+(Analysis!$D$14-500)/1000000</f>
        <v>1.1E-4</v>
      </c>
      <c r="R1008">
        <f t="shared" ca="1" si="2087"/>
        <v>0</v>
      </c>
      <c r="S1008">
        <f t="shared" ca="1" si="2096"/>
        <v>0</v>
      </c>
      <c r="T1008">
        <f t="shared" si="2088"/>
        <v>0</v>
      </c>
      <c r="U1008">
        <f>IF($P1008,T1008*Analysis!$B$28+Analysis!$B$29,0)</f>
        <v>0</v>
      </c>
      <c r="V1008">
        <f>U1008-'Flight Input'!$AE1008</f>
        <v>0</v>
      </c>
      <c r="W1008">
        <f ca="1">MEDIAN2(R1008,Analysis!$B$5,2)</f>
        <v>0</v>
      </c>
      <c r="X1008">
        <f t="shared" ref="X1008:Y1008" ca="1" si="2185">X1007+W1008*$D1008</f>
        <v>0</v>
      </c>
      <c r="Y1008">
        <f t="shared" ca="1" si="2185"/>
        <v>0</v>
      </c>
      <c r="AA1008">
        <f ca="1">AVERAGE2(W1008,Analysis!$B$6,2)</f>
        <v>0</v>
      </c>
      <c r="AB1008">
        <f t="shared" ref="AB1008:AC1008" ca="1" si="2186">AB1007+AA1008*$D1008</f>
        <v>0</v>
      </c>
      <c r="AC1008">
        <f t="shared" ca="1" si="2186"/>
        <v>0</v>
      </c>
      <c r="AF1008">
        <f ca="1">IF(B1008&gt;0,C1008-Analysis!$B$14,0)</f>
        <v>0</v>
      </c>
      <c r="AG1008">
        <f t="shared" ca="1" si="2091"/>
        <v>0</v>
      </c>
      <c r="AH1008">
        <f t="shared" ca="1" si="2092"/>
        <v>0</v>
      </c>
      <c r="AI1008">
        <f ca="1">IF(AND(B1008&gt;Analysis!$B$39,B1008&lt;Analysis!$B$40),FilterInput(AF1008,Analysis!$B$34,Analysis!$B$35),0)</f>
        <v>0</v>
      </c>
      <c r="AJ1008">
        <f ca="1">MEDIAN2(AI1008,Analysis!$B$5,2)</f>
        <v>0</v>
      </c>
      <c r="AK1008">
        <f ca="1">AVERAGE2(AJ1008,Analysis!$B$6,2)</f>
        <v>0</v>
      </c>
      <c r="AL1008">
        <f ca="1">INTEGRAL2(R1008,$B1008,AL1007,R1007,$B1007,Analysis!$B$22)</f>
        <v>0</v>
      </c>
      <c r="AM1008">
        <f>IF(AND(B1008&lt;Analysis!$B$40,B1008&gt;0),INTEGRAL2(AL1008,$B1008,AM1007,AL1007,$B1007,Analysis!$B$23),0)</f>
        <v>0</v>
      </c>
      <c r="AN1008">
        <f>IF($P1008,AM1008*Analysis!$B$30+Analysis!$B$31,0)</f>
        <v>0</v>
      </c>
      <c r="AO1008">
        <f>AN1008-'Flight Input'!$AE1008</f>
        <v>0</v>
      </c>
      <c r="AQ1008">
        <f>Analysis!$B$36*'Flight Input'!AE1008+IF('Flight Input'!AE1008 &gt; 0,Analysis!$B$37,0)</f>
        <v>0</v>
      </c>
      <c r="AR1008">
        <f ca="1">_xlfn.COVARIANCE.P($AN$102:$AN$1102,'Flight Input'!AE1008:AE2008)</f>
        <v>0</v>
      </c>
    </row>
    <row r="1009" spans="1:44" x14ac:dyDescent="0.3">
      <c r="A1009">
        <v>1007</v>
      </c>
      <c r="B1009">
        <f>'Flight Input'!T1009</f>
        <v>24.037609999999404</v>
      </c>
      <c r="C1009">
        <f ca="1">INDIRECT(CONCATENATE("'Flight Input'!",Analysis!$B$2,A1009+2))</f>
        <v>0</v>
      </c>
      <c r="D1009">
        <f t="shared" si="2084"/>
        <v>1.9593999953940511E-2</v>
      </c>
      <c r="F1009">
        <f t="shared" ca="1" si="2093"/>
        <v>0</v>
      </c>
      <c r="G1009">
        <f t="shared" ca="1" si="2094"/>
        <v>0</v>
      </c>
      <c r="I1009">
        <f>SUM(D$2:D1009)/COUNT(D$2:D1009)</f>
        <v>2.3870516385302288E-2</v>
      </c>
      <c r="J1009">
        <f t="shared" si="2085"/>
        <v>0.82084524849261564</v>
      </c>
      <c r="L1009">
        <f ca="1">VARA(C$2:C1009)</f>
        <v>0</v>
      </c>
      <c r="M1009">
        <f t="shared" ca="1" si="2086"/>
        <v>0</v>
      </c>
      <c r="N1009">
        <f t="shared" ca="1" si="2095"/>
        <v>0</v>
      </c>
      <c r="O1009" t="b">
        <f ca="1">IF(OR(O1008,M1009*MIN((B1009-B$2)*Analysis!$B$19,1)&gt;Analysis!$B$18),TRUE,FALSE)</f>
        <v>0</v>
      </c>
      <c r="P1009" t="b">
        <f>IF(OR('Flight Input'!U1009=3,'Flight Input'!U1009=9),TRUE,FALSE)</f>
        <v>0</v>
      </c>
      <c r="Q1009">
        <f ca="1">IF(O1009,Q1008,SUM(C$2:C1009)/COUNT(C$2:C1009))+(Analysis!$D$14-500)/1000000</f>
        <v>1.1E-4</v>
      </c>
      <c r="R1009">
        <f t="shared" ca="1" si="2087"/>
        <v>0</v>
      </c>
      <c r="S1009">
        <f t="shared" ca="1" si="2096"/>
        <v>0</v>
      </c>
      <c r="T1009">
        <f t="shared" si="2088"/>
        <v>0</v>
      </c>
      <c r="U1009">
        <f>IF($P1009,T1009*Analysis!$B$28+Analysis!$B$29,0)</f>
        <v>0</v>
      </c>
      <c r="V1009">
        <f>U1009-'Flight Input'!$AE1009</f>
        <v>0</v>
      </c>
      <c r="W1009">
        <f ca="1">MEDIAN2(R1009,Analysis!$B$5,2)</f>
        <v>0</v>
      </c>
      <c r="X1009">
        <f t="shared" ref="X1009:Y1009" ca="1" si="2187">X1008+W1009*$D1009</f>
        <v>0</v>
      </c>
      <c r="Y1009">
        <f t="shared" ca="1" si="2187"/>
        <v>0</v>
      </c>
      <c r="AA1009">
        <f ca="1">AVERAGE2(W1009,Analysis!$B$6,2)</f>
        <v>0</v>
      </c>
      <c r="AB1009">
        <f t="shared" ref="AB1009:AC1009" ca="1" si="2188">AB1008+AA1009*$D1009</f>
        <v>0</v>
      </c>
      <c r="AC1009">
        <f t="shared" ca="1" si="2188"/>
        <v>0</v>
      </c>
      <c r="AF1009">
        <f ca="1">IF(B1009&gt;0,C1009-Analysis!$B$14,0)</f>
        <v>0</v>
      </c>
      <c r="AG1009">
        <f t="shared" ca="1" si="2091"/>
        <v>0</v>
      </c>
      <c r="AH1009">
        <f t="shared" ca="1" si="2092"/>
        <v>0</v>
      </c>
      <c r="AI1009">
        <f ca="1">IF(AND(B1009&gt;Analysis!$B$39,B1009&lt;Analysis!$B$40),FilterInput(AF1009,Analysis!$B$34,Analysis!$B$35),0)</f>
        <v>0</v>
      </c>
      <c r="AJ1009">
        <f ca="1">MEDIAN2(AI1009,Analysis!$B$5,2)</f>
        <v>0</v>
      </c>
      <c r="AK1009">
        <f ca="1">AVERAGE2(AJ1009,Analysis!$B$6,2)</f>
        <v>0</v>
      </c>
      <c r="AL1009">
        <f ca="1">INTEGRAL2(R1009,$B1009,AL1008,R1008,$B1008,Analysis!$B$22)</f>
        <v>0</v>
      </c>
      <c r="AM1009">
        <f>IF(AND(B1009&lt;Analysis!$B$40,B1009&gt;0),INTEGRAL2(AL1009,$B1009,AM1008,AL1008,$B1008,Analysis!$B$23),0)</f>
        <v>0</v>
      </c>
      <c r="AN1009">
        <f>IF($P1009,AM1009*Analysis!$B$30+Analysis!$B$31,0)</f>
        <v>0</v>
      </c>
      <c r="AO1009">
        <f>AN1009-'Flight Input'!$AE1009</f>
        <v>0</v>
      </c>
      <c r="AQ1009">
        <f>Analysis!$B$36*'Flight Input'!AE1009+IF('Flight Input'!AE1009 &gt; 0,Analysis!$B$37,0)</f>
        <v>0</v>
      </c>
      <c r="AR1009">
        <f ca="1">_xlfn.COVARIANCE.P($AN$102:$AN$1102,'Flight Input'!AE1009:AE2009)</f>
        <v>0</v>
      </c>
    </row>
    <row r="1010" spans="1:44" x14ac:dyDescent="0.3">
      <c r="A1010">
        <v>1008</v>
      </c>
      <c r="B1010">
        <f>'Flight Input'!T1010</f>
        <v>24.053442999953404</v>
      </c>
      <c r="C1010">
        <f ca="1">INDIRECT(CONCATENATE("'Flight Input'!",Analysis!$B$2,A1010+2))</f>
        <v>0</v>
      </c>
      <c r="D1010">
        <f t="shared" si="2084"/>
        <v>1.5832999954000115E-2</v>
      </c>
      <c r="F1010">
        <f t="shared" ca="1" si="2093"/>
        <v>0</v>
      </c>
      <c r="G1010">
        <f t="shared" ca="1" si="2094"/>
        <v>0</v>
      </c>
      <c r="I1010">
        <f>SUM(D$2:D1010)/COUNT(D$2:D1010)</f>
        <v>2.3862542658683934E-2</v>
      </c>
      <c r="J1010">
        <f t="shared" si="2085"/>
        <v>0.66350850286435215</v>
      </c>
      <c r="L1010">
        <f ca="1">VARA(C$2:C1010)</f>
        <v>0</v>
      </c>
      <c r="M1010">
        <f t="shared" ca="1" si="2086"/>
        <v>0</v>
      </c>
      <c r="N1010">
        <f t="shared" ca="1" si="2095"/>
        <v>0</v>
      </c>
      <c r="O1010" t="b">
        <f ca="1">IF(OR(O1009,M1010*MIN((B1010-B$2)*Analysis!$B$19,1)&gt;Analysis!$B$18),TRUE,FALSE)</f>
        <v>0</v>
      </c>
      <c r="P1010" t="b">
        <f>IF(OR('Flight Input'!U1010=3,'Flight Input'!U1010=9),TRUE,FALSE)</f>
        <v>0</v>
      </c>
      <c r="Q1010">
        <f ca="1">IF(O1010,Q1009,SUM(C$2:C1010)/COUNT(C$2:C1010))+(Analysis!$D$14-500)/1000000</f>
        <v>1.1E-4</v>
      </c>
      <c r="R1010">
        <f t="shared" ca="1" si="2087"/>
        <v>0</v>
      </c>
      <c r="S1010">
        <f t="shared" ca="1" si="2096"/>
        <v>0</v>
      </c>
      <c r="T1010">
        <f t="shared" si="2088"/>
        <v>0</v>
      </c>
      <c r="U1010">
        <f>IF($P1010,T1010*Analysis!$B$28+Analysis!$B$29,0)</f>
        <v>0</v>
      </c>
      <c r="V1010">
        <f>U1010-'Flight Input'!$AE1010</f>
        <v>0</v>
      </c>
      <c r="W1010">
        <f ca="1">MEDIAN2(R1010,Analysis!$B$5,2)</f>
        <v>0</v>
      </c>
      <c r="X1010">
        <f t="shared" ref="X1010:Y1010" ca="1" si="2189">X1009+W1010*$D1010</f>
        <v>0</v>
      </c>
      <c r="Y1010">
        <f t="shared" ca="1" si="2189"/>
        <v>0</v>
      </c>
      <c r="AA1010">
        <f ca="1">AVERAGE2(W1010,Analysis!$B$6,2)</f>
        <v>0</v>
      </c>
      <c r="AB1010">
        <f t="shared" ref="AB1010:AC1010" ca="1" si="2190">AB1009+AA1010*$D1010</f>
        <v>0</v>
      </c>
      <c r="AC1010">
        <f t="shared" ca="1" si="2190"/>
        <v>0</v>
      </c>
      <c r="AF1010">
        <f ca="1">IF(B1010&gt;0,C1010-Analysis!$B$14,0)</f>
        <v>0</v>
      </c>
      <c r="AG1010">
        <f t="shared" ca="1" si="2091"/>
        <v>0</v>
      </c>
      <c r="AH1010">
        <f t="shared" ca="1" si="2092"/>
        <v>0</v>
      </c>
      <c r="AI1010">
        <f ca="1">IF(AND(B1010&gt;Analysis!$B$39,B1010&lt;Analysis!$B$40),FilterInput(AF1010,Analysis!$B$34,Analysis!$B$35),0)</f>
        <v>0</v>
      </c>
      <c r="AJ1010">
        <f ca="1">MEDIAN2(AI1010,Analysis!$B$5,2)</f>
        <v>0</v>
      </c>
      <c r="AK1010">
        <f ca="1">AVERAGE2(AJ1010,Analysis!$B$6,2)</f>
        <v>0</v>
      </c>
      <c r="AL1010">
        <f ca="1">INTEGRAL2(R1010,$B1010,AL1009,R1009,$B1009,Analysis!$B$22)</f>
        <v>0</v>
      </c>
      <c r="AM1010">
        <f>IF(AND(B1010&lt;Analysis!$B$40,B1010&gt;0),INTEGRAL2(AL1010,$B1010,AM1009,AL1009,$B1009,Analysis!$B$23),0)</f>
        <v>0</v>
      </c>
      <c r="AN1010">
        <f>IF($P1010,AM1010*Analysis!$B$30+Analysis!$B$31,0)</f>
        <v>0</v>
      </c>
      <c r="AO1010">
        <f>AN1010-'Flight Input'!$AE1010</f>
        <v>0</v>
      </c>
      <c r="AQ1010">
        <f>Analysis!$B$36*'Flight Input'!AE1010+IF('Flight Input'!AE1010 &gt; 0,Analysis!$B$37,0)</f>
        <v>0</v>
      </c>
      <c r="AR1010">
        <f ca="1">_xlfn.COVARIANCE.P($AN$102:$AN$1102,'Flight Input'!AE1010:AE2010)</f>
        <v>0</v>
      </c>
    </row>
    <row r="1011" spans="1:44" x14ac:dyDescent="0.3">
      <c r="A1011">
        <v>1009</v>
      </c>
      <c r="B1011">
        <f>'Flight Input'!T1011</f>
        <v>24.078549999976531</v>
      </c>
      <c r="C1011">
        <f ca="1">INDIRECT(CONCATENATE("'Flight Input'!",Analysis!$B$2,A1011+2))</f>
        <v>0</v>
      </c>
      <c r="D1011">
        <f t="shared" si="2084"/>
        <v>2.5107000023126602E-2</v>
      </c>
      <c r="F1011">
        <f t="shared" ca="1" si="2093"/>
        <v>0</v>
      </c>
      <c r="G1011">
        <f t="shared" ca="1" si="2094"/>
        <v>0</v>
      </c>
      <c r="I1011">
        <f>SUM(D$2:D1011)/COUNT(D$2:D1011)</f>
        <v>2.3863776015834025E-2</v>
      </c>
      <c r="J1011">
        <f t="shared" si="2085"/>
        <v>1.0520967011451867</v>
      </c>
      <c r="L1011">
        <f ca="1">VARA(C$2:C1011)</f>
        <v>0</v>
      </c>
      <c r="M1011">
        <f t="shared" ca="1" si="2086"/>
        <v>0</v>
      </c>
      <c r="N1011">
        <f t="shared" ca="1" si="2095"/>
        <v>0</v>
      </c>
      <c r="O1011" t="b">
        <f ca="1">IF(OR(O1010,M1011*MIN((B1011-B$2)*Analysis!$B$19,1)&gt;Analysis!$B$18),TRUE,FALSE)</f>
        <v>0</v>
      </c>
      <c r="P1011" t="b">
        <f>IF(OR('Flight Input'!U1011=3,'Flight Input'!U1011=9),TRUE,FALSE)</f>
        <v>0</v>
      </c>
      <c r="Q1011">
        <f ca="1">IF(O1011,Q1010,SUM(C$2:C1011)/COUNT(C$2:C1011))+(Analysis!$D$14-500)/1000000</f>
        <v>1.1E-4</v>
      </c>
      <c r="R1011">
        <f t="shared" ca="1" si="2087"/>
        <v>0</v>
      </c>
      <c r="S1011">
        <f t="shared" ca="1" si="2096"/>
        <v>0</v>
      </c>
      <c r="T1011">
        <f t="shared" si="2088"/>
        <v>0</v>
      </c>
      <c r="U1011">
        <f>IF($P1011,T1011*Analysis!$B$28+Analysis!$B$29,0)</f>
        <v>0</v>
      </c>
      <c r="V1011">
        <f>U1011-'Flight Input'!$AE1011</f>
        <v>0</v>
      </c>
      <c r="W1011">
        <f ca="1">MEDIAN2(R1011,Analysis!$B$5,2)</f>
        <v>0</v>
      </c>
      <c r="X1011">
        <f t="shared" ref="X1011:Y1011" ca="1" si="2191">X1010+W1011*$D1011</f>
        <v>0</v>
      </c>
      <c r="Y1011">
        <f t="shared" ca="1" si="2191"/>
        <v>0</v>
      </c>
      <c r="AA1011">
        <f ca="1">AVERAGE2(W1011,Analysis!$B$6,2)</f>
        <v>0</v>
      </c>
      <c r="AB1011">
        <f t="shared" ref="AB1011:AC1011" ca="1" si="2192">AB1010+AA1011*$D1011</f>
        <v>0</v>
      </c>
      <c r="AC1011">
        <f t="shared" ca="1" si="2192"/>
        <v>0</v>
      </c>
      <c r="AF1011">
        <f ca="1">IF(B1011&gt;0,C1011-Analysis!$B$14,0)</f>
        <v>0</v>
      </c>
      <c r="AG1011">
        <f t="shared" ca="1" si="2091"/>
        <v>0</v>
      </c>
      <c r="AH1011">
        <f t="shared" ca="1" si="2092"/>
        <v>0</v>
      </c>
      <c r="AI1011">
        <f ca="1">IF(AND(B1011&gt;Analysis!$B$39,B1011&lt;Analysis!$B$40),FilterInput(AF1011,Analysis!$B$34,Analysis!$B$35),0)</f>
        <v>0</v>
      </c>
      <c r="AJ1011">
        <f ca="1">MEDIAN2(AI1011,Analysis!$B$5,2)</f>
        <v>0</v>
      </c>
      <c r="AK1011">
        <f ca="1">AVERAGE2(AJ1011,Analysis!$B$6,2)</f>
        <v>0</v>
      </c>
      <c r="AL1011">
        <f ca="1">INTEGRAL2(R1011,$B1011,AL1010,R1010,$B1010,Analysis!$B$22)</f>
        <v>0</v>
      </c>
      <c r="AM1011">
        <f>IF(AND(B1011&lt;Analysis!$B$40,B1011&gt;0),INTEGRAL2(AL1011,$B1011,AM1010,AL1010,$B1010,Analysis!$B$23),0)</f>
        <v>0</v>
      </c>
      <c r="AN1011">
        <f>IF($P1011,AM1011*Analysis!$B$30+Analysis!$B$31,0)</f>
        <v>0</v>
      </c>
      <c r="AO1011">
        <f>AN1011-'Flight Input'!$AE1011</f>
        <v>0</v>
      </c>
      <c r="AQ1011">
        <f>Analysis!$B$36*'Flight Input'!AE1011+IF('Flight Input'!AE1011 &gt; 0,Analysis!$B$37,0)</f>
        <v>0</v>
      </c>
      <c r="AR1011">
        <f ca="1">_xlfn.COVARIANCE.P($AN$102:$AN$1102,'Flight Input'!AE1011:AE2011)</f>
        <v>0</v>
      </c>
    </row>
    <row r="1012" spans="1:44" x14ac:dyDescent="0.3">
      <c r="A1012">
        <v>1010</v>
      </c>
      <c r="B1012">
        <f>'Flight Input'!T1012</f>
        <v>24.09851499996148</v>
      </c>
      <c r="C1012">
        <f ca="1">INDIRECT(CONCATENATE("'Flight Input'!",Analysis!$B$2,A1012+2))</f>
        <v>0</v>
      </c>
      <c r="D1012">
        <f t="shared" si="2084"/>
        <v>1.9964999984949827E-2</v>
      </c>
      <c r="F1012">
        <f t="shared" ca="1" si="2093"/>
        <v>0</v>
      </c>
      <c r="G1012">
        <f t="shared" ca="1" si="2094"/>
        <v>0</v>
      </c>
      <c r="I1012">
        <f>SUM(D$2:D1012)/COUNT(D$2:D1012)</f>
        <v>2.3859915841546019E-2</v>
      </c>
      <c r="J1012">
        <f t="shared" si="2085"/>
        <v>0.83675902788331802</v>
      </c>
      <c r="L1012">
        <f ca="1">VARA(C$2:C1012)</f>
        <v>0</v>
      </c>
      <c r="M1012">
        <f t="shared" ca="1" si="2086"/>
        <v>0</v>
      </c>
      <c r="N1012">
        <f t="shared" ca="1" si="2095"/>
        <v>0</v>
      </c>
      <c r="O1012" t="b">
        <f ca="1">IF(OR(O1011,M1012*MIN((B1012-B$2)*Analysis!$B$19,1)&gt;Analysis!$B$18),TRUE,FALSE)</f>
        <v>0</v>
      </c>
      <c r="P1012" t="b">
        <f>IF(OR('Flight Input'!U1012=3,'Flight Input'!U1012=9),TRUE,FALSE)</f>
        <v>0</v>
      </c>
      <c r="Q1012">
        <f ca="1">IF(O1012,Q1011,SUM(C$2:C1012)/COUNT(C$2:C1012))+(Analysis!$D$14-500)/1000000</f>
        <v>1.1E-4</v>
      </c>
      <c r="R1012">
        <f t="shared" ca="1" si="2087"/>
        <v>0</v>
      </c>
      <c r="S1012">
        <f t="shared" ca="1" si="2096"/>
        <v>0</v>
      </c>
      <c r="T1012">
        <f t="shared" si="2088"/>
        <v>0</v>
      </c>
      <c r="U1012">
        <f>IF($P1012,T1012*Analysis!$B$28+Analysis!$B$29,0)</f>
        <v>0</v>
      </c>
      <c r="V1012">
        <f>U1012-'Flight Input'!$AE1012</f>
        <v>0</v>
      </c>
      <c r="W1012">
        <f ca="1">MEDIAN2(R1012,Analysis!$B$5,2)</f>
        <v>0</v>
      </c>
      <c r="X1012">
        <f t="shared" ref="X1012:Y1012" ca="1" si="2193">X1011+W1012*$D1012</f>
        <v>0</v>
      </c>
      <c r="Y1012">
        <f t="shared" ca="1" si="2193"/>
        <v>0</v>
      </c>
      <c r="AA1012">
        <f ca="1">AVERAGE2(W1012,Analysis!$B$6,2)</f>
        <v>0</v>
      </c>
      <c r="AB1012">
        <f t="shared" ref="AB1012:AC1012" ca="1" si="2194">AB1011+AA1012*$D1012</f>
        <v>0</v>
      </c>
      <c r="AC1012">
        <f t="shared" ca="1" si="2194"/>
        <v>0</v>
      </c>
      <c r="AF1012">
        <f ca="1">IF(B1012&gt;0,C1012-Analysis!$B$14,0)</f>
        <v>0</v>
      </c>
      <c r="AG1012">
        <f t="shared" ca="1" si="2091"/>
        <v>0</v>
      </c>
      <c r="AH1012">
        <f t="shared" ca="1" si="2092"/>
        <v>0</v>
      </c>
      <c r="AI1012">
        <f ca="1">IF(AND(B1012&gt;Analysis!$B$39,B1012&lt;Analysis!$B$40),FilterInput(AF1012,Analysis!$B$34,Analysis!$B$35),0)</f>
        <v>0</v>
      </c>
      <c r="AJ1012">
        <f ca="1">MEDIAN2(AI1012,Analysis!$B$5,2)</f>
        <v>0</v>
      </c>
      <c r="AK1012">
        <f ca="1">AVERAGE2(AJ1012,Analysis!$B$6,2)</f>
        <v>0</v>
      </c>
      <c r="AL1012">
        <f ca="1">INTEGRAL2(R1012,$B1012,AL1011,R1011,$B1011,Analysis!$B$22)</f>
        <v>0</v>
      </c>
      <c r="AM1012">
        <f>IF(AND(B1012&lt;Analysis!$B$40,B1012&gt;0),INTEGRAL2(AL1012,$B1012,AM1011,AL1011,$B1011,Analysis!$B$23),0)</f>
        <v>0</v>
      </c>
      <c r="AN1012">
        <f>IF($P1012,AM1012*Analysis!$B$30+Analysis!$B$31,0)</f>
        <v>0</v>
      </c>
      <c r="AO1012">
        <f>AN1012-'Flight Input'!$AE1012</f>
        <v>0</v>
      </c>
      <c r="AQ1012">
        <f>Analysis!$B$36*'Flight Input'!AE1012+IF('Flight Input'!AE1012 &gt; 0,Analysis!$B$37,0)</f>
        <v>0</v>
      </c>
      <c r="AR1012">
        <f ca="1">_xlfn.COVARIANCE.P($AN$102:$AN$1102,'Flight Input'!AE1012:AE2012)</f>
        <v>0</v>
      </c>
    </row>
    <row r="1013" spans="1:44" x14ac:dyDescent="0.3">
      <c r="A1013">
        <v>1011</v>
      </c>
      <c r="B1013">
        <f>'Flight Input'!T1013</f>
        <v>24.119320999947377</v>
      </c>
      <c r="C1013">
        <f ca="1">INDIRECT(CONCATENATE("'Flight Input'!",Analysis!$B$2,A1013+2))</f>
        <v>0</v>
      </c>
      <c r="D1013">
        <f t="shared" si="2084"/>
        <v>2.0805999985896051E-2</v>
      </c>
      <c r="F1013">
        <f t="shared" ca="1" si="2093"/>
        <v>0</v>
      </c>
      <c r="G1013">
        <f t="shared" ca="1" si="2094"/>
        <v>0</v>
      </c>
      <c r="I1013">
        <f>SUM(D$2:D1013)/COUNT(D$2:D1013)</f>
        <v>2.38568951532615E-2</v>
      </c>
      <c r="J1013">
        <f t="shared" si="2085"/>
        <v>0.87211683885242053</v>
      </c>
      <c r="L1013">
        <f ca="1">VARA(C$2:C1013)</f>
        <v>0</v>
      </c>
      <c r="M1013">
        <f t="shared" ca="1" si="2086"/>
        <v>0</v>
      </c>
      <c r="N1013">
        <f t="shared" ca="1" si="2095"/>
        <v>0</v>
      </c>
      <c r="O1013" t="b">
        <f ca="1">IF(OR(O1012,M1013*MIN((B1013-B$2)*Analysis!$B$19,1)&gt;Analysis!$B$18),TRUE,FALSE)</f>
        <v>0</v>
      </c>
      <c r="P1013" t="b">
        <f>IF(OR('Flight Input'!U1013=3,'Flight Input'!U1013=9),TRUE,FALSE)</f>
        <v>0</v>
      </c>
      <c r="Q1013">
        <f ca="1">IF(O1013,Q1012,SUM(C$2:C1013)/COUNT(C$2:C1013))+(Analysis!$D$14-500)/1000000</f>
        <v>1.1E-4</v>
      </c>
      <c r="R1013">
        <f t="shared" ca="1" si="2087"/>
        <v>0</v>
      </c>
      <c r="S1013">
        <f t="shared" ca="1" si="2096"/>
        <v>0</v>
      </c>
      <c r="T1013">
        <f t="shared" si="2088"/>
        <v>0</v>
      </c>
      <c r="U1013">
        <f>IF($P1013,T1013*Analysis!$B$28+Analysis!$B$29,0)</f>
        <v>0</v>
      </c>
      <c r="V1013">
        <f>U1013-'Flight Input'!$AE1013</f>
        <v>0</v>
      </c>
      <c r="W1013">
        <f ca="1">MEDIAN2(R1013,Analysis!$B$5,2)</f>
        <v>0</v>
      </c>
      <c r="X1013">
        <f t="shared" ref="X1013:Y1013" ca="1" si="2195">X1012+W1013*$D1013</f>
        <v>0</v>
      </c>
      <c r="Y1013">
        <f t="shared" ca="1" si="2195"/>
        <v>0</v>
      </c>
      <c r="AA1013">
        <f ca="1">AVERAGE2(W1013,Analysis!$B$6,2)</f>
        <v>0</v>
      </c>
      <c r="AB1013">
        <f t="shared" ref="AB1013:AC1013" ca="1" si="2196">AB1012+AA1013*$D1013</f>
        <v>0</v>
      </c>
      <c r="AC1013">
        <f t="shared" ca="1" si="2196"/>
        <v>0</v>
      </c>
      <c r="AF1013">
        <f ca="1">IF(B1013&gt;0,C1013-Analysis!$B$14,0)</f>
        <v>0</v>
      </c>
      <c r="AG1013">
        <f t="shared" ca="1" si="2091"/>
        <v>0</v>
      </c>
      <c r="AH1013">
        <f t="shared" ca="1" si="2092"/>
        <v>0</v>
      </c>
      <c r="AI1013">
        <f ca="1">IF(AND(B1013&gt;Analysis!$B$39,B1013&lt;Analysis!$B$40),FilterInput(AF1013,Analysis!$B$34,Analysis!$B$35),0)</f>
        <v>0</v>
      </c>
      <c r="AJ1013">
        <f ca="1">MEDIAN2(AI1013,Analysis!$B$5,2)</f>
        <v>0</v>
      </c>
      <c r="AK1013">
        <f ca="1">AVERAGE2(AJ1013,Analysis!$B$6,2)</f>
        <v>0</v>
      </c>
      <c r="AL1013">
        <f ca="1">INTEGRAL2(R1013,$B1013,AL1012,R1012,$B1012,Analysis!$B$22)</f>
        <v>0</v>
      </c>
      <c r="AM1013">
        <f>IF(AND(B1013&lt;Analysis!$B$40,B1013&gt;0),INTEGRAL2(AL1013,$B1013,AM1012,AL1012,$B1012,Analysis!$B$23),0)</f>
        <v>0</v>
      </c>
      <c r="AN1013">
        <f>IF($P1013,AM1013*Analysis!$B$30+Analysis!$B$31,0)</f>
        <v>0</v>
      </c>
      <c r="AO1013">
        <f>AN1013-'Flight Input'!$AE1013</f>
        <v>0</v>
      </c>
      <c r="AQ1013">
        <f>Analysis!$B$36*'Flight Input'!AE1013+IF('Flight Input'!AE1013 &gt; 0,Analysis!$B$37,0)</f>
        <v>0</v>
      </c>
      <c r="AR1013">
        <f ca="1">_xlfn.COVARIANCE.P($AN$102:$AN$1102,'Flight Input'!AE1013:AE2013)</f>
        <v>0</v>
      </c>
    </row>
    <row r="1014" spans="1:44" x14ac:dyDescent="0.3">
      <c r="A1014">
        <v>1012</v>
      </c>
      <c r="B1014">
        <f>'Flight Input'!T1014</f>
        <v>24.128544999985024</v>
      </c>
      <c r="C1014">
        <f ca="1">INDIRECT(CONCATENATE("'Flight Input'!",Analysis!$B$2,A1014+2))</f>
        <v>0</v>
      </c>
      <c r="D1014">
        <f t="shared" si="2084"/>
        <v>9.2240000376477838E-3</v>
      </c>
      <c r="F1014">
        <f t="shared" ca="1" si="2093"/>
        <v>0</v>
      </c>
      <c r="G1014">
        <f t="shared" ca="1" si="2094"/>
        <v>0</v>
      </c>
      <c r="I1014">
        <f>SUM(D$2:D1014)/COUNT(D$2:D1014)</f>
        <v>2.3842435770736189E-2</v>
      </c>
      <c r="J1014">
        <f t="shared" si="2085"/>
        <v>0.38687322580393269</v>
      </c>
      <c r="L1014">
        <f ca="1">VARA(C$2:C1014)</f>
        <v>0</v>
      </c>
      <c r="M1014">
        <f t="shared" ca="1" si="2086"/>
        <v>0</v>
      </c>
      <c r="N1014">
        <f t="shared" ca="1" si="2095"/>
        <v>0</v>
      </c>
      <c r="O1014" t="b">
        <f ca="1">IF(OR(O1013,M1014*MIN((B1014-B$2)*Analysis!$B$19,1)&gt;Analysis!$B$18),TRUE,FALSE)</f>
        <v>0</v>
      </c>
      <c r="P1014" t="b">
        <f>IF(OR('Flight Input'!U1014=3,'Flight Input'!U1014=9),TRUE,FALSE)</f>
        <v>0</v>
      </c>
      <c r="Q1014">
        <f ca="1">IF(O1014,Q1013,SUM(C$2:C1014)/COUNT(C$2:C1014))+(Analysis!$D$14-500)/1000000</f>
        <v>1.1E-4</v>
      </c>
      <c r="R1014">
        <f t="shared" ca="1" si="2087"/>
        <v>0</v>
      </c>
      <c r="S1014">
        <f t="shared" ca="1" si="2096"/>
        <v>0</v>
      </c>
      <c r="T1014">
        <f t="shared" si="2088"/>
        <v>0</v>
      </c>
      <c r="U1014">
        <f>IF($P1014,T1014*Analysis!$B$28+Analysis!$B$29,0)</f>
        <v>0</v>
      </c>
      <c r="V1014">
        <f>U1014-'Flight Input'!$AE1014</f>
        <v>0</v>
      </c>
      <c r="W1014">
        <f ca="1">MEDIAN2(R1014,Analysis!$B$5,2)</f>
        <v>0</v>
      </c>
      <c r="X1014">
        <f t="shared" ref="X1014:Y1014" ca="1" si="2197">X1013+W1014*$D1014</f>
        <v>0</v>
      </c>
      <c r="Y1014">
        <f t="shared" ca="1" si="2197"/>
        <v>0</v>
      </c>
      <c r="AA1014">
        <f ca="1">AVERAGE2(W1014,Analysis!$B$6,2)</f>
        <v>0</v>
      </c>
      <c r="AB1014">
        <f t="shared" ref="AB1014:AC1014" ca="1" si="2198">AB1013+AA1014*$D1014</f>
        <v>0</v>
      </c>
      <c r="AC1014">
        <f t="shared" ca="1" si="2198"/>
        <v>0</v>
      </c>
      <c r="AF1014">
        <f ca="1">IF(B1014&gt;0,C1014-Analysis!$B$14,0)</f>
        <v>0</v>
      </c>
      <c r="AG1014">
        <f t="shared" ca="1" si="2091"/>
        <v>0</v>
      </c>
      <c r="AH1014">
        <f t="shared" ca="1" si="2092"/>
        <v>0</v>
      </c>
      <c r="AI1014">
        <f ca="1">IF(AND(B1014&gt;Analysis!$B$39,B1014&lt;Analysis!$B$40),FilterInput(AF1014,Analysis!$B$34,Analysis!$B$35),0)</f>
        <v>0</v>
      </c>
      <c r="AJ1014">
        <f ca="1">MEDIAN2(AI1014,Analysis!$B$5,2)</f>
        <v>0</v>
      </c>
      <c r="AK1014">
        <f ca="1">AVERAGE2(AJ1014,Analysis!$B$6,2)</f>
        <v>0</v>
      </c>
      <c r="AL1014">
        <f ca="1">INTEGRAL2(R1014,$B1014,AL1013,R1013,$B1013,Analysis!$B$22)</f>
        <v>0</v>
      </c>
      <c r="AM1014">
        <f>IF(AND(B1014&lt;Analysis!$B$40,B1014&gt;0),INTEGRAL2(AL1014,$B1014,AM1013,AL1013,$B1013,Analysis!$B$23),0)</f>
        <v>0</v>
      </c>
      <c r="AN1014">
        <f>IF($P1014,AM1014*Analysis!$B$30+Analysis!$B$31,0)</f>
        <v>0</v>
      </c>
      <c r="AO1014">
        <f>AN1014-'Flight Input'!$AE1014</f>
        <v>0</v>
      </c>
      <c r="AQ1014">
        <f>Analysis!$B$36*'Flight Input'!AE1014+IF('Flight Input'!AE1014 &gt; 0,Analysis!$B$37,0)</f>
        <v>0</v>
      </c>
      <c r="AR1014">
        <f ca="1">_xlfn.COVARIANCE.P($AN$102:$AN$1102,'Flight Input'!AE1014:AE2014)</f>
        <v>0</v>
      </c>
    </row>
    <row r="1015" spans="1:44" x14ac:dyDescent="0.3">
      <c r="A1015">
        <v>1013</v>
      </c>
      <c r="B1015">
        <f>'Flight Input'!T1015</f>
        <v>24.159022000036202</v>
      </c>
      <c r="C1015">
        <f ca="1">INDIRECT(CONCATENATE("'Flight Input'!",Analysis!$B$2,A1015+2))</f>
        <v>0</v>
      </c>
      <c r="D1015">
        <f t="shared" si="2084"/>
        <v>3.0477000051178038E-2</v>
      </c>
      <c r="F1015">
        <f t="shared" ca="1" si="2093"/>
        <v>0</v>
      </c>
      <c r="G1015">
        <f t="shared" ca="1" si="2094"/>
        <v>0</v>
      </c>
      <c r="I1015">
        <f>SUM(D$2:D1015)/COUNT(D$2:D1015)</f>
        <v>2.384898519253327E-2</v>
      </c>
      <c r="J1015">
        <f t="shared" si="2085"/>
        <v>1.2779160121546762</v>
      </c>
      <c r="L1015">
        <f ca="1">VARA(C$2:C1015)</f>
        <v>0</v>
      </c>
      <c r="M1015">
        <f t="shared" ca="1" si="2086"/>
        <v>0</v>
      </c>
      <c r="N1015">
        <f t="shared" ca="1" si="2095"/>
        <v>0</v>
      </c>
      <c r="O1015" t="b">
        <f ca="1">IF(OR(O1014,M1015*MIN((B1015-B$2)*Analysis!$B$19,1)&gt;Analysis!$B$18),TRUE,FALSE)</f>
        <v>0</v>
      </c>
      <c r="P1015" t="b">
        <f>IF(OR('Flight Input'!U1015=3,'Flight Input'!U1015=9),TRUE,FALSE)</f>
        <v>0</v>
      </c>
      <c r="Q1015">
        <f ca="1">IF(O1015,Q1014,SUM(C$2:C1015)/COUNT(C$2:C1015))+(Analysis!$D$14-500)/1000000</f>
        <v>1.1E-4</v>
      </c>
      <c r="R1015">
        <f t="shared" ca="1" si="2087"/>
        <v>0</v>
      </c>
      <c r="S1015">
        <f t="shared" ca="1" si="2096"/>
        <v>0</v>
      </c>
      <c r="T1015">
        <f t="shared" si="2088"/>
        <v>0</v>
      </c>
      <c r="U1015">
        <f>IF($P1015,T1015*Analysis!$B$28+Analysis!$B$29,0)</f>
        <v>0</v>
      </c>
      <c r="V1015">
        <f>U1015-'Flight Input'!$AE1015</f>
        <v>0</v>
      </c>
      <c r="W1015">
        <f ca="1">MEDIAN2(R1015,Analysis!$B$5,2)</f>
        <v>0</v>
      </c>
      <c r="X1015">
        <f t="shared" ref="X1015:Y1015" ca="1" si="2199">X1014+W1015*$D1015</f>
        <v>0</v>
      </c>
      <c r="Y1015">
        <f t="shared" ca="1" si="2199"/>
        <v>0</v>
      </c>
      <c r="AA1015">
        <f ca="1">AVERAGE2(W1015,Analysis!$B$6,2)</f>
        <v>0</v>
      </c>
      <c r="AB1015">
        <f t="shared" ref="AB1015:AC1015" ca="1" si="2200">AB1014+AA1015*$D1015</f>
        <v>0</v>
      </c>
      <c r="AC1015">
        <f t="shared" ca="1" si="2200"/>
        <v>0</v>
      </c>
      <c r="AF1015">
        <f ca="1">IF(B1015&gt;0,C1015-Analysis!$B$14,0)</f>
        <v>0</v>
      </c>
      <c r="AG1015">
        <f t="shared" ca="1" si="2091"/>
        <v>0</v>
      </c>
      <c r="AH1015">
        <f t="shared" ca="1" si="2092"/>
        <v>0</v>
      </c>
      <c r="AI1015">
        <f ca="1">IF(AND(B1015&gt;Analysis!$B$39,B1015&lt;Analysis!$B$40),FilterInput(AF1015,Analysis!$B$34,Analysis!$B$35),0)</f>
        <v>0</v>
      </c>
      <c r="AJ1015">
        <f ca="1">MEDIAN2(AI1015,Analysis!$B$5,2)</f>
        <v>0</v>
      </c>
      <c r="AK1015">
        <f ca="1">AVERAGE2(AJ1015,Analysis!$B$6,2)</f>
        <v>0</v>
      </c>
      <c r="AL1015">
        <f ca="1">INTEGRAL2(R1015,$B1015,AL1014,R1014,$B1014,Analysis!$B$22)</f>
        <v>0</v>
      </c>
      <c r="AM1015">
        <f>IF(AND(B1015&lt;Analysis!$B$40,B1015&gt;0),INTEGRAL2(AL1015,$B1015,AM1014,AL1014,$B1014,Analysis!$B$23),0)</f>
        <v>0</v>
      </c>
      <c r="AN1015">
        <f>IF($P1015,AM1015*Analysis!$B$30+Analysis!$B$31,0)</f>
        <v>0</v>
      </c>
      <c r="AO1015">
        <f>AN1015-'Flight Input'!$AE1015</f>
        <v>0</v>
      </c>
      <c r="AQ1015">
        <f>Analysis!$B$36*'Flight Input'!AE1015+IF('Flight Input'!AE1015 &gt; 0,Analysis!$B$37,0)</f>
        <v>0</v>
      </c>
      <c r="AR1015">
        <f ca="1">_xlfn.COVARIANCE.P($AN$102:$AN$1102,'Flight Input'!AE1015:AE2015)</f>
        <v>0</v>
      </c>
    </row>
    <row r="1016" spans="1:44" x14ac:dyDescent="0.3">
      <c r="A1016">
        <v>1014</v>
      </c>
      <c r="B1016">
        <f>'Flight Input'!T1016</f>
        <v>24.18057399999816</v>
      </c>
      <c r="C1016">
        <f ca="1">INDIRECT(CONCATENATE("'Flight Input'!",Analysis!$B$2,A1016+2))</f>
        <v>0</v>
      </c>
      <c r="D1016">
        <f t="shared" si="2084"/>
        <v>2.1551999961957335E-2</v>
      </c>
      <c r="F1016">
        <f t="shared" ca="1" si="2093"/>
        <v>0</v>
      </c>
      <c r="G1016">
        <f t="shared" ca="1" si="2094"/>
        <v>0</v>
      </c>
      <c r="I1016">
        <f>SUM(D$2:D1016)/COUNT(D$2:D1016)</f>
        <v>2.3846719921102721E-2</v>
      </c>
      <c r="J1016">
        <f t="shared" si="2085"/>
        <v>0.90377209248326373</v>
      </c>
      <c r="L1016">
        <f ca="1">VARA(C$2:C1016)</f>
        <v>0</v>
      </c>
      <c r="M1016">
        <f t="shared" ca="1" si="2086"/>
        <v>0</v>
      </c>
      <c r="N1016">
        <f t="shared" ca="1" si="2095"/>
        <v>0</v>
      </c>
      <c r="O1016" t="b">
        <f ca="1">IF(OR(O1015,M1016*MIN((B1016-B$2)*Analysis!$B$19,1)&gt;Analysis!$B$18),TRUE,FALSE)</f>
        <v>0</v>
      </c>
      <c r="P1016" t="b">
        <f>IF(OR('Flight Input'!U1016=3,'Flight Input'!U1016=9),TRUE,FALSE)</f>
        <v>0</v>
      </c>
      <c r="Q1016">
        <f ca="1">IF(O1016,Q1015,SUM(C$2:C1016)/COUNT(C$2:C1016))+(Analysis!$D$14-500)/1000000</f>
        <v>1.1E-4</v>
      </c>
      <c r="R1016">
        <f t="shared" ca="1" si="2087"/>
        <v>0</v>
      </c>
      <c r="S1016">
        <f t="shared" ca="1" si="2096"/>
        <v>0</v>
      </c>
      <c r="T1016">
        <f t="shared" si="2088"/>
        <v>0</v>
      </c>
      <c r="U1016">
        <f>IF($P1016,T1016*Analysis!$B$28+Analysis!$B$29,0)</f>
        <v>0</v>
      </c>
      <c r="V1016">
        <f>U1016-'Flight Input'!$AE1016</f>
        <v>0</v>
      </c>
      <c r="W1016">
        <f ca="1">MEDIAN2(R1016,Analysis!$B$5,2)</f>
        <v>0</v>
      </c>
      <c r="X1016">
        <f t="shared" ref="X1016:Y1016" ca="1" si="2201">X1015+W1016*$D1016</f>
        <v>0</v>
      </c>
      <c r="Y1016">
        <f t="shared" ca="1" si="2201"/>
        <v>0</v>
      </c>
      <c r="AA1016">
        <f ca="1">AVERAGE2(W1016,Analysis!$B$6,2)</f>
        <v>0</v>
      </c>
      <c r="AB1016">
        <f t="shared" ref="AB1016:AC1016" ca="1" si="2202">AB1015+AA1016*$D1016</f>
        <v>0</v>
      </c>
      <c r="AC1016">
        <f t="shared" ca="1" si="2202"/>
        <v>0</v>
      </c>
      <c r="AF1016">
        <f ca="1">IF(B1016&gt;0,C1016-Analysis!$B$14,0)</f>
        <v>0</v>
      </c>
      <c r="AG1016">
        <f t="shared" ca="1" si="2091"/>
        <v>0</v>
      </c>
      <c r="AH1016">
        <f t="shared" ca="1" si="2092"/>
        <v>0</v>
      </c>
      <c r="AI1016">
        <f ca="1">IF(AND(B1016&gt;Analysis!$B$39,B1016&lt;Analysis!$B$40),FilterInput(AF1016,Analysis!$B$34,Analysis!$B$35),0)</f>
        <v>0</v>
      </c>
      <c r="AJ1016">
        <f ca="1">MEDIAN2(AI1016,Analysis!$B$5,2)</f>
        <v>0</v>
      </c>
      <c r="AK1016">
        <f ca="1">AVERAGE2(AJ1016,Analysis!$B$6,2)</f>
        <v>0</v>
      </c>
      <c r="AL1016">
        <f ca="1">INTEGRAL2(R1016,$B1016,AL1015,R1015,$B1015,Analysis!$B$22)</f>
        <v>0</v>
      </c>
      <c r="AM1016">
        <f>IF(AND(B1016&lt;Analysis!$B$40,B1016&gt;0),INTEGRAL2(AL1016,$B1016,AM1015,AL1015,$B1015,Analysis!$B$23),0)</f>
        <v>0</v>
      </c>
      <c r="AN1016">
        <f>IF($P1016,AM1016*Analysis!$B$30+Analysis!$B$31,0)</f>
        <v>0</v>
      </c>
      <c r="AO1016">
        <f>AN1016-'Flight Input'!$AE1016</f>
        <v>0</v>
      </c>
      <c r="AQ1016">
        <f>Analysis!$B$36*'Flight Input'!AE1016+IF('Flight Input'!AE1016 &gt; 0,Analysis!$B$37,0)</f>
        <v>0</v>
      </c>
      <c r="AR1016">
        <f ca="1">_xlfn.COVARIANCE.P($AN$102:$AN$1102,'Flight Input'!AE1016:AE2016)</f>
        <v>0</v>
      </c>
    </row>
    <row r="1017" spans="1:44" x14ac:dyDescent="0.3">
      <c r="A1017">
        <v>1015</v>
      </c>
      <c r="B1017">
        <f>'Flight Input'!T1017</f>
        <v>24.201141000026837</v>
      </c>
      <c r="C1017">
        <f ca="1">INDIRECT(CONCATENATE("'Flight Input'!",Analysis!$B$2,A1017+2))</f>
        <v>0</v>
      </c>
      <c r="D1017">
        <f t="shared" si="2084"/>
        <v>2.0567000028677285E-2</v>
      </c>
      <c r="F1017">
        <f t="shared" ca="1" si="2093"/>
        <v>0</v>
      </c>
      <c r="G1017">
        <f t="shared" ca="1" si="2094"/>
        <v>0</v>
      </c>
      <c r="I1017">
        <f>SUM(D$2:D1017)/COUNT(D$2:D1017)</f>
        <v>2.3843488669977181E-2</v>
      </c>
      <c r="J1017">
        <f t="shared" si="2085"/>
        <v>0.86258350501260639</v>
      </c>
      <c r="L1017">
        <f ca="1">VARA(C$2:C1017)</f>
        <v>0</v>
      </c>
      <c r="M1017">
        <f t="shared" ca="1" si="2086"/>
        <v>0</v>
      </c>
      <c r="N1017">
        <f t="shared" ca="1" si="2095"/>
        <v>0</v>
      </c>
      <c r="O1017" t="b">
        <f ca="1">IF(OR(O1016,M1017*MIN((B1017-B$2)*Analysis!$B$19,1)&gt;Analysis!$B$18),TRUE,FALSE)</f>
        <v>0</v>
      </c>
      <c r="P1017" t="b">
        <f>IF(OR('Flight Input'!U1017=3,'Flight Input'!U1017=9),TRUE,FALSE)</f>
        <v>0</v>
      </c>
      <c r="Q1017">
        <f ca="1">IF(O1017,Q1016,SUM(C$2:C1017)/COUNT(C$2:C1017))+(Analysis!$D$14-500)/1000000</f>
        <v>1.1E-4</v>
      </c>
      <c r="R1017">
        <f t="shared" ca="1" si="2087"/>
        <v>0</v>
      </c>
      <c r="S1017">
        <f t="shared" ca="1" si="2096"/>
        <v>0</v>
      </c>
      <c r="T1017">
        <f t="shared" si="2088"/>
        <v>0</v>
      </c>
      <c r="U1017">
        <f>IF($P1017,T1017*Analysis!$B$28+Analysis!$B$29,0)</f>
        <v>0</v>
      </c>
      <c r="V1017">
        <f>U1017-'Flight Input'!$AE1017</f>
        <v>0</v>
      </c>
      <c r="W1017">
        <f ca="1">MEDIAN2(R1017,Analysis!$B$5,2)</f>
        <v>0</v>
      </c>
      <c r="X1017">
        <f t="shared" ref="X1017:Y1017" ca="1" si="2203">X1016+W1017*$D1017</f>
        <v>0</v>
      </c>
      <c r="Y1017">
        <f t="shared" ca="1" si="2203"/>
        <v>0</v>
      </c>
      <c r="AA1017">
        <f ca="1">AVERAGE2(W1017,Analysis!$B$6,2)</f>
        <v>0</v>
      </c>
      <c r="AB1017">
        <f t="shared" ref="AB1017:AC1017" ca="1" si="2204">AB1016+AA1017*$D1017</f>
        <v>0</v>
      </c>
      <c r="AC1017">
        <f t="shared" ca="1" si="2204"/>
        <v>0</v>
      </c>
      <c r="AF1017">
        <f ca="1">IF(B1017&gt;0,C1017-Analysis!$B$14,0)</f>
        <v>0</v>
      </c>
      <c r="AG1017">
        <f t="shared" ca="1" si="2091"/>
        <v>0</v>
      </c>
      <c r="AH1017">
        <f t="shared" ca="1" si="2092"/>
        <v>0</v>
      </c>
      <c r="AI1017">
        <f ca="1">IF(AND(B1017&gt;Analysis!$B$39,B1017&lt;Analysis!$B$40),FilterInput(AF1017,Analysis!$B$34,Analysis!$B$35),0)</f>
        <v>0</v>
      </c>
      <c r="AJ1017">
        <f ca="1">MEDIAN2(AI1017,Analysis!$B$5,2)</f>
        <v>0</v>
      </c>
      <c r="AK1017">
        <f ca="1">AVERAGE2(AJ1017,Analysis!$B$6,2)</f>
        <v>0</v>
      </c>
      <c r="AL1017">
        <f ca="1">INTEGRAL2(R1017,$B1017,AL1016,R1016,$B1016,Analysis!$B$22)</f>
        <v>0</v>
      </c>
      <c r="AM1017">
        <f>IF(AND(B1017&lt;Analysis!$B$40,B1017&gt;0),INTEGRAL2(AL1017,$B1017,AM1016,AL1016,$B1016,Analysis!$B$23),0)</f>
        <v>0</v>
      </c>
      <c r="AN1017">
        <f>IF($P1017,AM1017*Analysis!$B$30+Analysis!$B$31,0)</f>
        <v>0</v>
      </c>
      <c r="AO1017">
        <f>AN1017-'Flight Input'!$AE1017</f>
        <v>0</v>
      </c>
      <c r="AQ1017">
        <f>Analysis!$B$36*'Flight Input'!AE1017+IF('Flight Input'!AE1017 &gt; 0,Analysis!$B$37,0)</f>
        <v>0</v>
      </c>
      <c r="AR1017">
        <f ca="1">_xlfn.COVARIANCE.P($AN$102:$AN$1102,'Flight Input'!AE1017:AE2017)</f>
        <v>0</v>
      </c>
    </row>
    <row r="1018" spans="1:44" x14ac:dyDescent="0.3">
      <c r="A1018">
        <v>1016</v>
      </c>
      <c r="B1018">
        <f>'Flight Input'!T1018</f>
        <v>24.220439000055194</v>
      </c>
      <c r="C1018">
        <f ca="1">INDIRECT(CONCATENATE("'Flight Input'!",Analysis!$B$2,A1018+2))</f>
        <v>0</v>
      </c>
      <c r="D1018">
        <f t="shared" si="2084"/>
        <v>1.929800002835691E-2</v>
      </c>
      <c r="F1018">
        <f t="shared" ca="1" si="2093"/>
        <v>0</v>
      </c>
      <c r="G1018">
        <f t="shared" ca="1" si="2094"/>
        <v>0</v>
      </c>
      <c r="I1018">
        <f>SUM(D$2:D1018)/COUNT(D$2:D1018)</f>
        <v>2.3839014763833852E-2</v>
      </c>
      <c r="J1018">
        <f t="shared" si="2085"/>
        <v>0.80951332173483481</v>
      </c>
      <c r="L1018">
        <f ca="1">VARA(C$2:C1018)</f>
        <v>0</v>
      </c>
      <c r="M1018">
        <f t="shared" ca="1" si="2086"/>
        <v>0</v>
      </c>
      <c r="N1018">
        <f t="shared" ca="1" si="2095"/>
        <v>0</v>
      </c>
      <c r="O1018" t="b">
        <f ca="1">IF(OR(O1017,M1018*MIN((B1018-B$2)*Analysis!$B$19,1)&gt;Analysis!$B$18),TRUE,FALSE)</f>
        <v>0</v>
      </c>
      <c r="P1018" t="b">
        <f>IF(OR('Flight Input'!U1018=3,'Flight Input'!U1018=9),TRUE,FALSE)</f>
        <v>0</v>
      </c>
      <c r="Q1018">
        <f ca="1">IF(O1018,Q1017,SUM(C$2:C1018)/COUNT(C$2:C1018))+(Analysis!$D$14-500)/1000000</f>
        <v>1.1E-4</v>
      </c>
      <c r="R1018">
        <f t="shared" ca="1" si="2087"/>
        <v>0</v>
      </c>
      <c r="S1018">
        <f t="shared" ca="1" si="2096"/>
        <v>0</v>
      </c>
      <c r="T1018">
        <f t="shared" si="2088"/>
        <v>0</v>
      </c>
      <c r="U1018">
        <f>IF($P1018,T1018*Analysis!$B$28+Analysis!$B$29,0)</f>
        <v>0</v>
      </c>
      <c r="V1018">
        <f>U1018-'Flight Input'!$AE1018</f>
        <v>0</v>
      </c>
      <c r="W1018">
        <f ca="1">MEDIAN2(R1018,Analysis!$B$5,2)</f>
        <v>0</v>
      </c>
      <c r="X1018">
        <f t="shared" ref="X1018:Y1018" ca="1" si="2205">X1017+W1018*$D1018</f>
        <v>0</v>
      </c>
      <c r="Y1018">
        <f t="shared" ca="1" si="2205"/>
        <v>0</v>
      </c>
      <c r="AA1018">
        <f ca="1">AVERAGE2(W1018,Analysis!$B$6,2)</f>
        <v>0</v>
      </c>
      <c r="AB1018">
        <f t="shared" ref="AB1018:AC1018" ca="1" si="2206">AB1017+AA1018*$D1018</f>
        <v>0</v>
      </c>
      <c r="AC1018">
        <f t="shared" ca="1" si="2206"/>
        <v>0</v>
      </c>
      <c r="AF1018">
        <f ca="1">IF(B1018&gt;0,C1018-Analysis!$B$14,0)</f>
        <v>0</v>
      </c>
      <c r="AG1018">
        <f t="shared" ca="1" si="2091"/>
        <v>0</v>
      </c>
      <c r="AH1018">
        <f t="shared" ca="1" si="2092"/>
        <v>0</v>
      </c>
      <c r="AI1018">
        <f ca="1">IF(AND(B1018&gt;Analysis!$B$39,B1018&lt;Analysis!$B$40),FilterInput(AF1018,Analysis!$B$34,Analysis!$B$35),0)</f>
        <v>0</v>
      </c>
      <c r="AJ1018">
        <f ca="1">MEDIAN2(AI1018,Analysis!$B$5,2)</f>
        <v>0</v>
      </c>
      <c r="AK1018">
        <f ca="1">AVERAGE2(AJ1018,Analysis!$B$6,2)</f>
        <v>0</v>
      </c>
      <c r="AL1018">
        <f ca="1">INTEGRAL2(R1018,$B1018,AL1017,R1017,$B1017,Analysis!$B$22)</f>
        <v>0</v>
      </c>
      <c r="AM1018">
        <f>IF(AND(B1018&lt;Analysis!$B$40,B1018&gt;0),INTEGRAL2(AL1018,$B1018,AM1017,AL1017,$B1017,Analysis!$B$23),0)</f>
        <v>0</v>
      </c>
      <c r="AN1018">
        <f>IF($P1018,AM1018*Analysis!$B$30+Analysis!$B$31,0)</f>
        <v>0</v>
      </c>
      <c r="AO1018">
        <f>AN1018-'Flight Input'!$AE1018</f>
        <v>0</v>
      </c>
      <c r="AQ1018">
        <f>Analysis!$B$36*'Flight Input'!AE1018+IF('Flight Input'!AE1018 &gt; 0,Analysis!$B$37,0)</f>
        <v>0</v>
      </c>
      <c r="AR1018">
        <f ca="1">_xlfn.COVARIANCE.P($AN$102:$AN$1102,'Flight Input'!AE1018:AE2018)</f>
        <v>0</v>
      </c>
    </row>
    <row r="1019" spans="1:44" x14ac:dyDescent="0.3">
      <c r="A1019">
        <v>1017</v>
      </c>
      <c r="B1019">
        <f>'Flight Input'!T1019</f>
        <v>24.23891299997922</v>
      </c>
      <c r="C1019">
        <f ca="1">INDIRECT(CONCATENATE("'Flight Input'!",Analysis!$B$2,A1019+2))</f>
        <v>0</v>
      </c>
      <c r="D1019">
        <f t="shared" si="2084"/>
        <v>1.847399992402643E-2</v>
      </c>
      <c r="F1019">
        <f t="shared" ca="1" si="2093"/>
        <v>0</v>
      </c>
      <c r="G1019">
        <f t="shared" ca="1" si="2094"/>
        <v>0</v>
      </c>
      <c r="I1019">
        <f>SUM(D$2:D1019)/COUNT(D$2:D1019)</f>
        <v>2.383373942967475E-2</v>
      </c>
      <c r="J1019">
        <f t="shared" si="2085"/>
        <v>0.77511965667565141</v>
      </c>
      <c r="L1019">
        <f ca="1">VARA(C$2:C1019)</f>
        <v>0</v>
      </c>
      <c r="M1019">
        <f t="shared" ca="1" si="2086"/>
        <v>0</v>
      </c>
      <c r="N1019">
        <f t="shared" ca="1" si="2095"/>
        <v>0</v>
      </c>
      <c r="O1019" t="b">
        <f ca="1">IF(OR(O1018,M1019*MIN((B1019-B$2)*Analysis!$B$19,1)&gt;Analysis!$B$18),TRUE,FALSE)</f>
        <v>0</v>
      </c>
      <c r="P1019" t="b">
        <f>IF(OR('Flight Input'!U1019=3,'Flight Input'!U1019=9),TRUE,FALSE)</f>
        <v>0</v>
      </c>
      <c r="Q1019">
        <f ca="1">IF(O1019,Q1018,SUM(C$2:C1019)/COUNT(C$2:C1019))+(Analysis!$D$14-500)/1000000</f>
        <v>1.1E-4</v>
      </c>
      <c r="R1019">
        <f t="shared" ca="1" si="2087"/>
        <v>0</v>
      </c>
      <c r="S1019">
        <f t="shared" ca="1" si="2096"/>
        <v>0</v>
      </c>
      <c r="T1019">
        <f t="shared" si="2088"/>
        <v>0</v>
      </c>
      <c r="U1019">
        <f>IF($P1019,T1019*Analysis!$B$28+Analysis!$B$29,0)</f>
        <v>0</v>
      </c>
      <c r="V1019">
        <f>U1019-'Flight Input'!$AE1019</f>
        <v>0</v>
      </c>
      <c r="W1019">
        <f ca="1">MEDIAN2(R1019,Analysis!$B$5,2)</f>
        <v>0</v>
      </c>
      <c r="X1019">
        <f t="shared" ref="X1019:Y1019" ca="1" si="2207">X1018+W1019*$D1019</f>
        <v>0</v>
      </c>
      <c r="Y1019">
        <f t="shared" ca="1" si="2207"/>
        <v>0</v>
      </c>
      <c r="AA1019">
        <f ca="1">AVERAGE2(W1019,Analysis!$B$6,2)</f>
        <v>0</v>
      </c>
      <c r="AB1019">
        <f t="shared" ref="AB1019:AC1019" ca="1" si="2208">AB1018+AA1019*$D1019</f>
        <v>0</v>
      </c>
      <c r="AC1019">
        <f t="shared" ca="1" si="2208"/>
        <v>0</v>
      </c>
      <c r="AF1019">
        <f ca="1">IF(B1019&gt;0,C1019-Analysis!$B$14,0)</f>
        <v>0</v>
      </c>
      <c r="AG1019">
        <f t="shared" ca="1" si="2091"/>
        <v>0</v>
      </c>
      <c r="AH1019">
        <f t="shared" ca="1" si="2092"/>
        <v>0</v>
      </c>
      <c r="AI1019">
        <f ca="1">IF(AND(B1019&gt;Analysis!$B$39,B1019&lt;Analysis!$B$40),FilterInput(AF1019,Analysis!$B$34,Analysis!$B$35),0)</f>
        <v>0</v>
      </c>
      <c r="AJ1019">
        <f ca="1">MEDIAN2(AI1019,Analysis!$B$5,2)</f>
        <v>0</v>
      </c>
      <c r="AK1019">
        <f ca="1">AVERAGE2(AJ1019,Analysis!$B$6,2)</f>
        <v>0</v>
      </c>
      <c r="AL1019">
        <f ca="1">INTEGRAL2(R1019,$B1019,AL1018,R1018,$B1018,Analysis!$B$22)</f>
        <v>0</v>
      </c>
      <c r="AM1019">
        <f>IF(AND(B1019&lt;Analysis!$B$40,B1019&gt;0),INTEGRAL2(AL1019,$B1019,AM1018,AL1018,$B1018,Analysis!$B$23),0)</f>
        <v>0</v>
      </c>
      <c r="AN1019">
        <f>IF($P1019,AM1019*Analysis!$B$30+Analysis!$B$31,0)</f>
        <v>0</v>
      </c>
      <c r="AO1019">
        <f>AN1019-'Flight Input'!$AE1019</f>
        <v>0</v>
      </c>
      <c r="AQ1019">
        <f>Analysis!$B$36*'Flight Input'!AE1019+IF('Flight Input'!AE1019 &gt; 0,Analysis!$B$37,0)</f>
        <v>0</v>
      </c>
      <c r="AR1019">
        <f ca="1">_xlfn.COVARIANCE.P($AN$102:$AN$1102,'Flight Input'!AE1019:AE2019)</f>
        <v>0</v>
      </c>
    </row>
    <row r="1020" spans="1:44" x14ac:dyDescent="0.3">
      <c r="A1020">
        <v>1018</v>
      </c>
      <c r="B1020">
        <f>'Flight Input'!T1020</f>
        <v>24.254562000045553</v>
      </c>
      <c r="C1020">
        <f ca="1">INDIRECT(CONCATENATE("'Flight Input'!",Analysis!$B$2,A1020+2))</f>
        <v>0</v>
      </c>
      <c r="D1020">
        <f t="shared" si="2084"/>
        <v>1.5649000066332519E-2</v>
      </c>
      <c r="F1020">
        <f t="shared" ca="1" si="2093"/>
        <v>0</v>
      </c>
      <c r="G1020">
        <f t="shared" ca="1" si="2094"/>
        <v>0</v>
      </c>
      <c r="I1020">
        <f>SUM(D$2:D1020)/COUNT(D$2:D1020)</f>
        <v>2.3825699410653784E-2</v>
      </c>
      <c r="J1020">
        <f t="shared" si="2085"/>
        <v>0.65681178111963368</v>
      </c>
      <c r="L1020">
        <f ca="1">VARA(C$2:C1020)</f>
        <v>0</v>
      </c>
      <c r="M1020">
        <f t="shared" ca="1" si="2086"/>
        <v>0</v>
      </c>
      <c r="N1020">
        <f t="shared" ca="1" si="2095"/>
        <v>0</v>
      </c>
      <c r="O1020" t="b">
        <f ca="1">IF(OR(O1019,M1020*MIN((B1020-B$2)*Analysis!$B$19,1)&gt;Analysis!$B$18),TRUE,FALSE)</f>
        <v>0</v>
      </c>
      <c r="P1020" t="b">
        <f>IF(OR('Flight Input'!U1020=3,'Flight Input'!U1020=9),TRUE,FALSE)</f>
        <v>0</v>
      </c>
      <c r="Q1020">
        <f ca="1">IF(O1020,Q1019,SUM(C$2:C1020)/COUNT(C$2:C1020))+(Analysis!$D$14-500)/1000000</f>
        <v>1.1E-4</v>
      </c>
      <c r="R1020">
        <f t="shared" ca="1" si="2087"/>
        <v>0</v>
      </c>
      <c r="S1020">
        <f t="shared" ca="1" si="2096"/>
        <v>0</v>
      </c>
      <c r="T1020">
        <f t="shared" si="2088"/>
        <v>0</v>
      </c>
      <c r="U1020">
        <f>IF($P1020,T1020*Analysis!$B$28+Analysis!$B$29,0)</f>
        <v>0</v>
      </c>
      <c r="V1020">
        <f>U1020-'Flight Input'!$AE1020</f>
        <v>0</v>
      </c>
      <c r="W1020">
        <f ca="1">MEDIAN2(R1020,Analysis!$B$5,2)</f>
        <v>0</v>
      </c>
      <c r="X1020">
        <f t="shared" ref="X1020:Y1020" ca="1" si="2209">X1019+W1020*$D1020</f>
        <v>0</v>
      </c>
      <c r="Y1020">
        <f t="shared" ca="1" si="2209"/>
        <v>0</v>
      </c>
      <c r="AA1020">
        <f ca="1">AVERAGE2(W1020,Analysis!$B$6,2)</f>
        <v>0</v>
      </c>
      <c r="AB1020">
        <f t="shared" ref="AB1020:AC1020" ca="1" si="2210">AB1019+AA1020*$D1020</f>
        <v>0</v>
      </c>
      <c r="AC1020">
        <f t="shared" ca="1" si="2210"/>
        <v>0</v>
      </c>
      <c r="AF1020">
        <f ca="1">IF(B1020&gt;0,C1020-Analysis!$B$14,0)</f>
        <v>0</v>
      </c>
      <c r="AG1020">
        <f t="shared" ca="1" si="2091"/>
        <v>0</v>
      </c>
      <c r="AH1020">
        <f t="shared" ca="1" si="2092"/>
        <v>0</v>
      </c>
      <c r="AI1020">
        <f ca="1">IF(AND(B1020&gt;Analysis!$B$39,B1020&lt;Analysis!$B$40),FilterInput(AF1020,Analysis!$B$34,Analysis!$B$35),0)</f>
        <v>0</v>
      </c>
      <c r="AJ1020">
        <f ca="1">MEDIAN2(AI1020,Analysis!$B$5,2)</f>
        <v>0</v>
      </c>
      <c r="AK1020">
        <f ca="1">AVERAGE2(AJ1020,Analysis!$B$6,2)</f>
        <v>0</v>
      </c>
      <c r="AL1020">
        <f ca="1">INTEGRAL2(R1020,$B1020,AL1019,R1019,$B1019,Analysis!$B$22)</f>
        <v>0</v>
      </c>
      <c r="AM1020">
        <f>IF(AND(B1020&lt;Analysis!$B$40,B1020&gt;0),INTEGRAL2(AL1020,$B1020,AM1019,AL1019,$B1019,Analysis!$B$23),0)</f>
        <v>0</v>
      </c>
      <c r="AN1020">
        <f>IF($P1020,AM1020*Analysis!$B$30+Analysis!$B$31,0)</f>
        <v>0</v>
      </c>
      <c r="AO1020">
        <f>AN1020-'Flight Input'!$AE1020</f>
        <v>0</v>
      </c>
      <c r="AQ1020">
        <f>Analysis!$B$36*'Flight Input'!AE1020+IF('Flight Input'!AE1020 &gt; 0,Analysis!$B$37,0)</f>
        <v>0</v>
      </c>
      <c r="AR1020">
        <f ca="1">_xlfn.COVARIANCE.P($AN$102:$AN$1102,'Flight Input'!AE1020:AE2020)</f>
        <v>0</v>
      </c>
    </row>
    <row r="1021" spans="1:44" x14ac:dyDescent="0.3">
      <c r="A1021">
        <v>1019</v>
      </c>
      <c r="B1021">
        <f>'Flight Input'!T1021</f>
        <v>24.279747999971732</v>
      </c>
      <c r="C1021">
        <f ca="1">INDIRECT(CONCATENATE("'Flight Input'!",Analysis!$B$2,A1021+2))</f>
        <v>0</v>
      </c>
      <c r="D1021">
        <f t="shared" si="2084"/>
        <v>2.5185999926179647E-2</v>
      </c>
      <c r="F1021">
        <f t="shared" ca="1" si="2093"/>
        <v>0</v>
      </c>
      <c r="G1021">
        <f t="shared" ca="1" si="2094"/>
        <v>0</v>
      </c>
      <c r="I1021">
        <f>SUM(D$2:D1021)/COUNT(D$2:D1021)</f>
        <v>2.382703434737167E-2</v>
      </c>
      <c r="J1021">
        <f t="shared" si="2085"/>
        <v>1.0570346086296671</v>
      </c>
      <c r="L1021">
        <f ca="1">VARA(C$2:C1021)</f>
        <v>0</v>
      </c>
      <c r="M1021">
        <f t="shared" ca="1" si="2086"/>
        <v>0</v>
      </c>
      <c r="N1021">
        <f t="shared" ca="1" si="2095"/>
        <v>0</v>
      </c>
      <c r="O1021" t="b">
        <f ca="1">IF(OR(O1020,M1021*MIN((B1021-B$2)*Analysis!$B$19,1)&gt;Analysis!$B$18),TRUE,FALSE)</f>
        <v>0</v>
      </c>
      <c r="P1021" t="b">
        <f>IF(OR('Flight Input'!U1021=3,'Flight Input'!U1021=9),TRUE,FALSE)</f>
        <v>0</v>
      </c>
      <c r="Q1021">
        <f ca="1">IF(O1021,Q1020,SUM(C$2:C1021)/COUNT(C$2:C1021))+(Analysis!$D$14-500)/1000000</f>
        <v>1.1E-4</v>
      </c>
      <c r="R1021">
        <f t="shared" ca="1" si="2087"/>
        <v>0</v>
      </c>
      <c r="S1021">
        <f t="shared" ca="1" si="2096"/>
        <v>0</v>
      </c>
      <c r="T1021">
        <f t="shared" si="2088"/>
        <v>0</v>
      </c>
      <c r="U1021">
        <f>IF($P1021,T1021*Analysis!$B$28+Analysis!$B$29,0)</f>
        <v>0</v>
      </c>
      <c r="V1021">
        <f>U1021-'Flight Input'!$AE1021</f>
        <v>0</v>
      </c>
      <c r="W1021">
        <f ca="1">MEDIAN2(R1021,Analysis!$B$5,2)</f>
        <v>0</v>
      </c>
      <c r="X1021">
        <f t="shared" ref="X1021:Y1021" ca="1" si="2211">X1020+W1021*$D1021</f>
        <v>0</v>
      </c>
      <c r="Y1021">
        <f t="shared" ca="1" si="2211"/>
        <v>0</v>
      </c>
      <c r="AA1021">
        <f ca="1">AVERAGE2(W1021,Analysis!$B$6,2)</f>
        <v>0</v>
      </c>
      <c r="AB1021">
        <f t="shared" ref="AB1021:AC1021" ca="1" si="2212">AB1020+AA1021*$D1021</f>
        <v>0</v>
      </c>
      <c r="AC1021">
        <f t="shared" ca="1" si="2212"/>
        <v>0</v>
      </c>
      <c r="AF1021">
        <f ca="1">IF(B1021&gt;0,C1021-Analysis!$B$14,0)</f>
        <v>0</v>
      </c>
      <c r="AG1021">
        <f t="shared" ca="1" si="2091"/>
        <v>0</v>
      </c>
      <c r="AH1021">
        <f t="shared" ca="1" si="2092"/>
        <v>0</v>
      </c>
      <c r="AI1021">
        <f ca="1">IF(AND(B1021&gt;Analysis!$B$39,B1021&lt;Analysis!$B$40),FilterInput(AF1021,Analysis!$B$34,Analysis!$B$35),0)</f>
        <v>0</v>
      </c>
      <c r="AJ1021">
        <f ca="1">MEDIAN2(AI1021,Analysis!$B$5,2)</f>
        <v>0</v>
      </c>
      <c r="AK1021">
        <f ca="1">AVERAGE2(AJ1021,Analysis!$B$6,2)</f>
        <v>0</v>
      </c>
      <c r="AL1021">
        <f ca="1">INTEGRAL2(R1021,$B1021,AL1020,R1020,$B1020,Analysis!$B$22)</f>
        <v>0</v>
      </c>
      <c r="AM1021">
        <f>IF(AND(B1021&lt;Analysis!$B$40,B1021&gt;0),INTEGRAL2(AL1021,$B1021,AM1020,AL1020,$B1020,Analysis!$B$23),0)</f>
        <v>0</v>
      </c>
      <c r="AN1021">
        <f>IF($P1021,AM1021*Analysis!$B$30+Analysis!$B$31,0)</f>
        <v>0</v>
      </c>
      <c r="AO1021">
        <f>AN1021-'Flight Input'!$AE1021</f>
        <v>0</v>
      </c>
      <c r="AQ1021">
        <f>Analysis!$B$36*'Flight Input'!AE1021+IF('Flight Input'!AE1021 &gt; 0,Analysis!$B$37,0)</f>
        <v>0</v>
      </c>
      <c r="AR1021">
        <f ca="1">_xlfn.COVARIANCE.P($AN$102:$AN$1102,'Flight Input'!AE1021:AE2021)</f>
        <v>0</v>
      </c>
    </row>
    <row r="1022" spans="1:44" x14ac:dyDescent="0.3">
      <c r="A1022">
        <v>1020</v>
      </c>
      <c r="B1022">
        <f>'Flight Input'!T1022</f>
        <v>24.299044999992475</v>
      </c>
      <c r="C1022">
        <f ca="1">INDIRECT(CONCATENATE("'Flight Input'!",Analysis!$B$2,A1022+2))</f>
        <v>0</v>
      </c>
      <c r="D1022">
        <f t="shared" si="2084"/>
        <v>1.9297000020742416E-2</v>
      </c>
      <c r="F1022">
        <f t="shared" ca="1" si="2093"/>
        <v>0</v>
      </c>
      <c r="G1022">
        <f t="shared" ca="1" si="2094"/>
        <v>0</v>
      </c>
      <c r="I1022">
        <f>SUM(D$2:D1022)/COUNT(D$2:D1022)</f>
        <v>2.3822593137247525E-2</v>
      </c>
      <c r="J1022">
        <f t="shared" si="2085"/>
        <v>0.81002936622255561</v>
      </c>
      <c r="L1022">
        <f ca="1">VARA(C$2:C1022)</f>
        <v>0</v>
      </c>
      <c r="M1022">
        <f t="shared" ca="1" si="2086"/>
        <v>0</v>
      </c>
      <c r="N1022">
        <f t="shared" ca="1" si="2095"/>
        <v>0</v>
      </c>
      <c r="O1022" t="b">
        <f ca="1">IF(OR(O1021,M1022*MIN((B1022-B$2)*Analysis!$B$19,1)&gt;Analysis!$B$18),TRUE,FALSE)</f>
        <v>0</v>
      </c>
      <c r="P1022" t="b">
        <f>IF(OR('Flight Input'!U1022=3,'Flight Input'!U1022=9),TRUE,FALSE)</f>
        <v>0</v>
      </c>
      <c r="Q1022">
        <f ca="1">IF(O1022,Q1021,SUM(C$2:C1022)/COUNT(C$2:C1022))+(Analysis!$D$14-500)/1000000</f>
        <v>1.1E-4</v>
      </c>
      <c r="R1022">
        <f t="shared" ca="1" si="2087"/>
        <v>0</v>
      </c>
      <c r="S1022">
        <f t="shared" ca="1" si="2096"/>
        <v>0</v>
      </c>
      <c r="T1022">
        <f t="shared" si="2088"/>
        <v>0</v>
      </c>
      <c r="U1022">
        <f>IF($P1022,T1022*Analysis!$B$28+Analysis!$B$29,0)</f>
        <v>0</v>
      </c>
      <c r="V1022">
        <f>U1022-'Flight Input'!$AE1022</f>
        <v>0</v>
      </c>
      <c r="W1022">
        <f ca="1">MEDIAN2(R1022,Analysis!$B$5,2)</f>
        <v>0</v>
      </c>
      <c r="X1022">
        <f t="shared" ref="X1022:Y1022" ca="1" si="2213">X1021+W1022*$D1022</f>
        <v>0</v>
      </c>
      <c r="Y1022">
        <f t="shared" ca="1" si="2213"/>
        <v>0</v>
      </c>
      <c r="AA1022">
        <f ca="1">AVERAGE2(W1022,Analysis!$B$6,2)</f>
        <v>0</v>
      </c>
      <c r="AB1022">
        <f t="shared" ref="AB1022:AC1022" ca="1" si="2214">AB1021+AA1022*$D1022</f>
        <v>0</v>
      </c>
      <c r="AC1022">
        <f t="shared" ca="1" si="2214"/>
        <v>0</v>
      </c>
      <c r="AF1022">
        <f ca="1">IF(B1022&gt;0,C1022-Analysis!$B$14,0)</f>
        <v>0</v>
      </c>
      <c r="AG1022">
        <f t="shared" ca="1" si="2091"/>
        <v>0</v>
      </c>
      <c r="AH1022">
        <f t="shared" ca="1" si="2092"/>
        <v>0</v>
      </c>
      <c r="AI1022">
        <f ca="1">IF(AND(B1022&gt;Analysis!$B$39,B1022&lt;Analysis!$B$40),FilterInput(AF1022,Analysis!$B$34,Analysis!$B$35),0)</f>
        <v>0</v>
      </c>
      <c r="AJ1022">
        <f ca="1">MEDIAN2(AI1022,Analysis!$B$5,2)</f>
        <v>0</v>
      </c>
      <c r="AK1022">
        <f ca="1">AVERAGE2(AJ1022,Analysis!$B$6,2)</f>
        <v>0</v>
      </c>
      <c r="AL1022">
        <f ca="1">INTEGRAL2(R1022,$B1022,AL1021,R1021,$B1021,Analysis!$B$22)</f>
        <v>0</v>
      </c>
      <c r="AM1022">
        <f>IF(AND(B1022&lt;Analysis!$B$40,B1022&gt;0),INTEGRAL2(AL1022,$B1022,AM1021,AL1021,$B1021,Analysis!$B$23),0)</f>
        <v>0</v>
      </c>
      <c r="AN1022">
        <f>IF($P1022,AM1022*Analysis!$B$30+Analysis!$B$31,0)</f>
        <v>0</v>
      </c>
      <c r="AO1022">
        <f>AN1022-'Flight Input'!$AE1022</f>
        <v>0</v>
      </c>
      <c r="AQ1022">
        <f>Analysis!$B$36*'Flight Input'!AE1022+IF('Flight Input'!AE1022 &gt; 0,Analysis!$B$37,0)</f>
        <v>0</v>
      </c>
      <c r="AR1022">
        <f ca="1">_xlfn.COVARIANCE.P($AN$102:$AN$1102,'Flight Input'!AE1022:AE2022)</f>
        <v>0</v>
      </c>
    </row>
    <row r="1023" spans="1:44" x14ac:dyDescent="0.3">
      <c r="A1023">
        <v>1021</v>
      </c>
      <c r="B1023">
        <f>'Flight Input'!T1023</f>
        <v>24.320054000010714</v>
      </c>
      <c r="C1023">
        <f ca="1">INDIRECT(CONCATENATE("'Flight Input'!",Analysis!$B$2,A1023+2))</f>
        <v>0</v>
      </c>
      <c r="D1023">
        <f t="shared" si="2084"/>
        <v>2.1009000018239021E-2</v>
      </c>
      <c r="F1023">
        <f t="shared" ca="1" si="2093"/>
        <v>0</v>
      </c>
      <c r="G1023">
        <f t="shared" ca="1" si="2094"/>
        <v>0</v>
      </c>
      <c r="I1023">
        <f>SUM(D$2:D1023)/COUNT(D$2:D1023)</f>
        <v>2.3819837414310201E-2</v>
      </c>
      <c r="J1023">
        <f t="shared" si="2085"/>
        <v>0.88199594534669168</v>
      </c>
      <c r="L1023">
        <f ca="1">VARA(C$2:C1023)</f>
        <v>0</v>
      </c>
      <c r="M1023">
        <f t="shared" ca="1" si="2086"/>
        <v>0</v>
      </c>
      <c r="N1023">
        <f t="shared" ca="1" si="2095"/>
        <v>0</v>
      </c>
      <c r="O1023" t="b">
        <f ca="1">IF(OR(O1022,M1023*MIN((B1023-B$2)*Analysis!$B$19,1)&gt;Analysis!$B$18),TRUE,FALSE)</f>
        <v>0</v>
      </c>
      <c r="P1023" t="b">
        <f>IF(OR('Flight Input'!U1023=3,'Flight Input'!U1023=9),TRUE,FALSE)</f>
        <v>0</v>
      </c>
      <c r="Q1023">
        <f ca="1">IF(O1023,Q1022,SUM(C$2:C1023)/COUNT(C$2:C1023))+(Analysis!$D$14-500)/1000000</f>
        <v>1.1E-4</v>
      </c>
      <c r="R1023">
        <f t="shared" ca="1" si="2087"/>
        <v>0</v>
      </c>
      <c r="S1023">
        <f t="shared" ca="1" si="2096"/>
        <v>0</v>
      </c>
      <c r="T1023">
        <f t="shared" si="2088"/>
        <v>0</v>
      </c>
      <c r="U1023">
        <f>IF($P1023,T1023*Analysis!$B$28+Analysis!$B$29,0)</f>
        <v>0</v>
      </c>
      <c r="V1023">
        <f>U1023-'Flight Input'!$AE1023</f>
        <v>0</v>
      </c>
      <c r="W1023">
        <f ca="1">MEDIAN2(R1023,Analysis!$B$5,2)</f>
        <v>0</v>
      </c>
      <c r="X1023">
        <f t="shared" ref="X1023:Y1023" ca="1" si="2215">X1022+W1023*$D1023</f>
        <v>0</v>
      </c>
      <c r="Y1023">
        <f t="shared" ca="1" si="2215"/>
        <v>0</v>
      </c>
      <c r="AA1023">
        <f ca="1">AVERAGE2(W1023,Analysis!$B$6,2)</f>
        <v>0</v>
      </c>
      <c r="AB1023">
        <f t="shared" ref="AB1023:AC1023" ca="1" si="2216">AB1022+AA1023*$D1023</f>
        <v>0</v>
      </c>
      <c r="AC1023">
        <f t="shared" ca="1" si="2216"/>
        <v>0</v>
      </c>
      <c r="AF1023">
        <f ca="1">IF(B1023&gt;0,C1023-Analysis!$B$14,0)</f>
        <v>0</v>
      </c>
      <c r="AG1023">
        <f t="shared" ca="1" si="2091"/>
        <v>0</v>
      </c>
      <c r="AH1023">
        <f t="shared" ca="1" si="2092"/>
        <v>0</v>
      </c>
      <c r="AI1023">
        <f ca="1">IF(AND(B1023&gt;Analysis!$B$39,B1023&lt;Analysis!$B$40),FilterInput(AF1023,Analysis!$B$34,Analysis!$B$35),0)</f>
        <v>0</v>
      </c>
      <c r="AJ1023">
        <f ca="1">MEDIAN2(AI1023,Analysis!$B$5,2)</f>
        <v>0</v>
      </c>
      <c r="AK1023">
        <f ca="1">AVERAGE2(AJ1023,Analysis!$B$6,2)</f>
        <v>0</v>
      </c>
      <c r="AL1023">
        <f ca="1">INTEGRAL2(R1023,$B1023,AL1022,R1022,$B1022,Analysis!$B$22)</f>
        <v>0</v>
      </c>
      <c r="AM1023">
        <f>IF(AND(B1023&lt;Analysis!$B$40,B1023&gt;0),INTEGRAL2(AL1023,$B1023,AM1022,AL1022,$B1022,Analysis!$B$23),0)</f>
        <v>0</v>
      </c>
      <c r="AN1023">
        <f>IF($P1023,AM1023*Analysis!$B$30+Analysis!$B$31,0)</f>
        <v>0</v>
      </c>
      <c r="AO1023">
        <f>AN1023-'Flight Input'!$AE1023</f>
        <v>0</v>
      </c>
      <c r="AQ1023">
        <f>Analysis!$B$36*'Flight Input'!AE1023+IF('Flight Input'!AE1023 &gt; 0,Analysis!$B$37,0)</f>
        <v>0</v>
      </c>
      <c r="AR1023">
        <f ca="1">_xlfn.COVARIANCE.P($AN$102:$AN$1102,'Flight Input'!AE1023:AE2023)</f>
        <v>0</v>
      </c>
    </row>
    <row r="1024" spans="1:44" x14ac:dyDescent="0.3">
      <c r="A1024">
        <v>1022</v>
      </c>
      <c r="B1024">
        <f>'Flight Input'!T1024</f>
        <v>24.340627999976277</v>
      </c>
      <c r="C1024">
        <f ca="1">INDIRECT(CONCATENATE("'Flight Input'!",Analysis!$B$2,A1024+2))</f>
        <v>0</v>
      </c>
      <c r="D1024">
        <f t="shared" si="2084"/>
        <v>2.0573999965563416E-2</v>
      </c>
      <c r="F1024">
        <f t="shared" ca="1" si="2093"/>
        <v>0</v>
      </c>
      <c r="G1024">
        <f t="shared" ca="1" si="2094"/>
        <v>0</v>
      </c>
      <c r="I1024">
        <f>SUM(D$2:D1024)/COUNT(D$2:D1024)</f>
        <v>2.3816661448117688E-2</v>
      </c>
      <c r="J1024">
        <f t="shared" si="2085"/>
        <v>0.86384903318132567</v>
      </c>
      <c r="L1024">
        <f ca="1">VARA(C$2:C1024)</f>
        <v>0</v>
      </c>
      <c r="M1024">
        <f t="shared" ca="1" si="2086"/>
        <v>0</v>
      </c>
      <c r="N1024">
        <f t="shared" ca="1" si="2095"/>
        <v>0</v>
      </c>
      <c r="O1024" t="b">
        <f ca="1">IF(OR(O1023,M1024*MIN((B1024-B$2)*Analysis!$B$19,1)&gt;Analysis!$B$18),TRUE,FALSE)</f>
        <v>0</v>
      </c>
      <c r="P1024" t="b">
        <f>IF(OR('Flight Input'!U1024=3,'Flight Input'!U1024=9),TRUE,FALSE)</f>
        <v>0</v>
      </c>
      <c r="Q1024">
        <f ca="1">IF(O1024,Q1023,SUM(C$2:C1024)/COUNT(C$2:C1024))+(Analysis!$D$14-500)/1000000</f>
        <v>1.1E-4</v>
      </c>
      <c r="R1024">
        <f t="shared" ca="1" si="2087"/>
        <v>0</v>
      </c>
      <c r="S1024">
        <f t="shared" ca="1" si="2096"/>
        <v>0</v>
      </c>
      <c r="T1024">
        <f t="shared" si="2088"/>
        <v>0</v>
      </c>
      <c r="U1024">
        <f>IF($P1024,T1024*Analysis!$B$28+Analysis!$B$29,0)</f>
        <v>0</v>
      </c>
      <c r="V1024">
        <f>U1024-'Flight Input'!$AE1024</f>
        <v>0</v>
      </c>
      <c r="W1024">
        <f ca="1">MEDIAN2(R1024,Analysis!$B$5,2)</f>
        <v>0</v>
      </c>
      <c r="X1024">
        <f t="shared" ref="X1024:Y1024" ca="1" si="2217">X1023+W1024*$D1024</f>
        <v>0</v>
      </c>
      <c r="Y1024">
        <f t="shared" ca="1" si="2217"/>
        <v>0</v>
      </c>
      <c r="AA1024">
        <f ca="1">AVERAGE2(W1024,Analysis!$B$6,2)</f>
        <v>0</v>
      </c>
      <c r="AB1024">
        <f t="shared" ref="AB1024:AC1024" ca="1" si="2218">AB1023+AA1024*$D1024</f>
        <v>0</v>
      </c>
      <c r="AC1024">
        <f t="shared" ca="1" si="2218"/>
        <v>0</v>
      </c>
      <c r="AF1024">
        <f ca="1">IF(B1024&gt;0,C1024-Analysis!$B$14,0)</f>
        <v>0</v>
      </c>
      <c r="AG1024">
        <f t="shared" ca="1" si="2091"/>
        <v>0</v>
      </c>
      <c r="AH1024">
        <f t="shared" ca="1" si="2092"/>
        <v>0</v>
      </c>
      <c r="AI1024">
        <f ca="1">IF(AND(B1024&gt;Analysis!$B$39,B1024&lt;Analysis!$B$40),FilterInput(AF1024,Analysis!$B$34,Analysis!$B$35),0)</f>
        <v>0</v>
      </c>
      <c r="AJ1024">
        <f ca="1">MEDIAN2(AI1024,Analysis!$B$5,2)</f>
        <v>0</v>
      </c>
      <c r="AK1024">
        <f ca="1">AVERAGE2(AJ1024,Analysis!$B$6,2)</f>
        <v>0</v>
      </c>
      <c r="AL1024">
        <f ca="1">INTEGRAL2(R1024,$B1024,AL1023,R1023,$B1023,Analysis!$B$22)</f>
        <v>0</v>
      </c>
      <c r="AM1024">
        <f>IF(AND(B1024&lt;Analysis!$B$40,B1024&gt;0),INTEGRAL2(AL1024,$B1024,AM1023,AL1023,$B1023,Analysis!$B$23),0)</f>
        <v>0</v>
      </c>
      <c r="AN1024">
        <f>IF($P1024,AM1024*Analysis!$B$30+Analysis!$B$31,0)</f>
        <v>0</v>
      </c>
      <c r="AO1024">
        <f>AN1024-'Flight Input'!$AE1024</f>
        <v>0</v>
      </c>
      <c r="AQ1024">
        <f>Analysis!$B$36*'Flight Input'!AE1024+IF('Flight Input'!AE1024 &gt; 0,Analysis!$B$37,0)</f>
        <v>0</v>
      </c>
      <c r="AR1024">
        <f ca="1">_xlfn.COVARIANCE.P($AN$102:$AN$1102,'Flight Input'!AE1024:AE2024)</f>
        <v>0</v>
      </c>
    </row>
    <row r="1025" spans="1:44" x14ac:dyDescent="0.3">
      <c r="A1025">
        <v>1023</v>
      </c>
      <c r="B1025">
        <f>'Flight Input'!T1025</f>
        <v>24.36161100002937</v>
      </c>
      <c r="C1025">
        <f ca="1">INDIRECT(CONCATENATE("'Flight Input'!",Analysis!$B$2,A1025+2))</f>
        <v>0</v>
      </c>
      <c r="D1025">
        <f t="shared" si="2084"/>
        <v>2.0983000053092837E-2</v>
      </c>
      <c r="F1025">
        <f t="shared" ca="1" si="2093"/>
        <v>0</v>
      </c>
      <c r="G1025">
        <f t="shared" ca="1" si="2094"/>
        <v>0</v>
      </c>
      <c r="I1025">
        <f>SUM(D$2:D1025)/COUNT(D$2:D1025)</f>
        <v>2.3813891495629885E-2</v>
      </c>
      <c r="J1025">
        <f t="shared" si="2085"/>
        <v>0.88112436629449886</v>
      </c>
      <c r="L1025">
        <f ca="1">VARA(C$2:C1025)</f>
        <v>0</v>
      </c>
      <c r="M1025">
        <f t="shared" ca="1" si="2086"/>
        <v>0</v>
      </c>
      <c r="N1025">
        <f t="shared" ca="1" si="2095"/>
        <v>0</v>
      </c>
      <c r="O1025" t="b">
        <f ca="1">IF(OR(O1024,M1025*MIN((B1025-B$2)*Analysis!$B$19,1)&gt;Analysis!$B$18),TRUE,FALSE)</f>
        <v>0</v>
      </c>
      <c r="P1025" t="b">
        <f>IF(OR('Flight Input'!U1025=3,'Flight Input'!U1025=9),TRUE,FALSE)</f>
        <v>0</v>
      </c>
      <c r="Q1025">
        <f ca="1">IF(O1025,Q1024,SUM(C$2:C1025)/COUNT(C$2:C1025))+(Analysis!$D$14-500)/1000000</f>
        <v>1.1E-4</v>
      </c>
      <c r="R1025">
        <f t="shared" ca="1" si="2087"/>
        <v>0</v>
      </c>
      <c r="S1025">
        <f t="shared" ca="1" si="2096"/>
        <v>0</v>
      </c>
      <c r="T1025">
        <f t="shared" si="2088"/>
        <v>0</v>
      </c>
      <c r="U1025">
        <f>IF($P1025,T1025*Analysis!$B$28+Analysis!$B$29,0)</f>
        <v>0</v>
      </c>
      <c r="V1025">
        <f>U1025-'Flight Input'!$AE1025</f>
        <v>0</v>
      </c>
      <c r="W1025">
        <f ca="1">MEDIAN2(R1025,Analysis!$B$5,2)</f>
        <v>0</v>
      </c>
      <c r="X1025">
        <f t="shared" ref="X1025:Y1025" ca="1" si="2219">X1024+W1025*$D1025</f>
        <v>0</v>
      </c>
      <c r="Y1025">
        <f t="shared" ca="1" si="2219"/>
        <v>0</v>
      </c>
      <c r="AA1025">
        <f ca="1">AVERAGE2(W1025,Analysis!$B$6,2)</f>
        <v>0</v>
      </c>
      <c r="AB1025">
        <f t="shared" ref="AB1025:AC1025" ca="1" si="2220">AB1024+AA1025*$D1025</f>
        <v>0</v>
      </c>
      <c r="AC1025">
        <f t="shared" ca="1" si="2220"/>
        <v>0</v>
      </c>
      <c r="AF1025">
        <f ca="1">IF(B1025&gt;0,C1025-Analysis!$B$14,0)</f>
        <v>0</v>
      </c>
      <c r="AG1025">
        <f t="shared" ca="1" si="2091"/>
        <v>0</v>
      </c>
      <c r="AH1025">
        <f t="shared" ca="1" si="2092"/>
        <v>0</v>
      </c>
      <c r="AI1025">
        <f ca="1">IF(AND(B1025&gt;Analysis!$B$39,B1025&lt;Analysis!$B$40),FilterInput(AF1025,Analysis!$B$34,Analysis!$B$35),0)</f>
        <v>0</v>
      </c>
      <c r="AJ1025">
        <f ca="1">MEDIAN2(AI1025,Analysis!$B$5,2)</f>
        <v>0</v>
      </c>
      <c r="AK1025">
        <f ca="1">AVERAGE2(AJ1025,Analysis!$B$6,2)</f>
        <v>0</v>
      </c>
      <c r="AL1025">
        <f ca="1">INTEGRAL2(R1025,$B1025,AL1024,R1024,$B1024,Analysis!$B$22)</f>
        <v>0</v>
      </c>
      <c r="AM1025">
        <f>IF(AND(B1025&lt;Analysis!$B$40,B1025&gt;0),INTEGRAL2(AL1025,$B1025,AM1024,AL1024,$B1024,Analysis!$B$23),0)</f>
        <v>0</v>
      </c>
      <c r="AN1025">
        <f>IF($P1025,AM1025*Analysis!$B$30+Analysis!$B$31,0)</f>
        <v>0</v>
      </c>
      <c r="AO1025">
        <f>AN1025-'Flight Input'!$AE1025</f>
        <v>0</v>
      </c>
      <c r="AQ1025">
        <f>Analysis!$B$36*'Flight Input'!AE1025+IF('Flight Input'!AE1025 &gt; 0,Analysis!$B$37,0)</f>
        <v>0</v>
      </c>
      <c r="AR1025">
        <f ca="1">_xlfn.COVARIANCE.P($AN$102:$AN$1102,'Flight Input'!AE1025:AE2025)</f>
        <v>0</v>
      </c>
    </row>
    <row r="1026" spans="1:44" x14ac:dyDescent="0.3">
      <c r="A1026">
        <v>1024</v>
      </c>
      <c r="B1026">
        <f>'Flight Input'!T1026</f>
        <v>24.38167000003159</v>
      </c>
      <c r="C1026">
        <f ca="1">INDIRECT(CONCATENATE("'Flight Input'!",Analysis!$B$2,A1026+2))</f>
        <v>0</v>
      </c>
      <c r="D1026">
        <f t="shared" si="2084"/>
        <v>2.0059000002220273E-2</v>
      </c>
      <c r="F1026">
        <f t="shared" ca="1" si="2093"/>
        <v>0</v>
      </c>
      <c r="G1026">
        <f t="shared" ca="1" si="2094"/>
        <v>0</v>
      </c>
      <c r="I1026">
        <f>SUM(D$2:D1026)/COUNT(D$2:D1026)</f>
        <v>2.381022460940585E-2</v>
      </c>
      <c r="J1026">
        <f t="shared" si="2085"/>
        <v>0.84245320366680976</v>
      </c>
      <c r="L1026">
        <f ca="1">VARA(C$2:C1026)</f>
        <v>0</v>
      </c>
      <c r="M1026">
        <f t="shared" ca="1" si="2086"/>
        <v>0</v>
      </c>
      <c r="N1026">
        <f t="shared" ca="1" si="2095"/>
        <v>0</v>
      </c>
      <c r="O1026" t="b">
        <f ca="1">IF(OR(O1025,M1026*MIN((B1026-B$2)*Analysis!$B$19,1)&gt;Analysis!$B$18),TRUE,FALSE)</f>
        <v>0</v>
      </c>
      <c r="P1026" t="b">
        <f>IF(OR('Flight Input'!U1026=3,'Flight Input'!U1026=9),TRUE,FALSE)</f>
        <v>0</v>
      </c>
      <c r="Q1026">
        <f ca="1">IF(O1026,Q1025,SUM(C$2:C1026)/COUNT(C$2:C1026))+(Analysis!$D$14-500)/1000000</f>
        <v>1.1E-4</v>
      </c>
      <c r="R1026">
        <f t="shared" ca="1" si="2087"/>
        <v>0</v>
      </c>
      <c r="S1026">
        <f t="shared" ca="1" si="2096"/>
        <v>0</v>
      </c>
      <c r="T1026">
        <f t="shared" si="2088"/>
        <v>0</v>
      </c>
      <c r="U1026">
        <f>IF($P1026,T1026*Analysis!$B$28+Analysis!$B$29,0)</f>
        <v>0</v>
      </c>
      <c r="V1026">
        <f>U1026-'Flight Input'!$AE1026</f>
        <v>0</v>
      </c>
      <c r="W1026">
        <f ca="1">MEDIAN2(R1026,Analysis!$B$5,2)</f>
        <v>0</v>
      </c>
      <c r="X1026">
        <f t="shared" ref="X1026:Y1026" ca="1" si="2221">X1025+W1026*$D1026</f>
        <v>0</v>
      </c>
      <c r="Y1026">
        <f t="shared" ca="1" si="2221"/>
        <v>0</v>
      </c>
      <c r="AA1026">
        <f ca="1">AVERAGE2(W1026,Analysis!$B$6,2)</f>
        <v>0</v>
      </c>
      <c r="AB1026">
        <f t="shared" ref="AB1026:AC1026" ca="1" si="2222">AB1025+AA1026*$D1026</f>
        <v>0</v>
      </c>
      <c r="AC1026">
        <f t="shared" ca="1" si="2222"/>
        <v>0</v>
      </c>
      <c r="AF1026">
        <f ca="1">IF(B1026&gt;0,C1026-Analysis!$B$14,0)</f>
        <v>0</v>
      </c>
      <c r="AG1026">
        <f t="shared" ca="1" si="2091"/>
        <v>0</v>
      </c>
      <c r="AH1026">
        <f t="shared" ca="1" si="2092"/>
        <v>0</v>
      </c>
      <c r="AI1026">
        <f ca="1">IF(AND(B1026&gt;Analysis!$B$39,B1026&lt;Analysis!$B$40),FilterInput(AF1026,Analysis!$B$34,Analysis!$B$35),0)</f>
        <v>0</v>
      </c>
      <c r="AJ1026">
        <f ca="1">MEDIAN2(AI1026,Analysis!$B$5,2)</f>
        <v>0</v>
      </c>
      <c r="AK1026">
        <f ca="1">AVERAGE2(AJ1026,Analysis!$B$6,2)</f>
        <v>0</v>
      </c>
      <c r="AL1026">
        <f ca="1">INTEGRAL2(R1026,$B1026,AL1025,R1025,$B1025,Analysis!$B$22)</f>
        <v>0</v>
      </c>
      <c r="AM1026">
        <f>IF(AND(B1026&lt;Analysis!$B$40,B1026&gt;0),INTEGRAL2(AL1026,$B1026,AM1025,AL1025,$B1025,Analysis!$B$23),0)</f>
        <v>0</v>
      </c>
      <c r="AN1026">
        <f>IF($P1026,AM1026*Analysis!$B$30+Analysis!$B$31,0)</f>
        <v>0</v>
      </c>
      <c r="AO1026">
        <f>AN1026-'Flight Input'!$AE1026</f>
        <v>0</v>
      </c>
      <c r="AQ1026">
        <f>Analysis!$B$36*'Flight Input'!AE1026+IF('Flight Input'!AE1026 &gt; 0,Analysis!$B$37,0)</f>
        <v>0</v>
      </c>
      <c r="AR1026">
        <f ca="1">_xlfn.COVARIANCE.P($AN$102:$AN$1102,'Flight Input'!AE1026:AE2026)</f>
        <v>0</v>
      </c>
    </row>
    <row r="1027" spans="1:44" x14ac:dyDescent="0.3">
      <c r="A1027">
        <v>1025</v>
      </c>
      <c r="B1027">
        <f>'Flight Input'!T1027</f>
        <v>24.395274000009522</v>
      </c>
      <c r="C1027">
        <f ca="1">INDIRECT(CONCATENATE("'Flight Input'!",Analysis!$B$2,A1027+2))</f>
        <v>0</v>
      </c>
      <c r="D1027">
        <f t="shared" ref="D1027:D1090" si="2223">B1027-B1026</f>
        <v>1.360399997793138E-2</v>
      </c>
      <c r="F1027">
        <f t="shared" ca="1" si="2093"/>
        <v>0</v>
      </c>
      <c r="G1027">
        <f t="shared" ca="1" si="2094"/>
        <v>0</v>
      </c>
      <c r="I1027">
        <f>SUM(D$2:D1027)/COUNT(D$2:D1027)</f>
        <v>2.3800267317082461E-2</v>
      </c>
      <c r="J1027">
        <f t="shared" ref="J1027:J1090" si="2224">D1027/I1027</f>
        <v>0.57159021773537866</v>
      </c>
      <c r="L1027">
        <f ca="1">VARA(C$2:C1027)</f>
        <v>0</v>
      </c>
      <c r="M1027">
        <f t="shared" ref="M1027:M1090" ca="1" si="2225">(L1027-L1026)/D1027</f>
        <v>0</v>
      </c>
      <c r="N1027">
        <f t="shared" ca="1" si="2095"/>
        <v>0</v>
      </c>
      <c r="O1027" t="b">
        <f ca="1">IF(OR(O1026,M1027*MIN((B1027-B$2)*Analysis!$B$19,1)&gt;Analysis!$B$18),TRUE,FALSE)</f>
        <v>0</v>
      </c>
      <c r="P1027" t="b">
        <f>IF(OR('Flight Input'!U1027=3,'Flight Input'!U1027=9),TRUE,FALSE)</f>
        <v>0</v>
      </c>
      <c r="Q1027">
        <f ca="1">IF(O1027,Q1026,SUM(C$2:C1027)/COUNT(C$2:C1027))+(Analysis!$D$14-500)/1000000</f>
        <v>1.1E-4</v>
      </c>
      <c r="R1027">
        <f t="shared" ref="R1027:R1090" ca="1" si="2226">IF(O1027,C1027-Q1027,0)</f>
        <v>0</v>
      </c>
      <c r="S1027">
        <f t="shared" ca="1" si="2096"/>
        <v>0</v>
      </c>
      <c r="T1027">
        <f t="shared" ref="T1027:T1090" si="2227">IF(P1027,T1026+S1027*$D1027,0)</f>
        <v>0</v>
      </c>
      <c r="U1027">
        <f>IF($P1027,T1027*Analysis!$B$28+Analysis!$B$29,0)</f>
        <v>0</v>
      </c>
      <c r="V1027">
        <f>U1027-'Flight Input'!$AE1027</f>
        <v>0</v>
      </c>
      <c r="W1027">
        <f ca="1">MEDIAN2(R1027,Analysis!$B$5,2)</f>
        <v>0</v>
      </c>
      <c r="X1027">
        <f t="shared" ref="X1027:Y1027" ca="1" si="2228">X1026+W1027*$D1027</f>
        <v>0</v>
      </c>
      <c r="Y1027">
        <f t="shared" ca="1" si="2228"/>
        <v>0</v>
      </c>
      <c r="AA1027">
        <f ca="1">AVERAGE2(W1027,Analysis!$B$6,2)</f>
        <v>0</v>
      </c>
      <c r="AB1027">
        <f t="shared" ref="AB1027:AC1027" ca="1" si="2229">AB1026+AA1027*$D1027</f>
        <v>0</v>
      </c>
      <c r="AC1027">
        <f t="shared" ca="1" si="2229"/>
        <v>0</v>
      </c>
      <c r="AF1027">
        <f ca="1">IF(B1027&gt;0,C1027-Analysis!$B$14,0)</f>
        <v>0</v>
      </c>
      <c r="AG1027">
        <f t="shared" ref="AG1027:AG1090" ca="1" si="2230">IF(B1027&gt;0,AG1026+AF1027*$D1027,0)</f>
        <v>0</v>
      </c>
      <c r="AH1027">
        <f t="shared" ref="AH1027:AH1090" ca="1" si="2231">IF(B1027&gt;0,AH1026+AG1027*$D1027,0)</f>
        <v>0</v>
      </c>
      <c r="AI1027">
        <f ca="1">IF(AND(B1027&gt;Analysis!$B$39,B1027&lt;Analysis!$B$40),FilterInput(AF1027,Analysis!$B$34,Analysis!$B$35),0)</f>
        <v>0</v>
      </c>
      <c r="AJ1027">
        <f ca="1">MEDIAN2(AI1027,Analysis!$B$5,2)</f>
        <v>0</v>
      </c>
      <c r="AK1027">
        <f ca="1">AVERAGE2(AJ1027,Analysis!$B$6,2)</f>
        <v>0</v>
      </c>
      <c r="AL1027">
        <f ca="1">INTEGRAL2(R1027,$B1027,AL1026,R1026,$B1026,Analysis!$B$22)</f>
        <v>0</v>
      </c>
      <c r="AM1027">
        <f>IF(AND(B1027&lt;Analysis!$B$40,B1027&gt;0),INTEGRAL2(AL1027,$B1027,AM1026,AL1026,$B1026,Analysis!$B$23),0)</f>
        <v>0</v>
      </c>
      <c r="AN1027">
        <f>IF($P1027,AM1027*Analysis!$B$30+Analysis!$B$31,0)</f>
        <v>0</v>
      </c>
      <c r="AO1027">
        <f>AN1027-'Flight Input'!$AE1027</f>
        <v>0</v>
      </c>
      <c r="AQ1027">
        <f>Analysis!$B$36*'Flight Input'!AE1027+IF('Flight Input'!AE1027 &gt; 0,Analysis!$B$37,0)</f>
        <v>0</v>
      </c>
      <c r="AR1027">
        <f ca="1">_xlfn.COVARIANCE.P($AN$102:$AN$1102,'Flight Input'!AE1027:AE2027)</f>
        <v>0</v>
      </c>
    </row>
    <row r="1028" spans="1:44" x14ac:dyDescent="0.3">
      <c r="A1028">
        <v>1026</v>
      </c>
      <c r="B1028">
        <f>'Flight Input'!T1028</f>
        <v>24.416249000001699</v>
      </c>
      <c r="C1028">
        <f ca="1">INDIRECT(CONCATENATE("'Flight Input'!",Analysis!$B$2,A1028+2))</f>
        <v>0</v>
      </c>
      <c r="D1028">
        <f t="shared" si="2223"/>
        <v>2.097499999217689E-2</v>
      </c>
      <c r="F1028">
        <f t="shared" ref="F1028:F1091" ca="1" si="2232">F1027+C1028*$D1028</f>
        <v>0</v>
      </c>
      <c r="G1028">
        <f t="shared" ref="G1028:G1091" ca="1" si="2233">G1027+F1028*$D1028</f>
        <v>0</v>
      </c>
      <c r="I1028">
        <f>SUM(D$2:D1028)/COUNT(D$2:D1028)</f>
        <v>2.3797513645225827E-2</v>
      </c>
      <c r="J1028">
        <f t="shared" si="2224"/>
        <v>0.88139459881704163</v>
      </c>
      <c r="L1028">
        <f ca="1">VARA(C$2:C1028)</f>
        <v>0</v>
      </c>
      <c r="M1028">
        <f t="shared" ca="1" si="2225"/>
        <v>0</v>
      </c>
      <c r="N1028">
        <f t="shared" ref="N1028:N1091" ca="1" si="2234">(C1028-C1027)/D1028</f>
        <v>0</v>
      </c>
      <c r="O1028" t="b">
        <f ca="1">IF(OR(O1027,M1028*MIN((B1028-B$2)*Analysis!$B$19,1)&gt;Analysis!$B$18),TRUE,FALSE)</f>
        <v>0</v>
      </c>
      <c r="P1028" t="b">
        <f>IF(OR('Flight Input'!U1028=3,'Flight Input'!U1028=9),TRUE,FALSE)</f>
        <v>0</v>
      </c>
      <c r="Q1028">
        <f ca="1">IF(O1028,Q1027,SUM(C$2:C1028)/COUNT(C$2:C1028))+(Analysis!$D$14-500)/1000000</f>
        <v>1.1E-4</v>
      </c>
      <c r="R1028">
        <f t="shared" ca="1" si="2226"/>
        <v>0</v>
      </c>
      <c r="S1028">
        <f t="shared" ref="S1028:S1091" ca="1" si="2235">S1027+R1028*$D1028</f>
        <v>0</v>
      </c>
      <c r="T1028">
        <f t="shared" si="2227"/>
        <v>0</v>
      </c>
      <c r="U1028">
        <f>IF($P1028,T1028*Analysis!$B$28+Analysis!$B$29,0)</f>
        <v>0</v>
      </c>
      <c r="V1028">
        <f>U1028-'Flight Input'!$AE1028</f>
        <v>0</v>
      </c>
      <c r="W1028">
        <f ca="1">MEDIAN2(R1028,Analysis!$B$5,2)</f>
        <v>0</v>
      </c>
      <c r="X1028">
        <f t="shared" ref="X1028:Y1028" ca="1" si="2236">X1027+W1028*$D1028</f>
        <v>0</v>
      </c>
      <c r="Y1028">
        <f t="shared" ca="1" si="2236"/>
        <v>0</v>
      </c>
      <c r="AA1028">
        <f ca="1">AVERAGE2(W1028,Analysis!$B$6,2)</f>
        <v>0</v>
      </c>
      <c r="AB1028">
        <f t="shared" ref="AB1028:AC1028" ca="1" si="2237">AB1027+AA1028*$D1028</f>
        <v>0</v>
      </c>
      <c r="AC1028">
        <f t="shared" ca="1" si="2237"/>
        <v>0</v>
      </c>
      <c r="AF1028">
        <f ca="1">IF(B1028&gt;0,C1028-Analysis!$B$14,0)</f>
        <v>0</v>
      </c>
      <c r="AG1028">
        <f t="shared" ca="1" si="2230"/>
        <v>0</v>
      </c>
      <c r="AH1028">
        <f t="shared" ca="1" si="2231"/>
        <v>0</v>
      </c>
      <c r="AI1028">
        <f ca="1">IF(AND(B1028&gt;Analysis!$B$39,B1028&lt;Analysis!$B$40),FilterInput(AF1028,Analysis!$B$34,Analysis!$B$35),0)</f>
        <v>0</v>
      </c>
      <c r="AJ1028">
        <f ca="1">MEDIAN2(AI1028,Analysis!$B$5,2)</f>
        <v>0</v>
      </c>
      <c r="AK1028">
        <f ca="1">AVERAGE2(AJ1028,Analysis!$B$6,2)</f>
        <v>0</v>
      </c>
      <c r="AL1028">
        <f ca="1">INTEGRAL2(R1028,$B1028,AL1027,R1027,$B1027,Analysis!$B$22)</f>
        <v>0</v>
      </c>
      <c r="AM1028">
        <f>IF(AND(B1028&lt;Analysis!$B$40,B1028&gt;0),INTEGRAL2(AL1028,$B1028,AM1027,AL1027,$B1027,Analysis!$B$23),0)</f>
        <v>0</v>
      </c>
      <c r="AN1028">
        <f>IF($P1028,AM1028*Analysis!$B$30+Analysis!$B$31,0)</f>
        <v>0</v>
      </c>
      <c r="AO1028">
        <f>AN1028-'Flight Input'!$AE1028</f>
        <v>0</v>
      </c>
      <c r="AQ1028">
        <f>Analysis!$B$36*'Flight Input'!AE1028+IF('Flight Input'!AE1028 &gt; 0,Analysis!$B$37,0)</f>
        <v>0</v>
      </c>
      <c r="AR1028">
        <f ca="1">_xlfn.COVARIANCE.P($AN$102:$AN$1102,'Flight Input'!AE1028:AE2028)</f>
        <v>0</v>
      </c>
    </row>
    <row r="1029" spans="1:44" x14ac:dyDescent="0.3">
      <c r="A1029">
        <v>1027</v>
      </c>
      <c r="B1029">
        <f>'Flight Input'!T1029</f>
        <v>24.436786000034772</v>
      </c>
      <c r="C1029">
        <f ca="1">INDIRECT(CONCATENATE("'Flight Input'!",Analysis!$B$2,A1029+2))</f>
        <v>0</v>
      </c>
      <c r="D1029">
        <f t="shared" si="2223"/>
        <v>2.0537000033073127E-2</v>
      </c>
      <c r="F1029">
        <f t="shared" ca="1" si="2232"/>
        <v>0</v>
      </c>
      <c r="G1029">
        <f t="shared" ca="1" si="2233"/>
        <v>0</v>
      </c>
      <c r="I1029">
        <f>SUM(D$2:D1029)/COUNT(D$2:D1029)</f>
        <v>2.3794338851056251E-2</v>
      </c>
      <c r="J1029">
        <f t="shared" si="2224"/>
        <v>0.86310446201624436</v>
      </c>
      <c r="L1029">
        <f ca="1">VARA(C$2:C1029)</f>
        <v>0</v>
      </c>
      <c r="M1029">
        <f t="shared" ca="1" si="2225"/>
        <v>0</v>
      </c>
      <c r="N1029">
        <f t="shared" ca="1" si="2234"/>
        <v>0</v>
      </c>
      <c r="O1029" t="b">
        <f ca="1">IF(OR(O1028,M1029*MIN((B1029-B$2)*Analysis!$B$19,1)&gt;Analysis!$B$18),TRUE,FALSE)</f>
        <v>0</v>
      </c>
      <c r="P1029" t="b">
        <f>IF(OR('Flight Input'!U1029=3,'Flight Input'!U1029=9),TRUE,FALSE)</f>
        <v>0</v>
      </c>
      <c r="Q1029">
        <f ca="1">IF(O1029,Q1028,SUM(C$2:C1029)/COUNT(C$2:C1029))+(Analysis!$D$14-500)/1000000</f>
        <v>1.1E-4</v>
      </c>
      <c r="R1029">
        <f t="shared" ca="1" si="2226"/>
        <v>0</v>
      </c>
      <c r="S1029">
        <f t="shared" ca="1" si="2235"/>
        <v>0</v>
      </c>
      <c r="T1029">
        <f t="shared" si="2227"/>
        <v>0</v>
      </c>
      <c r="U1029">
        <f>IF($P1029,T1029*Analysis!$B$28+Analysis!$B$29,0)</f>
        <v>0</v>
      </c>
      <c r="V1029">
        <f>U1029-'Flight Input'!$AE1029</f>
        <v>0</v>
      </c>
      <c r="W1029">
        <f ca="1">MEDIAN2(R1029,Analysis!$B$5,2)</f>
        <v>0</v>
      </c>
      <c r="X1029">
        <f t="shared" ref="X1029:Y1029" ca="1" si="2238">X1028+W1029*$D1029</f>
        <v>0</v>
      </c>
      <c r="Y1029">
        <f t="shared" ca="1" si="2238"/>
        <v>0</v>
      </c>
      <c r="AA1029">
        <f ca="1">AVERAGE2(W1029,Analysis!$B$6,2)</f>
        <v>0</v>
      </c>
      <c r="AB1029">
        <f t="shared" ref="AB1029:AC1029" ca="1" si="2239">AB1028+AA1029*$D1029</f>
        <v>0</v>
      </c>
      <c r="AC1029">
        <f t="shared" ca="1" si="2239"/>
        <v>0</v>
      </c>
      <c r="AF1029">
        <f ca="1">IF(B1029&gt;0,C1029-Analysis!$B$14,0)</f>
        <v>0</v>
      </c>
      <c r="AG1029">
        <f t="shared" ca="1" si="2230"/>
        <v>0</v>
      </c>
      <c r="AH1029">
        <f t="shared" ca="1" si="2231"/>
        <v>0</v>
      </c>
      <c r="AI1029">
        <f ca="1">IF(AND(B1029&gt;Analysis!$B$39,B1029&lt;Analysis!$B$40),FilterInput(AF1029,Analysis!$B$34,Analysis!$B$35),0)</f>
        <v>0</v>
      </c>
      <c r="AJ1029">
        <f ca="1">MEDIAN2(AI1029,Analysis!$B$5,2)</f>
        <v>0</v>
      </c>
      <c r="AK1029">
        <f ca="1">AVERAGE2(AJ1029,Analysis!$B$6,2)</f>
        <v>0</v>
      </c>
      <c r="AL1029">
        <f ca="1">INTEGRAL2(R1029,$B1029,AL1028,R1028,$B1028,Analysis!$B$22)</f>
        <v>0</v>
      </c>
      <c r="AM1029">
        <f>IF(AND(B1029&lt;Analysis!$B$40,B1029&gt;0),INTEGRAL2(AL1029,$B1029,AM1028,AL1028,$B1028,Analysis!$B$23),0)</f>
        <v>0</v>
      </c>
      <c r="AN1029">
        <f>IF($P1029,AM1029*Analysis!$B$30+Analysis!$B$31,0)</f>
        <v>0</v>
      </c>
      <c r="AO1029">
        <f>AN1029-'Flight Input'!$AE1029</f>
        <v>0</v>
      </c>
      <c r="AQ1029">
        <f>Analysis!$B$36*'Flight Input'!AE1029+IF('Flight Input'!AE1029 &gt; 0,Analysis!$B$37,0)</f>
        <v>0</v>
      </c>
      <c r="AR1029">
        <f ca="1">_xlfn.COVARIANCE.P($AN$102:$AN$1102,'Flight Input'!AE1029:AE2029)</f>
        <v>0</v>
      </c>
    </row>
    <row r="1030" spans="1:44" x14ac:dyDescent="0.3">
      <c r="A1030">
        <v>1028</v>
      </c>
      <c r="B1030">
        <f>'Flight Input'!T1030</f>
        <v>24.460349999950267</v>
      </c>
      <c r="C1030">
        <f ca="1">INDIRECT(CONCATENATE("'Flight Input'!",Analysis!$B$2,A1030+2))</f>
        <v>0</v>
      </c>
      <c r="D1030">
        <f t="shared" si="2223"/>
        <v>2.3563999915495515E-2</v>
      </c>
      <c r="F1030">
        <f t="shared" ca="1" si="2232"/>
        <v>0</v>
      </c>
      <c r="G1030">
        <f t="shared" ca="1" si="2233"/>
        <v>0</v>
      </c>
      <c r="I1030">
        <f>SUM(D$2:D1030)/COUNT(D$2:D1030)</f>
        <v>2.3794114785943839E-2</v>
      </c>
      <c r="J1030">
        <f t="shared" si="2224"/>
        <v>0.99032891651912758</v>
      </c>
      <c r="L1030">
        <f ca="1">VARA(C$2:C1030)</f>
        <v>0</v>
      </c>
      <c r="M1030">
        <f t="shared" ca="1" si="2225"/>
        <v>0</v>
      </c>
      <c r="N1030">
        <f t="shared" ca="1" si="2234"/>
        <v>0</v>
      </c>
      <c r="O1030" t="b">
        <f ca="1">IF(OR(O1029,M1030*MIN((B1030-B$2)*Analysis!$B$19,1)&gt;Analysis!$B$18),TRUE,FALSE)</f>
        <v>0</v>
      </c>
      <c r="P1030" t="b">
        <f>IF(OR('Flight Input'!U1030=3,'Flight Input'!U1030=9),TRUE,FALSE)</f>
        <v>0</v>
      </c>
      <c r="Q1030">
        <f ca="1">IF(O1030,Q1029,SUM(C$2:C1030)/COUNT(C$2:C1030))+(Analysis!$D$14-500)/1000000</f>
        <v>1.1E-4</v>
      </c>
      <c r="R1030">
        <f t="shared" ca="1" si="2226"/>
        <v>0</v>
      </c>
      <c r="S1030">
        <f t="shared" ca="1" si="2235"/>
        <v>0</v>
      </c>
      <c r="T1030">
        <f t="shared" si="2227"/>
        <v>0</v>
      </c>
      <c r="U1030">
        <f>IF($P1030,T1030*Analysis!$B$28+Analysis!$B$29,0)</f>
        <v>0</v>
      </c>
      <c r="V1030">
        <f>U1030-'Flight Input'!$AE1030</f>
        <v>0</v>
      </c>
      <c r="W1030">
        <f ca="1">MEDIAN2(R1030,Analysis!$B$5,2)</f>
        <v>0</v>
      </c>
      <c r="X1030">
        <f t="shared" ref="X1030:Y1030" ca="1" si="2240">X1029+W1030*$D1030</f>
        <v>0</v>
      </c>
      <c r="Y1030">
        <f t="shared" ca="1" si="2240"/>
        <v>0</v>
      </c>
      <c r="AA1030">
        <f ca="1">AVERAGE2(W1030,Analysis!$B$6,2)</f>
        <v>0</v>
      </c>
      <c r="AB1030">
        <f t="shared" ref="AB1030:AC1030" ca="1" si="2241">AB1029+AA1030*$D1030</f>
        <v>0</v>
      </c>
      <c r="AC1030">
        <f t="shared" ca="1" si="2241"/>
        <v>0</v>
      </c>
      <c r="AF1030">
        <f ca="1">IF(B1030&gt;0,C1030-Analysis!$B$14,0)</f>
        <v>0</v>
      </c>
      <c r="AG1030">
        <f t="shared" ca="1" si="2230"/>
        <v>0</v>
      </c>
      <c r="AH1030">
        <f t="shared" ca="1" si="2231"/>
        <v>0</v>
      </c>
      <c r="AI1030">
        <f ca="1">IF(AND(B1030&gt;Analysis!$B$39,B1030&lt;Analysis!$B$40),FilterInput(AF1030,Analysis!$B$34,Analysis!$B$35),0)</f>
        <v>0</v>
      </c>
      <c r="AJ1030">
        <f ca="1">MEDIAN2(AI1030,Analysis!$B$5,2)</f>
        <v>0</v>
      </c>
      <c r="AK1030">
        <f ca="1">AVERAGE2(AJ1030,Analysis!$B$6,2)</f>
        <v>0</v>
      </c>
      <c r="AL1030">
        <f ca="1">INTEGRAL2(R1030,$B1030,AL1029,R1029,$B1029,Analysis!$B$22)</f>
        <v>0</v>
      </c>
      <c r="AM1030">
        <f>IF(AND(B1030&lt;Analysis!$B$40,B1030&gt;0),INTEGRAL2(AL1030,$B1030,AM1029,AL1029,$B1029,Analysis!$B$23),0)</f>
        <v>0</v>
      </c>
      <c r="AN1030">
        <f>IF($P1030,AM1030*Analysis!$B$30+Analysis!$B$31,0)</f>
        <v>0</v>
      </c>
      <c r="AO1030">
        <f>AN1030-'Flight Input'!$AE1030</f>
        <v>0</v>
      </c>
      <c r="AQ1030">
        <f>Analysis!$B$36*'Flight Input'!AE1030+IF('Flight Input'!AE1030 &gt; 0,Analysis!$B$37,0)</f>
        <v>0</v>
      </c>
      <c r="AR1030">
        <f ca="1">_xlfn.COVARIANCE.P($AN$102:$AN$1102,'Flight Input'!AE1030:AE2030)</f>
        <v>0</v>
      </c>
    </row>
    <row r="1031" spans="1:44" x14ac:dyDescent="0.3">
      <c r="A1031">
        <v>1029</v>
      </c>
      <c r="B1031">
        <f>'Flight Input'!T1031</f>
        <v>24.481169000035152</v>
      </c>
      <c r="C1031">
        <f ca="1">INDIRECT(CONCATENATE("'Flight Input'!",Analysis!$B$2,A1031+2))</f>
        <v>0</v>
      </c>
      <c r="D1031">
        <f t="shared" si="2223"/>
        <v>2.0819000084884465E-2</v>
      </c>
      <c r="F1031">
        <f t="shared" ca="1" si="2232"/>
        <v>0</v>
      </c>
      <c r="G1031">
        <f t="shared" ca="1" si="2233"/>
        <v>0</v>
      </c>
      <c r="I1031">
        <f>SUM(D$2:D1031)/COUNT(D$2:D1031)</f>
        <v>2.3791223518012782E-2</v>
      </c>
      <c r="J1031">
        <f t="shared" si="2224"/>
        <v>0.87507059353723482</v>
      </c>
      <c r="L1031">
        <f ca="1">VARA(C$2:C1031)</f>
        <v>0</v>
      </c>
      <c r="M1031">
        <f t="shared" ca="1" si="2225"/>
        <v>0</v>
      </c>
      <c r="N1031">
        <f t="shared" ca="1" si="2234"/>
        <v>0</v>
      </c>
      <c r="O1031" t="b">
        <f ca="1">IF(OR(O1030,M1031*MIN((B1031-B$2)*Analysis!$B$19,1)&gt;Analysis!$B$18),TRUE,FALSE)</f>
        <v>0</v>
      </c>
      <c r="P1031" t="b">
        <f>IF(OR('Flight Input'!U1031=3,'Flight Input'!U1031=9),TRUE,FALSE)</f>
        <v>0</v>
      </c>
      <c r="Q1031">
        <f ca="1">IF(O1031,Q1030,SUM(C$2:C1031)/COUNT(C$2:C1031))+(Analysis!$D$14-500)/1000000</f>
        <v>1.1E-4</v>
      </c>
      <c r="R1031">
        <f t="shared" ca="1" si="2226"/>
        <v>0</v>
      </c>
      <c r="S1031">
        <f t="shared" ca="1" si="2235"/>
        <v>0</v>
      </c>
      <c r="T1031">
        <f t="shared" si="2227"/>
        <v>0</v>
      </c>
      <c r="U1031">
        <f>IF($P1031,T1031*Analysis!$B$28+Analysis!$B$29,0)</f>
        <v>0</v>
      </c>
      <c r="V1031">
        <f>U1031-'Flight Input'!$AE1031</f>
        <v>0</v>
      </c>
      <c r="W1031">
        <f ca="1">MEDIAN2(R1031,Analysis!$B$5,2)</f>
        <v>0</v>
      </c>
      <c r="X1031">
        <f t="shared" ref="X1031:Y1031" ca="1" si="2242">X1030+W1031*$D1031</f>
        <v>0</v>
      </c>
      <c r="Y1031">
        <f t="shared" ca="1" si="2242"/>
        <v>0</v>
      </c>
      <c r="AA1031">
        <f ca="1">AVERAGE2(W1031,Analysis!$B$6,2)</f>
        <v>0</v>
      </c>
      <c r="AB1031">
        <f t="shared" ref="AB1031:AC1031" ca="1" si="2243">AB1030+AA1031*$D1031</f>
        <v>0</v>
      </c>
      <c r="AC1031">
        <f t="shared" ca="1" si="2243"/>
        <v>0</v>
      </c>
      <c r="AF1031">
        <f ca="1">IF(B1031&gt;0,C1031-Analysis!$B$14,0)</f>
        <v>0</v>
      </c>
      <c r="AG1031">
        <f t="shared" ca="1" si="2230"/>
        <v>0</v>
      </c>
      <c r="AH1031">
        <f t="shared" ca="1" si="2231"/>
        <v>0</v>
      </c>
      <c r="AI1031">
        <f ca="1">IF(AND(B1031&gt;Analysis!$B$39,B1031&lt;Analysis!$B$40),FilterInput(AF1031,Analysis!$B$34,Analysis!$B$35),0)</f>
        <v>0</v>
      </c>
      <c r="AJ1031">
        <f ca="1">MEDIAN2(AI1031,Analysis!$B$5,2)</f>
        <v>0</v>
      </c>
      <c r="AK1031">
        <f ca="1">AVERAGE2(AJ1031,Analysis!$B$6,2)</f>
        <v>0</v>
      </c>
      <c r="AL1031">
        <f ca="1">INTEGRAL2(R1031,$B1031,AL1030,R1030,$B1030,Analysis!$B$22)</f>
        <v>0</v>
      </c>
      <c r="AM1031">
        <f>IF(AND(B1031&lt;Analysis!$B$40,B1031&gt;0),INTEGRAL2(AL1031,$B1031,AM1030,AL1030,$B1030,Analysis!$B$23),0)</f>
        <v>0</v>
      </c>
      <c r="AN1031">
        <f>IF($P1031,AM1031*Analysis!$B$30+Analysis!$B$31,0)</f>
        <v>0</v>
      </c>
      <c r="AO1031">
        <f>AN1031-'Flight Input'!$AE1031</f>
        <v>0</v>
      </c>
      <c r="AQ1031">
        <f>Analysis!$B$36*'Flight Input'!AE1031+IF('Flight Input'!AE1031 &gt; 0,Analysis!$B$37,0)</f>
        <v>0</v>
      </c>
      <c r="AR1031">
        <f ca="1">_xlfn.COVARIANCE.P($AN$102:$AN$1102,'Flight Input'!AE1031:AE2031)</f>
        <v>0</v>
      </c>
    </row>
    <row r="1032" spans="1:44" x14ac:dyDescent="0.3">
      <c r="A1032">
        <v>1030</v>
      </c>
      <c r="B1032">
        <f>'Flight Input'!T1032</f>
        <v>24.498374999966472</v>
      </c>
      <c r="C1032">
        <f ca="1">INDIRECT(CONCATENATE("'Flight Input'!",Analysis!$B$2,A1032+2))</f>
        <v>0</v>
      </c>
      <c r="D1032">
        <f t="shared" si="2223"/>
        <v>1.7205999931320548E-2</v>
      </c>
      <c r="F1032">
        <f t="shared" ca="1" si="2232"/>
        <v>0</v>
      </c>
      <c r="G1032">
        <f t="shared" ca="1" si="2233"/>
        <v>0</v>
      </c>
      <c r="I1032">
        <f>SUM(D$2:D1032)/COUNT(D$2:D1032)</f>
        <v>2.3784830097054826E-2</v>
      </c>
      <c r="J1032">
        <f t="shared" si="2224"/>
        <v>0.72340226359031645</v>
      </c>
      <c r="L1032">
        <f ca="1">VARA(C$2:C1032)</f>
        <v>0</v>
      </c>
      <c r="M1032">
        <f t="shared" ca="1" si="2225"/>
        <v>0</v>
      </c>
      <c r="N1032">
        <f t="shared" ca="1" si="2234"/>
        <v>0</v>
      </c>
      <c r="O1032" t="b">
        <f ca="1">IF(OR(O1031,M1032*MIN((B1032-B$2)*Analysis!$B$19,1)&gt;Analysis!$B$18),TRUE,FALSE)</f>
        <v>0</v>
      </c>
      <c r="P1032" t="b">
        <f>IF(OR('Flight Input'!U1032=3,'Flight Input'!U1032=9),TRUE,FALSE)</f>
        <v>0</v>
      </c>
      <c r="Q1032">
        <f ca="1">IF(O1032,Q1031,SUM(C$2:C1032)/COUNT(C$2:C1032))+(Analysis!$D$14-500)/1000000</f>
        <v>1.1E-4</v>
      </c>
      <c r="R1032">
        <f t="shared" ca="1" si="2226"/>
        <v>0</v>
      </c>
      <c r="S1032">
        <f t="shared" ca="1" si="2235"/>
        <v>0</v>
      </c>
      <c r="T1032">
        <f t="shared" si="2227"/>
        <v>0</v>
      </c>
      <c r="U1032">
        <f>IF($P1032,T1032*Analysis!$B$28+Analysis!$B$29,0)</f>
        <v>0</v>
      </c>
      <c r="V1032">
        <f>U1032-'Flight Input'!$AE1032</f>
        <v>0</v>
      </c>
      <c r="W1032">
        <f ca="1">MEDIAN2(R1032,Analysis!$B$5,2)</f>
        <v>0</v>
      </c>
      <c r="X1032">
        <f t="shared" ref="X1032:Y1032" ca="1" si="2244">X1031+W1032*$D1032</f>
        <v>0</v>
      </c>
      <c r="Y1032">
        <f t="shared" ca="1" si="2244"/>
        <v>0</v>
      </c>
      <c r="AA1032">
        <f ca="1">AVERAGE2(W1032,Analysis!$B$6,2)</f>
        <v>0</v>
      </c>
      <c r="AB1032">
        <f t="shared" ref="AB1032:AC1032" ca="1" si="2245">AB1031+AA1032*$D1032</f>
        <v>0</v>
      </c>
      <c r="AC1032">
        <f t="shared" ca="1" si="2245"/>
        <v>0</v>
      </c>
      <c r="AF1032">
        <f ca="1">IF(B1032&gt;0,C1032-Analysis!$B$14,0)</f>
        <v>0</v>
      </c>
      <c r="AG1032">
        <f t="shared" ca="1" si="2230"/>
        <v>0</v>
      </c>
      <c r="AH1032">
        <f t="shared" ca="1" si="2231"/>
        <v>0</v>
      </c>
      <c r="AI1032">
        <f ca="1">IF(AND(B1032&gt;Analysis!$B$39,B1032&lt;Analysis!$B$40),FilterInput(AF1032,Analysis!$B$34,Analysis!$B$35),0)</f>
        <v>0</v>
      </c>
      <c r="AJ1032">
        <f ca="1">MEDIAN2(AI1032,Analysis!$B$5,2)</f>
        <v>0</v>
      </c>
      <c r="AK1032">
        <f ca="1">AVERAGE2(AJ1032,Analysis!$B$6,2)</f>
        <v>0</v>
      </c>
      <c r="AL1032">
        <f ca="1">INTEGRAL2(R1032,$B1032,AL1031,R1031,$B1031,Analysis!$B$22)</f>
        <v>0</v>
      </c>
      <c r="AM1032">
        <f>IF(AND(B1032&lt;Analysis!$B$40,B1032&gt;0),INTEGRAL2(AL1032,$B1032,AM1031,AL1031,$B1031,Analysis!$B$23),0)</f>
        <v>0</v>
      </c>
      <c r="AN1032">
        <f>IF($P1032,AM1032*Analysis!$B$30+Analysis!$B$31,0)</f>
        <v>0</v>
      </c>
      <c r="AO1032">
        <f>AN1032-'Flight Input'!$AE1032</f>
        <v>0</v>
      </c>
      <c r="AQ1032">
        <f>Analysis!$B$36*'Flight Input'!AE1032+IF('Flight Input'!AE1032 &gt; 0,Analysis!$B$37,0)</f>
        <v>0</v>
      </c>
      <c r="AR1032">
        <f ca="1">_xlfn.COVARIANCE.P($AN$102:$AN$1102,'Flight Input'!AE1032:AE2032)</f>
        <v>0</v>
      </c>
    </row>
    <row r="1033" spans="1:44" x14ac:dyDescent="0.3">
      <c r="A1033">
        <v>1031</v>
      </c>
      <c r="B1033">
        <f>'Flight Input'!T1033</f>
        <v>24.515399000025354</v>
      </c>
      <c r="C1033">
        <f ca="1">INDIRECT(CONCATENATE("'Flight Input'!",Analysis!$B$2,A1033+2))</f>
        <v>0</v>
      </c>
      <c r="D1033">
        <f t="shared" si="2223"/>
        <v>1.7024000058881938E-2</v>
      </c>
      <c r="F1033">
        <f t="shared" ca="1" si="2232"/>
        <v>0</v>
      </c>
      <c r="G1033">
        <f t="shared" ca="1" si="2233"/>
        <v>0</v>
      </c>
      <c r="I1033">
        <f>SUM(D$2:D1033)/COUNT(D$2:D1033)</f>
        <v>2.3778272550946028E-2</v>
      </c>
      <c r="J1033">
        <f t="shared" si="2224"/>
        <v>0.71594772170296417</v>
      </c>
      <c r="L1033">
        <f ca="1">VARA(C$2:C1033)</f>
        <v>0</v>
      </c>
      <c r="M1033">
        <f t="shared" ca="1" si="2225"/>
        <v>0</v>
      </c>
      <c r="N1033">
        <f t="shared" ca="1" si="2234"/>
        <v>0</v>
      </c>
      <c r="O1033" t="b">
        <f ca="1">IF(OR(O1032,M1033*MIN((B1033-B$2)*Analysis!$B$19,1)&gt;Analysis!$B$18),TRUE,FALSE)</f>
        <v>0</v>
      </c>
      <c r="P1033" t="b">
        <f>IF(OR('Flight Input'!U1033=3,'Flight Input'!U1033=9),TRUE,FALSE)</f>
        <v>0</v>
      </c>
      <c r="Q1033">
        <f ca="1">IF(O1033,Q1032,SUM(C$2:C1033)/COUNT(C$2:C1033))+(Analysis!$D$14-500)/1000000</f>
        <v>1.1E-4</v>
      </c>
      <c r="R1033">
        <f t="shared" ca="1" si="2226"/>
        <v>0</v>
      </c>
      <c r="S1033">
        <f t="shared" ca="1" si="2235"/>
        <v>0</v>
      </c>
      <c r="T1033">
        <f t="shared" si="2227"/>
        <v>0</v>
      </c>
      <c r="U1033">
        <f>IF($P1033,T1033*Analysis!$B$28+Analysis!$B$29,0)</f>
        <v>0</v>
      </c>
      <c r="V1033">
        <f>U1033-'Flight Input'!$AE1033</f>
        <v>0</v>
      </c>
      <c r="W1033">
        <f ca="1">MEDIAN2(R1033,Analysis!$B$5,2)</f>
        <v>0</v>
      </c>
      <c r="X1033">
        <f t="shared" ref="X1033:Y1033" ca="1" si="2246">X1032+W1033*$D1033</f>
        <v>0</v>
      </c>
      <c r="Y1033">
        <f t="shared" ca="1" si="2246"/>
        <v>0</v>
      </c>
      <c r="AA1033">
        <f ca="1">AVERAGE2(W1033,Analysis!$B$6,2)</f>
        <v>0</v>
      </c>
      <c r="AB1033">
        <f t="shared" ref="AB1033:AC1033" ca="1" si="2247">AB1032+AA1033*$D1033</f>
        <v>0</v>
      </c>
      <c r="AC1033">
        <f t="shared" ca="1" si="2247"/>
        <v>0</v>
      </c>
      <c r="AF1033">
        <f ca="1">IF(B1033&gt;0,C1033-Analysis!$B$14,0)</f>
        <v>0</v>
      </c>
      <c r="AG1033">
        <f t="shared" ca="1" si="2230"/>
        <v>0</v>
      </c>
      <c r="AH1033">
        <f t="shared" ca="1" si="2231"/>
        <v>0</v>
      </c>
      <c r="AI1033">
        <f ca="1">IF(AND(B1033&gt;Analysis!$B$39,B1033&lt;Analysis!$B$40),FilterInput(AF1033,Analysis!$B$34,Analysis!$B$35),0)</f>
        <v>0</v>
      </c>
      <c r="AJ1033">
        <f ca="1">MEDIAN2(AI1033,Analysis!$B$5,2)</f>
        <v>0</v>
      </c>
      <c r="AK1033">
        <f ca="1">AVERAGE2(AJ1033,Analysis!$B$6,2)</f>
        <v>0</v>
      </c>
      <c r="AL1033">
        <f ca="1">INTEGRAL2(R1033,$B1033,AL1032,R1032,$B1032,Analysis!$B$22)</f>
        <v>0</v>
      </c>
      <c r="AM1033">
        <f>IF(AND(B1033&lt;Analysis!$B$40,B1033&gt;0),INTEGRAL2(AL1033,$B1033,AM1032,AL1032,$B1032,Analysis!$B$23),0)</f>
        <v>0</v>
      </c>
      <c r="AN1033">
        <f>IF($P1033,AM1033*Analysis!$B$30+Analysis!$B$31,0)</f>
        <v>0</v>
      </c>
      <c r="AO1033">
        <f>AN1033-'Flight Input'!$AE1033</f>
        <v>0</v>
      </c>
      <c r="AQ1033">
        <f>Analysis!$B$36*'Flight Input'!AE1033+IF('Flight Input'!AE1033 &gt; 0,Analysis!$B$37,0)</f>
        <v>0</v>
      </c>
      <c r="AR1033">
        <f ca="1">_xlfn.COVARIANCE.P($AN$102:$AN$1102,'Flight Input'!AE1033:AE2033)</f>
        <v>0</v>
      </c>
    </row>
    <row r="1034" spans="1:44" x14ac:dyDescent="0.3">
      <c r="A1034">
        <v>1032</v>
      </c>
      <c r="B1034">
        <f>'Flight Input'!T1034</f>
        <v>24.536852000048384</v>
      </c>
      <c r="C1034">
        <f ca="1">INDIRECT(CONCATENATE("'Flight Input'!",Analysis!$B$2,A1034+2))</f>
        <v>0</v>
      </c>
      <c r="D1034">
        <f t="shared" si="2223"/>
        <v>2.1453000023029745E-2</v>
      </c>
      <c r="F1034">
        <f t="shared" ca="1" si="2232"/>
        <v>0</v>
      </c>
      <c r="G1034">
        <f t="shared" ca="1" si="2233"/>
        <v>0</v>
      </c>
      <c r="I1034">
        <f>SUM(D$2:D1034)/COUNT(D$2:D1034)</f>
        <v>2.3776019379891846E-2</v>
      </c>
      <c r="J1034">
        <f t="shared" si="2224"/>
        <v>0.90229569888276784</v>
      </c>
      <c r="L1034">
        <f ca="1">VARA(C$2:C1034)</f>
        <v>0</v>
      </c>
      <c r="M1034">
        <f t="shared" ca="1" si="2225"/>
        <v>0</v>
      </c>
      <c r="N1034">
        <f t="shared" ca="1" si="2234"/>
        <v>0</v>
      </c>
      <c r="O1034" t="b">
        <f ca="1">IF(OR(O1033,M1034*MIN((B1034-B$2)*Analysis!$B$19,1)&gt;Analysis!$B$18),TRUE,FALSE)</f>
        <v>0</v>
      </c>
      <c r="P1034" t="b">
        <f>IF(OR('Flight Input'!U1034=3,'Flight Input'!U1034=9),TRUE,FALSE)</f>
        <v>0</v>
      </c>
      <c r="Q1034">
        <f ca="1">IF(O1034,Q1033,SUM(C$2:C1034)/COUNT(C$2:C1034))+(Analysis!$D$14-500)/1000000</f>
        <v>1.1E-4</v>
      </c>
      <c r="R1034">
        <f t="shared" ca="1" si="2226"/>
        <v>0</v>
      </c>
      <c r="S1034">
        <f t="shared" ca="1" si="2235"/>
        <v>0</v>
      </c>
      <c r="T1034">
        <f t="shared" si="2227"/>
        <v>0</v>
      </c>
      <c r="U1034">
        <f>IF($P1034,T1034*Analysis!$B$28+Analysis!$B$29,0)</f>
        <v>0</v>
      </c>
      <c r="V1034">
        <f>U1034-'Flight Input'!$AE1034</f>
        <v>0</v>
      </c>
      <c r="W1034">
        <f ca="1">MEDIAN2(R1034,Analysis!$B$5,2)</f>
        <v>0</v>
      </c>
      <c r="X1034">
        <f t="shared" ref="X1034:Y1034" ca="1" si="2248">X1033+W1034*$D1034</f>
        <v>0</v>
      </c>
      <c r="Y1034">
        <f t="shared" ca="1" si="2248"/>
        <v>0</v>
      </c>
      <c r="AA1034">
        <f ca="1">AVERAGE2(W1034,Analysis!$B$6,2)</f>
        <v>0</v>
      </c>
      <c r="AB1034">
        <f t="shared" ref="AB1034:AC1034" ca="1" si="2249">AB1033+AA1034*$D1034</f>
        <v>0</v>
      </c>
      <c r="AC1034">
        <f t="shared" ca="1" si="2249"/>
        <v>0</v>
      </c>
      <c r="AF1034">
        <f ca="1">IF(B1034&gt;0,C1034-Analysis!$B$14,0)</f>
        <v>0</v>
      </c>
      <c r="AG1034">
        <f t="shared" ca="1" si="2230"/>
        <v>0</v>
      </c>
      <c r="AH1034">
        <f t="shared" ca="1" si="2231"/>
        <v>0</v>
      </c>
      <c r="AI1034">
        <f ca="1">IF(AND(B1034&gt;Analysis!$B$39,B1034&lt;Analysis!$B$40),FilterInput(AF1034,Analysis!$B$34,Analysis!$B$35),0)</f>
        <v>0</v>
      </c>
      <c r="AJ1034">
        <f ca="1">MEDIAN2(AI1034,Analysis!$B$5,2)</f>
        <v>0</v>
      </c>
      <c r="AK1034">
        <f ca="1">AVERAGE2(AJ1034,Analysis!$B$6,2)</f>
        <v>0</v>
      </c>
      <c r="AL1034">
        <f ca="1">INTEGRAL2(R1034,$B1034,AL1033,R1033,$B1033,Analysis!$B$22)</f>
        <v>0</v>
      </c>
      <c r="AM1034">
        <f>IF(AND(B1034&lt;Analysis!$B$40,B1034&gt;0),INTEGRAL2(AL1034,$B1034,AM1033,AL1033,$B1033,Analysis!$B$23),0)</f>
        <v>0</v>
      </c>
      <c r="AN1034">
        <f>IF($P1034,AM1034*Analysis!$B$30+Analysis!$B$31,0)</f>
        <v>0</v>
      </c>
      <c r="AO1034">
        <f>AN1034-'Flight Input'!$AE1034</f>
        <v>0</v>
      </c>
      <c r="AQ1034">
        <f>Analysis!$B$36*'Flight Input'!AE1034+IF('Flight Input'!AE1034 &gt; 0,Analysis!$B$37,0)</f>
        <v>0</v>
      </c>
      <c r="AR1034">
        <f ca="1">_xlfn.COVARIANCE.P($AN$102:$AN$1102,'Flight Input'!AE1034:AE2034)</f>
        <v>0</v>
      </c>
    </row>
    <row r="1035" spans="1:44" x14ac:dyDescent="0.3">
      <c r="A1035">
        <v>1033</v>
      </c>
      <c r="B1035">
        <f>'Flight Input'!T1035</f>
        <v>24.559096000040881</v>
      </c>
      <c r="C1035">
        <f ca="1">INDIRECT(CONCATENATE("'Flight Input'!",Analysis!$B$2,A1035+2))</f>
        <v>0</v>
      </c>
      <c r="D1035">
        <f t="shared" si="2223"/>
        <v>2.2243999992497265E-2</v>
      </c>
      <c r="F1035">
        <f t="shared" ca="1" si="2232"/>
        <v>0</v>
      </c>
      <c r="G1035">
        <f t="shared" ca="1" si="2233"/>
        <v>0</v>
      </c>
      <c r="I1035">
        <f>SUM(D$2:D1035)/COUNT(D$2:D1035)</f>
        <v>2.3774536302072491E-2</v>
      </c>
      <c r="J1035">
        <f t="shared" si="2224"/>
        <v>0.93562287440105385</v>
      </c>
      <c r="L1035">
        <f ca="1">VARA(C$2:C1035)</f>
        <v>0</v>
      </c>
      <c r="M1035">
        <f t="shared" ca="1" si="2225"/>
        <v>0</v>
      </c>
      <c r="N1035">
        <f t="shared" ca="1" si="2234"/>
        <v>0</v>
      </c>
      <c r="O1035" t="b">
        <f ca="1">IF(OR(O1034,M1035*MIN((B1035-B$2)*Analysis!$B$19,1)&gt;Analysis!$B$18),TRUE,FALSE)</f>
        <v>0</v>
      </c>
      <c r="P1035" t="b">
        <f>IF(OR('Flight Input'!U1035=3,'Flight Input'!U1035=9),TRUE,FALSE)</f>
        <v>0</v>
      </c>
      <c r="Q1035">
        <f ca="1">IF(O1035,Q1034,SUM(C$2:C1035)/COUNT(C$2:C1035))+(Analysis!$D$14-500)/1000000</f>
        <v>1.1E-4</v>
      </c>
      <c r="R1035">
        <f t="shared" ca="1" si="2226"/>
        <v>0</v>
      </c>
      <c r="S1035">
        <f t="shared" ca="1" si="2235"/>
        <v>0</v>
      </c>
      <c r="T1035">
        <f t="shared" si="2227"/>
        <v>0</v>
      </c>
      <c r="U1035">
        <f>IF($P1035,T1035*Analysis!$B$28+Analysis!$B$29,0)</f>
        <v>0</v>
      </c>
      <c r="V1035">
        <f>U1035-'Flight Input'!$AE1035</f>
        <v>0</v>
      </c>
      <c r="W1035">
        <f ca="1">MEDIAN2(R1035,Analysis!$B$5,2)</f>
        <v>0</v>
      </c>
      <c r="X1035">
        <f t="shared" ref="X1035:Y1035" ca="1" si="2250">X1034+W1035*$D1035</f>
        <v>0</v>
      </c>
      <c r="Y1035">
        <f t="shared" ca="1" si="2250"/>
        <v>0</v>
      </c>
      <c r="AA1035">
        <f ca="1">AVERAGE2(W1035,Analysis!$B$6,2)</f>
        <v>0</v>
      </c>
      <c r="AB1035">
        <f t="shared" ref="AB1035:AC1035" ca="1" si="2251">AB1034+AA1035*$D1035</f>
        <v>0</v>
      </c>
      <c r="AC1035">
        <f t="shared" ca="1" si="2251"/>
        <v>0</v>
      </c>
      <c r="AF1035">
        <f ca="1">IF(B1035&gt;0,C1035-Analysis!$B$14,0)</f>
        <v>0</v>
      </c>
      <c r="AG1035">
        <f t="shared" ca="1" si="2230"/>
        <v>0</v>
      </c>
      <c r="AH1035">
        <f t="shared" ca="1" si="2231"/>
        <v>0</v>
      </c>
      <c r="AI1035">
        <f ca="1">IF(AND(B1035&gt;Analysis!$B$39,B1035&lt;Analysis!$B$40),FilterInput(AF1035,Analysis!$B$34,Analysis!$B$35),0)</f>
        <v>0</v>
      </c>
      <c r="AJ1035">
        <f ca="1">MEDIAN2(AI1035,Analysis!$B$5,2)</f>
        <v>0</v>
      </c>
      <c r="AK1035">
        <f ca="1">AVERAGE2(AJ1035,Analysis!$B$6,2)</f>
        <v>0</v>
      </c>
      <c r="AL1035">
        <f ca="1">INTEGRAL2(R1035,$B1035,AL1034,R1034,$B1034,Analysis!$B$22)</f>
        <v>0</v>
      </c>
      <c r="AM1035">
        <f>IF(AND(B1035&lt;Analysis!$B$40,B1035&gt;0),INTEGRAL2(AL1035,$B1035,AM1034,AL1034,$B1034,Analysis!$B$23),0)</f>
        <v>0</v>
      </c>
      <c r="AN1035">
        <f>IF($P1035,AM1035*Analysis!$B$30+Analysis!$B$31,0)</f>
        <v>0</v>
      </c>
      <c r="AO1035">
        <f>AN1035-'Flight Input'!$AE1035</f>
        <v>0</v>
      </c>
      <c r="AQ1035">
        <f>Analysis!$B$36*'Flight Input'!AE1035+IF('Flight Input'!AE1035 &gt; 0,Analysis!$B$37,0)</f>
        <v>0</v>
      </c>
      <c r="AR1035">
        <f ca="1">_xlfn.COVARIANCE.P($AN$102:$AN$1102,'Flight Input'!AE1035:AE2035)</f>
        <v>0</v>
      </c>
    </row>
    <row r="1036" spans="1:44" x14ac:dyDescent="0.3">
      <c r="A1036">
        <v>1034</v>
      </c>
      <c r="B1036">
        <f>'Flight Input'!T1036</f>
        <v>24.580848000012338</v>
      </c>
      <c r="C1036">
        <f ca="1">INDIRECT(CONCATENATE("'Flight Input'!",Analysis!$B$2,A1036+2))</f>
        <v>0</v>
      </c>
      <c r="D1036">
        <f t="shared" si="2223"/>
        <v>2.1751999971456826E-2</v>
      </c>
      <c r="F1036">
        <f t="shared" ca="1" si="2232"/>
        <v>0</v>
      </c>
      <c r="G1036">
        <f t="shared" ca="1" si="2233"/>
        <v>0</v>
      </c>
      <c r="I1036">
        <f>SUM(D$2:D1036)/COUNT(D$2:D1036)</f>
        <v>2.377258027080497E-2</v>
      </c>
      <c r="J1036">
        <f t="shared" si="2224"/>
        <v>0.91500374480469782</v>
      </c>
      <c r="L1036">
        <f ca="1">VARA(C$2:C1036)</f>
        <v>0</v>
      </c>
      <c r="M1036">
        <f t="shared" ca="1" si="2225"/>
        <v>0</v>
      </c>
      <c r="N1036">
        <f t="shared" ca="1" si="2234"/>
        <v>0</v>
      </c>
      <c r="O1036" t="b">
        <f ca="1">IF(OR(O1035,M1036*MIN((B1036-B$2)*Analysis!$B$19,1)&gt;Analysis!$B$18),TRUE,FALSE)</f>
        <v>0</v>
      </c>
      <c r="P1036" t="b">
        <f>IF(OR('Flight Input'!U1036=3,'Flight Input'!U1036=9),TRUE,FALSE)</f>
        <v>0</v>
      </c>
      <c r="Q1036">
        <f ca="1">IF(O1036,Q1035,SUM(C$2:C1036)/COUNT(C$2:C1036))+(Analysis!$D$14-500)/1000000</f>
        <v>1.1E-4</v>
      </c>
      <c r="R1036">
        <f t="shared" ca="1" si="2226"/>
        <v>0</v>
      </c>
      <c r="S1036">
        <f t="shared" ca="1" si="2235"/>
        <v>0</v>
      </c>
      <c r="T1036">
        <f t="shared" si="2227"/>
        <v>0</v>
      </c>
      <c r="U1036">
        <f>IF($P1036,T1036*Analysis!$B$28+Analysis!$B$29,0)</f>
        <v>0</v>
      </c>
      <c r="V1036">
        <f>U1036-'Flight Input'!$AE1036</f>
        <v>0</v>
      </c>
      <c r="W1036">
        <f ca="1">MEDIAN2(R1036,Analysis!$B$5,2)</f>
        <v>0</v>
      </c>
      <c r="X1036">
        <f t="shared" ref="X1036:Y1036" ca="1" si="2252">X1035+W1036*$D1036</f>
        <v>0</v>
      </c>
      <c r="Y1036">
        <f t="shared" ca="1" si="2252"/>
        <v>0</v>
      </c>
      <c r="AA1036">
        <f ca="1">AVERAGE2(W1036,Analysis!$B$6,2)</f>
        <v>0</v>
      </c>
      <c r="AB1036">
        <f t="shared" ref="AB1036:AC1036" ca="1" si="2253">AB1035+AA1036*$D1036</f>
        <v>0</v>
      </c>
      <c r="AC1036">
        <f t="shared" ca="1" si="2253"/>
        <v>0</v>
      </c>
      <c r="AF1036">
        <f ca="1">IF(B1036&gt;0,C1036-Analysis!$B$14,0)</f>
        <v>0</v>
      </c>
      <c r="AG1036">
        <f t="shared" ca="1" si="2230"/>
        <v>0</v>
      </c>
      <c r="AH1036">
        <f t="shared" ca="1" si="2231"/>
        <v>0</v>
      </c>
      <c r="AI1036">
        <f ca="1">IF(AND(B1036&gt;Analysis!$B$39,B1036&lt;Analysis!$B$40),FilterInput(AF1036,Analysis!$B$34,Analysis!$B$35),0)</f>
        <v>0</v>
      </c>
      <c r="AJ1036">
        <f ca="1">MEDIAN2(AI1036,Analysis!$B$5,2)</f>
        <v>0</v>
      </c>
      <c r="AK1036">
        <f ca="1">AVERAGE2(AJ1036,Analysis!$B$6,2)</f>
        <v>0</v>
      </c>
      <c r="AL1036">
        <f ca="1">INTEGRAL2(R1036,$B1036,AL1035,R1035,$B1035,Analysis!$B$22)</f>
        <v>0</v>
      </c>
      <c r="AM1036">
        <f>IF(AND(B1036&lt;Analysis!$B$40,B1036&gt;0),INTEGRAL2(AL1036,$B1036,AM1035,AL1035,$B1035,Analysis!$B$23),0)</f>
        <v>0</v>
      </c>
      <c r="AN1036">
        <f>IF($P1036,AM1036*Analysis!$B$30+Analysis!$B$31,0)</f>
        <v>0</v>
      </c>
      <c r="AO1036">
        <f>AN1036-'Flight Input'!$AE1036</f>
        <v>0</v>
      </c>
      <c r="AQ1036">
        <f>Analysis!$B$36*'Flight Input'!AE1036+IF('Flight Input'!AE1036 &gt; 0,Analysis!$B$37,0)</f>
        <v>0</v>
      </c>
      <c r="AR1036">
        <f ca="1">_xlfn.COVARIANCE.P($AN$102:$AN$1102,'Flight Input'!AE1036:AE2036)</f>
        <v>0</v>
      </c>
    </row>
    <row r="1037" spans="1:44" x14ac:dyDescent="0.3">
      <c r="A1037">
        <v>1035</v>
      </c>
      <c r="B1037">
        <f>'Flight Input'!T1037</f>
        <v>24.59741699998267</v>
      </c>
      <c r="C1037">
        <f ca="1">INDIRECT(CONCATENATE("'Flight Input'!",Analysis!$B$2,A1037+2))</f>
        <v>0</v>
      </c>
      <c r="D1037">
        <f t="shared" si="2223"/>
        <v>1.6568999970331788E-2</v>
      </c>
      <c r="F1037">
        <f t="shared" ca="1" si="2232"/>
        <v>0</v>
      </c>
      <c r="G1037">
        <f t="shared" ca="1" si="2233"/>
        <v>0</v>
      </c>
      <c r="I1037">
        <f>SUM(D$2:D1037)/COUNT(D$2:D1037)</f>
        <v>2.3765620289838328E-2</v>
      </c>
      <c r="J1037">
        <f t="shared" si="2224"/>
        <v>0.69718356888064636</v>
      </c>
      <c r="L1037">
        <f ca="1">VARA(C$2:C1037)</f>
        <v>0</v>
      </c>
      <c r="M1037">
        <f t="shared" ca="1" si="2225"/>
        <v>0</v>
      </c>
      <c r="N1037">
        <f t="shared" ca="1" si="2234"/>
        <v>0</v>
      </c>
      <c r="O1037" t="b">
        <f ca="1">IF(OR(O1036,M1037*MIN((B1037-B$2)*Analysis!$B$19,1)&gt;Analysis!$B$18),TRUE,FALSE)</f>
        <v>0</v>
      </c>
      <c r="P1037" t="b">
        <f>IF(OR('Flight Input'!U1037=3,'Flight Input'!U1037=9),TRUE,FALSE)</f>
        <v>0</v>
      </c>
      <c r="Q1037">
        <f ca="1">IF(O1037,Q1036,SUM(C$2:C1037)/COUNT(C$2:C1037))+(Analysis!$D$14-500)/1000000</f>
        <v>1.1E-4</v>
      </c>
      <c r="R1037">
        <f t="shared" ca="1" si="2226"/>
        <v>0</v>
      </c>
      <c r="S1037">
        <f t="shared" ca="1" si="2235"/>
        <v>0</v>
      </c>
      <c r="T1037">
        <f t="shared" si="2227"/>
        <v>0</v>
      </c>
      <c r="U1037">
        <f>IF($P1037,T1037*Analysis!$B$28+Analysis!$B$29,0)</f>
        <v>0</v>
      </c>
      <c r="V1037">
        <f>U1037-'Flight Input'!$AE1037</f>
        <v>0</v>
      </c>
      <c r="W1037">
        <f ca="1">MEDIAN2(R1037,Analysis!$B$5,2)</f>
        <v>0</v>
      </c>
      <c r="X1037">
        <f t="shared" ref="X1037:Y1037" ca="1" si="2254">X1036+W1037*$D1037</f>
        <v>0</v>
      </c>
      <c r="Y1037">
        <f t="shared" ca="1" si="2254"/>
        <v>0</v>
      </c>
      <c r="AA1037">
        <f ca="1">AVERAGE2(W1037,Analysis!$B$6,2)</f>
        <v>0</v>
      </c>
      <c r="AB1037">
        <f t="shared" ref="AB1037:AC1037" ca="1" si="2255">AB1036+AA1037*$D1037</f>
        <v>0</v>
      </c>
      <c r="AC1037">
        <f t="shared" ca="1" si="2255"/>
        <v>0</v>
      </c>
      <c r="AF1037">
        <f ca="1">IF(B1037&gt;0,C1037-Analysis!$B$14,0)</f>
        <v>0</v>
      </c>
      <c r="AG1037">
        <f t="shared" ca="1" si="2230"/>
        <v>0</v>
      </c>
      <c r="AH1037">
        <f t="shared" ca="1" si="2231"/>
        <v>0</v>
      </c>
      <c r="AI1037">
        <f ca="1">IF(AND(B1037&gt;Analysis!$B$39,B1037&lt;Analysis!$B$40),FilterInput(AF1037,Analysis!$B$34,Analysis!$B$35),0)</f>
        <v>0</v>
      </c>
      <c r="AJ1037">
        <f ca="1">MEDIAN2(AI1037,Analysis!$B$5,2)</f>
        <v>0</v>
      </c>
      <c r="AK1037">
        <f ca="1">AVERAGE2(AJ1037,Analysis!$B$6,2)</f>
        <v>0</v>
      </c>
      <c r="AL1037">
        <f ca="1">INTEGRAL2(R1037,$B1037,AL1036,R1036,$B1036,Analysis!$B$22)</f>
        <v>0</v>
      </c>
      <c r="AM1037">
        <f>IF(AND(B1037&lt;Analysis!$B$40,B1037&gt;0),INTEGRAL2(AL1037,$B1037,AM1036,AL1036,$B1036,Analysis!$B$23),0)</f>
        <v>0</v>
      </c>
      <c r="AN1037">
        <f>IF($P1037,AM1037*Analysis!$B$30+Analysis!$B$31,0)</f>
        <v>0</v>
      </c>
      <c r="AO1037">
        <f>AN1037-'Flight Input'!$AE1037</f>
        <v>0</v>
      </c>
      <c r="AQ1037">
        <f>Analysis!$B$36*'Flight Input'!AE1037+IF('Flight Input'!AE1037 &gt; 0,Analysis!$B$37,0)</f>
        <v>0</v>
      </c>
      <c r="AR1037">
        <f ca="1">_xlfn.COVARIANCE.P($AN$102:$AN$1102,'Flight Input'!AE1037:AE2037)</f>
        <v>0</v>
      </c>
    </row>
    <row r="1038" spans="1:44" x14ac:dyDescent="0.3">
      <c r="A1038">
        <v>1036</v>
      </c>
      <c r="B1038">
        <f>'Flight Input'!T1038</f>
        <v>24.61650899995584</v>
      </c>
      <c r="C1038">
        <f ca="1">INDIRECT(CONCATENATE("'Flight Input'!",Analysis!$B$2,A1038+2))</f>
        <v>0</v>
      </c>
      <c r="D1038">
        <f t="shared" si="2223"/>
        <v>1.9091999973170459E-2</v>
      </c>
      <c r="F1038">
        <f t="shared" ca="1" si="2232"/>
        <v>0</v>
      </c>
      <c r="G1038">
        <f t="shared" ca="1" si="2233"/>
        <v>0</v>
      </c>
      <c r="I1038">
        <f>SUM(D$2:D1038)/COUNT(D$2:D1038)</f>
        <v>2.3761109073316449E-2</v>
      </c>
      <c r="J1038">
        <f t="shared" si="2224"/>
        <v>0.80349784659717904</v>
      </c>
      <c r="L1038">
        <f ca="1">VARA(C$2:C1038)</f>
        <v>0</v>
      </c>
      <c r="M1038">
        <f t="shared" ca="1" si="2225"/>
        <v>0</v>
      </c>
      <c r="N1038">
        <f t="shared" ca="1" si="2234"/>
        <v>0</v>
      </c>
      <c r="O1038" t="b">
        <f ca="1">IF(OR(O1037,M1038*MIN((B1038-B$2)*Analysis!$B$19,1)&gt;Analysis!$B$18),TRUE,FALSE)</f>
        <v>0</v>
      </c>
      <c r="P1038" t="b">
        <f>IF(OR('Flight Input'!U1038=3,'Flight Input'!U1038=9),TRUE,FALSE)</f>
        <v>0</v>
      </c>
      <c r="Q1038">
        <f ca="1">IF(O1038,Q1037,SUM(C$2:C1038)/COUNT(C$2:C1038))+(Analysis!$D$14-500)/1000000</f>
        <v>1.1E-4</v>
      </c>
      <c r="R1038">
        <f t="shared" ca="1" si="2226"/>
        <v>0</v>
      </c>
      <c r="S1038">
        <f t="shared" ca="1" si="2235"/>
        <v>0</v>
      </c>
      <c r="T1038">
        <f t="shared" si="2227"/>
        <v>0</v>
      </c>
      <c r="U1038">
        <f>IF($P1038,T1038*Analysis!$B$28+Analysis!$B$29,0)</f>
        <v>0</v>
      </c>
      <c r="V1038">
        <f>U1038-'Flight Input'!$AE1038</f>
        <v>0</v>
      </c>
      <c r="W1038">
        <f ca="1">MEDIAN2(R1038,Analysis!$B$5,2)</f>
        <v>0</v>
      </c>
      <c r="X1038">
        <f t="shared" ref="X1038:Y1038" ca="1" si="2256">X1037+W1038*$D1038</f>
        <v>0</v>
      </c>
      <c r="Y1038">
        <f t="shared" ca="1" si="2256"/>
        <v>0</v>
      </c>
      <c r="AA1038">
        <f ca="1">AVERAGE2(W1038,Analysis!$B$6,2)</f>
        <v>0</v>
      </c>
      <c r="AB1038">
        <f t="shared" ref="AB1038:AC1038" ca="1" si="2257">AB1037+AA1038*$D1038</f>
        <v>0</v>
      </c>
      <c r="AC1038">
        <f t="shared" ca="1" si="2257"/>
        <v>0</v>
      </c>
      <c r="AF1038">
        <f ca="1">IF(B1038&gt;0,C1038-Analysis!$B$14,0)</f>
        <v>0</v>
      </c>
      <c r="AG1038">
        <f t="shared" ca="1" si="2230"/>
        <v>0</v>
      </c>
      <c r="AH1038">
        <f t="shared" ca="1" si="2231"/>
        <v>0</v>
      </c>
      <c r="AI1038">
        <f ca="1">IF(AND(B1038&gt;Analysis!$B$39,B1038&lt;Analysis!$B$40),FilterInput(AF1038,Analysis!$B$34,Analysis!$B$35),0)</f>
        <v>0</v>
      </c>
      <c r="AJ1038">
        <f ca="1">MEDIAN2(AI1038,Analysis!$B$5,2)</f>
        <v>0</v>
      </c>
      <c r="AK1038">
        <f ca="1">AVERAGE2(AJ1038,Analysis!$B$6,2)</f>
        <v>0</v>
      </c>
      <c r="AL1038">
        <f ca="1">INTEGRAL2(R1038,$B1038,AL1037,R1037,$B1037,Analysis!$B$22)</f>
        <v>0</v>
      </c>
      <c r="AM1038">
        <f>IF(AND(B1038&lt;Analysis!$B$40,B1038&gt;0),INTEGRAL2(AL1038,$B1038,AM1037,AL1037,$B1037,Analysis!$B$23),0)</f>
        <v>0</v>
      </c>
      <c r="AN1038">
        <f>IF($P1038,AM1038*Analysis!$B$30+Analysis!$B$31,0)</f>
        <v>0</v>
      </c>
      <c r="AO1038">
        <f>AN1038-'Flight Input'!$AE1038</f>
        <v>0</v>
      </c>
      <c r="AQ1038">
        <f>Analysis!$B$36*'Flight Input'!AE1038+IF('Flight Input'!AE1038 &gt; 0,Analysis!$B$37,0)</f>
        <v>0</v>
      </c>
      <c r="AR1038">
        <f ca="1">_xlfn.COVARIANCE.P($AN$102:$AN$1102,'Flight Input'!AE1038:AE2038)</f>
        <v>0</v>
      </c>
    </row>
    <row r="1039" spans="1:44" x14ac:dyDescent="0.3">
      <c r="A1039">
        <v>1037</v>
      </c>
      <c r="B1039">
        <f>'Flight Input'!T1039</f>
        <v>24.640440999995917</v>
      </c>
      <c r="C1039">
        <f ca="1">INDIRECT(CONCATENATE("'Flight Input'!",Analysis!$B$2,A1039+2))</f>
        <v>0</v>
      </c>
      <c r="D1039">
        <f t="shared" si="2223"/>
        <v>2.3932000040076673E-2</v>
      </c>
      <c r="F1039">
        <f t="shared" ca="1" si="2232"/>
        <v>0</v>
      </c>
      <c r="G1039">
        <f t="shared" ca="1" si="2233"/>
        <v>0</v>
      </c>
      <c r="I1039">
        <f>SUM(D$2:D1039)/COUNT(D$2:D1039)</f>
        <v>2.3761273866919883E-2</v>
      </c>
      <c r="J1039">
        <f t="shared" si="2224"/>
        <v>1.0071850597789065</v>
      </c>
      <c r="L1039">
        <f ca="1">VARA(C$2:C1039)</f>
        <v>0</v>
      </c>
      <c r="M1039">
        <f t="shared" ca="1" si="2225"/>
        <v>0</v>
      </c>
      <c r="N1039">
        <f t="shared" ca="1" si="2234"/>
        <v>0</v>
      </c>
      <c r="O1039" t="b">
        <f ca="1">IF(OR(O1038,M1039*MIN((B1039-B$2)*Analysis!$B$19,1)&gt;Analysis!$B$18),TRUE,FALSE)</f>
        <v>0</v>
      </c>
      <c r="P1039" t="b">
        <f>IF(OR('Flight Input'!U1039=3,'Flight Input'!U1039=9),TRUE,FALSE)</f>
        <v>0</v>
      </c>
      <c r="Q1039">
        <f ca="1">IF(O1039,Q1038,SUM(C$2:C1039)/COUNT(C$2:C1039))+(Analysis!$D$14-500)/1000000</f>
        <v>1.1E-4</v>
      </c>
      <c r="R1039">
        <f t="shared" ca="1" si="2226"/>
        <v>0</v>
      </c>
      <c r="S1039">
        <f t="shared" ca="1" si="2235"/>
        <v>0</v>
      </c>
      <c r="T1039">
        <f t="shared" si="2227"/>
        <v>0</v>
      </c>
      <c r="U1039">
        <f>IF($P1039,T1039*Analysis!$B$28+Analysis!$B$29,0)</f>
        <v>0</v>
      </c>
      <c r="V1039">
        <f>U1039-'Flight Input'!$AE1039</f>
        <v>0</v>
      </c>
      <c r="W1039">
        <f ca="1">MEDIAN2(R1039,Analysis!$B$5,2)</f>
        <v>0</v>
      </c>
      <c r="X1039">
        <f t="shared" ref="X1039:Y1039" ca="1" si="2258">X1038+W1039*$D1039</f>
        <v>0</v>
      </c>
      <c r="Y1039">
        <f t="shared" ca="1" si="2258"/>
        <v>0</v>
      </c>
      <c r="AA1039">
        <f ca="1">AVERAGE2(W1039,Analysis!$B$6,2)</f>
        <v>0</v>
      </c>
      <c r="AB1039">
        <f t="shared" ref="AB1039:AC1039" ca="1" si="2259">AB1038+AA1039*$D1039</f>
        <v>0</v>
      </c>
      <c r="AC1039">
        <f t="shared" ca="1" si="2259"/>
        <v>0</v>
      </c>
      <c r="AF1039">
        <f ca="1">IF(B1039&gt;0,C1039-Analysis!$B$14,0)</f>
        <v>0</v>
      </c>
      <c r="AG1039">
        <f t="shared" ca="1" si="2230"/>
        <v>0</v>
      </c>
      <c r="AH1039">
        <f t="shared" ca="1" si="2231"/>
        <v>0</v>
      </c>
      <c r="AI1039">
        <f ca="1">IF(AND(B1039&gt;Analysis!$B$39,B1039&lt;Analysis!$B$40),FilterInput(AF1039,Analysis!$B$34,Analysis!$B$35),0)</f>
        <v>0</v>
      </c>
      <c r="AJ1039">
        <f ca="1">MEDIAN2(AI1039,Analysis!$B$5,2)</f>
        <v>0</v>
      </c>
      <c r="AK1039">
        <f ca="1">AVERAGE2(AJ1039,Analysis!$B$6,2)</f>
        <v>0</v>
      </c>
      <c r="AL1039">
        <f ca="1">INTEGRAL2(R1039,$B1039,AL1038,R1038,$B1038,Analysis!$B$22)</f>
        <v>0</v>
      </c>
      <c r="AM1039">
        <f>IF(AND(B1039&lt;Analysis!$B$40,B1039&gt;0),INTEGRAL2(AL1039,$B1039,AM1038,AL1038,$B1038,Analysis!$B$23),0)</f>
        <v>0</v>
      </c>
      <c r="AN1039">
        <f>IF($P1039,AM1039*Analysis!$B$30+Analysis!$B$31,0)</f>
        <v>0</v>
      </c>
      <c r="AO1039">
        <f>AN1039-'Flight Input'!$AE1039</f>
        <v>0</v>
      </c>
      <c r="AQ1039">
        <f>Analysis!$B$36*'Flight Input'!AE1039+IF('Flight Input'!AE1039 &gt; 0,Analysis!$B$37,0)</f>
        <v>0</v>
      </c>
      <c r="AR1039">
        <f ca="1">_xlfn.COVARIANCE.P($AN$102:$AN$1102,'Flight Input'!AE1039:AE2039)</f>
        <v>0</v>
      </c>
    </row>
    <row r="1040" spans="1:44" x14ac:dyDescent="0.3">
      <c r="A1040">
        <v>1038</v>
      </c>
      <c r="B1040">
        <f>'Flight Input'!T1040</f>
        <v>24.657232000026852</v>
      </c>
      <c r="C1040">
        <f ca="1">INDIRECT(CONCATENATE("'Flight Input'!",Analysis!$B$2,A1040+2))</f>
        <v>0</v>
      </c>
      <c r="D1040">
        <f t="shared" si="2223"/>
        <v>1.6791000030934811E-2</v>
      </c>
      <c r="F1040">
        <f t="shared" ca="1" si="2232"/>
        <v>0</v>
      </c>
      <c r="G1040">
        <f t="shared" ca="1" si="2233"/>
        <v>0</v>
      </c>
      <c r="I1040">
        <f>SUM(D$2:D1040)/COUNT(D$2:D1040)</f>
        <v>2.3754558766885214E-2</v>
      </c>
      <c r="J1040">
        <f t="shared" si="2224"/>
        <v>0.70685379575823248</v>
      </c>
      <c r="L1040">
        <f ca="1">VARA(C$2:C1040)</f>
        <v>0</v>
      </c>
      <c r="M1040">
        <f t="shared" ca="1" si="2225"/>
        <v>0</v>
      </c>
      <c r="N1040">
        <f t="shared" ca="1" si="2234"/>
        <v>0</v>
      </c>
      <c r="O1040" t="b">
        <f ca="1">IF(OR(O1039,M1040*MIN((B1040-B$2)*Analysis!$B$19,1)&gt;Analysis!$B$18),TRUE,FALSE)</f>
        <v>0</v>
      </c>
      <c r="P1040" t="b">
        <f>IF(OR('Flight Input'!U1040=3,'Flight Input'!U1040=9),TRUE,FALSE)</f>
        <v>0</v>
      </c>
      <c r="Q1040">
        <f ca="1">IF(O1040,Q1039,SUM(C$2:C1040)/COUNT(C$2:C1040))+(Analysis!$D$14-500)/1000000</f>
        <v>1.1E-4</v>
      </c>
      <c r="R1040">
        <f t="shared" ca="1" si="2226"/>
        <v>0</v>
      </c>
      <c r="S1040">
        <f t="shared" ca="1" si="2235"/>
        <v>0</v>
      </c>
      <c r="T1040">
        <f t="shared" si="2227"/>
        <v>0</v>
      </c>
      <c r="U1040">
        <f>IF($P1040,T1040*Analysis!$B$28+Analysis!$B$29,0)</f>
        <v>0</v>
      </c>
      <c r="V1040">
        <f>U1040-'Flight Input'!$AE1040</f>
        <v>0</v>
      </c>
      <c r="W1040">
        <f ca="1">MEDIAN2(R1040,Analysis!$B$5,2)</f>
        <v>0</v>
      </c>
      <c r="X1040">
        <f t="shared" ref="X1040:Y1040" ca="1" si="2260">X1039+W1040*$D1040</f>
        <v>0</v>
      </c>
      <c r="Y1040">
        <f t="shared" ca="1" si="2260"/>
        <v>0</v>
      </c>
      <c r="AA1040">
        <f ca="1">AVERAGE2(W1040,Analysis!$B$6,2)</f>
        <v>0</v>
      </c>
      <c r="AB1040">
        <f t="shared" ref="AB1040:AC1040" ca="1" si="2261">AB1039+AA1040*$D1040</f>
        <v>0</v>
      </c>
      <c r="AC1040">
        <f t="shared" ca="1" si="2261"/>
        <v>0</v>
      </c>
      <c r="AF1040">
        <f ca="1">IF(B1040&gt;0,C1040-Analysis!$B$14,0)</f>
        <v>0</v>
      </c>
      <c r="AG1040">
        <f t="shared" ca="1" si="2230"/>
        <v>0</v>
      </c>
      <c r="AH1040">
        <f t="shared" ca="1" si="2231"/>
        <v>0</v>
      </c>
      <c r="AI1040">
        <f ca="1">IF(AND(B1040&gt;Analysis!$B$39,B1040&lt;Analysis!$B$40),FilterInput(AF1040,Analysis!$B$34,Analysis!$B$35),0)</f>
        <v>0</v>
      </c>
      <c r="AJ1040">
        <f ca="1">MEDIAN2(AI1040,Analysis!$B$5,2)</f>
        <v>0</v>
      </c>
      <c r="AK1040">
        <f ca="1">AVERAGE2(AJ1040,Analysis!$B$6,2)</f>
        <v>0</v>
      </c>
      <c r="AL1040">
        <f ca="1">INTEGRAL2(R1040,$B1040,AL1039,R1039,$B1039,Analysis!$B$22)</f>
        <v>0</v>
      </c>
      <c r="AM1040">
        <f>IF(AND(B1040&lt;Analysis!$B$40,B1040&gt;0),INTEGRAL2(AL1040,$B1040,AM1039,AL1039,$B1039,Analysis!$B$23),0)</f>
        <v>0</v>
      </c>
      <c r="AN1040">
        <f>IF($P1040,AM1040*Analysis!$B$30+Analysis!$B$31,0)</f>
        <v>0</v>
      </c>
      <c r="AO1040">
        <f>AN1040-'Flight Input'!$AE1040</f>
        <v>0</v>
      </c>
      <c r="AQ1040">
        <f>Analysis!$B$36*'Flight Input'!AE1040+IF('Flight Input'!AE1040 &gt; 0,Analysis!$B$37,0)</f>
        <v>0</v>
      </c>
      <c r="AR1040">
        <f ca="1">_xlfn.COVARIANCE.P($AN$102:$AN$1102,'Flight Input'!AE1040:AE2040)</f>
        <v>0</v>
      </c>
    </row>
    <row r="1041" spans="1:44" x14ac:dyDescent="0.3">
      <c r="A1041">
        <v>1039</v>
      </c>
      <c r="B1041">
        <f>'Flight Input'!T1041</f>
        <v>24.678910000016913</v>
      </c>
      <c r="C1041">
        <f ca="1">INDIRECT(CONCATENATE("'Flight Input'!",Analysis!$B$2,A1041+2))</f>
        <v>0</v>
      </c>
      <c r="D1041">
        <f t="shared" si="2223"/>
        <v>2.1677999990060925E-2</v>
      </c>
      <c r="F1041">
        <f t="shared" ca="1" si="2232"/>
        <v>0</v>
      </c>
      <c r="G1041">
        <f t="shared" ca="1" si="2233"/>
        <v>0</v>
      </c>
      <c r="I1041">
        <f>SUM(D$2:D1041)/COUNT(D$2:D1041)</f>
        <v>2.3752560154010505E-2</v>
      </c>
      <c r="J1041">
        <f t="shared" si="2224"/>
        <v>0.91265951331148198</v>
      </c>
      <c r="L1041">
        <f ca="1">VARA(C$2:C1041)</f>
        <v>0</v>
      </c>
      <c r="M1041">
        <f t="shared" ca="1" si="2225"/>
        <v>0</v>
      </c>
      <c r="N1041">
        <f t="shared" ca="1" si="2234"/>
        <v>0</v>
      </c>
      <c r="O1041" t="b">
        <f ca="1">IF(OR(O1040,M1041*MIN((B1041-B$2)*Analysis!$B$19,1)&gt;Analysis!$B$18),TRUE,FALSE)</f>
        <v>0</v>
      </c>
      <c r="P1041" t="b">
        <f>IF(OR('Flight Input'!U1041=3,'Flight Input'!U1041=9),TRUE,FALSE)</f>
        <v>0</v>
      </c>
      <c r="Q1041">
        <f ca="1">IF(O1041,Q1040,SUM(C$2:C1041)/COUNT(C$2:C1041))+(Analysis!$D$14-500)/1000000</f>
        <v>1.1E-4</v>
      </c>
      <c r="R1041">
        <f t="shared" ca="1" si="2226"/>
        <v>0</v>
      </c>
      <c r="S1041">
        <f t="shared" ca="1" si="2235"/>
        <v>0</v>
      </c>
      <c r="T1041">
        <f t="shared" si="2227"/>
        <v>0</v>
      </c>
      <c r="U1041">
        <f>IF($P1041,T1041*Analysis!$B$28+Analysis!$B$29,0)</f>
        <v>0</v>
      </c>
      <c r="V1041">
        <f>U1041-'Flight Input'!$AE1041</f>
        <v>0</v>
      </c>
      <c r="W1041">
        <f ca="1">MEDIAN2(R1041,Analysis!$B$5,2)</f>
        <v>0</v>
      </c>
      <c r="X1041">
        <f t="shared" ref="X1041:Y1041" ca="1" si="2262">X1040+W1041*$D1041</f>
        <v>0</v>
      </c>
      <c r="Y1041">
        <f t="shared" ca="1" si="2262"/>
        <v>0</v>
      </c>
      <c r="AA1041">
        <f ca="1">AVERAGE2(W1041,Analysis!$B$6,2)</f>
        <v>0</v>
      </c>
      <c r="AB1041">
        <f t="shared" ref="AB1041:AC1041" ca="1" si="2263">AB1040+AA1041*$D1041</f>
        <v>0</v>
      </c>
      <c r="AC1041">
        <f t="shared" ca="1" si="2263"/>
        <v>0</v>
      </c>
      <c r="AF1041">
        <f ca="1">IF(B1041&gt;0,C1041-Analysis!$B$14,0)</f>
        <v>0</v>
      </c>
      <c r="AG1041">
        <f t="shared" ca="1" si="2230"/>
        <v>0</v>
      </c>
      <c r="AH1041">
        <f t="shared" ca="1" si="2231"/>
        <v>0</v>
      </c>
      <c r="AI1041">
        <f ca="1">IF(AND(B1041&gt;Analysis!$B$39,B1041&lt;Analysis!$B$40),FilterInput(AF1041,Analysis!$B$34,Analysis!$B$35),0)</f>
        <v>0</v>
      </c>
      <c r="AJ1041">
        <f ca="1">MEDIAN2(AI1041,Analysis!$B$5,2)</f>
        <v>0</v>
      </c>
      <c r="AK1041">
        <f ca="1">AVERAGE2(AJ1041,Analysis!$B$6,2)</f>
        <v>0</v>
      </c>
      <c r="AL1041">
        <f ca="1">INTEGRAL2(R1041,$B1041,AL1040,R1040,$B1040,Analysis!$B$22)</f>
        <v>0</v>
      </c>
      <c r="AM1041">
        <f>IF(AND(B1041&lt;Analysis!$B$40,B1041&gt;0),INTEGRAL2(AL1041,$B1041,AM1040,AL1040,$B1040,Analysis!$B$23),0)</f>
        <v>0</v>
      </c>
      <c r="AN1041">
        <f>IF($P1041,AM1041*Analysis!$B$30+Analysis!$B$31,0)</f>
        <v>0</v>
      </c>
      <c r="AO1041">
        <f>AN1041-'Flight Input'!$AE1041</f>
        <v>0</v>
      </c>
      <c r="AQ1041">
        <f>Analysis!$B$36*'Flight Input'!AE1041+IF('Flight Input'!AE1041 &gt; 0,Analysis!$B$37,0)</f>
        <v>0</v>
      </c>
      <c r="AR1041">
        <f ca="1">_xlfn.COVARIANCE.P($AN$102:$AN$1102,'Flight Input'!AE1041:AE2041)</f>
        <v>0</v>
      </c>
    </row>
    <row r="1042" spans="1:44" x14ac:dyDescent="0.3">
      <c r="A1042">
        <v>1040</v>
      </c>
      <c r="B1042">
        <f>'Flight Input'!T1042</f>
        <v>24.699159999960102</v>
      </c>
      <c r="C1042">
        <f ca="1">INDIRECT(CONCATENATE("'Flight Input'!",Analysis!$B$2,A1042+2))</f>
        <v>0</v>
      </c>
      <c r="D1042">
        <f t="shared" si="2223"/>
        <v>2.0249999943189323E-2</v>
      </c>
      <c r="F1042">
        <f t="shared" ca="1" si="2232"/>
        <v>0</v>
      </c>
      <c r="G1042">
        <f t="shared" ca="1" si="2233"/>
        <v>0</v>
      </c>
      <c r="I1042">
        <f>SUM(D$2:D1042)/COUNT(D$2:D1042)</f>
        <v>2.3749192307653943E-2</v>
      </c>
      <c r="J1042">
        <f t="shared" si="2224"/>
        <v>0.85266057392036476</v>
      </c>
      <c r="L1042">
        <f ca="1">VARA(C$2:C1042)</f>
        <v>0</v>
      </c>
      <c r="M1042">
        <f t="shared" ca="1" si="2225"/>
        <v>0</v>
      </c>
      <c r="N1042">
        <f t="shared" ca="1" si="2234"/>
        <v>0</v>
      </c>
      <c r="O1042" t="b">
        <f ca="1">IF(OR(O1041,M1042*MIN((B1042-B$2)*Analysis!$B$19,1)&gt;Analysis!$B$18),TRUE,FALSE)</f>
        <v>0</v>
      </c>
      <c r="P1042" t="b">
        <f>IF(OR('Flight Input'!U1042=3,'Flight Input'!U1042=9),TRUE,FALSE)</f>
        <v>0</v>
      </c>
      <c r="Q1042">
        <f ca="1">IF(O1042,Q1041,SUM(C$2:C1042)/COUNT(C$2:C1042))+(Analysis!$D$14-500)/1000000</f>
        <v>1.1E-4</v>
      </c>
      <c r="R1042">
        <f t="shared" ca="1" si="2226"/>
        <v>0</v>
      </c>
      <c r="S1042">
        <f t="shared" ca="1" si="2235"/>
        <v>0</v>
      </c>
      <c r="T1042">
        <f t="shared" si="2227"/>
        <v>0</v>
      </c>
      <c r="U1042">
        <f>IF($P1042,T1042*Analysis!$B$28+Analysis!$B$29,0)</f>
        <v>0</v>
      </c>
      <c r="V1042">
        <f>U1042-'Flight Input'!$AE1042</f>
        <v>0</v>
      </c>
      <c r="W1042">
        <f ca="1">MEDIAN2(R1042,Analysis!$B$5,2)</f>
        <v>0</v>
      </c>
      <c r="X1042">
        <f t="shared" ref="X1042:Y1042" ca="1" si="2264">X1041+W1042*$D1042</f>
        <v>0</v>
      </c>
      <c r="Y1042">
        <f t="shared" ca="1" si="2264"/>
        <v>0</v>
      </c>
      <c r="AA1042">
        <f ca="1">AVERAGE2(W1042,Analysis!$B$6,2)</f>
        <v>0</v>
      </c>
      <c r="AB1042">
        <f t="shared" ref="AB1042:AC1042" ca="1" si="2265">AB1041+AA1042*$D1042</f>
        <v>0</v>
      </c>
      <c r="AC1042">
        <f t="shared" ca="1" si="2265"/>
        <v>0</v>
      </c>
      <c r="AF1042">
        <f ca="1">IF(B1042&gt;0,C1042-Analysis!$B$14,0)</f>
        <v>0</v>
      </c>
      <c r="AG1042">
        <f t="shared" ca="1" si="2230"/>
        <v>0</v>
      </c>
      <c r="AH1042">
        <f t="shared" ca="1" si="2231"/>
        <v>0</v>
      </c>
      <c r="AI1042">
        <f ca="1">IF(AND(B1042&gt;Analysis!$B$39,B1042&lt;Analysis!$B$40),FilterInput(AF1042,Analysis!$B$34,Analysis!$B$35),0)</f>
        <v>0</v>
      </c>
      <c r="AJ1042">
        <f ca="1">MEDIAN2(AI1042,Analysis!$B$5,2)</f>
        <v>0</v>
      </c>
      <c r="AK1042">
        <f ca="1">AVERAGE2(AJ1042,Analysis!$B$6,2)</f>
        <v>0</v>
      </c>
      <c r="AL1042">
        <f ca="1">INTEGRAL2(R1042,$B1042,AL1041,R1041,$B1041,Analysis!$B$22)</f>
        <v>0</v>
      </c>
      <c r="AM1042">
        <f>IF(AND(B1042&lt;Analysis!$B$40,B1042&gt;0),INTEGRAL2(AL1042,$B1042,AM1041,AL1041,$B1041,Analysis!$B$23),0)</f>
        <v>0</v>
      </c>
      <c r="AN1042">
        <f>IF($P1042,AM1042*Analysis!$B$30+Analysis!$B$31,0)</f>
        <v>0</v>
      </c>
      <c r="AO1042">
        <f>AN1042-'Flight Input'!$AE1042</f>
        <v>0</v>
      </c>
      <c r="AQ1042">
        <f>Analysis!$B$36*'Flight Input'!AE1042+IF('Flight Input'!AE1042 &gt; 0,Analysis!$B$37,0)</f>
        <v>0</v>
      </c>
      <c r="AR1042">
        <f ca="1">_xlfn.COVARIANCE.P($AN$102:$AN$1102,'Flight Input'!AE1042:AE2042)</f>
        <v>0</v>
      </c>
    </row>
    <row r="1043" spans="1:44" x14ac:dyDescent="0.3">
      <c r="A1043">
        <v>1041</v>
      </c>
      <c r="B1043">
        <f>'Flight Input'!T1043</f>
        <v>24.719838000019081</v>
      </c>
      <c r="C1043">
        <f ca="1">INDIRECT(CONCATENATE("'Flight Input'!",Analysis!$B$2,A1043+2))</f>
        <v>0</v>
      </c>
      <c r="D1043">
        <f t="shared" si="2223"/>
        <v>2.0678000058978796E-2</v>
      </c>
      <c r="F1043">
        <f t="shared" ca="1" si="2232"/>
        <v>0</v>
      </c>
      <c r="G1043">
        <f t="shared" ca="1" si="2233"/>
        <v>0</v>
      </c>
      <c r="I1043">
        <f>SUM(D$2:D1043)/COUNT(D$2:D1043)</f>
        <v>2.3746242074946283E-2</v>
      </c>
      <c r="J1043">
        <f t="shared" si="2224"/>
        <v>0.87079041785711997</v>
      </c>
      <c r="L1043">
        <f ca="1">VARA(C$2:C1043)</f>
        <v>0</v>
      </c>
      <c r="M1043">
        <f t="shared" ca="1" si="2225"/>
        <v>0</v>
      </c>
      <c r="N1043">
        <f t="shared" ca="1" si="2234"/>
        <v>0</v>
      </c>
      <c r="O1043" t="b">
        <f ca="1">IF(OR(O1042,M1043*MIN((B1043-B$2)*Analysis!$B$19,1)&gt;Analysis!$B$18),TRUE,FALSE)</f>
        <v>0</v>
      </c>
      <c r="P1043" t="b">
        <f>IF(OR('Flight Input'!U1043=3,'Flight Input'!U1043=9),TRUE,FALSE)</f>
        <v>0</v>
      </c>
      <c r="Q1043">
        <f ca="1">IF(O1043,Q1042,SUM(C$2:C1043)/COUNT(C$2:C1043))+(Analysis!$D$14-500)/1000000</f>
        <v>1.1E-4</v>
      </c>
      <c r="R1043">
        <f t="shared" ca="1" si="2226"/>
        <v>0</v>
      </c>
      <c r="S1043">
        <f t="shared" ca="1" si="2235"/>
        <v>0</v>
      </c>
      <c r="T1043">
        <f t="shared" si="2227"/>
        <v>0</v>
      </c>
      <c r="U1043">
        <f>IF($P1043,T1043*Analysis!$B$28+Analysis!$B$29,0)</f>
        <v>0</v>
      </c>
      <c r="V1043">
        <f>U1043-'Flight Input'!$AE1043</f>
        <v>0</v>
      </c>
      <c r="W1043">
        <f ca="1">MEDIAN2(R1043,Analysis!$B$5,2)</f>
        <v>0</v>
      </c>
      <c r="X1043">
        <f t="shared" ref="X1043:Y1043" ca="1" si="2266">X1042+W1043*$D1043</f>
        <v>0</v>
      </c>
      <c r="Y1043">
        <f t="shared" ca="1" si="2266"/>
        <v>0</v>
      </c>
      <c r="AA1043">
        <f ca="1">AVERAGE2(W1043,Analysis!$B$6,2)</f>
        <v>0</v>
      </c>
      <c r="AB1043">
        <f t="shared" ref="AB1043:AC1043" ca="1" si="2267">AB1042+AA1043*$D1043</f>
        <v>0</v>
      </c>
      <c r="AC1043">
        <f t="shared" ca="1" si="2267"/>
        <v>0</v>
      </c>
      <c r="AF1043">
        <f ca="1">IF(B1043&gt;0,C1043-Analysis!$B$14,0)</f>
        <v>0</v>
      </c>
      <c r="AG1043">
        <f t="shared" ca="1" si="2230"/>
        <v>0</v>
      </c>
      <c r="AH1043">
        <f t="shared" ca="1" si="2231"/>
        <v>0</v>
      </c>
      <c r="AI1043">
        <f ca="1">IF(AND(B1043&gt;Analysis!$B$39,B1043&lt;Analysis!$B$40),FilterInput(AF1043,Analysis!$B$34,Analysis!$B$35),0)</f>
        <v>0</v>
      </c>
      <c r="AJ1043">
        <f ca="1">MEDIAN2(AI1043,Analysis!$B$5,2)</f>
        <v>0</v>
      </c>
      <c r="AK1043">
        <f ca="1">AVERAGE2(AJ1043,Analysis!$B$6,2)</f>
        <v>0</v>
      </c>
      <c r="AL1043">
        <f ca="1">INTEGRAL2(R1043,$B1043,AL1042,R1042,$B1042,Analysis!$B$22)</f>
        <v>0</v>
      </c>
      <c r="AM1043">
        <f>IF(AND(B1043&lt;Analysis!$B$40,B1043&gt;0),INTEGRAL2(AL1043,$B1043,AM1042,AL1042,$B1042,Analysis!$B$23),0)</f>
        <v>0</v>
      </c>
      <c r="AN1043">
        <f>IF($P1043,AM1043*Analysis!$B$30+Analysis!$B$31,0)</f>
        <v>0</v>
      </c>
      <c r="AO1043">
        <f>AN1043-'Flight Input'!$AE1043</f>
        <v>0</v>
      </c>
      <c r="AQ1043">
        <f>Analysis!$B$36*'Flight Input'!AE1043+IF('Flight Input'!AE1043 &gt; 0,Analysis!$B$37,0)</f>
        <v>0</v>
      </c>
      <c r="AR1043">
        <f ca="1">_xlfn.COVARIANCE.P($AN$102:$AN$1102,'Flight Input'!AE1043:AE2043)</f>
        <v>0</v>
      </c>
    </row>
    <row r="1044" spans="1:44" x14ac:dyDescent="0.3">
      <c r="A1044">
        <v>1042</v>
      </c>
      <c r="B1044">
        <f>'Flight Input'!T1044</f>
        <v>24.731899000005797</v>
      </c>
      <c r="C1044">
        <f ca="1">INDIRECT(CONCATENATE("'Flight Input'!",Analysis!$B$2,A1044+2))</f>
        <v>0</v>
      </c>
      <c r="D1044">
        <f t="shared" si="2223"/>
        <v>1.2060999986715615E-2</v>
      </c>
      <c r="F1044">
        <f t="shared" ca="1" si="2232"/>
        <v>0</v>
      </c>
      <c r="G1044">
        <f t="shared" ca="1" si="2233"/>
        <v>0</v>
      </c>
      <c r="I1044">
        <f>SUM(D$2:D1044)/COUNT(D$2:D1044)</f>
        <v>2.3735027831099612E-2</v>
      </c>
      <c r="J1044">
        <f t="shared" si="2224"/>
        <v>0.50815192097277795</v>
      </c>
      <c r="L1044">
        <f ca="1">VARA(C$2:C1044)</f>
        <v>0</v>
      </c>
      <c r="M1044">
        <f t="shared" ca="1" si="2225"/>
        <v>0</v>
      </c>
      <c r="N1044">
        <f t="shared" ca="1" si="2234"/>
        <v>0</v>
      </c>
      <c r="O1044" t="b">
        <f ca="1">IF(OR(O1043,M1044*MIN((B1044-B$2)*Analysis!$B$19,1)&gt;Analysis!$B$18),TRUE,FALSE)</f>
        <v>0</v>
      </c>
      <c r="P1044" t="b">
        <f>IF(OR('Flight Input'!U1044=3,'Flight Input'!U1044=9),TRUE,FALSE)</f>
        <v>0</v>
      </c>
      <c r="Q1044">
        <f ca="1">IF(O1044,Q1043,SUM(C$2:C1044)/COUNT(C$2:C1044))+(Analysis!$D$14-500)/1000000</f>
        <v>1.1E-4</v>
      </c>
      <c r="R1044">
        <f t="shared" ca="1" si="2226"/>
        <v>0</v>
      </c>
      <c r="S1044">
        <f t="shared" ca="1" si="2235"/>
        <v>0</v>
      </c>
      <c r="T1044">
        <f t="shared" si="2227"/>
        <v>0</v>
      </c>
      <c r="U1044">
        <f>IF($P1044,T1044*Analysis!$B$28+Analysis!$B$29,0)</f>
        <v>0</v>
      </c>
      <c r="V1044">
        <f>U1044-'Flight Input'!$AE1044</f>
        <v>0</v>
      </c>
      <c r="W1044">
        <f ca="1">MEDIAN2(R1044,Analysis!$B$5,2)</f>
        <v>0</v>
      </c>
      <c r="X1044">
        <f t="shared" ref="X1044:Y1044" ca="1" si="2268">X1043+W1044*$D1044</f>
        <v>0</v>
      </c>
      <c r="Y1044">
        <f t="shared" ca="1" si="2268"/>
        <v>0</v>
      </c>
      <c r="AA1044">
        <f ca="1">AVERAGE2(W1044,Analysis!$B$6,2)</f>
        <v>0</v>
      </c>
      <c r="AB1044">
        <f t="shared" ref="AB1044:AC1044" ca="1" si="2269">AB1043+AA1044*$D1044</f>
        <v>0</v>
      </c>
      <c r="AC1044">
        <f t="shared" ca="1" si="2269"/>
        <v>0</v>
      </c>
      <c r="AF1044">
        <f ca="1">IF(B1044&gt;0,C1044-Analysis!$B$14,0)</f>
        <v>0</v>
      </c>
      <c r="AG1044">
        <f t="shared" ca="1" si="2230"/>
        <v>0</v>
      </c>
      <c r="AH1044">
        <f t="shared" ca="1" si="2231"/>
        <v>0</v>
      </c>
      <c r="AI1044">
        <f ca="1">IF(AND(B1044&gt;Analysis!$B$39,B1044&lt;Analysis!$B$40),FilterInput(AF1044,Analysis!$B$34,Analysis!$B$35),0)</f>
        <v>0</v>
      </c>
      <c r="AJ1044">
        <f ca="1">MEDIAN2(AI1044,Analysis!$B$5,2)</f>
        <v>0</v>
      </c>
      <c r="AK1044">
        <f ca="1">AVERAGE2(AJ1044,Analysis!$B$6,2)</f>
        <v>0</v>
      </c>
      <c r="AL1044">
        <f ca="1">INTEGRAL2(R1044,$B1044,AL1043,R1043,$B1043,Analysis!$B$22)</f>
        <v>0</v>
      </c>
      <c r="AM1044">
        <f>IF(AND(B1044&lt;Analysis!$B$40,B1044&gt;0),INTEGRAL2(AL1044,$B1044,AM1043,AL1043,$B1043,Analysis!$B$23),0)</f>
        <v>0</v>
      </c>
      <c r="AN1044">
        <f>IF($P1044,AM1044*Analysis!$B$30+Analysis!$B$31,0)</f>
        <v>0</v>
      </c>
      <c r="AO1044">
        <f>AN1044-'Flight Input'!$AE1044</f>
        <v>0</v>
      </c>
      <c r="AQ1044">
        <f>Analysis!$B$36*'Flight Input'!AE1044+IF('Flight Input'!AE1044 &gt; 0,Analysis!$B$37,0)</f>
        <v>0</v>
      </c>
      <c r="AR1044">
        <f ca="1">_xlfn.COVARIANCE.P($AN$102:$AN$1102,'Flight Input'!AE1044:AE2044)</f>
        <v>0</v>
      </c>
    </row>
    <row r="1045" spans="1:44" x14ac:dyDescent="0.3">
      <c r="A1045">
        <v>1043</v>
      </c>
      <c r="B1045">
        <f>'Flight Input'!T1045</f>
        <v>24.757472999976017</v>
      </c>
      <c r="C1045">
        <f ca="1">INDIRECT(CONCATENATE("'Flight Input'!",Analysis!$B$2,A1045+2))</f>
        <v>0</v>
      </c>
      <c r="D1045">
        <f t="shared" si="2223"/>
        <v>2.5573999970220029E-2</v>
      </c>
      <c r="F1045">
        <f t="shared" ca="1" si="2232"/>
        <v>0</v>
      </c>
      <c r="G1045">
        <f t="shared" ca="1" si="2233"/>
        <v>0</v>
      </c>
      <c r="I1045">
        <f>SUM(D$2:D1045)/COUNT(D$2:D1045)</f>
        <v>2.3736790987512961E-2</v>
      </c>
      <c r="J1045">
        <f t="shared" si="2224"/>
        <v>1.0773992147326719</v>
      </c>
      <c r="L1045">
        <f ca="1">VARA(C$2:C1045)</f>
        <v>0</v>
      </c>
      <c r="M1045">
        <f t="shared" ca="1" si="2225"/>
        <v>0</v>
      </c>
      <c r="N1045">
        <f t="shared" ca="1" si="2234"/>
        <v>0</v>
      </c>
      <c r="O1045" t="b">
        <f ca="1">IF(OR(O1044,M1045*MIN((B1045-B$2)*Analysis!$B$19,1)&gt;Analysis!$B$18),TRUE,FALSE)</f>
        <v>0</v>
      </c>
      <c r="P1045" t="b">
        <f>IF(OR('Flight Input'!U1045=3,'Flight Input'!U1045=9),TRUE,FALSE)</f>
        <v>0</v>
      </c>
      <c r="Q1045">
        <f ca="1">IF(O1045,Q1044,SUM(C$2:C1045)/COUNT(C$2:C1045))+(Analysis!$D$14-500)/1000000</f>
        <v>1.1E-4</v>
      </c>
      <c r="R1045">
        <f t="shared" ca="1" si="2226"/>
        <v>0</v>
      </c>
      <c r="S1045">
        <f t="shared" ca="1" si="2235"/>
        <v>0</v>
      </c>
      <c r="T1045">
        <f t="shared" si="2227"/>
        <v>0</v>
      </c>
      <c r="U1045">
        <f>IF($P1045,T1045*Analysis!$B$28+Analysis!$B$29,0)</f>
        <v>0</v>
      </c>
      <c r="V1045">
        <f>U1045-'Flight Input'!$AE1045</f>
        <v>0</v>
      </c>
      <c r="W1045">
        <f ca="1">MEDIAN2(R1045,Analysis!$B$5,2)</f>
        <v>0</v>
      </c>
      <c r="X1045">
        <f t="shared" ref="X1045:Y1045" ca="1" si="2270">X1044+W1045*$D1045</f>
        <v>0</v>
      </c>
      <c r="Y1045">
        <f t="shared" ca="1" si="2270"/>
        <v>0</v>
      </c>
      <c r="AA1045">
        <f ca="1">AVERAGE2(W1045,Analysis!$B$6,2)</f>
        <v>0</v>
      </c>
      <c r="AB1045">
        <f t="shared" ref="AB1045:AC1045" ca="1" si="2271">AB1044+AA1045*$D1045</f>
        <v>0</v>
      </c>
      <c r="AC1045">
        <f t="shared" ca="1" si="2271"/>
        <v>0</v>
      </c>
      <c r="AF1045">
        <f ca="1">IF(B1045&gt;0,C1045-Analysis!$B$14,0)</f>
        <v>0</v>
      </c>
      <c r="AG1045">
        <f t="shared" ca="1" si="2230"/>
        <v>0</v>
      </c>
      <c r="AH1045">
        <f t="shared" ca="1" si="2231"/>
        <v>0</v>
      </c>
      <c r="AI1045">
        <f ca="1">IF(AND(B1045&gt;Analysis!$B$39,B1045&lt;Analysis!$B$40),FilterInput(AF1045,Analysis!$B$34,Analysis!$B$35),0)</f>
        <v>0</v>
      </c>
      <c r="AJ1045">
        <f ca="1">MEDIAN2(AI1045,Analysis!$B$5,2)</f>
        <v>0</v>
      </c>
      <c r="AK1045">
        <f ca="1">AVERAGE2(AJ1045,Analysis!$B$6,2)</f>
        <v>0</v>
      </c>
      <c r="AL1045">
        <f ca="1">INTEGRAL2(R1045,$B1045,AL1044,R1044,$B1044,Analysis!$B$22)</f>
        <v>0</v>
      </c>
      <c r="AM1045">
        <f>IF(AND(B1045&lt;Analysis!$B$40,B1045&gt;0),INTEGRAL2(AL1045,$B1045,AM1044,AL1044,$B1044,Analysis!$B$23),0)</f>
        <v>0</v>
      </c>
      <c r="AN1045">
        <f>IF($P1045,AM1045*Analysis!$B$30+Analysis!$B$31,0)</f>
        <v>0</v>
      </c>
      <c r="AO1045">
        <f>AN1045-'Flight Input'!$AE1045</f>
        <v>0</v>
      </c>
      <c r="AQ1045">
        <f>Analysis!$B$36*'Flight Input'!AE1045+IF('Flight Input'!AE1045 &gt; 0,Analysis!$B$37,0)</f>
        <v>0</v>
      </c>
      <c r="AR1045">
        <f ca="1">_xlfn.COVARIANCE.P($AN$102:$AN$1102,'Flight Input'!AE1045:AE2045)</f>
        <v>0</v>
      </c>
    </row>
    <row r="1046" spans="1:44" x14ac:dyDescent="0.3">
      <c r="A1046">
        <v>1044</v>
      </c>
      <c r="B1046">
        <f>'Flight Input'!T1046</f>
        <v>24.773432999965735</v>
      </c>
      <c r="C1046">
        <f ca="1">INDIRECT(CONCATENATE("'Flight Input'!",Analysis!$B$2,A1046+2))</f>
        <v>0</v>
      </c>
      <c r="D1046">
        <f t="shared" si="2223"/>
        <v>1.5959999989718199E-2</v>
      </c>
      <c r="F1046">
        <f t="shared" ca="1" si="2232"/>
        <v>0</v>
      </c>
      <c r="G1046">
        <f t="shared" ca="1" si="2233"/>
        <v>0</v>
      </c>
      <c r="I1046">
        <f>SUM(D$2:D1046)/COUNT(D$2:D1046)</f>
        <v>2.3729341953990169E-2</v>
      </c>
      <c r="J1046">
        <f t="shared" si="2224"/>
        <v>0.67258502240237938</v>
      </c>
      <c r="L1046">
        <f ca="1">VARA(C$2:C1046)</f>
        <v>0</v>
      </c>
      <c r="M1046">
        <f t="shared" ca="1" si="2225"/>
        <v>0</v>
      </c>
      <c r="N1046">
        <f t="shared" ca="1" si="2234"/>
        <v>0</v>
      </c>
      <c r="O1046" t="b">
        <f ca="1">IF(OR(O1045,M1046*MIN((B1046-B$2)*Analysis!$B$19,1)&gt;Analysis!$B$18),TRUE,FALSE)</f>
        <v>0</v>
      </c>
      <c r="P1046" t="b">
        <f>IF(OR('Flight Input'!U1046=3,'Flight Input'!U1046=9),TRUE,FALSE)</f>
        <v>0</v>
      </c>
      <c r="Q1046">
        <f ca="1">IF(O1046,Q1045,SUM(C$2:C1046)/COUNT(C$2:C1046))+(Analysis!$D$14-500)/1000000</f>
        <v>1.1E-4</v>
      </c>
      <c r="R1046">
        <f t="shared" ca="1" si="2226"/>
        <v>0</v>
      </c>
      <c r="S1046">
        <f t="shared" ca="1" si="2235"/>
        <v>0</v>
      </c>
      <c r="T1046">
        <f t="shared" si="2227"/>
        <v>0</v>
      </c>
      <c r="U1046">
        <f>IF($P1046,T1046*Analysis!$B$28+Analysis!$B$29,0)</f>
        <v>0</v>
      </c>
      <c r="V1046">
        <f>U1046-'Flight Input'!$AE1046</f>
        <v>0</v>
      </c>
      <c r="W1046">
        <f ca="1">MEDIAN2(R1046,Analysis!$B$5,2)</f>
        <v>0</v>
      </c>
      <c r="X1046">
        <f t="shared" ref="X1046:Y1046" ca="1" si="2272">X1045+W1046*$D1046</f>
        <v>0</v>
      </c>
      <c r="Y1046">
        <f t="shared" ca="1" si="2272"/>
        <v>0</v>
      </c>
      <c r="AA1046">
        <f ca="1">AVERAGE2(W1046,Analysis!$B$6,2)</f>
        <v>0</v>
      </c>
      <c r="AB1046">
        <f t="shared" ref="AB1046:AC1046" ca="1" si="2273">AB1045+AA1046*$D1046</f>
        <v>0</v>
      </c>
      <c r="AC1046">
        <f t="shared" ca="1" si="2273"/>
        <v>0</v>
      </c>
      <c r="AF1046">
        <f ca="1">IF(B1046&gt;0,C1046-Analysis!$B$14,0)</f>
        <v>0</v>
      </c>
      <c r="AG1046">
        <f t="shared" ca="1" si="2230"/>
        <v>0</v>
      </c>
      <c r="AH1046">
        <f t="shared" ca="1" si="2231"/>
        <v>0</v>
      </c>
      <c r="AI1046">
        <f ca="1">IF(AND(B1046&gt;Analysis!$B$39,B1046&lt;Analysis!$B$40),FilterInput(AF1046,Analysis!$B$34,Analysis!$B$35),0)</f>
        <v>0</v>
      </c>
      <c r="AJ1046">
        <f ca="1">MEDIAN2(AI1046,Analysis!$B$5,2)</f>
        <v>0</v>
      </c>
      <c r="AK1046">
        <f ca="1">AVERAGE2(AJ1046,Analysis!$B$6,2)</f>
        <v>0</v>
      </c>
      <c r="AL1046">
        <f ca="1">INTEGRAL2(R1046,$B1046,AL1045,R1045,$B1045,Analysis!$B$22)</f>
        <v>0</v>
      </c>
      <c r="AM1046">
        <f>IF(AND(B1046&lt;Analysis!$B$40,B1046&gt;0),INTEGRAL2(AL1046,$B1046,AM1045,AL1045,$B1045,Analysis!$B$23),0)</f>
        <v>0</v>
      </c>
      <c r="AN1046">
        <f>IF($P1046,AM1046*Analysis!$B$30+Analysis!$B$31,0)</f>
        <v>0</v>
      </c>
      <c r="AO1046">
        <f>AN1046-'Flight Input'!$AE1046</f>
        <v>0</v>
      </c>
      <c r="AQ1046">
        <f>Analysis!$B$36*'Flight Input'!AE1046+IF('Flight Input'!AE1046 &gt; 0,Analysis!$B$37,0)</f>
        <v>0</v>
      </c>
      <c r="AR1046">
        <f ca="1">_xlfn.COVARIANCE.P($AN$102:$AN$1102,'Flight Input'!AE1046:AE2046)</f>
        <v>0</v>
      </c>
    </row>
    <row r="1047" spans="1:44" x14ac:dyDescent="0.3">
      <c r="A1047">
        <v>1045</v>
      </c>
      <c r="B1047">
        <f>'Flight Input'!T1047</f>
        <v>24.792139000026509</v>
      </c>
      <c r="C1047">
        <f ca="1">INDIRECT(CONCATENATE("'Flight Input'!",Analysis!$B$2,A1047+2))</f>
        <v>0</v>
      </c>
      <c r="D1047">
        <f t="shared" si="2223"/>
        <v>1.8706000060774386E-2</v>
      </c>
      <c r="F1047">
        <f t="shared" ca="1" si="2232"/>
        <v>0</v>
      </c>
      <c r="G1047">
        <f t="shared" ca="1" si="2233"/>
        <v>0</v>
      </c>
      <c r="I1047">
        <f>SUM(D$2:D1047)/COUNT(D$2:D1047)</f>
        <v>2.3724534928255034E-2</v>
      </c>
      <c r="J1047">
        <f t="shared" si="2224"/>
        <v>0.78846645960997275</v>
      </c>
      <c r="L1047">
        <f ca="1">VARA(C$2:C1047)</f>
        <v>0</v>
      </c>
      <c r="M1047">
        <f t="shared" ca="1" si="2225"/>
        <v>0</v>
      </c>
      <c r="N1047">
        <f t="shared" ca="1" si="2234"/>
        <v>0</v>
      </c>
      <c r="O1047" t="b">
        <f ca="1">IF(OR(O1046,M1047*MIN((B1047-B$2)*Analysis!$B$19,1)&gt;Analysis!$B$18),TRUE,FALSE)</f>
        <v>0</v>
      </c>
      <c r="P1047" t="b">
        <f>IF(OR('Flight Input'!U1047=3,'Flight Input'!U1047=9),TRUE,FALSE)</f>
        <v>0</v>
      </c>
      <c r="Q1047">
        <f ca="1">IF(O1047,Q1046,SUM(C$2:C1047)/COUNT(C$2:C1047))+(Analysis!$D$14-500)/1000000</f>
        <v>1.1E-4</v>
      </c>
      <c r="R1047">
        <f t="shared" ca="1" si="2226"/>
        <v>0</v>
      </c>
      <c r="S1047">
        <f t="shared" ca="1" si="2235"/>
        <v>0</v>
      </c>
      <c r="T1047">
        <f t="shared" si="2227"/>
        <v>0</v>
      </c>
      <c r="U1047">
        <f>IF($P1047,T1047*Analysis!$B$28+Analysis!$B$29,0)</f>
        <v>0</v>
      </c>
      <c r="V1047">
        <f>U1047-'Flight Input'!$AE1047</f>
        <v>0</v>
      </c>
      <c r="W1047">
        <f ca="1">MEDIAN2(R1047,Analysis!$B$5,2)</f>
        <v>0</v>
      </c>
      <c r="X1047">
        <f t="shared" ref="X1047:Y1047" ca="1" si="2274">X1046+W1047*$D1047</f>
        <v>0</v>
      </c>
      <c r="Y1047">
        <f t="shared" ca="1" si="2274"/>
        <v>0</v>
      </c>
      <c r="AA1047">
        <f ca="1">AVERAGE2(W1047,Analysis!$B$6,2)</f>
        <v>0</v>
      </c>
      <c r="AB1047">
        <f t="shared" ref="AB1047:AC1047" ca="1" si="2275">AB1046+AA1047*$D1047</f>
        <v>0</v>
      </c>
      <c r="AC1047">
        <f t="shared" ca="1" si="2275"/>
        <v>0</v>
      </c>
      <c r="AF1047">
        <f ca="1">IF(B1047&gt;0,C1047-Analysis!$B$14,0)</f>
        <v>0</v>
      </c>
      <c r="AG1047">
        <f t="shared" ca="1" si="2230"/>
        <v>0</v>
      </c>
      <c r="AH1047">
        <f t="shared" ca="1" si="2231"/>
        <v>0</v>
      </c>
      <c r="AI1047">
        <f ca="1">IF(AND(B1047&gt;Analysis!$B$39,B1047&lt;Analysis!$B$40),FilterInput(AF1047,Analysis!$B$34,Analysis!$B$35),0)</f>
        <v>0</v>
      </c>
      <c r="AJ1047">
        <f ca="1">MEDIAN2(AI1047,Analysis!$B$5,2)</f>
        <v>0</v>
      </c>
      <c r="AK1047">
        <f ca="1">AVERAGE2(AJ1047,Analysis!$B$6,2)</f>
        <v>0</v>
      </c>
      <c r="AL1047">
        <f ca="1">INTEGRAL2(R1047,$B1047,AL1046,R1046,$B1046,Analysis!$B$22)</f>
        <v>0</v>
      </c>
      <c r="AM1047">
        <f>IF(AND(B1047&lt;Analysis!$B$40,B1047&gt;0),INTEGRAL2(AL1047,$B1047,AM1046,AL1046,$B1046,Analysis!$B$23),0)</f>
        <v>0</v>
      </c>
      <c r="AN1047">
        <f>IF($P1047,AM1047*Analysis!$B$30+Analysis!$B$31,0)</f>
        <v>0</v>
      </c>
      <c r="AO1047">
        <f>AN1047-'Flight Input'!$AE1047</f>
        <v>0</v>
      </c>
      <c r="AQ1047">
        <f>Analysis!$B$36*'Flight Input'!AE1047+IF('Flight Input'!AE1047 &gt; 0,Analysis!$B$37,0)</f>
        <v>0</v>
      </c>
      <c r="AR1047">
        <f ca="1">_xlfn.COVARIANCE.P($AN$102:$AN$1102,'Flight Input'!AE1047:AE2047)</f>
        <v>0</v>
      </c>
    </row>
    <row r="1048" spans="1:44" x14ac:dyDescent="0.3">
      <c r="A1048">
        <v>1046</v>
      </c>
      <c r="B1048">
        <f>'Flight Input'!T1048</f>
        <v>24.820835000020452</v>
      </c>
      <c r="C1048">
        <f ca="1">INDIRECT(CONCATENATE("'Flight Input'!",Analysis!$B$2,A1048+2))</f>
        <v>0</v>
      </c>
      <c r="D1048">
        <f t="shared" si="2223"/>
        <v>2.8695999993942678E-2</v>
      </c>
      <c r="F1048">
        <f t="shared" ca="1" si="2232"/>
        <v>0</v>
      </c>
      <c r="G1048">
        <f t="shared" ca="1" si="2233"/>
        <v>0</v>
      </c>
      <c r="I1048">
        <f>SUM(D$2:D1048)/COUNT(D$2:D1048)</f>
        <v>2.3729287762925863E-2</v>
      </c>
      <c r="J1048">
        <f t="shared" si="2224"/>
        <v>1.2093072611634261</v>
      </c>
      <c r="L1048">
        <f ca="1">VARA(C$2:C1048)</f>
        <v>0</v>
      </c>
      <c r="M1048">
        <f t="shared" ca="1" si="2225"/>
        <v>0</v>
      </c>
      <c r="N1048">
        <f t="shared" ca="1" si="2234"/>
        <v>0</v>
      </c>
      <c r="O1048" t="b">
        <f ca="1">IF(OR(O1047,M1048*MIN((B1048-B$2)*Analysis!$B$19,1)&gt;Analysis!$B$18),TRUE,FALSE)</f>
        <v>0</v>
      </c>
      <c r="P1048" t="b">
        <f>IF(OR('Flight Input'!U1048=3,'Flight Input'!U1048=9),TRUE,FALSE)</f>
        <v>0</v>
      </c>
      <c r="Q1048">
        <f ca="1">IF(O1048,Q1047,SUM(C$2:C1048)/COUNT(C$2:C1048))+(Analysis!$D$14-500)/1000000</f>
        <v>1.1E-4</v>
      </c>
      <c r="R1048">
        <f t="shared" ca="1" si="2226"/>
        <v>0</v>
      </c>
      <c r="S1048">
        <f t="shared" ca="1" si="2235"/>
        <v>0</v>
      </c>
      <c r="T1048">
        <f t="shared" si="2227"/>
        <v>0</v>
      </c>
      <c r="U1048">
        <f>IF($P1048,T1048*Analysis!$B$28+Analysis!$B$29,0)</f>
        <v>0</v>
      </c>
      <c r="V1048">
        <f>U1048-'Flight Input'!$AE1048</f>
        <v>0</v>
      </c>
      <c r="W1048">
        <f ca="1">MEDIAN2(R1048,Analysis!$B$5,2)</f>
        <v>0</v>
      </c>
      <c r="X1048">
        <f t="shared" ref="X1048:Y1048" ca="1" si="2276">X1047+W1048*$D1048</f>
        <v>0</v>
      </c>
      <c r="Y1048">
        <f t="shared" ca="1" si="2276"/>
        <v>0</v>
      </c>
      <c r="AA1048">
        <f ca="1">AVERAGE2(W1048,Analysis!$B$6,2)</f>
        <v>0</v>
      </c>
      <c r="AB1048">
        <f t="shared" ref="AB1048:AC1048" ca="1" si="2277">AB1047+AA1048*$D1048</f>
        <v>0</v>
      </c>
      <c r="AC1048">
        <f t="shared" ca="1" si="2277"/>
        <v>0</v>
      </c>
      <c r="AF1048">
        <f ca="1">IF(B1048&gt;0,C1048-Analysis!$B$14,0)</f>
        <v>0</v>
      </c>
      <c r="AG1048">
        <f t="shared" ca="1" si="2230"/>
        <v>0</v>
      </c>
      <c r="AH1048">
        <f t="shared" ca="1" si="2231"/>
        <v>0</v>
      </c>
      <c r="AI1048">
        <f ca="1">IF(AND(B1048&gt;Analysis!$B$39,B1048&lt;Analysis!$B$40),FilterInput(AF1048,Analysis!$B$34,Analysis!$B$35),0)</f>
        <v>0</v>
      </c>
      <c r="AJ1048">
        <f ca="1">MEDIAN2(AI1048,Analysis!$B$5,2)</f>
        <v>0</v>
      </c>
      <c r="AK1048">
        <f ca="1">AVERAGE2(AJ1048,Analysis!$B$6,2)</f>
        <v>0</v>
      </c>
      <c r="AL1048">
        <f ca="1">INTEGRAL2(R1048,$B1048,AL1047,R1047,$B1047,Analysis!$B$22)</f>
        <v>0</v>
      </c>
      <c r="AM1048">
        <f>IF(AND(B1048&lt;Analysis!$B$40,B1048&gt;0),INTEGRAL2(AL1048,$B1048,AM1047,AL1047,$B1047,Analysis!$B$23),0)</f>
        <v>0</v>
      </c>
      <c r="AN1048">
        <f>IF($P1048,AM1048*Analysis!$B$30+Analysis!$B$31,0)</f>
        <v>0</v>
      </c>
      <c r="AO1048">
        <f>AN1048-'Flight Input'!$AE1048</f>
        <v>0</v>
      </c>
      <c r="AQ1048">
        <f>Analysis!$B$36*'Flight Input'!AE1048+IF('Flight Input'!AE1048 &gt; 0,Analysis!$B$37,0)</f>
        <v>0</v>
      </c>
      <c r="AR1048">
        <f ca="1">_xlfn.COVARIANCE.P($AN$102:$AN$1102,'Flight Input'!AE1048:AE2048)</f>
        <v>0</v>
      </c>
    </row>
    <row r="1049" spans="1:44" x14ac:dyDescent="0.3">
      <c r="A1049">
        <v>1047</v>
      </c>
      <c r="B1049">
        <f>'Flight Input'!T1049</f>
        <v>24.838818000047468</v>
      </c>
      <c r="C1049">
        <f ca="1">INDIRECT(CONCATENATE("'Flight Input'!",Analysis!$B$2,A1049+2))</f>
        <v>0</v>
      </c>
      <c r="D1049">
        <f t="shared" si="2223"/>
        <v>1.7983000027015805E-2</v>
      </c>
      <c r="F1049">
        <f t="shared" ca="1" si="2232"/>
        <v>0</v>
      </c>
      <c r="G1049">
        <f t="shared" ca="1" si="2233"/>
        <v>0</v>
      </c>
      <c r="I1049">
        <f>SUM(D$2:D1049)/COUNT(D$2:D1049)</f>
        <v>2.3723799426979435E-2</v>
      </c>
      <c r="J1049">
        <f t="shared" si="2224"/>
        <v>0.75801517722178113</v>
      </c>
      <c r="L1049">
        <f ca="1">VARA(C$2:C1049)</f>
        <v>0</v>
      </c>
      <c r="M1049">
        <f t="shared" ca="1" si="2225"/>
        <v>0</v>
      </c>
      <c r="N1049">
        <f t="shared" ca="1" si="2234"/>
        <v>0</v>
      </c>
      <c r="O1049" t="b">
        <f ca="1">IF(OR(O1048,M1049*MIN((B1049-B$2)*Analysis!$B$19,1)&gt;Analysis!$B$18),TRUE,FALSE)</f>
        <v>0</v>
      </c>
      <c r="P1049" t="b">
        <f>IF(OR('Flight Input'!U1049=3,'Flight Input'!U1049=9),TRUE,FALSE)</f>
        <v>0</v>
      </c>
      <c r="Q1049">
        <f ca="1">IF(O1049,Q1048,SUM(C$2:C1049)/COUNT(C$2:C1049))+(Analysis!$D$14-500)/1000000</f>
        <v>1.1E-4</v>
      </c>
      <c r="R1049">
        <f t="shared" ca="1" si="2226"/>
        <v>0</v>
      </c>
      <c r="S1049">
        <f t="shared" ca="1" si="2235"/>
        <v>0</v>
      </c>
      <c r="T1049">
        <f t="shared" si="2227"/>
        <v>0</v>
      </c>
      <c r="U1049">
        <f>IF($P1049,T1049*Analysis!$B$28+Analysis!$B$29,0)</f>
        <v>0</v>
      </c>
      <c r="V1049">
        <f>U1049-'Flight Input'!$AE1049</f>
        <v>0</v>
      </c>
      <c r="W1049">
        <f ca="1">MEDIAN2(R1049,Analysis!$B$5,2)</f>
        <v>0</v>
      </c>
      <c r="X1049">
        <f t="shared" ref="X1049:Y1049" ca="1" si="2278">X1048+W1049*$D1049</f>
        <v>0</v>
      </c>
      <c r="Y1049">
        <f t="shared" ca="1" si="2278"/>
        <v>0</v>
      </c>
      <c r="AA1049">
        <f ca="1">AVERAGE2(W1049,Analysis!$B$6,2)</f>
        <v>0</v>
      </c>
      <c r="AB1049">
        <f t="shared" ref="AB1049:AC1049" ca="1" si="2279">AB1048+AA1049*$D1049</f>
        <v>0</v>
      </c>
      <c r="AC1049">
        <f t="shared" ca="1" si="2279"/>
        <v>0</v>
      </c>
      <c r="AF1049">
        <f ca="1">IF(B1049&gt;0,C1049-Analysis!$B$14,0)</f>
        <v>0</v>
      </c>
      <c r="AG1049">
        <f t="shared" ca="1" si="2230"/>
        <v>0</v>
      </c>
      <c r="AH1049">
        <f t="shared" ca="1" si="2231"/>
        <v>0</v>
      </c>
      <c r="AI1049">
        <f ca="1">IF(AND(B1049&gt;Analysis!$B$39,B1049&lt;Analysis!$B$40),FilterInput(AF1049,Analysis!$B$34,Analysis!$B$35),0)</f>
        <v>0</v>
      </c>
      <c r="AJ1049">
        <f ca="1">MEDIAN2(AI1049,Analysis!$B$5,2)</f>
        <v>0</v>
      </c>
      <c r="AK1049">
        <f ca="1">AVERAGE2(AJ1049,Analysis!$B$6,2)</f>
        <v>0</v>
      </c>
      <c r="AL1049">
        <f ca="1">INTEGRAL2(R1049,$B1049,AL1048,R1048,$B1048,Analysis!$B$22)</f>
        <v>0</v>
      </c>
      <c r="AM1049">
        <f>IF(AND(B1049&lt;Analysis!$B$40,B1049&gt;0),INTEGRAL2(AL1049,$B1049,AM1048,AL1048,$B1048,Analysis!$B$23),0)</f>
        <v>0</v>
      </c>
      <c r="AN1049">
        <f>IF($P1049,AM1049*Analysis!$B$30+Analysis!$B$31,0)</f>
        <v>0</v>
      </c>
      <c r="AO1049">
        <f>AN1049-'Flight Input'!$AE1049</f>
        <v>0</v>
      </c>
      <c r="AQ1049">
        <f>Analysis!$B$36*'Flight Input'!AE1049+IF('Flight Input'!AE1049 &gt; 0,Analysis!$B$37,0)</f>
        <v>0</v>
      </c>
      <c r="AR1049">
        <f ca="1">_xlfn.COVARIANCE.P($AN$102:$AN$1102,'Flight Input'!AE1049:AE2049)</f>
        <v>0</v>
      </c>
    </row>
    <row r="1050" spans="1:44" x14ac:dyDescent="0.3">
      <c r="A1050">
        <v>1048</v>
      </c>
      <c r="B1050">
        <f>'Flight Input'!T1050</f>
        <v>24.858812000020407</v>
      </c>
      <c r="C1050">
        <f ca="1">INDIRECT(CONCATENATE("'Flight Input'!",Analysis!$B$2,A1050+2))</f>
        <v>0</v>
      </c>
      <c r="D1050">
        <f t="shared" si="2223"/>
        <v>1.9993999972939491E-2</v>
      </c>
      <c r="F1050">
        <f t="shared" ca="1" si="2232"/>
        <v>0</v>
      </c>
      <c r="G1050">
        <f t="shared" ca="1" si="2233"/>
        <v>0</v>
      </c>
      <c r="I1050">
        <f>SUM(D$2:D1050)/COUNT(D$2:D1050)</f>
        <v>2.3720240458034739E-2</v>
      </c>
      <c r="J1050">
        <f t="shared" si="2224"/>
        <v>0.84290882330271399</v>
      </c>
      <c r="L1050">
        <f ca="1">VARA(C$2:C1050)</f>
        <v>0</v>
      </c>
      <c r="M1050">
        <f t="shared" ca="1" si="2225"/>
        <v>0</v>
      </c>
      <c r="N1050">
        <f t="shared" ca="1" si="2234"/>
        <v>0</v>
      </c>
      <c r="O1050" t="b">
        <f ca="1">IF(OR(O1049,M1050*MIN((B1050-B$2)*Analysis!$B$19,1)&gt;Analysis!$B$18),TRUE,FALSE)</f>
        <v>0</v>
      </c>
      <c r="P1050" t="b">
        <f>IF(OR('Flight Input'!U1050=3,'Flight Input'!U1050=9),TRUE,FALSE)</f>
        <v>0</v>
      </c>
      <c r="Q1050">
        <f ca="1">IF(O1050,Q1049,SUM(C$2:C1050)/COUNT(C$2:C1050))+(Analysis!$D$14-500)/1000000</f>
        <v>1.1E-4</v>
      </c>
      <c r="R1050">
        <f t="shared" ca="1" si="2226"/>
        <v>0</v>
      </c>
      <c r="S1050">
        <f t="shared" ca="1" si="2235"/>
        <v>0</v>
      </c>
      <c r="T1050">
        <f t="shared" si="2227"/>
        <v>0</v>
      </c>
      <c r="U1050">
        <f>IF($P1050,T1050*Analysis!$B$28+Analysis!$B$29,0)</f>
        <v>0</v>
      </c>
      <c r="V1050">
        <f>U1050-'Flight Input'!$AE1050</f>
        <v>0</v>
      </c>
      <c r="W1050">
        <f ca="1">MEDIAN2(R1050,Analysis!$B$5,2)</f>
        <v>0</v>
      </c>
      <c r="X1050">
        <f t="shared" ref="X1050:Y1050" ca="1" si="2280">X1049+W1050*$D1050</f>
        <v>0</v>
      </c>
      <c r="Y1050">
        <f t="shared" ca="1" si="2280"/>
        <v>0</v>
      </c>
      <c r="AA1050">
        <f ca="1">AVERAGE2(W1050,Analysis!$B$6,2)</f>
        <v>0</v>
      </c>
      <c r="AB1050">
        <f t="shared" ref="AB1050:AC1050" ca="1" si="2281">AB1049+AA1050*$D1050</f>
        <v>0</v>
      </c>
      <c r="AC1050">
        <f t="shared" ca="1" si="2281"/>
        <v>0</v>
      </c>
      <c r="AF1050">
        <f ca="1">IF(B1050&gt;0,C1050-Analysis!$B$14,0)</f>
        <v>0</v>
      </c>
      <c r="AG1050">
        <f t="shared" ca="1" si="2230"/>
        <v>0</v>
      </c>
      <c r="AH1050">
        <f t="shared" ca="1" si="2231"/>
        <v>0</v>
      </c>
      <c r="AI1050">
        <f ca="1">IF(AND(B1050&gt;Analysis!$B$39,B1050&lt;Analysis!$B$40),FilterInput(AF1050,Analysis!$B$34,Analysis!$B$35),0)</f>
        <v>0</v>
      </c>
      <c r="AJ1050">
        <f ca="1">MEDIAN2(AI1050,Analysis!$B$5,2)</f>
        <v>0</v>
      </c>
      <c r="AK1050">
        <f ca="1">AVERAGE2(AJ1050,Analysis!$B$6,2)</f>
        <v>0</v>
      </c>
      <c r="AL1050">
        <f ca="1">INTEGRAL2(R1050,$B1050,AL1049,R1049,$B1049,Analysis!$B$22)</f>
        <v>0</v>
      </c>
      <c r="AM1050">
        <f>IF(AND(B1050&lt;Analysis!$B$40,B1050&gt;0),INTEGRAL2(AL1050,$B1050,AM1049,AL1049,$B1049,Analysis!$B$23),0)</f>
        <v>0</v>
      </c>
      <c r="AN1050">
        <f>IF($P1050,AM1050*Analysis!$B$30+Analysis!$B$31,0)</f>
        <v>0</v>
      </c>
      <c r="AO1050">
        <f>AN1050-'Flight Input'!$AE1050</f>
        <v>0</v>
      </c>
      <c r="AQ1050">
        <f>Analysis!$B$36*'Flight Input'!AE1050+IF('Flight Input'!AE1050 &gt; 0,Analysis!$B$37,0)</f>
        <v>0</v>
      </c>
      <c r="AR1050">
        <f ca="1">_xlfn.COVARIANCE.P($AN$102:$AN$1102,'Flight Input'!AE1050:AE2050)</f>
        <v>0</v>
      </c>
    </row>
    <row r="1051" spans="1:44" x14ac:dyDescent="0.3">
      <c r="A1051">
        <v>1049</v>
      </c>
      <c r="B1051">
        <f>'Flight Input'!T1051</f>
        <v>24.877723000012338</v>
      </c>
      <c r="C1051">
        <f ca="1">INDIRECT(CONCATENATE("'Flight Input'!",Analysis!$B$2,A1051+2))</f>
        <v>0</v>
      </c>
      <c r="D1051">
        <f t="shared" si="2223"/>
        <v>1.8910999991931021E-2</v>
      </c>
      <c r="F1051">
        <f t="shared" ca="1" si="2232"/>
        <v>0</v>
      </c>
      <c r="G1051">
        <f t="shared" ca="1" si="2233"/>
        <v>0</v>
      </c>
      <c r="I1051">
        <f>SUM(D$2:D1051)/COUNT(D$2:D1051)</f>
        <v>2.3715655862738168E-2</v>
      </c>
      <c r="J1051">
        <f t="shared" si="2224"/>
        <v>0.79740573490290101</v>
      </c>
      <c r="L1051">
        <f ca="1">VARA(C$2:C1051)</f>
        <v>0</v>
      </c>
      <c r="M1051">
        <f t="shared" ca="1" si="2225"/>
        <v>0</v>
      </c>
      <c r="N1051">
        <f t="shared" ca="1" si="2234"/>
        <v>0</v>
      </c>
      <c r="O1051" t="b">
        <f ca="1">IF(OR(O1050,M1051*MIN((B1051-B$2)*Analysis!$B$19,1)&gt;Analysis!$B$18),TRUE,FALSE)</f>
        <v>0</v>
      </c>
      <c r="P1051" t="b">
        <f>IF(OR('Flight Input'!U1051=3,'Flight Input'!U1051=9),TRUE,FALSE)</f>
        <v>0</v>
      </c>
      <c r="Q1051">
        <f ca="1">IF(O1051,Q1050,SUM(C$2:C1051)/COUNT(C$2:C1051))+(Analysis!$D$14-500)/1000000</f>
        <v>1.1E-4</v>
      </c>
      <c r="R1051">
        <f t="shared" ca="1" si="2226"/>
        <v>0</v>
      </c>
      <c r="S1051">
        <f t="shared" ca="1" si="2235"/>
        <v>0</v>
      </c>
      <c r="T1051">
        <f t="shared" si="2227"/>
        <v>0</v>
      </c>
      <c r="U1051">
        <f>IF($P1051,T1051*Analysis!$B$28+Analysis!$B$29,0)</f>
        <v>0</v>
      </c>
      <c r="V1051">
        <f>U1051-'Flight Input'!$AE1051</f>
        <v>0</v>
      </c>
      <c r="W1051">
        <f ca="1">MEDIAN2(R1051,Analysis!$B$5,2)</f>
        <v>0</v>
      </c>
      <c r="X1051">
        <f t="shared" ref="X1051:Y1051" ca="1" si="2282">X1050+W1051*$D1051</f>
        <v>0</v>
      </c>
      <c r="Y1051">
        <f t="shared" ca="1" si="2282"/>
        <v>0</v>
      </c>
      <c r="AA1051">
        <f ca="1">AVERAGE2(W1051,Analysis!$B$6,2)</f>
        <v>0</v>
      </c>
      <c r="AB1051">
        <f t="shared" ref="AB1051:AC1051" ca="1" si="2283">AB1050+AA1051*$D1051</f>
        <v>0</v>
      </c>
      <c r="AC1051">
        <f t="shared" ca="1" si="2283"/>
        <v>0</v>
      </c>
      <c r="AF1051">
        <f ca="1">IF(B1051&gt;0,C1051-Analysis!$B$14,0)</f>
        <v>0</v>
      </c>
      <c r="AG1051">
        <f t="shared" ca="1" si="2230"/>
        <v>0</v>
      </c>
      <c r="AH1051">
        <f t="shared" ca="1" si="2231"/>
        <v>0</v>
      </c>
      <c r="AI1051">
        <f ca="1">IF(AND(B1051&gt;Analysis!$B$39,B1051&lt;Analysis!$B$40),FilterInput(AF1051,Analysis!$B$34,Analysis!$B$35),0)</f>
        <v>0</v>
      </c>
      <c r="AJ1051">
        <f ca="1">MEDIAN2(AI1051,Analysis!$B$5,2)</f>
        <v>0</v>
      </c>
      <c r="AK1051">
        <f ca="1">AVERAGE2(AJ1051,Analysis!$B$6,2)</f>
        <v>0</v>
      </c>
      <c r="AL1051">
        <f ca="1">INTEGRAL2(R1051,$B1051,AL1050,R1050,$B1050,Analysis!$B$22)</f>
        <v>0</v>
      </c>
      <c r="AM1051">
        <f>IF(AND(B1051&lt;Analysis!$B$40,B1051&gt;0),INTEGRAL2(AL1051,$B1051,AM1050,AL1050,$B1050,Analysis!$B$23),0)</f>
        <v>0</v>
      </c>
      <c r="AN1051">
        <f>IF($P1051,AM1051*Analysis!$B$30+Analysis!$B$31,0)</f>
        <v>0</v>
      </c>
      <c r="AO1051">
        <f>AN1051-'Flight Input'!$AE1051</f>
        <v>0</v>
      </c>
      <c r="AQ1051">
        <f>Analysis!$B$36*'Flight Input'!AE1051+IF('Flight Input'!AE1051 &gt; 0,Analysis!$B$37,0)</f>
        <v>0</v>
      </c>
      <c r="AR1051">
        <f ca="1">_xlfn.COVARIANCE.P($AN$102:$AN$1102,'Flight Input'!AE1051:AE2051)</f>
        <v>0</v>
      </c>
    </row>
    <row r="1052" spans="1:44" x14ac:dyDescent="0.3">
      <c r="A1052">
        <v>1050</v>
      </c>
      <c r="B1052">
        <f>'Flight Input'!T1052</f>
        <v>24.897395999985747</v>
      </c>
      <c r="C1052">
        <f ca="1">INDIRECT(CONCATENATE("'Flight Input'!",Analysis!$B$2,A1052+2))</f>
        <v>0</v>
      </c>
      <c r="D1052">
        <f t="shared" si="2223"/>
        <v>1.9672999973408878E-2</v>
      </c>
      <c r="F1052">
        <f t="shared" ca="1" si="2232"/>
        <v>0</v>
      </c>
      <c r="G1052">
        <f t="shared" ca="1" si="2233"/>
        <v>0</v>
      </c>
      <c r="I1052">
        <f>SUM(D$2:D1052)/COUNT(D$2:D1052)</f>
        <v>2.371180571427214E-2</v>
      </c>
      <c r="J1052">
        <f t="shared" si="2224"/>
        <v>0.82967110183294457</v>
      </c>
      <c r="L1052">
        <f ca="1">VARA(C$2:C1052)</f>
        <v>0</v>
      </c>
      <c r="M1052">
        <f t="shared" ca="1" si="2225"/>
        <v>0</v>
      </c>
      <c r="N1052">
        <f t="shared" ca="1" si="2234"/>
        <v>0</v>
      </c>
      <c r="O1052" t="b">
        <f ca="1">IF(OR(O1051,M1052*MIN((B1052-B$2)*Analysis!$B$19,1)&gt;Analysis!$B$18),TRUE,FALSE)</f>
        <v>0</v>
      </c>
      <c r="P1052" t="b">
        <f>IF(OR('Flight Input'!U1052=3,'Flight Input'!U1052=9),TRUE,FALSE)</f>
        <v>0</v>
      </c>
      <c r="Q1052">
        <f ca="1">IF(O1052,Q1051,SUM(C$2:C1052)/COUNT(C$2:C1052))+(Analysis!$D$14-500)/1000000</f>
        <v>1.1E-4</v>
      </c>
      <c r="R1052">
        <f t="shared" ca="1" si="2226"/>
        <v>0</v>
      </c>
      <c r="S1052">
        <f t="shared" ca="1" si="2235"/>
        <v>0</v>
      </c>
      <c r="T1052">
        <f t="shared" si="2227"/>
        <v>0</v>
      </c>
      <c r="U1052">
        <f>IF($P1052,T1052*Analysis!$B$28+Analysis!$B$29,0)</f>
        <v>0</v>
      </c>
      <c r="V1052">
        <f>U1052-'Flight Input'!$AE1052</f>
        <v>0</v>
      </c>
      <c r="W1052">
        <f ca="1">MEDIAN2(R1052,Analysis!$B$5,2)</f>
        <v>0</v>
      </c>
      <c r="X1052">
        <f t="shared" ref="X1052:Y1052" ca="1" si="2284">X1051+W1052*$D1052</f>
        <v>0</v>
      </c>
      <c r="Y1052">
        <f t="shared" ca="1" si="2284"/>
        <v>0</v>
      </c>
      <c r="AA1052">
        <f ca="1">AVERAGE2(W1052,Analysis!$B$6,2)</f>
        <v>0</v>
      </c>
      <c r="AB1052">
        <f t="shared" ref="AB1052:AC1052" ca="1" si="2285">AB1051+AA1052*$D1052</f>
        <v>0</v>
      </c>
      <c r="AC1052">
        <f t="shared" ca="1" si="2285"/>
        <v>0</v>
      </c>
      <c r="AF1052">
        <f ca="1">IF(B1052&gt;0,C1052-Analysis!$B$14,0)</f>
        <v>0</v>
      </c>
      <c r="AG1052">
        <f t="shared" ca="1" si="2230"/>
        <v>0</v>
      </c>
      <c r="AH1052">
        <f t="shared" ca="1" si="2231"/>
        <v>0</v>
      </c>
      <c r="AI1052">
        <f ca="1">IF(AND(B1052&gt;Analysis!$B$39,B1052&lt;Analysis!$B$40),FilterInput(AF1052,Analysis!$B$34,Analysis!$B$35),0)</f>
        <v>0</v>
      </c>
      <c r="AJ1052">
        <f ca="1">MEDIAN2(AI1052,Analysis!$B$5,2)</f>
        <v>0</v>
      </c>
      <c r="AK1052">
        <f ca="1">AVERAGE2(AJ1052,Analysis!$B$6,2)</f>
        <v>0</v>
      </c>
      <c r="AL1052">
        <f ca="1">INTEGRAL2(R1052,$B1052,AL1051,R1051,$B1051,Analysis!$B$22)</f>
        <v>0</v>
      </c>
      <c r="AM1052">
        <f>IF(AND(B1052&lt;Analysis!$B$40,B1052&gt;0),INTEGRAL2(AL1052,$B1052,AM1051,AL1051,$B1051,Analysis!$B$23),0)</f>
        <v>0</v>
      </c>
      <c r="AN1052">
        <f>IF($P1052,AM1052*Analysis!$B$30+Analysis!$B$31,0)</f>
        <v>0</v>
      </c>
      <c r="AO1052">
        <f>AN1052-'Flight Input'!$AE1052</f>
        <v>0</v>
      </c>
      <c r="AQ1052">
        <f>Analysis!$B$36*'Flight Input'!AE1052+IF('Flight Input'!AE1052 &gt; 0,Analysis!$B$37,0)</f>
        <v>0</v>
      </c>
      <c r="AR1052">
        <f ca="1">_xlfn.COVARIANCE.P($AN$102:$AN$1102,'Flight Input'!AE1052:AE2052)</f>
        <v>0</v>
      </c>
    </row>
    <row r="1053" spans="1:44" x14ac:dyDescent="0.3">
      <c r="A1053">
        <v>1051</v>
      </c>
      <c r="B1053">
        <f>'Flight Input'!T1053</f>
        <v>24.917826000018977</v>
      </c>
      <c r="C1053">
        <f ca="1">INDIRECT(CONCATENATE("'Flight Input'!",Analysis!$B$2,A1053+2))</f>
        <v>0</v>
      </c>
      <c r="D1053">
        <f t="shared" si="2223"/>
        <v>2.0430000033229589E-2</v>
      </c>
      <c r="F1053">
        <f t="shared" ca="1" si="2232"/>
        <v>0</v>
      </c>
      <c r="G1053">
        <f t="shared" ca="1" si="2233"/>
        <v>0</v>
      </c>
      <c r="I1053">
        <f>SUM(D$2:D1053)/COUNT(D$2:D1053)</f>
        <v>2.3708683158914345E-2</v>
      </c>
      <c r="J1053">
        <f t="shared" si="2224"/>
        <v>0.86170960640418415</v>
      </c>
      <c r="L1053">
        <f ca="1">VARA(C$2:C1053)</f>
        <v>0</v>
      </c>
      <c r="M1053">
        <f t="shared" ca="1" si="2225"/>
        <v>0</v>
      </c>
      <c r="N1053">
        <f t="shared" ca="1" si="2234"/>
        <v>0</v>
      </c>
      <c r="O1053" t="b">
        <f ca="1">IF(OR(O1052,M1053*MIN((B1053-B$2)*Analysis!$B$19,1)&gt;Analysis!$B$18),TRUE,FALSE)</f>
        <v>0</v>
      </c>
      <c r="P1053" t="b">
        <f>IF(OR('Flight Input'!U1053=3,'Flight Input'!U1053=9),TRUE,FALSE)</f>
        <v>0</v>
      </c>
      <c r="Q1053">
        <f ca="1">IF(O1053,Q1052,SUM(C$2:C1053)/COUNT(C$2:C1053))+(Analysis!$D$14-500)/1000000</f>
        <v>1.1E-4</v>
      </c>
      <c r="R1053">
        <f t="shared" ca="1" si="2226"/>
        <v>0</v>
      </c>
      <c r="S1053">
        <f t="shared" ca="1" si="2235"/>
        <v>0</v>
      </c>
      <c r="T1053">
        <f t="shared" si="2227"/>
        <v>0</v>
      </c>
      <c r="U1053">
        <f>IF($P1053,T1053*Analysis!$B$28+Analysis!$B$29,0)</f>
        <v>0</v>
      </c>
      <c r="V1053">
        <f>U1053-'Flight Input'!$AE1053</f>
        <v>0</v>
      </c>
      <c r="W1053">
        <f ca="1">MEDIAN2(R1053,Analysis!$B$5,2)</f>
        <v>0</v>
      </c>
      <c r="X1053">
        <f t="shared" ref="X1053:Y1053" ca="1" si="2286">X1052+W1053*$D1053</f>
        <v>0</v>
      </c>
      <c r="Y1053">
        <f t="shared" ca="1" si="2286"/>
        <v>0</v>
      </c>
      <c r="AA1053">
        <f ca="1">AVERAGE2(W1053,Analysis!$B$6,2)</f>
        <v>0</v>
      </c>
      <c r="AB1053">
        <f t="shared" ref="AB1053:AC1053" ca="1" si="2287">AB1052+AA1053*$D1053</f>
        <v>0</v>
      </c>
      <c r="AC1053">
        <f t="shared" ca="1" si="2287"/>
        <v>0</v>
      </c>
      <c r="AF1053">
        <f ca="1">IF(B1053&gt;0,C1053-Analysis!$B$14,0)</f>
        <v>0</v>
      </c>
      <c r="AG1053">
        <f t="shared" ca="1" si="2230"/>
        <v>0</v>
      </c>
      <c r="AH1053">
        <f t="shared" ca="1" si="2231"/>
        <v>0</v>
      </c>
      <c r="AI1053">
        <f ca="1">IF(AND(B1053&gt;Analysis!$B$39,B1053&lt;Analysis!$B$40),FilterInput(AF1053,Analysis!$B$34,Analysis!$B$35),0)</f>
        <v>0</v>
      </c>
      <c r="AJ1053">
        <f ca="1">MEDIAN2(AI1053,Analysis!$B$5,2)</f>
        <v>0</v>
      </c>
      <c r="AK1053">
        <f ca="1">AVERAGE2(AJ1053,Analysis!$B$6,2)</f>
        <v>0</v>
      </c>
      <c r="AL1053">
        <f ca="1">INTEGRAL2(R1053,$B1053,AL1052,R1052,$B1052,Analysis!$B$22)</f>
        <v>0</v>
      </c>
      <c r="AM1053">
        <f>IF(AND(B1053&lt;Analysis!$B$40,B1053&gt;0),INTEGRAL2(AL1053,$B1053,AM1052,AL1052,$B1052,Analysis!$B$23),0)</f>
        <v>0</v>
      </c>
      <c r="AN1053">
        <f>IF($P1053,AM1053*Analysis!$B$30+Analysis!$B$31,0)</f>
        <v>0</v>
      </c>
      <c r="AO1053">
        <f>AN1053-'Flight Input'!$AE1053</f>
        <v>0</v>
      </c>
      <c r="AQ1053">
        <f>Analysis!$B$36*'Flight Input'!AE1053+IF('Flight Input'!AE1053 &gt; 0,Analysis!$B$37,0)</f>
        <v>0</v>
      </c>
      <c r="AR1053">
        <f ca="1">_xlfn.COVARIANCE.P($AN$102:$AN$1102,'Flight Input'!AE1053:AE2053)</f>
        <v>0</v>
      </c>
    </row>
    <row r="1054" spans="1:44" x14ac:dyDescent="0.3">
      <c r="A1054">
        <v>1052</v>
      </c>
      <c r="B1054">
        <f>'Flight Input'!T1054</f>
        <v>24.937768999952823</v>
      </c>
      <c r="C1054">
        <f ca="1">INDIRECT(CONCATENATE("'Flight Input'!",Analysis!$B$2,A1054+2))</f>
        <v>0</v>
      </c>
      <c r="D1054">
        <f t="shared" si="2223"/>
        <v>1.9942999933846295E-2</v>
      </c>
      <c r="F1054">
        <f t="shared" ca="1" si="2232"/>
        <v>0</v>
      </c>
      <c r="G1054">
        <f t="shared" ca="1" si="2233"/>
        <v>0</v>
      </c>
      <c r="I1054">
        <f>SUM(D$2:D1054)/COUNT(D$2:D1054)</f>
        <v>2.3705103612122455E-2</v>
      </c>
      <c r="J1054">
        <f t="shared" si="2224"/>
        <v>0.84129562393676804</v>
      </c>
      <c r="L1054">
        <f ca="1">VARA(C$2:C1054)</f>
        <v>0</v>
      </c>
      <c r="M1054">
        <f t="shared" ca="1" si="2225"/>
        <v>0</v>
      </c>
      <c r="N1054">
        <f t="shared" ca="1" si="2234"/>
        <v>0</v>
      </c>
      <c r="O1054" t="b">
        <f ca="1">IF(OR(O1053,M1054*MIN((B1054-B$2)*Analysis!$B$19,1)&gt;Analysis!$B$18),TRUE,FALSE)</f>
        <v>0</v>
      </c>
      <c r="P1054" t="b">
        <f>IF(OR('Flight Input'!U1054=3,'Flight Input'!U1054=9),TRUE,FALSE)</f>
        <v>0</v>
      </c>
      <c r="Q1054">
        <f ca="1">IF(O1054,Q1053,SUM(C$2:C1054)/COUNT(C$2:C1054))+(Analysis!$D$14-500)/1000000</f>
        <v>1.1E-4</v>
      </c>
      <c r="R1054">
        <f t="shared" ca="1" si="2226"/>
        <v>0</v>
      </c>
      <c r="S1054">
        <f t="shared" ca="1" si="2235"/>
        <v>0</v>
      </c>
      <c r="T1054">
        <f t="shared" si="2227"/>
        <v>0</v>
      </c>
      <c r="U1054">
        <f>IF($P1054,T1054*Analysis!$B$28+Analysis!$B$29,0)</f>
        <v>0</v>
      </c>
      <c r="V1054">
        <f>U1054-'Flight Input'!$AE1054</f>
        <v>0</v>
      </c>
      <c r="W1054">
        <f ca="1">MEDIAN2(R1054,Analysis!$B$5,2)</f>
        <v>0</v>
      </c>
      <c r="X1054">
        <f t="shared" ref="X1054:Y1054" ca="1" si="2288">X1053+W1054*$D1054</f>
        <v>0</v>
      </c>
      <c r="Y1054">
        <f t="shared" ca="1" si="2288"/>
        <v>0</v>
      </c>
      <c r="AA1054">
        <f ca="1">AVERAGE2(W1054,Analysis!$B$6,2)</f>
        <v>0</v>
      </c>
      <c r="AB1054">
        <f t="shared" ref="AB1054:AC1054" ca="1" si="2289">AB1053+AA1054*$D1054</f>
        <v>0</v>
      </c>
      <c r="AC1054">
        <f t="shared" ca="1" si="2289"/>
        <v>0</v>
      </c>
      <c r="AF1054">
        <f ca="1">IF(B1054&gt;0,C1054-Analysis!$B$14,0)</f>
        <v>0</v>
      </c>
      <c r="AG1054">
        <f t="shared" ca="1" si="2230"/>
        <v>0</v>
      </c>
      <c r="AH1054">
        <f t="shared" ca="1" si="2231"/>
        <v>0</v>
      </c>
      <c r="AI1054">
        <f ca="1">IF(AND(B1054&gt;Analysis!$B$39,B1054&lt;Analysis!$B$40),FilterInput(AF1054,Analysis!$B$34,Analysis!$B$35),0)</f>
        <v>0</v>
      </c>
      <c r="AJ1054">
        <f ca="1">MEDIAN2(AI1054,Analysis!$B$5,2)</f>
        <v>0</v>
      </c>
      <c r="AK1054">
        <f ca="1">AVERAGE2(AJ1054,Analysis!$B$6,2)</f>
        <v>0</v>
      </c>
      <c r="AL1054">
        <f ca="1">INTEGRAL2(R1054,$B1054,AL1053,R1053,$B1053,Analysis!$B$22)</f>
        <v>0</v>
      </c>
      <c r="AM1054">
        <f>IF(AND(B1054&lt;Analysis!$B$40,B1054&gt;0),INTEGRAL2(AL1054,$B1054,AM1053,AL1053,$B1053,Analysis!$B$23),0)</f>
        <v>0</v>
      </c>
      <c r="AN1054">
        <f>IF($P1054,AM1054*Analysis!$B$30+Analysis!$B$31,0)</f>
        <v>0</v>
      </c>
      <c r="AO1054">
        <f>AN1054-'Flight Input'!$AE1054</f>
        <v>0</v>
      </c>
      <c r="AQ1054">
        <f>Analysis!$B$36*'Flight Input'!AE1054+IF('Flight Input'!AE1054 &gt; 0,Analysis!$B$37,0)</f>
        <v>0</v>
      </c>
      <c r="AR1054">
        <f ca="1">_xlfn.COVARIANCE.P($AN$102:$AN$1102,'Flight Input'!AE1054:AE2054)</f>
        <v>0</v>
      </c>
    </row>
    <row r="1055" spans="1:44" x14ac:dyDescent="0.3">
      <c r="A1055">
        <v>1053</v>
      </c>
      <c r="B1055">
        <f>'Flight Input'!T1055</f>
        <v>24.958321999991313</v>
      </c>
      <c r="C1055">
        <f ca="1">INDIRECT(CONCATENATE("'Flight Input'!",Analysis!$B$2,A1055+2))</f>
        <v>0</v>
      </c>
      <c r="D1055">
        <f t="shared" si="2223"/>
        <v>2.0553000038489699E-2</v>
      </c>
      <c r="F1055">
        <f t="shared" ca="1" si="2232"/>
        <v>0</v>
      </c>
      <c r="G1055">
        <f t="shared" ca="1" si="2233"/>
        <v>0</v>
      </c>
      <c r="I1055">
        <f>SUM(D$2:D1055)/COUNT(D$2:D1055)</f>
        <v>2.3702110161435246E-2</v>
      </c>
      <c r="J1055">
        <f t="shared" si="2224"/>
        <v>0.86713798469853809</v>
      </c>
      <c r="L1055">
        <f ca="1">VARA(C$2:C1055)</f>
        <v>0</v>
      </c>
      <c r="M1055">
        <f t="shared" ca="1" si="2225"/>
        <v>0</v>
      </c>
      <c r="N1055">
        <f t="shared" ca="1" si="2234"/>
        <v>0</v>
      </c>
      <c r="O1055" t="b">
        <f ca="1">IF(OR(O1054,M1055*MIN((B1055-B$2)*Analysis!$B$19,1)&gt;Analysis!$B$18),TRUE,FALSE)</f>
        <v>0</v>
      </c>
      <c r="P1055" t="b">
        <f>IF(OR('Flight Input'!U1055=3,'Flight Input'!U1055=9),TRUE,FALSE)</f>
        <v>0</v>
      </c>
      <c r="Q1055">
        <f ca="1">IF(O1055,Q1054,SUM(C$2:C1055)/COUNT(C$2:C1055))+(Analysis!$D$14-500)/1000000</f>
        <v>1.1E-4</v>
      </c>
      <c r="R1055">
        <f t="shared" ca="1" si="2226"/>
        <v>0</v>
      </c>
      <c r="S1055">
        <f t="shared" ca="1" si="2235"/>
        <v>0</v>
      </c>
      <c r="T1055">
        <f t="shared" si="2227"/>
        <v>0</v>
      </c>
      <c r="U1055">
        <f>IF($P1055,T1055*Analysis!$B$28+Analysis!$B$29,0)</f>
        <v>0</v>
      </c>
      <c r="V1055">
        <f>U1055-'Flight Input'!$AE1055</f>
        <v>0</v>
      </c>
      <c r="W1055">
        <f ca="1">MEDIAN2(R1055,Analysis!$B$5,2)</f>
        <v>0</v>
      </c>
      <c r="X1055">
        <f t="shared" ref="X1055:Y1055" ca="1" si="2290">X1054+W1055*$D1055</f>
        <v>0</v>
      </c>
      <c r="Y1055">
        <f t="shared" ca="1" si="2290"/>
        <v>0</v>
      </c>
      <c r="AA1055">
        <f ca="1">AVERAGE2(W1055,Analysis!$B$6,2)</f>
        <v>0</v>
      </c>
      <c r="AB1055">
        <f t="shared" ref="AB1055:AC1055" ca="1" si="2291">AB1054+AA1055*$D1055</f>
        <v>0</v>
      </c>
      <c r="AC1055">
        <f t="shared" ca="1" si="2291"/>
        <v>0</v>
      </c>
      <c r="AF1055">
        <f ca="1">IF(B1055&gt;0,C1055-Analysis!$B$14,0)</f>
        <v>0</v>
      </c>
      <c r="AG1055">
        <f t="shared" ca="1" si="2230"/>
        <v>0</v>
      </c>
      <c r="AH1055">
        <f t="shared" ca="1" si="2231"/>
        <v>0</v>
      </c>
      <c r="AI1055">
        <f ca="1">IF(AND(B1055&gt;Analysis!$B$39,B1055&lt;Analysis!$B$40),FilterInput(AF1055,Analysis!$B$34,Analysis!$B$35),0)</f>
        <v>0</v>
      </c>
      <c r="AJ1055">
        <f ca="1">MEDIAN2(AI1055,Analysis!$B$5,2)</f>
        <v>0</v>
      </c>
      <c r="AK1055">
        <f ca="1">AVERAGE2(AJ1055,Analysis!$B$6,2)</f>
        <v>0</v>
      </c>
      <c r="AL1055">
        <f ca="1">INTEGRAL2(R1055,$B1055,AL1054,R1054,$B1054,Analysis!$B$22)</f>
        <v>0</v>
      </c>
      <c r="AM1055">
        <f>IF(AND(B1055&lt;Analysis!$B$40,B1055&gt;0),INTEGRAL2(AL1055,$B1055,AM1054,AL1054,$B1054,Analysis!$B$23),0)</f>
        <v>0</v>
      </c>
      <c r="AN1055">
        <f>IF($P1055,AM1055*Analysis!$B$30+Analysis!$B$31,0)</f>
        <v>0</v>
      </c>
      <c r="AO1055">
        <f>AN1055-'Flight Input'!$AE1055</f>
        <v>0</v>
      </c>
      <c r="AQ1055">
        <f>Analysis!$B$36*'Flight Input'!AE1055+IF('Flight Input'!AE1055 &gt; 0,Analysis!$B$37,0)</f>
        <v>0</v>
      </c>
      <c r="AR1055">
        <f ca="1">_xlfn.COVARIANCE.P($AN$102:$AN$1102,'Flight Input'!AE1055:AE2055)</f>
        <v>0</v>
      </c>
    </row>
    <row r="1056" spans="1:44" x14ac:dyDescent="0.3">
      <c r="A1056">
        <v>1054</v>
      </c>
      <c r="B1056">
        <f>'Flight Input'!T1056</f>
        <v>24.980337999993935</v>
      </c>
      <c r="C1056">
        <f ca="1">INDIRECT(CONCATENATE("'Flight Input'!",Analysis!$B$2,A1056+2))</f>
        <v>0</v>
      </c>
      <c r="D1056">
        <f t="shared" si="2223"/>
        <v>2.2016000002622604E-2</v>
      </c>
      <c r="F1056">
        <f t="shared" ca="1" si="2232"/>
        <v>0</v>
      </c>
      <c r="G1056">
        <f t="shared" ca="1" si="2233"/>
        <v>0</v>
      </c>
      <c r="I1056">
        <f>SUM(D$2:D1056)/COUNT(D$2:D1056)</f>
        <v>2.3700510436426885E-2</v>
      </c>
      <c r="J1056">
        <f t="shared" si="2224"/>
        <v>0.92892514115581049</v>
      </c>
      <c r="L1056">
        <f ca="1">VARA(C$2:C1056)</f>
        <v>0</v>
      </c>
      <c r="M1056">
        <f t="shared" ca="1" si="2225"/>
        <v>0</v>
      </c>
      <c r="N1056">
        <f t="shared" ca="1" si="2234"/>
        <v>0</v>
      </c>
      <c r="O1056" t="b">
        <f ca="1">IF(OR(O1055,M1056*MIN((B1056-B$2)*Analysis!$B$19,1)&gt;Analysis!$B$18),TRUE,FALSE)</f>
        <v>0</v>
      </c>
      <c r="P1056" t="b">
        <f>IF(OR('Flight Input'!U1056=3,'Flight Input'!U1056=9),TRUE,FALSE)</f>
        <v>0</v>
      </c>
      <c r="Q1056">
        <f ca="1">IF(O1056,Q1055,SUM(C$2:C1056)/COUNT(C$2:C1056))+(Analysis!$D$14-500)/1000000</f>
        <v>1.1E-4</v>
      </c>
      <c r="R1056">
        <f t="shared" ca="1" si="2226"/>
        <v>0</v>
      </c>
      <c r="S1056">
        <f t="shared" ca="1" si="2235"/>
        <v>0</v>
      </c>
      <c r="T1056">
        <f t="shared" si="2227"/>
        <v>0</v>
      </c>
      <c r="U1056">
        <f>IF($P1056,T1056*Analysis!$B$28+Analysis!$B$29,0)</f>
        <v>0</v>
      </c>
      <c r="V1056">
        <f>U1056-'Flight Input'!$AE1056</f>
        <v>0</v>
      </c>
      <c r="W1056">
        <f ca="1">MEDIAN2(R1056,Analysis!$B$5,2)</f>
        <v>0</v>
      </c>
      <c r="X1056">
        <f t="shared" ref="X1056:Y1056" ca="1" si="2292">X1055+W1056*$D1056</f>
        <v>0</v>
      </c>
      <c r="Y1056">
        <f t="shared" ca="1" si="2292"/>
        <v>0</v>
      </c>
      <c r="AA1056">
        <f ca="1">AVERAGE2(W1056,Analysis!$B$6,2)</f>
        <v>0</v>
      </c>
      <c r="AB1056">
        <f t="shared" ref="AB1056:AC1056" ca="1" si="2293">AB1055+AA1056*$D1056</f>
        <v>0</v>
      </c>
      <c r="AC1056">
        <f t="shared" ca="1" si="2293"/>
        <v>0</v>
      </c>
      <c r="AF1056">
        <f ca="1">IF(B1056&gt;0,C1056-Analysis!$B$14,0)</f>
        <v>0</v>
      </c>
      <c r="AG1056">
        <f t="shared" ca="1" si="2230"/>
        <v>0</v>
      </c>
      <c r="AH1056">
        <f t="shared" ca="1" si="2231"/>
        <v>0</v>
      </c>
      <c r="AI1056">
        <f ca="1">IF(AND(B1056&gt;Analysis!$B$39,B1056&lt;Analysis!$B$40),FilterInput(AF1056,Analysis!$B$34,Analysis!$B$35),0)</f>
        <v>0</v>
      </c>
      <c r="AJ1056">
        <f ca="1">MEDIAN2(AI1056,Analysis!$B$5,2)</f>
        <v>0</v>
      </c>
      <c r="AK1056">
        <f ca="1">AVERAGE2(AJ1056,Analysis!$B$6,2)</f>
        <v>0</v>
      </c>
      <c r="AL1056">
        <f ca="1">INTEGRAL2(R1056,$B1056,AL1055,R1055,$B1055,Analysis!$B$22)</f>
        <v>0</v>
      </c>
      <c r="AM1056">
        <f>IF(AND(B1056&lt;Analysis!$B$40,B1056&gt;0),INTEGRAL2(AL1056,$B1056,AM1055,AL1055,$B1055,Analysis!$B$23),0)</f>
        <v>0</v>
      </c>
      <c r="AN1056">
        <f>IF($P1056,AM1056*Analysis!$B$30+Analysis!$B$31,0)</f>
        <v>0</v>
      </c>
      <c r="AO1056">
        <f>AN1056-'Flight Input'!$AE1056</f>
        <v>0</v>
      </c>
      <c r="AQ1056">
        <f>Analysis!$B$36*'Flight Input'!AE1056+IF('Flight Input'!AE1056 &gt; 0,Analysis!$B$37,0)</f>
        <v>0</v>
      </c>
      <c r="AR1056">
        <f ca="1">_xlfn.COVARIANCE.P($AN$102:$AN$1102,'Flight Input'!AE1056:AE2056)</f>
        <v>0</v>
      </c>
    </row>
    <row r="1057" spans="1:44" x14ac:dyDescent="0.3">
      <c r="A1057">
        <v>1055</v>
      </c>
      <c r="B1057">
        <f>'Flight Input'!T1057</f>
        <v>24.998389999964274</v>
      </c>
      <c r="C1057">
        <f ca="1">INDIRECT(CONCATENATE("'Flight Input'!",Analysis!$B$2,A1057+2))</f>
        <v>0</v>
      </c>
      <c r="D1057">
        <f t="shared" si="2223"/>
        <v>1.8051999970339239E-2</v>
      </c>
      <c r="F1057">
        <f t="shared" ca="1" si="2232"/>
        <v>0</v>
      </c>
      <c r="G1057">
        <f t="shared" ca="1" si="2233"/>
        <v>0</v>
      </c>
      <c r="I1057">
        <f>SUM(D$2:D1057)/COUNT(D$2:D1057)</f>
        <v>2.3695156398070401E-2</v>
      </c>
      <c r="J1057">
        <f t="shared" si="2224"/>
        <v>0.76184346146832316</v>
      </c>
      <c r="L1057">
        <f ca="1">VARA(C$2:C1057)</f>
        <v>0</v>
      </c>
      <c r="M1057">
        <f t="shared" ca="1" si="2225"/>
        <v>0</v>
      </c>
      <c r="N1057">
        <f t="shared" ca="1" si="2234"/>
        <v>0</v>
      </c>
      <c r="O1057" t="b">
        <f ca="1">IF(OR(O1056,M1057*MIN((B1057-B$2)*Analysis!$B$19,1)&gt;Analysis!$B$18),TRUE,FALSE)</f>
        <v>0</v>
      </c>
      <c r="P1057" t="b">
        <f>IF(OR('Flight Input'!U1057=3,'Flight Input'!U1057=9),TRUE,FALSE)</f>
        <v>0</v>
      </c>
      <c r="Q1057">
        <f ca="1">IF(O1057,Q1056,SUM(C$2:C1057)/COUNT(C$2:C1057))+(Analysis!$D$14-500)/1000000</f>
        <v>1.1E-4</v>
      </c>
      <c r="R1057">
        <f t="shared" ca="1" si="2226"/>
        <v>0</v>
      </c>
      <c r="S1057">
        <f t="shared" ca="1" si="2235"/>
        <v>0</v>
      </c>
      <c r="T1057">
        <f t="shared" si="2227"/>
        <v>0</v>
      </c>
      <c r="U1057">
        <f>IF($P1057,T1057*Analysis!$B$28+Analysis!$B$29,0)</f>
        <v>0</v>
      </c>
      <c r="V1057">
        <f>U1057-'Flight Input'!$AE1057</f>
        <v>0</v>
      </c>
      <c r="W1057">
        <f ca="1">MEDIAN2(R1057,Analysis!$B$5,2)</f>
        <v>0</v>
      </c>
      <c r="X1057">
        <f t="shared" ref="X1057:Y1057" ca="1" si="2294">X1056+W1057*$D1057</f>
        <v>0</v>
      </c>
      <c r="Y1057">
        <f t="shared" ca="1" si="2294"/>
        <v>0</v>
      </c>
      <c r="AA1057">
        <f ca="1">AVERAGE2(W1057,Analysis!$B$6,2)</f>
        <v>0</v>
      </c>
      <c r="AB1057">
        <f t="shared" ref="AB1057:AC1057" ca="1" si="2295">AB1056+AA1057*$D1057</f>
        <v>0</v>
      </c>
      <c r="AC1057">
        <f t="shared" ca="1" si="2295"/>
        <v>0</v>
      </c>
      <c r="AF1057">
        <f ca="1">IF(B1057&gt;0,C1057-Analysis!$B$14,0)</f>
        <v>0</v>
      </c>
      <c r="AG1057">
        <f t="shared" ca="1" si="2230"/>
        <v>0</v>
      </c>
      <c r="AH1057">
        <f t="shared" ca="1" si="2231"/>
        <v>0</v>
      </c>
      <c r="AI1057">
        <f ca="1">IF(AND(B1057&gt;Analysis!$B$39,B1057&lt;Analysis!$B$40),FilterInput(AF1057,Analysis!$B$34,Analysis!$B$35),0)</f>
        <v>0</v>
      </c>
      <c r="AJ1057">
        <f ca="1">MEDIAN2(AI1057,Analysis!$B$5,2)</f>
        <v>0</v>
      </c>
      <c r="AK1057">
        <f ca="1">AVERAGE2(AJ1057,Analysis!$B$6,2)</f>
        <v>0</v>
      </c>
      <c r="AL1057">
        <f ca="1">INTEGRAL2(R1057,$B1057,AL1056,R1056,$B1056,Analysis!$B$22)</f>
        <v>0</v>
      </c>
      <c r="AM1057">
        <f>IF(AND(B1057&lt;Analysis!$B$40,B1057&gt;0),INTEGRAL2(AL1057,$B1057,AM1056,AL1056,$B1056,Analysis!$B$23),0)</f>
        <v>0</v>
      </c>
      <c r="AN1057">
        <f>IF($P1057,AM1057*Analysis!$B$30+Analysis!$B$31,0)</f>
        <v>0</v>
      </c>
      <c r="AO1057">
        <f>AN1057-'Flight Input'!$AE1057</f>
        <v>0</v>
      </c>
      <c r="AQ1057">
        <f>Analysis!$B$36*'Flight Input'!AE1057+IF('Flight Input'!AE1057 &gt; 0,Analysis!$B$37,0)</f>
        <v>0</v>
      </c>
      <c r="AR1057">
        <f ca="1">_xlfn.COVARIANCE.P($AN$102:$AN$1102,'Flight Input'!AE1057:AE2057)</f>
        <v>0</v>
      </c>
    </row>
    <row r="1058" spans="1:44" x14ac:dyDescent="0.3">
      <c r="A1058">
        <v>1056</v>
      </c>
      <c r="B1058">
        <f>'Flight Input'!T1058</f>
        <v>25.019504999974743</v>
      </c>
      <c r="C1058">
        <f ca="1">INDIRECT(CONCATENATE("'Flight Input'!",Analysis!$B$2,A1058+2))</f>
        <v>0</v>
      </c>
      <c r="D1058">
        <f t="shared" si="2223"/>
        <v>2.1115000010468066E-2</v>
      </c>
      <c r="F1058">
        <f t="shared" ca="1" si="2232"/>
        <v>0</v>
      </c>
      <c r="G1058">
        <f t="shared" ca="1" si="2233"/>
        <v>0</v>
      </c>
      <c r="I1058">
        <f>SUM(D$2:D1058)/COUNT(D$2:D1058)</f>
        <v>2.36927130681579E-2</v>
      </c>
      <c r="J1058">
        <f t="shared" si="2224"/>
        <v>0.89120228442076643</v>
      </c>
      <c r="L1058">
        <f ca="1">VARA(C$2:C1058)</f>
        <v>0</v>
      </c>
      <c r="M1058">
        <f t="shared" ca="1" si="2225"/>
        <v>0</v>
      </c>
      <c r="N1058">
        <f t="shared" ca="1" si="2234"/>
        <v>0</v>
      </c>
      <c r="O1058" t="b">
        <f ca="1">IF(OR(O1057,M1058*MIN((B1058-B$2)*Analysis!$B$19,1)&gt;Analysis!$B$18),TRUE,FALSE)</f>
        <v>0</v>
      </c>
      <c r="P1058" t="b">
        <f>IF(OR('Flight Input'!U1058=3,'Flight Input'!U1058=9),TRUE,FALSE)</f>
        <v>0</v>
      </c>
      <c r="Q1058">
        <f ca="1">IF(O1058,Q1057,SUM(C$2:C1058)/COUNT(C$2:C1058))+(Analysis!$D$14-500)/1000000</f>
        <v>1.1E-4</v>
      </c>
      <c r="R1058">
        <f t="shared" ca="1" si="2226"/>
        <v>0</v>
      </c>
      <c r="S1058">
        <f t="shared" ca="1" si="2235"/>
        <v>0</v>
      </c>
      <c r="T1058">
        <f t="shared" si="2227"/>
        <v>0</v>
      </c>
      <c r="U1058">
        <f>IF($P1058,T1058*Analysis!$B$28+Analysis!$B$29,0)</f>
        <v>0</v>
      </c>
      <c r="V1058">
        <f>U1058-'Flight Input'!$AE1058</f>
        <v>0</v>
      </c>
      <c r="W1058">
        <f ca="1">MEDIAN2(R1058,Analysis!$B$5,2)</f>
        <v>0</v>
      </c>
      <c r="X1058">
        <f t="shared" ref="X1058:Y1058" ca="1" si="2296">X1057+W1058*$D1058</f>
        <v>0</v>
      </c>
      <c r="Y1058">
        <f t="shared" ca="1" si="2296"/>
        <v>0</v>
      </c>
      <c r="AA1058">
        <f ca="1">AVERAGE2(W1058,Analysis!$B$6,2)</f>
        <v>0</v>
      </c>
      <c r="AB1058">
        <f t="shared" ref="AB1058:AC1058" ca="1" si="2297">AB1057+AA1058*$D1058</f>
        <v>0</v>
      </c>
      <c r="AC1058">
        <f t="shared" ca="1" si="2297"/>
        <v>0</v>
      </c>
      <c r="AF1058">
        <f ca="1">IF(B1058&gt;0,C1058-Analysis!$B$14,0)</f>
        <v>0</v>
      </c>
      <c r="AG1058">
        <f t="shared" ca="1" si="2230"/>
        <v>0</v>
      </c>
      <c r="AH1058">
        <f t="shared" ca="1" si="2231"/>
        <v>0</v>
      </c>
      <c r="AI1058">
        <f ca="1">IF(AND(B1058&gt;Analysis!$B$39,B1058&lt;Analysis!$B$40),FilterInput(AF1058,Analysis!$B$34,Analysis!$B$35),0)</f>
        <v>0</v>
      </c>
      <c r="AJ1058">
        <f ca="1">MEDIAN2(AI1058,Analysis!$B$5,2)</f>
        <v>0</v>
      </c>
      <c r="AK1058">
        <f ca="1">AVERAGE2(AJ1058,Analysis!$B$6,2)</f>
        <v>0</v>
      </c>
      <c r="AL1058">
        <f ca="1">INTEGRAL2(R1058,$B1058,AL1057,R1057,$B1057,Analysis!$B$22)</f>
        <v>0</v>
      </c>
      <c r="AM1058">
        <f>IF(AND(B1058&lt;Analysis!$B$40,B1058&gt;0),INTEGRAL2(AL1058,$B1058,AM1057,AL1057,$B1057,Analysis!$B$23),0)</f>
        <v>0</v>
      </c>
      <c r="AN1058">
        <f>IF($P1058,AM1058*Analysis!$B$30+Analysis!$B$31,0)</f>
        <v>0</v>
      </c>
      <c r="AO1058">
        <f>AN1058-'Flight Input'!$AE1058</f>
        <v>0</v>
      </c>
      <c r="AQ1058">
        <f>Analysis!$B$36*'Flight Input'!AE1058+IF('Flight Input'!AE1058 &gt; 0,Analysis!$B$37,0)</f>
        <v>0</v>
      </c>
      <c r="AR1058">
        <f ca="1">_xlfn.COVARIANCE.P($AN$102:$AN$1102,'Flight Input'!AE1058:AE2058)</f>
        <v>0</v>
      </c>
    </row>
    <row r="1059" spans="1:44" x14ac:dyDescent="0.3">
      <c r="A1059">
        <v>1057</v>
      </c>
      <c r="B1059">
        <f>'Flight Input'!T1059</f>
        <v>25.03827200003434</v>
      </c>
      <c r="C1059">
        <f ca="1">INDIRECT(CONCATENATE("'Flight Input'!",Analysis!$B$2,A1059+2))</f>
        <v>0</v>
      </c>
      <c r="D1059">
        <f t="shared" si="2223"/>
        <v>1.8767000059597194E-2</v>
      </c>
      <c r="F1059">
        <f t="shared" ca="1" si="2232"/>
        <v>0</v>
      </c>
      <c r="G1059">
        <f t="shared" ca="1" si="2233"/>
        <v>0</v>
      </c>
      <c r="I1059">
        <f>SUM(D$2:D1059)/COUNT(D$2:D1059)</f>
        <v>2.368805298016494E-2</v>
      </c>
      <c r="J1059">
        <f t="shared" si="2224"/>
        <v>0.79225591378538529</v>
      </c>
      <c r="L1059">
        <f ca="1">VARA(C$2:C1059)</f>
        <v>0</v>
      </c>
      <c r="M1059">
        <f t="shared" ca="1" si="2225"/>
        <v>0</v>
      </c>
      <c r="N1059">
        <f t="shared" ca="1" si="2234"/>
        <v>0</v>
      </c>
      <c r="O1059" t="b">
        <f ca="1">IF(OR(O1058,M1059*MIN((B1059-B$2)*Analysis!$B$19,1)&gt;Analysis!$B$18),TRUE,FALSE)</f>
        <v>0</v>
      </c>
      <c r="P1059" t="b">
        <f>IF(OR('Flight Input'!U1059=3,'Flight Input'!U1059=9),TRUE,FALSE)</f>
        <v>0</v>
      </c>
      <c r="Q1059">
        <f ca="1">IF(O1059,Q1058,SUM(C$2:C1059)/COUNT(C$2:C1059))+(Analysis!$D$14-500)/1000000</f>
        <v>1.1E-4</v>
      </c>
      <c r="R1059">
        <f t="shared" ca="1" si="2226"/>
        <v>0</v>
      </c>
      <c r="S1059">
        <f t="shared" ca="1" si="2235"/>
        <v>0</v>
      </c>
      <c r="T1059">
        <f t="shared" si="2227"/>
        <v>0</v>
      </c>
      <c r="U1059">
        <f>IF($P1059,T1059*Analysis!$B$28+Analysis!$B$29,0)</f>
        <v>0</v>
      </c>
      <c r="V1059">
        <f>U1059-'Flight Input'!$AE1059</f>
        <v>0</v>
      </c>
      <c r="W1059">
        <f ca="1">MEDIAN2(R1059,Analysis!$B$5,2)</f>
        <v>0</v>
      </c>
      <c r="X1059">
        <f t="shared" ref="X1059:Y1059" ca="1" si="2298">X1058+W1059*$D1059</f>
        <v>0</v>
      </c>
      <c r="Y1059">
        <f t="shared" ca="1" si="2298"/>
        <v>0</v>
      </c>
      <c r="AA1059">
        <f ca="1">AVERAGE2(W1059,Analysis!$B$6,2)</f>
        <v>0</v>
      </c>
      <c r="AB1059">
        <f t="shared" ref="AB1059:AC1059" ca="1" si="2299">AB1058+AA1059*$D1059</f>
        <v>0</v>
      </c>
      <c r="AC1059">
        <f t="shared" ca="1" si="2299"/>
        <v>0</v>
      </c>
      <c r="AF1059">
        <f ca="1">IF(B1059&gt;0,C1059-Analysis!$B$14,0)</f>
        <v>0</v>
      </c>
      <c r="AG1059">
        <f t="shared" ca="1" si="2230"/>
        <v>0</v>
      </c>
      <c r="AH1059">
        <f t="shared" ca="1" si="2231"/>
        <v>0</v>
      </c>
      <c r="AI1059">
        <f ca="1">IF(AND(B1059&gt;Analysis!$B$39,B1059&lt;Analysis!$B$40),FilterInput(AF1059,Analysis!$B$34,Analysis!$B$35),0)</f>
        <v>0</v>
      </c>
      <c r="AJ1059">
        <f ca="1">MEDIAN2(AI1059,Analysis!$B$5,2)</f>
        <v>0</v>
      </c>
      <c r="AK1059">
        <f ca="1">AVERAGE2(AJ1059,Analysis!$B$6,2)</f>
        <v>0</v>
      </c>
      <c r="AL1059">
        <f ca="1">INTEGRAL2(R1059,$B1059,AL1058,R1058,$B1058,Analysis!$B$22)</f>
        <v>0</v>
      </c>
      <c r="AM1059">
        <f>IF(AND(B1059&lt;Analysis!$B$40,B1059&gt;0),INTEGRAL2(AL1059,$B1059,AM1058,AL1058,$B1058,Analysis!$B$23),0)</f>
        <v>0</v>
      </c>
      <c r="AN1059">
        <f>IF($P1059,AM1059*Analysis!$B$30+Analysis!$B$31,0)</f>
        <v>0</v>
      </c>
      <c r="AO1059">
        <f>AN1059-'Flight Input'!$AE1059</f>
        <v>0</v>
      </c>
      <c r="AQ1059">
        <f>Analysis!$B$36*'Flight Input'!AE1059+IF('Flight Input'!AE1059 &gt; 0,Analysis!$B$37,0)</f>
        <v>0</v>
      </c>
      <c r="AR1059">
        <f ca="1">_xlfn.COVARIANCE.P($AN$102:$AN$1102,'Flight Input'!AE1059:AE2059)</f>
        <v>0</v>
      </c>
    </row>
    <row r="1060" spans="1:44" x14ac:dyDescent="0.3">
      <c r="A1060">
        <v>1058</v>
      </c>
      <c r="B1060">
        <f>'Flight Input'!T1060</f>
        <v>25.059668999980204</v>
      </c>
      <c r="C1060">
        <f ca="1">INDIRECT(CONCATENATE("'Flight Input'!",Analysis!$B$2,A1060+2))</f>
        <v>0</v>
      </c>
      <c r="D1060">
        <f t="shared" si="2223"/>
        <v>2.1396999945864081E-2</v>
      </c>
      <c r="F1060">
        <f t="shared" ca="1" si="2232"/>
        <v>0</v>
      </c>
      <c r="G1060">
        <f t="shared" ca="1" si="2233"/>
        <v>0</v>
      </c>
      <c r="I1060">
        <f>SUM(D$2:D1060)/COUNT(D$2:D1060)</f>
        <v>2.3685887523610779E-2</v>
      </c>
      <c r="J1060">
        <f t="shared" si="2224"/>
        <v>0.90336492244738276</v>
      </c>
      <c r="L1060">
        <f ca="1">VARA(C$2:C1060)</f>
        <v>0</v>
      </c>
      <c r="M1060">
        <f t="shared" ca="1" si="2225"/>
        <v>0</v>
      </c>
      <c r="N1060">
        <f t="shared" ca="1" si="2234"/>
        <v>0</v>
      </c>
      <c r="O1060" t="b">
        <f ca="1">IF(OR(O1059,M1060*MIN((B1060-B$2)*Analysis!$B$19,1)&gt;Analysis!$B$18),TRUE,FALSE)</f>
        <v>0</v>
      </c>
      <c r="P1060" t="b">
        <f>IF(OR('Flight Input'!U1060=3,'Flight Input'!U1060=9),TRUE,FALSE)</f>
        <v>0</v>
      </c>
      <c r="Q1060">
        <f ca="1">IF(O1060,Q1059,SUM(C$2:C1060)/COUNT(C$2:C1060))+(Analysis!$D$14-500)/1000000</f>
        <v>1.1E-4</v>
      </c>
      <c r="R1060">
        <f t="shared" ca="1" si="2226"/>
        <v>0</v>
      </c>
      <c r="S1060">
        <f t="shared" ca="1" si="2235"/>
        <v>0</v>
      </c>
      <c r="T1060">
        <f t="shared" si="2227"/>
        <v>0</v>
      </c>
      <c r="U1060">
        <f>IF($P1060,T1060*Analysis!$B$28+Analysis!$B$29,0)</f>
        <v>0</v>
      </c>
      <c r="V1060">
        <f>U1060-'Flight Input'!$AE1060</f>
        <v>0</v>
      </c>
      <c r="W1060">
        <f ca="1">MEDIAN2(R1060,Analysis!$B$5,2)</f>
        <v>0</v>
      </c>
      <c r="X1060">
        <f t="shared" ref="X1060:Y1060" ca="1" si="2300">X1059+W1060*$D1060</f>
        <v>0</v>
      </c>
      <c r="Y1060">
        <f t="shared" ca="1" si="2300"/>
        <v>0</v>
      </c>
      <c r="AA1060">
        <f ca="1">AVERAGE2(W1060,Analysis!$B$6,2)</f>
        <v>0</v>
      </c>
      <c r="AB1060">
        <f t="shared" ref="AB1060:AC1060" ca="1" si="2301">AB1059+AA1060*$D1060</f>
        <v>0</v>
      </c>
      <c r="AC1060">
        <f t="shared" ca="1" si="2301"/>
        <v>0</v>
      </c>
      <c r="AF1060">
        <f ca="1">IF(B1060&gt;0,C1060-Analysis!$B$14,0)</f>
        <v>0</v>
      </c>
      <c r="AG1060">
        <f t="shared" ca="1" si="2230"/>
        <v>0</v>
      </c>
      <c r="AH1060">
        <f t="shared" ca="1" si="2231"/>
        <v>0</v>
      </c>
      <c r="AI1060">
        <f ca="1">IF(AND(B1060&gt;Analysis!$B$39,B1060&lt;Analysis!$B$40),FilterInput(AF1060,Analysis!$B$34,Analysis!$B$35),0)</f>
        <v>0</v>
      </c>
      <c r="AJ1060">
        <f ca="1">MEDIAN2(AI1060,Analysis!$B$5,2)</f>
        <v>0</v>
      </c>
      <c r="AK1060">
        <f ca="1">AVERAGE2(AJ1060,Analysis!$B$6,2)</f>
        <v>0</v>
      </c>
      <c r="AL1060">
        <f ca="1">INTEGRAL2(R1060,$B1060,AL1059,R1059,$B1059,Analysis!$B$22)</f>
        <v>0</v>
      </c>
      <c r="AM1060">
        <f>IF(AND(B1060&lt;Analysis!$B$40,B1060&gt;0),INTEGRAL2(AL1060,$B1060,AM1059,AL1059,$B1059,Analysis!$B$23),0)</f>
        <v>0</v>
      </c>
      <c r="AN1060">
        <f>IF($P1060,AM1060*Analysis!$B$30+Analysis!$B$31,0)</f>
        <v>0</v>
      </c>
      <c r="AO1060">
        <f>AN1060-'Flight Input'!$AE1060</f>
        <v>0</v>
      </c>
      <c r="AQ1060">
        <f>Analysis!$B$36*'Flight Input'!AE1060+IF('Flight Input'!AE1060 &gt; 0,Analysis!$B$37,0)</f>
        <v>0</v>
      </c>
      <c r="AR1060">
        <f ca="1">_xlfn.COVARIANCE.P($AN$102:$AN$1102,'Flight Input'!AE1060:AE2060)</f>
        <v>0</v>
      </c>
    </row>
    <row r="1061" spans="1:44" x14ac:dyDescent="0.3">
      <c r="A1061">
        <v>1059</v>
      </c>
      <c r="B1061">
        <f>'Flight Input'!T1061</f>
        <v>25.064132999978028</v>
      </c>
      <c r="C1061">
        <f ca="1">INDIRECT(CONCATENATE("'Flight Input'!",Analysis!$B$2,A1061+2))</f>
        <v>0</v>
      </c>
      <c r="D1061">
        <f t="shared" si="2223"/>
        <v>4.4639999978244305E-3</v>
      </c>
      <c r="F1061">
        <f t="shared" ca="1" si="2232"/>
        <v>0</v>
      </c>
      <c r="G1061">
        <f t="shared" ca="1" si="2233"/>
        <v>0</v>
      </c>
      <c r="I1061">
        <f>SUM(D$2:D1061)/COUNT(D$2:D1061)</f>
        <v>2.3667736543888599E-2</v>
      </c>
      <c r="J1061">
        <f t="shared" si="2224"/>
        <v>0.18861119184534395</v>
      </c>
      <c r="L1061">
        <f ca="1">VARA(C$2:C1061)</f>
        <v>0</v>
      </c>
      <c r="M1061">
        <f t="shared" ca="1" si="2225"/>
        <v>0</v>
      </c>
      <c r="N1061">
        <f t="shared" ca="1" si="2234"/>
        <v>0</v>
      </c>
      <c r="O1061" t="b">
        <f ca="1">IF(OR(O1060,M1061*MIN((B1061-B$2)*Analysis!$B$19,1)&gt;Analysis!$B$18),TRUE,FALSE)</f>
        <v>0</v>
      </c>
      <c r="P1061" t="b">
        <f>IF(OR('Flight Input'!U1061=3,'Flight Input'!U1061=9),TRUE,FALSE)</f>
        <v>0</v>
      </c>
      <c r="Q1061">
        <f ca="1">IF(O1061,Q1060,SUM(C$2:C1061)/COUNT(C$2:C1061))+(Analysis!$D$14-500)/1000000</f>
        <v>1.1E-4</v>
      </c>
      <c r="R1061">
        <f t="shared" ca="1" si="2226"/>
        <v>0</v>
      </c>
      <c r="S1061">
        <f t="shared" ca="1" si="2235"/>
        <v>0</v>
      </c>
      <c r="T1061">
        <f t="shared" si="2227"/>
        <v>0</v>
      </c>
      <c r="U1061">
        <f>IF($P1061,T1061*Analysis!$B$28+Analysis!$B$29,0)</f>
        <v>0</v>
      </c>
      <c r="V1061">
        <f>U1061-'Flight Input'!$AE1061</f>
        <v>0</v>
      </c>
      <c r="W1061">
        <f ca="1">MEDIAN2(R1061,Analysis!$B$5,2)</f>
        <v>0</v>
      </c>
      <c r="X1061">
        <f t="shared" ref="X1061:Y1061" ca="1" si="2302">X1060+W1061*$D1061</f>
        <v>0</v>
      </c>
      <c r="Y1061">
        <f t="shared" ca="1" si="2302"/>
        <v>0</v>
      </c>
      <c r="AA1061">
        <f ca="1">AVERAGE2(W1061,Analysis!$B$6,2)</f>
        <v>0</v>
      </c>
      <c r="AB1061">
        <f t="shared" ref="AB1061:AC1061" ca="1" si="2303">AB1060+AA1061*$D1061</f>
        <v>0</v>
      </c>
      <c r="AC1061">
        <f t="shared" ca="1" si="2303"/>
        <v>0</v>
      </c>
      <c r="AF1061">
        <f ca="1">IF(B1061&gt;0,C1061-Analysis!$B$14,0)</f>
        <v>0</v>
      </c>
      <c r="AG1061">
        <f t="shared" ca="1" si="2230"/>
        <v>0</v>
      </c>
      <c r="AH1061">
        <f t="shared" ca="1" si="2231"/>
        <v>0</v>
      </c>
      <c r="AI1061">
        <f ca="1">IF(AND(B1061&gt;Analysis!$B$39,B1061&lt;Analysis!$B$40),FilterInput(AF1061,Analysis!$B$34,Analysis!$B$35),0)</f>
        <v>0</v>
      </c>
      <c r="AJ1061">
        <f ca="1">MEDIAN2(AI1061,Analysis!$B$5,2)</f>
        <v>0</v>
      </c>
      <c r="AK1061">
        <f ca="1">AVERAGE2(AJ1061,Analysis!$B$6,2)</f>
        <v>0</v>
      </c>
      <c r="AL1061">
        <f ca="1">INTEGRAL2(R1061,$B1061,AL1060,R1060,$B1060,Analysis!$B$22)</f>
        <v>0</v>
      </c>
      <c r="AM1061">
        <f>IF(AND(B1061&lt;Analysis!$B$40,B1061&gt;0),INTEGRAL2(AL1061,$B1061,AM1060,AL1060,$B1060,Analysis!$B$23),0)</f>
        <v>0</v>
      </c>
      <c r="AN1061">
        <f>IF($P1061,AM1061*Analysis!$B$30+Analysis!$B$31,0)</f>
        <v>0</v>
      </c>
      <c r="AO1061">
        <f>AN1061-'Flight Input'!$AE1061</f>
        <v>0</v>
      </c>
      <c r="AQ1061">
        <f>Analysis!$B$36*'Flight Input'!AE1061+IF('Flight Input'!AE1061 &gt; 0,Analysis!$B$37,0)</f>
        <v>0</v>
      </c>
      <c r="AR1061">
        <f ca="1">_xlfn.COVARIANCE.P($AN$102:$AN$1102,'Flight Input'!AE1061:AE2061)</f>
        <v>0</v>
      </c>
    </row>
    <row r="1062" spans="1:44" x14ac:dyDescent="0.3">
      <c r="A1062">
        <v>1060</v>
      </c>
      <c r="B1062">
        <f>'Flight Input'!T1062</f>
        <v>25.102131000021473</v>
      </c>
      <c r="C1062">
        <f ca="1">INDIRECT(CONCATENATE("'Flight Input'!",Analysis!$B$2,A1062+2))</f>
        <v>0</v>
      </c>
      <c r="D1062">
        <f t="shared" si="2223"/>
        <v>3.7998000043444335E-2</v>
      </c>
      <c r="F1062">
        <f t="shared" ca="1" si="2232"/>
        <v>0</v>
      </c>
      <c r="G1062">
        <f t="shared" ca="1" si="2233"/>
        <v>0</v>
      </c>
      <c r="I1062">
        <f>SUM(D$2:D1062)/COUNT(D$2:D1062)</f>
        <v>2.3681255660397617E-2</v>
      </c>
      <c r="J1062">
        <f t="shared" si="2224"/>
        <v>1.6045601883766976</v>
      </c>
      <c r="L1062">
        <f ca="1">VARA(C$2:C1062)</f>
        <v>0</v>
      </c>
      <c r="M1062">
        <f t="shared" ca="1" si="2225"/>
        <v>0</v>
      </c>
      <c r="N1062">
        <f t="shared" ca="1" si="2234"/>
        <v>0</v>
      </c>
      <c r="O1062" t="b">
        <f ca="1">IF(OR(O1061,M1062*MIN((B1062-B$2)*Analysis!$B$19,1)&gt;Analysis!$B$18),TRUE,FALSE)</f>
        <v>0</v>
      </c>
      <c r="P1062" t="b">
        <f>IF(OR('Flight Input'!U1062=3,'Flight Input'!U1062=9),TRUE,FALSE)</f>
        <v>0</v>
      </c>
      <c r="Q1062">
        <f ca="1">IF(O1062,Q1061,SUM(C$2:C1062)/COUNT(C$2:C1062))+(Analysis!$D$14-500)/1000000</f>
        <v>1.1E-4</v>
      </c>
      <c r="R1062">
        <f t="shared" ca="1" si="2226"/>
        <v>0</v>
      </c>
      <c r="S1062">
        <f t="shared" ca="1" si="2235"/>
        <v>0</v>
      </c>
      <c r="T1062">
        <f t="shared" si="2227"/>
        <v>0</v>
      </c>
      <c r="U1062">
        <f>IF($P1062,T1062*Analysis!$B$28+Analysis!$B$29,0)</f>
        <v>0</v>
      </c>
      <c r="V1062">
        <f>U1062-'Flight Input'!$AE1062</f>
        <v>0</v>
      </c>
      <c r="W1062">
        <f ca="1">MEDIAN2(R1062,Analysis!$B$5,2)</f>
        <v>0</v>
      </c>
      <c r="X1062">
        <f t="shared" ref="X1062:Y1062" ca="1" si="2304">X1061+W1062*$D1062</f>
        <v>0</v>
      </c>
      <c r="Y1062">
        <f t="shared" ca="1" si="2304"/>
        <v>0</v>
      </c>
      <c r="AA1062">
        <f ca="1">AVERAGE2(W1062,Analysis!$B$6,2)</f>
        <v>0</v>
      </c>
      <c r="AB1062">
        <f t="shared" ref="AB1062:AC1062" ca="1" si="2305">AB1061+AA1062*$D1062</f>
        <v>0</v>
      </c>
      <c r="AC1062">
        <f t="shared" ca="1" si="2305"/>
        <v>0</v>
      </c>
      <c r="AF1062">
        <f ca="1">IF(B1062&gt;0,C1062-Analysis!$B$14,0)</f>
        <v>0</v>
      </c>
      <c r="AG1062">
        <f t="shared" ca="1" si="2230"/>
        <v>0</v>
      </c>
      <c r="AH1062">
        <f t="shared" ca="1" si="2231"/>
        <v>0</v>
      </c>
      <c r="AI1062">
        <f ca="1">IF(AND(B1062&gt;Analysis!$B$39,B1062&lt;Analysis!$B$40),FilterInput(AF1062,Analysis!$B$34,Analysis!$B$35),0)</f>
        <v>0</v>
      </c>
      <c r="AJ1062">
        <f ca="1">MEDIAN2(AI1062,Analysis!$B$5,2)</f>
        <v>0</v>
      </c>
      <c r="AK1062">
        <f ca="1">AVERAGE2(AJ1062,Analysis!$B$6,2)</f>
        <v>0</v>
      </c>
      <c r="AL1062">
        <f ca="1">INTEGRAL2(R1062,$B1062,AL1061,R1061,$B1061,Analysis!$B$22)</f>
        <v>0</v>
      </c>
      <c r="AM1062">
        <f>IF(AND(B1062&lt;Analysis!$B$40,B1062&gt;0),INTEGRAL2(AL1062,$B1062,AM1061,AL1061,$B1061,Analysis!$B$23),0)</f>
        <v>0</v>
      </c>
      <c r="AN1062">
        <f>IF($P1062,AM1062*Analysis!$B$30+Analysis!$B$31,0)</f>
        <v>0</v>
      </c>
      <c r="AO1062">
        <f>AN1062-'Flight Input'!$AE1062</f>
        <v>0</v>
      </c>
      <c r="AQ1062">
        <f>Analysis!$B$36*'Flight Input'!AE1062+IF('Flight Input'!AE1062 &gt; 0,Analysis!$B$37,0)</f>
        <v>0</v>
      </c>
      <c r="AR1062">
        <f ca="1">_xlfn.COVARIANCE.P($AN$102:$AN$1102,'Flight Input'!AE1062:AE2062)</f>
        <v>0</v>
      </c>
    </row>
    <row r="1063" spans="1:44" x14ac:dyDescent="0.3">
      <c r="A1063">
        <v>1061</v>
      </c>
      <c r="B1063">
        <f>'Flight Input'!T1063</f>
        <v>25.116849999991246</v>
      </c>
      <c r="C1063">
        <f ca="1">INDIRECT(CONCATENATE("'Flight Input'!",Analysis!$B$2,A1063+2))</f>
        <v>0</v>
      </c>
      <c r="D1063">
        <f t="shared" si="2223"/>
        <v>1.4718999969772995E-2</v>
      </c>
      <c r="F1063">
        <f t="shared" ca="1" si="2232"/>
        <v>0</v>
      </c>
      <c r="G1063">
        <f t="shared" ca="1" si="2233"/>
        <v>0</v>
      </c>
      <c r="I1063">
        <f>SUM(D$2:D1063)/COUNT(D$2:D1063)</f>
        <v>2.3672808671056783E-2</v>
      </c>
      <c r="J1063">
        <f t="shared" si="2224"/>
        <v>0.62176821408475147</v>
      </c>
      <c r="L1063">
        <f ca="1">VARA(C$2:C1063)</f>
        <v>0</v>
      </c>
      <c r="M1063">
        <f t="shared" ca="1" si="2225"/>
        <v>0</v>
      </c>
      <c r="N1063">
        <f t="shared" ca="1" si="2234"/>
        <v>0</v>
      </c>
      <c r="O1063" t="b">
        <f ca="1">IF(OR(O1062,M1063*MIN((B1063-B$2)*Analysis!$B$19,1)&gt;Analysis!$B$18),TRUE,FALSE)</f>
        <v>0</v>
      </c>
      <c r="P1063" t="b">
        <f>IF(OR('Flight Input'!U1063=3,'Flight Input'!U1063=9),TRUE,FALSE)</f>
        <v>0</v>
      </c>
      <c r="Q1063">
        <f ca="1">IF(O1063,Q1062,SUM(C$2:C1063)/COUNT(C$2:C1063))+(Analysis!$D$14-500)/1000000</f>
        <v>1.1E-4</v>
      </c>
      <c r="R1063">
        <f t="shared" ca="1" si="2226"/>
        <v>0</v>
      </c>
      <c r="S1063">
        <f t="shared" ca="1" si="2235"/>
        <v>0</v>
      </c>
      <c r="T1063">
        <f t="shared" si="2227"/>
        <v>0</v>
      </c>
      <c r="U1063">
        <f>IF($P1063,T1063*Analysis!$B$28+Analysis!$B$29,0)</f>
        <v>0</v>
      </c>
      <c r="V1063">
        <f>U1063-'Flight Input'!$AE1063</f>
        <v>0</v>
      </c>
      <c r="W1063">
        <f ca="1">MEDIAN2(R1063,Analysis!$B$5,2)</f>
        <v>0</v>
      </c>
      <c r="X1063">
        <f t="shared" ref="X1063:Y1063" ca="1" si="2306">X1062+W1063*$D1063</f>
        <v>0</v>
      </c>
      <c r="Y1063">
        <f t="shared" ca="1" si="2306"/>
        <v>0</v>
      </c>
      <c r="AA1063">
        <f ca="1">AVERAGE2(W1063,Analysis!$B$6,2)</f>
        <v>0</v>
      </c>
      <c r="AB1063">
        <f t="shared" ref="AB1063:AC1063" ca="1" si="2307">AB1062+AA1063*$D1063</f>
        <v>0</v>
      </c>
      <c r="AC1063">
        <f t="shared" ca="1" si="2307"/>
        <v>0</v>
      </c>
      <c r="AF1063">
        <f ca="1">IF(B1063&gt;0,C1063-Analysis!$B$14,0)</f>
        <v>0</v>
      </c>
      <c r="AG1063">
        <f t="shared" ca="1" si="2230"/>
        <v>0</v>
      </c>
      <c r="AH1063">
        <f t="shared" ca="1" si="2231"/>
        <v>0</v>
      </c>
      <c r="AI1063">
        <f ca="1">IF(AND(B1063&gt;Analysis!$B$39,B1063&lt;Analysis!$B$40),FilterInput(AF1063,Analysis!$B$34,Analysis!$B$35),0)</f>
        <v>0</v>
      </c>
      <c r="AJ1063">
        <f ca="1">MEDIAN2(AI1063,Analysis!$B$5,2)</f>
        <v>0</v>
      </c>
      <c r="AK1063">
        <f ca="1">AVERAGE2(AJ1063,Analysis!$B$6,2)</f>
        <v>0</v>
      </c>
      <c r="AL1063">
        <f ca="1">INTEGRAL2(R1063,$B1063,AL1062,R1062,$B1062,Analysis!$B$22)</f>
        <v>0</v>
      </c>
      <c r="AM1063">
        <f>IF(AND(B1063&lt;Analysis!$B$40,B1063&gt;0),INTEGRAL2(AL1063,$B1063,AM1062,AL1062,$B1062,Analysis!$B$23),0)</f>
        <v>0</v>
      </c>
      <c r="AN1063">
        <f>IF($P1063,AM1063*Analysis!$B$30+Analysis!$B$31,0)</f>
        <v>0</v>
      </c>
      <c r="AO1063">
        <f>AN1063-'Flight Input'!$AE1063</f>
        <v>0</v>
      </c>
      <c r="AQ1063">
        <f>Analysis!$B$36*'Flight Input'!AE1063+IF('Flight Input'!AE1063 &gt; 0,Analysis!$B$37,0)</f>
        <v>0</v>
      </c>
      <c r="AR1063">
        <f ca="1">_xlfn.COVARIANCE.P($AN$102:$AN$1102,'Flight Input'!AE1063:AE2063)</f>
        <v>0</v>
      </c>
    </row>
    <row r="1064" spans="1:44" x14ac:dyDescent="0.3">
      <c r="A1064">
        <v>1062</v>
      </c>
      <c r="B1064">
        <f>'Flight Input'!T1064</f>
        <v>25.138741999980994</v>
      </c>
      <c r="C1064">
        <f ca="1">INDIRECT(CONCATENATE("'Flight Input'!",Analysis!$B$2,A1064+2))</f>
        <v>0</v>
      </c>
      <c r="D1064">
        <f t="shared" si="2223"/>
        <v>2.1891999989748001E-2</v>
      </c>
      <c r="F1064">
        <f t="shared" ca="1" si="2232"/>
        <v>0</v>
      </c>
      <c r="G1064">
        <f t="shared" ca="1" si="2233"/>
        <v>0</v>
      </c>
      <c r="I1064">
        <f>SUM(D$2:D1064)/COUNT(D$2:D1064)</f>
        <v>2.36711318267241E-2</v>
      </c>
      <c r="J1064">
        <f t="shared" si="2224"/>
        <v>0.92483959575741514</v>
      </c>
      <c r="L1064">
        <f ca="1">VARA(C$2:C1064)</f>
        <v>0</v>
      </c>
      <c r="M1064">
        <f t="shared" ca="1" si="2225"/>
        <v>0</v>
      </c>
      <c r="N1064">
        <f t="shared" ca="1" si="2234"/>
        <v>0</v>
      </c>
      <c r="O1064" t="b">
        <f ca="1">IF(OR(O1063,M1064*MIN((B1064-B$2)*Analysis!$B$19,1)&gt;Analysis!$B$18),TRUE,FALSE)</f>
        <v>0</v>
      </c>
      <c r="P1064" t="b">
        <f>IF(OR('Flight Input'!U1064=3,'Flight Input'!U1064=9),TRUE,FALSE)</f>
        <v>0</v>
      </c>
      <c r="Q1064">
        <f ca="1">IF(O1064,Q1063,SUM(C$2:C1064)/COUNT(C$2:C1064))+(Analysis!$D$14-500)/1000000</f>
        <v>1.1E-4</v>
      </c>
      <c r="R1064">
        <f t="shared" ca="1" si="2226"/>
        <v>0</v>
      </c>
      <c r="S1064">
        <f t="shared" ca="1" si="2235"/>
        <v>0</v>
      </c>
      <c r="T1064">
        <f t="shared" si="2227"/>
        <v>0</v>
      </c>
      <c r="U1064">
        <f>IF($P1064,T1064*Analysis!$B$28+Analysis!$B$29,0)</f>
        <v>0</v>
      </c>
      <c r="V1064">
        <f>U1064-'Flight Input'!$AE1064</f>
        <v>0</v>
      </c>
      <c r="W1064">
        <f ca="1">MEDIAN2(R1064,Analysis!$B$5,2)</f>
        <v>0</v>
      </c>
      <c r="X1064">
        <f t="shared" ref="X1064:Y1064" ca="1" si="2308">X1063+W1064*$D1064</f>
        <v>0</v>
      </c>
      <c r="Y1064">
        <f t="shared" ca="1" si="2308"/>
        <v>0</v>
      </c>
      <c r="AA1064">
        <f ca="1">AVERAGE2(W1064,Analysis!$B$6,2)</f>
        <v>0</v>
      </c>
      <c r="AB1064">
        <f t="shared" ref="AB1064:AC1064" ca="1" si="2309">AB1063+AA1064*$D1064</f>
        <v>0</v>
      </c>
      <c r="AC1064">
        <f t="shared" ca="1" si="2309"/>
        <v>0</v>
      </c>
      <c r="AF1064">
        <f ca="1">IF(B1064&gt;0,C1064-Analysis!$B$14,0)</f>
        <v>0</v>
      </c>
      <c r="AG1064">
        <f t="shared" ca="1" si="2230"/>
        <v>0</v>
      </c>
      <c r="AH1064">
        <f t="shared" ca="1" si="2231"/>
        <v>0</v>
      </c>
      <c r="AI1064">
        <f ca="1">IF(AND(B1064&gt;Analysis!$B$39,B1064&lt;Analysis!$B$40),FilterInput(AF1064,Analysis!$B$34,Analysis!$B$35),0)</f>
        <v>0</v>
      </c>
      <c r="AJ1064">
        <f ca="1">MEDIAN2(AI1064,Analysis!$B$5,2)</f>
        <v>0</v>
      </c>
      <c r="AK1064">
        <f ca="1">AVERAGE2(AJ1064,Analysis!$B$6,2)</f>
        <v>0</v>
      </c>
      <c r="AL1064">
        <f ca="1">INTEGRAL2(R1064,$B1064,AL1063,R1063,$B1063,Analysis!$B$22)</f>
        <v>0</v>
      </c>
      <c r="AM1064">
        <f>IF(AND(B1064&lt;Analysis!$B$40,B1064&gt;0),INTEGRAL2(AL1064,$B1064,AM1063,AL1063,$B1063,Analysis!$B$23),0)</f>
        <v>0</v>
      </c>
      <c r="AN1064">
        <f>IF($P1064,AM1064*Analysis!$B$30+Analysis!$B$31,0)</f>
        <v>0</v>
      </c>
      <c r="AO1064">
        <f>AN1064-'Flight Input'!$AE1064</f>
        <v>0</v>
      </c>
      <c r="AQ1064">
        <f>Analysis!$B$36*'Flight Input'!AE1064+IF('Flight Input'!AE1064 &gt; 0,Analysis!$B$37,0)</f>
        <v>0</v>
      </c>
      <c r="AR1064">
        <f ca="1">_xlfn.COVARIANCE.P($AN$102:$AN$1102,'Flight Input'!AE1064:AE2064)</f>
        <v>0</v>
      </c>
    </row>
    <row r="1065" spans="1:44" x14ac:dyDescent="0.3">
      <c r="A1065">
        <v>1063</v>
      </c>
      <c r="B1065">
        <f>'Flight Input'!T1065</f>
        <v>25.159908000030555</v>
      </c>
      <c r="C1065">
        <f ca="1">INDIRECT(CONCATENATE("'Flight Input'!",Analysis!$B$2,A1065+2))</f>
        <v>0</v>
      </c>
      <c r="D1065">
        <f t="shared" si="2223"/>
        <v>2.1166000049561262E-2</v>
      </c>
      <c r="F1065">
        <f t="shared" ca="1" si="2232"/>
        <v>0</v>
      </c>
      <c r="G1065">
        <f t="shared" ca="1" si="2233"/>
        <v>0</v>
      </c>
      <c r="I1065">
        <f>SUM(D$2:D1065)/COUNT(D$2:D1065)</f>
        <v>2.3668775164657156E-2</v>
      </c>
      <c r="J1065">
        <f t="shared" si="2224"/>
        <v>0.894258359476366</v>
      </c>
      <c r="L1065">
        <f ca="1">VARA(C$2:C1065)</f>
        <v>0</v>
      </c>
      <c r="M1065">
        <f t="shared" ca="1" si="2225"/>
        <v>0</v>
      </c>
      <c r="N1065">
        <f t="shared" ca="1" si="2234"/>
        <v>0</v>
      </c>
      <c r="O1065" t="b">
        <f ca="1">IF(OR(O1064,M1065*MIN((B1065-B$2)*Analysis!$B$19,1)&gt;Analysis!$B$18),TRUE,FALSE)</f>
        <v>0</v>
      </c>
      <c r="P1065" t="b">
        <f>IF(OR('Flight Input'!U1065=3,'Flight Input'!U1065=9),TRUE,FALSE)</f>
        <v>0</v>
      </c>
      <c r="Q1065">
        <f ca="1">IF(O1065,Q1064,SUM(C$2:C1065)/COUNT(C$2:C1065))+(Analysis!$D$14-500)/1000000</f>
        <v>1.1E-4</v>
      </c>
      <c r="R1065">
        <f t="shared" ca="1" si="2226"/>
        <v>0</v>
      </c>
      <c r="S1065">
        <f t="shared" ca="1" si="2235"/>
        <v>0</v>
      </c>
      <c r="T1065">
        <f t="shared" si="2227"/>
        <v>0</v>
      </c>
      <c r="U1065">
        <f>IF($P1065,T1065*Analysis!$B$28+Analysis!$B$29,0)</f>
        <v>0</v>
      </c>
      <c r="V1065">
        <f>U1065-'Flight Input'!$AE1065</f>
        <v>0</v>
      </c>
      <c r="W1065">
        <f ca="1">MEDIAN2(R1065,Analysis!$B$5,2)</f>
        <v>0</v>
      </c>
      <c r="X1065">
        <f t="shared" ref="X1065:Y1065" ca="1" si="2310">X1064+W1065*$D1065</f>
        <v>0</v>
      </c>
      <c r="Y1065">
        <f t="shared" ca="1" si="2310"/>
        <v>0</v>
      </c>
      <c r="AA1065">
        <f ca="1">AVERAGE2(W1065,Analysis!$B$6,2)</f>
        <v>0</v>
      </c>
      <c r="AB1065">
        <f t="shared" ref="AB1065:AC1065" ca="1" si="2311">AB1064+AA1065*$D1065</f>
        <v>0</v>
      </c>
      <c r="AC1065">
        <f t="shared" ca="1" si="2311"/>
        <v>0</v>
      </c>
      <c r="AF1065">
        <f ca="1">IF(B1065&gt;0,C1065-Analysis!$B$14,0)</f>
        <v>0</v>
      </c>
      <c r="AG1065">
        <f t="shared" ca="1" si="2230"/>
        <v>0</v>
      </c>
      <c r="AH1065">
        <f t="shared" ca="1" si="2231"/>
        <v>0</v>
      </c>
      <c r="AI1065">
        <f ca="1">IF(AND(B1065&gt;Analysis!$B$39,B1065&lt;Analysis!$B$40),FilterInput(AF1065,Analysis!$B$34,Analysis!$B$35),0)</f>
        <v>0</v>
      </c>
      <c r="AJ1065">
        <f ca="1">MEDIAN2(AI1065,Analysis!$B$5,2)</f>
        <v>0</v>
      </c>
      <c r="AK1065">
        <f ca="1">AVERAGE2(AJ1065,Analysis!$B$6,2)</f>
        <v>0</v>
      </c>
      <c r="AL1065">
        <f ca="1">INTEGRAL2(R1065,$B1065,AL1064,R1064,$B1064,Analysis!$B$22)</f>
        <v>0</v>
      </c>
      <c r="AM1065">
        <f>IF(AND(B1065&lt;Analysis!$B$40,B1065&gt;0),INTEGRAL2(AL1065,$B1065,AM1064,AL1064,$B1064,Analysis!$B$23),0)</f>
        <v>0</v>
      </c>
      <c r="AN1065">
        <f>IF($P1065,AM1065*Analysis!$B$30+Analysis!$B$31,0)</f>
        <v>0</v>
      </c>
      <c r="AO1065">
        <f>AN1065-'Flight Input'!$AE1065</f>
        <v>0</v>
      </c>
      <c r="AQ1065">
        <f>Analysis!$B$36*'Flight Input'!AE1065+IF('Flight Input'!AE1065 &gt; 0,Analysis!$B$37,0)</f>
        <v>0</v>
      </c>
      <c r="AR1065">
        <f ca="1">_xlfn.COVARIANCE.P($AN$102:$AN$1102,'Flight Input'!AE1065:AE2065)</f>
        <v>0</v>
      </c>
    </row>
    <row r="1066" spans="1:44" x14ac:dyDescent="0.3">
      <c r="A1066">
        <v>1064</v>
      </c>
      <c r="B1066">
        <f>'Flight Input'!T1066</f>
        <v>25.179670999990776</v>
      </c>
      <c r="C1066">
        <f ca="1">INDIRECT(CONCATENATE("'Flight Input'!",Analysis!$B$2,A1066+2))</f>
        <v>0</v>
      </c>
      <c r="D1066">
        <f t="shared" si="2223"/>
        <v>1.976299996022135E-2</v>
      </c>
      <c r="F1066">
        <f t="shared" ca="1" si="2232"/>
        <v>0</v>
      </c>
      <c r="G1066">
        <f t="shared" ca="1" si="2233"/>
        <v>0</v>
      </c>
      <c r="I1066">
        <f>SUM(D$2:D1066)/COUNT(D$2:D1066)</f>
        <v>2.3665104323299602E-2</v>
      </c>
      <c r="J1066">
        <f t="shared" si="2224"/>
        <v>0.8351114658203127</v>
      </c>
      <c r="L1066">
        <f ca="1">VARA(C$2:C1066)</f>
        <v>0</v>
      </c>
      <c r="M1066">
        <f t="shared" ca="1" si="2225"/>
        <v>0</v>
      </c>
      <c r="N1066">
        <f t="shared" ca="1" si="2234"/>
        <v>0</v>
      </c>
      <c r="O1066" t="b">
        <f ca="1">IF(OR(O1065,M1066*MIN((B1066-B$2)*Analysis!$B$19,1)&gt;Analysis!$B$18),TRUE,FALSE)</f>
        <v>0</v>
      </c>
      <c r="P1066" t="b">
        <f>IF(OR('Flight Input'!U1066=3,'Flight Input'!U1066=9),TRUE,FALSE)</f>
        <v>0</v>
      </c>
      <c r="Q1066">
        <f ca="1">IF(O1066,Q1065,SUM(C$2:C1066)/COUNT(C$2:C1066))+(Analysis!$D$14-500)/1000000</f>
        <v>1.1E-4</v>
      </c>
      <c r="R1066">
        <f t="shared" ca="1" si="2226"/>
        <v>0</v>
      </c>
      <c r="S1066">
        <f t="shared" ca="1" si="2235"/>
        <v>0</v>
      </c>
      <c r="T1066">
        <f t="shared" si="2227"/>
        <v>0</v>
      </c>
      <c r="U1066">
        <f>IF($P1066,T1066*Analysis!$B$28+Analysis!$B$29,0)</f>
        <v>0</v>
      </c>
      <c r="V1066">
        <f>U1066-'Flight Input'!$AE1066</f>
        <v>0</v>
      </c>
      <c r="W1066">
        <f ca="1">MEDIAN2(R1066,Analysis!$B$5,2)</f>
        <v>0</v>
      </c>
      <c r="X1066">
        <f t="shared" ref="X1066:Y1066" ca="1" si="2312">X1065+W1066*$D1066</f>
        <v>0</v>
      </c>
      <c r="Y1066">
        <f t="shared" ca="1" si="2312"/>
        <v>0</v>
      </c>
      <c r="AA1066">
        <f ca="1">AVERAGE2(W1066,Analysis!$B$6,2)</f>
        <v>0</v>
      </c>
      <c r="AB1066">
        <f t="shared" ref="AB1066:AC1066" ca="1" si="2313">AB1065+AA1066*$D1066</f>
        <v>0</v>
      </c>
      <c r="AC1066">
        <f t="shared" ca="1" si="2313"/>
        <v>0</v>
      </c>
      <c r="AF1066">
        <f ca="1">IF(B1066&gt;0,C1066-Analysis!$B$14,0)</f>
        <v>0</v>
      </c>
      <c r="AG1066">
        <f t="shared" ca="1" si="2230"/>
        <v>0</v>
      </c>
      <c r="AH1066">
        <f t="shared" ca="1" si="2231"/>
        <v>0</v>
      </c>
      <c r="AI1066">
        <f ca="1">IF(AND(B1066&gt;Analysis!$B$39,B1066&lt;Analysis!$B$40),FilterInput(AF1066,Analysis!$B$34,Analysis!$B$35),0)</f>
        <v>0</v>
      </c>
      <c r="AJ1066">
        <f ca="1">MEDIAN2(AI1066,Analysis!$B$5,2)</f>
        <v>0</v>
      </c>
      <c r="AK1066">
        <f ca="1">AVERAGE2(AJ1066,Analysis!$B$6,2)</f>
        <v>0</v>
      </c>
      <c r="AL1066">
        <f ca="1">INTEGRAL2(R1066,$B1066,AL1065,R1065,$B1065,Analysis!$B$22)</f>
        <v>0</v>
      </c>
      <c r="AM1066">
        <f>IF(AND(B1066&lt;Analysis!$B$40,B1066&gt;0),INTEGRAL2(AL1066,$B1066,AM1065,AL1065,$B1065,Analysis!$B$23),0)</f>
        <v>0</v>
      </c>
      <c r="AN1066">
        <f>IF($P1066,AM1066*Analysis!$B$30+Analysis!$B$31,0)</f>
        <v>0</v>
      </c>
      <c r="AO1066">
        <f>AN1066-'Flight Input'!$AE1066</f>
        <v>0</v>
      </c>
      <c r="AQ1066">
        <f>Analysis!$B$36*'Flight Input'!AE1066+IF('Flight Input'!AE1066 &gt; 0,Analysis!$B$37,0)</f>
        <v>0</v>
      </c>
      <c r="AR1066">
        <f ca="1">_xlfn.COVARIANCE.P($AN$102:$AN$1102,'Flight Input'!AE1066:AE2066)</f>
        <v>0</v>
      </c>
    </row>
    <row r="1067" spans="1:44" x14ac:dyDescent="0.3">
      <c r="A1067">
        <v>1065</v>
      </c>
      <c r="B1067">
        <f>'Flight Input'!T1067</f>
        <v>25.199343999964185</v>
      </c>
      <c r="C1067">
        <f ca="1">INDIRECT(CONCATENATE("'Flight Input'!",Analysis!$B$2,A1067+2))</f>
        <v>0</v>
      </c>
      <c r="D1067">
        <f t="shared" si="2223"/>
        <v>1.9672999973408878E-2</v>
      </c>
      <c r="F1067">
        <f t="shared" ca="1" si="2232"/>
        <v>0</v>
      </c>
      <c r="G1067">
        <f t="shared" ca="1" si="2233"/>
        <v>0</v>
      </c>
      <c r="I1067">
        <f>SUM(D$2:D1067)/COUNT(D$2:D1067)</f>
        <v>2.3661355868510973E-2</v>
      </c>
      <c r="J1067">
        <f t="shared" si="2224"/>
        <v>0.83144009509573868</v>
      </c>
      <c r="L1067">
        <f ca="1">VARA(C$2:C1067)</f>
        <v>0</v>
      </c>
      <c r="M1067">
        <f t="shared" ca="1" si="2225"/>
        <v>0</v>
      </c>
      <c r="N1067">
        <f t="shared" ca="1" si="2234"/>
        <v>0</v>
      </c>
      <c r="O1067" t="b">
        <f ca="1">IF(OR(O1066,M1067*MIN((B1067-B$2)*Analysis!$B$19,1)&gt;Analysis!$B$18),TRUE,FALSE)</f>
        <v>0</v>
      </c>
      <c r="P1067" t="b">
        <f>IF(OR('Flight Input'!U1067=3,'Flight Input'!U1067=9),TRUE,FALSE)</f>
        <v>0</v>
      </c>
      <c r="Q1067">
        <f ca="1">IF(O1067,Q1066,SUM(C$2:C1067)/COUNT(C$2:C1067))+(Analysis!$D$14-500)/1000000</f>
        <v>1.1E-4</v>
      </c>
      <c r="R1067">
        <f t="shared" ca="1" si="2226"/>
        <v>0</v>
      </c>
      <c r="S1067">
        <f t="shared" ca="1" si="2235"/>
        <v>0</v>
      </c>
      <c r="T1067">
        <f t="shared" si="2227"/>
        <v>0</v>
      </c>
      <c r="U1067">
        <f>IF($P1067,T1067*Analysis!$B$28+Analysis!$B$29,0)</f>
        <v>0</v>
      </c>
      <c r="V1067">
        <f>U1067-'Flight Input'!$AE1067</f>
        <v>0</v>
      </c>
      <c r="W1067">
        <f ca="1">MEDIAN2(R1067,Analysis!$B$5,2)</f>
        <v>0</v>
      </c>
      <c r="X1067">
        <f t="shared" ref="X1067:Y1067" ca="1" si="2314">X1066+W1067*$D1067</f>
        <v>0</v>
      </c>
      <c r="Y1067">
        <f t="shared" ca="1" si="2314"/>
        <v>0</v>
      </c>
      <c r="AA1067">
        <f ca="1">AVERAGE2(W1067,Analysis!$B$6,2)</f>
        <v>0</v>
      </c>
      <c r="AB1067">
        <f t="shared" ref="AB1067:AC1067" ca="1" si="2315">AB1066+AA1067*$D1067</f>
        <v>0</v>
      </c>
      <c r="AC1067">
        <f t="shared" ca="1" si="2315"/>
        <v>0</v>
      </c>
      <c r="AF1067">
        <f ca="1">IF(B1067&gt;0,C1067-Analysis!$B$14,0)</f>
        <v>0</v>
      </c>
      <c r="AG1067">
        <f t="shared" ca="1" si="2230"/>
        <v>0</v>
      </c>
      <c r="AH1067">
        <f t="shared" ca="1" si="2231"/>
        <v>0</v>
      </c>
      <c r="AI1067">
        <f ca="1">IF(AND(B1067&gt;Analysis!$B$39,B1067&lt;Analysis!$B$40),FilterInput(AF1067,Analysis!$B$34,Analysis!$B$35),0)</f>
        <v>0</v>
      </c>
      <c r="AJ1067">
        <f ca="1">MEDIAN2(AI1067,Analysis!$B$5,2)</f>
        <v>0</v>
      </c>
      <c r="AK1067">
        <f ca="1">AVERAGE2(AJ1067,Analysis!$B$6,2)</f>
        <v>0</v>
      </c>
      <c r="AL1067">
        <f ca="1">INTEGRAL2(R1067,$B1067,AL1066,R1066,$B1066,Analysis!$B$22)</f>
        <v>0</v>
      </c>
      <c r="AM1067">
        <f>IF(AND(B1067&lt;Analysis!$B$40,B1067&gt;0),INTEGRAL2(AL1067,$B1067,AM1066,AL1066,$B1066,Analysis!$B$23),0)</f>
        <v>0</v>
      </c>
      <c r="AN1067">
        <f>IF($P1067,AM1067*Analysis!$B$30+Analysis!$B$31,0)</f>
        <v>0</v>
      </c>
      <c r="AO1067">
        <f>AN1067-'Flight Input'!$AE1067</f>
        <v>0</v>
      </c>
      <c r="AQ1067">
        <f>Analysis!$B$36*'Flight Input'!AE1067+IF('Flight Input'!AE1067 &gt; 0,Analysis!$B$37,0)</f>
        <v>0</v>
      </c>
      <c r="AR1067">
        <f ca="1">_xlfn.COVARIANCE.P($AN$102:$AN$1102,'Flight Input'!AE1067:AE2067)</f>
        <v>0</v>
      </c>
    </row>
    <row r="1068" spans="1:44" x14ac:dyDescent="0.3">
      <c r="A1068">
        <v>1066</v>
      </c>
      <c r="B1068">
        <f>'Flight Input'!T1068</f>
        <v>25.214797000051476</v>
      </c>
      <c r="C1068">
        <f ca="1">INDIRECT(CONCATENATE("'Flight Input'!",Analysis!$B$2,A1068+2))</f>
        <v>0</v>
      </c>
      <c r="D1068">
        <f t="shared" si="2223"/>
        <v>1.5453000087291002E-2</v>
      </c>
      <c r="F1068">
        <f t="shared" ca="1" si="2232"/>
        <v>0</v>
      </c>
      <c r="G1068">
        <f t="shared" ca="1" si="2233"/>
        <v>0</v>
      </c>
      <c r="I1068">
        <f>SUM(D$2:D1068)/COUNT(D$2:D1068)</f>
        <v>2.3653655722374742E-2</v>
      </c>
      <c r="J1068">
        <f t="shared" si="2224"/>
        <v>0.65330282425111652</v>
      </c>
      <c r="L1068">
        <f ca="1">VARA(C$2:C1068)</f>
        <v>0</v>
      </c>
      <c r="M1068">
        <f t="shared" ca="1" si="2225"/>
        <v>0</v>
      </c>
      <c r="N1068">
        <f t="shared" ca="1" si="2234"/>
        <v>0</v>
      </c>
      <c r="O1068" t="b">
        <f ca="1">IF(OR(O1067,M1068*MIN((B1068-B$2)*Analysis!$B$19,1)&gt;Analysis!$B$18),TRUE,FALSE)</f>
        <v>0</v>
      </c>
      <c r="P1068" t="b">
        <f>IF(OR('Flight Input'!U1068=3,'Flight Input'!U1068=9),TRUE,FALSE)</f>
        <v>0</v>
      </c>
      <c r="Q1068">
        <f ca="1">IF(O1068,Q1067,SUM(C$2:C1068)/COUNT(C$2:C1068))+(Analysis!$D$14-500)/1000000</f>
        <v>1.1E-4</v>
      </c>
      <c r="R1068">
        <f t="shared" ca="1" si="2226"/>
        <v>0</v>
      </c>
      <c r="S1068">
        <f t="shared" ca="1" si="2235"/>
        <v>0</v>
      </c>
      <c r="T1068">
        <f t="shared" si="2227"/>
        <v>0</v>
      </c>
      <c r="U1068">
        <f>IF($P1068,T1068*Analysis!$B$28+Analysis!$B$29,0)</f>
        <v>0</v>
      </c>
      <c r="V1068">
        <f>U1068-'Flight Input'!$AE1068</f>
        <v>0</v>
      </c>
      <c r="W1068">
        <f ca="1">MEDIAN2(R1068,Analysis!$B$5,2)</f>
        <v>0</v>
      </c>
      <c r="X1068">
        <f t="shared" ref="X1068:Y1068" ca="1" si="2316">X1067+W1068*$D1068</f>
        <v>0</v>
      </c>
      <c r="Y1068">
        <f t="shared" ca="1" si="2316"/>
        <v>0</v>
      </c>
      <c r="AA1068">
        <f ca="1">AVERAGE2(W1068,Analysis!$B$6,2)</f>
        <v>0</v>
      </c>
      <c r="AB1068">
        <f t="shared" ref="AB1068:AC1068" ca="1" si="2317">AB1067+AA1068*$D1068</f>
        <v>0</v>
      </c>
      <c r="AC1068">
        <f t="shared" ca="1" si="2317"/>
        <v>0</v>
      </c>
      <c r="AF1068">
        <f ca="1">IF(B1068&gt;0,C1068-Analysis!$B$14,0)</f>
        <v>0</v>
      </c>
      <c r="AG1068">
        <f t="shared" ca="1" si="2230"/>
        <v>0</v>
      </c>
      <c r="AH1068">
        <f t="shared" ca="1" si="2231"/>
        <v>0</v>
      </c>
      <c r="AI1068">
        <f ca="1">IF(AND(B1068&gt;Analysis!$B$39,B1068&lt;Analysis!$B$40),FilterInput(AF1068,Analysis!$B$34,Analysis!$B$35),0)</f>
        <v>0</v>
      </c>
      <c r="AJ1068">
        <f ca="1">MEDIAN2(AI1068,Analysis!$B$5,2)</f>
        <v>0</v>
      </c>
      <c r="AK1068">
        <f ca="1">AVERAGE2(AJ1068,Analysis!$B$6,2)</f>
        <v>0</v>
      </c>
      <c r="AL1068">
        <f ca="1">INTEGRAL2(R1068,$B1068,AL1067,R1067,$B1067,Analysis!$B$22)</f>
        <v>0</v>
      </c>
      <c r="AM1068">
        <f>IF(AND(B1068&lt;Analysis!$B$40,B1068&gt;0),INTEGRAL2(AL1068,$B1068,AM1067,AL1067,$B1067,Analysis!$B$23),0)</f>
        <v>0</v>
      </c>
      <c r="AN1068">
        <f>IF($P1068,AM1068*Analysis!$B$30+Analysis!$B$31,0)</f>
        <v>0</v>
      </c>
      <c r="AO1068">
        <f>AN1068-'Flight Input'!$AE1068</f>
        <v>0</v>
      </c>
      <c r="AQ1068">
        <f>Analysis!$B$36*'Flight Input'!AE1068+IF('Flight Input'!AE1068 &gt; 0,Analysis!$B$37,0)</f>
        <v>0</v>
      </c>
      <c r="AR1068">
        <f ca="1">_xlfn.COVARIANCE.P($AN$102:$AN$1102,'Flight Input'!AE1068:AE2068)</f>
        <v>0</v>
      </c>
    </row>
    <row r="1069" spans="1:44" x14ac:dyDescent="0.3">
      <c r="A1069">
        <v>1067</v>
      </c>
      <c r="B1069">
        <f>'Flight Input'!T1069</f>
        <v>25.235064000007696</v>
      </c>
      <c r="C1069">
        <f ca="1">INDIRECT(CONCATENATE("'Flight Input'!",Analysis!$B$2,A1069+2))</f>
        <v>0</v>
      </c>
      <c r="D1069">
        <f t="shared" si="2223"/>
        <v>2.0266999956220388E-2</v>
      </c>
      <c r="F1069">
        <f t="shared" ca="1" si="2232"/>
        <v>0</v>
      </c>
      <c r="G1069">
        <f t="shared" ca="1" si="2233"/>
        <v>0</v>
      </c>
      <c r="I1069">
        <f>SUM(D$2:D1069)/COUNT(D$2:D1069)</f>
        <v>2.365048172446832E-2</v>
      </c>
      <c r="J1069">
        <f t="shared" si="2224"/>
        <v>0.85693814579905792</v>
      </c>
      <c r="L1069">
        <f ca="1">VARA(C$2:C1069)</f>
        <v>0</v>
      </c>
      <c r="M1069">
        <f t="shared" ca="1" si="2225"/>
        <v>0</v>
      </c>
      <c r="N1069">
        <f t="shared" ca="1" si="2234"/>
        <v>0</v>
      </c>
      <c r="O1069" t="b">
        <f ca="1">IF(OR(O1068,M1069*MIN((B1069-B$2)*Analysis!$B$19,1)&gt;Analysis!$B$18),TRUE,FALSE)</f>
        <v>0</v>
      </c>
      <c r="P1069" t="b">
        <f>IF(OR('Flight Input'!U1069=3,'Flight Input'!U1069=9),TRUE,FALSE)</f>
        <v>0</v>
      </c>
      <c r="Q1069">
        <f ca="1">IF(O1069,Q1068,SUM(C$2:C1069)/COUNT(C$2:C1069))+(Analysis!$D$14-500)/1000000</f>
        <v>1.1E-4</v>
      </c>
      <c r="R1069">
        <f t="shared" ca="1" si="2226"/>
        <v>0</v>
      </c>
      <c r="S1069">
        <f t="shared" ca="1" si="2235"/>
        <v>0</v>
      </c>
      <c r="T1069">
        <f t="shared" si="2227"/>
        <v>0</v>
      </c>
      <c r="U1069">
        <f>IF($P1069,T1069*Analysis!$B$28+Analysis!$B$29,0)</f>
        <v>0</v>
      </c>
      <c r="V1069">
        <f>U1069-'Flight Input'!$AE1069</f>
        <v>0</v>
      </c>
      <c r="W1069">
        <f ca="1">MEDIAN2(R1069,Analysis!$B$5,2)</f>
        <v>0</v>
      </c>
      <c r="X1069">
        <f t="shared" ref="X1069:Y1069" ca="1" si="2318">X1068+W1069*$D1069</f>
        <v>0</v>
      </c>
      <c r="Y1069">
        <f t="shared" ca="1" si="2318"/>
        <v>0</v>
      </c>
      <c r="AA1069">
        <f ca="1">AVERAGE2(W1069,Analysis!$B$6,2)</f>
        <v>0</v>
      </c>
      <c r="AB1069">
        <f t="shared" ref="AB1069:AC1069" ca="1" si="2319">AB1068+AA1069*$D1069</f>
        <v>0</v>
      </c>
      <c r="AC1069">
        <f t="shared" ca="1" si="2319"/>
        <v>0</v>
      </c>
      <c r="AF1069">
        <f ca="1">IF(B1069&gt;0,C1069-Analysis!$B$14,0)</f>
        <v>0</v>
      </c>
      <c r="AG1069">
        <f t="shared" ca="1" si="2230"/>
        <v>0</v>
      </c>
      <c r="AH1069">
        <f t="shared" ca="1" si="2231"/>
        <v>0</v>
      </c>
      <c r="AI1069">
        <f ca="1">IF(AND(B1069&gt;Analysis!$B$39,B1069&lt;Analysis!$B$40),FilterInput(AF1069,Analysis!$B$34,Analysis!$B$35),0)</f>
        <v>0</v>
      </c>
      <c r="AJ1069">
        <f ca="1">MEDIAN2(AI1069,Analysis!$B$5,2)</f>
        <v>0</v>
      </c>
      <c r="AK1069">
        <f ca="1">AVERAGE2(AJ1069,Analysis!$B$6,2)</f>
        <v>0</v>
      </c>
      <c r="AL1069">
        <f ca="1">INTEGRAL2(R1069,$B1069,AL1068,R1068,$B1068,Analysis!$B$22)</f>
        <v>0</v>
      </c>
      <c r="AM1069">
        <f>IF(AND(B1069&lt;Analysis!$B$40,B1069&gt;0),INTEGRAL2(AL1069,$B1069,AM1068,AL1068,$B1068,Analysis!$B$23),0)</f>
        <v>0</v>
      </c>
      <c r="AN1069">
        <f>IF($P1069,AM1069*Analysis!$B$30+Analysis!$B$31,0)</f>
        <v>0</v>
      </c>
      <c r="AO1069">
        <f>AN1069-'Flight Input'!$AE1069</f>
        <v>0</v>
      </c>
      <c r="AQ1069">
        <f>Analysis!$B$36*'Flight Input'!AE1069+IF('Flight Input'!AE1069 &gt; 0,Analysis!$B$37,0)</f>
        <v>0</v>
      </c>
      <c r="AR1069">
        <f ca="1">_xlfn.COVARIANCE.P($AN$102:$AN$1102,'Flight Input'!AE1069:AE2069)</f>
        <v>0</v>
      </c>
    </row>
    <row r="1070" spans="1:44" x14ac:dyDescent="0.3">
      <c r="A1070">
        <v>1068</v>
      </c>
      <c r="B1070">
        <f>'Flight Input'!T1070</f>
        <v>25.26001600001473</v>
      </c>
      <c r="C1070">
        <f ca="1">INDIRECT(CONCATENATE("'Flight Input'!",Analysis!$B$2,A1070+2))</f>
        <v>0</v>
      </c>
      <c r="D1070">
        <f t="shared" si="2223"/>
        <v>2.4952000007033348E-2</v>
      </c>
      <c r="F1070">
        <f t="shared" ca="1" si="2232"/>
        <v>0</v>
      </c>
      <c r="G1070">
        <f t="shared" ca="1" si="2233"/>
        <v>0</v>
      </c>
      <c r="I1070">
        <f>SUM(D$2:D1070)/COUNT(D$2:D1070)</f>
        <v>2.3651700374545628E-2</v>
      </c>
      <c r="J1070">
        <f t="shared" si="2224"/>
        <v>1.0549770042701507</v>
      </c>
      <c r="L1070">
        <f ca="1">VARA(C$2:C1070)</f>
        <v>0</v>
      </c>
      <c r="M1070">
        <f t="shared" ca="1" si="2225"/>
        <v>0</v>
      </c>
      <c r="N1070">
        <f t="shared" ca="1" si="2234"/>
        <v>0</v>
      </c>
      <c r="O1070" t="b">
        <f ca="1">IF(OR(O1069,M1070*MIN((B1070-B$2)*Analysis!$B$19,1)&gt;Analysis!$B$18),TRUE,FALSE)</f>
        <v>0</v>
      </c>
      <c r="P1070" t="b">
        <f>IF(OR('Flight Input'!U1070=3,'Flight Input'!U1070=9),TRUE,FALSE)</f>
        <v>0</v>
      </c>
      <c r="Q1070">
        <f ca="1">IF(O1070,Q1069,SUM(C$2:C1070)/COUNT(C$2:C1070))+(Analysis!$D$14-500)/1000000</f>
        <v>1.1E-4</v>
      </c>
      <c r="R1070">
        <f t="shared" ca="1" si="2226"/>
        <v>0</v>
      </c>
      <c r="S1070">
        <f t="shared" ca="1" si="2235"/>
        <v>0</v>
      </c>
      <c r="T1070">
        <f t="shared" si="2227"/>
        <v>0</v>
      </c>
      <c r="U1070">
        <f>IF($P1070,T1070*Analysis!$B$28+Analysis!$B$29,0)</f>
        <v>0</v>
      </c>
      <c r="V1070">
        <f>U1070-'Flight Input'!$AE1070</f>
        <v>0</v>
      </c>
      <c r="W1070">
        <f ca="1">MEDIAN2(R1070,Analysis!$B$5,2)</f>
        <v>0</v>
      </c>
      <c r="X1070">
        <f t="shared" ref="X1070:Y1070" ca="1" si="2320">X1069+W1070*$D1070</f>
        <v>0</v>
      </c>
      <c r="Y1070">
        <f t="shared" ca="1" si="2320"/>
        <v>0</v>
      </c>
      <c r="AA1070">
        <f ca="1">AVERAGE2(W1070,Analysis!$B$6,2)</f>
        <v>0</v>
      </c>
      <c r="AB1070">
        <f t="shared" ref="AB1070:AC1070" ca="1" si="2321">AB1069+AA1070*$D1070</f>
        <v>0</v>
      </c>
      <c r="AC1070">
        <f t="shared" ca="1" si="2321"/>
        <v>0</v>
      </c>
      <c r="AF1070">
        <f ca="1">IF(B1070&gt;0,C1070-Analysis!$B$14,0)</f>
        <v>0</v>
      </c>
      <c r="AG1070">
        <f t="shared" ca="1" si="2230"/>
        <v>0</v>
      </c>
      <c r="AH1070">
        <f t="shared" ca="1" si="2231"/>
        <v>0</v>
      </c>
      <c r="AI1070">
        <f ca="1">IF(AND(B1070&gt;Analysis!$B$39,B1070&lt;Analysis!$B$40),FilterInput(AF1070,Analysis!$B$34,Analysis!$B$35),0)</f>
        <v>0</v>
      </c>
      <c r="AJ1070">
        <f ca="1">MEDIAN2(AI1070,Analysis!$B$5,2)</f>
        <v>0</v>
      </c>
      <c r="AK1070">
        <f ca="1">AVERAGE2(AJ1070,Analysis!$B$6,2)</f>
        <v>0</v>
      </c>
      <c r="AL1070">
        <f ca="1">INTEGRAL2(R1070,$B1070,AL1069,R1069,$B1069,Analysis!$B$22)</f>
        <v>0</v>
      </c>
      <c r="AM1070">
        <f>IF(AND(B1070&lt;Analysis!$B$40,B1070&gt;0),INTEGRAL2(AL1070,$B1070,AM1069,AL1069,$B1069,Analysis!$B$23),0)</f>
        <v>0</v>
      </c>
      <c r="AN1070">
        <f>IF($P1070,AM1070*Analysis!$B$30+Analysis!$B$31,0)</f>
        <v>0</v>
      </c>
      <c r="AO1070">
        <f>AN1070-'Flight Input'!$AE1070</f>
        <v>0</v>
      </c>
      <c r="AQ1070">
        <f>Analysis!$B$36*'Flight Input'!AE1070+IF('Flight Input'!AE1070 &gt; 0,Analysis!$B$37,0)</f>
        <v>0</v>
      </c>
      <c r="AR1070">
        <f ca="1">_xlfn.COVARIANCE.P($AN$102:$AN$1102,'Flight Input'!AE1070:AE2070)</f>
        <v>0</v>
      </c>
    </row>
    <row r="1071" spans="1:44" x14ac:dyDescent="0.3">
      <c r="A1071">
        <v>1069</v>
      </c>
      <c r="B1071">
        <f>'Flight Input'!T1071</f>
        <v>25.278132000006735</v>
      </c>
      <c r="C1071">
        <f ca="1">INDIRECT(CONCATENATE("'Flight Input'!",Analysis!$B$2,A1071+2))</f>
        <v>0</v>
      </c>
      <c r="D1071">
        <f t="shared" si="2223"/>
        <v>1.8115999992005527E-2</v>
      </c>
      <c r="F1071">
        <f t="shared" ca="1" si="2232"/>
        <v>0</v>
      </c>
      <c r="G1071">
        <f t="shared" ca="1" si="2233"/>
        <v>0</v>
      </c>
      <c r="I1071">
        <f>SUM(D$2:D1071)/COUNT(D$2:D1071)</f>
        <v>2.3646521983168134E-2</v>
      </c>
      <c r="J1071">
        <f t="shared" si="2224"/>
        <v>0.76611689469177346</v>
      </c>
      <c r="L1071">
        <f ca="1">VARA(C$2:C1071)</f>
        <v>0</v>
      </c>
      <c r="M1071">
        <f t="shared" ca="1" si="2225"/>
        <v>0</v>
      </c>
      <c r="N1071">
        <f t="shared" ca="1" si="2234"/>
        <v>0</v>
      </c>
      <c r="O1071" t="b">
        <f ca="1">IF(OR(O1070,M1071*MIN((B1071-B$2)*Analysis!$B$19,1)&gt;Analysis!$B$18),TRUE,FALSE)</f>
        <v>0</v>
      </c>
      <c r="P1071" t="b">
        <f>IF(OR('Flight Input'!U1071=3,'Flight Input'!U1071=9),TRUE,FALSE)</f>
        <v>0</v>
      </c>
      <c r="Q1071">
        <f ca="1">IF(O1071,Q1070,SUM(C$2:C1071)/COUNT(C$2:C1071))+(Analysis!$D$14-500)/1000000</f>
        <v>1.1E-4</v>
      </c>
      <c r="R1071">
        <f t="shared" ca="1" si="2226"/>
        <v>0</v>
      </c>
      <c r="S1071">
        <f t="shared" ca="1" si="2235"/>
        <v>0</v>
      </c>
      <c r="T1071">
        <f t="shared" si="2227"/>
        <v>0</v>
      </c>
      <c r="U1071">
        <f>IF($P1071,T1071*Analysis!$B$28+Analysis!$B$29,0)</f>
        <v>0</v>
      </c>
      <c r="V1071">
        <f>U1071-'Flight Input'!$AE1071</f>
        <v>0</v>
      </c>
      <c r="W1071">
        <f ca="1">MEDIAN2(R1071,Analysis!$B$5,2)</f>
        <v>0</v>
      </c>
      <c r="X1071">
        <f t="shared" ref="X1071:Y1071" ca="1" si="2322">X1070+W1071*$D1071</f>
        <v>0</v>
      </c>
      <c r="Y1071">
        <f t="shared" ca="1" si="2322"/>
        <v>0</v>
      </c>
      <c r="AA1071">
        <f ca="1">AVERAGE2(W1071,Analysis!$B$6,2)</f>
        <v>0</v>
      </c>
      <c r="AB1071">
        <f t="shared" ref="AB1071:AC1071" ca="1" si="2323">AB1070+AA1071*$D1071</f>
        <v>0</v>
      </c>
      <c r="AC1071">
        <f t="shared" ca="1" si="2323"/>
        <v>0</v>
      </c>
      <c r="AF1071">
        <f ca="1">IF(B1071&gt;0,C1071-Analysis!$B$14,0)</f>
        <v>0</v>
      </c>
      <c r="AG1071">
        <f t="shared" ca="1" si="2230"/>
        <v>0</v>
      </c>
      <c r="AH1071">
        <f t="shared" ca="1" si="2231"/>
        <v>0</v>
      </c>
      <c r="AI1071">
        <f ca="1">IF(AND(B1071&gt;Analysis!$B$39,B1071&lt;Analysis!$B$40),FilterInput(AF1071,Analysis!$B$34,Analysis!$B$35),0)</f>
        <v>0</v>
      </c>
      <c r="AJ1071">
        <f ca="1">MEDIAN2(AI1071,Analysis!$B$5,2)</f>
        <v>0</v>
      </c>
      <c r="AK1071">
        <f ca="1">AVERAGE2(AJ1071,Analysis!$B$6,2)</f>
        <v>0</v>
      </c>
      <c r="AL1071">
        <f ca="1">INTEGRAL2(R1071,$B1071,AL1070,R1070,$B1070,Analysis!$B$22)</f>
        <v>0</v>
      </c>
      <c r="AM1071">
        <f>IF(AND(B1071&lt;Analysis!$B$40,B1071&gt;0),INTEGRAL2(AL1071,$B1071,AM1070,AL1070,$B1070,Analysis!$B$23),0)</f>
        <v>0</v>
      </c>
      <c r="AN1071">
        <f>IF($P1071,AM1071*Analysis!$B$30+Analysis!$B$31,0)</f>
        <v>0</v>
      </c>
      <c r="AO1071">
        <f>AN1071-'Flight Input'!$AE1071</f>
        <v>0</v>
      </c>
      <c r="AQ1071">
        <f>Analysis!$B$36*'Flight Input'!AE1071+IF('Flight Input'!AE1071 &gt; 0,Analysis!$B$37,0)</f>
        <v>0</v>
      </c>
      <c r="AR1071">
        <f ca="1">_xlfn.COVARIANCE.P($AN$102:$AN$1102,'Flight Input'!AE1071:AE2071)</f>
        <v>0</v>
      </c>
    </row>
    <row r="1072" spans="1:44" x14ac:dyDescent="0.3">
      <c r="A1072">
        <v>1070</v>
      </c>
      <c r="B1072">
        <f>'Flight Input'!T1072</f>
        <v>25.300953999976628</v>
      </c>
      <c r="C1072">
        <f ca="1">INDIRECT(CONCATENATE("'Flight Input'!",Analysis!$B$2,A1072+2))</f>
        <v>0</v>
      </c>
      <c r="D1072">
        <f t="shared" si="2223"/>
        <v>2.2821999969892204E-2</v>
      </c>
      <c r="F1072">
        <f t="shared" ca="1" si="2232"/>
        <v>0</v>
      </c>
      <c r="G1072">
        <f t="shared" ca="1" si="2233"/>
        <v>0</v>
      </c>
      <c r="I1072">
        <f>SUM(D$2:D1072)/COUNT(D$2:D1072)</f>
        <v>2.3645751401847315E-2</v>
      </c>
      <c r="J1072">
        <f t="shared" si="2224"/>
        <v>0.9651628143273655</v>
      </c>
      <c r="L1072">
        <f ca="1">VARA(C$2:C1072)</f>
        <v>0</v>
      </c>
      <c r="M1072">
        <f t="shared" ca="1" si="2225"/>
        <v>0</v>
      </c>
      <c r="N1072">
        <f t="shared" ca="1" si="2234"/>
        <v>0</v>
      </c>
      <c r="O1072" t="b">
        <f ca="1">IF(OR(O1071,M1072*MIN((B1072-B$2)*Analysis!$B$19,1)&gt;Analysis!$B$18),TRUE,FALSE)</f>
        <v>0</v>
      </c>
      <c r="P1072" t="b">
        <f>IF(OR('Flight Input'!U1072=3,'Flight Input'!U1072=9),TRUE,FALSE)</f>
        <v>0</v>
      </c>
      <c r="Q1072">
        <f ca="1">IF(O1072,Q1071,SUM(C$2:C1072)/COUNT(C$2:C1072))+(Analysis!$D$14-500)/1000000</f>
        <v>1.1E-4</v>
      </c>
      <c r="R1072">
        <f t="shared" ca="1" si="2226"/>
        <v>0</v>
      </c>
      <c r="S1072">
        <f t="shared" ca="1" si="2235"/>
        <v>0</v>
      </c>
      <c r="T1072">
        <f t="shared" si="2227"/>
        <v>0</v>
      </c>
      <c r="U1072">
        <f>IF($P1072,T1072*Analysis!$B$28+Analysis!$B$29,0)</f>
        <v>0</v>
      </c>
      <c r="V1072">
        <f>U1072-'Flight Input'!$AE1072</f>
        <v>0</v>
      </c>
      <c r="W1072">
        <f ca="1">MEDIAN2(R1072,Analysis!$B$5,2)</f>
        <v>0</v>
      </c>
      <c r="X1072">
        <f t="shared" ref="X1072:Y1072" ca="1" si="2324">X1071+W1072*$D1072</f>
        <v>0</v>
      </c>
      <c r="Y1072">
        <f t="shared" ca="1" si="2324"/>
        <v>0</v>
      </c>
      <c r="AA1072">
        <f ca="1">AVERAGE2(W1072,Analysis!$B$6,2)</f>
        <v>0</v>
      </c>
      <c r="AB1072">
        <f t="shared" ref="AB1072:AC1072" ca="1" si="2325">AB1071+AA1072*$D1072</f>
        <v>0</v>
      </c>
      <c r="AC1072">
        <f t="shared" ca="1" si="2325"/>
        <v>0</v>
      </c>
      <c r="AF1072">
        <f ca="1">IF(B1072&gt;0,C1072-Analysis!$B$14,0)</f>
        <v>0</v>
      </c>
      <c r="AG1072">
        <f t="shared" ca="1" si="2230"/>
        <v>0</v>
      </c>
      <c r="AH1072">
        <f t="shared" ca="1" si="2231"/>
        <v>0</v>
      </c>
      <c r="AI1072">
        <f ca="1">IF(AND(B1072&gt;Analysis!$B$39,B1072&lt;Analysis!$B$40),FilterInput(AF1072,Analysis!$B$34,Analysis!$B$35),0)</f>
        <v>0</v>
      </c>
      <c r="AJ1072">
        <f ca="1">MEDIAN2(AI1072,Analysis!$B$5,2)</f>
        <v>0</v>
      </c>
      <c r="AK1072">
        <f ca="1">AVERAGE2(AJ1072,Analysis!$B$6,2)</f>
        <v>0</v>
      </c>
      <c r="AL1072">
        <f ca="1">INTEGRAL2(R1072,$B1072,AL1071,R1071,$B1071,Analysis!$B$22)</f>
        <v>0</v>
      </c>
      <c r="AM1072">
        <f>IF(AND(B1072&lt;Analysis!$B$40,B1072&gt;0),INTEGRAL2(AL1072,$B1072,AM1071,AL1071,$B1071,Analysis!$B$23),0)</f>
        <v>0</v>
      </c>
      <c r="AN1072">
        <f>IF($P1072,AM1072*Analysis!$B$30+Analysis!$B$31,0)</f>
        <v>0</v>
      </c>
      <c r="AO1072">
        <f>AN1072-'Flight Input'!$AE1072</f>
        <v>0</v>
      </c>
      <c r="AQ1072">
        <f>Analysis!$B$36*'Flight Input'!AE1072+IF('Flight Input'!AE1072 &gt; 0,Analysis!$B$37,0)</f>
        <v>0</v>
      </c>
      <c r="AR1072">
        <f ca="1">_xlfn.COVARIANCE.P($AN$102:$AN$1102,'Flight Input'!AE1072:AE2072)</f>
        <v>0</v>
      </c>
    </row>
    <row r="1073" spans="1:44" x14ac:dyDescent="0.3">
      <c r="A1073">
        <v>1071</v>
      </c>
      <c r="B1073">
        <f>'Flight Input'!T1073</f>
        <v>25.317077000043355</v>
      </c>
      <c r="C1073">
        <f ca="1">INDIRECT(CONCATENATE("'Flight Input'!",Analysis!$B$2,A1073+2))</f>
        <v>0</v>
      </c>
      <c r="D1073">
        <f t="shared" si="2223"/>
        <v>1.61230000667274E-2</v>
      </c>
      <c r="F1073">
        <f t="shared" ca="1" si="2232"/>
        <v>0</v>
      </c>
      <c r="G1073">
        <f t="shared" ca="1" si="2233"/>
        <v>0</v>
      </c>
      <c r="I1073">
        <f>SUM(D$2:D1073)/COUNT(D$2:D1073)</f>
        <v>2.3638727357650192E-2</v>
      </c>
      <c r="J1073">
        <f t="shared" si="2224"/>
        <v>0.68205871757768377</v>
      </c>
      <c r="L1073">
        <f ca="1">VARA(C$2:C1073)</f>
        <v>0</v>
      </c>
      <c r="M1073">
        <f t="shared" ca="1" si="2225"/>
        <v>0</v>
      </c>
      <c r="N1073">
        <f t="shared" ca="1" si="2234"/>
        <v>0</v>
      </c>
      <c r="O1073" t="b">
        <f ca="1">IF(OR(O1072,M1073*MIN((B1073-B$2)*Analysis!$B$19,1)&gt;Analysis!$B$18),TRUE,FALSE)</f>
        <v>0</v>
      </c>
      <c r="P1073" t="b">
        <f>IF(OR('Flight Input'!U1073=3,'Flight Input'!U1073=9),TRUE,FALSE)</f>
        <v>0</v>
      </c>
      <c r="Q1073">
        <f ca="1">IF(O1073,Q1072,SUM(C$2:C1073)/COUNT(C$2:C1073))+(Analysis!$D$14-500)/1000000</f>
        <v>1.1E-4</v>
      </c>
      <c r="R1073">
        <f t="shared" ca="1" si="2226"/>
        <v>0</v>
      </c>
      <c r="S1073">
        <f t="shared" ca="1" si="2235"/>
        <v>0</v>
      </c>
      <c r="T1073">
        <f t="shared" si="2227"/>
        <v>0</v>
      </c>
      <c r="U1073">
        <f>IF($P1073,T1073*Analysis!$B$28+Analysis!$B$29,0)</f>
        <v>0</v>
      </c>
      <c r="V1073">
        <f>U1073-'Flight Input'!$AE1073</f>
        <v>0</v>
      </c>
      <c r="W1073">
        <f ca="1">MEDIAN2(R1073,Analysis!$B$5,2)</f>
        <v>0</v>
      </c>
      <c r="X1073">
        <f t="shared" ref="X1073:Y1073" ca="1" si="2326">X1072+W1073*$D1073</f>
        <v>0</v>
      </c>
      <c r="Y1073">
        <f t="shared" ca="1" si="2326"/>
        <v>0</v>
      </c>
      <c r="AA1073">
        <f ca="1">AVERAGE2(W1073,Analysis!$B$6,2)</f>
        <v>0</v>
      </c>
      <c r="AB1073">
        <f t="shared" ref="AB1073:AC1073" ca="1" si="2327">AB1072+AA1073*$D1073</f>
        <v>0</v>
      </c>
      <c r="AC1073">
        <f t="shared" ca="1" si="2327"/>
        <v>0</v>
      </c>
      <c r="AF1073">
        <f ca="1">IF(B1073&gt;0,C1073-Analysis!$B$14,0)</f>
        <v>0</v>
      </c>
      <c r="AG1073">
        <f t="shared" ca="1" si="2230"/>
        <v>0</v>
      </c>
      <c r="AH1073">
        <f t="shared" ca="1" si="2231"/>
        <v>0</v>
      </c>
      <c r="AI1073">
        <f ca="1">IF(AND(B1073&gt;Analysis!$B$39,B1073&lt;Analysis!$B$40),FilterInput(AF1073,Analysis!$B$34,Analysis!$B$35),0)</f>
        <v>0</v>
      </c>
      <c r="AJ1073">
        <f ca="1">MEDIAN2(AI1073,Analysis!$B$5,2)</f>
        <v>0</v>
      </c>
      <c r="AK1073">
        <f ca="1">AVERAGE2(AJ1073,Analysis!$B$6,2)</f>
        <v>0</v>
      </c>
      <c r="AL1073">
        <f ca="1">INTEGRAL2(R1073,$B1073,AL1072,R1072,$B1072,Analysis!$B$22)</f>
        <v>0</v>
      </c>
      <c r="AM1073">
        <f>IF(AND(B1073&lt;Analysis!$B$40,B1073&gt;0),INTEGRAL2(AL1073,$B1073,AM1072,AL1072,$B1072,Analysis!$B$23),0)</f>
        <v>0</v>
      </c>
      <c r="AN1073">
        <f>IF($P1073,AM1073*Analysis!$B$30+Analysis!$B$31,0)</f>
        <v>0</v>
      </c>
      <c r="AO1073">
        <f>AN1073-'Flight Input'!$AE1073</f>
        <v>0</v>
      </c>
      <c r="AQ1073">
        <f>Analysis!$B$36*'Flight Input'!AE1073+IF('Flight Input'!AE1073 &gt; 0,Analysis!$B$37,0)</f>
        <v>0</v>
      </c>
      <c r="AR1073">
        <f ca="1">_xlfn.COVARIANCE.P($AN$102:$AN$1102,'Flight Input'!AE1073:AE2073)</f>
        <v>0</v>
      </c>
    </row>
    <row r="1074" spans="1:44" x14ac:dyDescent="0.3">
      <c r="A1074">
        <v>1072</v>
      </c>
      <c r="B1074">
        <f>'Flight Input'!T1074</f>
        <v>25.335580999962986</v>
      </c>
      <c r="C1074">
        <f ca="1">INDIRECT(CONCATENATE("'Flight Input'!",Analysis!$B$2,A1074+2))</f>
        <v>0</v>
      </c>
      <c r="D1074">
        <f t="shared" si="2223"/>
        <v>1.8503999919630587E-2</v>
      </c>
      <c r="F1074">
        <f t="shared" ca="1" si="2232"/>
        <v>0</v>
      </c>
      <c r="G1074">
        <f t="shared" ca="1" si="2233"/>
        <v>0</v>
      </c>
      <c r="I1074">
        <f>SUM(D$2:D1074)/COUNT(D$2:D1074)</f>
        <v>2.3633937499965472E-2</v>
      </c>
      <c r="J1074">
        <f t="shared" si="2224"/>
        <v>0.78294189953145221</v>
      </c>
      <c r="L1074">
        <f ca="1">VARA(C$2:C1074)</f>
        <v>0</v>
      </c>
      <c r="M1074">
        <f t="shared" ca="1" si="2225"/>
        <v>0</v>
      </c>
      <c r="N1074">
        <f t="shared" ca="1" si="2234"/>
        <v>0</v>
      </c>
      <c r="O1074" t="b">
        <f ca="1">IF(OR(O1073,M1074*MIN((B1074-B$2)*Analysis!$B$19,1)&gt;Analysis!$B$18),TRUE,FALSE)</f>
        <v>0</v>
      </c>
      <c r="P1074" t="b">
        <f>IF(OR('Flight Input'!U1074=3,'Flight Input'!U1074=9),TRUE,FALSE)</f>
        <v>0</v>
      </c>
      <c r="Q1074">
        <f ca="1">IF(O1074,Q1073,SUM(C$2:C1074)/COUNT(C$2:C1074))+(Analysis!$D$14-500)/1000000</f>
        <v>1.1E-4</v>
      </c>
      <c r="R1074">
        <f t="shared" ca="1" si="2226"/>
        <v>0</v>
      </c>
      <c r="S1074">
        <f t="shared" ca="1" si="2235"/>
        <v>0</v>
      </c>
      <c r="T1074">
        <f t="shared" si="2227"/>
        <v>0</v>
      </c>
      <c r="U1074">
        <f>IF($P1074,T1074*Analysis!$B$28+Analysis!$B$29,0)</f>
        <v>0</v>
      </c>
      <c r="V1074">
        <f>U1074-'Flight Input'!$AE1074</f>
        <v>0</v>
      </c>
      <c r="W1074">
        <f ca="1">MEDIAN2(R1074,Analysis!$B$5,2)</f>
        <v>0</v>
      </c>
      <c r="X1074">
        <f t="shared" ref="X1074:Y1074" ca="1" si="2328">X1073+W1074*$D1074</f>
        <v>0</v>
      </c>
      <c r="Y1074">
        <f t="shared" ca="1" si="2328"/>
        <v>0</v>
      </c>
      <c r="AA1074">
        <f ca="1">AVERAGE2(W1074,Analysis!$B$6,2)</f>
        <v>0</v>
      </c>
      <c r="AB1074">
        <f t="shared" ref="AB1074:AC1074" ca="1" si="2329">AB1073+AA1074*$D1074</f>
        <v>0</v>
      </c>
      <c r="AC1074">
        <f t="shared" ca="1" si="2329"/>
        <v>0</v>
      </c>
      <c r="AF1074">
        <f ca="1">IF(B1074&gt;0,C1074-Analysis!$B$14,0)</f>
        <v>0</v>
      </c>
      <c r="AG1074">
        <f t="shared" ca="1" si="2230"/>
        <v>0</v>
      </c>
      <c r="AH1074">
        <f t="shared" ca="1" si="2231"/>
        <v>0</v>
      </c>
      <c r="AI1074">
        <f ca="1">IF(AND(B1074&gt;Analysis!$B$39,B1074&lt;Analysis!$B$40),FilterInput(AF1074,Analysis!$B$34,Analysis!$B$35),0)</f>
        <v>0</v>
      </c>
      <c r="AJ1074">
        <f ca="1">MEDIAN2(AI1074,Analysis!$B$5,2)</f>
        <v>0</v>
      </c>
      <c r="AK1074">
        <f ca="1">AVERAGE2(AJ1074,Analysis!$B$6,2)</f>
        <v>0</v>
      </c>
      <c r="AL1074">
        <f ca="1">INTEGRAL2(R1074,$B1074,AL1073,R1073,$B1073,Analysis!$B$22)</f>
        <v>0</v>
      </c>
      <c r="AM1074">
        <f>IF(AND(B1074&lt;Analysis!$B$40,B1074&gt;0),INTEGRAL2(AL1074,$B1074,AM1073,AL1073,$B1073,Analysis!$B$23),0)</f>
        <v>0</v>
      </c>
      <c r="AN1074">
        <f>IF($P1074,AM1074*Analysis!$B$30+Analysis!$B$31,0)</f>
        <v>0</v>
      </c>
      <c r="AO1074">
        <f>AN1074-'Flight Input'!$AE1074</f>
        <v>0</v>
      </c>
      <c r="AQ1074">
        <f>Analysis!$B$36*'Flight Input'!AE1074+IF('Flight Input'!AE1074 &gt; 0,Analysis!$B$37,0)</f>
        <v>0</v>
      </c>
      <c r="AR1074">
        <f ca="1">_xlfn.COVARIANCE.P($AN$102:$AN$1102,'Flight Input'!AE1074:AE2074)</f>
        <v>0</v>
      </c>
    </row>
    <row r="1075" spans="1:44" x14ac:dyDescent="0.3">
      <c r="A1075">
        <v>1073</v>
      </c>
      <c r="B1075">
        <f>'Flight Input'!T1075</f>
        <v>25.35561400000006</v>
      </c>
      <c r="C1075">
        <f ca="1">INDIRECT(CONCATENATE("'Flight Input'!",Analysis!$B$2,A1075+2))</f>
        <v>0</v>
      </c>
      <c r="D1075">
        <f t="shared" si="2223"/>
        <v>2.0033000037074089E-2</v>
      </c>
      <c r="F1075">
        <f t="shared" ca="1" si="2232"/>
        <v>0</v>
      </c>
      <c r="G1075">
        <f t="shared" ca="1" si="2233"/>
        <v>0</v>
      </c>
      <c r="I1075">
        <f>SUM(D$2:D1075)/COUNT(D$2:D1075)</f>
        <v>2.363058154706436E-2</v>
      </c>
      <c r="J1075">
        <f t="shared" si="2224"/>
        <v>0.84775738579158244</v>
      </c>
      <c r="L1075">
        <f ca="1">VARA(C$2:C1075)</f>
        <v>0</v>
      </c>
      <c r="M1075">
        <f t="shared" ca="1" si="2225"/>
        <v>0</v>
      </c>
      <c r="N1075">
        <f t="shared" ca="1" si="2234"/>
        <v>0</v>
      </c>
      <c r="O1075" t="b">
        <f ca="1">IF(OR(O1074,M1075*MIN((B1075-B$2)*Analysis!$B$19,1)&gt;Analysis!$B$18),TRUE,FALSE)</f>
        <v>0</v>
      </c>
      <c r="P1075" t="b">
        <f>IF(OR('Flight Input'!U1075=3,'Flight Input'!U1075=9),TRUE,FALSE)</f>
        <v>0</v>
      </c>
      <c r="Q1075">
        <f ca="1">IF(O1075,Q1074,SUM(C$2:C1075)/COUNT(C$2:C1075))+(Analysis!$D$14-500)/1000000</f>
        <v>1.1E-4</v>
      </c>
      <c r="R1075">
        <f t="shared" ca="1" si="2226"/>
        <v>0</v>
      </c>
      <c r="S1075">
        <f t="shared" ca="1" si="2235"/>
        <v>0</v>
      </c>
      <c r="T1075">
        <f t="shared" si="2227"/>
        <v>0</v>
      </c>
      <c r="U1075">
        <f>IF($P1075,T1075*Analysis!$B$28+Analysis!$B$29,0)</f>
        <v>0</v>
      </c>
      <c r="V1075">
        <f>U1075-'Flight Input'!$AE1075</f>
        <v>0</v>
      </c>
      <c r="W1075">
        <f ca="1">MEDIAN2(R1075,Analysis!$B$5,2)</f>
        <v>0</v>
      </c>
      <c r="X1075">
        <f t="shared" ref="X1075:Y1075" ca="1" si="2330">X1074+W1075*$D1075</f>
        <v>0</v>
      </c>
      <c r="Y1075">
        <f t="shared" ca="1" si="2330"/>
        <v>0</v>
      </c>
      <c r="AA1075">
        <f ca="1">AVERAGE2(W1075,Analysis!$B$6,2)</f>
        <v>0</v>
      </c>
      <c r="AB1075">
        <f t="shared" ref="AB1075:AC1075" ca="1" si="2331">AB1074+AA1075*$D1075</f>
        <v>0</v>
      </c>
      <c r="AC1075">
        <f t="shared" ca="1" si="2331"/>
        <v>0</v>
      </c>
      <c r="AF1075">
        <f ca="1">IF(B1075&gt;0,C1075-Analysis!$B$14,0)</f>
        <v>0</v>
      </c>
      <c r="AG1075">
        <f t="shared" ca="1" si="2230"/>
        <v>0</v>
      </c>
      <c r="AH1075">
        <f t="shared" ca="1" si="2231"/>
        <v>0</v>
      </c>
      <c r="AI1075">
        <f ca="1">IF(AND(B1075&gt;Analysis!$B$39,B1075&lt;Analysis!$B$40),FilterInput(AF1075,Analysis!$B$34,Analysis!$B$35),0)</f>
        <v>0</v>
      </c>
      <c r="AJ1075">
        <f ca="1">MEDIAN2(AI1075,Analysis!$B$5,2)</f>
        <v>0</v>
      </c>
      <c r="AK1075">
        <f ca="1">AVERAGE2(AJ1075,Analysis!$B$6,2)</f>
        <v>0</v>
      </c>
      <c r="AL1075">
        <f ca="1">INTEGRAL2(R1075,$B1075,AL1074,R1074,$B1074,Analysis!$B$22)</f>
        <v>0</v>
      </c>
      <c r="AM1075">
        <f>IF(AND(B1075&lt;Analysis!$B$40,B1075&gt;0),INTEGRAL2(AL1075,$B1075,AM1074,AL1074,$B1074,Analysis!$B$23),0)</f>
        <v>0</v>
      </c>
      <c r="AN1075">
        <f>IF($P1075,AM1075*Analysis!$B$30+Analysis!$B$31,0)</f>
        <v>0</v>
      </c>
      <c r="AO1075">
        <f>AN1075-'Flight Input'!$AE1075</f>
        <v>0</v>
      </c>
      <c r="AQ1075">
        <f>Analysis!$B$36*'Flight Input'!AE1075+IF('Flight Input'!AE1075 &gt; 0,Analysis!$B$37,0)</f>
        <v>0</v>
      </c>
      <c r="AR1075">
        <f ca="1">_xlfn.COVARIANCE.P($AN$102:$AN$1102,'Flight Input'!AE1075:AE2075)</f>
        <v>0</v>
      </c>
    </row>
    <row r="1076" spans="1:44" x14ac:dyDescent="0.3">
      <c r="A1076">
        <v>1074</v>
      </c>
      <c r="B1076">
        <f>'Flight Input'!T1076</f>
        <v>25.380937000038102</v>
      </c>
      <c r="C1076">
        <f ca="1">INDIRECT(CONCATENATE("'Flight Input'!",Analysis!$B$2,A1076+2))</f>
        <v>0</v>
      </c>
      <c r="D1076">
        <f t="shared" si="2223"/>
        <v>2.5323000038042665E-2</v>
      </c>
      <c r="F1076">
        <f t="shared" ca="1" si="2232"/>
        <v>0</v>
      </c>
      <c r="G1076">
        <f t="shared" ca="1" si="2233"/>
        <v>0</v>
      </c>
      <c r="I1076">
        <f>SUM(D$2:D1076)/COUNT(D$2:D1076)</f>
        <v>2.363215735571518E-2</v>
      </c>
      <c r="J1076">
        <f t="shared" si="2224"/>
        <v>1.0715483845540057</v>
      </c>
      <c r="L1076">
        <f ca="1">VARA(C$2:C1076)</f>
        <v>0</v>
      </c>
      <c r="M1076">
        <f t="shared" ca="1" si="2225"/>
        <v>0</v>
      </c>
      <c r="N1076">
        <f t="shared" ca="1" si="2234"/>
        <v>0</v>
      </c>
      <c r="O1076" t="b">
        <f ca="1">IF(OR(O1075,M1076*MIN((B1076-B$2)*Analysis!$B$19,1)&gt;Analysis!$B$18),TRUE,FALSE)</f>
        <v>0</v>
      </c>
      <c r="P1076" t="b">
        <f>IF(OR('Flight Input'!U1076=3,'Flight Input'!U1076=9),TRUE,FALSE)</f>
        <v>0</v>
      </c>
      <c r="Q1076">
        <f ca="1">IF(O1076,Q1075,SUM(C$2:C1076)/COUNT(C$2:C1076))+(Analysis!$D$14-500)/1000000</f>
        <v>1.1E-4</v>
      </c>
      <c r="R1076">
        <f t="shared" ca="1" si="2226"/>
        <v>0</v>
      </c>
      <c r="S1076">
        <f t="shared" ca="1" si="2235"/>
        <v>0</v>
      </c>
      <c r="T1076">
        <f t="shared" si="2227"/>
        <v>0</v>
      </c>
      <c r="U1076">
        <f>IF($P1076,T1076*Analysis!$B$28+Analysis!$B$29,0)</f>
        <v>0</v>
      </c>
      <c r="V1076">
        <f>U1076-'Flight Input'!$AE1076</f>
        <v>0</v>
      </c>
      <c r="W1076">
        <f ca="1">MEDIAN2(R1076,Analysis!$B$5,2)</f>
        <v>0</v>
      </c>
      <c r="X1076">
        <f t="shared" ref="X1076:Y1076" ca="1" si="2332">X1075+W1076*$D1076</f>
        <v>0</v>
      </c>
      <c r="Y1076">
        <f t="shared" ca="1" si="2332"/>
        <v>0</v>
      </c>
      <c r="AA1076">
        <f ca="1">AVERAGE2(W1076,Analysis!$B$6,2)</f>
        <v>0</v>
      </c>
      <c r="AB1076">
        <f t="shared" ref="AB1076:AC1076" ca="1" si="2333">AB1075+AA1076*$D1076</f>
        <v>0</v>
      </c>
      <c r="AC1076">
        <f t="shared" ca="1" si="2333"/>
        <v>0</v>
      </c>
      <c r="AF1076">
        <f ca="1">IF(B1076&gt;0,C1076-Analysis!$B$14,0)</f>
        <v>0</v>
      </c>
      <c r="AG1076">
        <f t="shared" ca="1" si="2230"/>
        <v>0</v>
      </c>
      <c r="AH1076">
        <f t="shared" ca="1" si="2231"/>
        <v>0</v>
      </c>
      <c r="AI1076">
        <f ca="1">IF(AND(B1076&gt;Analysis!$B$39,B1076&lt;Analysis!$B$40),FilterInput(AF1076,Analysis!$B$34,Analysis!$B$35),0)</f>
        <v>0</v>
      </c>
      <c r="AJ1076">
        <f ca="1">MEDIAN2(AI1076,Analysis!$B$5,2)</f>
        <v>0</v>
      </c>
      <c r="AK1076">
        <f ca="1">AVERAGE2(AJ1076,Analysis!$B$6,2)</f>
        <v>0</v>
      </c>
      <c r="AL1076">
        <f ca="1">INTEGRAL2(R1076,$B1076,AL1075,R1075,$B1075,Analysis!$B$22)</f>
        <v>0</v>
      </c>
      <c r="AM1076">
        <f>IF(AND(B1076&lt;Analysis!$B$40,B1076&gt;0),INTEGRAL2(AL1076,$B1076,AM1075,AL1075,$B1075,Analysis!$B$23),0)</f>
        <v>0</v>
      </c>
      <c r="AN1076">
        <f>IF($P1076,AM1076*Analysis!$B$30+Analysis!$B$31,0)</f>
        <v>0</v>
      </c>
      <c r="AO1076">
        <f>AN1076-'Flight Input'!$AE1076</f>
        <v>0</v>
      </c>
      <c r="AQ1076">
        <f>Analysis!$B$36*'Flight Input'!AE1076+IF('Flight Input'!AE1076 &gt; 0,Analysis!$B$37,0)</f>
        <v>0</v>
      </c>
      <c r="AR1076">
        <f ca="1">_xlfn.COVARIANCE.P($AN$102:$AN$1102,'Flight Input'!AE1076:AE2076)</f>
        <v>0</v>
      </c>
    </row>
    <row r="1077" spans="1:44" x14ac:dyDescent="0.3">
      <c r="A1077">
        <v>1075</v>
      </c>
      <c r="B1077">
        <f>'Flight Input'!T1077</f>
        <v>25.400464999955148</v>
      </c>
      <c r="C1077">
        <f ca="1">INDIRECT(CONCATENATE("'Flight Input'!",Analysis!$B$2,A1077+2))</f>
        <v>0</v>
      </c>
      <c r="D1077">
        <f t="shared" si="2223"/>
        <v>1.9527999917045236E-2</v>
      </c>
      <c r="F1077">
        <f t="shared" ca="1" si="2232"/>
        <v>0</v>
      </c>
      <c r="G1077">
        <f t="shared" ca="1" si="2233"/>
        <v>0</v>
      </c>
      <c r="I1077">
        <f>SUM(D$2:D1077)/COUNT(D$2:D1077)</f>
        <v>2.3628339534841999E-2</v>
      </c>
      <c r="J1077">
        <f t="shared" si="2224"/>
        <v>0.82646518128155122</v>
      </c>
      <c r="L1077">
        <f ca="1">VARA(C$2:C1077)</f>
        <v>0</v>
      </c>
      <c r="M1077">
        <f t="shared" ca="1" si="2225"/>
        <v>0</v>
      </c>
      <c r="N1077">
        <f t="shared" ca="1" si="2234"/>
        <v>0</v>
      </c>
      <c r="O1077" t="b">
        <f ca="1">IF(OR(O1076,M1077*MIN((B1077-B$2)*Analysis!$B$19,1)&gt;Analysis!$B$18),TRUE,FALSE)</f>
        <v>0</v>
      </c>
      <c r="P1077" t="b">
        <f>IF(OR('Flight Input'!U1077=3,'Flight Input'!U1077=9),TRUE,FALSE)</f>
        <v>0</v>
      </c>
      <c r="Q1077">
        <f ca="1">IF(O1077,Q1076,SUM(C$2:C1077)/COUNT(C$2:C1077))+(Analysis!$D$14-500)/1000000</f>
        <v>1.1E-4</v>
      </c>
      <c r="R1077">
        <f t="shared" ca="1" si="2226"/>
        <v>0</v>
      </c>
      <c r="S1077">
        <f t="shared" ca="1" si="2235"/>
        <v>0</v>
      </c>
      <c r="T1077">
        <f t="shared" si="2227"/>
        <v>0</v>
      </c>
      <c r="U1077">
        <f>IF($P1077,T1077*Analysis!$B$28+Analysis!$B$29,0)</f>
        <v>0</v>
      </c>
      <c r="V1077">
        <f>U1077-'Flight Input'!$AE1077</f>
        <v>0</v>
      </c>
      <c r="W1077">
        <f ca="1">MEDIAN2(R1077,Analysis!$B$5,2)</f>
        <v>0</v>
      </c>
      <c r="X1077">
        <f t="shared" ref="X1077:Y1077" ca="1" si="2334">X1076+W1077*$D1077</f>
        <v>0</v>
      </c>
      <c r="Y1077">
        <f t="shared" ca="1" si="2334"/>
        <v>0</v>
      </c>
      <c r="AA1077">
        <f ca="1">AVERAGE2(W1077,Analysis!$B$6,2)</f>
        <v>0</v>
      </c>
      <c r="AB1077">
        <f t="shared" ref="AB1077:AC1077" ca="1" si="2335">AB1076+AA1077*$D1077</f>
        <v>0</v>
      </c>
      <c r="AC1077">
        <f t="shared" ca="1" si="2335"/>
        <v>0</v>
      </c>
      <c r="AF1077">
        <f ca="1">IF(B1077&gt;0,C1077-Analysis!$B$14,0)</f>
        <v>0</v>
      </c>
      <c r="AG1077">
        <f t="shared" ca="1" si="2230"/>
        <v>0</v>
      </c>
      <c r="AH1077">
        <f t="shared" ca="1" si="2231"/>
        <v>0</v>
      </c>
      <c r="AI1077">
        <f ca="1">IF(AND(B1077&gt;Analysis!$B$39,B1077&lt;Analysis!$B$40),FilterInput(AF1077,Analysis!$B$34,Analysis!$B$35),0)</f>
        <v>0</v>
      </c>
      <c r="AJ1077">
        <f ca="1">MEDIAN2(AI1077,Analysis!$B$5,2)</f>
        <v>0</v>
      </c>
      <c r="AK1077">
        <f ca="1">AVERAGE2(AJ1077,Analysis!$B$6,2)</f>
        <v>0</v>
      </c>
      <c r="AL1077">
        <f ca="1">INTEGRAL2(R1077,$B1077,AL1076,R1076,$B1076,Analysis!$B$22)</f>
        <v>0</v>
      </c>
      <c r="AM1077">
        <f>IF(AND(B1077&lt;Analysis!$B$40,B1077&gt;0),INTEGRAL2(AL1077,$B1077,AM1076,AL1076,$B1076,Analysis!$B$23),0)</f>
        <v>0</v>
      </c>
      <c r="AN1077">
        <f>IF($P1077,AM1077*Analysis!$B$30+Analysis!$B$31,0)</f>
        <v>0</v>
      </c>
      <c r="AO1077">
        <f>AN1077-'Flight Input'!$AE1077</f>
        <v>0</v>
      </c>
      <c r="AQ1077">
        <f>Analysis!$B$36*'Flight Input'!AE1077+IF('Flight Input'!AE1077 &gt; 0,Analysis!$B$37,0)</f>
        <v>0</v>
      </c>
      <c r="AR1077">
        <f ca="1">_xlfn.COVARIANCE.P($AN$102:$AN$1102,'Flight Input'!AE1077:AE2077)</f>
        <v>0</v>
      </c>
    </row>
    <row r="1078" spans="1:44" x14ac:dyDescent="0.3">
      <c r="A1078">
        <v>1076</v>
      </c>
      <c r="B1078">
        <f>'Flight Input'!T1078</f>
        <v>25.418337999959476</v>
      </c>
      <c r="C1078">
        <f ca="1">INDIRECT(CONCATENATE("'Flight Input'!",Analysis!$B$2,A1078+2))</f>
        <v>0</v>
      </c>
      <c r="D1078">
        <f t="shared" si="2223"/>
        <v>1.7873000004328787E-2</v>
      </c>
      <c r="F1078">
        <f t="shared" ca="1" si="2232"/>
        <v>0</v>
      </c>
      <c r="G1078">
        <f t="shared" ca="1" si="2233"/>
        <v>0</v>
      </c>
      <c r="I1078">
        <f>SUM(D$2:D1078)/COUNT(D$2:D1078)</f>
        <v>2.362299070628204E-2</v>
      </c>
      <c r="J1078">
        <f t="shared" si="2224"/>
        <v>0.75659344858379163</v>
      </c>
      <c r="L1078">
        <f ca="1">VARA(C$2:C1078)</f>
        <v>0</v>
      </c>
      <c r="M1078">
        <f t="shared" ca="1" si="2225"/>
        <v>0</v>
      </c>
      <c r="N1078">
        <f t="shared" ca="1" si="2234"/>
        <v>0</v>
      </c>
      <c r="O1078" t="b">
        <f ca="1">IF(OR(O1077,M1078*MIN((B1078-B$2)*Analysis!$B$19,1)&gt;Analysis!$B$18),TRUE,FALSE)</f>
        <v>0</v>
      </c>
      <c r="P1078" t="b">
        <f>IF(OR('Flight Input'!U1078=3,'Flight Input'!U1078=9),TRUE,FALSE)</f>
        <v>0</v>
      </c>
      <c r="Q1078">
        <f ca="1">IF(O1078,Q1077,SUM(C$2:C1078)/COUNT(C$2:C1078))+(Analysis!$D$14-500)/1000000</f>
        <v>1.1E-4</v>
      </c>
      <c r="R1078">
        <f t="shared" ca="1" si="2226"/>
        <v>0</v>
      </c>
      <c r="S1078">
        <f t="shared" ca="1" si="2235"/>
        <v>0</v>
      </c>
      <c r="T1078">
        <f t="shared" si="2227"/>
        <v>0</v>
      </c>
      <c r="U1078">
        <f>IF($P1078,T1078*Analysis!$B$28+Analysis!$B$29,0)</f>
        <v>0</v>
      </c>
      <c r="V1078">
        <f>U1078-'Flight Input'!$AE1078</f>
        <v>0</v>
      </c>
      <c r="W1078">
        <f ca="1">MEDIAN2(R1078,Analysis!$B$5,2)</f>
        <v>0</v>
      </c>
      <c r="X1078">
        <f t="shared" ref="X1078:Y1078" ca="1" si="2336">X1077+W1078*$D1078</f>
        <v>0</v>
      </c>
      <c r="Y1078">
        <f t="shared" ca="1" si="2336"/>
        <v>0</v>
      </c>
      <c r="AA1078">
        <f ca="1">AVERAGE2(W1078,Analysis!$B$6,2)</f>
        <v>0</v>
      </c>
      <c r="AB1078">
        <f t="shared" ref="AB1078:AC1078" ca="1" si="2337">AB1077+AA1078*$D1078</f>
        <v>0</v>
      </c>
      <c r="AC1078">
        <f t="shared" ca="1" si="2337"/>
        <v>0</v>
      </c>
      <c r="AF1078">
        <f ca="1">IF(B1078&gt;0,C1078-Analysis!$B$14,0)</f>
        <v>0</v>
      </c>
      <c r="AG1078">
        <f t="shared" ca="1" si="2230"/>
        <v>0</v>
      </c>
      <c r="AH1078">
        <f t="shared" ca="1" si="2231"/>
        <v>0</v>
      </c>
      <c r="AI1078">
        <f ca="1">IF(AND(B1078&gt;Analysis!$B$39,B1078&lt;Analysis!$B$40),FilterInput(AF1078,Analysis!$B$34,Analysis!$B$35),0)</f>
        <v>0</v>
      </c>
      <c r="AJ1078">
        <f ca="1">MEDIAN2(AI1078,Analysis!$B$5,2)</f>
        <v>0</v>
      </c>
      <c r="AK1078">
        <f ca="1">AVERAGE2(AJ1078,Analysis!$B$6,2)</f>
        <v>0</v>
      </c>
      <c r="AL1078">
        <f ca="1">INTEGRAL2(R1078,$B1078,AL1077,R1077,$B1077,Analysis!$B$22)</f>
        <v>0</v>
      </c>
      <c r="AM1078">
        <f>IF(AND(B1078&lt;Analysis!$B$40,B1078&gt;0),INTEGRAL2(AL1078,$B1078,AM1077,AL1077,$B1077,Analysis!$B$23),0)</f>
        <v>0</v>
      </c>
      <c r="AN1078">
        <f>IF($P1078,AM1078*Analysis!$B$30+Analysis!$B$31,0)</f>
        <v>0</v>
      </c>
      <c r="AO1078">
        <f>AN1078-'Flight Input'!$AE1078</f>
        <v>0</v>
      </c>
      <c r="AQ1078">
        <f>Analysis!$B$36*'Flight Input'!AE1078+IF('Flight Input'!AE1078 &gt; 0,Analysis!$B$37,0)</f>
        <v>0</v>
      </c>
      <c r="AR1078">
        <f ca="1">_xlfn.COVARIANCE.P($AN$102:$AN$1102,'Flight Input'!AE1078:AE2078)</f>
        <v>0</v>
      </c>
    </row>
    <row r="1079" spans="1:44" x14ac:dyDescent="0.3">
      <c r="A1079">
        <v>1077</v>
      </c>
      <c r="B1079">
        <f>'Flight Input'!T1079</f>
        <v>25.436929999967106</v>
      </c>
      <c r="C1079">
        <f ca="1">INDIRECT(CONCATENATE("'Flight Input'!",Analysis!$B$2,A1079+2))</f>
        <v>0</v>
      </c>
      <c r="D1079">
        <f t="shared" si="2223"/>
        <v>1.8592000007629395E-2</v>
      </c>
      <c r="F1079">
        <f t="shared" ca="1" si="2232"/>
        <v>0</v>
      </c>
      <c r="G1079">
        <f t="shared" ca="1" si="2233"/>
        <v>0</v>
      </c>
      <c r="I1079">
        <f>SUM(D$2:D1079)/COUNT(D$2:D1079)</f>
        <v>2.3618319405726187E-2</v>
      </c>
      <c r="J1079">
        <f t="shared" si="2224"/>
        <v>0.78718556084569768</v>
      </c>
      <c r="L1079">
        <f ca="1">VARA(C$2:C1079)</f>
        <v>0</v>
      </c>
      <c r="M1079">
        <f t="shared" ca="1" si="2225"/>
        <v>0</v>
      </c>
      <c r="N1079">
        <f t="shared" ca="1" si="2234"/>
        <v>0</v>
      </c>
      <c r="O1079" t="b">
        <f ca="1">IF(OR(O1078,M1079*MIN((B1079-B$2)*Analysis!$B$19,1)&gt;Analysis!$B$18),TRUE,FALSE)</f>
        <v>0</v>
      </c>
      <c r="P1079" t="b">
        <f>IF(OR('Flight Input'!U1079=3,'Flight Input'!U1079=9),TRUE,FALSE)</f>
        <v>0</v>
      </c>
      <c r="Q1079">
        <f ca="1">IF(O1079,Q1078,SUM(C$2:C1079)/COUNT(C$2:C1079))+(Analysis!$D$14-500)/1000000</f>
        <v>1.1E-4</v>
      </c>
      <c r="R1079">
        <f t="shared" ca="1" si="2226"/>
        <v>0</v>
      </c>
      <c r="S1079">
        <f t="shared" ca="1" si="2235"/>
        <v>0</v>
      </c>
      <c r="T1079">
        <f t="shared" si="2227"/>
        <v>0</v>
      </c>
      <c r="U1079">
        <f>IF($P1079,T1079*Analysis!$B$28+Analysis!$B$29,0)</f>
        <v>0</v>
      </c>
      <c r="V1079">
        <f>U1079-'Flight Input'!$AE1079</f>
        <v>0</v>
      </c>
      <c r="W1079">
        <f ca="1">MEDIAN2(R1079,Analysis!$B$5,2)</f>
        <v>0</v>
      </c>
      <c r="X1079">
        <f t="shared" ref="X1079:Y1079" ca="1" si="2338">X1078+W1079*$D1079</f>
        <v>0</v>
      </c>
      <c r="Y1079">
        <f t="shared" ca="1" si="2338"/>
        <v>0</v>
      </c>
      <c r="AA1079">
        <f ca="1">AVERAGE2(W1079,Analysis!$B$6,2)</f>
        <v>0</v>
      </c>
      <c r="AB1079">
        <f t="shared" ref="AB1079:AC1079" ca="1" si="2339">AB1078+AA1079*$D1079</f>
        <v>0</v>
      </c>
      <c r="AC1079">
        <f t="shared" ca="1" si="2339"/>
        <v>0</v>
      </c>
      <c r="AF1079">
        <f ca="1">IF(B1079&gt;0,C1079-Analysis!$B$14,0)</f>
        <v>0</v>
      </c>
      <c r="AG1079">
        <f t="shared" ca="1" si="2230"/>
        <v>0</v>
      </c>
      <c r="AH1079">
        <f t="shared" ca="1" si="2231"/>
        <v>0</v>
      </c>
      <c r="AI1079">
        <f ca="1">IF(AND(B1079&gt;Analysis!$B$39,B1079&lt;Analysis!$B$40),FilterInput(AF1079,Analysis!$B$34,Analysis!$B$35),0)</f>
        <v>0</v>
      </c>
      <c r="AJ1079">
        <f ca="1">MEDIAN2(AI1079,Analysis!$B$5,2)</f>
        <v>0</v>
      </c>
      <c r="AK1079">
        <f ca="1">AVERAGE2(AJ1079,Analysis!$B$6,2)</f>
        <v>0</v>
      </c>
      <c r="AL1079">
        <f ca="1">INTEGRAL2(R1079,$B1079,AL1078,R1078,$B1078,Analysis!$B$22)</f>
        <v>0</v>
      </c>
      <c r="AM1079">
        <f>IF(AND(B1079&lt;Analysis!$B$40,B1079&gt;0),INTEGRAL2(AL1079,$B1079,AM1078,AL1078,$B1078,Analysis!$B$23),0)</f>
        <v>0</v>
      </c>
      <c r="AN1079">
        <f>IF($P1079,AM1079*Analysis!$B$30+Analysis!$B$31,0)</f>
        <v>0</v>
      </c>
      <c r="AO1079">
        <f>AN1079-'Flight Input'!$AE1079</f>
        <v>0</v>
      </c>
      <c r="AQ1079">
        <f>Analysis!$B$36*'Flight Input'!AE1079+IF('Flight Input'!AE1079 &gt; 0,Analysis!$B$37,0)</f>
        <v>0</v>
      </c>
      <c r="AR1079">
        <f ca="1">_xlfn.COVARIANCE.P($AN$102:$AN$1102,'Flight Input'!AE1079:AE2079)</f>
        <v>0</v>
      </c>
    </row>
    <row r="1080" spans="1:44" x14ac:dyDescent="0.3">
      <c r="A1080">
        <v>1078</v>
      </c>
      <c r="B1080">
        <f>'Flight Input'!T1080</f>
        <v>25.460253000026569</v>
      </c>
      <c r="C1080">
        <f ca="1">INDIRECT(CONCATENATE("'Flight Input'!",Analysis!$B$2,A1080+2))</f>
        <v>0</v>
      </c>
      <c r="D1080">
        <f t="shared" si="2223"/>
        <v>2.3323000059463084E-2</v>
      </c>
      <c r="F1080">
        <f t="shared" ca="1" si="2232"/>
        <v>0</v>
      </c>
      <c r="G1080">
        <f t="shared" ca="1" si="2233"/>
        <v>0</v>
      </c>
      <c r="I1080">
        <f>SUM(D$2:D1080)/COUNT(D$2:D1080)</f>
        <v>2.3618045454570101E-2</v>
      </c>
      <c r="J1080">
        <f t="shared" si="2224"/>
        <v>0.98750762861920371</v>
      </c>
      <c r="L1080">
        <f ca="1">VARA(C$2:C1080)</f>
        <v>0</v>
      </c>
      <c r="M1080">
        <f t="shared" ca="1" si="2225"/>
        <v>0</v>
      </c>
      <c r="N1080">
        <f t="shared" ca="1" si="2234"/>
        <v>0</v>
      </c>
      <c r="O1080" t="b">
        <f ca="1">IF(OR(O1079,M1080*MIN((B1080-B$2)*Analysis!$B$19,1)&gt;Analysis!$B$18),TRUE,FALSE)</f>
        <v>0</v>
      </c>
      <c r="P1080" t="b">
        <f>IF(OR('Flight Input'!U1080=3,'Flight Input'!U1080=9),TRUE,FALSE)</f>
        <v>0</v>
      </c>
      <c r="Q1080">
        <f ca="1">IF(O1080,Q1079,SUM(C$2:C1080)/COUNT(C$2:C1080))+(Analysis!$D$14-500)/1000000</f>
        <v>1.1E-4</v>
      </c>
      <c r="R1080">
        <f t="shared" ca="1" si="2226"/>
        <v>0</v>
      </c>
      <c r="S1080">
        <f t="shared" ca="1" si="2235"/>
        <v>0</v>
      </c>
      <c r="T1080">
        <f t="shared" si="2227"/>
        <v>0</v>
      </c>
      <c r="U1080">
        <f>IF($P1080,T1080*Analysis!$B$28+Analysis!$B$29,0)</f>
        <v>0</v>
      </c>
      <c r="V1080">
        <f>U1080-'Flight Input'!$AE1080</f>
        <v>0</v>
      </c>
      <c r="W1080">
        <f ca="1">MEDIAN2(R1080,Analysis!$B$5,2)</f>
        <v>0</v>
      </c>
      <c r="X1080">
        <f t="shared" ref="X1080:Y1080" ca="1" si="2340">X1079+W1080*$D1080</f>
        <v>0</v>
      </c>
      <c r="Y1080">
        <f t="shared" ca="1" si="2340"/>
        <v>0</v>
      </c>
      <c r="AA1080">
        <f ca="1">AVERAGE2(W1080,Analysis!$B$6,2)</f>
        <v>0</v>
      </c>
      <c r="AB1080">
        <f t="shared" ref="AB1080:AC1080" ca="1" si="2341">AB1079+AA1080*$D1080</f>
        <v>0</v>
      </c>
      <c r="AC1080">
        <f t="shared" ca="1" si="2341"/>
        <v>0</v>
      </c>
      <c r="AF1080">
        <f ca="1">IF(B1080&gt;0,C1080-Analysis!$B$14,0)</f>
        <v>0</v>
      </c>
      <c r="AG1080">
        <f t="shared" ca="1" si="2230"/>
        <v>0</v>
      </c>
      <c r="AH1080">
        <f t="shared" ca="1" si="2231"/>
        <v>0</v>
      </c>
      <c r="AI1080">
        <f ca="1">IF(AND(B1080&gt;Analysis!$B$39,B1080&lt;Analysis!$B$40),FilterInput(AF1080,Analysis!$B$34,Analysis!$B$35),0)</f>
        <v>0</v>
      </c>
      <c r="AJ1080">
        <f ca="1">MEDIAN2(AI1080,Analysis!$B$5,2)</f>
        <v>0</v>
      </c>
      <c r="AK1080">
        <f ca="1">AVERAGE2(AJ1080,Analysis!$B$6,2)</f>
        <v>0</v>
      </c>
      <c r="AL1080">
        <f ca="1">INTEGRAL2(R1080,$B1080,AL1079,R1079,$B1079,Analysis!$B$22)</f>
        <v>0</v>
      </c>
      <c r="AM1080">
        <f>IF(AND(B1080&lt;Analysis!$B$40,B1080&gt;0),INTEGRAL2(AL1080,$B1080,AM1079,AL1079,$B1079,Analysis!$B$23),0)</f>
        <v>0</v>
      </c>
      <c r="AN1080">
        <f>IF($P1080,AM1080*Analysis!$B$30+Analysis!$B$31,0)</f>
        <v>0</v>
      </c>
      <c r="AO1080">
        <f>AN1080-'Flight Input'!$AE1080</f>
        <v>0</v>
      </c>
      <c r="AQ1080">
        <f>Analysis!$B$36*'Flight Input'!AE1080+IF('Flight Input'!AE1080 &gt; 0,Analysis!$B$37,0)</f>
        <v>0</v>
      </c>
      <c r="AR1080">
        <f ca="1">_xlfn.COVARIANCE.P($AN$102:$AN$1102,'Flight Input'!AE1080:AE2080)</f>
        <v>0</v>
      </c>
    </row>
    <row r="1081" spans="1:44" x14ac:dyDescent="0.3">
      <c r="A1081">
        <v>1079</v>
      </c>
      <c r="B1081">
        <f>'Flight Input'!T1081</f>
        <v>25.47241699998267</v>
      </c>
      <c r="C1081">
        <f ca="1">INDIRECT(CONCATENATE("'Flight Input'!",Analysis!$B$2,A1081+2))</f>
        <v>0</v>
      </c>
      <c r="D1081">
        <f t="shared" si="2223"/>
        <v>1.2163999956101179E-2</v>
      </c>
      <c r="F1081">
        <f t="shared" ca="1" si="2232"/>
        <v>0</v>
      </c>
      <c r="G1081">
        <f t="shared" ca="1" si="2233"/>
        <v>0</v>
      </c>
      <c r="I1081">
        <f>SUM(D$2:D1081)/COUNT(D$2:D1081)</f>
        <v>2.3607430027787462E-2</v>
      </c>
      <c r="J1081">
        <f t="shared" si="2224"/>
        <v>0.51526150630472567</v>
      </c>
      <c r="L1081">
        <f ca="1">VARA(C$2:C1081)</f>
        <v>0</v>
      </c>
      <c r="M1081">
        <f t="shared" ca="1" si="2225"/>
        <v>0</v>
      </c>
      <c r="N1081">
        <f t="shared" ca="1" si="2234"/>
        <v>0</v>
      </c>
      <c r="O1081" t="b">
        <f ca="1">IF(OR(O1080,M1081*MIN((B1081-B$2)*Analysis!$B$19,1)&gt;Analysis!$B$18),TRUE,FALSE)</f>
        <v>0</v>
      </c>
      <c r="P1081" t="b">
        <f>IF(OR('Flight Input'!U1081=3,'Flight Input'!U1081=9),TRUE,FALSE)</f>
        <v>0</v>
      </c>
      <c r="Q1081">
        <f ca="1">IF(O1081,Q1080,SUM(C$2:C1081)/COUNT(C$2:C1081))+(Analysis!$D$14-500)/1000000</f>
        <v>1.1E-4</v>
      </c>
      <c r="R1081">
        <f t="shared" ca="1" si="2226"/>
        <v>0</v>
      </c>
      <c r="S1081">
        <f t="shared" ca="1" si="2235"/>
        <v>0</v>
      </c>
      <c r="T1081">
        <f t="shared" si="2227"/>
        <v>0</v>
      </c>
      <c r="U1081">
        <f>IF($P1081,T1081*Analysis!$B$28+Analysis!$B$29,0)</f>
        <v>0</v>
      </c>
      <c r="V1081">
        <f>U1081-'Flight Input'!$AE1081</f>
        <v>0</v>
      </c>
      <c r="W1081">
        <f ca="1">MEDIAN2(R1081,Analysis!$B$5,2)</f>
        <v>0</v>
      </c>
      <c r="X1081">
        <f t="shared" ref="X1081:Y1081" ca="1" si="2342">X1080+W1081*$D1081</f>
        <v>0</v>
      </c>
      <c r="Y1081">
        <f t="shared" ca="1" si="2342"/>
        <v>0</v>
      </c>
      <c r="AA1081">
        <f ca="1">AVERAGE2(W1081,Analysis!$B$6,2)</f>
        <v>0</v>
      </c>
      <c r="AB1081">
        <f t="shared" ref="AB1081:AC1081" ca="1" si="2343">AB1080+AA1081*$D1081</f>
        <v>0</v>
      </c>
      <c r="AC1081">
        <f t="shared" ca="1" si="2343"/>
        <v>0</v>
      </c>
      <c r="AF1081">
        <f ca="1">IF(B1081&gt;0,C1081-Analysis!$B$14,0)</f>
        <v>0</v>
      </c>
      <c r="AG1081">
        <f t="shared" ca="1" si="2230"/>
        <v>0</v>
      </c>
      <c r="AH1081">
        <f t="shared" ca="1" si="2231"/>
        <v>0</v>
      </c>
      <c r="AI1081">
        <f ca="1">IF(AND(B1081&gt;Analysis!$B$39,B1081&lt;Analysis!$B$40),FilterInput(AF1081,Analysis!$B$34,Analysis!$B$35),0)</f>
        <v>0</v>
      </c>
      <c r="AJ1081">
        <f ca="1">MEDIAN2(AI1081,Analysis!$B$5,2)</f>
        <v>0</v>
      </c>
      <c r="AK1081">
        <f ca="1">AVERAGE2(AJ1081,Analysis!$B$6,2)</f>
        <v>0</v>
      </c>
      <c r="AL1081">
        <f ca="1">INTEGRAL2(R1081,$B1081,AL1080,R1080,$B1080,Analysis!$B$22)</f>
        <v>0</v>
      </c>
      <c r="AM1081">
        <f>IF(AND(B1081&lt;Analysis!$B$40,B1081&gt;0),INTEGRAL2(AL1081,$B1081,AM1080,AL1080,$B1080,Analysis!$B$23),0)</f>
        <v>0</v>
      </c>
      <c r="AN1081">
        <f>IF($P1081,AM1081*Analysis!$B$30+Analysis!$B$31,0)</f>
        <v>0</v>
      </c>
      <c r="AO1081">
        <f>AN1081-'Flight Input'!$AE1081</f>
        <v>0</v>
      </c>
      <c r="AQ1081">
        <f>Analysis!$B$36*'Flight Input'!AE1081+IF('Flight Input'!AE1081 &gt; 0,Analysis!$B$37,0)</f>
        <v>0</v>
      </c>
      <c r="AR1081">
        <f ca="1">_xlfn.COVARIANCE.P($AN$102:$AN$1102,'Flight Input'!AE1081:AE2081)</f>
        <v>0</v>
      </c>
    </row>
    <row r="1082" spans="1:44" x14ac:dyDescent="0.3">
      <c r="A1082">
        <v>1080</v>
      </c>
      <c r="B1082">
        <f>'Flight Input'!T1082</f>
        <v>25.496810000040568</v>
      </c>
      <c r="C1082">
        <f ca="1">INDIRECT(CONCATENATE("'Flight Input'!",Analysis!$B$2,A1082+2))</f>
        <v>0</v>
      </c>
      <c r="D1082">
        <f t="shared" si="2223"/>
        <v>2.4393000057898462E-2</v>
      </c>
      <c r="F1082">
        <f t="shared" ca="1" si="2232"/>
        <v>0</v>
      </c>
      <c r="G1082">
        <f t="shared" ca="1" si="2233"/>
        <v>0</v>
      </c>
      <c r="I1082">
        <f>SUM(D$2:D1082)/COUNT(D$2:D1082)</f>
        <v>2.3608157407444971E-2</v>
      </c>
      <c r="J1082">
        <f t="shared" si="2224"/>
        <v>1.0332445534358385</v>
      </c>
      <c r="L1082">
        <f ca="1">VARA(C$2:C1082)</f>
        <v>0</v>
      </c>
      <c r="M1082">
        <f t="shared" ca="1" si="2225"/>
        <v>0</v>
      </c>
      <c r="N1082">
        <f t="shared" ca="1" si="2234"/>
        <v>0</v>
      </c>
      <c r="O1082" t="b">
        <f ca="1">IF(OR(O1081,M1082*MIN((B1082-B$2)*Analysis!$B$19,1)&gt;Analysis!$B$18),TRUE,FALSE)</f>
        <v>0</v>
      </c>
      <c r="P1082" t="b">
        <f>IF(OR('Flight Input'!U1082=3,'Flight Input'!U1082=9),TRUE,FALSE)</f>
        <v>0</v>
      </c>
      <c r="Q1082">
        <f ca="1">IF(O1082,Q1081,SUM(C$2:C1082)/COUNT(C$2:C1082))+(Analysis!$D$14-500)/1000000</f>
        <v>1.1E-4</v>
      </c>
      <c r="R1082">
        <f t="shared" ca="1" si="2226"/>
        <v>0</v>
      </c>
      <c r="S1082">
        <f t="shared" ca="1" si="2235"/>
        <v>0</v>
      </c>
      <c r="T1082">
        <f t="shared" si="2227"/>
        <v>0</v>
      </c>
      <c r="U1082">
        <f>IF($P1082,T1082*Analysis!$B$28+Analysis!$B$29,0)</f>
        <v>0</v>
      </c>
      <c r="V1082">
        <f>U1082-'Flight Input'!$AE1082</f>
        <v>0</v>
      </c>
      <c r="W1082">
        <f ca="1">MEDIAN2(R1082,Analysis!$B$5,2)</f>
        <v>0</v>
      </c>
      <c r="X1082">
        <f t="shared" ref="X1082:Y1082" ca="1" si="2344">X1081+W1082*$D1082</f>
        <v>0</v>
      </c>
      <c r="Y1082">
        <f t="shared" ca="1" si="2344"/>
        <v>0</v>
      </c>
      <c r="AA1082">
        <f ca="1">AVERAGE2(W1082,Analysis!$B$6,2)</f>
        <v>0</v>
      </c>
      <c r="AB1082">
        <f t="shared" ref="AB1082:AC1082" ca="1" si="2345">AB1081+AA1082*$D1082</f>
        <v>0</v>
      </c>
      <c r="AC1082">
        <f t="shared" ca="1" si="2345"/>
        <v>0</v>
      </c>
      <c r="AF1082">
        <f ca="1">IF(B1082&gt;0,C1082-Analysis!$B$14,0)</f>
        <v>0</v>
      </c>
      <c r="AG1082">
        <f t="shared" ca="1" si="2230"/>
        <v>0</v>
      </c>
      <c r="AH1082">
        <f t="shared" ca="1" si="2231"/>
        <v>0</v>
      </c>
      <c r="AI1082">
        <f ca="1">IF(AND(B1082&gt;Analysis!$B$39,B1082&lt;Analysis!$B$40),FilterInput(AF1082,Analysis!$B$34,Analysis!$B$35),0)</f>
        <v>0</v>
      </c>
      <c r="AJ1082">
        <f ca="1">MEDIAN2(AI1082,Analysis!$B$5,2)</f>
        <v>0</v>
      </c>
      <c r="AK1082">
        <f ca="1">AVERAGE2(AJ1082,Analysis!$B$6,2)</f>
        <v>0</v>
      </c>
      <c r="AL1082">
        <f ca="1">INTEGRAL2(R1082,$B1082,AL1081,R1081,$B1081,Analysis!$B$22)</f>
        <v>0</v>
      </c>
      <c r="AM1082">
        <f>IF(AND(B1082&lt;Analysis!$B$40,B1082&gt;0),INTEGRAL2(AL1082,$B1082,AM1081,AL1081,$B1081,Analysis!$B$23),0)</f>
        <v>0</v>
      </c>
      <c r="AN1082">
        <f>IF($P1082,AM1082*Analysis!$B$30+Analysis!$B$31,0)</f>
        <v>0</v>
      </c>
      <c r="AO1082">
        <f>AN1082-'Flight Input'!$AE1082</f>
        <v>0</v>
      </c>
      <c r="AQ1082">
        <f>Analysis!$B$36*'Flight Input'!AE1082+IF('Flight Input'!AE1082 &gt; 0,Analysis!$B$37,0)</f>
        <v>0</v>
      </c>
      <c r="AR1082">
        <f ca="1">_xlfn.COVARIANCE.P($AN$102:$AN$1102,'Flight Input'!AE1082:AE2082)</f>
        <v>0</v>
      </c>
    </row>
    <row r="1083" spans="1:44" x14ac:dyDescent="0.3">
      <c r="A1083">
        <v>1081</v>
      </c>
      <c r="B1083">
        <f>'Flight Input'!T1083</f>
        <v>25.517419000039808</v>
      </c>
      <c r="C1083">
        <f ca="1">INDIRECT(CONCATENATE("'Flight Input'!",Analysis!$B$2,A1083+2))</f>
        <v>0</v>
      </c>
      <c r="D1083">
        <f t="shared" si="2223"/>
        <v>2.0608999999240041E-2</v>
      </c>
      <c r="F1083">
        <f t="shared" ca="1" si="2232"/>
        <v>0</v>
      </c>
      <c r="G1083">
        <f t="shared" ca="1" si="2233"/>
        <v>0</v>
      </c>
      <c r="I1083">
        <f>SUM(D$2:D1083)/COUNT(D$2:D1083)</f>
        <v>2.360538297876023E-2</v>
      </c>
      <c r="J1083">
        <f t="shared" si="2224"/>
        <v>0.87306357273608781</v>
      </c>
      <c r="L1083">
        <f ca="1">VARA(C$2:C1083)</f>
        <v>0</v>
      </c>
      <c r="M1083">
        <f t="shared" ca="1" si="2225"/>
        <v>0</v>
      </c>
      <c r="N1083">
        <f t="shared" ca="1" si="2234"/>
        <v>0</v>
      </c>
      <c r="O1083" t="b">
        <f ca="1">IF(OR(O1082,M1083*MIN((B1083-B$2)*Analysis!$B$19,1)&gt;Analysis!$B$18),TRUE,FALSE)</f>
        <v>0</v>
      </c>
      <c r="P1083" t="b">
        <f>IF(OR('Flight Input'!U1083=3,'Flight Input'!U1083=9),TRUE,FALSE)</f>
        <v>0</v>
      </c>
      <c r="Q1083">
        <f ca="1">IF(O1083,Q1082,SUM(C$2:C1083)/COUNT(C$2:C1083))+(Analysis!$D$14-500)/1000000</f>
        <v>1.1E-4</v>
      </c>
      <c r="R1083">
        <f t="shared" ca="1" si="2226"/>
        <v>0</v>
      </c>
      <c r="S1083">
        <f t="shared" ca="1" si="2235"/>
        <v>0</v>
      </c>
      <c r="T1083">
        <f t="shared" si="2227"/>
        <v>0</v>
      </c>
      <c r="U1083">
        <f>IF($P1083,T1083*Analysis!$B$28+Analysis!$B$29,0)</f>
        <v>0</v>
      </c>
      <c r="V1083">
        <f>U1083-'Flight Input'!$AE1083</f>
        <v>0</v>
      </c>
      <c r="W1083">
        <f ca="1">MEDIAN2(R1083,Analysis!$B$5,2)</f>
        <v>0</v>
      </c>
      <c r="X1083">
        <f t="shared" ref="X1083:Y1083" ca="1" si="2346">X1082+W1083*$D1083</f>
        <v>0</v>
      </c>
      <c r="Y1083">
        <f t="shared" ca="1" si="2346"/>
        <v>0</v>
      </c>
      <c r="AA1083">
        <f ca="1">AVERAGE2(W1083,Analysis!$B$6,2)</f>
        <v>0</v>
      </c>
      <c r="AB1083">
        <f t="shared" ref="AB1083:AC1083" ca="1" si="2347">AB1082+AA1083*$D1083</f>
        <v>0</v>
      </c>
      <c r="AC1083">
        <f t="shared" ca="1" si="2347"/>
        <v>0</v>
      </c>
      <c r="AF1083">
        <f ca="1">IF(B1083&gt;0,C1083-Analysis!$B$14,0)</f>
        <v>0</v>
      </c>
      <c r="AG1083">
        <f t="shared" ca="1" si="2230"/>
        <v>0</v>
      </c>
      <c r="AH1083">
        <f t="shared" ca="1" si="2231"/>
        <v>0</v>
      </c>
      <c r="AI1083">
        <f ca="1">IF(AND(B1083&gt;Analysis!$B$39,B1083&lt;Analysis!$B$40),FilterInput(AF1083,Analysis!$B$34,Analysis!$B$35),0)</f>
        <v>0</v>
      </c>
      <c r="AJ1083">
        <f ca="1">MEDIAN2(AI1083,Analysis!$B$5,2)</f>
        <v>0</v>
      </c>
      <c r="AK1083">
        <f ca="1">AVERAGE2(AJ1083,Analysis!$B$6,2)</f>
        <v>0</v>
      </c>
      <c r="AL1083">
        <f ca="1">INTEGRAL2(R1083,$B1083,AL1082,R1082,$B1082,Analysis!$B$22)</f>
        <v>0</v>
      </c>
      <c r="AM1083">
        <f>IF(AND(B1083&lt;Analysis!$B$40,B1083&gt;0),INTEGRAL2(AL1083,$B1083,AM1082,AL1082,$B1082,Analysis!$B$23),0)</f>
        <v>0</v>
      </c>
      <c r="AN1083">
        <f>IF($P1083,AM1083*Analysis!$B$30+Analysis!$B$31,0)</f>
        <v>0</v>
      </c>
      <c r="AO1083">
        <f>AN1083-'Flight Input'!$AE1083</f>
        <v>0</v>
      </c>
      <c r="AQ1083">
        <f>Analysis!$B$36*'Flight Input'!AE1083+IF('Flight Input'!AE1083 &gt; 0,Analysis!$B$37,0)</f>
        <v>0</v>
      </c>
      <c r="AR1083">
        <f ca="1">_xlfn.COVARIANCE.P($AN$102:$AN$1102,'Flight Input'!AE1083:AE2083)</f>
        <v>0</v>
      </c>
    </row>
    <row r="1084" spans="1:44" x14ac:dyDescent="0.3">
      <c r="A1084">
        <v>1082</v>
      </c>
      <c r="B1084">
        <f>'Flight Input'!T1084</f>
        <v>25.538349000038579</v>
      </c>
      <c r="C1084">
        <f ca="1">INDIRECT(CONCATENATE("'Flight Input'!",Analysis!$B$2,A1084+2))</f>
        <v>0</v>
      </c>
      <c r="D1084">
        <f t="shared" si="2223"/>
        <v>2.0929999998770654E-2</v>
      </c>
      <c r="F1084">
        <f t="shared" ca="1" si="2232"/>
        <v>0</v>
      </c>
      <c r="G1084">
        <f t="shared" ca="1" si="2233"/>
        <v>0</v>
      </c>
      <c r="I1084">
        <f>SUM(D$2:D1084)/COUNT(D$2:D1084)</f>
        <v>2.3602910351237134E-2</v>
      </c>
      <c r="J1084">
        <f t="shared" si="2224"/>
        <v>0.88675505212320649</v>
      </c>
      <c r="L1084">
        <f ca="1">VARA(C$2:C1084)</f>
        <v>0</v>
      </c>
      <c r="M1084">
        <f t="shared" ca="1" si="2225"/>
        <v>0</v>
      </c>
      <c r="N1084">
        <f t="shared" ca="1" si="2234"/>
        <v>0</v>
      </c>
      <c r="O1084" t="b">
        <f ca="1">IF(OR(O1083,M1084*MIN((B1084-B$2)*Analysis!$B$19,1)&gt;Analysis!$B$18),TRUE,FALSE)</f>
        <v>0</v>
      </c>
      <c r="P1084" t="b">
        <f>IF(OR('Flight Input'!U1084=3,'Flight Input'!U1084=9),TRUE,FALSE)</f>
        <v>0</v>
      </c>
      <c r="Q1084">
        <f ca="1">IF(O1084,Q1083,SUM(C$2:C1084)/COUNT(C$2:C1084))+(Analysis!$D$14-500)/1000000</f>
        <v>1.1E-4</v>
      </c>
      <c r="R1084">
        <f t="shared" ca="1" si="2226"/>
        <v>0</v>
      </c>
      <c r="S1084">
        <f t="shared" ca="1" si="2235"/>
        <v>0</v>
      </c>
      <c r="T1084">
        <f t="shared" si="2227"/>
        <v>0</v>
      </c>
      <c r="U1084">
        <f>IF($P1084,T1084*Analysis!$B$28+Analysis!$B$29,0)</f>
        <v>0</v>
      </c>
      <c r="V1084">
        <f>U1084-'Flight Input'!$AE1084</f>
        <v>0</v>
      </c>
      <c r="W1084">
        <f ca="1">MEDIAN2(R1084,Analysis!$B$5,2)</f>
        <v>0</v>
      </c>
      <c r="X1084">
        <f t="shared" ref="X1084:Y1084" ca="1" si="2348">X1083+W1084*$D1084</f>
        <v>0</v>
      </c>
      <c r="Y1084">
        <f t="shared" ca="1" si="2348"/>
        <v>0</v>
      </c>
      <c r="AA1084">
        <f ca="1">AVERAGE2(W1084,Analysis!$B$6,2)</f>
        <v>0</v>
      </c>
      <c r="AB1084">
        <f t="shared" ref="AB1084:AC1084" ca="1" si="2349">AB1083+AA1084*$D1084</f>
        <v>0</v>
      </c>
      <c r="AC1084">
        <f t="shared" ca="1" si="2349"/>
        <v>0</v>
      </c>
      <c r="AF1084">
        <f ca="1">IF(B1084&gt;0,C1084-Analysis!$B$14,0)</f>
        <v>0</v>
      </c>
      <c r="AG1084">
        <f t="shared" ca="1" si="2230"/>
        <v>0</v>
      </c>
      <c r="AH1084">
        <f t="shared" ca="1" si="2231"/>
        <v>0</v>
      </c>
      <c r="AI1084">
        <f ca="1">IF(AND(B1084&gt;Analysis!$B$39,B1084&lt;Analysis!$B$40),FilterInput(AF1084,Analysis!$B$34,Analysis!$B$35),0)</f>
        <v>0</v>
      </c>
      <c r="AJ1084">
        <f ca="1">MEDIAN2(AI1084,Analysis!$B$5,2)</f>
        <v>0</v>
      </c>
      <c r="AK1084">
        <f ca="1">AVERAGE2(AJ1084,Analysis!$B$6,2)</f>
        <v>0</v>
      </c>
      <c r="AL1084">
        <f ca="1">INTEGRAL2(R1084,$B1084,AL1083,R1083,$B1083,Analysis!$B$22)</f>
        <v>0</v>
      </c>
      <c r="AM1084">
        <f>IF(AND(B1084&lt;Analysis!$B$40,B1084&gt;0),INTEGRAL2(AL1084,$B1084,AM1083,AL1083,$B1083,Analysis!$B$23),0)</f>
        <v>0</v>
      </c>
      <c r="AN1084">
        <f>IF($P1084,AM1084*Analysis!$B$30+Analysis!$B$31,0)</f>
        <v>0</v>
      </c>
      <c r="AO1084">
        <f>AN1084-'Flight Input'!$AE1084</f>
        <v>0</v>
      </c>
      <c r="AQ1084">
        <f>Analysis!$B$36*'Flight Input'!AE1084+IF('Flight Input'!AE1084 &gt; 0,Analysis!$B$37,0)</f>
        <v>0</v>
      </c>
      <c r="AR1084">
        <f ca="1">_xlfn.COVARIANCE.P($AN$102:$AN$1102,'Flight Input'!AE1084:AE2084)</f>
        <v>0</v>
      </c>
    </row>
    <row r="1085" spans="1:44" x14ac:dyDescent="0.3">
      <c r="A1085">
        <v>1083</v>
      </c>
      <c r="B1085">
        <f>'Flight Input'!T1085</f>
        <v>25.556418000021949</v>
      </c>
      <c r="C1085">
        <f ca="1">INDIRECT(CONCATENATE("'Flight Input'!",Analysis!$B$2,A1085+2))</f>
        <v>0</v>
      </c>
      <c r="D1085">
        <f t="shared" si="2223"/>
        <v>1.8068999983370304E-2</v>
      </c>
      <c r="F1085">
        <f t="shared" ca="1" si="2232"/>
        <v>0</v>
      </c>
      <c r="G1085">
        <f t="shared" ca="1" si="2233"/>
        <v>0</v>
      </c>
      <c r="I1085">
        <f>SUM(D$2:D1085)/COUNT(D$2:D1085)</f>
        <v>2.3597800554036888E-2</v>
      </c>
      <c r="J1085">
        <f t="shared" si="2224"/>
        <v>0.76570695400166144</v>
      </c>
      <c r="L1085">
        <f ca="1">VARA(C$2:C1085)</f>
        <v>0</v>
      </c>
      <c r="M1085">
        <f t="shared" ca="1" si="2225"/>
        <v>0</v>
      </c>
      <c r="N1085">
        <f t="shared" ca="1" si="2234"/>
        <v>0</v>
      </c>
      <c r="O1085" t="b">
        <f ca="1">IF(OR(O1084,M1085*MIN((B1085-B$2)*Analysis!$B$19,1)&gt;Analysis!$B$18),TRUE,FALSE)</f>
        <v>0</v>
      </c>
      <c r="P1085" t="b">
        <f>IF(OR('Flight Input'!U1085=3,'Flight Input'!U1085=9),TRUE,FALSE)</f>
        <v>0</v>
      </c>
      <c r="Q1085">
        <f ca="1">IF(O1085,Q1084,SUM(C$2:C1085)/COUNT(C$2:C1085))+(Analysis!$D$14-500)/1000000</f>
        <v>1.1E-4</v>
      </c>
      <c r="R1085">
        <f t="shared" ca="1" si="2226"/>
        <v>0</v>
      </c>
      <c r="S1085">
        <f t="shared" ca="1" si="2235"/>
        <v>0</v>
      </c>
      <c r="T1085">
        <f t="shared" si="2227"/>
        <v>0</v>
      </c>
      <c r="U1085">
        <f>IF($P1085,T1085*Analysis!$B$28+Analysis!$B$29,0)</f>
        <v>0</v>
      </c>
      <c r="V1085">
        <f>U1085-'Flight Input'!$AE1085</f>
        <v>0</v>
      </c>
      <c r="W1085">
        <f ca="1">MEDIAN2(R1085,Analysis!$B$5,2)</f>
        <v>0</v>
      </c>
      <c r="X1085">
        <f t="shared" ref="X1085:Y1085" ca="1" si="2350">X1084+W1085*$D1085</f>
        <v>0</v>
      </c>
      <c r="Y1085">
        <f t="shared" ca="1" si="2350"/>
        <v>0</v>
      </c>
      <c r="AA1085">
        <f ca="1">AVERAGE2(W1085,Analysis!$B$6,2)</f>
        <v>0</v>
      </c>
      <c r="AB1085">
        <f t="shared" ref="AB1085:AC1085" ca="1" si="2351">AB1084+AA1085*$D1085</f>
        <v>0</v>
      </c>
      <c r="AC1085">
        <f t="shared" ca="1" si="2351"/>
        <v>0</v>
      </c>
      <c r="AF1085">
        <f ca="1">IF(B1085&gt;0,C1085-Analysis!$B$14,0)</f>
        <v>0</v>
      </c>
      <c r="AG1085">
        <f t="shared" ca="1" si="2230"/>
        <v>0</v>
      </c>
      <c r="AH1085">
        <f t="shared" ca="1" si="2231"/>
        <v>0</v>
      </c>
      <c r="AI1085">
        <f ca="1">IF(AND(B1085&gt;Analysis!$B$39,B1085&lt;Analysis!$B$40),FilterInput(AF1085,Analysis!$B$34,Analysis!$B$35),0)</f>
        <v>0</v>
      </c>
      <c r="AJ1085">
        <f ca="1">MEDIAN2(AI1085,Analysis!$B$5,2)</f>
        <v>0</v>
      </c>
      <c r="AK1085">
        <f ca="1">AVERAGE2(AJ1085,Analysis!$B$6,2)</f>
        <v>0</v>
      </c>
      <c r="AL1085">
        <f ca="1">INTEGRAL2(R1085,$B1085,AL1084,R1084,$B1084,Analysis!$B$22)</f>
        <v>0</v>
      </c>
      <c r="AM1085">
        <f>IF(AND(B1085&lt;Analysis!$B$40,B1085&gt;0),INTEGRAL2(AL1085,$B1085,AM1084,AL1084,$B1084,Analysis!$B$23),0)</f>
        <v>0</v>
      </c>
      <c r="AN1085">
        <f>IF($P1085,AM1085*Analysis!$B$30+Analysis!$B$31,0)</f>
        <v>0</v>
      </c>
      <c r="AO1085">
        <f>AN1085-'Flight Input'!$AE1085</f>
        <v>0</v>
      </c>
      <c r="AQ1085">
        <f>Analysis!$B$36*'Flight Input'!AE1085+IF('Flight Input'!AE1085 &gt; 0,Analysis!$B$37,0)</f>
        <v>0</v>
      </c>
      <c r="AR1085">
        <f ca="1">_xlfn.COVARIANCE.P($AN$102:$AN$1102,'Flight Input'!AE1085:AE2085)</f>
        <v>0</v>
      </c>
    </row>
    <row r="1086" spans="1:44" x14ac:dyDescent="0.3">
      <c r="A1086">
        <v>1084</v>
      </c>
      <c r="B1086">
        <f>'Flight Input'!T1086</f>
        <v>25.577581000048667</v>
      </c>
      <c r="C1086">
        <f ca="1">INDIRECT(CONCATENATE("'Flight Input'!",Analysis!$B$2,A1086+2))</f>
        <v>0</v>
      </c>
      <c r="D1086">
        <f t="shared" si="2223"/>
        <v>2.1163000026717782E-2</v>
      </c>
      <c r="F1086">
        <f t="shared" ca="1" si="2232"/>
        <v>0</v>
      </c>
      <c r="G1086">
        <f t="shared" ca="1" si="2233"/>
        <v>0</v>
      </c>
      <c r="I1086">
        <f>SUM(D$2:D1086)/COUNT(D$2:D1086)</f>
        <v>2.3595554428089176E-2</v>
      </c>
      <c r="J1086">
        <f t="shared" si="2224"/>
        <v>0.89690624101311323</v>
      </c>
      <c r="L1086">
        <f ca="1">VARA(C$2:C1086)</f>
        <v>0</v>
      </c>
      <c r="M1086">
        <f t="shared" ca="1" si="2225"/>
        <v>0</v>
      </c>
      <c r="N1086">
        <f t="shared" ca="1" si="2234"/>
        <v>0</v>
      </c>
      <c r="O1086" t="b">
        <f ca="1">IF(OR(O1085,M1086*MIN((B1086-B$2)*Analysis!$B$19,1)&gt;Analysis!$B$18),TRUE,FALSE)</f>
        <v>0</v>
      </c>
      <c r="P1086" t="b">
        <f>IF(OR('Flight Input'!U1086=3,'Flight Input'!U1086=9),TRUE,FALSE)</f>
        <v>0</v>
      </c>
      <c r="Q1086">
        <f ca="1">IF(O1086,Q1085,SUM(C$2:C1086)/COUNT(C$2:C1086))+(Analysis!$D$14-500)/1000000</f>
        <v>1.1E-4</v>
      </c>
      <c r="R1086">
        <f t="shared" ca="1" si="2226"/>
        <v>0</v>
      </c>
      <c r="S1086">
        <f t="shared" ca="1" si="2235"/>
        <v>0</v>
      </c>
      <c r="T1086">
        <f t="shared" si="2227"/>
        <v>0</v>
      </c>
      <c r="U1086">
        <f>IF($P1086,T1086*Analysis!$B$28+Analysis!$B$29,0)</f>
        <v>0</v>
      </c>
      <c r="V1086">
        <f>U1086-'Flight Input'!$AE1086</f>
        <v>0</v>
      </c>
      <c r="W1086">
        <f ca="1">MEDIAN2(R1086,Analysis!$B$5,2)</f>
        <v>0</v>
      </c>
      <c r="X1086">
        <f t="shared" ref="X1086:Y1086" ca="1" si="2352">X1085+W1086*$D1086</f>
        <v>0</v>
      </c>
      <c r="Y1086">
        <f t="shared" ca="1" si="2352"/>
        <v>0</v>
      </c>
      <c r="AA1086">
        <f ca="1">AVERAGE2(W1086,Analysis!$B$6,2)</f>
        <v>0</v>
      </c>
      <c r="AB1086">
        <f t="shared" ref="AB1086:AC1086" ca="1" si="2353">AB1085+AA1086*$D1086</f>
        <v>0</v>
      </c>
      <c r="AC1086">
        <f t="shared" ca="1" si="2353"/>
        <v>0</v>
      </c>
      <c r="AF1086">
        <f ca="1">IF(B1086&gt;0,C1086-Analysis!$B$14,0)</f>
        <v>0</v>
      </c>
      <c r="AG1086">
        <f t="shared" ca="1" si="2230"/>
        <v>0</v>
      </c>
      <c r="AH1086">
        <f t="shared" ca="1" si="2231"/>
        <v>0</v>
      </c>
      <c r="AI1086">
        <f ca="1">IF(AND(B1086&gt;Analysis!$B$39,B1086&lt;Analysis!$B$40),FilterInput(AF1086,Analysis!$B$34,Analysis!$B$35),0)</f>
        <v>0</v>
      </c>
      <c r="AJ1086">
        <f ca="1">MEDIAN2(AI1086,Analysis!$B$5,2)</f>
        <v>0</v>
      </c>
      <c r="AK1086">
        <f ca="1">AVERAGE2(AJ1086,Analysis!$B$6,2)</f>
        <v>0</v>
      </c>
      <c r="AL1086">
        <f ca="1">INTEGRAL2(R1086,$B1086,AL1085,R1085,$B1085,Analysis!$B$22)</f>
        <v>0</v>
      </c>
      <c r="AM1086">
        <f>IF(AND(B1086&lt;Analysis!$B$40,B1086&gt;0),INTEGRAL2(AL1086,$B1086,AM1085,AL1085,$B1085,Analysis!$B$23),0)</f>
        <v>0</v>
      </c>
      <c r="AN1086">
        <f>IF($P1086,AM1086*Analysis!$B$30+Analysis!$B$31,0)</f>
        <v>0</v>
      </c>
      <c r="AO1086">
        <f>AN1086-'Flight Input'!$AE1086</f>
        <v>0</v>
      </c>
      <c r="AQ1086">
        <f>Analysis!$B$36*'Flight Input'!AE1086+IF('Flight Input'!AE1086 &gt; 0,Analysis!$B$37,0)</f>
        <v>0</v>
      </c>
      <c r="AR1086">
        <f ca="1">_xlfn.COVARIANCE.P($AN$102:$AN$1102,'Flight Input'!AE1086:AE2086)</f>
        <v>0</v>
      </c>
    </row>
    <row r="1087" spans="1:44" x14ac:dyDescent="0.3">
      <c r="A1087">
        <v>1085</v>
      </c>
      <c r="B1087">
        <f>'Flight Input'!T1087</f>
        <v>25.596664999960922</v>
      </c>
      <c r="C1087">
        <f ca="1">INDIRECT(CONCATENATE("'Flight Input'!",Analysis!$B$2,A1087+2))</f>
        <v>0</v>
      </c>
      <c r="D1087">
        <f t="shared" si="2223"/>
        <v>1.9083999912254512E-2</v>
      </c>
      <c r="F1087">
        <f t="shared" ca="1" si="2232"/>
        <v>0</v>
      </c>
      <c r="G1087">
        <f t="shared" ca="1" si="2233"/>
        <v>0</v>
      </c>
      <c r="I1087">
        <f>SUM(D$2:D1087)/COUNT(D$2:D1087)</f>
        <v>2.3591396313328038E-2</v>
      </c>
      <c r="J1087">
        <f t="shared" si="2224"/>
        <v>0.80893897329311293</v>
      </c>
      <c r="L1087">
        <f ca="1">VARA(C$2:C1087)</f>
        <v>0</v>
      </c>
      <c r="M1087">
        <f t="shared" ca="1" si="2225"/>
        <v>0</v>
      </c>
      <c r="N1087">
        <f t="shared" ca="1" si="2234"/>
        <v>0</v>
      </c>
      <c r="O1087" t="b">
        <f ca="1">IF(OR(O1086,M1087*MIN((B1087-B$2)*Analysis!$B$19,1)&gt;Analysis!$B$18),TRUE,FALSE)</f>
        <v>0</v>
      </c>
      <c r="P1087" t="b">
        <f>IF(OR('Flight Input'!U1087=3,'Flight Input'!U1087=9),TRUE,FALSE)</f>
        <v>0</v>
      </c>
      <c r="Q1087">
        <f ca="1">IF(O1087,Q1086,SUM(C$2:C1087)/COUNT(C$2:C1087))+(Analysis!$D$14-500)/1000000</f>
        <v>1.1E-4</v>
      </c>
      <c r="R1087">
        <f t="shared" ca="1" si="2226"/>
        <v>0</v>
      </c>
      <c r="S1087">
        <f t="shared" ca="1" si="2235"/>
        <v>0</v>
      </c>
      <c r="T1087">
        <f t="shared" si="2227"/>
        <v>0</v>
      </c>
      <c r="U1087">
        <f>IF($P1087,T1087*Analysis!$B$28+Analysis!$B$29,0)</f>
        <v>0</v>
      </c>
      <c r="V1087">
        <f>U1087-'Flight Input'!$AE1087</f>
        <v>0</v>
      </c>
      <c r="W1087">
        <f ca="1">MEDIAN2(R1087,Analysis!$B$5,2)</f>
        <v>0</v>
      </c>
      <c r="X1087">
        <f t="shared" ref="X1087:Y1087" ca="1" si="2354">X1086+W1087*$D1087</f>
        <v>0</v>
      </c>
      <c r="Y1087">
        <f t="shared" ca="1" si="2354"/>
        <v>0</v>
      </c>
      <c r="AA1087">
        <f ca="1">AVERAGE2(W1087,Analysis!$B$6,2)</f>
        <v>0</v>
      </c>
      <c r="AB1087">
        <f t="shared" ref="AB1087:AC1087" ca="1" si="2355">AB1086+AA1087*$D1087</f>
        <v>0</v>
      </c>
      <c r="AC1087">
        <f t="shared" ca="1" si="2355"/>
        <v>0</v>
      </c>
      <c r="AF1087">
        <f ca="1">IF(B1087&gt;0,C1087-Analysis!$B$14,0)</f>
        <v>0</v>
      </c>
      <c r="AG1087">
        <f t="shared" ca="1" si="2230"/>
        <v>0</v>
      </c>
      <c r="AH1087">
        <f t="shared" ca="1" si="2231"/>
        <v>0</v>
      </c>
      <c r="AI1087">
        <f ca="1">IF(AND(B1087&gt;Analysis!$B$39,B1087&lt;Analysis!$B$40),FilterInput(AF1087,Analysis!$B$34,Analysis!$B$35),0)</f>
        <v>0</v>
      </c>
      <c r="AJ1087">
        <f ca="1">MEDIAN2(AI1087,Analysis!$B$5,2)</f>
        <v>0</v>
      </c>
      <c r="AK1087">
        <f ca="1">AVERAGE2(AJ1087,Analysis!$B$6,2)</f>
        <v>0</v>
      </c>
      <c r="AL1087">
        <f ca="1">INTEGRAL2(R1087,$B1087,AL1086,R1086,$B1086,Analysis!$B$22)</f>
        <v>0</v>
      </c>
      <c r="AM1087">
        <f>IF(AND(B1087&lt;Analysis!$B$40,B1087&gt;0),INTEGRAL2(AL1087,$B1087,AM1086,AL1086,$B1086,Analysis!$B$23),0)</f>
        <v>0</v>
      </c>
      <c r="AN1087">
        <f>IF($P1087,AM1087*Analysis!$B$30+Analysis!$B$31,0)</f>
        <v>0</v>
      </c>
      <c r="AO1087">
        <f>AN1087-'Flight Input'!$AE1087</f>
        <v>0</v>
      </c>
      <c r="AQ1087">
        <f>Analysis!$B$36*'Flight Input'!AE1087+IF('Flight Input'!AE1087 &gt; 0,Analysis!$B$37,0)</f>
        <v>0</v>
      </c>
      <c r="AR1087">
        <f ca="1">_xlfn.COVARIANCE.P($AN$102:$AN$1102,'Flight Input'!AE1087:AE2087)</f>
        <v>0</v>
      </c>
    </row>
    <row r="1088" spans="1:44" x14ac:dyDescent="0.3">
      <c r="A1088">
        <v>1086</v>
      </c>
      <c r="B1088">
        <f>'Flight Input'!T1088</f>
        <v>25.620589999947697</v>
      </c>
      <c r="C1088">
        <f ca="1">INDIRECT(CONCATENATE("'Flight Input'!",Analysis!$B$2,A1088+2))</f>
        <v>0</v>
      </c>
      <c r="D1088">
        <f t="shared" si="2223"/>
        <v>2.3924999986775219E-2</v>
      </c>
      <c r="F1088">
        <f t="shared" ca="1" si="2232"/>
        <v>0</v>
      </c>
      <c r="G1088">
        <f t="shared" ca="1" si="2233"/>
        <v>0</v>
      </c>
      <c r="I1088">
        <f>SUM(D$2:D1088)/COUNT(D$2:D1088)</f>
        <v>2.3591703499031027E-2</v>
      </c>
      <c r="J1088">
        <f t="shared" si="2224"/>
        <v>1.0141276990768335</v>
      </c>
      <c r="L1088">
        <f ca="1">VARA(C$2:C1088)</f>
        <v>0</v>
      </c>
      <c r="M1088">
        <f t="shared" ca="1" si="2225"/>
        <v>0</v>
      </c>
      <c r="N1088">
        <f t="shared" ca="1" si="2234"/>
        <v>0</v>
      </c>
      <c r="O1088" t="b">
        <f ca="1">IF(OR(O1087,M1088*MIN((B1088-B$2)*Analysis!$B$19,1)&gt;Analysis!$B$18),TRUE,FALSE)</f>
        <v>0</v>
      </c>
      <c r="P1088" t="b">
        <f>IF(OR('Flight Input'!U1088=3,'Flight Input'!U1088=9),TRUE,FALSE)</f>
        <v>0</v>
      </c>
      <c r="Q1088">
        <f ca="1">IF(O1088,Q1087,SUM(C$2:C1088)/COUNT(C$2:C1088))+(Analysis!$D$14-500)/1000000</f>
        <v>1.1E-4</v>
      </c>
      <c r="R1088">
        <f t="shared" ca="1" si="2226"/>
        <v>0</v>
      </c>
      <c r="S1088">
        <f t="shared" ca="1" si="2235"/>
        <v>0</v>
      </c>
      <c r="T1088">
        <f t="shared" si="2227"/>
        <v>0</v>
      </c>
      <c r="U1088">
        <f>IF($P1088,T1088*Analysis!$B$28+Analysis!$B$29,0)</f>
        <v>0</v>
      </c>
      <c r="V1088">
        <f>U1088-'Flight Input'!$AE1088</f>
        <v>0</v>
      </c>
      <c r="W1088">
        <f ca="1">MEDIAN2(R1088,Analysis!$B$5,2)</f>
        <v>0</v>
      </c>
      <c r="X1088">
        <f t="shared" ref="X1088:Y1088" ca="1" si="2356">X1087+W1088*$D1088</f>
        <v>0</v>
      </c>
      <c r="Y1088">
        <f t="shared" ca="1" si="2356"/>
        <v>0</v>
      </c>
      <c r="AA1088">
        <f ca="1">AVERAGE2(W1088,Analysis!$B$6,2)</f>
        <v>0</v>
      </c>
      <c r="AB1088">
        <f t="shared" ref="AB1088:AC1088" ca="1" si="2357">AB1087+AA1088*$D1088</f>
        <v>0</v>
      </c>
      <c r="AC1088">
        <f t="shared" ca="1" si="2357"/>
        <v>0</v>
      </c>
      <c r="AF1088">
        <f ca="1">IF(B1088&gt;0,C1088-Analysis!$B$14,0)</f>
        <v>0</v>
      </c>
      <c r="AG1088">
        <f t="shared" ca="1" si="2230"/>
        <v>0</v>
      </c>
      <c r="AH1088">
        <f t="shared" ca="1" si="2231"/>
        <v>0</v>
      </c>
      <c r="AI1088">
        <f ca="1">IF(AND(B1088&gt;Analysis!$B$39,B1088&lt;Analysis!$B$40),FilterInput(AF1088,Analysis!$B$34,Analysis!$B$35),0)</f>
        <v>0</v>
      </c>
      <c r="AJ1088">
        <f ca="1">MEDIAN2(AI1088,Analysis!$B$5,2)</f>
        <v>0</v>
      </c>
      <c r="AK1088">
        <f ca="1">AVERAGE2(AJ1088,Analysis!$B$6,2)</f>
        <v>0</v>
      </c>
      <c r="AL1088">
        <f ca="1">INTEGRAL2(R1088,$B1088,AL1087,R1087,$B1087,Analysis!$B$22)</f>
        <v>0</v>
      </c>
      <c r="AM1088">
        <f>IF(AND(B1088&lt;Analysis!$B$40,B1088&gt;0),INTEGRAL2(AL1088,$B1088,AM1087,AL1087,$B1087,Analysis!$B$23),0)</f>
        <v>0</v>
      </c>
      <c r="AN1088">
        <f>IF($P1088,AM1088*Analysis!$B$30+Analysis!$B$31,0)</f>
        <v>0</v>
      </c>
      <c r="AO1088">
        <f>AN1088-'Flight Input'!$AE1088</f>
        <v>0</v>
      </c>
      <c r="AQ1088">
        <f>Analysis!$B$36*'Flight Input'!AE1088+IF('Flight Input'!AE1088 &gt; 0,Analysis!$B$37,0)</f>
        <v>0</v>
      </c>
      <c r="AR1088">
        <f ca="1">_xlfn.COVARIANCE.P($AN$102:$AN$1102,'Flight Input'!AE1088:AE2088)</f>
        <v>0</v>
      </c>
    </row>
    <row r="1089" spans="1:44" x14ac:dyDescent="0.3">
      <c r="A1089">
        <v>1087</v>
      </c>
      <c r="B1089">
        <f>'Flight Input'!T1089</f>
        <v>25.637141000013798</v>
      </c>
      <c r="C1089">
        <f ca="1">INDIRECT(CONCATENATE("'Flight Input'!",Analysis!$B$2,A1089+2))</f>
        <v>0</v>
      </c>
      <c r="D1089">
        <f t="shared" si="2223"/>
        <v>1.6551000066101551E-2</v>
      </c>
      <c r="F1089">
        <f t="shared" ca="1" si="2232"/>
        <v>0</v>
      </c>
      <c r="G1089">
        <f t="shared" ca="1" si="2233"/>
        <v>0</v>
      </c>
      <c r="I1089">
        <f>SUM(D$2:D1089)/COUNT(D$2:D1089)</f>
        <v>2.3585226310960255E-2</v>
      </c>
      <c r="J1089">
        <f t="shared" si="2224"/>
        <v>0.70175286206222076</v>
      </c>
      <c r="L1089">
        <f ca="1">VARA(C$2:C1089)</f>
        <v>0</v>
      </c>
      <c r="M1089">
        <f t="shared" ca="1" si="2225"/>
        <v>0</v>
      </c>
      <c r="N1089">
        <f t="shared" ca="1" si="2234"/>
        <v>0</v>
      </c>
      <c r="O1089" t="b">
        <f ca="1">IF(OR(O1088,M1089*MIN((B1089-B$2)*Analysis!$B$19,1)&gt;Analysis!$B$18),TRUE,FALSE)</f>
        <v>0</v>
      </c>
      <c r="P1089" t="b">
        <f>IF(OR('Flight Input'!U1089=3,'Flight Input'!U1089=9),TRUE,FALSE)</f>
        <v>0</v>
      </c>
      <c r="Q1089">
        <f ca="1">IF(O1089,Q1088,SUM(C$2:C1089)/COUNT(C$2:C1089))+(Analysis!$D$14-500)/1000000</f>
        <v>1.1E-4</v>
      </c>
      <c r="R1089">
        <f t="shared" ca="1" si="2226"/>
        <v>0</v>
      </c>
      <c r="S1089">
        <f t="shared" ca="1" si="2235"/>
        <v>0</v>
      </c>
      <c r="T1089">
        <f t="shared" si="2227"/>
        <v>0</v>
      </c>
      <c r="U1089">
        <f>IF($P1089,T1089*Analysis!$B$28+Analysis!$B$29,0)</f>
        <v>0</v>
      </c>
      <c r="V1089">
        <f>U1089-'Flight Input'!$AE1089</f>
        <v>0</v>
      </c>
      <c r="W1089">
        <f ca="1">MEDIAN2(R1089,Analysis!$B$5,2)</f>
        <v>0</v>
      </c>
      <c r="X1089">
        <f t="shared" ref="X1089:Y1089" ca="1" si="2358">X1088+W1089*$D1089</f>
        <v>0</v>
      </c>
      <c r="Y1089">
        <f t="shared" ca="1" si="2358"/>
        <v>0</v>
      </c>
      <c r="AA1089">
        <f ca="1">AVERAGE2(W1089,Analysis!$B$6,2)</f>
        <v>0</v>
      </c>
      <c r="AB1089">
        <f t="shared" ref="AB1089:AC1089" ca="1" si="2359">AB1088+AA1089*$D1089</f>
        <v>0</v>
      </c>
      <c r="AC1089">
        <f t="shared" ca="1" si="2359"/>
        <v>0</v>
      </c>
      <c r="AF1089">
        <f ca="1">IF(B1089&gt;0,C1089-Analysis!$B$14,0)</f>
        <v>0</v>
      </c>
      <c r="AG1089">
        <f t="shared" ca="1" si="2230"/>
        <v>0</v>
      </c>
      <c r="AH1089">
        <f t="shared" ca="1" si="2231"/>
        <v>0</v>
      </c>
      <c r="AI1089">
        <f ca="1">IF(AND(B1089&gt;Analysis!$B$39,B1089&lt;Analysis!$B$40),FilterInput(AF1089,Analysis!$B$34,Analysis!$B$35),0)</f>
        <v>0</v>
      </c>
      <c r="AJ1089">
        <f ca="1">MEDIAN2(AI1089,Analysis!$B$5,2)</f>
        <v>0</v>
      </c>
      <c r="AK1089">
        <f ca="1">AVERAGE2(AJ1089,Analysis!$B$6,2)</f>
        <v>0</v>
      </c>
      <c r="AL1089">
        <f ca="1">INTEGRAL2(R1089,$B1089,AL1088,R1088,$B1088,Analysis!$B$22)</f>
        <v>0</v>
      </c>
      <c r="AM1089">
        <f>IF(AND(B1089&lt;Analysis!$B$40,B1089&gt;0),INTEGRAL2(AL1089,$B1089,AM1088,AL1088,$B1088,Analysis!$B$23),0)</f>
        <v>0</v>
      </c>
      <c r="AN1089">
        <f>IF($P1089,AM1089*Analysis!$B$30+Analysis!$B$31,0)</f>
        <v>0</v>
      </c>
      <c r="AO1089">
        <f>AN1089-'Flight Input'!$AE1089</f>
        <v>0</v>
      </c>
      <c r="AQ1089">
        <f>Analysis!$B$36*'Flight Input'!AE1089+IF('Flight Input'!AE1089 &gt; 0,Analysis!$B$37,0)</f>
        <v>0</v>
      </c>
      <c r="AR1089">
        <f ca="1">_xlfn.COVARIANCE.P($AN$102:$AN$1102,'Flight Input'!AE1089:AE2089)</f>
        <v>0</v>
      </c>
    </row>
    <row r="1090" spans="1:44" x14ac:dyDescent="0.3">
      <c r="A1090">
        <v>1088</v>
      </c>
      <c r="B1090">
        <f>'Flight Input'!T1090</f>
        <v>25.658338999957778</v>
      </c>
      <c r="C1090">
        <f ca="1">INDIRECT(CONCATENATE("'Flight Input'!",Analysis!$B$2,A1090+2))</f>
        <v>0</v>
      </c>
      <c r="D1090">
        <f t="shared" si="2223"/>
        <v>2.1197999943979084E-2</v>
      </c>
      <c r="F1090">
        <f t="shared" ca="1" si="2232"/>
        <v>0</v>
      </c>
      <c r="G1090">
        <f t="shared" ca="1" si="2233"/>
        <v>0</v>
      </c>
      <c r="I1090">
        <f>SUM(D$2:D1090)/COUNT(D$2:D1090)</f>
        <v>2.3583032169078838E-2</v>
      </c>
      <c r="J1090">
        <f t="shared" si="2224"/>
        <v>0.89886660001986873</v>
      </c>
      <c r="L1090">
        <f ca="1">VARA(C$2:C1090)</f>
        <v>0</v>
      </c>
      <c r="M1090">
        <f t="shared" ca="1" si="2225"/>
        <v>0</v>
      </c>
      <c r="N1090">
        <f t="shared" ca="1" si="2234"/>
        <v>0</v>
      </c>
      <c r="O1090" t="b">
        <f ca="1">IF(OR(O1089,M1090*MIN((B1090-B$2)*Analysis!$B$19,1)&gt;Analysis!$B$18),TRUE,FALSE)</f>
        <v>0</v>
      </c>
      <c r="P1090" t="b">
        <f>IF(OR('Flight Input'!U1090=3,'Flight Input'!U1090=9),TRUE,FALSE)</f>
        <v>0</v>
      </c>
      <c r="Q1090">
        <f ca="1">IF(O1090,Q1089,SUM(C$2:C1090)/COUNT(C$2:C1090))+(Analysis!$D$14-500)/1000000</f>
        <v>1.1E-4</v>
      </c>
      <c r="R1090">
        <f t="shared" ca="1" si="2226"/>
        <v>0</v>
      </c>
      <c r="S1090">
        <f t="shared" ca="1" si="2235"/>
        <v>0</v>
      </c>
      <c r="T1090">
        <f t="shared" si="2227"/>
        <v>0</v>
      </c>
      <c r="U1090">
        <f>IF($P1090,T1090*Analysis!$B$28+Analysis!$B$29,0)</f>
        <v>0</v>
      </c>
      <c r="V1090">
        <f>U1090-'Flight Input'!$AE1090</f>
        <v>0</v>
      </c>
      <c r="W1090">
        <f ca="1">MEDIAN2(R1090,Analysis!$B$5,2)</f>
        <v>0</v>
      </c>
      <c r="X1090">
        <f t="shared" ref="X1090:Y1090" ca="1" si="2360">X1089+W1090*$D1090</f>
        <v>0</v>
      </c>
      <c r="Y1090">
        <f t="shared" ca="1" si="2360"/>
        <v>0</v>
      </c>
      <c r="AA1090">
        <f ca="1">AVERAGE2(W1090,Analysis!$B$6,2)</f>
        <v>0</v>
      </c>
      <c r="AB1090">
        <f t="shared" ref="AB1090:AC1090" ca="1" si="2361">AB1089+AA1090*$D1090</f>
        <v>0</v>
      </c>
      <c r="AC1090">
        <f t="shared" ca="1" si="2361"/>
        <v>0</v>
      </c>
      <c r="AF1090">
        <f ca="1">IF(B1090&gt;0,C1090-Analysis!$B$14,0)</f>
        <v>0</v>
      </c>
      <c r="AG1090">
        <f t="shared" ca="1" si="2230"/>
        <v>0</v>
      </c>
      <c r="AH1090">
        <f t="shared" ca="1" si="2231"/>
        <v>0</v>
      </c>
      <c r="AI1090">
        <f ca="1">IF(AND(B1090&gt;Analysis!$B$39,B1090&lt;Analysis!$B$40),FilterInput(AF1090,Analysis!$B$34,Analysis!$B$35),0)</f>
        <v>0</v>
      </c>
      <c r="AJ1090">
        <f ca="1">MEDIAN2(AI1090,Analysis!$B$5,2)</f>
        <v>0</v>
      </c>
      <c r="AK1090">
        <f ca="1">AVERAGE2(AJ1090,Analysis!$B$6,2)</f>
        <v>0</v>
      </c>
      <c r="AL1090">
        <f ca="1">INTEGRAL2(R1090,$B1090,AL1089,R1089,$B1089,Analysis!$B$22)</f>
        <v>0</v>
      </c>
      <c r="AM1090">
        <f>IF(AND(B1090&lt;Analysis!$B$40,B1090&gt;0),INTEGRAL2(AL1090,$B1090,AM1089,AL1089,$B1089,Analysis!$B$23),0)</f>
        <v>0</v>
      </c>
      <c r="AN1090">
        <f>IF($P1090,AM1090*Analysis!$B$30+Analysis!$B$31,0)</f>
        <v>0</v>
      </c>
      <c r="AO1090">
        <f>AN1090-'Flight Input'!$AE1090</f>
        <v>0</v>
      </c>
      <c r="AQ1090">
        <f>Analysis!$B$36*'Flight Input'!AE1090+IF('Flight Input'!AE1090 &gt; 0,Analysis!$B$37,0)</f>
        <v>0</v>
      </c>
      <c r="AR1090">
        <f ca="1">_xlfn.COVARIANCE.P($AN$102:$AN$1102,'Flight Input'!AE1090:AE2090)</f>
        <v>0</v>
      </c>
    </row>
    <row r="1091" spans="1:44" x14ac:dyDescent="0.3">
      <c r="A1091">
        <v>1089</v>
      </c>
      <c r="B1091">
        <f>'Flight Input'!T1091</f>
        <v>25.677109000040218</v>
      </c>
      <c r="C1091">
        <f ca="1">INDIRECT(CONCATENATE("'Flight Input'!",Analysis!$B$2,A1091+2))</f>
        <v>0</v>
      </c>
      <c r="D1091">
        <f t="shared" ref="D1091:D1124" si="2362">B1091-B1090</f>
        <v>1.8770000082440674E-2</v>
      </c>
      <c r="F1091">
        <f t="shared" ca="1" si="2232"/>
        <v>0</v>
      </c>
      <c r="G1091">
        <f t="shared" ca="1" si="2233"/>
        <v>0</v>
      </c>
      <c r="I1091">
        <f>SUM(D$2:D1091)/COUNT(D$2:D1091)</f>
        <v>2.3578612488558512E-2</v>
      </c>
      <c r="J1091">
        <f t="shared" ref="J1091:J1124" si="2363">D1091/I1091</f>
        <v>0.79606041668265215</v>
      </c>
      <c r="L1091">
        <f ca="1">VARA(C$2:C1091)</f>
        <v>0</v>
      </c>
      <c r="M1091">
        <f t="shared" ref="M1091:M1124" ca="1" si="2364">(L1091-L1090)/D1091</f>
        <v>0</v>
      </c>
      <c r="N1091">
        <f t="shared" ca="1" si="2234"/>
        <v>0</v>
      </c>
      <c r="O1091" t="b">
        <f ca="1">IF(OR(O1090,M1091*MIN((B1091-B$2)*Analysis!$B$19,1)&gt;Analysis!$B$18),TRUE,FALSE)</f>
        <v>0</v>
      </c>
      <c r="P1091" t="b">
        <f>IF(OR('Flight Input'!U1091=3,'Flight Input'!U1091=9),TRUE,FALSE)</f>
        <v>0</v>
      </c>
      <c r="Q1091">
        <f ca="1">IF(O1091,Q1090,SUM(C$2:C1091)/COUNT(C$2:C1091))+(Analysis!$D$14-500)/1000000</f>
        <v>1.1E-4</v>
      </c>
      <c r="R1091">
        <f t="shared" ref="R1091:R1124" ca="1" si="2365">IF(O1091,C1091-Q1091,0)</f>
        <v>0</v>
      </c>
      <c r="S1091">
        <f t="shared" ca="1" si="2235"/>
        <v>0</v>
      </c>
      <c r="T1091">
        <f t="shared" ref="T1091:T1154" si="2366">IF(P1091,T1090+S1091*$D1091,0)</f>
        <v>0</v>
      </c>
      <c r="U1091">
        <f>IF($P1091,T1091*Analysis!$B$28+Analysis!$B$29,0)</f>
        <v>0</v>
      </c>
      <c r="V1091">
        <f>U1091-'Flight Input'!$AE1091</f>
        <v>0</v>
      </c>
      <c r="W1091">
        <f ca="1">MEDIAN2(R1091,Analysis!$B$5,2)</f>
        <v>0</v>
      </c>
      <c r="X1091">
        <f t="shared" ref="X1091:Y1091" ca="1" si="2367">X1090+W1091*$D1091</f>
        <v>0</v>
      </c>
      <c r="Y1091">
        <f t="shared" ca="1" si="2367"/>
        <v>0</v>
      </c>
      <c r="AA1091">
        <f ca="1">AVERAGE2(W1091,Analysis!$B$6,2)</f>
        <v>0</v>
      </c>
      <c r="AB1091">
        <f t="shared" ref="AB1091:AC1091" ca="1" si="2368">AB1090+AA1091*$D1091</f>
        <v>0</v>
      </c>
      <c r="AC1091">
        <f t="shared" ca="1" si="2368"/>
        <v>0</v>
      </c>
      <c r="AF1091">
        <f ca="1">IF(B1091&gt;0,C1091-Analysis!$B$14,0)</f>
        <v>0</v>
      </c>
      <c r="AG1091">
        <f t="shared" ref="AG1091:AG1154" ca="1" si="2369">IF(B1091&gt;0,AG1090+AF1091*$D1091,0)</f>
        <v>0</v>
      </c>
      <c r="AH1091">
        <f t="shared" ref="AH1091:AH1154" ca="1" si="2370">IF(B1091&gt;0,AH1090+AG1091*$D1091,0)</f>
        <v>0</v>
      </c>
      <c r="AI1091">
        <f ca="1">IF(AND(B1091&gt;Analysis!$B$39,B1091&lt;Analysis!$B$40),FilterInput(AF1091,Analysis!$B$34,Analysis!$B$35),0)</f>
        <v>0</v>
      </c>
      <c r="AJ1091">
        <f ca="1">MEDIAN2(AI1091,Analysis!$B$5,2)</f>
        <v>0</v>
      </c>
      <c r="AK1091">
        <f ca="1">AVERAGE2(AJ1091,Analysis!$B$6,2)</f>
        <v>0</v>
      </c>
      <c r="AL1091">
        <f ca="1">INTEGRAL2(R1091,$B1091,AL1090,R1090,$B1090,Analysis!$B$22)</f>
        <v>0</v>
      </c>
      <c r="AM1091">
        <f>IF(AND(B1091&lt;Analysis!$B$40,B1091&gt;0),INTEGRAL2(AL1091,$B1091,AM1090,AL1090,$B1090,Analysis!$B$23),0)</f>
        <v>0</v>
      </c>
      <c r="AN1091">
        <f>IF($P1091,AM1091*Analysis!$B$30+Analysis!$B$31,0)</f>
        <v>0</v>
      </c>
      <c r="AO1091">
        <f>AN1091-'Flight Input'!$AE1091</f>
        <v>0</v>
      </c>
      <c r="AQ1091">
        <f>Analysis!$B$36*'Flight Input'!AE1091+IF('Flight Input'!AE1091 &gt; 0,Analysis!$B$37,0)</f>
        <v>0</v>
      </c>
      <c r="AR1091">
        <f ca="1">_xlfn.COVARIANCE.P($AN$102:$AN$1102,'Flight Input'!AE1091:AE2091)</f>
        <v>0</v>
      </c>
    </row>
    <row r="1092" spans="1:44" x14ac:dyDescent="0.3">
      <c r="A1092">
        <v>1090</v>
      </c>
      <c r="B1092">
        <f>'Flight Input'!T1092</f>
        <v>25.697991000022739</v>
      </c>
      <c r="C1092">
        <f ca="1">INDIRECT(CONCATENATE("'Flight Input'!",Analysis!$B$2,A1092+2))</f>
        <v>0</v>
      </c>
      <c r="D1092">
        <f t="shared" si="2362"/>
        <v>2.0881999982520938E-2</v>
      </c>
      <c r="F1092">
        <f t="shared" ref="F1092:F1124" ca="1" si="2371">F1091+C1092*$D1092</f>
        <v>0</v>
      </c>
      <c r="G1092">
        <f t="shared" ref="G1092:G1124" ca="1" si="2372">G1091+F1092*$D1092</f>
        <v>0</v>
      </c>
      <c r="I1092">
        <f>SUM(D$2:D1092)/COUNT(D$2:D1092)</f>
        <v>2.3576138532130954E-2</v>
      </c>
      <c r="J1092">
        <f t="shared" si="2363"/>
        <v>0.8857260468698771</v>
      </c>
      <c r="L1092">
        <f ca="1">VARA(C$2:C1092)</f>
        <v>0</v>
      </c>
      <c r="M1092">
        <f t="shared" ca="1" si="2364"/>
        <v>0</v>
      </c>
      <c r="N1092">
        <f t="shared" ref="N1092:N1124" ca="1" si="2373">(C1092-C1091)/D1092</f>
        <v>0</v>
      </c>
      <c r="O1092" t="b">
        <f ca="1">IF(OR(O1091,M1092*MIN((B1092-B$2)*Analysis!$B$19,1)&gt;Analysis!$B$18),TRUE,FALSE)</f>
        <v>0</v>
      </c>
      <c r="P1092" t="b">
        <f>IF(OR('Flight Input'!U1092=3,'Flight Input'!U1092=9),TRUE,FALSE)</f>
        <v>0</v>
      </c>
      <c r="Q1092">
        <f ca="1">IF(O1092,Q1091,SUM(C$2:C1092)/COUNT(C$2:C1092))+(Analysis!$D$14-500)/1000000</f>
        <v>1.1E-4</v>
      </c>
      <c r="R1092">
        <f t="shared" ca="1" si="2365"/>
        <v>0</v>
      </c>
      <c r="S1092">
        <f t="shared" ref="S1092:S1124" ca="1" si="2374">S1091+R1092*$D1092</f>
        <v>0</v>
      </c>
      <c r="T1092">
        <f t="shared" si="2366"/>
        <v>0</v>
      </c>
      <c r="U1092">
        <f>IF($P1092,T1092*Analysis!$B$28+Analysis!$B$29,0)</f>
        <v>0</v>
      </c>
      <c r="V1092">
        <f>U1092-'Flight Input'!$AE1092</f>
        <v>0</v>
      </c>
      <c r="W1092">
        <f ca="1">MEDIAN2(R1092,Analysis!$B$5,2)</f>
        <v>0</v>
      </c>
      <c r="X1092">
        <f t="shared" ref="X1092:Y1092" ca="1" si="2375">X1091+W1092*$D1092</f>
        <v>0</v>
      </c>
      <c r="Y1092">
        <f t="shared" ca="1" si="2375"/>
        <v>0</v>
      </c>
      <c r="AA1092">
        <f ca="1">AVERAGE2(W1092,Analysis!$B$6,2)</f>
        <v>0</v>
      </c>
      <c r="AB1092">
        <f t="shared" ref="AB1092:AC1092" ca="1" si="2376">AB1091+AA1092*$D1092</f>
        <v>0</v>
      </c>
      <c r="AC1092">
        <f t="shared" ca="1" si="2376"/>
        <v>0</v>
      </c>
      <c r="AF1092">
        <f ca="1">IF(B1092&gt;0,C1092-Analysis!$B$14,0)</f>
        <v>0</v>
      </c>
      <c r="AG1092">
        <f t="shared" ca="1" si="2369"/>
        <v>0</v>
      </c>
      <c r="AH1092">
        <f t="shared" ca="1" si="2370"/>
        <v>0</v>
      </c>
      <c r="AI1092">
        <f ca="1">IF(AND(B1092&gt;Analysis!$B$39,B1092&lt;Analysis!$B$40),FilterInput(AF1092,Analysis!$B$34,Analysis!$B$35),0)</f>
        <v>0</v>
      </c>
      <c r="AJ1092">
        <f ca="1">MEDIAN2(AI1092,Analysis!$B$5,2)</f>
        <v>0</v>
      </c>
      <c r="AK1092">
        <f ca="1">AVERAGE2(AJ1092,Analysis!$B$6,2)</f>
        <v>0</v>
      </c>
      <c r="AL1092">
        <f ca="1">INTEGRAL2(R1092,$B1092,AL1091,R1091,$B1091,Analysis!$B$22)</f>
        <v>0</v>
      </c>
      <c r="AM1092">
        <f>IF(AND(B1092&lt;Analysis!$B$40,B1092&gt;0),INTEGRAL2(AL1092,$B1092,AM1091,AL1091,$B1091,Analysis!$B$23),0)</f>
        <v>0</v>
      </c>
      <c r="AN1092">
        <f>IF($P1092,AM1092*Analysis!$B$30+Analysis!$B$31,0)</f>
        <v>0</v>
      </c>
      <c r="AO1092">
        <f>AN1092-'Flight Input'!$AE1092</f>
        <v>0</v>
      </c>
      <c r="AQ1092">
        <f>Analysis!$B$36*'Flight Input'!AE1092+IF('Flight Input'!AE1092 &gt; 0,Analysis!$B$37,0)</f>
        <v>0</v>
      </c>
      <c r="AR1092">
        <f ca="1">_xlfn.COVARIANCE.P($AN$102:$AN$1102,'Flight Input'!AE1092:AE2092)</f>
        <v>0</v>
      </c>
    </row>
    <row r="1093" spans="1:44" x14ac:dyDescent="0.3">
      <c r="A1093">
        <v>1091</v>
      </c>
      <c r="B1093">
        <f>'Flight Input'!T1093</f>
        <v>25.712443000054918</v>
      </c>
      <c r="C1093">
        <f ca="1">INDIRECT(CONCATENATE("'Flight Input'!",Analysis!$B$2,A1093+2))</f>
        <v>0</v>
      </c>
      <c r="D1093">
        <f t="shared" si="2362"/>
        <v>1.4452000032179058E-2</v>
      </c>
      <c r="F1093">
        <f t="shared" ca="1" si="2371"/>
        <v>0</v>
      </c>
      <c r="G1093">
        <f t="shared" ca="1" si="2372"/>
        <v>0</v>
      </c>
      <c r="I1093">
        <f>SUM(D$2:D1093)/COUNT(D$2:D1093)</f>
        <v>2.3567775435430722E-2</v>
      </c>
      <c r="J1093">
        <f t="shared" si="2363"/>
        <v>0.6132101891319186</v>
      </c>
      <c r="L1093">
        <f ca="1">VARA(C$2:C1093)</f>
        <v>0</v>
      </c>
      <c r="M1093">
        <f t="shared" ca="1" si="2364"/>
        <v>0</v>
      </c>
      <c r="N1093">
        <f t="shared" ca="1" si="2373"/>
        <v>0</v>
      </c>
      <c r="O1093" t="b">
        <f ca="1">IF(OR(O1092,M1093*MIN((B1093-B$2)*Analysis!$B$19,1)&gt;Analysis!$B$18),TRUE,FALSE)</f>
        <v>0</v>
      </c>
      <c r="P1093" t="b">
        <f>IF(OR('Flight Input'!U1093=3,'Flight Input'!U1093=9),TRUE,FALSE)</f>
        <v>0</v>
      </c>
      <c r="Q1093">
        <f ca="1">IF(O1093,Q1092,SUM(C$2:C1093)/COUNT(C$2:C1093))+(Analysis!$D$14-500)/1000000</f>
        <v>1.1E-4</v>
      </c>
      <c r="R1093">
        <f t="shared" ca="1" si="2365"/>
        <v>0</v>
      </c>
      <c r="S1093">
        <f t="shared" ca="1" si="2374"/>
        <v>0</v>
      </c>
      <c r="T1093">
        <f t="shared" si="2366"/>
        <v>0</v>
      </c>
      <c r="U1093">
        <f>IF($P1093,T1093*Analysis!$B$28+Analysis!$B$29,0)</f>
        <v>0</v>
      </c>
      <c r="V1093">
        <f>U1093-'Flight Input'!$AE1093</f>
        <v>0</v>
      </c>
      <c r="W1093">
        <f ca="1">MEDIAN2(R1093,Analysis!$B$5,2)</f>
        <v>0</v>
      </c>
      <c r="X1093">
        <f t="shared" ref="X1093:Y1093" ca="1" si="2377">X1092+W1093*$D1093</f>
        <v>0</v>
      </c>
      <c r="Y1093">
        <f t="shared" ca="1" si="2377"/>
        <v>0</v>
      </c>
      <c r="AA1093">
        <f ca="1">AVERAGE2(W1093,Analysis!$B$6,2)</f>
        <v>0</v>
      </c>
      <c r="AB1093">
        <f t="shared" ref="AB1093:AC1093" ca="1" si="2378">AB1092+AA1093*$D1093</f>
        <v>0</v>
      </c>
      <c r="AC1093">
        <f t="shared" ca="1" si="2378"/>
        <v>0</v>
      </c>
      <c r="AF1093">
        <f ca="1">IF(B1093&gt;0,C1093-Analysis!$B$14,0)</f>
        <v>0</v>
      </c>
      <c r="AG1093">
        <f t="shared" ca="1" si="2369"/>
        <v>0</v>
      </c>
      <c r="AH1093">
        <f t="shared" ca="1" si="2370"/>
        <v>0</v>
      </c>
      <c r="AI1093">
        <f ca="1">IF(AND(B1093&gt;Analysis!$B$39,B1093&lt;Analysis!$B$40),FilterInput(AF1093,Analysis!$B$34,Analysis!$B$35),0)</f>
        <v>0</v>
      </c>
      <c r="AJ1093">
        <f ca="1">MEDIAN2(AI1093,Analysis!$B$5,2)</f>
        <v>0</v>
      </c>
      <c r="AK1093">
        <f ca="1">AVERAGE2(AJ1093,Analysis!$B$6,2)</f>
        <v>0</v>
      </c>
      <c r="AL1093">
        <f ca="1">INTEGRAL2(R1093,$B1093,AL1092,R1092,$B1092,Analysis!$B$22)</f>
        <v>0</v>
      </c>
      <c r="AM1093">
        <f>IF(AND(B1093&lt;Analysis!$B$40,B1093&gt;0),INTEGRAL2(AL1093,$B1093,AM1092,AL1092,$B1092,Analysis!$B$23),0)</f>
        <v>0</v>
      </c>
      <c r="AN1093">
        <f>IF($P1093,AM1093*Analysis!$B$30+Analysis!$B$31,0)</f>
        <v>0</v>
      </c>
      <c r="AO1093">
        <f>AN1093-'Flight Input'!$AE1093</f>
        <v>0</v>
      </c>
      <c r="AQ1093">
        <f>Analysis!$B$36*'Flight Input'!AE1093+IF('Flight Input'!AE1093 &gt; 0,Analysis!$B$37,0)</f>
        <v>0</v>
      </c>
      <c r="AR1093">
        <f ca="1">_xlfn.COVARIANCE.P($AN$102:$AN$1102,'Flight Input'!AE1093:AE2093)</f>
        <v>0</v>
      </c>
    </row>
    <row r="1094" spans="1:44" x14ac:dyDescent="0.3">
      <c r="A1094">
        <v>1092</v>
      </c>
      <c r="B1094">
        <f>'Flight Input'!T1094</f>
        <v>25.738242999999784</v>
      </c>
      <c r="C1094">
        <f ca="1">INDIRECT(CONCATENATE("'Flight Input'!",Analysis!$B$2,A1094+2))</f>
        <v>0</v>
      </c>
      <c r="D1094">
        <f t="shared" si="2362"/>
        <v>2.5799999944865704E-2</v>
      </c>
      <c r="F1094">
        <f t="shared" ca="1" si="2371"/>
        <v>0</v>
      </c>
      <c r="G1094">
        <f t="shared" ca="1" si="2372"/>
        <v>0</v>
      </c>
      <c r="I1094">
        <f>SUM(D$2:D1094)/COUNT(D$2:D1094)</f>
        <v>2.35698195970694E-2</v>
      </c>
      <c r="J1094">
        <f t="shared" si="2363"/>
        <v>1.0946201704519452</v>
      </c>
      <c r="L1094">
        <f ca="1">VARA(C$2:C1094)</f>
        <v>0</v>
      </c>
      <c r="M1094">
        <f t="shared" ca="1" si="2364"/>
        <v>0</v>
      </c>
      <c r="N1094">
        <f t="shared" ca="1" si="2373"/>
        <v>0</v>
      </c>
      <c r="O1094" t="b">
        <f ca="1">IF(OR(O1093,M1094*MIN((B1094-B$2)*Analysis!$B$19,1)&gt;Analysis!$B$18),TRUE,FALSE)</f>
        <v>0</v>
      </c>
      <c r="P1094" t="b">
        <f>IF(OR('Flight Input'!U1094=3,'Flight Input'!U1094=9),TRUE,FALSE)</f>
        <v>0</v>
      </c>
      <c r="Q1094">
        <f ca="1">IF(O1094,Q1093,SUM(C$2:C1094)/COUNT(C$2:C1094))+(Analysis!$D$14-500)/1000000</f>
        <v>1.1E-4</v>
      </c>
      <c r="R1094">
        <f t="shared" ca="1" si="2365"/>
        <v>0</v>
      </c>
      <c r="S1094">
        <f t="shared" ca="1" si="2374"/>
        <v>0</v>
      </c>
      <c r="T1094">
        <f t="shared" si="2366"/>
        <v>0</v>
      </c>
      <c r="U1094">
        <f>IF($P1094,T1094*Analysis!$B$28+Analysis!$B$29,0)</f>
        <v>0</v>
      </c>
      <c r="V1094">
        <f>U1094-'Flight Input'!$AE1094</f>
        <v>0</v>
      </c>
      <c r="W1094">
        <f ca="1">MEDIAN2(R1094,Analysis!$B$5,2)</f>
        <v>0</v>
      </c>
      <c r="X1094">
        <f t="shared" ref="X1094:Y1094" ca="1" si="2379">X1093+W1094*$D1094</f>
        <v>0</v>
      </c>
      <c r="Y1094">
        <f t="shared" ca="1" si="2379"/>
        <v>0</v>
      </c>
      <c r="AA1094">
        <f ca="1">AVERAGE2(W1094,Analysis!$B$6,2)</f>
        <v>0</v>
      </c>
      <c r="AB1094">
        <f t="shared" ref="AB1094:AC1094" ca="1" si="2380">AB1093+AA1094*$D1094</f>
        <v>0</v>
      </c>
      <c r="AC1094">
        <f t="shared" ca="1" si="2380"/>
        <v>0</v>
      </c>
      <c r="AF1094">
        <f ca="1">IF(B1094&gt;0,C1094-Analysis!$B$14,0)</f>
        <v>0</v>
      </c>
      <c r="AG1094">
        <f t="shared" ca="1" si="2369"/>
        <v>0</v>
      </c>
      <c r="AH1094">
        <f t="shared" ca="1" si="2370"/>
        <v>0</v>
      </c>
      <c r="AI1094">
        <f ca="1">IF(AND(B1094&gt;Analysis!$B$39,B1094&lt;Analysis!$B$40),FilterInput(AF1094,Analysis!$B$34,Analysis!$B$35),0)</f>
        <v>0</v>
      </c>
      <c r="AJ1094">
        <f ca="1">MEDIAN2(AI1094,Analysis!$B$5,2)</f>
        <v>0</v>
      </c>
      <c r="AK1094">
        <f ca="1">AVERAGE2(AJ1094,Analysis!$B$6,2)</f>
        <v>0</v>
      </c>
      <c r="AL1094">
        <f ca="1">INTEGRAL2(R1094,$B1094,AL1093,R1093,$B1093,Analysis!$B$22)</f>
        <v>0</v>
      </c>
      <c r="AM1094">
        <f>IF(AND(B1094&lt;Analysis!$B$40,B1094&gt;0),INTEGRAL2(AL1094,$B1094,AM1093,AL1093,$B1093,Analysis!$B$23),0)</f>
        <v>0</v>
      </c>
      <c r="AN1094">
        <f>IF($P1094,AM1094*Analysis!$B$30+Analysis!$B$31,0)</f>
        <v>0</v>
      </c>
      <c r="AO1094">
        <f>AN1094-'Flight Input'!$AE1094</f>
        <v>0</v>
      </c>
      <c r="AQ1094">
        <f>Analysis!$B$36*'Flight Input'!AE1094+IF('Flight Input'!AE1094 &gt; 0,Analysis!$B$37,0)</f>
        <v>0</v>
      </c>
      <c r="AR1094">
        <f ca="1">_xlfn.COVARIANCE.P($AN$102:$AN$1102,'Flight Input'!AE1094:AE2094)</f>
        <v>0</v>
      </c>
    </row>
    <row r="1095" spans="1:44" x14ac:dyDescent="0.3">
      <c r="A1095">
        <v>1093</v>
      </c>
      <c r="B1095">
        <f>'Flight Input'!T1095</f>
        <v>25.758073000004515</v>
      </c>
      <c r="C1095">
        <f ca="1">INDIRECT(CONCATENATE("'Flight Input'!",Analysis!$B$2,A1095+2))</f>
        <v>0</v>
      </c>
      <c r="D1095">
        <f t="shared" si="2362"/>
        <v>1.9830000004731119E-2</v>
      </c>
      <c r="F1095">
        <f t="shared" ca="1" si="2371"/>
        <v>0</v>
      </c>
      <c r="G1095">
        <f t="shared" ca="1" si="2372"/>
        <v>0</v>
      </c>
      <c r="I1095">
        <f>SUM(D$2:D1095)/COUNT(D$2:D1095)</f>
        <v>2.3566397987195349E-2</v>
      </c>
      <c r="J1095">
        <f t="shared" si="2363"/>
        <v>0.84145230915244751</v>
      </c>
      <c r="L1095">
        <f ca="1">VARA(C$2:C1095)</f>
        <v>0</v>
      </c>
      <c r="M1095">
        <f t="shared" ca="1" si="2364"/>
        <v>0</v>
      </c>
      <c r="N1095">
        <f t="shared" ca="1" si="2373"/>
        <v>0</v>
      </c>
      <c r="O1095" t="b">
        <f ca="1">IF(OR(O1094,M1095*MIN((B1095-B$2)*Analysis!$B$19,1)&gt;Analysis!$B$18),TRUE,FALSE)</f>
        <v>0</v>
      </c>
      <c r="P1095" t="b">
        <f>IF(OR('Flight Input'!U1095=3,'Flight Input'!U1095=9),TRUE,FALSE)</f>
        <v>0</v>
      </c>
      <c r="Q1095">
        <f ca="1">IF(O1095,Q1094,SUM(C$2:C1095)/COUNT(C$2:C1095))+(Analysis!$D$14-500)/1000000</f>
        <v>1.1E-4</v>
      </c>
      <c r="R1095">
        <f t="shared" ca="1" si="2365"/>
        <v>0</v>
      </c>
      <c r="S1095">
        <f t="shared" ca="1" si="2374"/>
        <v>0</v>
      </c>
      <c r="T1095">
        <f t="shared" si="2366"/>
        <v>0</v>
      </c>
      <c r="U1095">
        <f>IF($P1095,T1095*Analysis!$B$28+Analysis!$B$29,0)</f>
        <v>0</v>
      </c>
      <c r="V1095">
        <f>U1095-'Flight Input'!$AE1095</f>
        <v>0</v>
      </c>
      <c r="W1095">
        <f ca="1">MEDIAN2(R1095,Analysis!$B$5,2)</f>
        <v>0</v>
      </c>
      <c r="X1095">
        <f t="shared" ref="X1095:Y1095" ca="1" si="2381">X1094+W1095*$D1095</f>
        <v>0</v>
      </c>
      <c r="Y1095">
        <f t="shared" ca="1" si="2381"/>
        <v>0</v>
      </c>
      <c r="AA1095">
        <f ca="1">AVERAGE2(W1095,Analysis!$B$6,2)</f>
        <v>0</v>
      </c>
      <c r="AB1095">
        <f t="shared" ref="AB1095:AC1095" ca="1" si="2382">AB1094+AA1095*$D1095</f>
        <v>0</v>
      </c>
      <c r="AC1095">
        <f t="shared" ca="1" si="2382"/>
        <v>0</v>
      </c>
      <c r="AF1095">
        <f ca="1">IF(B1095&gt;0,C1095-Analysis!$B$14,0)</f>
        <v>0</v>
      </c>
      <c r="AG1095">
        <f t="shared" ca="1" si="2369"/>
        <v>0</v>
      </c>
      <c r="AH1095">
        <f t="shared" ca="1" si="2370"/>
        <v>0</v>
      </c>
      <c r="AI1095">
        <f ca="1">IF(AND(B1095&gt;Analysis!$B$39,B1095&lt;Analysis!$B$40),FilterInput(AF1095,Analysis!$B$34,Analysis!$B$35),0)</f>
        <v>0</v>
      </c>
      <c r="AJ1095">
        <f ca="1">MEDIAN2(AI1095,Analysis!$B$5,2)</f>
        <v>0</v>
      </c>
      <c r="AK1095">
        <f ca="1">AVERAGE2(AJ1095,Analysis!$B$6,2)</f>
        <v>0</v>
      </c>
      <c r="AL1095">
        <f ca="1">INTEGRAL2(R1095,$B1095,AL1094,R1094,$B1094,Analysis!$B$22)</f>
        <v>0</v>
      </c>
      <c r="AM1095">
        <f>IF(AND(B1095&lt;Analysis!$B$40,B1095&gt;0),INTEGRAL2(AL1095,$B1095,AM1094,AL1094,$B1094,Analysis!$B$23),0)</f>
        <v>0</v>
      </c>
      <c r="AN1095">
        <f>IF($P1095,AM1095*Analysis!$B$30+Analysis!$B$31,0)</f>
        <v>0</v>
      </c>
      <c r="AO1095">
        <f>AN1095-'Flight Input'!$AE1095</f>
        <v>0</v>
      </c>
      <c r="AQ1095">
        <f>Analysis!$B$36*'Flight Input'!AE1095+IF('Flight Input'!AE1095 &gt; 0,Analysis!$B$37,0)</f>
        <v>0</v>
      </c>
      <c r="AR1095">
        <f ca="1">_xlfn.COVARIANCE.P($AN$102:$AN$1102,'Flight Input'!AE1095:AE2095)</f>
        <v>0</v>
      </c>
    </row>
    <row r="1096" spans="1:44" x14ac:dyDescent="0.3">
      <c r="A1096">
        <v>1094</v>
      </c>
      <c r="B1096">
        <f>'Flight Input'!T1096</f>
        <v>25.779014999978244</v>
      </c>
      <c r="C1096">
        <f ca="1">INDIRECT(CONCATENATE("'Flight Input'!",Analysis!$B$2,A1096+2))</f>
        <v>0</v>
      </c>
      <c r="D1096">
        <f t="shared" si="2362"/>
        <v>2.0941999973729253E-2</v>
      </c>
      <c r="F1096">
        <f t="shared" ca="1" si="2371"/>
        <v>0</v>
      </c>
      <c r="G1096">
        <f t="shared" ca="1" si="2372"/>
        <v>0</v>
      </c>
      <c r="I1096">
        <f>SUM(D$2:D1096)/COUNT(D$2:D1096)</f>
        <v>2.3563999085903332E-2</v>
      </c>
      <c r="J1096">
        <f t="shared" si="2363"/>
        <v>0.88872860236433149</v>
      </c>
      <c r="L1096">
        <f ca="1">VARA(C$2:C1096)</f>
        <v>0</v>
      </c>
      <c r="M1096">
        <f t="shared" ca="1" si="2364"/>
        <v>0</v>
      </c>
      <c r="N1096">
        <f t="shared" ca="1" si="2373"/>
        <v>0</v>
      </c>
      <c r="O1096" t="b">
        <f ca="1">IF(OR(O1095,M1096*MIN((B1096-B$2)*Analysis!$B$19,1)&gt;Analysis!$B$18),TRUE,FALSE)</f>
        <v>0</v>
      </c>
      <c r="P1096" t="b">
        <f>IF(OR('Flight Input'!U1096=3,'Flight Input'!U1096=9),TRUE,FALSE)</f>
        <v>0</v>
      </c>
      <c r="Q1096">
        <f ca="1">IF(O1096,Q1095,SUM(C$2:C1096)/COUNT(C$2:C1096))+(Analysis!$D$14-500)/1000000</f>
        <v>1.1E-4</v>
      </c>
      <c r="R1096">
        <f t="shared" ca="1" si="2365"/>
        <v>0</v>
      </c>
      <c r="S1096">
        <f t="shared" ca="1" si="2374"/>
        <v>0</v>
      </c>
      <c r="T1096">
        <f t="shared" si="2366"/>
        <v>0</v>
      </c>
      <c r="U1096">
        <f>IF($P1096,T1096*Analysis!$B$28+Analysis!$B$29,0)</f>
        <v>0</v>
      </c>
      <c r="V1096">
        <f>U1096-'Flight Input'!$AE1096</f>
        <v>0</v>
      </c>
      <c r="W1096">
        <f ca="1">MEDIAN2(R1096,Analysis!$B$5,2)</f>
        <v>0</v>
      </c>
      <c r="X1096">
        <f t="shared" ref="X1096:Y1096" ca="1" si="2383">X1095+W1096*$D1096</f>
        <v>0</v>
      </c>
      <c r="Y1096">
        <f t="shared" ca="1" si="2383"/>
        <v>0</v>
      </c>
      <c r="AA1096">
        <f ca="1">AVERAGE2(W1096,Analysis!$B$6,2)</f>
        <v>0</v>
      </c>
      <c r="AB1096">
        <f t="shared" ref="AB1096:AC1096" ca="1" si="2384">AB1095+AA1096*$D1096</f>
        <v>0</v>
      </c>
      <c r="AC1096">
        <f t="shared" ca="1" si="2384"/>
        <v>0</v>
      </c>
      <c r="AF1096">
        <f ca="1">IF(B1096&gt;0,C1096-Analysis!$B$14,0)</f>
        <v>0</v>
      </c>
      <c r="AG1096">
        <f t="shared" ca="1" si="2369"/>
        <v>0</v>
      </c>
      <c r="AH1096">
        <f t="shared" ca="1" si="2370"/>
        <v>0</v>
      </c>
      <c r="AI1096">
        <f ca="1">IF(AND(B1096&gt;Analysis!$B$39,B1096&lt;Analysis!$B$40),FilterInput(AF1096,Analysis!$B$34,Analysis!$B$35),0)</f>
        <v>0</v>
      </c>
      <c r="AJ1096">
        <f ca="1">MEDIAN2(AI1096,Analysis!$B$5,2)</f>
        <v>0</v>
      </c>
      <c r="AK1096">
        <f ca="1">AVERAGE2(AJ1096,Analysis!$B$6,2)</f>
        <v>0</v>
      </c>
      <c r="AL1096">
        <f ca="1">INTEGRAL2(R1096,$B1096,AL1095,R1095,$B1095,Analysis!$B$22)</f>
        <v>0</v>
      </c>
      <c r="AM1096">
        <f>IF(AND(B1096&lt;Analysis!$B$40,B1096&gt;0),INTEGRAL2(AL1096,$B1096,AM1095,AL1095,$B1095,Analysis!$B$23),0)</f>
        <v>0</v>
      </c>
      <c r="AN1096">
        <f>IF($P1096,AM1096*Analysis!$B$30+Analysis!$B$31,0)</f>
        <v>0</v>
      </c>
      <c r="AO1096">
        <f>AN1096-'Flight Input'!$AE1096</f>
        <v>0</v>
      </c>
      <c r="AQ1096">
        <f>Analysis!$B$36*'Flight Input'!AE1096+IF('Flight Input'!AE1096 &gt; 0,Analysis!$B$37,0)</f>
        <v>0</v>
      </c>
      <c r="AR1096">
        <f ca="1">_xlfn.COVARIANCE.P($AN$102:$AN$1102,'Flight Input'!AE1096:AE2096)</f>
        <v>0</v>
      </c>
    </row>
    <row r="1097" spans="1:44" x14ac:dyDescent="0.3">
      <c r="A1097">
        <v>1095</v>
      </c>
      <c r="B1097">
        <f>'Flight Input'!T1097</f>
        <v>25.797659000032581</v>
      </c>
      <c r="C1097">
        <f ca="1">INDIRECT(CONCATENATE("'Flight Input'!",Analysis!$B$2,A1097+2))</f>
        <v>0</v>
      </c>
      <c r="D1097">
        <f t="shared" si="2362"/>
        <v>1.8644000054337084E-2</v>
      </c>
      <c r="F1097">
        <f t="shared" ca="1" si="2371"/>
        <v>0</v>
      </c>
      <c r="G1097">
        <f t="shared" ca="1" si="2372"/>
        <v>0</v>
      </c>
      <c r="I1097">
        <f>SUM(D$2:D1097)/COUNT(D$2:D1097)</f>
        <v>2.3559505936102815E-2</v>
      </c>
      <c r="J1097">
        <f t="shared" si="2363"/>
        <v>0.79135785380655366</v>
      </c>
      <c r="L1097">
        <f ca="1">VARA(C$2:C1097)</f>
        <v>0</v>
      </c>
      <c r="M1097">
        <f t="shared" ca="1" si="2364"/>
        <v>0</v>
      </c>
      <c r="N1097">
        <f t="shared" ca="1" si="2373"/>
        <v>0</v>
      </c>
      <c r="O1097" t="b">
        <f ca="1">IF(OR(O1096,M1097*MIN((B1097-B$2)*Analysis!$B$19,1)&gt;Analysis!$B$18),TRUE,FALSE)</f>
        <v>0</v>
      </c>
      <c r="P1097" t="b">
        <f>IF(OR('Flight Input'!U1097=3,'Flight Input'!U1097=9),TRUE,FALSE)</f>
        <v>0</v>
      </c>
      <c r="Q1097">
        <f ca="1">IF(O1097,Q1096,SUM(C$2:C1097)/COUNT(C$2:C1097))+(Analysis!$D$14-500)/1000000</f>
        <v>1.1E-4</v>
      </c>
      <c r="R1097">
        <f t="shared" ca="1" si="2365"/>
        <v>0</v>
      </c>
      <c r="S1097">
        <f t="shared" ca="1" si="2374"/>
        <v>0</v>
      </c>
      <c r="T1097">
        <f t="shared" si="2366"/>
        <v>0</v>
      </c>
      <c r="U1097">
        <f>IF($P1097,T1097*Analysis!$B$28+Analysis!$B$29,0)</f>
        <v>0</v>
      </c>
      <c r="V1097">
        <f>U1097-'Flight Input'!$AE1097</f>
        <v>0</v>
      </c>
      <c r="W1097">
        <f ca="1">MEDIAN2(R1097,Analysis!$B$5,2)</f>
        <v>0</v>
      </c>
      <c r="X1097">
        <f t="shared" ref="X1097:Y1097" ca="1" si="2385">X1096+W1097*$D1097</f>
        <v>0</v>
      </c>
      <c r="Y1097">
        <f t="shared" ca="1" si="2385"/>
        <v>0</v>
      </c>
      <c r="AA1097">
        <f ca="1">AVERAGE2(W1097,Analysis!$B$6,2)</f>
        <v>0</v>
      </c>
      <c r="AB1097">
        <f t="shared" ref="AB1097:AC1097" ca="1" si="2386">AB1096+AA1097*$D1097</f>
        <v>0</v>
      </c>
      <c r="AC1097">
        <f t="shared" ca="1" si="2386"/>
        <v>0</v>
      </c>
      <c r="AF1097">
        <f ca="1">IF(B1097&gt;0,C1097-Analysis!$B$14,0)</f>
        <v>0</v>
      </c>
      <c r="AG1097">
        <f t="shared" ca="1" si="2369"/>
        <v>0</v>
      </c>
      <c r="AH1097">
        <f t="shared" ca="1" si="2370"/>
        <v>0</v>
      </c>
      <c r="AI1097">
        <f ca="1">IF(AND(B1097&gt;Analysis!$B$39,B1097&lt;Analysis!$B$40),FilterInput(AF1097,Analysis!$B$34,Analysis!$B$35),0)</f>
        <v>0</v>
      </c>
      <c r="AJ1097">
        <f ca="1">MEDIAN2(AI1097,Analysis!$B$5,2)</f>
        <v>0</v>
      </c>
      <c r="AK1097">
        <f ca="1">AVERAGE2(AJ1097,Analysis!$B$6,2)</f>
        <v>0</v>
      </c>
      <c r="AL1097">
        <f ca="1">INTEGRAL2(R1097,$B1097,AL1096,R1096,$B1096,Analysis!$B$22)</f>
        <v>0</v>
      </c>
      <c r="AM1097">
        <f>IF(AND(B1097&lt;Analysis!$B$40,B1097&gt;0),INTEGRAL2(AL1097,$B1097,AM1096,AL1096,$B1096,Analysis!$B$23),0)</f>
        <v>0</v>
      </c>
      <c r="AN1097">
        <f>IF($P1097,AM1097*Analysis!$B$30+Analysis!$B$31,0)</f>
        <v>0</v>
      </c>
      <c r="AO1097">
        <f>AN1097-'Flight Input'!$AE1097</f>
        <v>0</v>
      </c>
      <c r="AQ1097">
        <f>Analysis!$B$36*'Flight Input'!AE1097+IF('Flight Input'!AE1097 &gt; 0,Analysis!$B$37,0)</f>
        <v>0</v>
      </c>
      <c r="AR1097">
        <f ca="1">_xlfn.COVARIANCE.P($AN$102:$AN$1102,'Flight Input'!AE1097:AE2097)</f>
        <v>0</v>
      </c>
    </row>
    <row r="1098" spans="1:44" x14ac:dyDescent="0.3">
      <c r="A1098">
        <v>1096</v>
      </c>
      <c r="B1098">
        <f>'Flight Input'!T1098</f>
        <v>25.817883000010625</v>
      </c>
      <c r="C1098">
        <f ca="1">INDIRECT(CONCATENATE("'Flight Input'!",Analysis!$B$2,A1098+2))</f>
        <v>0</v>
      </c>
      <c r="D1098">
        <f t="shared" si="2362"/>
        <v>2.0223999978043139E-2</v>
      </c>
      <c r="F1098">
        <f t="shared" ca="1" si="2371"/>
        <v>0</v>
      </c>
      <c r="G1098">
        <f t="shared" ca="1" si="2372"/>
        <v>0</v>
      </c>
      <c r="I1098">
        <f>SUM(D$2:D1098)/COUNT(D$2:D1098)</f>
        <v>2.355646259125057E-2</v>
      </c>
      <c r="J1098">
        <f t="shared" si="2363"/>
        <v>0.85853297793340222</v>
      </c>
      <c r="L1098">
        <f ca="1">VARA(C$2:C1098)</f>
        <v>0</v>
      </c>
      <c r="M1098">
        <f t="shared" ca="1" si="2364"/>
        <v>0</v>
      </c>
      <c r="N1098">
        <f t="shared" ca="1" si="2373"/>
        <v>0</v>
      </c>
      <c r="O1098" t="b">
        <f ca="1">IF(OR(O1097,M1098*MIN((B1098-B$2)*Analysis!$B$19,1)&gt;Analysis!$B$18),TRUE,FALSE)</f>
        <v>0</v>
      </c>
      <c r="P1098" t="b">
        <f>IF(OR('Flight Input'!U1098=3,'Flight Input'!U1098=9),TRUE,FALSE)</f>
        <v>0</v>
      </c>
      <c r="Q1098">
        <f ca="1">IF(O1098,Q1097,SUM(C$2:C1098)/COUNT(C$2:C1098))+(Analysis!$D$14-500)/1000000</f>
        <v>1.1E-4</v>
      </c>
      <c r="R1098">
        <f t="shared" ca="1" si="2365"/>
        <v>0</v>
      </c>
      <c r="S1098">
        <f t="shared" ca="1" si="2374"/>
        <v>0</v>
      </c>
      <c r="T1098">
        <f t="shared" si="2366"/>
        <v>0</v>
      </c>
      <c r="U1098">
        <f>IF($P1098,T1098*Analysis!$B$28+Analysis!$B$29,0)</f>
        <v>0</v>
      </c>
      <c r="V1098">
        <f>U1098-'Flight Input'!$AE1098</f>
        <v>0</v>
      </c>
      <c r="W1098">
        <f ca="1">MEDIAN2(R1098,Analysis!$B$5,2)</f>
        <v>0</v>
      </c>
      <c r="X1098">
        <f t="shared" ref="X1098:Y1098" ca="1" si="2387">X1097+W1098*$D1098</f>
        <v>0</v>
      </c>
      <c r="Y1098">
        <f t="shared" ca="1" si="2387"/>
        <v>0</v>
      </c>
      <c r="AA1098">
        <f ca="1">AVERAGE2(W1098,Analysis!$B$6,2)</f>
        <v>0</v>
      </c>
      <c r="AB1098">
        <f t="shared" ref="AB1098:AC1098" ca="1" si="2388">AB1097+AA1098*$D1098</f>
        <v>0</v>
      </c>
      <c r="AC1098">
        <f t="shared" ca="1" si="2388"/>
        <v>0</v>
      </c>
      <c r="AF1098">
        <f ca="1">IF(B1098&gt;0,C1098-Analysis!$B$14,0)</f>
        <v>0</v>
      </c>
      <c r="AG1098">
        <f t="shared" ca="1" si="2369"/>
        <v>0</v>
      </c>
      <c r="AH1098">
        <f t="shared" ca="1" si="2370"/>
        <v>0</v>
      </c>
      <c r="AI1098">
        <f ca="1">IF(AND(B1098&gt;Analysis!$B$39,B1098&lt;Analysis!$B$40),FilterInput(AF1098,Analysis!$B$34,Analysis!$B$35),0)</f>
        <v>0</v>
      </c>
      <c r="AJ1098">
        <f ca="1">MEDIAN2(AI1098,Analysis!$B$5,2)</f>
        <v>0</v>
      </c>
      <c r="AK1098">
        <f ca="1">AVERAGE2(AJ1098,Analysis!$B$6,2)</f>
        <v>0</v>
      </c>
      <c r="AL1098">
        <f ca="1">INTEGRAL2(R1098,$B1098,AL1097,R1097,$B1097,Analysis!$B$22)</f>
        <v>0</v>
      </c>
      <c r="AM1098">
        <f>IF(AND(B1098&lt;Analysis!$B$40,B1098&gt;0),INTEGRAL2(AL1098,$B1098,AM1097,AL1097,$B1097,Analysis!$B$23),0)</f>
        <v>0</v>
      </c>
      <c r="AN1098">
        <f>IF($P1098,AM1098*Analysis!$B$30+Analysis!$B$31,0)</f>
        <v>0</v>
      </c>
      <c r="AO1098">
        <f>AN1098-'Flight Input'!$AE1098</f>
        <v>0</v>
      </c>
      <c r="AQ1098">
        <f>Analysis!$B$36*'Flight Input'!AE1098+IF('Flight Input'!AE1098 &gt; 0,Analysis!$B$37,0)</f>
        <v>0</v>
      </c>
      <c r="AR1098">
        <f ca="1">_xlfn.COVARIANCE.P($AN$102:$AN$1102,'Flight Input'!AE1098:AE2098)</f>
        <v>0</v>
      </c>
    </row>
    <row r="1099" spans="1:44" x14ac:dyDescent="0.3">
      <c r="A1099">
        <v>1097</v>
      </c>
      <c r="B1099">
        <f>'Flight Input'!T1099</f>
        <v>25.841036000056192</v>
      </c>
      <c r="C1099">
        <f ca="1">INDIRECT(CONCATENATE("'Flight Input'!",Analysis!$B$2,A1099+2))</f>
        <v>0</v>
      </c>
      <c r="D1099">
        <f t="shared" si="2362"/>
        <v>2.3153000045567751E-2</v>
      </c>
      <c r="F1099">
        <f t="shared" ca="1" si="2371"/>
        <v>0</v>
      </c>
      <c r="G1099">
        <f t="shared" ca="1" si="2372"/>
        <v>0</v>
      </c>
      <c r="I1099">
        <f>SUM(D$2:D1099)/COUNT(D$2:D1099)</f>
        <v>2.3556094804062164E-2</v>
      </c>
      <c r="J1099">
        <f t="shared" si="2363"/>
        <v>0.98288787840907732</v>
      </c>
      <c r="L1099">
        <f ca="1">VARA(C$2:C1099)</f>
        <v>0</v>
      </c>
      <c r="M1099">
        <f t="shared" ca="1" si="2364"/>
        <v>0</v>
      </c>
      <c r="N1099">
        <f t="shared" ca="1" si="2373"/>
        <v>0</v>
      </c>
      <c r="O1099" t="b">
        <f ca="1">IF(OR(O1098,M1099*MIN((B1099-B$2)*Analysis!$B$19,1)&gt;Analysis!$B$18),TRUE,FALSE)</f>
        <v>0</v>
      </c>
      <c r="P1099" t="b">
        <f>IF(OR('Flight Input'!U1099=3,'Flight Input'!U1099=9),TRUE,FALSE)</f>
        <v>0</v>
      </c>
      <c r="Q1099">
        <f ca="1">IF(O1099,Q1098,SUM(C$2:C1099)/COUNT(C$2:C1099))+(Analysis!$D$14-500)/1000000</f>
        <v>1.1E-4</v>
      </c>
      <c r="R1099">
        <f t="shared" ca="1" si="2365"/>
        <v>0</v>
      </c>
      <c r="S1099">
        <f t="shared" ca="1" si="2374"/>
        <v>0</v>
      </c>
      <c r="T1099">
        <f t="shared" si="2366"/>
        <v>0</v>
      </c>
      <c r="U1099">
        <f>IF($P1099,T1099*Analysis!$B$28+Analysis!$B$29,0)</f>
        <v>0</v>
      </c>
      <c r="V1099">
        <f>U1099-'Flight Input'!$AE1099</f>
        <v>0</v>
      </c>
      <c r="W1099">
        <f ca="1">MEDIAN2(R1099,Analysis!$B$5,2)</f>
        <v>0</v>
      </c>
      <c r="X1099">
        <f t="shared" ref="X1099:Y1099" ca="1" si="2389">X1098+W1099*$D1099</f>
        <v>0</v>
      </c>
      <c r="Y1099">
        <f t="shared" ca="1" si="2389"/>
        <v>0</v>
      </c>
      <c r="AA1099">
        <f ca="1">AVERAGE2(W1099,Analysis!$B$6,2)</f>
        <v>0</v>
      </c>
      <c r="AB1099">
        <f t="shared" ref="AB1099:AC1099" ca="1" si="2390">AB1098+AA1099*$D1099</f>
        <v>0</v>
      </c>
      <c r="AC1099">
        <f t="shared" ca="1" si="2390"/>
        <v>0</v>
      </c>
      <c r="AF1099">
        <f ca="1">IF(B1099&gt;0,C1099-Analysis!$B$14,0)</f>
        <v>0</v>
      </c>
      <c r="AG1099">
        <f t="shared" ca="1" si="2369"/>
        <v>0</v>
      </c>
      <c r="AH1099">
        <f t="shared" ca="1" si="2370"/>
        <v>0</v>
      </c>
      <c r="AI1099">
        <f ca="1">IF(AND(B1099&gt;Analysis!$B$39,B1099&lt;Analysis!$B$40),FilterInput(AF1099,Analysis!$B$34,Analysis!$B$35),0)</f>
        <v>0</v>
      </c>
      <c r="AJ1099">
        <f ca="1">MEDIAN2(AI1099,Analysis!$B$5,2)</f>
        <v>0</v>
      </c>
      <c r="AK1099">
        <f ca="1">AVERAGE2(AJ1099,Analysis!$B$6,2)</f>
        <v>0</v>
      </c>
      <c r="AL1099">
        <f ca="1">INTEGRAL2(R1099,$B1099,AL1098,R1098,$B1098,Analysis!$B$22)</f>
        <v>0</v>
      </c>
      <c r="AM1099">
        <f>IF(AND(B1099&lt;Analysis!$B$40,B1099&gt;0),INTEGRAL2(AL1099,$B1099,AM1098,AL1098,$B1098,Analysis!$B$23),0)</f>
        <v>0</v>
      </c>
      <c r="AN1099">
        <f>IF($P1099,AM1099*Analysis!$B$30+Analysis!$B$31,0)</f>
        <v>0</v>
      </c>
      <c r="AO1099">
        <f>AN1099-'Flight Input'!$AE1099</f>
        <v>0</v>
      </c>
      <c r="AQ1099">
        <f>Analysis!$B$36*'Flight Input'!AE1099+IF('Flight Input'!AE1099 &gt; 0,Analysis!$B$37,0)</f>
        <v>0</v>
      </c>
      <c r="AR1099">
        <f ca="1">_xlfn.COVARIANCE.P($AN$102:$AN$1102,'Flight Input'!AE1099:AE2099)</f>
        <v>0</v>
      </c>
    </row>
    <row r="1100" spans="1:44" x14ac:dyDescent="0.3">
      <c r="A1100">
        <v>1098</v>
      </c>
      <c r="B1100">
        <f>'Flight Input'!T1100</f>
        <v>25.858271999983117</v>
      </c>
      <c r="C1100">
        <f ca="1">INDIRECT(CONCATENATE("'Flight Input'!",Analysis!$B$2,A1100+2))</f>
        <v>0</v>
      </c>
      <c r="D1100">
        <f t="shared" si="2362"/>
        <v>1.7235999926924706E-2</v>
      </c>
      <c r="F1100">
        <f t="shared" ca="1" si="2371"/>
        <v>0</v>
      </c>
      <c r="G1100">
        <f t="shared" ca="1" si="2372"/>
        <v>0</v>
      </c>
      <c r="I1100">
        <f>SUM(D$2:D1100)/COUNT(D$2:D1100)</f>
        <v>2.3550338797798831E-2</v>
      </c>
      <c r="J1100">
        <f t="shared" si="2363"/>
        <v>0.73187906445472006</v>
      </c>
      <c r="L1100">
        <f ca="1">VARA(C$2:C1100)</f>
        <v>0</v>
      </c>
      <c r="M1100">
        <f t="shared" ca="1" si="2364"/>
        <v>0</v>
      </c>
      <c r="N1100">
        <f t="shared" ca="1" si="2373"/>
        <v>0</v>
      </c>
      <c r="O1100" t="b">
        <f ca="1">IF(OR(O1099,M1100*MIN((B1100-B$2)*Analysis!$B$19,1)&gt;Analysis!$B$18),TRUE,FALSE)</f>
        <v>0</v>
      </c>
      <c r="P1100" t="b">
        <f>IF(OR('Flight Input'!U1100=3,'Flight Input'!U1100=9),TRUE,FALSE)</f>
        <v>0</v>
      </c>
      <c r="Q1100">
        <f ca="1">IF(O1100,Q1099,SUM(C$2:C1100)/COUNT(C$2:C1100))+(Analysis!$D$14-500)/1000000</f>
        <v>1.1E-4</v>
      </c>
      <c r="R1100">
        <f t="shared" ca="1" si="2365"/>
        <v>0</v>
      </c>
      <c r="S1100">
        <f t="shared" ca="1" si="2374"/>
        <v>0</v>
      </c>
      <c r="T1100">
        <f t="shared" si="2366"/>
        <v>0</v>
      </c>
      <c r="U1100">
        <f>IF($P1100,T1100*Analysis!$B$28+Analysis!$B$29,0)</f>
        <v>0</v>
      </c>
      <c r="V1100">
        <f>U1100-'Flight Input'!$AE1100</f>
        <v>0</v>
      </c>
      <c r="W1100">
        <f ca="1">MEDIAN2(R1100,Analysis!$B$5,2)</f>
        <v>0</v>
      </c>
      <c r="X1100">
        <f t="shared" ref="X1100:Y1100" ca="1" si="2391">X1099+W1100*$D1100</f>
        <v>0</v>
      </c>
      <c r="Y1100">
        <f t="shared" ca="1" si="2391"/>
        <v>0</v>
      </c>
      <c r="AA1100">
        <f ca="1">AVERAGE2(W1100,Analysis!$B$6,2)</f>
        <v>0</v>
      </c>
      <c r="AB1100">
        <f t="shared" ref="AB1100:AC1100" ca="1" si="2392">AB1099+AA1100*$D1100</f>
        <v>0</v>
      </c>
      <c r="AC1100">
        <f t="shared" ca="1" si="2392"/>
        <v>0</v>
      </c>
      <c r="AF1100">
        <f ca="1">IF(B1100&gt;0,C1100-Analysis!$B$14,0)</f>
        <v>0</v>
      </c>
      <c r="AG1100">
        <f t="shared" ca="1" si="2369"/>
        <v>0</v>
      </c>
      <c r="AH1100">
        <f t="shared" ca="1" si="2370"/>
        <v>0</v>
      </c>
      <c r="AI1100">
        <f ca="1">IF(AND(B1100&gt;Analysis!$B$39,B1100&lt;Analysis!$B$40),FilterInput(AF1100,Analysis!$B$34,Analysis!$B$35),0)</f>
        <v>0</v>
      </c>
      <c r="AJ1100">
        <f ca="1">MEDIAN2(AI1100,Analysis!$B$5,2)</f>
        <v>0</v>
      </c>
      <c r="AK1100">
        <f ca="1">AVERAGE2(AJ1100,Analysis!$B$6,2)</f>
        <v>0</v>
      </c>
      <c r="AL1100">
        <f ca="1">INTEGRAL2(R1100,$B1100,AL1099,R1099,$B1099,Analysis!$B$22)</f>
        <v>0</v>
      </c>
      <c r="AM1100">
        <f>IF(AND(B1100&lt;Analysis!$B$40,B1100&gt;0),INTEGRAL2(AL1100,$B1100,AM1099,AL1099,$B1099,Analysis!$B$23),0)</f>
        <v>0</v>
      </c>
      <c r="AN1100">
        <f>IF($P1100,AM1100*Analysis!$B$30+Analysis!$B$31,0)</f>
        <v>0</v>
      </c>
      <c r="AO1100">
        <f>AN1100-'Flight Input'!$AE1100</f>
        <v>0</v>
      </c>
      <c r="AQ1100">
        <f>Analysis!$B$36*'Flight Input'!AE1100+IF('Flight Input'!AE1100 &gt; 0,Analysis!$B$37,0)</f>
        <v>0</v>
      </c>
      <c r="AR1100">
        <f ca="1">_xlfn.COVARIANCE.P($AN$102:$AN$1102,'Flight Input'!AE1100:AE2100)</f>
        <v>0</v>
      </c>
    </row>
    <row r="1101" spans="1:44" x14ac:dyDescent="0.3">
      <c r="A1101">
        <v>1099</v>
      </c>
      <c r="B1101">
        <f>'Flight Input'!T1101</f>
        <v>25.878683999995701</v>
      </c>
      <c r="C1101">
        <f ca="1">INDIRECT(CONCATENATE("'Flight Input'!",Analysis!$B$2,A1101+2))</f>
        <v>0</v>
      </c>
      <c r="D1101">
        <f t="shared" si="2362"/>
        <v>2.0412000012584031E-2</v>
      </c>
      <c r="F1101">
        <f t="shared" ca="1" si="2371"/>
        <v>0</v>
      </c>
      <c r="G1101">
        <f t="shared" ca="1" si="2372"/>
        <v>0</v>
      </c>
      <c r="I1101">
        <f>SUM(D$2:D1101)/COUNT(D$2:D1101)</f>
        <v>2.3547483166511101E-2</v>
      </c>
      <c r="J1101">
        <f t="shared" si="2363"/>
        <v>0.86684423419033119</v>
      </c>
      <c r="L1101">
        <f ca="1">VARA(C$2:C1101)</f>
        <v>0</v>
      </c>
      <c r="M1101">
        <f t="shared" ca="1" si="2364"/>
        <v>0</v>
      </c>
      <c r="N1101">
        <f t="shared" ca="1" si="2373"/>
        <v>0</v>
      </c>
      <c r="O1101" t="b">
        <f ca="1">IF(OR(O1100,M1101*MIN((B1101-B$2)*Analysis!$B$19,1)&gt;Analysis!$B$18),TRUE,FALSE)</f>
        <v>0</v>
      </c>
      <c r="P1101" t="b">
        <f>IF(OR('Flight Input'!U1101=3,'Flight Input'!U1101=9),TRUE,FALSE)</f>
        <v>0</v>
      </c>
      <c r="Q1101">
        <f ca="1">IF(O1101,Q1100,SUM(C$2:C1101)/COUNT(C$2:C1101))+(Analysis!$D$14-500)/1000000</f>
        <v>1.1E-4</v>
      </c>
      <c r="R1101">
        <f t="shared" ca="1" si="2365"/>
        <v>0</v>
      </c>
      <c r="S1101">
        <f t="shared" ca="1" si="2374"/>
        <v>0</v>
      </c>
      <c r="T1101">
        <f t="shared" si="2366"/>
        <v>0</v>
      </c>
      <c r="U1101">
        <f>IF($P1101,T1101*Analysis!$B$28+Analysis!$B$29,0)</f>
        <v>0</v>
      </c>
      <c r="V1101">
        <f>U1101-'Flight Input'!$AE1101</f>
        <v>0</v>
      </c>
      <c r="W1101">
        <f ca="1">MEDIAN2(R1101,Analysis!$B$5,2)</f>
        <v>0</v>
      </c>
      <c r="X1101">
        <f t="shared" ref="X1101:Y1101" ca="1" si="2393">X1100+W1101*$D1101</f>
        <v>0</v>
      </c>
      <c r="Y1101">
        <f t="shared" ca="1" si="2393"/>
        <v>0</v>
      </c>
      <c r="AA1101">
        <f ca="1">AVERAGE2(W1101,Analysis!$B$6,2)</f>
        <v>0</v>
      </c>
      <c r="AB1101">
        <f t="shared" ref="AB1101:AC1101" ca="1" si="2394">AB1100+AA1101*$D1101</f>
        <v>0</v>
      </c>
      <c r="AC1101">
        <f t="shared" ca="1" si="2394"/>
        <v>0</v>
      </c>
      <c r="AF1101">
        <f ca="1">IF(B1101&gt;0,C1101-Analysis!$B$14,0)</f>
        <v>0</v>
      </c>
      <c r="AG1101">
        <f t="shared" ca="1" si="2369"/>
        <v>0</v>
      </c>
      <c r="AH1101">
        <f t="shared" ca="1" si="2370"/>
        <v>0</v>
      </c>
      <c r="AI1101">
        <f ca="1">IF(AND(B1101&gt;Analysis!$B$39,B1101&lt;Analysis!$B$40),FilterInput(AF1101,Analysis!$B$34,Analysis!$B$35),0)</f>
        <v>0</v>
      </c>
      <c r="AJ1101">
        <f ca="1">MEDIAN2(AI1101,Analysis!$B$5,2)</f>
        <v>0</v>
      </c>
      <c r="AK1101">
        <f ca="1">AVERAGE2(AJ1101,Analysis!$B$6,2)</f>
        <v>0</v>
      </c>
      <c r="AL1101">
        <f ca="1">INTEGRAL2(R1101,$B1101,AL1100,R1100,$B1100,Analysis!$B$22)</f>
        <v>0</v>
      </c>
      <c r="AM1101">
        <f>IF(AND(B1101&lt;Analysis!$B$40,B1101&gt;0),INTEGRAL2(AL1101,$B1101,AM1100,AL1100,$B1100,Analysis!$B$23),0)</f>
        <v>0</v>
      </c>
      <c r="AN1101">
        <f>IF($P1101,AM1101*Analysis!$B$30+Analysis!$B$31,0)</f>
        <v>0</v>
      </c>
      <c r="AO1101">
        <f>AN1101-'Flight Input'!$AE1101</f>
        <v>0</v>
      </c>
      <c r="AQ1101">
        <f>Analysis!$B$36*'Flight Input'!AE1101+IF('Flight Input'!AE1101 &gt; 0,Analysis!$B$37,0)</f>
        <v>0</v>
      </c>
      <c r="AR1101">
        <f ca="1">_xlfn.COVARIANCE.P($AN$102:$AN$1102,'Flight Input'!AE1101:AE2101)</f>
        <v>0</v>
      </c>
    </row>
    <row r="1102" spans="1:44" x14ac:dyDescent="0.3">
      <c r="A1102">
        <v>1100</v>
      </c>
      <c r="B1102">
        <f>'Flight Input'!T1102</f>
        <v>25.900817999965511</v>
      </c>
      <c r="C1102">
        <f ca="1">INDIRECT(CONCATENATE("'Flight Input'!",Analysis!$B$2,A1102+2))</f>
        <v>0</v>
      </c>
      <c r="D1102">
        <f t="shared" si="2362"/>
        <v>2.2133999969810247E-2</v>
      </c>
      <c r="F1102">
        <f t="shared" ca="1" si="2371"/>
        <v>0</v>
      </c>
      <c r="G1102">
        <f t="shared" ca="1" si="2372"/>
        <v>0</v>
      </c>
      <c r="I1102">
        <f>SUM(D$2:D1102)/COUNT(D$2:D1102)</f>
        <v>2.3546198181786829E-2</v>
      </c>
      <c r="J1102">
        <f t="shared" si="2363"/>
        <v>0.94002436397273981</v>
      </c>
      <c r="L1102">
        <f ca="1">VARA(C$2:C1102)</f>
        <v>0</v>
      </c>
      <c r="M1102">
        <f t="shared" ca="1" si="2364"/>
        <v>0</v>
      </c>
      <c r="N1102">
        <f t="shared" ca="1" si="2373"/>
        <v>0</v>
      </c>
      <c r="O1102" t="b">
        <f ca="1">IF(OR(O1101,M1102*MIN((B1102-B$2)*Analysis!$B$19,1)&gt;Analysis!$B$18),TRUE,FALSE)</f>
        <v>0</v>
      </c>
      <c r="P1102" t="b">
        <f>IF(OR('Flight Input'!U1102=3,'Flight Input'!U1102=9),TRUE,FALSE)</f>
        <v>0</v>
      </c>
      <c r="Q1102">
        <f ca="1">IF(O1102,Q1101,SUM(C$2:C1102)/COUNT(C$2:C1102))+(Analysis!$D$14-500)/1000000</f>
        <v>1.1E-4</v>
      </c>
      <c r="R1102">
        <f t="shared" ca="1" si="2365"/>
        <v>0</v>
      </c>
      <c r="S1102">
        <f t="shared" ca="1" si="2374"/>
        <v>0</v>
      </c>
      <c r="T1102">
        <f t="shared" si="2366"/>
        <v>0</v>
      </c>
      <c r="U1102">
        <f>IF($P1102,T1102*Analysis!$B$28+Analysis!$B$29,0)</f>
        <v>0</v>
      </c>
      <c r="V1102">
        <f>U1102-'Flight Input'!$AE1102</f>
        <v>0</v>
      </c>
      <c r="W1102">
        <f ca="1">MEDIAN2(R1102,Analysis!$B$5,2)</f>
        <v>0</v>
      </c>
      <c r="X1102">
        <f t="shared" ref="X1102:Y1102" ca="1" si="2395">X1101+W1102*$D1102</f>
        <v>0</v>
      </c>
      <c r="Y1102">
        <f t="shared" ca="1" si="2395"/>
        <v>0</v>
      </c>
      <c r="AA1102">
        <f ca="1">AVERAGE2(W1102,Analysis!$B$6,2)</f>
        <v>0</v>
      </c>
      <c r="AB1102">
        <f t="shared" ref="AB1102:AC1102" ca="1" si="2396">AB1101+AA1102*$D1102</f>
        <v>0</v>
      </c>
      <c r="AC1102">
        <f t="shared" ca="1" si="2396"/>
        <v>0</v>
      </c>
      <c r="AF1102">
        <f ca="1">IF(B1102&gt;0,C1102-Analysis!$B$14,0)</f>
        <v>0</v>
      </c>
      <c r="AG1102">
        <f t="shared" ca="1" si="2369"/>
        <v>0</v>
      </c>
      <c r="AH1102">
        <f t="shared" ca="1" si="2370"/>
        <v>0</v>
      </c>
      <c r="AI1102">
        <f ca="1">IF(AND(B1102&gt;Analysis!$B$39,B1102&lt;Analysis!$B$40),FilterInput(AF1102,Analysis!$B$34,Analysis!$B$35),0)</f>
        <v>0</v>
      </c>
      <c r="AJ1102">
        <f ca="1">MEDIAN2(AI1102,Analysis!$B$5,2)</f>
        <v>0</v>
      </c>
      <c r="AK1102">
        <f ca="1">AVERAGE2(AJ1102,Analysis!$B$6,2)</f>
        <v>0</v>
      </c>
      <c r="AL1102">
        <f ca="1">INTEGRAL2(R1102,$B1102,AL1101,R1101,$B1101,Analysis!$B$22)</f>
        <v>0</v>
      </c>
      <c r="AM1102">
        <f>IF(AND(B1102&lt;Analysis!$B$40,B1102&gt;0),INTEGRAL2(AL1102,$B1102,AM1101,AL1101,$B1101,Analysis!$B$23),0)</f>
        <v>0</v>
      </c>
      <c r="AN1102">
        <f>IF($P1102,AM1102*Analysis!$B$30+Analysis!$B$31,0)</f>
        <v>0</v>
      </c>
      <c r="AO1102">
        <f>AN1102-'Flight Input'!$AE1102</f>
        <v>0</v>
      </c>
      <c r="AQ1102">
        <f>Analysis!$B$36*'Flight Input'!AE1102+IF('Flight Input'!AE1102 &gt; 0,Analysis!$B$37,0)</f>
        <v>0</v>
      </c>
      <c r="AR1102">
        <f ca="1">_xlfn.COVARIANCE.P($AN$102:$AN$1102,'Flight Input'!AE1102:AE2102)</f>
        <v>0</v>
      </c>
    </row>
    <row r="1103" spans="1:44" x14ac:dyDescent="0.3">
      <c r="A1103">
        <v>1101</v>
      </c>
      <c r="B1103">
        <f>'Flight Input'!T1103</f>
        <v>25.919871999998577</v>
      </c>
      <c r="C1103">
        <f ca="1">INDIRECT(CONCATENATE("'Flight Input'!",Analysis!$B$2,A1103+2))</f>
        <v>0</v>
      </c>
      <c r="D1103">
        <f t="shared" si="2362"/>
        <v>1.9054000033065677E-2</v>
      </c>
      <c r="F1103">
        <f t="shared" ca="1" si="2371"/>
        <v>0</v>
      </c>
      <c r="G1103">
        <f t="shared" ca="1" si="2372"/>
        <v>0</v>
      </c>
      <c r="I1103">
        <f>SUM(D$2:D1103)/COUNT(D$2:D1103)</f>
        <v>2.3542118074476454E-2</v>
      </c>
      <c r="J1103">
        <f t="shared" si="2363"/>
        <v>0.80935793341905637</v>
      </c>
      <c r="L1103">
        <f ca="1">VARA(C$2:C1103)</f>
        <v>0</v>
      </c>
      <c r="M1103">
        <f t="shared" ca="1" si="2364"/>
        <v>0</v>
      </c>
      <c r="N1103">
        <f t="shared" ca="1" si="2373"/>
        <v>0</v>
      </c>
      <c r="O1103" t="b">
        <f ca="1">IF(OR(O1102,M1103*MIN((B1103-B$2)*Analysis!$B$19,1)&gt;Analysis!$B$18),TRUE,FALSE)</f>
        <v>0</v>
      </c>
      <c r="P1103" t="b">
        <f>IF(OR('Flight Input'!U1103=3,'Flight Input'!U1103=9),TRUE,FALSE)</f>
        <v>0</v>
      </c>
      <c r="Q1103">
        <f ca="1">IF(O1103,Q1102,SUM(C$2:C1103)/COUNT(C$2:C1103))+(Analysis!$D$14-500)/1000000</f>
        <v>1.1E-4</v>
      </c>
      <c r="R1103">
        <f t="shared" ca="1" si="2365"/>
        <v>0</v>
      </c>
      <c r="S1103">
        <f t="shared" ca="1" si="2374"/>
        <v>0</v>
      </c>
      <c r="T1103">
        <f t="shared" si="2366"/>
        <v>0</v>
      </c>
      <c r="U1103">
        <f>IF($P1103,T1103*Analysis!$B$28+Analysis!$B$29,0)</f>
        <v>0</v>
      </c>
      <c r="V1103">
        <f>U1103-'Flight Input'!$AE1103</f>
        <v>0</v>
      </c>
      <c r="W1103">
        <f ca="1">MEDIAN2(R1103,Analysis!$B$5,2)</f>
        <v>0</v>
      </c>
      <c r="X1103">
        <f t="shared" ref="X1103:Y1103" ca="1" si="2397">X1102+W1103*$D1103</f>
        <v>0</v>
      </c>
      <c r="Y1103">
        <f t="shared" ca="1" si="2397"/>
        <v>0</v>
      </c>
      <c r="AA1103">
        <f ca="1">AVERAGE2(W1103,Analysis!$B$6,2)</f>
        <v>0</v>
      </c>
      <c r="AB1103">
        <f t="shared" ref="AB1103:AC1103" ca="1" si="2398">AB1102+AA1103*$D1103</f>
        <v>0</v>
      </c>
      <c r="AC1103">
        <f t="shared" ca="1" si="2398"/>
        <v>0</v>
      </c>
      <c r="AF1103">
        <f ca="1">IF(B1103&gt;0,C1103-Analysis!$B$14,0)</f>
        <v>0</v>
      </c>
      <c r="AG1103">
        <f t="shared" ca="1" si="2369"/>
        <v>0</v>
      </c>
      <c r="AH1103">
        <f t="shared" ca="1" si="2370"/>
        <v>0</v>
      </c>
      <c r="AI1103">
        <f ca="1">IF(AND(B1103&gt;Analysis!$B$39,B1103&lt;Analysis!$B$40),FilterInput(AF1103,Analysis!$B$34,Analysis!$B$35),0)</f>
        <v>0</v>
      </c>
      <c r="AJ1103">
        <f ca="1">MEDIAN2(AI1103,Analysis!$B$5,2)</f>
        <v>0</v>
      </c>
      <c r="AK1103">
        <f ca="1">AVERAGE2(AJ1103,Analysis!$B$6,2)</f>
        <v>0</v>
      </c>
      <c r="AL1103">
        <f ca="1">INTEGRAL2(R1103,$B1103,AL1102,R1102,$B1102,Analysis!$B$22)</f>
        <v>0</v>
      </c>
      <c r="AM1103">
        <f>IF(AND(B1103&lt;Analysis!$B$40,B1103&gt;0),INTEGRAL2(AL1103,$B1103,AM1102,AL1102,$B1102,Analysis!$B$23),0)</f>
        <v>0</v>
      </c>
      <c r="AN1103">
        <f>IF($P1103,AM1103*Analysis!$B$30+Analysis!$B$31,0)</f>
        <v>0</v>
      </c>
      <c r="AO1103">
        <f>AN1103-'Flight Input'!$AE1103</f>
        <v>0</v>
      </c>
      <c r="AQ1103">
        <f>Analysis!$B$36*'Flight Input'!AE1103+IF('Flight Input'!AE1103 &gt; 0,Analysis!$B$37,0)</f>
        <v>0</v>
      </c>
      <c r="AR1103">
        <f ca="1">_xlfn.COVARIANCE.P($AN$102:$AN$1102,'Flight Input'!AE1103:AE2103)</f>
        <v>0</v>
      </c>
    </row>
    <row r="1104" spans="1:44" x14ac:dyDescent="0.3">
      <c r="A1104">
        <v>1102</v>
      </c>
      <c r="B1104">
        <f>'Flight Input'!T1104</f>
        <v>25.940854000044055</v>
      </c>
      <c r="C1104">
        <f ca="1">INDIRECT(CONCATENATE("'Flight Input'!",Analysis!$B$2,A1104+2))</f>
        <v>0</v>
      </c>
      <c r="D1104">
        <f t="shared" si="2362"/>
        <v>2.0982000045478344E-2</v>
      </c>
      <c r="F1104">
        <f t="shared" ca="1" si="2371"/>
        <v>0</v>
      </c>
      <c r="G1104">
        <f t="shared" ca="1" si="2372"/>
        <v>0</v>
      </c>
      <c r="I1104">
        <f>SUM(D$2:D1104)/COUNT(D$2:D1104)</f>
        <v>2.3539794918370285E-2</v>
      </c>
      <c r="J1104">
        <f t="shared" si="2363"/>
        <v>0.89134166708921259</v>
      </c>
      <c r="L1104">
        <f ca="1">VARA(C$2:C1104)</f>
        <v>0</v>
      </c>
      <c r="M1104">
        <f t="shared" ca="1" si="2364"/>
        <v>0</v>
      </c>
      <c r="N1104">
        <f t="shared" ca="1" si="2373"/>
        <v>0</v>
      </c>
      <c r="O1104" t="b">
        <f ca="1">IF(OR(O1103,M1104*MIN((B1104-B$2)*Analysis!$B$19,1)&gt;Analysis!$B$18),TRUE,FALSE)</f>
        <v>0</v>
      </c>
      <c r="P1104" t="b">
        <f>IF(OR('Flight Input'!U1104=3,'Flight Input'!U1104=9),TRUE,FALSE)</f>
        <v>0</v>
      </c>
      <c r="Q1104">
        <f ca="1">IF(O1104,Q1103,SUM(C$2:C1104)/COUNT(C$2:C1104))+(Analysis!$D$14-500)/1000000</f>
        <v>1.1E-4</v>
      </c>
      <c r="R1104">
        <f t="shared" ca="1" si="2365"/>
        <v>0</v>
      </c>
      <c r="S1104">
        <f t="shared" ca="1" si="2374"/>
        <v>0</v>
      </c>
      <c r="T1104">
        <f t="shared" si="2366"/>
        <v>0</v>
      </c>
      <c r="U1104">
        <f>IF($P1104,T1104*Analysis!$B$28+Analysis!$B$29,0)</f>
        <v>0</v>
      </c>
      <c r="V1104">
        <f>U1104-'Flight Input'!$AE1104</f>
        <v>0</v>
      </c>
      <c r="W1104">
        <f ca="1">MEDIAN2(R1104,Analysis!$B$5,2)</f>
        <v>0</v>
      </c>
      <c r="X1104">
        <f t="shared" ref="X1104:Y1104" ca="1" si="2399">X1103+W1104*$D1104</f>
        <v>0</v>
      </c>
      <c r="Y1104">
        <f t="shared" ca="1" si="2399"/>
        <v>0</v>
      </c>
      <c r="AA1104">
        <f ca="1">AVERAGE2(W1104,Analysis!$B$6,2)</f>
        <v>0</v>
      </c>
      <c r="AB1104">
        <f t="shared" ref="AB1104:AC1104" ca="1" si="2400">AB1103+AA1104*$D1104</f>
        <v>0</v>
      </c>
      <c r="AC1104">
        <f t="shared" ca="1" si="2400"/>
        <v>0</v>
      </c>
      <c r="AF1104">
        <f ca="1">IF(B1104&gt;0,C1104-Analysis!$B$14,0)</f>
        <v>0</v>
      </c>
      <c r="AG1104">
        <f t="shared" ca="1" si="2369"/>
        <v>0</v>
      </c>
      <c r="AH1104">
        <f t="shared" ca="1" si="2370"/>
        <v>0</v>
      </c>
      <c r="AI1104">
        <f ca="1">IF(AND(B1104&gt;Analysis!$B$39,B1104&lt;Analysis!$B$40),FilterInput(AF1104,Analysis!$B$34,Analysis!$B$35),0)</f>
        <v>0</v>
      </c>
      <c r="AJ1104">
        <f ca="1">MEDIAN2(AI1104,Analysis!$B$5,2)</f>
        <v>0</v>
      </c>
      <c r="AK1104">
        <f ca="1">AVERAGE2(AJ1104,Analysis!$B$6,2)</f>
        <v>0</v>
      </c>
      <c r="AL1104">
        <f ca="1">INTEGRAL2(R1104,$B1104,AL1103,R1103,$B1103,Analysis!$B$22)</f>
        <v>0</v>
      </c>
      <c r="AM1104">
        <f>IF(AND(B1104&lt;Analysis!$B$40,B1104&gt;0),INTEGRAL2(AL1104,$B1104,AM1103,AL1103,$B1103,Analysis!$B$23),0)</f>
        <v>0</v>
      </c>
      <c r="AN1104">
        <f>IF($P1104,AM1104*Analysis!$B$30+Analysis!$B$31,0)</f>
        <v>0</v>
      </c>
      <c r="AO1104">
        <f>AN1104-'Flight Input'!$AE1104</f>
        <v>0</v>
      </c>
      <c r="AQ1104">
        <f>Analysis!$B$36*'Flight Input'!AE1104+IF('Flight Input'!AE1104 &gt; 0,Analysis!$B$37,0)</f>
        <v>0</v>
      </c>
      <c r="AR1104">
        <f ca="1">_xlfn.COVARIANCE.P($AN$102:$AN$1102,'Flight Input'!AE1104:AE2104)</f>
        <v>0</v>
      </c>
    </row>
    <row r="1105" spans="1:44" x14ac:dyDescent="0.3">
      <c r="A1105">
        <v>1103</v>
      </c>
      <c r="B1105">
        <f>'Flight Input'!T1105</f>
        <v>25.960637000040151</v>
      </c>
      <c r="C1105">
        <f ca="1">INDIRECT(CONCATENATE("'Flight Input'!",Analysis!$B$2,A1105+2))</f>
        <v>0</v>
      </c>
      <c r="D1105">
        <f t="shared" si="2362"/>
        <v>1.9782999996095896E-2</v>
      </c>
      <c r="F1105">
        <f t="shared" ca="1" si="2371"/>
        <v>0</v>
      </c>
      <c r="G1105">
        <f t="shared" ca="1" si="2372"/>
        <v>0</v>
      </c>
      <c r="I1105">
        <f>SUM(D$2:D1105)/COUNT(D$2:D1105)</f>
        <v>2.3536388939292975E-2</v>
      </c>
      <c r="J1105">
        <f t="shared" si="2363"/>
        <v>0.84052825805699705</v>
      </c>
      <c r="L1105">
        <f ca="1">VARA(C$2:C1105)</f>
        <v>0</v>
      </c>
      <c r="M1105">
        <f t="shared" ca="1" si="2364"/>
        <v>0</v>
      </c>
      <c r="N1105">
        <f t="shared" ca="1" si="2373"/>
        <v>0</v>
      </c>
      <c r="O1105" t="b">
        <f ca="1">IF(OR(O1104,M1105*MIN((B1105-B$2)*Analysis!$B$19,1)&gt;Analysis!$B$18),TRUE,FALSE)</f>
        <v>0</v>
      </c>
      <c r="P1105" t="b">
        <f>IF(OR('Flight Input'!U1105=3,'Flight Input'!U1105=9),TRUE,FALSE)</f>
        <v>0</v>
      </c>
      <c r="Q1105">
        <f ca="1">IF(O1105,Q1104,SUM(C$2:C1105)/COUNT(C$2:C1105))+(Analysis!$D$14-500)/1000000</f>
        <v>1.1E-4</v>
      </c>
      <c r="R1105">
        <f t="shared" ca="1" si="2365"/>
        <v>0</v>
      </c>
      <c r="S1105">
        <f t="shared" ca="1" si="2374"/>
        <v>0</v>
      </c>
      <c r="T1105">
        <f t="shared" si="2366"/>
        <v>0</v>
      </c>
      <c r="U1105">
        <f>IF($P1105,T1105*Analysis!$B$28+Analysis!$B$29,0)</f>
        <v>0</v>
      </c>
      <c r="V1105">
        <f>U1105-'Flight Input'!$AE1105</f>
        <v>0</v>
      </c>
      <c r="W1105">
        <f ca="1">MEDIAN2(R1105,Analysis!$B$5,2)</f>
        <v>0</v>
      </c>
      <c r="X1105">
        <f t="shared" ref="X1105:Y1105" ca="1" si="2401">X1104+W1105*$D1105</f>
        <v>0</v>
      </c>
      <c r="Y1105">
        <f t="shared" ca="1" si="2401"/>
        <v>0</v>
      </c>
      <c r="AA1105">
        <f ca="1">AVERAGE2(W1105,Analysis!$B$6,2)</f>
        <v>0</v>
      </c>
      <c r="AB1105">
        <f t="shared" ref="AB1105:AC1105" ca="1" si="2402">AB1104+AA1105*$D1105</f>
        <v>0</v>
      </c>
      <c r="AC1105">
        <f t="shared" ca="1" si="2402"/>
        <v>0</v>
      </c>
      <c r="AF1105">
        <f ca="1">IF(B1105&gt;0,C1105-Analysis!$B$14,0)</f>
        <v>0</v>
      </c>
      <c r="AG1105">
        <f t="shared" ca="1" si="2369"/>
        <v>0</v>
      </c>
      <c r="AH1105">
        <f t="shared" ca="1" si="2370"/>
        <v>0</v>
      </c>
      <c r="AI1105">
        <f ca="1">IF(AND(B1105&gt;Analysis!$B$39,B1105&lt;Analysis!$B$40),FilterInput(AF1105,Analysis!$B$34,Analysis!$B$35),0)</f>
        <v>0</v>
      </c>
      <c r="AJ1105">
        <f ca="1">MEDIAN2(AI1105,Analysis!$B$5,2)</f>
        <v>0</v>
      </c>
      <c r="AK1105">
        <f ca="1">AVERAGE2(AJ1105,Analysis!$B$6,2)</f>
        <v>0</v>
      </c>
      <c r="AL1105">
        <f ca="1">INTEGRAL2(R1105,$B1105,AL1104,R1104,$B1104,Analysis!$B$22)</f>
        <v>0</v>
      </c>
      <c r="AM1105">
        <f>IF(AND(B1105&lt;Analysis!$B$40,B1105&gt;0),INTEGRAL2(AL1105,$B1105,AM1104,AL1104,$B1104,Analysis!$B$23),0)</f>
        <v>0</v>
      </c>
      <c r="AN1105">
        <f>IF($P1105,AM1105*Analysis!$B$30+Analysis!$B$31,0)</f>
        <v>0</v>
      </c>
      <c r="AO1105">
        <f>AN1105-'Flight Input'!$AE1105</f>
        <v>0</v>
      </c>
      <c r="AQ1105">
        <f>Analysis!$B$36*'Flight Input'!AE1105+IF('Flight Input'!AE1105 &gt; 0,Analysis!$B$37,0)</f>
        <v>0</v>
      </c>
      <c r="AR1105">
        <f ca="1">_xlfn.COVARIANCE.P($AN$102:$AN$1102,'Flight Input'!AE1105:AE2105)</f>
        <v>0</v>
      </c>
    </row>
    <row r="1106" spans="1:44" x14ac:dyDescent="0.3">
      <c r="A1106">
        <v>1104</v>
      </c>
      <c r="B1106">
        <f>'Flight Input'!T1106</f>
        <v>25.98093499999959</v>
      </c>
      <c r="C1106">
        <f ca="1">INDIRECT(CONCATENATE("'Flight Input'!",Analysis!$B$2,A1106+2))</f>
        <v>0</v>
      </c>
      <c r="D1106">
        <f t="shared" si="2362"/>
        <v>2.0297999959439039E-2</v>
      </c>
      <c r="F1106">
        <f t="shared" ca="1" si="2371"/>
        <v>0</v>
      </c>
      <c r="G1106">
        <f t="shared" ca="1" si="2372"/>
        <v>0</v>
      </c>
      <c r="I1106">
        <f>SUM(D$2:D1106)/COUNT(D$2:D1106)</f>
        <v>2.3533455615941657E-2</v>
      </c>
      <c r="J1106">
        <f t="shared" si="2363"/>
        <v>0.86251676297335156</v>
      </c>
      <c r="L1106">
        <f ca="1">VARA(C$2:C1106)</f>
        <v>0</v>
      </c>
      <c r="M1106">
        <f t="shared" ca="1" si="2364"/>
        <v>0</v>
      </c>
      <c r="N1106">
        <f t="shared" ca="1" si="2373"/>
        <v>0</v>
      </c>
      <c r="O1106" t="b">
        <f ca="1">IF(OR(O1105,M1106*MIN((B1106-B$2)*Analysis!$B$19,1)&gt;Analysis!$B$18),TRUE,FALSE)</f>
        <v>0</v>
      </c>
      <c r="P1106" t="b">
        <f>IF(OR('Flight Input'!U1106=3,'Flight Input'!U1106=9),TRUE,FALSE)</f>
        <v>0</v>
      </c>
      <c r="Q1106">
        <f ca="1">IF(O1106,Q1105,SUM(C$2:C1106)/COUNT(C$2:C1106))+(Analysis!$D$14-500)/1000000</f>
        <v>1.1E-4</v>
      </c>
      <c r="R1106">
        <f t="shared" ca="1" si="2365"/>
        <v>0</v>
      </c>
      <c r="S1106">
        <f t="shared" ca="1" si="2374"/>
        <v>0</v>
      </c>
      <c r="T1106">
        <f t="shared" si="2366"/>
        <v>0</v>
      </c>
      <c r="U1106">
        <f>IF($P1106,T1106*Analysis!$B$28+Analysis!$B$29,0)</f>
        <v>0</v>
      </c>
      <c r="V1106">
        <f>U1106-'Flight Input'!$AE1106</f>
        <v>0</v>
      </c>
      <c r="W1106">
        <f ca="1">MEDIAN2(R1106,Analysis!$B$5,2)</f>
        <v>0</v>
      </c>
      <c r="X1106">
        <f t="shared" ref="X1106:Y1106" ca="1" si="2403">X1105+W1106*$D1106</f>
        <v>0</v>
      </c>
      <c r="Y1106">
        <f t="shared" ca="1" si="2403"/>
        <v>0</v>
      </c>
      <c r="AA1106">
        <f ca="1">AVERAGE2(W1106,Analysis!$B$6,2)</f>
        <v>0</v>
      </c>
      <c r="AB1106">
        <f t="shared" ref="AB1106:AC1106" ca="1" si="2404">AB1105+AA1106*$D1106</f>
        <v>0</v>
      </c>
      <c r="AC1106">
        <f t="shared" ca="1" si="2404"/>
        <v>0</v>
      </c>
      <c r="AF1106">
        <f ca="1">IF(B1106&gt;0,C1106-Analysis!$B$14,0)</f>
        <v>0</v>
      </c>
      <c r="AG1106">
        <f t="shared" ca="1" si="2369"/>
        <v>0</v>
      </c>
      <c r="AH1106">
        <f t="shared" ca="1" si="2370"/>
        <v>0</v>
      </c>
      <c r="AI1106">
        <f ca="1">IF(AND(B1106&gt;Analysis!$B$39,B1106&lt;Analysis!$B$40),FilterInput(AF1106,Analysis!$B$34,Analysis!$B$35),0)</f>
        <v>0</v>
      </c>
      <c r="AJ1106">
        <f ca="1">MEDIAN2(AI1106,Analysis!$B$5,2)</f>
        <v>0</v>
      </c>
      <c r="AK1106">
        <f ca="1">AVERAGE2(AJ1106,Analysis!$B$6,2)</f>
        <v>0</v>
      </c>
      <c r="AL1106">
        <f ca="1">INTEGRAL2(R1106,$B1106,AL1105,R1105,$B1105,Analysis!$B$22)</f>
        <v>0</v>
      </c>
      <c r="AM1106">
        <f>IF(AND(B1106&lt;Analysis!$B$40,B1106&gt;0),INTEGRAL2(AL1106,$B1106,AM1105,AL1105,$B1105,Analysis!$B$23),0)</f>
        <v>0</v>
      </c>
      <c r="AN1106">
        <f>IF($P1106,AM1106*Analysis!$B$30+Analysis!$B$31,0)</f>
        <v>0</v>
      </c>
      <c r="AO1106">
        <f>AN1106-'Flight Input'!$AE1106</f>
        <v>0</v>
      </c>
      <c r="AQ1106">
        <f>Analysis!$B$36*'Flight Input'!AE1106+IF('Flight Input'!AE1106 &gt; 0,Analysis!$B$37,0)</f>
        <v>0</v>
      </c>
      <c r="AR1106">
        <f ca="1">_xlfn.COVARIANCE.P($AN$102:$AN$1102,'Flight Input'!AE1106:AE2106)</f>
        <v>0</v>
      </c>
    </row>
    <row r="1107" spans="1:44" x14ac:dyDescent="0.3">
      <c r="A1107">
        <v>1105</v>
      </c>
      <c r="B1107">
        <f>'Flight Input'!T1107</f>
        <v>25.998953000060283</v>
      </c>
      <c r="C1107">
        <f ca="1">INDIRECT(CONCATENATE("'Flight Input'!",Analysis!$B$2,A1107+2))</f>
        <v>0</v>
      </c>
      <c r="D1107">
        <f t="shared" si="2362"/>
        <v>1.801800006069243E-2</v>
      </c>
      <c r="F1107">
        <f t="shared" ca="1" si="2371"/>
        <v>0</v>
      </c>
      <c r="G1107">
        <f t="shared" ca="1" si="2372"/>
        <v>0</v>
      </c>
      <c r="I1107">
        <f>SUM(D$2:D1107)/COUNT(D$2:D1107)</f>
        <v>2.352846425344822E-2</v>
      </c>
      <c r="J1107">
        <f t="shared" si="2363"/>
        <v>0.76579584058707939</v>
      </c>
      <c r="L1107">
        <f ca="1">VARA(C$2:C1107)</f>
        <v>0</v>
      </c>
      <c r="M1107">
        <f t="shared" ca="1" si="2364"/>
        <v>0</v>
      </c>
      <c r="N1107">
        <f t="shared" ca="1" si="2373"/>
        <v>0</v>
      </c>
      <c r="O1107" t="b">
        <f ca="1">IF(OR(O1106,M1107*MIN((B1107-B$2)*Analysis!$B$19,1)&gt;Analysis!$B$18),TRUE,FALSE)</f>
        <v>0</v>
      </c>
      <c r="P1107" t="b">
        <f>IF(OR('Flight Input'!U1107=3,'Flight Input'!U1107=9),TRUE,FALSE)</f>
        <v>0</v>
      </c>
      <c r="Q1107">
        <f ca="1">IF(O1107,Q1106,SUM(C$2:C1107)/COUNT(C$2:C1107))+(Analysis!$D$14-500)/1000000</f>
        <v>1.1E-4</v>
      </c>
      <c r="R1107">
        <f t="shared" ca="1" si="2365"/>
        <v>0</v>
      </c>
      <c r="S1107">
        <f t="shared" ca="1" si="2374"/>
        <v>0</v>
      </c>
      <c r="T1107">
        <f t="shared" si="2366"/>
        <v>0</v>
      </c>
      <c r="U1107">
        <f>IF($P1107,T1107*Analysis!$B$28+Analysis!$B$29,0)</f>
        <v>0</v>
      </c>
      <c r="V1107">
        <f>U1107-'Flight Input'!$AE1107</f>
        <v>0</v>
      </c>
      <c r="W1107">
        <f ca="1">MEDIAN2(R1107,Analysis!$B$5,2)</f>
        <v>0</v>
      </c>
      <c r="X1107">
        <f t="shared" ref="X1107:Y1107" ca="1" si="2405">X1106+W1107*$D1107</f>
        <v>0</v>
      </c>
      <c r="Y1107">
        <f t="shared" ca="1" si="2405"/>
        <v>0</v>
      </c>
      <c r="AA1107">
        <f ca="1">AVERAGE2(W1107,Analysis!$B$6,2)</f>
        <v>0</v>
      </c>
      <c r="AB1107">
        <f t="shared" ref="AB1107:AC1107" ca="1" si="2406">AB1106+AA1107*$D1107</f>
        <v>0</v>
      </c>
      <c r="AC1107">
        <f t="shared" ca="1" si="2406"/>
        <v>0</v>
      </c>
      <c r="AF1107">
        <f ca="1">IF(B1107&gt;0,C1107-Analysis!$B$14,0)</f>
        <v>0</v>
      </c>
      <c r="AG1107">
        <f t="shared" ca="1" si="2369"/>
        <v>0</v>
      </c>
      <c r="AH1107">
        <f t="shared" ca="1" si="2370"/>
        <v>0</v>
      </c>
      <c r="AI1107">
        <f ca="1">IF(AND(B1107&gt;Analysis!$B$39,B1107&lt;Analysis!$B$40),FilterInput(AF1107,Analysis!$B$34,Analysis!$B$35),0)</f>
        <v>0</v>
      </c>
      <c r="AJ1107">
        <f ca="1">MEDIAN2(AI1107,Analysis!$B$5,2)</f>
        <v>0</v>
      </c>
      <c r="AK1107">
        <f ca="1">AVERAGE2(AJ1107,Analysis!$B$6,2)</f>
        <v>0</v>
      </c>
      <c r="AL1107">
        <f ca="1">INTEGRAL2(R1107,$B1107,AL1106,R1106,$B1106,Analysis!$B$22)</f>
        <v>0</v>
      </c>
      <c r="AM1107">
        <f>IF(AND(B1107&lt;Analysis!$B$40,B1107&gt;0),INTEGRAL2(AL1107,$B1107,AM1106,AL1106,$B1106,Analysis!$B$23),0)</f>
        <v>0</v>
      </c>
      <c r="AN1107">
        <f>IF($P1107,AM1107*Analysis!$B$30+Analysis!$B$31,0)</f>
        <v>0</v>
      </c>
      <c r="AO1107">
        <f>AN1107-'Flight Input'!$AE1107</f>
        <v>0</v>
      </c>
      <c r="AQ1107">
        <f>Analysis!$B$36*'Flight Input'!AE1107+IF('Flight Input'!AE1107 &gt; 0,Analysis!$B$37,0)</f>
        <v>0</v>
      </c>
      <c r="AR1107">
        <f ca="1">_xlfn.COVARIANCE.P($AN$102:$AN$1102,'Flight Input'!AE1107:AE2107)</f>
        <v>0</v>
      </c>
    </row>
    <row r="1108" spans="1:44" x14ac:dyDescent="0.3">
      <c r="A1108">
        <v>1106</v>
      </c>
      <c r="B1108">
        <f>'Flight Input'!T1108</f>
        <v>26.019773000036366</v>
      </c>
      <c r="C1108">
        <f ca="1">INDIRECT(CONCATENATE("'Flight Input'!",Analysis!$B$2,A1108+2))</f>
        <v>0</v>
      </c>
      <c r="D1108">
        <f t="shared" si="2362"/>
        <v>2.0819999976083636E-2</v>
      </c>
      <c r="F1108">
        <f t="shared" ca="1" si="2371"/>
        <v>0</v>
      </c>
      <c r="G1108">
        <f t="shared" ca="1" si="2372"/>
        <v>0</v>
      </c>
      <c r="I1108">
        <f>SUM(D$2:D1108)/COUNT(D$2:D1108)</f>
        <v>2.3526015370738125E-2</v>
      </c>
      <c r="J1108">
        <f t="shared" si="2363"/>
        <v>0.88497774263888918</v>
      </c>
      <c r="L1108">
        <f ca="1">VARA(C$2:C1108)</f>
        <v>0</v>
      </c>
      <c r="M1108">
        <f t="shared" ca="1" si="2364"/>
        <v>0</v>
      </c>
      <c r="N1108">
        <f t="shared" ca="1" si="2373"/>
        <v>0</v>
      </c>
      <c r="O1108" t="b">
        <f ca="1">IF(OR(O1107,M1108*MIN((B1108-B$2)*Analysis!$B$19,1)&gt;Analysis!$B$18),TRUE,FALSE)</f>
        <v>0</v>
      </c>
      <c r="P1108" t="b">
        <f>IF(OR('Flight Input'!U1108=3,'Flight Input'!U1108=9),TRUE,FALSE)</f>
        <v>0</v>
      </c>
      <c r="Q1108">
        <f ca="1">IF(O1108,Q1107,SUM(C$2:C1108)/COUNT(C$2:C1108))+(Analysis!$D$14-500)/1000000</f>
        <v>1.1E-4</v>
      </c>
      <c r="R1108">
        <f t="shared" ca="1" si="2365"/>
        <v>0</v>
      </c>
      <c r="S1108">
        <f t="shared" ca="1" si="2374"/>
        <v>0</v>
      </c>
      <c r="T1108">
        <f t="shared" si="2366"/>
        <v>0</v>
      </c>
      <c r="U1108">
        <f>IF($P1108,T1108*Analysis!$B$28+Analysis!$B$29,0)</f>
        <v>0</v>
      </c>
      <c r="V1108">
        <f>U1108-'Flight Input'!$AE1108</f>
        <v>0</v>
      </c>
      <c r="W1108">
        <f ca="1">MEDIAN2(R1108,Analysis!$B$5,2)</f>
        <v>0</v>
      </c>
      <c r="X1108">
        <f t="shared" ref="X1108:Y1108" ca="1" si="2407">X1107+W1108*$D1108</f>
        <v>0</v>
      </c>
      <c r="Y1108">
        <f t="shared" ca="1" si="2407"/>
        <v>0</v>
      </c>
      <c r="AA1108">
        <f ca="1">AVERAGE2(W1108,Analysis!$B$6,2)</f>
        <v>0</v>
      </c>
      <c r="AB1108">
        <f t="shared" ref="AB1108:AC1108" ca="1" si="2408">AB1107+AA1108*$D1108</f>
        <v>0</v>
      </c>
      <c r="AC1108">
        <f t="shared" ca="1" si="2408"/>
        <v>0</v>
      </c>
      <c r="AF1108">
        <f ca="1">IF(B1108&gt;0,C1108-Analysis!$B$14,0)</f>
        <v>0</v>
      </c>
      <c r="AG1108">
        <f t="shared" ca="1" si="2369"/>
        <v>0</v>
      </c>
      <c r="AH1108">
        <f t="shared" ca="1" si="2370"/>
        <v>0</v>
      </c>
      <c r="AI1108">
        <f ca="1">IF(AND(B1108&gt;Analysis!$B$39,B1108&lt;Analysis!$B$40),FilterInput(AF1108,Analysis!$B$34,Analysis!$B$35),0)</f>
        <v>0</v>
      </c>
      <c r="AJ1108">
        <f ca="1">MEDIAN2(AI1108,Analysis!$B$5,2)</f>
        <v>0</v>
      </c>
      <c r="AK1108">
        <f ca="1">AVERAGE2(AJ1108,Analysis!$B$6,2)</f>
        <v>0</v>
      </c>
      <c r="AL1108">
        <f ca="1">INTEGRAL2(R1108,$B1108,AL1107,R1107,$B1107,Analysis!$B$22)</f>
        <v>0</v>
      </c>
      <c r="AM1108">
        <f>IF(AND(B1108&lt;Analysis!$B$40,B1108&gt;0),INTEGRAL2(AL1108,$B1108,AM1107,AL1107,$B1107,Analysis!$B$23),0)</f>
        <v>0</v>
      </c>
      <c r="AN1108">
        <f>IF($P1108,AM1108*Analysis!$B$30+Analysis!$B$31,0)</f>
        <v>0</v>
      </c>
      <c r="AO1108">
        <f>AN1108-'Flight Input'!$AE1108</f>
        <v>0</v>
      </c>
      <c r="AQ1108">
        <f>Analysis!$B$36*'Flight Input'!AE1108+IF('Flight Input'!AE1108 &gt; 0,Analysis!$B$37,0)</f>
        <v>0</v>
      </c>
      <c r="AR1108">
        <f ca="1">_xlfn.COVARIANCE.P($AN$102:$AN$1102,'Flight Input'!AE1108:AE2108)</f>
        <v>0</v>
      </c>
    </row>
    <row r="1109" spans="1:44" x14ac:dyDescent="0.3">
      <c r="A1109">
        <v>1107</v>
      </c>
      <c r="B1109">
        <f>'Flight Input'!T1109</f>
        <v>26.029207000043243</v>
      </c>
      <c r="C1109">
        <f ca="1">INDIRECT(CONCATENATE("'Flight Input'!",Analysis!$B$2,A1109+2))</f>
        <v>0</v>
      </c>
      <c r="D1109">
        <f t="shared" si="2362"/>
        <v>9.4340000068768859E-3</v>
      </c>
      <c r="F1109">
        <f t="shared" ca="1" si="2371"/>
        <v>0</v>
      </c>
      <c r="G1109">
        <f t="shared" ca="1" si="2372"/>
        <v>0</v>
      </c>
      <c r="I1109">
        <f>SUM(D$2:D1109)/COUNT(D$2:D1109)</f>
        <v>2.3513285456226957E-2</v>
      </c>
      <c r="J1109">
        <f t="shared" si="2363"/>
        <v>0.40121998367431488</v>
      </c>
      <c r="L1109">
        <f ca="1">VARA(C$2:C1109)</f>
        <v>0</v>
      </c>
      <c r="M1109">
        <f t="shared" ca="1" si="2364"/>
        <v>0</v>
      </c>
      <c r="N1109">
        <f t="shared" ca="1" si="2373"/>
        <v>0</v>
      </c>
      <c r="O1109" t="b">
        <f ca="1">IF(OR(O1108,M1109*MIN((B1109-B$2)*Analysis!$B$19,1)&gt;Analysis!$B$18),TRUE,FALSE)</f>
        <v>0</v>
      </c>
      <c r="P1109" t="b">
        <f>IF(OR('Flight Input'!U1109=3,'Flight Input'!U1109=9),TRUE,FALSE)</f>
        <v>0</v>
      </c>
      <c r="Q1109">
        <f ca="1">IF(O1109,Q1108,SUM(C$2:C1109)/COUNT(C$2:C1109))+(Analysis!$D$14-500)/1000000</f>
        <v>1.1E-4</v>
      </c>
      <c r="R1109">
        <f t="shared" ca="1" si="2365"/>
        <v>0</v>
      </c>
      <c r="S1109">
        <f t="shared" ca="1" si="2374"/>
        <v>0</v>
      </c>
      <c r="T1109">
        <f t="shared" si="2366"/>
        <v>0</v>
      </c>
      <c r="U1109">
        <f>IF($P1109,T1109*Analysis!$B$28+Analysis!$B$29,0)</f>
        <v>0</v>
      </c>
      <c r="V1109">
        <f>U1109-'Flight Input'!$AE1109</f>
        <v>0</v>
      </c>
      <c r="W1109">
        <f ca="1">MEDIAN2(R1109,Analysis!$B$5,2)</f>
        <v>0</v>
      </c>
      <c r="X1109">
        <f t="shared" ref="X1109:Y1109" ca="1" si="2409">X1108+W1109*$D1109</f>
        <v>0</v>
      </c>
      <c r="Y1109">
        <f t="shared" ca="1" si="2409"/>
        <v>0</v>
      </c>
      <c r="AA1109">
        <f ca="1">AVERAGE2(W1109,Analysis!$B$6,2)</f>
        <v>0</v>
      </c>
      <c r="AB1109">
        <f t="shared" ref="AB1109:AC1109" ca="1" si="2410">AB1108+AA1109*$D1109</f>
        <v>0</v>
      </c>
      <c r="AC1109">
        <f t="shared" ca="1" si="2410"/>
        <v>0</v>
      </c>
      <c r="AF1109">
        <f ca="1">IF(B1109&gt;0,C1109-Analysis!$B$14,0)</f>
        <v>0</v>
      </c>
      <c r="AG1109">
        <f t="shared" ca="1" si="2369"/>
        <v>0</v>
      </c>
      <c r="AH1109">
        <f t="shared" ca="1" si="2370"/>
        <v>0</v>
      </c>
      <c r="AI1109">
        <f ca="1">IF(AND(B1109&gt;Analysis!$B$39,B1109&lt;Analysis!$B$40),FilterInput(AF1109,Analysis!$B$34,Analysis!$B$35),0)</f>
        <v>0</v>
      </c>
      <c r="AJ1109">
        <f ca="1">MEDIAN2(AI1109,Analysis!$B$5,2)</f>
        <v>0</v>
      </c>
      <c r="AK1109">
        <f ca="1">AVERAGE2(AJ1109,Analysis!$B$6,2)</f>
        <v>0</v>
      </c>
      <c r="AL1109">
        <f ca="1">INTEGRAL2(R1109,$B1109,AL1108,R1108,$B1108,Analysis!$B$22)</f>
        <v>0</v>
      </c>
      <c r="AM1109">
        <f>IF(AND(B1109&lt;Analysis!$B$40,B1109&gt;0),INTEGRAL2(AL1109,$B1109,AM1108,AL1108,$B1108,Analysis!$B$23),0)</f>
        <v>0</v>
      </c>
      <c r="AN1109">
        <f>IF($P1109,AM1109*Analysis!$B$30+Analysis!$B$31,0)</f>
        <v>0</v>
      </c>
      <c r="AO1109">
        <f>AN1109-'Flight Input'!$AE1109</f>
        <v>0</v>
      </c>
      <c r="AQ1109">
        <f>Analysis!$B$36*'Flight Input'!AE1109+IF('Flight Input'!AE1109 &gt; 0,Analysis!$B$37,0)</f>
        <v>0</v>
      </c>
      <c r="AR1109">
        <f ca="1">_xlfn.COVARIANCE.P($AN$102:$AN$1102,'Flight Input'!AE1109:AE2109)</f>
        <v>0</v>
      </c>
    </row>
    <row r="1110" spans="1:44" x14ac:dyDescent="0.3">
      <c r="A1110">
        <v>1108</v>
      </c>
      <c r="B1110">
        <f>'Flight Input'!T1110</f>
        <v>26.060453000012785</v>
      </c>
      <c r="C1110">
        <f ca="1">INDIRECT(CONCATENATE("'Flight Input'!",Analysis!$B$2,A1110+2))</f>
        <v>0</v>
      </c>
      <c r="D1110">
        <f t="shared" si="2362"/>
        <v>3.1245999969542027E-2</v>
      </c>
      <c r="F1110">
        <f t="shared" ca="1" si="2371"/>
        <v>0</v>
      </c>
      <c r="G1110">
        <f t="shared" ca="1" si="2372"/>
        <v>0</v>
      </c>
      <c r="I1110">
        <f>SUM(D$2:D1110)/COUNT(D$2:D1110)</f>
        <v>2.3520264440444753E-2</v>
      </c>
      <c r="J1110">
        <f t="shared" si="2363"/>
        <v>1.3284714569710503</v>
      </c>
      <c r="L1110">
        <f ca="1">VARA(C$2:C1110)</f>
        <v>0</v>
      </c>
      <c r="M1110">
        <f t="shared" ca="1" si="2364"/>
        <v>0</v>
      </c>
      <c r="N1110">
        <f t="shared" ca="1" si="2373"/>
        <v>0</v>
      </c>
      <c r="O1110" t="b">
        <f ca="1">IF(OR(O1109,M1110*MIN((B1110-B$2)*Analysis!$B$19,1)&gt;Analysis!$B$18),TRUE,FALSE)</f>
        <v>0</v>
      </c>
      <c r="P1110" t="b">
        <f>IF(OR('Flight Input'!U1110=3,'Flight Input'!U1110=9),TRUE,FALSE)</f>
        <v>0</v>
      </c>
      <c r="Q1110">
        <f ca="1">IF(O1110,Q1109,SUM(C$2:C1110)/COUNT(C$2:C1110))+(Analysis!$D$14-500)/1000000</f>
        <v>1.1E-4</v>
      </c>
      <c r="R1110">
        <f t="shared" ca="1" si="2365"/>
        <v>0</v>
      </c>
      <c r="S1110">
        <f t="shared" ca="1" si="2374"/>
        <v>0</v>
      </c>
      <c r="T1110">
        <f t="shared" si="2366"/>
        <v>0</v>
      </c>
      <c r="U1110">
        <f>IF($P1110,T1110*Analysis!$B$28+Analysis!$B$29,0)</f>
        <v>0</v>
      </c>
      <c r="V1110">
        <f>U1110-'Flight Input'!$AE1110</f>
        <v>0</v>
      </c>
      <c r="W1110">
        <f ca="1">MEDIAN2(R1110,Analysis!$B$5,2)</f>
        <v>0</v>
      </c>
      <c r="X1110">
        <f t="shared" ref="X1110:Y1110" ca="1" si="2411">X1109+W1110*$D1110</f>
        <v>0</v>
      </c>
      <c r="Y1110">
        <f t="shared" ca="1" si="2411"/>
        <v>0</v>
      </c>
      <c r="AA1110">
        <f ca="1">AVERAGE2(W1110,Analysis!$B$6,2)</f>
        <v>0</v>
      </c>
      <c r="AB1110">
        <f t="shared" ref="AB1110:AC1110" ca="1" si="2412">AB1109+AA1110*$D1110</f>
        <v>0</v>
      </c>
      <c r="AC1110">
        <f t="shared" ca="1" si="2412"/>
        <v>0</v>
      </c>
      <c r="AF1110">
        <f ca="1">IF(B1110&gt;0,C1110-Analysis!$B$14,0)</f>
        <v>0</v>
      </c>
      <c r="AG1110">
        <f t="shared" ca="1" si="2369"/>
        <v>0</v>
      </c>
      <c r="AH1110">
        <f t="shared" ca="1" si="2370"/>
        <v>0</v>
      </c>
      <c r="AI1110">
        <f ca="1">IF(AND(B1110&gt;Analysis!$B$39,B1110&lt;Analysis!$B$40),FilterInput(AF1110,Analysis!$B$34,Analysis!$B$35),0)</f>
        <v>0</v>
      </c>
      <c r="AJ1110">
        <f ca="1">MEDIAN2(AI1110,Analysis!$B$5,2)</f>
        <v>0</v>
      </c>
      <c r="AK1110">
        <f ca="1">AVERAGE2(AJ1110,Analysis!$B$6,2)</f>
        <v>0</v>
      </c>
      <c r="AL1110">
        <f ca="1">INTEGRAL2(R1110,$B1110,AL1109,R1109,$B1109,Analysis!$B$22)</f>
        <v>0</v>
      </c>
      <c r="AM1110">
        <f>IF(AND(B1110&lt;Analysis!$B$40,B1110&gt;0),INTEGRAL2(AL1110,$B1110,AM1109,AL1109,$B1109,Analysis!$B$23),0)</f>
        <v>0</v>
      </c>
      <c r="AN1110">
        <f>IF($P1110,AM1110*Analysis!$B$30+Analysis!$B$31,0)</f>
        <v>0</v>
      </c>
      <c r="AO1110">
        <f>AN1110-'Flight Input'!$AE1110</f>
        <v>0</v>
      </c>
      <c r="AQ1110">
        <f>Analysis!$B$36*'Flight Input'!AE1110+IF('Flight Input'!AE1110 &gt; 0,Analysis!$B$37,0)</f>
        <v>0</v>
      </c>
      <c r="AR1110">
        <f ca="1">_xlfn.COVARIANCE.P($AN$102:$AN$1102,'Flight Input'!AE1110:AE2110)</f>
        <v>0</v>
      </c>
    </row>
    <row r="1111" spans="1:44" x14ac:dyDescent="0.3">
      <c r="A1111">
        <v>1109</v>
      </c>
      <c r="B1111">
        <f>'Flight Input'!T1111</f>
        <v>26.080721999984235</v>
      </c>
      <c r="C1111">
        <f ca="1">INDIRECT(CONCATENATE("'Flight Input'!",Analysis!$B$2,A1111+2))</f>
        <v>0</v>
      </c>
      <c r="D1111">
        <f t="shared" si="2362"/>
        <v>2.0268999971449375E-2</v>
      </c>
      <c r="F1111">
        <f t="shared" ca="1" si="2371"/>
        <v>0</v>
      </c>
      <c r="G1111">
        <f t="shared" ca="1" si="2372"/>
        <v>0</v>
      </c>
      <c r="I1111">
        <f>SUM(D$2:D1111)/COUNT(D$2:D1111)</f>
        <v>2.3517332732176946E-2</v>
      </c>
      <c r="J1111">
        <f t="shared" si="2363"/>
        <v>0.86187494994774094</v>
      </c>
      <c r="L1111">
        <f ca="1">VARA(C$2:C1111)</f>
        <v>0</v>
      </c>
      <c r="M1111">
        <f t="shared" ca="1" si="2364"/>
        <v>0</v>
      </c>
      <c r="N1111">
        <f t="shared" ca="1" si="2373"/>
        <v>0</v>
      </c>
      <c r="O1111" t="b">
        <f ca="1">IF(OR(O1110,M1111*MIN((B1111-B$2)*Analysis!$B$19,1)&gt;Analysis!$B$18),TRUE,FALSE)</f>
        <v>0</v>
      </c>
      <c r="P1111" t="b">
        <f>IF(OR('Flight Input'!U1111=3,'Flight Input'!U1111=9),TRUE,FALSE)</f>
        <v>0</v>
      </c>
      <c r="Q1111">
        <f ca="1">IF(O1111,Q1110,SUM(C$2:C1111)/COUNT(C$2:C1111))+(Analysis!$D$14-500)/1000000</f>
        <v>1.1E-4</v>
      </c>
      <c r="R1111">
        <f t="shared" ca="1" si="2365"/>
        <v>0</v>
      </c>
      <c r="S1111">
        <f t="shared" ca="1" si="2374"/>
        <v>0</v>
      </c>
      <c r="T1111">
        <f t="shared" si="2366"/>
        <v>0</v>
      </c>
      <c r="U1111">
        <f>IF($P1111,T1111*Analysis!$B$28+Analysis!$B$29,0)</f>
        <v>0</v>
      </c>
      <c r="V1111">
        <f>U1111-'Flight Input'!$AE1111</f>
        <v>0</v>
      </c>
      <c r="W1111">
        <f ca="1">MEDIAN2(R1111,Analysis!$B$5,2)</f>
        <v>0</v>
      </c>
      <c r="X1111">
        <f t="shared" ref="X1111:Y1111" ca="1" si="2413">X1110+W1111*$D1111</f>
        <v>0</v>
      </c>
      <c r="Y1111">
        <f t="shared" ca="1" si="2413"/>
        <v>0</v>
      </c>
      <c r="AA1111">
        <f ca="1">AVERAGE2(W1111,Analysis!$B$6,2)</f>
        <v>0</v>
      </c>
      <c r="AB1111">
        <f t="shared" ref="AB1111:AC1111" ca="1" si="2414">AB1110+AA1111*$D1111</f>
        <v>0</v>
      </c>
      <c r="AC1111">
        <f t="shared" ca="1" si="2414"/>
        <v>0</v>
      </c>
      <c r="AF1111">
        <f ca="1">IF(B1111&gt;0,C1111-Analysis!$B$14,0)</f>
        <v>0</v>
      </c>
      <c r="AG1111">
        <f t="shared" ca="1" si="2369"/>
        <v>0</v>
      </c>
      <c r="AH1111">
        <f t="shared" ca="1" si="2370"/>
        <v>0</v>
      </c>
      <c r="AI1111">
        <f ca="1">IF(AND(B1111&gt;Analysis!$B$39,B1111&lt;Analysis!$B$40),FilterInput(AF1111,Analysis!$B$34,Analysis!$B$35),0)</f>
        <v>0</v>
      </c>
      <c r="AJ1111">
        <f ca="1">MEDIAN2(AI1111,Analysis!$B$5,2)</f>
        <v>0</v>
      </c>
      <c r="AK1111">
        <f ca="1">AVERAGE2(AJ1111,Analysis!$B$6,2)</f>
        <v>0</v>
      </c>
      <c r="AL1111">
        <f ca="1">INTEGRAL2(R1111,$B1111,AL1110,R1110,$B1110,Analysis!$B$22)</f>
        <v>0</v>
      </c>
      <c r="AM1111">
        <f>IF(AND(B1111&lt;Analysis!$B$40,B1111&gt;0),INTEGRAL2(AL1111,$B1111,AM1110,AL1110,$B1110,Analysis!$B$23),0)</f>
        <v>0</v>
      </c>
      <c r="AN1111">
        <f>IF($P1111,AM1111*Analysis!$B$30+Analysis!$B$31,0)</f>
        <v>0</v>
      </c>
      <c r="AO1111">
        <f>AN1111-'Flight Input'!$AE1111</f>
        <v>0</v>
      </c>
      <c r="AQ1111">
        <f>Analysis!$B$36*'Flight Input'!AE1111+IF('Flight Input'!AE1111 &gt; 0,Analysis!$B$37,0)</f>
        <v>0</v>
      </c>
      <c r="AR1111">
        <f ca="1">_xlfn.COVARIANCE.P($AN$102:$AN$1102,'Flight Input'!AE1111:AE2111)</f>
        <v>0</v>
      </c>
    </row>
    <row r="1112" spans="1:44" x14ac:dyDescent="0.3">
      <c r="A1112">
        <v>1110</v>
      </c>
      <c r="B1112">
        <f>'Flight Input'!T1112</f>
        <v>26.100028999964707</v>
      </c>
      <c r="C1112">
        <f ca="1">INDIRECT(CONCATENATE("'Flight Input'!",Analysis!$B$2,A1112+2))</f>
        <v>0</v>
      </c>
      <c r="D1112">
        <f t="shared" si="2362"/>
        <v>1.9306999980472028E-2</v>
      </c>
      <c r="F1112">
        <f t="shared" ca="1" si="2371"/>
        <v>0</v>
      </c>
      <c r="G1112">
        <f t="shared" ca="1" si="2372"/>
        <v>0</v>
      </c>
      <c r="I1112">
        <f>SUM(D$2:D1112)/COUNT(D$2:D1112)</f>
        <v>2.3513539639607842E-2</v>
      </c>
      <c r="J1112">
        <f t="shared" si="2363"/>
        <v>0.82110138568631219</v>
      </c>
      <c r="L1112">
        <f ca="1">VARA(C$2:C1112)</f>
        <v>0</v>
      </c>
      <c r="M1112">
        <f t="shared" ca="1" si="2364"/>
        <v>0</v>
      </c>
      <c r="N1112">
        <f t="shared" ca="1" si="2373"/>
        <v>0</v>
      </c>
      <c r="O1112" t="b">
        <f ca="1">IF(OR(O1111,M1112*MIN((B1112-B$2)*Analysis!$B$19,1)&gt;Analysis!$B$18),TRUE,FALSE)</f>
        <v>0</v>
      </c>
      <c r="P1112" t="b">
        <f>IF(OR('Flight Input'!U1112=3,'Flight Input'!U1112=9),TRUE,FALSE)</f>
        <v>0</v>
      </c>
      <c r="Q1112">
        <f ca="1">IF(O1112,Q1111,SUM(C$2:C1112)/COUNT(C$2:C1112))+(Analysis!$D$14-500)/1000000</f>
        <v>1.1E-4</v>
      </c>
      <c r="R1112">
        <f t="shared" ca="1" si="2365"/>
        <v>0</v>
      </c>
      <c r="S1112">
        <f t="shared" ca="1" si="2374"/>
        <v>0</v>
      </c>
      <c r="T1112">
        <f t="shared" si="2366"/>
        <v>0</v>
      </c>
      <c r="U1112">
        <f>IF($P1112,T1112*Analysis!$B$28+Analysis!$B$29,0)</f>
        <v>0</v>
      </c>
      <c r="V1112">
        <f>U1112-'Flight Input'!$AE1112</f>
        <v>0</v>
      </c>
      <c r="W1112">
        <f ca="1">MEDIAN2(R1112,Analysis!$B$5,2)</f>
        <v>0</v>
      </c>
      <c r="X1112">
        <f t="shared" ref="X1112:Y1112" ca="1" si="2415">X1111+W1112*$D1112</f>
        <v>0</v>
      </c>
      <c r="Y1112">
        <f t="shared" ca="1" si="2415"/>
        <v>0</v>
      </c>
      <c r="AA1112">
        <f ca="1">AVERAGE2(W1112,Analysis!$B$6,2)</f>
        <v>0</v>
      </c>
      <c r="AB1112">
        <f t="shared" ref="AB1112:AC1112" ca="1" si="2416">AB1111+AA1112*$D1112</f>
        <v>0</v>
      </c>
      <c r="AC1112">
        <f t="shared" ca="1" si="2416"/>
        <v>0</v>
      </c>
      <c r="AF1112">
        <f ca="1">IF(B1112&gt;0,C1112-Analysis!$B$14,0)</f>
        <v>0</v>
      </c>
      <c r="AG1112">
        <f t="shared" ca="1" si="2369"/>
        <v>0</v>
      </c>
      <c r="AH1112">
        <f t="shared" ca="1" si="2370"/>
        <v>0</v>
      </c>
      <c r="AI1112">
        <f ca="1">IF(AND(B1112&gt;Analysis!$B$39,B1112&lt;Analysis!$B$40),FilterInput(AF1112,Analysis!$B$34,Analysis!$B$35),0)</f>
        <v>0</v>
      </c>
      <c r="AJ1112">
        <f ca="1">MEDIAN2(AI1112,Analysis!$B$5,2)</f>
        <v>0</v>
      </c>
      <c r="AK1112">
        <f ca="1">AVERAGE2(AJ1112,Analysis!$B$6,2)</f>
        <v>0</v>
      </c>
      <c r="AL1112">
        <f ca="1">INTEGRAL2(R1112,$B1112,AL1111,R1111,$B1111,Analysis!$B$22)</f>
        <v>0</v>
      </c>
      <c r="AM1112">
        <f>IF(AND(B1112&lt;Analysis!$B$40,B1112&gt;0),INTEGRAL2(AL1112,$B1112,AM1111,AL1111,$B1111,Analysis!$B$23),0)</f>
        <v>0</v>
      </c>
      <c r="AN1112">
        <f>IF($P1112,AM1112*Analysis!$B$30+Analysis!$B$31,0)</f>
        <v>0</v>
      </c>
      <c r="AO1112">
        <f>AN1112-'Flight Input'!$AE1112</f>
        <v>0</v>
      </c>
      <c r="AQ1112">
        <f>Analysis!$B$36*'Flight Input'!AE1112+IF('Flight Input'!AE1112 &gt; 0,Analysis!$B$37,0)</f>
        <v>0</v>
      </c>
      <c r="AR1112">
        <f ca="1">_xlfn.COVARIANCE.P($AN$102:$AN$1102,'Flight Input'!AE1112:AE2112)</f>
        <v>0</v>
      </c>
    </row>
    <row r="1113" spans="1:44" x14ac:dyDescent="0.3">
      <c r="A1113">
        <v>1111</v>
      </c>
      <c r="B1113">
        <f>'Flight Input'!T1113</f>
        <v>26.120580999995582</v>
      </c>
      <c r="C1113">
        <f ca="1">INDIRECT(CONCATENATE("'Flight Input'!",Analysis!$B$2,A1113+2))</f>
        <v>0</v>
      </c>
      <c r="D1113">
        <f t="shared" si="2362"/>
        <v>2.0552000030875206E-2</v>
      </c>
      <c r="F1113">
        <f t="shared" ca="1" si="2371"/>
        <v>0</v>
      </c>
      <c r="G1113">
        <f t="shared" ca="1" si="2372"/>
        <v>0</v>
      </c>
      <c r="I1113">
        <f>SUM(D$2:D1113)/COUNT(D$2:D1113)</f>
        <v>2.3510873987394765E-2</v>
      </c>
      <c r="J1113">
        <f t="shared" si="2363"/>
        <v>0.87414870420785107</v>
      </c>
      <c r="L1113">
        <f ca="1">VARA(C$2:C1113)</f>
        <v>0</v>
      </c>
      <c r="M1113">
        <f t="shared" ca="1" si="2364"/>
        <v>0</v>
      </c>
      <c r="N1113">
        <f t="shared" ca="1" si="2373"/>
        <v>0</v>
      </c>
      <c r="O1113" t="b">
        <f ca="1">IF(OR(O1112,M1113*MIN((B1113-B$2)*Analysis!$B$19,1)&gt;Analysis!$B$18),TRUE,FALSE)</f>
        <v>0</v>
      </c>
      <c r="P1113" t="b">
        <f>IF(OR('Flight Input'!U1113=3,'Flight Input'!U1113=9),TRUE,FALSE)</f>
        <v>0</v>
      </c>
      <c r="Q1113">
        <f ca="1">IF(O1113,Q1112,SUM(C$2:C1113)/COUNT(C$2:C1113))+(Analysis!$D$14-500)/1000000</f>
        <v>1.1E-4</v>
      </c>
      <c r="R1113">
        <f t="shared" ca="1" si="2365"/>
        <v>0</v>
      </c>
      <c r="S1113">
        <f t="shared" ca="1" si="2374"/>
        <v>0</v>
      </c>
      <c r="T1113">
        <f t="shared" si="2366"/>
        <v>0</v>
      </c>
      <c r="U1113">
        <f>IF($P1113,T1113*Analysis!$B$28+Analysis!$B$29,0)</f>
        <v>0</v>
      </c>
      <c r="V1113">
        <f>U1113-'Flight Input'!$AE1113</f>
        <v>0</v>
      </c>
      <c r="W1113">
        <f ca="1">MEDIAN2(R1113,Analysis!$B$5,2)</f>
        <v>0</v>
      </c>
      <c r="X1113">
        <f t="shared" ref="X1113:Y1113" ca="1" si="2417">X1112+W1113*$D1113</f>
        <v>0</v>
      </c>
      <c r="Y1113">
        <f t="shared" ca="1" si="2417"/>
        <v>0</v>
      </c>
      <c r="AA1113">
        <f ca="1">AVERAGE2(W1113,Analysis!$B$6,2)</f>
        <v>0</v>
      </c>
      <c r="AB1113">
        <f t="shared" ref="AB1113:AC1113" ca="1" si="2418">AB1112+AA1113*$D1113</f>
        <v>0</v>
      </c>
      <c r="AC1113">
        <f t="shared" ca="1" si="2418"/>
        <v>0</v>
      </c>
      <c r="AF1113">
        <f ca="1">IF(B1113&gt;0,C1113-Analysis!$B$14,0)</f>
        <v>0</v>
      </c>
      <c r="AG1113">
        <f t="shared" ca="1" si="2369"/>
        <v>0</v>
      </c>
      <c r="AH1113">
        <f t="shared" ca="1" si="2370"/>
        <v>0</v>
      </c>
      <c r="AI1113">
        <f ca="1">IF(AND(B1113&gt;Analysis!$B$39,B1113&lt;Analysis!$B$40),FilterInput(AF1113,Analysis!$B$34,Analysis!$B$35),0)</f>
        <v>0</v>
      </c>
      <c r="AJ1113">
        <f ca="1">MEDIAN2(AI1113,Analysis!$B$5,2)</f>
        <v>0</v>
      </c>
      <c r="AK1113">
        <f ca="1">AVERAGE2(AJ1113,Analysis!$B$6,2)</f>
        <v>0</v>
      </c>
      <c r="AL1113">
        <f ca="1">INTEGRAL2(R1113,$B1113,AL1112,R1112,$B1112,Analysis!$B$22)</f>
        <v>0</v>
      </c>
      <c r="AM1113">
        <f>IF(AND(B1113&lt;Analysis!$B$40,B1113&gt;0),INTEGRAL2(AL1113,$B1113,AM1112,AL1112,$B1112,Analysis!$B$23),0)</f>
        <v>0</v>
      </c>
      <c r="AN1113">
        <f>IF($P1113,AM1113*Analysis!$B$30+Analysis!$B$31,0)</f>
        <v>0</v>
      </c>
      <c r="AO1113">
        <f>AN1113-'Flight Input'!$AE1113</f>
        <v>0</v>
      </c>
      <c r="AQ1113">
        <f>Analysis!$B$36*'Flight Input'!AE1113+IF('Flight Input'!AE1113 &gt; 0,Analysis!$B$37,0)</f>
        <v>0</v>
      </c>
      <c r="AR1113">
        <f ca="1">_xlfn.COVARIANCE.P($AN$102:$AN$1102,'Flight Input'!AE1113:AE2113)</f>
        <v>0</v>
      </c>
    </row>
    <row r="1114" spans="1:44" x14ac:dyDescent="0.3">
      <c r="A1114">
        <v>1112</v>
      </c>
      <c r="B1114">
        <f>'Flight Input'!T1114</f>
        <v>26.134785000002012</v>
      </c>
      <c r="C1114">
        <f ca="1">INDIRECT(CONCATENATE("'Flight Input'!",Analysis!$B$2,A1114+2))</f>
        <v>0</v>
      </c>
      <c r="D1114">
        <f t="shared" si="2362"/>
        <v>1.4204000006429851E-2</v>
      </c>
      <c r="F1114">
        <f t="shared" ca="1" si="2371"/>
        <v>0</v>
      </c>
      <c r="G1114">
        <f t="shared" ca="1" si="2372"/>
        <v>0</v>
      </c>
      <c r="I1114">
        <f>SUM(D$2:D1114)/COUNT(D$2:D1114)</f>
        <v>2.3502504496404685E-2</v>
      </c>
      <c r="J1114">
        <f t="shared" si="2363"/>
        <v>0.60436112281577137</v>
      </c>
      <c r="L1114">
        <f ca="1">VARA(C$2:C1114)</f>
        <v>0</v>
      </c>
      <c r="M1114">
        <f t="shared" ca="1" si="2364"/>
        <v>0</v>
      </c>
      <c r="N1114">
        <f t="shared" ca="1" si="2373"/>
        <v>0</v>
      </c>
      <c r="O1114" t="b">
        <f ca="1">IF(OR(O1113,M1114*MIN((B1114-B$2)*Analysis!$B$19,1)&gt;Analysis!$B$18),TRUE,FALSE)</f>
        <v>0</v>
      </c>
      <c r="P1114" t="b">
        <f>IF(OR('Flight Input'!U1114=3,'Flight Input'!U1114=9),TRUE,FALSE)</f>
        <v>0</v>
      </c>
      <c r="Q1114">
        <f ca="1">IF(O1114,Q1113,SUM(C$2:C1114)/COUNT(C$2:C1114))+(Analysis!$D$14-500)/1000000</f>
        <v>1.1E-4</v>
      </c>
      <c r="R1114">
        <f t="shared" ca="1" si="2365"/>
        <v>0</v>
      </c>
      <c r="S1114">
        <f t="shared" ca="1" si="2374"/>
        <v>0</v>
      </c>
      <c r="T1114">
        <f t="shared" si="2366"/>
        <v>0</v>
      </c>
      <c r="U1114">
        <f>IF($P1114,T1114*Analysis!$B$28+Analysis!$B$29,0)</f>
        <v>0</v>
      </c>
      <c r="V1114">
        <f>U1114-'Flight Input'!$AE1114</f>
        <v>0</v>
      </c>
      <c r="W1114">
        <f ca="1">MEDIAN2(R1114,Analysis!$B$5,2)</f>
        <v>0</v>
      </c>
      <c r="X1114">
        <f t="shared" ref="X1114:Y1114" ca="1" si="2419">X1113+W1114*$D1114</f>
        <v>0</v>
      </c>
      <c r="Y1114">
        <f t="shared" ca="1" si="2419"/>
        <v>0</v>
      </c>
      <c r="AA1114">
        <f ca="1">AVERAGE2(W1114,Analysis!$B$6,2)</f>
        <v>0</v>
      </c>
      <c r="AB1114">
        <f t="shared" ref="AB1114:AC1114" ca="1" si="2420">AB1113+AA1114*$D1114</f>
        <v>0</v>
      </c>
      <c r="AC1114">
        <f t="shared" ca="1" si="2420"/>
        <v>0</v>
      </c>
      <c r="AF1114">
        <f ca="1">IF(B1114&gt;0,C1114-Analysis!$B$14,0)</f>
        <v>0</v>
      </c>
      <c r="AG1114">
        <f t="shared" ca="1" si="2369"/>
        <v>0</v>
      </c>
      <c r="AH1114">
        <f t="shared" ca="1" si="2370"/>
        <v>0</v>
      </c>
      <c r="AI1114">
        <f ca="1">IF(AND(B1114&gt;Analysis!$B$39,B1114&lt;Analysis!$B$40),FilterInput(AF1114,Analysis!$B$34,Analysis!$B$35),0)</f>
        <v>0</v>
      </c>
      <c r="AJ1114">
        <f ca="1">MEDIAN2(AI1114,Analysis!$B$5,2)</f>
        <v>0</v>
      </c>
      <c r="AK1114">
        <f ca="1">AVERAGE2(AJ1114,Analysis!$B$6,2)</f>
        <v>0</v>
      </c>
      <c r="AL1114">
        <f ca="1">INTEGRAL2(R1114,$B1114,AL1113,R1113,$B1113,Analysis!$B$22)</f>
        <v>0</v>
      </c>
      <c r="AM1114">
        <f>IF(AND(B1114&lt;Analysis!$B$40,B1114&gt;0),INTEGRAL2(AL1114,$B1114,AM1113,AL1113,$B1113,Analysis!$B$23),0)</f>
        <v>0</v>
      </c>
      <c r="AN1114">
        <f>IF($P1114,AM1114*Analysis!$B$30+Analysis!$B$31,0)</f>
        <v>0</v>
      </c>
      <c r="AO1114">
        <f>AN1114-'Flight Input'!$AE1114</f>
        <v>0</v>
      </c>
      <c r="AQ1114">
        <f>Analysis!$B$36*'Flight Input'!AE1114+IF('Flight Input'!AE1114 &gt; 0,Analysis!$B$37,0)</f>
        <v>0</v>
      </c>
      <c r="AR1114">
        <f ca="1">_xlfn.COVARIANCE.P($AN$102:$AN$1102,'Flight Input'!AE1114:AE2114)</f>
        <v>0</v>
      </c>
    </row>
    <row r="1115" spans="1:44" x14ac:dyDescent="0.3">
      <c r="A1115">
        <v>1113</v>
      </c>
      <c r="B1115">
        <f>'Flight Input'!T1115</f>
        <v>26.157389000058174</v>
      </c>
      <c r="C1115">
        <f ca="1">INDIRECT(CONCATENATE("'Flight Input'!",Analysis!$B$2,A1115+2))</f>
        <v>0</v>
      </c>
      <c r="D1115">
        <f t="shared" si="2362"/>
        <v>2.2604000056162477E-2</v>
      </c>
      <c r="F1115">
        <f t="shared" ca="1" si="2371"/>
        <v>0</v>
      </c>
      <c r="G1115">
        <f t="shared" ca="1" si="2372"/>
        <v>0</v>
      </c>
      <c r="I1115">
        <f>SUM(D$2:D1115)/COUNT(D$2:D1115)</f>
        <v>2.3501697214787218E-2</v>
      </c>
      <c r="J1115">
        <f t="shared" si="2363"/>
        <v>0.96180287957841992</v>
      </c>
      <c r="L1115">
        <f ca="1">VARA(C$2:C1115)</f>
        <v>0</v>
      </c>
      <c r="M1115">
        <f t="shared" ca="1" si="2364"/>
        <v>0</v>
      </c>
      <c r="N1115">
        <f t="shared" ca="1" si="2373"/>
        <v>0</v>
      </c>
      <c r="O1115" t="b">
        <f ca="1">IF(OR(O1114,M1115*MIN((B1115-B$2)*Analysis!$B$19,1)&gt;Analysis!$B$18),TRUE,FALSE)</f>
        <v>0</v>
      </c>
      <c r="P1115" t="b">
        <f>IF(OR('Flight Input'!U1115=3,'Flight Input'!U1115=9),TRUE,FALSE)</f>
        <v>0</v>
      </c>
      <c r="Q1115">
        <f ca="1">IF(O1115,Q1114,SUM(C$2:C1115)/COUNT(C$2:C1115))+(Analysis!$D$14-500)/1000000</f>
        <v>1.1E-4</v>
      </c>
      <c r="R1115">
        <f t="shared" ca="1" si="2365"/>
        <v>0</v>
      </c>
      <c r="S1115">
        <f t="shared" ca="1" si="2374"/>
        <v>0</v>
      </c>
      <c r="T1115">
        <f t="shared" si="2366"/>
        <v>0</v>
      </c>
      <c r="U1115">
        <f>IF($P1115,T1115*Analysis!$B$28+Analysis!$B$29,0)</f>
        <v>0</v>
      </c>
      <c r="V1115">
        <f>U1115-'Flight Input'!$AE1115</f>
        <v>0</v>
      </c>
      <c r="W1115">
        <f ca="1">MEDIAN2(R1115,Analysis!$B$5,2)</f>
        <v>0</v>
      </c>
      <c r="X1115">
        <f t="shared" ref="X1115:Y1115" ca="1" si="2421">X1114+W1115*$D1115</f>
        <v>0</v>
      </c>
      <c r="Y1115">
        <f t="shared" ca="1" si="2421"/>
        <v>0</v>
      </c>
      <c r="AA1115">
        <f ca="1">AVERAGE2(W1115,Analysis!$B$6,2)</f>
        <v>0</v>
      </c>
      <c r="AB1115">
        <f t="shared" ref="AB1115:AC1115" ca="1" si="2422">AB1114+AA1115*$D1115</f>
        <v>0</v>
      </c>
      <c r="AC1115">
        <f t="shared" ca="1" si="2422"/>
        <v>0</v>
      </c>
      <c r="AF1115">
        <f ca="1">IF(B1115&gt;0,C1115-Analysis!$B$14,0)</f>
        <v>0</v>
      </c>
      <c r="AG1115">
        <f t="shared" ca="1" si="2369"/>
        <v>0</v>
      </c>
      <c r="AH1115">
        <f t="shared" ca="1" si="2370"/>
        <v>0</v>
      </c>
      <c r="AI1115">
        <f ca="1">IF(AND(B1115&gt;Analysis!$B$39,B1115&lt;Analysis!$B$40),FilterInput(AF1115,Analysis!$B$34,Analysis!$B$35),0)</f>
        <v>0</v>
      </c>
      <c r="AJ1115">
        <f ca="1">MEDIAN2(AI1115,Analysis!$B$5,2)</f>
        <v>0</v>
      </c>
      <c r="AK1115">
        <f ca="1">AVERAGE2(AJ1115,Analysis!$B$6,2)</f>
        <v>0</v>
      </c>
      <c r="AL1115">
        <f ca="1">INTEGRAL2(R1115,$B1115,AL1114,R1114,$B1114,Analysis!$B$22)</f>
        <v>0</v>
      </c>
      <c r="AM1115">
        <f>IF(AND(B1115&lt;Analysis!$B$40,B1115&gt;0),INTEGRAL2(AL1115,$B1115,AM1114,AL1114,$B1114,Analysis!$B$23),0)</f>
        <v>0</v>
      </c>
      <c r="AN1115">
        <f>IF($P1115,AM1115*Analysis!$B$30+Analysis!$B$31,0)</f>
        <v>0</v>
      </c>
      <c r="AO1115">
        <f>AN1115-'Flight Input'!$AE1115</f>
        <v>0</v>
      </c>
      <c r="AQ1115">
        <f>Analysis!$B$36*'Flight Input'!AE1115+IF('Flight Input'!AE1115 &gt; 0,Analysis!$B$37,0)</f>
        <v>0</v>
      </c>
      <c r="AR1115">
        <f ca="1">_xlfn.COVARIANCE.P($AN$102:$AN$1102,'Flight Input'!AE1115:AE2115)</f>
        <v>0</v>
      </c>
    </row>
    <row r="1116" spans="1:44" x14ac:dyDescent="0.3">
      <c r="A1116">
        <v>1114</v>
      </c>
      <c r="B1116">
        <f>'Flight Input'!T1116</f>
        <v>26.175535000045784</v>
      </c>
      <c r="C1116">
        <f ca="1">INDIRECT(CONCATENATE("'Flight Input'!",Analysis!$B$2,A1116+2))</f>
        <v>0</v>
      </c>
      <c r="D1116">
        <f t="shared" si="2362"/>
        <v>1.8145999987609684E-2</v>
      </c>
      <c r="F1116">
        <f t="shared" ca="1" si="2371"/>
        <v>0</v>
      </c>
      <c r="G1116">
        <f t="shared" ca="1" si="2372"/>
        <v>0</v>
      </c>
      <c r="I1116">
        <f>SUM(D$2:D1116)/COUNT(D$2:D1116)</f>
        <v>2.3496889587114708E-2</v>
      </c>
      <c r="J1116">
        <f t="shared" si="2363"/>
        <v>0.77227242866905421</v>
      </c>
      <c r="L1116">
        <f ca="1">VARA(C$2:C1116)</f>
        <v>0</v>
      </c>
      <c r="M1116">
        <f t="shared" ca="1" si="2364"/>
        <v>0</v>
      </c>
      <c r="N1116">
        <f t="shared" ca="1" si="2373"/>
        <v>0</v>
      </c>
      <c r="O1116" t="b">
        <f ca="1">IF(OR(O1115,M1116*MIN((B1116-B$2)*Analysis!$B$19,1)&gt;Analysis!$B$18),TRUE,FALSE)</f>
        <v>0</v>
      </c>
      <c r="P1116" t="b">
        <f>IF(OR('Flight Input'!U1116=3,'Flight Input'!U1116=9),TRUE,FALSE)</f>
        <v>0</v>
      </c>
      <c r="Q1116">
        <f ca="1">IF(O1116,Q1115,SUM(C$2:C1116)/COUNT(C$2:C1116))+(Analysis!$D$14-500)/1000000</f>
        <v>1.1E-4</v>
      </c>
      <c r="R1116">
        <f t="shared" ca="1" si="2365"/>
        <v>0</v>
      </c>
      <c r="S1116">
        <f t="shared" ca="1" si="2374"/>
        <v>0</v>
      </c>
      <c r="T1116">
        <f t="shared" si="2366"/>
        <v>0</v>
      </c>
      <c r="U1116">
        <f>IF($P1116,T1116*Analysis!$B$28+Analysis!$B$29,0)</f>
        <v>0</v>
      </c>
      <c r="V1116">
        <f>U1116-'Flight Input'!$AE1116</f>
        <v>0</v>
      </c>
      <c r="W1116">
        <f ca="1">MEDIAN2(R1116,Analysis!$B$5,2)</f>
        <v>0</v>
      </c>
      <c r="X1116">
        <f t="shared" ref="X1116:Y1116" ca="1" si="2423">X1115+W1116*$D1116</f>
        <v>0</v>
      </c>
      <c r="Y1116">
        <f t="shared" ca="1" si="2423"/>
        <v>0</v>
      </c>
      <c r="AA1116">
        <f ca="1">AVERAGE2(W1116,Analysis!$B$6,2)</f>
        <v>0</v>
      </c>
      <c r="AB1116">
        <f t="shared" ref="AB1116:AC1116" ca="1" si="2424">AB1115+AA1116*$D1116</f>
        <v>0</v>
      </c>
      <c r="AC1116">
        <f t="shared" ca="1" si="2424"/>
        <v>0</v>
      </c>
      <c r="AF1116">
        <f ca="1">IF(B1116&gt;0,C1116-Analysis!$B$14,0)</f>
        <v>0</v>
      </c>
      <c r="AG1116">
        <f t="shared" ca="1" si="2369"/>
        <v>0</v>
      </c>
      <c r="AH1116">
        <f t="shared" ca="1" si="2370"/>
        <v>0</v>
      </c>
      <c r="AI1116">
        <f ca="1">IF(AND(B1116&gt;Analysis!$B$39,B1116&lt;Analysis!$B$40),FilterInput(AF1116,Analysis!$B$34,Analysis!$B$35),0)</f>
        <v>0</v>
      </c>
      <c r="AJ1116">
        <f ca="1">MEDIAN2(AI1116,Analysis!$B$5,2)</f>
        <v>0</v>
      </c>
      <c r="AK1116">
        <f ca="1">AVERAGE2(AJ1116,Analysis!$B$6,2)</f>
        <v>0</v>
      </c>
      <c r="AL1116">
        <f ca="1">INTEGRAL2(R1116,$B1116,AL1115,R1115,$B1115,Analysis!$B$22)</f>
        <v>0</v>
      </c>
      <c r="AM1116">
        <f>IF(AND(B1116&lt;Analysis!$B$40,B1116&gt;0),INTEGRAL2(AL1116,$B1116,AM1115,AL1115,$B1115,Analysis!$B$23),0)</f>
        <v>0</v>
      </c>
      <c r="AN1116">
        <f>IF($P1116,AM1116*Analysis!$B$30+Analysis!$B$31,0)</f>
        <v>0</v>
      </c>
      <c r="AO1116">
        <f>AN1116-'Flight Input'!$AE1116</f>
        <v>0</v>
      </c>
      <c r="AQ1116">
        <f>Analysis!$B$36*'Flight Input'!AE1116+IF('Flight Input'!AE1116 &gt; 0,Analysis!$B$37,0)</f>
        <v>0</v>
      </c>
      <c r="AR1116">
        <f ca="1">_xlfn.COVARIANCE.P($AN$102:$AN$1102,'Flight Input'!AE1116:AE2116)</f>
        <v>0</v>
      </c>
    </row>
    <row r="1117" spans="1:44" x14ac:dyDescent="0.3">
      <c r="A1117">
        <v>1115</v>
      </c>
      <c r="B1117">
        <f>'Flight Input'!T1117</f>
        <v>26.19684300001245</v>
      </c>
      <c r="C1117">
        <f ca="1">INDIRECT(CONCATENATE("'Flight Input'!",Analysis!$B$2,A1117+2))</f>
        <v>0</v>
      </c>
      <c r="D1117">
        <f t="shared" si="2362"/>
        <v>2.1307999966666102E-2</v>
      </c>
      <c r="F1117">
        <f t="shared" ca="1" si="2371"/>
        <v>0</v>
      </c>
      <c r="G1117">
        <f t="shared" ca="1" si="2372"/>
        <v>0</v>
      </c>
      <c r="I1117">
        <f>SUM(D$2:D1117)/COUNT(D$2:D1117)</f>
        <v>2.3494926457410269E-2</v>
      </c>
      <c r="J1117">
        <f t="shared" si="2363"/>
        <v>0.90691920254747538</v>
      </c>
      <c r="L1117">
        <f ca="1">VARA(C$2:C1117)</f>
        <v>0</v>
      </c>
      <c r="M1117">
        <f t="shared" ca="1" si="2364"/>
        <v>0</v>
      </c>
      <c r="N1117">
        <f t="shared" ca="1" si="2373"/>
        <v>0</v>
      </c>
      <c r="O1117" t="b">
        <f ca="1">IF(OR(O1116,M1117*MIN((B1117-B$2)*Analysis!$B$19,1)&gt;Analysis!$B$18),TRUE,FALSE)</f>
        <v>0</v>
      </c>
      <c r="P1117" t="b">
        <f>IF(OR('Flight Input'!U1117=3,'Flight Input'!U1117=9),TRUE,FALSE)</f>
        <v>0</v>
      </c>
      <c r="Q1117">
        <f ca="1">IF(O1117,Q1116,SUM(C$2:C1117)/COUNT(C$2:C1117))+(Analysis!$D$14-500)/1000000</f>
        <v>1.1E-4</v>
      </c>
      <c r="R1117">
        <f t="shared" ca="1" si="2365"/>
        <v>0</v>
      </c>
      <c r="S1117">
        <f t="shared" ca="1" si="2374"/>
        <v>0</v>
      </c>
      <c r="T1117">
        <f t="shared" si="2366"/>
        <v>0</v>
      </c>
      <c r="U1117">
        <f>IF($P1117,T1117*Analysis!$B$28+Analysis!$B$29,0)</f>
        <v>0</v>
      </c>
      <c r="V1117">
        <f>U1117-'Flight Input'!$AE1117</f>
        <v>0</v>
      </c>
      <c r="W1117">
        <f ca="1">MEDIAN2(R1117,Analysis!$B$5,2)</f>
        <v>0</v>
      </c>
      <c r="X1117">
        <f t="shared" ref="X1117:Y1117" ca="1" si="2425">X1116+W1117*$D1117</f>
        <v>0</v>
      </c>
      <c r="Y1117">
        <f t="shared" ca="1" si="2425"/>
        <v>0</v>
      </c>
      <c r="AA1117">
        <f ca="1">AVERAGE2(W1117,Analysis!$B$6,2)</f>
        <v>0</v>
      </c>
      <c r="AB1117">
        <f t="shared" ref="AB1117:AC1117" ca="1" si="2426">AB1116+AA1117*$D1117</f>
        <v>0</v>
      </c>
      <c r="AC1117">
        <f t="shared" ca="1" si="2426"/>
        <v>0</v>
      </c>
      <c r="AF1117">
        <f ca="1">IF(B1117&gt;0,C1117-Analysis!$B$14,0)</f>
        <v>0</v>
      </c>
      <c r="AG1117">
        <f t="shared" ca="1" si="2369"/>
        <v>0</v>
      </c>
      <c r="AH1117">
        <f t="shared" ca="1" si="2370"/>
        <v>0</v>
      </c>
      <c r="AI1117">
        <f ca="1">IF(AND(B1117&gt;Analysis!$B$39,B1117&lt;Analysis!$B$40),FilterInput(AF1117,Analysis!$B$34,Analysis!$B$35),0)</f>
        <v>0</v>
      </c>
      <c r="AJ1117">
        <f ca="1">MEDIAN2(AI1117,Analysis!$B$5,2)</f>
        <v>0</v>
      </c>
      <c r="AK1117">
        <f ca="1">AVERAGE2(AJ1117,Analysis!$B$6,2)</f>
        <v>0</v>
      </c>
      <c r="AL1117">
        <f ca="1">INTEGRAL2(R1117,$B1117,AL1116,R1116,$B1116,Analysis!$B$22)</f>
        <v>0</v>
      </c>
      <c r="AM1117">
        <f>IF(AND(B1117&lt;Analysis!$B$40,B1117&gt;0),INTEGRAL2(AL1117,$B1117,AM1116,AL1116,$B1116,Analysis!$B$23),0)</f>
        <v>0</v>
      </c>
      <c r="AN1117">
        <f>IF($P1117,AM1117*Analysis!$B$30+Analysis!$B$31,0)</f>
        <v>0</v>
      </c>
      <c r="AO1117">
        <f>AN1117-'Flight Input'!$AE1117</f>
        <v>0</v>
      </c>
      <c r="AQ1117">
        <f>Analysis!$B$36*'Flight Input'!AE1117+IF('Flight Input'!AE1117 &gt; 0,Analysis!$B$37,0)</f>
        <v>0</v>
      </c>
      <c r="AR1117">
        <f ca="1">_xlfn.COVARIANCE.P($AN$102:$AN$1102,'Flight Input'!AE1117:AE2117)</f>
        <v>0</v>
      </c>
    </row>
    <row r="1118" spans="1:44" x14ac:dyDescent="0.3">
      <c r="A1118">
        <v>1116</v>
      </c>
      <c r="B1118">
        <f>'Flight Input'!T1118</f>
        <v>26.220937000005506</v>
      </c>
      <c r="C1118">
        <f ca="1">INDIRECT(CONCATENATE("'Flight Input'!",Analysis!$B$2,A1118+2))</f>
        <v>0</v>
      </c>
      <c r="D1118">
        <f t="shared" si="2362"/>
        <v>2.4093999993056059E-2</v>
      </c>
      <c r="F1118">
        <f t="shared" ca="1" si="2371"/>
        <v>0</v>
      </c>
      <c r="G1118">
        <f t="shared" ca="1" si="2372"/>
        <v>0</v>
      </c>
      <c r="I1118">
        <f>SUM(D$2:D1118)/COUNT(D$2:D1118)</f>
        <v>2.3495463261653679E-2</v>
      </c>
      <c r="J1118">
        <f t="shared" si="2363"/>
        <v>1.0254745660784326</v>
      </c>
      <c r="L1118">
        <f ca="1">VARA(C$2:C1118)</f>
        <v>0</v>
      </c>
      <c r="M1118">
        <f t="shared" ca="1" si="2364"/>
        <v>0</v>
      </c>
      <c r="N1118">
        <f t="shared" ca="1" si="2373"/>
        <v>0</v>
      </c>
      <c r="O1118" t="b">
        <f ca="1">IF(OR(O1117,M1118*MIN((B1118-B$2)*Analysis!$B$19,1)&gt;Analysis!$B$18),TRUE,FALSE)</f>
        <v>0</v>
      </c>
      <c r="P1118" t="b">
        <f>IF(OR('Flight Input'!U1118=3,'Flight Input'!U1118=9),TRUE,FALSE)</f>
        <v>0</v>
      </c>
      <c r="Q1118">
        <f ca="1">IF(O1118,Q1117,SUM(C$2:C1118)/COUNT(C$2:C1118))+(Analysis!$D$14-500)/1000000</f>
        <v>1.1E-4</v>
      </c>
      <c r="R1118">
        <f t="shared" ca="1" si="2365"/>
        <v>0</v>
      </c>
      <c r="S1118">
        <f t="shared" ca="1" si="2374"/>
        <v>0</v>
      </c>
      <c r="T1118">
        <f t="shared" si="2366"/>
        <v>0</v>
      </c>
      <c r="U1118">
        <f>IF($P1118,T1118*Analysis!$B$28+Analysis!$B$29,0)</f>
        <v>0</v>
      </c>
      <c r="V1118">
        <f>U1118-'Flight Input'!$AE1118</f>
        <v>0</v>
      </c>
      <c r="W1118">
        <f ca="1">MEDIAN2(R1118,Analysis!$B$5,2)</f>
        <v>0</v>
      </c>
      <c r="X1118">
        <f t="shared" ref="X1118:Y1118" ca="1" si="2427">X1117+W1118*$D1118</f>
        <v>0</v>
      </c>
      <c r="Y1118">
        <f t="shared" ca="1" si="2427"/>
        <v>0</v>
      </c>
      <c r="AA1118">
        <f ca="1">AVERAGE2(W1118,Analysis!$B$6,2)</f>
        <v>0</v>
      </c>
      <c r="AB1118">
        <f t="shared" ref="AB1118:AC1118" ca="1" si="2428">AB1117+AA1118*$D1118</f>
        <v>0</v>
      </c>
      <c r="AC1118">
        <f t="shared" ca="1" si="2428"/>
        <v>0</v>
      </c>
      <c r="AF1118">
        <f ca="1">IF(B1118&gt;0,C1118-Analysis!$B$14,0)</f>
        <v>0</v>
      </c>
      <c r="AG1118">
        <f t="shared" ca="1" si="2369"/>
        <v>0</v>
      </c>
      <c r="AH1118">
        <f t="shared" ca="1" si="2370"/>
        <v>0</v>
      </c>
      <c r="AI1118">
        <f ca="1">IF(AND(B1118&gt;Analysis!$B$39,B1118&lt;Analysis!$B$40),FilterInput(AF1118,Analysis!$B$34,Analysis!$B$35),0)</f>
        <v>0</v>
      </c>
      <c r="AJ1118">
        <f ca="1">MEDIAN2(AI1118,Analysis!$B$5,2)</f>
        <v>0</v>
      </c>
      <c r="AK1118">
        <f ca="1">AVERAGE2(AJ1118,Analysis!$B$6,2)</f>
        <v>0</v>
      </c>
      <c r="AL1118">
        <f ca="1">INTEGRAL2(R1118,$B1118,AL1117,R1117,$B1117,Analysis!$B$22)</f>
        <v>0</v>
      </c>
      <c r="AM1118">
        <f>IF(AND(B1118&lt;Analysis!$B$40,B1118&gt;0),INTEGRAL2(AL1118,$B1118,AM1117,AL1117,$B1117,Analysis!$B$23),0)</f>
        <v>0</v>
      </c>
      <c r="AN1118">
        <f>IF($P1118,AM1118*Analysis!$B$30+Analysis!$B$31,0)</f>
        <v>0</v>
      </c>
      <c r="AO1118">
        <f>AN1118-'Flight Input'!$AE1118</f>
        <v>0</v>
      </c>
      <c r="AQ1118">
        <f>Analysis!$B$36*'Flight Input'!AE1118+IF('Flight Input'!AE1118 &gt; 0,Analysis!$B$37,0)</f>
        <v>0</v>
      </c>
      <c r="AR1118">
        <f ca="1">_xlfn.COVARIANCE.P($AN$102:$AN$1102,'Flight Input'!AE1118:AE2118)</f>
        <v>0</v>
      </c>
    </row>
    <row r="1119" spans="1:44" x14ac:dyDescent="0.3">
      <c r="A1119">
        <v>1117</v>
      </c>
      <c r="B1119">
        <f>'Flight Input'!T1119</f>
        <v>26.240861000027508</v>
      </c>
      <c r="C1119">
        <f ca="1">INDIRECT(CONCATENATE("'Flight Input'!",Analysis!$B$2,A1119+2))</f>
        <v>0</v>
      </c>
      <c r="D1119">
        <f t="shared" si="2362"/>
        <v>1.9924000022001565E-2</v>
      </c>
      <c r="F1119">
        <f t="shared" ca="1" si="2371"/>
        <v>0</v>
      </c>
      <c r="G1119">
        <f t="shared" ca="1" si="2372"/>
        <v>0</v>
      </c>
      <c r="I1119">
        <f>SUM(D$2:D1119)/COUNT(D$2:D1119)</f>
        <v>2.3492265890803499E-2</v>
      </c>
      <c r="J1119">
        <f t="shared" si="2363"/>
        <v>0.84810891016694989</v>
      </c>
      <c r="L1119">
        <f ca="1">VARA(C$2:C1119)</f>
        <v>0</v>
      </c>
      <c r="M1119">
        <f t="shared" ca="1" si="2364"/>
        <v>0</v>
      </c>
      <c r="N1119">
        <f t="shared" ca="1" si="2373"/>
        <v>0</v>
      </c>
      <c r="O1119" t="b">
        <f ca="1">IF(OR(O1118,M1119*MIN((B1119-B$2)*Analysis!$B$19,1)&gt;Analysis!$B$18),TRUE,FALSE)</f>
        <v>0</v>
      </c>
      <c r="P1119" t="b">
        <f>IF(OR('Flight Input'!U1119=3,'Flight Input'!U1119=9),TRUE,FALSE)</f>
        <v>0</v>
      </c>
      <c r="Q1119">
        <f ca="1">IF(O1119,Q1118,SUM(C$2:C1119)/COUNT(C$2:C1119))+(Analysis!$D$14-500)/1000000</f>
        <v>1.1E-4</v>
      </c>
      <c r="R1119">
        <f t="shared" ca="1" si="2365"/>
        <v>0</v>
      </c>
      <c r="S1119">
        <f t="shared" ca="1" si="2374"/>
        <v>0</v>
      </c>
      <c r="T1119">
        <f t="shared" si="2366"/>
        <v>0</v>
      </c>
      <c r="U1119">
        <f>IF($P1119,T1119*Analysis!$B$28+Analysis!$B$29,0)</f>
        <v>0</v>
      </c>
      <c r="V1119">
        <f>U1119-'Flight Input'!$AE1119</f>
        <v>0</v>
      </c>
      <c r="W1119">
        <f ca="1">MEDIAN2(R1119,Analysis!$B$5,2)</f>
        <v>0</v>
      </c>
      <c r="X1119">
        <f t="shared" ref="X1119:Y1119" ca="1" si="2429">X1118+W1119*$D1119</f>
        <v>0</v>
      </c>
      <c r="Y1119">
        <f t="shared" ca="1" si="2429"/>
        <v>0</v>
      </c>
      <c r="AA1119">
        <f ca="1">AVERAGE2(W1119,Analysis!$B$6,2)</f>
        <v>0</v>
      </c>
      <c r="AB1119">
        <f t="shared" ref="AB1119:AC1119" ca="1" si="2430">AB1118+AA1119*$D1119</f>
        <v>0</v>
      </c>
      <c r="AC1119">
        <f t="shared" ca="1" si="2430"/>
        <v>0</v>
      </c>
      <c r="AF1119">
        <f ca="1">IF(B1119&gt;0,C1119-Analysis!$B$14,0)</f>
        <v>0</v>
      </c>
      <c r="AG1119">
        <f t="shared" ca="1" si="2369"/>
        <v>0</v>
      </c>
      <c r="AH1119">
        <f t="shared" ca="1" si="2370"/>
        <v>0</v>
      </c>
      <c r="AI1119">
        <f ca="1">IF(AND(B1119&gt;Analysis!$B$39,B1119&lt;Analysis!$B$40),FilterInput(AF1119,Analysis!$B$34,Analysis!$B$35),0)</f>
        <v>0</v>
      </c>
      <c r="AJ1119">
        <f ca="1">MEDIAN2(AI1119,Analysis!$B$5,2)</f>
        <v>0</v>
      </c>
      <c r="AK1119">
        <f ca="1">AVERAGE2(AJ1119,Analysis!$B$6,2)</f>
        <v>0</v>
      </c>
      <c r="AL1119">
        <f ca="1">INTEGRAL2(R1119,$B1119,AL1118,R1118,$B1118,Analysis!$B$22)</f>
        <v>0</v>
      </c>
      <c r="AM1119">
        <f>IF(AND(B1119&lt;Analysis!$B$40,B1119&gt;0),INTEGRAL2(AL1119,$B1119,AM1118,AL1118,$B1118,Analysis!$B$23),0)</f>
        <v>0</v>
      </c>
      <c r="AN1119">
        <f>IF($P1119,AM1119*Analysis!$B$30+Analysis!$B$31,0)</f>
        <v>0</v>
      </c>
      <c r="AO1119">
        <f>AN1119-'Flight Input'!$AE1119</f>
        <v>0</v>
      </c>
      <c r="AQ1119">
        <f>Analysis!$B$36*'Flight Input'!AE1119+IF('Flight Input'!AE1119 &gt; 0,Analysis!$B$37,0)</f>
        <v>0</v>
      </c>
      <c r="AR1119">
        <f ca="1">_xlfn.COVARIANCE.P($AN$102:$AN$1102,'Flight Input'!AE1119:AE2119)</f>
        <v>0</v>
      </c>
    </row>
    <row r="1120" spans="1:44" x14ac:dyDescent="0.3">
      <c r="A1120">
        <v>1118</v>
      </c>
      <c r="B1120">
        <f>'Flight Input'!T1120</f>
        <v>26.257728000055067</v>
      </c>
      <c r="C1120">
        <f ca="1">INDIRECT(CONCATENATE("'Flight Input'!",Analysis!$B$2,A1120+2))</f>
        <v>0</v>
      </c>
      <c r="D1120">
        <f t="shared" si="2362"/>
        <v>1.6867000027559698E-2</v>
      </c>
      <c r="F1120">
        <f t="shared" ca="1" si="2371"/>
        <v>0</v>
      </c>
      <c r="G1120">
        <f t="shared" ca="1" si="2372"/>
        <v>0</v>
      </c>
      <c r="I1120">
        <f>SUM(D$2:D1120)/COUNT(D$2:D1120)</f>
        <v>2.348633989271473E-2</v>
      </c>
      <c r="J1120">
        <f t="shared" si="2363"/>
        <v>0.71816213614415514</v>
      </c>
      <c r="L1120">
        <f ca="1">VARA(C$2:C1120)</f>
        <v>0</v>
      </c>
      <c r="M1120">
        <f t="shared" ca="1" si="2364"/>
        <v>0</v>
      </c>
      <c r="N1120">
        <f t="shared" ca="1" si="2373"/>
        <v>0</v>
      </c>
      <c r="O1120" t="b">
        <f ca="1">IF(OR(O1119,M1120*MIN((B1120-B$2)*Analysis!$B$19,1)&gt;Analysis!$B$18),TRUE,FALSE)</f>
        <v>0</v>
      </c>
      <c r="P1120" t="b">
        <f>IF(OR('Flight Input'!U1120=3,'Flight Input'!U1120=9),TRUE,FALSE)</f>
        <v>0</v>
      </c>
      <c r="Q1120">
        <f ca="1">IF(O1120,Q1119,SUM(C$2:C1120)/COUNT(C$2:C1120))+(Analysis!$D$14-500)/1000000</f>
        <v>1.1E-4</v>
      </c>
      <c r="R1120">
        <f t="shared" ca="1" si="2365"/>
        <v>0</v>
      </c>
      <c r="S1120">
        <f t="shared" ca="1" si="2374"/>
        <v>0</v>
      </c>
      <c r="T1120">
        <f t="shared" si="2366"/>
        <v>0</v>
      </c>
      <c r="U1120">
        <f>IF($P1120,T1120*Analysis!$B$28+Analysis!$B$29,0)</f>
        <v>0</v>
      </c>
      <c r="V1120">
        <f>U1120-'Flight Input'!$AE1120</f>
        <v>0</v>
      </c>
      <c r="W1120">
        <f ca="1">MEDIAN2(R1120,Analysis!$B$5,2)</f>
        <v>0</v>
      </c>
      <c r="X1120">
        <f t="shared" ref="X1120:Y1120" ca="1" si="2431">X1119+W1120*$D1120</f>
        <v>0</v>
      </c>
      <c r="Y1120">
        <f t="shared" ca="1" si="2431"/>
        <v>0</v>
      </c>
      <c r="AA1120">
        <f ca="1">AVERAGE2(W1120,Analysis!$B$6,2)</f>
        <v>0</v>
      </c>
      <c r="AB1120">
        <f t="shared" ref="AB1120:AC1120" ca="1" si="2432">AB1119+AA1120*$D1120</f>
        <v>0</v>
      </c>
      <c r="AC1120">
        <f t="shared" ca="1" si="2432"/>
        <v>0</v>
      </c>
      <c r="AF1120">
        <f ca="1">IF(B1120&gt;0,C1120-Analysis!$B$14,0)</f>
        <v>0</v>
      </c>
      <c r="AG1120">
        <f t="shared" ca="1" si="2369"/>
        <v>0</v>
      </c>
      <c r="AH1120">
        <f t="shared" ca="1" si="2370"/>
        <v>0</v>
      </c>
      <c r="AI1120">
        <f ca="1">IF(AND(B1120&gt;Analysis!$B$39,B1120&lt;Analysis!$B$40),FilterInput(AF1120,Analysis!$B$34,Analysis!$B$35),0)</f>
        <v>0</v>
      </c>
      <c r="AJ1120">
        <f ca="1">MEDIAN2(AI1120,Analysis!$B$5,2)</f>
        <v>0</v>
      </c>
      <c r="AK1120">
        <f ca="1">AVERAGE2(AJ1120,Analysis!$B$6,2)</f>
        <v>0</v>
      </c>
      <c r="AL1120">
        <f ca="1">INTEGRAL2(R1120,$B1120,AL1119,R1119,$B1119,Analysis!$B$22)</f>
        <v>0</v>
      </c>
      <c r="AM1120">
        <f>IF(AND(B1120&lt;Analysis!$B$40,B1120&gt;0),INTEGRAL2(AL1120,$B1120,AM1119,AL1119,$B1119,Analysis!$B$23),0)</f>
        <v>0</v>
      </c>
      <c r="AN1120">
        <f>IF($P1120,AM1120*Analysis!$B$30+Analysis!$B$31,0)</f>
        <v>0</v>
      </c>
      <c r="AO1120">
        <f>AN1120-'Flight Input'!$AE1120</f>
        <v>0</v>
      </c>
      <c r="AQ1120">
        <f>Analysis!$B$36*'Flight Input'!AE1120+IF('Flight Input'!AE1120 &gt; 0,Analysis!$B$37,0)</f>
        <v>0</v>
      </c>
      <c r="AR1120">
        <f ca="1">_xlfn.COVARIANCE.P($AN$102:$AN$1102,'Flight Input'!AE1120:AE2120)</f>
        <v>0</v>
      </c>
    </row>
    <row r="1121" spans="1:44" x14ac:dyDescent="0.3">
      <c r="A1121">
        <v>1119</v>
      </c>
      <c r="B1121">
        <f>'Flight Input'!T1121</f>
        <v>0</v>
      </c>
      <c r="C1121">
        <f ca="1">INDIRECT(CONCATENATE("'Flight Input'!",Analysis!$B$2,A1121+2))</f>
        <v>0</v>
      </c>
      <c r="D1121">
        <f t="shared" si="2362"/>
        <v>-26.257728000055067</v>
      </c>
      <c r="F1121">
        <f t="shared" ca="1" si="2371"/>
        <v>0</v>
      </c>
      <c r="G1121">
        <f t="shared" ca="1" si="2372"/>
        <v>0</v>
      </c>
      <c r="I1121">
        <f>SUM(D$2:D1121)/COUNT(D$2:D1121)</f>
        <v>0</v>
      </c>
      <c r="J1121" t="e">
        <f t="shared" si="2363"/>
        <v>#DIV/0!</v>
      </c>
      <c r="L1121">
        <f ca="1">VARA(C$2:C1121)</f>
        <v>0</v>
      </c>
      <c r="M1121">
        <f t="shared" ca="1" si="2364"/>
        <v>0</v>
      </c>
      <c r="N1121">
        <f t="shared" ca="1" si="2373"/>
        <v>0</v>
      </c>
      <c r="O1121" t="b">
        <f ca="1">IF(OR(O1120,M1121*MIN((B1121-B$2)*Analysis!$B$19,1)&gt;Analysis!$B$18),TRUE,FALSE)</f>
        <v>0</v>
      </c>
      <c r="P1121" t="b">
        <f>IF(OR('Flight Input'!U1121=3,'Flight Input'!U1121=9),TRUE,FALSE)</f>
        <v>0</v>
      </c>
      <c r="Q1121">
        <f ca="1">IF(O1121,Q1120,SUM(C$2:C1121)/COUNT(C$2:C1121))+(Analysis!$D$14-500)/1000000</f>
        <v>1.1E-4</v>
      </c>
      <c r="R1121">
        <f t="shared" ca="1" si="2365"/>
        <v>0</v>
      </c>
      <c r="S1121">
        <f t="shared" ca="1" si="2374"/>
        <v>0</v>
      </c>
      <c r="T1121">
        <f t="shared" si="2366"/>
        <v>0</v>
      </c>
      <c r="U1121">
        <f>IF($P1121,T1121*Analysis!$B$28+Analysis!$B$29,0)</f>
        <v>0</v>
      </c>
      <c r="V1121">
        <f>U1121-'Flight Input'!$AE1121</f>
        <v>0</v>
      </c>
      <c r="W1121">
        <f ca="1">MEDIAN2(R1121,Analysis!$B$5,2)</f>
        <v>0</v>
      </c>
      <c r="X1121">
        <f t="shared" ref="X1121:Y1121" ca="1" si="2433">X1120+W1121*$D1121</f>
        <v>0</v>
      </c>
      <c r="Y1121">
        <f t="shared" ca="1" si="2433"/>
        <v>0</v>
      </c>
      <c r="AA1121">
        <f ca="1">AVERAGE2(W1121,Analysis!$B$6,2)</f>
        <v>0</v>
      </c>
      <c r="AB1121">
        <f t="shared" ref="AB1121:AC1121" ca="1" si="2434">AB1120+AA1121*$D1121</f>
        <v>0</v>
      </c>
      <c r="AC1121">
        <f t="shared" ca="1" si="2434"/>
        <v>0</v>
      </c>
      <c r="AF1121">
        <f>IF(B1121&gt;0,C1121-Analysis!$B$14,0)</f>
        <v>0</v>
      </c>
      <c r="AG1121">
        <f t="shared" si="2369"/>
        <v>0</v>
      </c>
      <c r="AH1121">
        <f t="shared" si="2370"/>
        <v>0</v>
      </c>
      <c r="AI1121">
        <f ca="1">IF(AND(B1121&gt;Analysis!$B$39,B1121&lt;Analysis!$B$40),FilterInput(AF1121,Analysis!$B$34,Analysis!$B$35),0)</f>
        <v>0</v>
      </c>
      <c r="AJ1121">
        <f ca="1">MEDIAN2(AI1121,Analysis!$B$5,2)</f>
        <v>0</v>
      </c>
      <c r="AK1121">
        <f ca="1">AVERAGE2(AJ1121,Analysis!$B$6,2)</f>
        <v>0</v>
      </c>
      <c r="AL1121">
        <f ca="1">INTEGRAL2(R1121,$B1121,AL1120,R1120,$B1120,Analysis!$B$22)</f>
        <v>0</v>
      </c>
      <c r="AM1121">
        <f>IF(AND(B1121&lt;Analysis!$B$40,B1121&gt;0),INTEGRAL2(AL1121,$B1121,AM1120,AL1120,$B1120,Analysis!$B$23),0)</f>
        <v>0</v>
      </c>
      <c r="AN1121">
        <f>IF($P1121,AM1121*Analysis!$B$30+Analysis!$B$31,0)</f>
        <v>0</v>
      </c>
      <c r="AO1121">
        <f>AN1121-'Flight Input'!$AE1121</f>
        <v>0</v>
      </c>
      <c r="AQ1121">
        <f>Analysis!$B$36*'Flight Input'!AE1121+IF('Flight Input'!AE1121 &gt; 0,Analysis!$B$37,0)</f>
        <v>0</v>
      </c>
      <c r="AR1121" t="e">
        <f ca="1">_xlfn.COVARIANCE.P($AN$102:$AN$1102,'Flight Input'!AE1121:AE2121)</f>
        <v>#DIV/0!</v>
      </c>
    </row>
    <row r="1122" spans="1:44" x14ac:dyDescent="0.3">
      <c r="A1122">
        <v>1120</v>
      </c>
      <c r="B1122">
        <f>'Flight Input'!T1122</f>
        <v>0</v>
      </c>
      <c r="C1122">
        <f ca="1">INDIRECT(CONCATENATE("'Flight Input'!",Analysis!$B$2,A1122+2))</f>
        <v>0</v>
      </c>
      <c r="D1122">
        <f t="shared" si="2362"/>
        <v>0</v>
      </c>
      <c r="F1122">
        <f t="shared" ca="1" si="2371"/>
        <v>0</v>
      </c>
      <c r="G1122">
        <f t="shared" ca="1" si="2372"/>
        <v>0</v>
      </c>
      <c r="I1122">
        <f>SUM(D$2:D1122)/COUNT(D$2:D1122)</f>
        <v>0</v>
      </c>
      <c r="J1122" t="e">
        <f t="shared" si="2363"/>
        <v>#DIV/0!</v>
      </c>
      <c r="L1122">
        <f ca="1">VARA(C$2:C1122)</f>
        <v>0</v>
      </c>
      <c r="M1122" t="e">
        <f t="shared" ca="1" si="2364"/>
        <v>#DIV/0!</v>
      </c>
      <c r="N1122" t="e">
        <f t="shared" ca="1" si="2373"/>
        <v>#DIV/0!</v>
      </c>
      <c r="O1122" t="e">
        <f ca="1">IF(OR(O1121,M1122*MIN((B1122-B$2)*Analysis!$B$19,1)&gt;Analysis!$B$18),TRUE,FALSE)</f>
        <v>#DIV/0!</v>
      </c>
      <c r="P1122" t="b">
        <f>IF(OR('Flight Input'!U1122=3,'Flight Input'!U1122=9),TRUE,FALSE)</f>
        <v>0</v>
      </c>
      <c r="Q1122" t="e">
        <f ca="1">IF(O1122,Q1121,SUM(C$2:C1122)/COUNT(C$2:C1122))+(Analysis!$D$14-500)/1000000</f>
        <v>#DIV/0!</v>
      </c>
      <c r="R1122" t="e">
        <f t="shared" ca="1" si="2365"/>
        <v>#DIV/0!</v>
      </c>
      <c r="S1122" t="e">
        <f t="shared" ca="1" si="2374"/>
        <v>#DIV/0!</v>
      </c>
      <c r="T1122">
        <f t="shared" si="2366"/>
        <v>0</v>
      </c>
      <c r="U1122">
        <f>IF($P1122,T1122*Analysis!$B$28+Analysis!$B$29,0)</f>
        <v>0</v>
      </c>
      <c r="V1122">
        <f>U1122-'Flight Input'!$AE1122</f>
        <v>0</v>
      </c>
      <c r="W1122" t="e">
        <f ca="1">MEDIAN2(R1122,Analysis!$B$5,2)</f>
        <v>#VALUE!</v>
      </c>
      <c r="X1122" t="e">
        <f t="shared" ref="X1122:Y1122" ca="1" si="2435">X1121+W1122*$D1122</f>
        <v>#VALUE!</v>
      </c>
      <c r="Y1122" t="e">
        <f t="shared" ca="1" si="2435"/>
        <v>#VALUE!</v>
      </c>
      <c r="AA1122" t="e">
        <f ca="1">AVERAGE2(W1122,Analysis!$B$6,2)</f>
        <v>#VALUE!</v>
      </c>
      <c r="AB1122" t="e">
        <f t="shared" ref="AB1122:AC1122" ca="1" si="2436">AB1121+AA1122*$D1122</f>
        <v>#VALUE!</v>
      </c>
      <c r="AC1122" t="e">
        <f t="shared" ca="1" si="2436"/>
        <v>#VALUE!</v>
      </c>
      <c r="AF1122">
        <f>IF(B1122&gt;0,C1122-Analysis!$B$14,0)</f>
        <v>0</v>
      </c>
      <c r="AG1122">
        <f t="shared" si="2369"/>
        <v>0</v>
      </c>
      <c r="AH1122">
        <f t="shared" si="2370"/>
        <v>0</v>
      </c>
      <c r="AI1122">
        <f ca="1">IF(AND(B1122&gt;Analysis!$B$39,B1122&lt;Analysis!$B$40),FilterInput(AF1122,Analysis!$B$34,Analysis!$B$35),0)</f>
        <v>0</v>
      </c>
      <c r="AJ1122">
        <f ca="1">MEDIAN2(AI1122,Analysis!$B$5,2)</f>
        <v>0</v>
      </c>
      <c r="AK1122">
        <f ca="1">AVERAGE2(AJ1122,Analysis!$B$6,2)</f>
        <v>0</v>
      </c>
      <c r="AL1122" t="e">
        <f ca="1">INTEGRAL2(R1122,$B1122,AL1121,R1121,$B1121,Analysis!$B$22)</f>
        <v>#VALUE!</v>
      </c>
      <c r="AM1122">
        <f>IF(AND(B1122&lt;Analysis!$B$40,B1122&gt;0),INTEGRAL2(AL1122,$B1122,AM1121,AL1121,$B1121,Analysis!$B$23),0)</f>
        <v>0</v>
      </c>
      <c r="AN1122">
        <f>IF($P1122,AM1122*Analysis!$B$30+Analysis!$B$31,0)</f>
        <v>0</v>
      </c>
      <c r="AO1122">
        <f>AN1122-'Flight Input'!$AE1122</f>
        <v>0</v>
      </c>
      <c r="AQ1122">
        <f>Analysis!$B$36*'Flight Input'!AE1122+IF('Flight Input'!AE1122 &gt; 0,Analysis!$B$37,0)</f>
        <v>0</v>
      </c>
      <c r="AR1122" t="e">
        <f ca="1">_xlfn.COVARIANCE.P($AN$102:$AN$1102,'Flight Input'!AE1122:AE2122)</f>
        <v>#DIV/0!</v>
      </c>
    </row>
    <row r="1123" spans="1:44" x14ac:dyDescent="0.3">
      <c r="A1123">
        <v>1121</v>
      </c>
      <c r="B1123">
        <f>'Flight Input'!T1123</f>
        <v>0</v>
      </c>
      <c r="C1123">
        <f ca="1">INDIRECT(CONCATENATE("'Flight Input'!",Analysis!$B$2,A1123+2))</f>
        <v>0</v>
      </c>
      <c r="D1123">
        <f t="shared" si="2362"/>
        <v>0</v>
      </c>
      <c r="F1123">
        <f t="shared" ca="1" si="2371"/>
        <v>0</v>
      </c>
      <c r="G1123">
        <f t="shared" ca="1" si="2372"/>
        <v>0</v>
      </c>
      <c r="I1123">
        <f>SUM(D$2:D1123)/COUNT(D$2:D1123)</f>
        <v>0</v>
      </c>
      <c r="J1123" t="e">
        <f t="shared" si="2363"/>
        <v>#DIV/0!</v>
      </c>
      <c r="L1123">
        <f ca="1">VARA(C$2:C1123)</f>
        <v>0</v>
      </c>
      <c r="M1123" t="e">
        <f t="shared" ca="1" si="2364"/>
        <v>#DIV/0!</v>
      </c>
      <c r="N1123" t="e">
        <f t="shared" ca="1" si="2373"/>
        <v>#DIV/0!</v>
      </c>
      <c r="O1123" t="e">
        <f ca="1">IF(OR(O1122,M1123*MIN((B1123-B$2)*Analysis!$B$19,1)&gt;Analysis!$B$18),TRUE,FALSE)</f>
        <v>#DIV/0!</v>
      </c>
      <c r="P1123" t="b">
        <f>IF(OR('Flight Input'!U1123=3,'Flight Input'!U1123=9),TRUE,FALSE)</f>
        <v>0</v>
      </c>
      <c r="Q1123" t="e">
        <f ca="1">IF(O1123,Q1122,SUM(C$2:C1123)/COUNT(C$2:C1123))+(Analysis!$D$14-500)/1000000</f>
        <v>#DIV/0!</v>
      </c>
      <c r="R1123" t="e">
        <f t="shared" ca="1" si="2365"/>
        <v>#DIV/0!</v>
      </c>
      <c r="S1123" t="e">
        <f t="shared" ca="1" si="2374"/>
        <v>#DIV/0!</v>
      </c>
      <c r="T1123">
        <f t="shared" si="2366"/>
        <v>0</v>
      </c>
      <c r="U1123">
        <f>IF($P1123,T1123*Analysis!$B$28+Analysis!$B$29,0)</f>
        <v>0</v>
      </c>
      <c r="V1123">
        <f>U1123-'Flight Input'!$AE1123</f>
        <v>0</v>
      </c>
      <c r="W1123" t="e">
        <f ca="1">MEDIAN2(R1123,Analysis!$B$5,2)</f>
        <v>#VALUE!</v>
      </c>
      <c r="X1123" t="e">
        <f t="shared" ref="X1123:Y1123" ca="1" si="2437">X1122+W1123*$D1123</f>
        <v>#VALUE!</v>
      </c>
      <c r="Y1123" t="e">
        <f t="shared" ca="1" si="2437"/>
        <v>#VALUE!</v>
      </c>
      <c r="AA1123" t="e">
        <f ca="1">AVERAGE2(W1123,Analysis!$B$6,2)</f>
        <v>#VALUE!</v>
      </c>
      <c r="AB1123" t="e">
        <f t="shared" ref="AB1123:AC1123" ca="1" si="2438">AB1122+AA1123*$D1123</f>
        <v>#VALUE!</v>
      </c>
      <c r="AC1123" t="e">
        <f t="shared" ca="1" si="2438"/>
        <v>#VALUE!</v>
      </c>
      <c r="AF1123">
        <f>IF(B1123&gt;0,C1123-Analysis!$B$14,0)</f>
        <v>0</v>
      </c>
      <c r="AG1123">
        <f t="shared" si="2369"/>
        <v>0</v>
      </c>
      <c r="AH1123">
        <f t="shared" si="2370"/>
        <v>0</v>
      </c>
      <c r="AI1123">
        <f ca="1">IF(AND(B1123&gt;Analysis!$B$39,B1123&lt;Analysis!$B$40),FilterInput(AF1123,Analysis!$B$34,Analysis!$B$35),0)</f>
        <v>0</v>
      </c>
      <c r="AJ1123">
        <f ca="1">MEDIAN2(AI1123,Analysis!$B$5,2)</f>
        <v>0</v>
      </c>
      <c r="AK1123">
        <f ca="1">AVERAGE2(AJ1123,Analysis!$B$6,2)</f>
        <v>0</v>
      </c>
      <c r="AL1123" t="e">
        <f ca="1">INTEGRAL2(R1123,$B1123,AL1122,R1122,$B1122,Analysis!$B$22)</f>
        <v>#VALUE!</v>
      </c>
      <c r="AM1123">
        <f>IF(AND(B1123&lt;Analysis!$B$40,B1123&gt;0),INTEGRAL2(AL1123,$B1123,AM1122,AL1122,$B1122,Analysis!$B$23),0)</f>
        <v>0</v>
      </c>
      <c r="AN1123">
        <f>IF($P1123,AM1123*Analysis!$B$30+Analysis!$B$31,0)</f>
        <v>0</v>
      </c>
      <c r="AO1123">
        <f>AN1123-'Flight Input'!$AE1123</f>
        <v>0</v>
      </c>
      <c r="AQ1123">
        <f>Analysis!$B$36*'Flight Input'!AE1123+IF('Flight Input'!AE1123 &gt; 0,Analysis!$B$37,0)</f>
        <v>0</v>
      </c>
      <c r="AR1123" t="e">
        <f ca="1">_xlfn.COVARIANCE.P($AN$102:$AN$1102,'Flight Input'!AE1123:AE2123)</f>
        <v>#DIV/0!</v>
      </c>
    </row>
    <row r="1124" spans="1:44" x14ac:dyDescent="0.3">
      <c r="A1124">
        <v>1122</v>
      </c>
      <c r="B1124">
        <f>'Flight Input'!T1124</f>
        <v>0</v>
      </c>
      <c r="C1124">
        <f ca="1">INDIRECT(CONCATENATE("'Flight Input'!",Analysis!$B$2,A1124+2))</f>
        <v>0</v>
      </c>
      <c r="D1124">
        <f t="shared" si="2362"/>
        <v>0</v>
      </c>
      <c r="F1124">
        <f t="shared" ca="1" si="2371"/>
        <v>0</v>
      </c>
      <c r="G1124">
        <f t="shared" ca="1" si="2372"/>
        <v>0</v>
      </c>
      <c r="I1124">
        <f>SUM(D$2:D1124)/COUNT(D$2:D1124)</f>
        <v>0</v>
      </c>
      <c r="J1124" t="e">
        <f t="shared" si="2363"/>
        <v>#DIV/0!</v>
      </c>
      <c r="L1124">
        <f ca="1">VARA(C$2:C1124)</f>
        <v>0</v>
      </c>
      <c r="M1124" t="e">
        <f t="shared" ca="1" si="2364"/>
        <v>#DIV/0!</v>
      </c>
      <c r="N1124" t="e">
        <f t="shared" ca="1" si="2373"/>
        <v>#DIV/0!</v>
      </c>
      <c r="O1124" t="e">
        <f ca="1">IF(OR(O1123,M1124*MIN((B1124-B$2)*Analysis!$B$19,1)&gt;Analysis!$B$18),TRUE,FALSE)</f>
        <v>#DIV/0!</v>
      </c>
      <c r="P1124" t="b">
        <f>IF(OR('Flight Input'!U1124=3,'Flight Input'!U1124=9),TRUE,FALSE)</f>
        <v>0</v>
      </c>
      <c r="Q1124" t="e">
        <f ca="1">IF(O1124,Q1123,SUM(C$2:C1124)/COUNT(C$2:C1124))+(Analysis!$D$14-500)/1000000</f>
        <v>#DIV/0!</v>
      </c>
      <c r="R1124" t="e">
        <f t="shared" ca="1" si="2365"/>
        <v>#DIV/0!</v>
      </c>
      <c r="S1124" t="e">
        <f t="shared" ca="1" si="2374"/>
        <v>#DIV/0!</v>
      </c>
      <c r="T1124">
        <f t="shared" si="2366"/>
        <v>0</v>
      </c>
      <c r="U1124">
        <f>IF($P1124,T1124*Analysis!$B$28+Analysis!$B$29,0)</f>
        <v>0</v>
      </c>
      <c r="V1124">
        <f>U1124-'Flight Input'!$AE1124</f>
        <v>0</v>
      </c>
      <c r="W1124" t="e">
        <f ca="1">MEDIAN2(R1124,Analysis!$B$5,2)</f>
        <v>#VALUE!</v>
      </c>
      <c r="X1124" t="e">
        <f t="shared" ref="X1124:Y1124" ca="1" si="2439">X1123+W1124*$D1124</f>
        <v>#VALUE!</v>
      </c>
      <c r="Y1124" t="e">
        <f t="shared" ca="1" si="2439"/>
        <v>#VALUE!</v>
      </c>
      <c r="AA1124" t="e">
        <f ca="1">AVERAGE2(W1124,Analysis!$B$6,2)</f>
        <v>#VALUE!</v>
      </c>
      <c r="AB1124" t="e">
        <f t="shared" ref="AB1124:AC1124" ca="1" si="2440">AB1123+AA1124*$D1124</f>
        <v>#VALUE!</v>
      </c>
      <c r="AC1124" t="e">
        <f t="shared" ca="1" si="2440"/>
        <v>#VALUE!</v>
      </c>
      <c r="AF1124">
        <f>IF(B1124&gt;0,C1124-Analysis!$B$14,0)</f>
        <v>0</v>
      </c>
      <c r="AG1124">
        <f t="shared" si="2369"/>
        <v>0</v>
      </c>
      <c r="AH1124">
        <f t="shared" si="2370"/>
        <v>0</v>
      </c>
      <c r="AI1124">
        <f ca="1">IF(AND(B1124&gt;Analysis!$B$39,B1124&lt;Analysis!$B$40),FilterInput(AF1124,Analysis!$B$34,Analysis!$B$35),0)</f>
        <v>0</v>
      </c>
      <c r="AJ1124">
        <f ca="1">MEDIAN2(AI1124,Analysis!$B$5,2)</f>
        <v>0</v>
      </c>
      <c r="AK1124">
        <f ca="1">AVERAGE2(AJ1124,Analysis!$B$6,2)</f>
        <v>0</v>
      </c>
      <c r="AL1124" t="e">
        <f ca="1">INTEGRAL2(R1124,$B1124,AL1123,R1123,$B1123,Analysis!$B$22)</f>
        <v>#VALUE!</v>
      </c>
      <c r="AM1124">
        <f>IF(AND(B1124&lt;Analysis!$B$40,B1124&gt;0),INTEGRAL2(AL1124,$B1124,AM1123,AL1123,$B1123,Analysis!$B$23),0)</f>
        <v>0</v>
      </c>
      <c r="AN1124">
        <f>IF($P1124,AM1124*Analysis!$B$30+Analysis!$B$31,0)</f>
        <v>0</v>
      </c>
      <c r="AO1124">
        <f>AN1124-'Flight Input'!$AE1124</f>
        <v>0</v>
      </c>
      <c r="AQ1124">
        <f>Analysis!$B$36*'Flight Input'!AE1124+IF('Flight Input'!AE1124 &gt; 0,Analysis!$B$37,0)</f>
        <v>0</v>
      </c>
      <c r="AR1124" t="e">
        <f ca="1">_xlfn.COVARIANCE.P($AN$102:$AN$1102,'Flight Input'!AE1124:AE2124)</f>
        <v>#DIV/0!</v>
      </c>
    </row>
  </sheetData>
  <conditionalFormatting sqref="W2:W1124">
    <cfRule type="cellIs" dxfId="0" priority="1" operator="greaterThan">
      <formula>2.5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7" baseType="lpstr">
      <vt:lpstr>Flight Input</vt:lpstr>
      <vt:lpstr>Analysis</vt:lpstr>
      <vt:lpstr>Calculation</vt:lpstr>
      <vt:lpstr>Input Diagram</vt:lpstr>
      <vt:lpstr>Position Diagram</vt:lpstr>
      <vt:lpstr>Diagramm6</vt:lpstr>
      <vt:lpstr>'Flight Input'!Bag_220411_Flight2</vt:lpstr>
    </vt:vector>
  </TitlesOfParts>
  <Company>Richard Wolf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Maag Michael</dc:creator>
  <cp:lastModifiedBy>Maag Michael</cp:lastModifiedBy>
  <dcterms:created xsi:type="dcterms:W3CDTF">2022-04-12T07:36:22Z</dcterms:created>
  <dcterms:modified xsi:type="dcterms:W3CDTF">2022-04-20T14:21:58Z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5f76671f-3ce9-4c1e-a423-e42c48777dbf</vt:lpwstr>
  </property>
</Properties>
</file>